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9B278E2B-884F-4FC3-B0B8-5055DAEB7145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2058" i="1" l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33" i="1" l="1"/>
  <c r="F2007" i="1"/>
  <c r="F1991" i="1"/>
  <c r="F2011" i="1"/>
  <c r="F1964" i="1"/>
  <c r="F2016" i="1"/>
  <c r="F2029" i="1"/>
  <c r="F2038" i="1"/>
  <c r="F1999" i="1"/>
  <c r="F1975" i="1" l="1"/>
  <c r="F2034" i="1"/>
  <c r="F1962" i="1"/>
  <c r="F1971" i="1"/>
  <c r="F1974" i="1"/>
  <c r="F1969" i="1"/>
  <c r="F1976" i="1"/>
  <c r="F2012" i="1"/>
  <c r="F1978" i="1"/>
  <c r="F2013" i="1"/>
  <c r="F2018" i="1"/>
  <c r="F1983" i="1"/>
  <c r="F2030" i="1"/>
  <c r="F1985" i="1"/>
  <c r="F2022" i="1"/>
  <c r="F2021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70" i="1" l="1"/>
  <c r="F2025" i="1"/>
  <c r="F1998" i="1"/>
  <c r="F2002" i="1" l="1"/>
  <c r="F2017" i="1"/>
  <c r="F1982" i="1"/>
  <c r="F1996" i="1"/>
  <c r="F1987" i="1"/>
  <c r="F2015" i="1"/>
  <c r="F1972" i="1"/>
  <c r="F1981" i="1"/>
  <c r="F1965" i="1"/>
  <c r="F1973" i="1" l="1"/>
  <c r="F1968" i="1"/>
  <c r="F1994" i="1"/>
  <c r="F1967" i="1" l="1"/>
  <c r="F2032" i="1"/>
  <c r="F2003" i="1"/>
  <c r="F1963" i="1"/>
  <c r="F2009" i="1"/>
  <c r="F2010" i="1"/>
  <c r="F2026" i="1"/>
  <c r="F2008" i="1"/>
  <c r="F2000" i="1"/>
  <c r="F2028" i="1"/>
  <c r="F2027" i="1"/>
  <c r="F2024" i="1"/>
  <c r="F1980" i="1"/>
  <c r="F2005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041" i="1"/>
  <c r="F2040" i="1"/>
  <c r="F2039" i="1"/>
  <c r="F2037" i="1"/>
  <c r="F2036" i="1"/>
  <c r="F2035" i="1"/>
  <c r="F2031" i="1"/>
  <c r="F2023" i="1"/>
  <c r="F2020" i="1"/>
  <c r="F2019" i="1"/>
  <c r="F2014" i="1"/>
  <c r="F2006" i="1"/>
  <c r="F2004" i="1"/>
  <c r="F2001" i="1"/>
  <c r="F1997" i="1"/>
  <c r="F1995" i="1"/>
  <c r="F1993" i="1"/>
  <c r="F1992" i="1"/>
  <c r="F1990" i="1"/>
  <c r="F1989" i="1"/>
  <c r="F1988" i="1"/>
  <c r="F1986" i="1"/>
  <c r="F1984" i="1"/>
  <c r="F1979" i="1"/>
  <c r="F1977" i="1"/>
  <c r="F196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R453" i="15" l="1"/>
  <c r="AD188" i="15" s="1"/>
  <c r="AR450" i="15"/>
  <c r="AD175" i="15" s="1"/>
  <c r="AR449" i="15"/>
  <c r="AD125" i="15" s="1"/>
  <c r="AR446" i="15"/>
  <c r="AD161" i="15" s="1"/>
  <c r="AR441" i="15"/>
  <c r="AD173" i="15" s="1"/>
  <c r="AR440" i="15"/>
  <c r="AD289" i="15" s="1"/>
  <c r="AR438" i="15"/>
  <c r="AD165" i="15" s="1"/>
  <c r="AR437" i="15"/>
  <c r="AD297" i="15" s="1"/>
  <c r="AR434" i="15"/>
  <c r="AD122" i="15" s="1"/>
  <c r="AR429" i="15"/>
  <c r="AD216" i="15" s="1"/>
  <c r="AR428" i="15"/>
  <c r="AD222" i="15" s="1"/>
  <c r="AR396" i="15"/>
  <c r="AD116" i="15" s="1"/>
  <c r="AR393" i="15"/>
  <c r="AD176" i="15" s="1"/>
  <c r="AR390" i="15"/>
  <c r="AD229" i="15" s="1"/>
  <c r="AR384" i="15"/>
  <c r="AD108" i="15" s="1"/>
  <c r="AR381" i="15"/>
  <c r="AD109" i="15" s="1"/>
  <c r="AR344" i="15"/>
  <c r="AD287" i="15" s="1"/>
  <c r="AR341" i="15"/>
  <c r="AD242" i="15" s="1"/>
  <c r="AR338" i="15"/>
  <c r="AD280" i="15" s="1"/>
  <c r="AR461" i="15"/>
  <c r="AD272" i="15" s="1"/>
  <c r="AR460" i="15"/>
  <c r="AD282" i="15" s="1"/>
  <c r="AR459" i="15"/>
  <c r="AD169" i="15" s="1"/>
  <c r="AR458" i="15"/>
  <c r="AD182" i="15" s="1"/>
  <c r="AR457" i="15"/>
  <c r="AD273" i="15" s="1"/>
  <c r="AR456" i="15"/>
  <c r="AD283" i="15" s="1"/>
  <c r="AR455" i="15"/>
  <c r="AD111" i="15" s="1"/>
  <c r="AR454" i="15"/>
  <c r="AD288" i="15" s="1"/>
  <c r="AR452" i="15"/>
  <c r="AD112" i="15" s="1"/>
  <c r="AR451" i="15"/>
  <c r="AD177" i="15" s="1"/>
  <c r="AR448" i="15"/>
  <c r="AD137" i="15" s="1"/>
  <c r="AR447" i="15"/>
  <c r="AD278" i="15" s="1"/>
  <c r="AR445" i="15"/>
  <c r="AD246" i="15" s="1"/>
  <c r="AR444" i="15"/>
  <c r="AD133" i="15" s="1"/>
  <c r="AR443" i="15"/>
  <c r="AD226" i="15" s="1"/>
  <c r="AR442" i="15"/>
  <c r="AD294" i="15" s="1"/>
  <c r="AR439" i="15"/>
  <c r="AD224" i="15" s="1"/>
  <c r="AR436" i="15"/>
  <c r="AD227" i="15" s="1"/>
  <c r="AR435" i="15"/>
  <c r="AD110" i="15" s="1"/>
  <c r="AR433" i="15"/>
  <c r="AD124" i="15" s="1"/>
  <c r="AR432" i="15"/>
  <c r="AD296" i="15" s="1"/>
  <c r="AR431" i="15"/>
  <c r="AD238" i="15" s="1"/>
  <c r="AR430" i="15"/>
  <c r="AD300" i="15" s="1"/>
  <c r="AR427" i="15"/>
  <c r="AD243" i="15" s="1"/>
  <c r="AR426" i="15"/>
  <c r="AD236" i="15" s="1"/>
  <c r="AR425" i="15"/>
  <c r="AD189" i="15" s="1"/>
  <c r="AR424" i="15"/>
  <c r="AD184" i="15" s="1"/>
  <c r="AR423" i="15"/>
  <c r="AD171" i="15" s="1"/>
  <c r="AR422" i="15"/>
  <c r="AD234" i="15" s="1"/>
  <c r="AR421" i="15"/>
  <c r="AD106" i="15" s="1"/>
  <c r="AR420" i="15"/>
  <c r="AD121" i="15" s="1"/>
  <c r="AR419" i="15"/>
  <c r="AD220" i="15" s="1"/>
  <c r="AR418" i="15"/>
  <c r="AD232" i="15" s="1"/>
  <c r="AR417" i="15"/>
  <c r="AD271" i="15" s="1"/>
  <c r="AR416" i="15"/>
  <c r="AD240" i="15" s="1"/>
  <c r="AR415" i="15"/>
  <c r="AD191" i="15" s="1"/>
  <c r="AR414" i="15"/>
  <c r="AD129" i="15" s="1"/>
  <c r="AR413" i="15"/>
  <c r="AD221" i="15" s="1"/>
  <c r="AR412" i="15"/>
  <c r="AD120" i="15" s="1"/>
  <c r="AR411" i="15"/>
  <c r="AD132" i="15" s="1"/>
  <c r="AR410" i="15"/>
  <c r="AD105" i="15" s="1"/>
  <c r="AR409" i="15"/>
  <c r="AD135" i="15" s="1"/>
  <c r="AR408" i="15"/>
  <c r="AD160" i="15" s="1"/>
  <c r="AR407" i="15"/>
  <c r="AD235" i="15" s="1"/>
  <c r="AR406" i="15"/>
  <c r="AD298" i="15" s="1"/>
  <c r="AR405" i="15"/>
  <c r="AD279" i="15" s="1"/>
  <c r="AR404" i="15"/>
  <c r="AD115" i="15" s="1"/>
  <c r="AR403" i="15"/>
  <c r="AD178" i="15" s="1"/>
  <c r="AR402" i="15"/>
  <c r="AD225" i="15" s="1"/>
  <c r="AR401" i="15"/>
  <c r="AD303" i="15" s="1"/>
  <c r="AR400" i="15"/>
  <c r="AD275" i="15" s="1"/>
  <c r="AR399" i="15"/>
  <c r="AD136" i="15" s="1"/>
  <c r="AR398" i="15"/>
  <c r="AD179" i="15" s="1"/>
  <c r="AR397" i="15"/>
  <c r="AD166" i="15" s="1"/>
  <c r="AR395" i="15"/>
  <c r="AD114" i="15" s="1"/>
  <c r="AR394" i="15"/>
  <c r="AD277" i="15" s="1"/>
  <c r="AR392" i="15"/>
  <c r="AD293" i="15" s="1"/>
  <c r="AR391" i="15"/>
  <c r="AD233" i="15" s="1"/>
  <c r="AR389" i="15"/>
  <c r="AD138" i="15" s="1"/>
  <c r="AR388" i="15"/>
  <c r="AD193" i="15" s="1"/>
  <c r="AR387" i="15"/>
  <c r="AD284" i="15" s="1"/>
  <c r="AR386" i="15"/>
  <c r="AD128" i="15" s="1"/>
  <c r="AR385" i="15"/>
  <c r="AD167" i="15" s="1"/>
  <c r="AR383" i="15"/>
  <c r="AD286" i="15" s="1"/>
  <c r="AR382" i="15"/>
  <c r="AD174" i="15" s="1"/>
  <c r="AR380" i="15"/>
  <c r="AD163" i="15" s="1"/>
  <c r="AR379" i="15"/>
  <c r="AD180" i="15" s="1"/>
  <c r="AR378" i="15"/>
  <c r="AD292" i="15" s="1"/>
  <c r="AR377" i="15"/>
  <c r="AD123" i="15" s="1"/>
  <c r="AR376" i="15"/>
  <c r="AD276" i="15" s="1"/>
  <c r="AR375" i="15"/>
  <c r="AD281" i="15" s="1"/>
  <c r="AR374" i="15"/>
  <c r="AD170" i="15" s="1"/>
  <c r="AR373" i="15"/>
  <c r="AD219" i="15" s="1"/>
  <c r="AR372" i="15"/>
  <c r="AD241" i="15" s="1"/>
  <c r="AR371" i="15"/>
  <c r="AD185" i="15" s="1"/>
  <c r="AR370" i="15"/>
  <c r="AD290" i="15" s="1"/>
  <c r="AR369" i="15"/>
  <c r="AD231" i="15" s="1"/>
  <c r="AR368" i="15"/>
  <c r="AD302" i="15" s="1"/>
  <c r="AR367" i="15"/>
  <c r="AD299" i="15" s="1"/>
  <c r="AR366" i="15"/>
  <c r="AD217" i="15" s="1"/>
  <c r="AR365" i="15"/>
  <c r="AD168" i="15" s="1"/>
  <c r="AR364" i="15"/>
  <c r="AD237" i="15" s="1"/>
  <c r="AR363" i="15"/>
  <c r="AD187" i="15" s="1"/>
  <c r="AR362" i="15"/>
  <c r="AD119" i="15" s="1"/>
  <c r="AR361" i="15"/>
  <c r="AD183" i="15" s="1"/>
  <c r="AR360" i="15"/>
  <c r="AD245" i="15" s="1"/>
  <c r="AR359" i="15"/>
  <c r="AD190" i="15" s="1"/>
  <c r="AR358" i="15"/>
  <c r="AD248" i="15" s="1"/>
  <c r="AR357" i="15"/>
  <c r="AD285" i="15" s="1"/>
  <c r="AR356" i="15"/>
  <c r="AD134" i="15" s="1"/>
  <c r="AR355" i="15"/>
  <c r="AD127" i="15" s="1"/>
  <c r="AR354" i="15"/>
  <c r="AD113" i="15" s="1"/>
  <c r="AR353" i="15"/>
  <c r="AD215" i="15" s="1"/>
  <c r="AR352" i="15"/>
  <c r="AD186" i="15" s="1"/>
  <c r="AR351" i="15"/>
  <c r="AD192" i="15" s="1"/>
  <c r="AR350" i="15"/>
  <c r="AD291" i="15" s="1"/>
  <c r="AR349" i="15"/>
  <c r="AD270" i="15" s="1"/>
  <c r="AR348" i="15"/>
  <c r="AD117" i="15" s="1"/>
  <c r="AR347" i="15"/>
  <c r="AD126" i="15" s="1"/>
  <c r="AR346" i="15"/>
  <c r="AD295" i="15" s="1"/>
  <c r="AR345" i="15"/>
  <c r="AD130" i="15" s="1"/>
  <c r="AR343" i="15"/>
  <c r="AD118" i="15" s="1"/>
  <c r="AR342" i="15"/>
  <c r="AD218" i="15" s="1"/>
  <c r="AR340" i="15"/>
  <c r="AD239" i="15" s="1"/>
  <c r="AR339" i="15"/>
  <c r="AD164" i="15" s="1"/>
  <c r="AR337" i="15"/>
  <c r="AD274" i="15" s="1"/>
  <c r="AR336" i="15"/>
  <c r="AD228" i="15" s="1"/>
  <c r="AR335" i="15"/>
  <c r="AD107" i="15" s="1"/>
  <c r="AR334" i="15"/>
  <c r="AD223" i="15" s="1"/>
  <c r="AR333" i="15"/>
  <c r="AD181" i="15" s="1"/>
  <c r="AR332" i="15"/>
  <c r="AD244" i="15" s="1"/>
  <c r="AR331" i="15"/>
  <c r="AD247" i="15" s="1"/>
  <c r="AR330" i="15"/>
  <c r="AD301" i="15" s="1"/>
  <c r="AR329" i="15"/>
  <c r="AD162" i="15" s="1"/>
  <c r="AR328" i="15"/>
  <c r="AD230" i="15" s="1"/>
  <c r="AR327" i="15"/>
  <c r="AD172" i="15" s="1"/>
  <c r="AR326" i="15"/>
  <c r="AD131" i="15" s="1"/>
  <c r="E461" i="15"/>
  <c r="AE272" i="15" s="1"/>
  <c r="E460" i="15"/>
  <c r="AE282" i="15" s="1"/>
  <c r="E459" i="15"/>
  <c r="AE169" i="15" s="1"/>
  <c r="E458" i="15"/>
  <c r="AE182" i="15" s="1"/>
  <c r="E457" i="15"/>
  <c r="AE273" i="15" s="1"/>
  <c r="E456" i="15"/>
  <c r="AE283" i="15" s="1"/>
  <c r="E455" i="15"/>
  <c r="AE111" i="15" s="1"/>
  <c r="E454" i="15"/>
  <c r="AE288" i="15" s="1"/>
  <c r="E453" i="15"/>
  <c r="AE188" i="15" s="1"/>
  <c r="E452" i="15"/>
  <c r="AE112" i="15" s="1"/>
  <c r="E451" i="15"/>
  <c r="AE177" i="15" s="1"/>
  <c r="E450" i="15"/>
  <c r="AE175" i="15" s="1"/>
  <c r="E449" i="15"/>
  <c r="AE125" i="15" s="1"/>
  <c r="E448" i="15"/>
  <c r="AE137" i="15" s="1"/>
  <c r="E447" i="15"/>
  <c r="AE278" i="15" s="1"/>
  <c r="E446" i="15"/>
  <c r="AE161" i="15" s="1"/>
  <c r="E445" i="15"/>
  <c r="AE246" i="15" s="1"/>
  <c r="E444" i="15"/>
  <c r="AE133" i="15" s="1"/>
  <c r="E443" i="15"/>
  <c r="AE226" i="15" s="1"/>
  <c r="E442" i="15"/>
  <c r="AE294" i="15" s="1"/>
  <c r="E441" i="15"/>
  <c r="AE173" i="15" s="1"/>
  <c r="E440" i="15"/>
  <c r="AE289" i="15" s="1"/>
  <c r="E439" i="15"/>
  <c r="AE224" i="15" s="1"/>
  <c r="E438" i="15"/>
  <c r="AE165" i="15" s="1"/>
  <c r="E437" i="15"/>
  <c r="AE297" i="15" s="1"/>
  <c r="E436" i="15"/>
  <c r="AE227" i="15" s="1"/>
  <c r="E435" i="15"/>
  <c r="AE110" i="15" s="1"/>
  <c r="E434" i="15"/>
  <c r="AE122" i="15" s="1"/>
  <c r="E433" i="15"/>
  <c r="AE124" i="15" s="1"/>
  <c r="E432" i="15"/>
  <c r="AE296" i="15" s="1"/>
  <c r="E431" i="15"/>
  <c r="AE238" i="15" s="1"/>
  <c r="E430" i="15"/>
  <c r="AE300" i="15" s="1"/>
  <c r="E429" i="15"/>
  <c r="AE216" i="15" s="1"/>
  <c r="E428" i="15"/>
  <c r="AE222" i="15" s="1"/>
  <c r="E427" i="15"/>
  <c r="AE243" i="15" s="1"/>
  <c r="E426" i="15"/>
  <c r="AE236" i="15" s="1"/>
  <c r="E425" i="15"/>
  <c r="AE189" i="15" s="1"/>
  <c r="E424" i="15"/>
  <c r="AE184" i="15" s="1"/>
  <c r="E423" i="15"/>
  <c r="AE171" i="15" s="1"/>
  <c r="E422" i="15"/>
  <c r="AE234" i="15" s="1"/>
  <c r="E421" i="15"/>
  <c r="AE106" i="15" s="1"/>
  <c r="E420" i="15"/>
  <c r="AE121" i="15" s="1"/>
  <c r="E419" i="15"/>
  <c r="AE220" i="15" s="1"/>
  <c r="E418" i="15"/>
  <c r="AE232" i="15" s="1"/>
  <c r="E417" i="15"/>
  <c r="AE271" i="15" s="1"/>
  <c r="E416" i="15"/>
  <c r="AE240" i="15" s="1"/>
  <c r="E415" i="15"/>
  <c r="AE191" i="15" s="1"/>
  <c r="E414" i="15"/>
  <c r="AE129" i="15" s="1"/>
  <c r="E413" i="15"/>
  <c r="AE221" i="15" s="1"/>
  <c r="E412" i="15"/>
  <c r="AE120" i="15" s="1"/>
  <c r="E411" i="15"/>
  <c r="AE132" i="15" s="1"/>
  <c r="E410" i="15"/>
  <c r="AE105" i="15" s="1"/>
  <c r="E409" i="15"/>
  <c r="AE135" i="15" s="1"/>
  <c r="E408" i="15"/>
  <c r="AE160" i="15" s="1"/>
  <c r="E407" i="15"/>
  <c r="AE235" i="15" s="1"/>
  <c r="E406" i="15"/>
  <c r="AE298" i="15" s="1"/>
  <c r="E405" i="15"/>
  <c r="AE279" i="15" s="1"/>
  <c r="E404" i="15"/>
  <c r="AE115" i="15" s="1"/>
  <c r="E403" i="15"/>
  <c r="AE178" i="15" s="1"/>
  <c r="E402" i="15"/>
  <c r="AE225" i="15" s="1"/>
  <c r="E401" i="15"/>
  <c r="AE303" i="15" s="1"/>
  <c r="E400" i="15"/>
  <c r="AE275" i="15" s="1"/>
  <c r="E399" i="15"/>
  <c r="AE136" i="15" s="1"/>
  <c r="E398" i="15"/>
  <c r="AE179" i="15" s="1"/>
  <c r="E397" i="15"/>
  <c r="AE166" i="15" s="1"/>
  <c r="E396" i="15"/>
  <c r="AE116" i="15" s="1"/>
  <c r="E395" i="15"/>
  <c r="AE114" i="15" s="1"/>
  <c r="E394" i="15"/>
  <c r="AE277" i="15" s="1"/>
  <c r="E393" i="15"/>
  <c r="AE176" i="15" s="1"/>
  <c r="E392" i="15"/>
  <c r="AE293" i="15" s="1"/>
  <c r="E391" i="15"/>
  <c r="AE233" i="15" s="1"/>
  <c r="E390" i="15"/>
  <c r="AE229" i="15" s="1"/>
  <c r="E389" i="15"/>
  <c r="AE138" i="15" s="1"/>
  <c r="E388" i="15"/>
  <c r="AE193" i="15" s="1"/>
  <c r="E387" i="15"/>
  <c r="AE284" i="15" s="1"/>
  <c r="E386" i="15"/>
  <c r="AE128" i="15" s="1"/>
  <c r="E385" i="15"/>
  <c r="AE167" i="15" s="1"/>
  <c r="E384" i="15"/>
  <c r="AE108" i="15" s="1"/>
  <c r="E383" i="15"/>
  <c r="AE286" i="15" s="1"/>
  <c r="E382" i="15"/>
  <c r="AE174" i="15" s="1"/>
  <c r="E381" i="15"/>
  <c r="AE109" i="15" s="1"/>
  <c r="E380" i="15"/>
  <c r="AE163" i="15" s="1"/>
  <c r="E379" i="15"/>
  <c r="AE180" i="15" s="1"/>
  <c r="E378" i="15"/>
  <c r="AE292" i="15" s="1"/>
  <c r="E377" i="15"/>
  <c r="AE123" i="15" s="1"/>
  <c r="E376" i="15"/>
  <c r="AE276" i="15" s="1"/>
  <c r="E375" i="15"/>
  <c r="AE281" i="15" s="1"/>
  <c r="E374" i="15"/>
  <c r="AE170" i="15" s="1"/>
  <c r="E373" i="15"/>
  <c r="AE219" i="15" s="1"/>
  <c r="E372" i="15"/>
  <c r="AE241" i="15" s="1"/>
  <c r="E371" i="15"/>
  <c r="AE185" i="15" s="1"/>
  <c r="E370" i="15"/>
  <c r="AE290" i="15" s="1"/>
  <c r="E369" i="15"/>
  <c r="AE231" i="15" s="1"/>
  <c r="E368" i="15"/>
  <c r="AE302" i="15" s="1"/>
  <c r="E367" i="15"/>
  <c r="AE299" i="15" s="1"/>
  <c r="E366" i="15"/>
  <c r="AE217" i="15" s="1"/>
  <c r="E365" i="15"/>
  <c r="AE168" i="15" s="1"/>
  <c r="E364" i="15"/>
  <c r="AE237" i="15" s="1"/>
  <c r="E363" i="15"/>
  <c r="AE187" i="15" s="1"/>
  <c r="E362" i="15"/>
  <c r="AE119" i="15" s="1"/>
  <c r="E361" i="15"/>
  <c r="AE183" i="15" s="1"/>
  <c r="E360" i="15"/>
  <c r="AE245" i="15" s="1"/>
  <c r="E359" i="15"/>
  <c r="AE190" i="15" s="1"/>
  <c r="E358" i="15"/>
  <c r="AE248" i="15" s="1"/>
  <c r="E357" i="15"/>
  <c r="AE285" i="15" s="1"/>
  <c r="E356" i="15"/>
  <c r="AE134" i="15" s="1"/>
  <c r="E355" i="15"/>
  <c r="AE127" i="15" s="1"/>
  <c r="E354" i="15"/>
  <c r="AE113" i="15" s="1"/>
  <c r="E353" i="15"/>
  <c r="AE215" i="15" s="1"/>
  <c r="E352" i="15"/>
  <c r="AE186" i="15" s="1"/>
  <c r="E351" i="15"/>
  <c r="AE192" i="15" s="1"/>
  <c r="E350" i="15"/>
  <c r="AE291" i="15" s="1"/>
  <c r="E349" i="15"/>
  <c r="AE270" i="15" s="1"/>
  <c r="E348" i="15"/>
  <c r="AE117" i="15" s="1"/>
  <c r="E347" i="15"/>
  <c r="AE126" i="15" s="1"/>
  <c r="E346" i="15"/>
  <c r="AE295" i="15" s="1"/>
  <c r="E345" i="15"/>
  <c r="AE130" i="15" s="1"/>
  <c r="E344" i="15"/>
  <c r="AE287" i="15" s="1"/>
  <c r="E343" i="15"/>
  <c r="AE118" i="15" s="1"/>
  <c r="E342" i="15"/>
  <c r="AE218" i="15" s="1"/>
  <c r="E341" i="15"/>
  <c r="AE242" i="15" s="1"/>
  <c r="E340" i="15"/>
  <c r="AE239" i="15" s="1"/>
  <c r="E339" i="15"/>
  <c r="AE164" i="15" s="1"/>
  <c r="E338" i="15"/>
  <c r="AE280" i="15" s="1"/>
  <c r="E337" i="15"/>
  <c r="AE274" i="15" s="1"/>
  <c r="E336" i="15"/>
  <c r="AE228" i="15" s="1"/>
  <c r="E335" i="15"/>
  <c r="AE107" i="15" s="1"/>
  <c r="E334" i="15"/>
  <c r="AE223" i="15" s="1"/>
  <c r="E333" i="15"/>
  <c r="AE181" i="15" s="1"/>
  <c r="E332" i="15"/>
  <c r="AE244" i="15" s="1"/>
  <c r="E331" i="15"/>
  <c r="AE247" i="15" s="1"/>
  <c r="E330" i="15"/>
  <c r="AE301" i="15" s="1"/>
  <c r="E329" i="15"/>
  <c r="AE162" i="15" s="1"/>
  <c r="E328" i="15"/>
  <c r="AE230" i="15" s="1"/>
  <c r="E327" i="15"/>
  <c r="AE172" i="15" s="1"/>
  <c r="E326" i="15"/>
  <c r="AE131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86" i="11" l="1"/>
  <c r="F320" i="11"/>
  <c r="F352" i="11"/>
  <c r="F412" i="11"/>
  <c r="F365" i="11"/>
  <c r="F381" i="11"/>
  <c r="F267" i="11"/>
  <c r="F382" i="11"/>
  <c r="F288" i="11"/>
  <c r="F252" i="11"/>
  <c r="F308" i="11"/>
  <c r="F234" i="11"/>
  <c r="F389" i="11"/>
  <c r="F244" i="11"/>
  <c r="F344" i="11"/>
  <c r="F313" i="11"/>
  <c r="F325" i="11"/>
  <c r="F283" i="11"/>
  <c r="F296" i="11"/>
  <c r="F247" i="11"/>
  <c r="F305" i="11"/>
  <c r="F326" i="11"/>
  <c r="F278" i="11"/>
  <c r="F397" i="11"/>
  <c r="F401" i="11"/>
  <c r="F261" i="11"/>
  <c r="F332" i="11"/>
  <c r="F291" i="11"/>
  <c r="F388" i="11"/>
  <c r="F345" i="11"/>
  <c r="F353" i="11"/>
  <c r="K2063" i="1"/>
  <c r="J2063" i="1"/>
  <c r="I2063" i="1"/>
  <c r="H2063" i="1"/>
  <c r="G2063" i="1"/>
  <c r="F2063" i="1" l="1"/>
  <c r="B179" i="5"/>
  <c r="E337" i="1" s="1"/>
  <c r="B136" i="5"/>
  <c r="E446" i="1" s="1"/>
  <c r="B128" i="5"/>
  <c r="E453" i="1" s="1"/>
  <c r="B124" i="5"/>
  <c r="E450" i="1" s="1"/>
  <c r="B119" i="5"/>
  <c r="E428" i="1" s="1"/>
  <c r="B118" i="5"/>
  <c r="E433" i="1" s="1"/>
  <c r="B114" i="5"/>
  <c r="E434" i="1" s="1"/>
  <c r="B113" i="5"/>
  <c r="E443" i="1" s="1"/>
  <c r="B104" i="5"/>
  <c r="E452" i="1" s="1"/>
  <c r="B95" i="5"/>
  <c r="E444" i="1" s="1"/>
  <c r="B94" i="5"/>
  <c r="E451" i="1" s="1"/>
  <c r="B88" i="5"/>
  <c r="E426" i="1" s="1"/>
  <c r="B87" i="5"/>
  <c r="E448" i="1" s="1"/>
  <c r="B80" i="5"/>
  <c r="E432" i="1" s="1"/>
  <c r="B75" i="5"/>
  <c r="E442" i="1" s="1"/>
  <c r="B74" i="5"/>
  <c r="E441" i="1" s="1"/>
  <c r="B70" i="5"/>
  <c r="E440" i="1" s="1"/>
  <c r="B63" i="5"/>
  <c r="E431" i="1" s="1"/>
  <c r="B58" i="5"/>
  <c r="E438" i="1" s="1"/>
  <c r="B56" i="5"/>
  <c r="E427" i="1" s="1"/>
  <c r="B52" i="5"/>
  <c r="E429" i="1" s="1"/>
  <c r="B49" i="5"/>
  <c r="E435" i="1" s="1"/>
  <c r="B46" i="5"/>
  <c r="E454" i="1" s="1"/>
  <c r="B44" i="5"/>
  <c r="E455" i="1" s="1"/>
  <c r="B41" i="5"/>
  <c r="E447" i="1" s="1"/>
  <c r="B38" i="5"/>
  <c r="E456" i="1" s="1"/>
  <c r="B28" i="5"/>
  <c r="E430" i="1" s="1"/>
  <c r="B26" i="5"/>
  <c r="E445" i="1" s="1"/>
  <c r="B21" i="5"/>
  <c r="E437" i="1" s="1"/>
  <c r="B16" i="5"/>
  <c r="E436" i="1" s="1"/>
  <c r="B14" i="5"/>
  <c r="E449" i="1" s="1"/>
  <c r="B8" i="5"/>
  <c r="E439" i="1" s="1"/>
  <c r="B68" i="5"/>
  <c r="E417" i="1" s="1"/>
  <c r="B40" i="5"/>
  <c r="E375" i="1" s="1"/>
  <c r="B12" i="5"/>
  <c r="E414" i="1" s="1"/>
  <c r="B180" i="5"/>
  <c r="E372" i="1" s="1"/>
  <c r="B175" i="5"/>
  <c r="E384" i="1" s="1"/>
  <c r="B171" i="5"/>
  <c r="E377" i="1" s="1"/>
  <c r="B169" i="5"/>
  <c r="E373" i="1" s="1"/>
  <c r="B168" i="5"/>
  <c r="E338" i="1" s="1"/>
  <c r="B163" i="5"/>
  <c r="E344" i="1" s="1"/>
  <c r="B161" i="5"/>
  <c r="E412" i="1" s="1"/>
  <c r="B160" i="5"/>
  <c r="E355" i="1" s="1"/>
  <c r="B158" i="5"/>
  <c r="E389" i="1" s="1"/>
  <c r="B157" i="5"/>
  <c r="E343" i="1" s="1"/>
  <c r="B154" i="5"/>
  <c r="E324" i="1" s="1"/>
  <c r="B152" i="5"/>
  <c r="E371" i="1" s="1"/>
  <c r="B150" i="5"/>
  <c r="E361" i="1" s="1"/>
  <c r="B149" i="5"/>
  <c r="E369" i="1" s="1"/>
  <c r="B148" i="5"/>
  <c r="E367" i="1" s="1"/>
  <c r="B146" i="5"/>
  <c r="E413" i="1" s="1"/>
  <c r="B145" i="5"/>
  <c r="E368" i="1" s="1"/>
  <c r="B143" i="5"/>
  <c r="E386" i="1" s="1"/>
  <c r="K1286" i="4"/>
  <c r="N356" i="1" s="1"/>
  <c r="J1286" i="4"/>
  <c r="M356" i="1" s="1"/>
  <c r="I1286" i="4"/>
  <c r="K1285" i="4"/>
  <c r="J1285" i="4"/>
  <c r="M347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53" i="1"/>
  <c r="I212" i="1"/>
  <c r="I259" i="1"/>
  <c r="I271" i="1"/>
  <c r="I150" i="1"/>
  <c r="I173" i="1"/>
  <c r="I266" i="1"/>
  <c r="I265" i="1"/>
  <c r="I171" i="1"/>
  <c r="I240" i="1"/>
  <c r="I174" i="1"/>
  <c r="I248" i="1"/>
  <c r="I164" i="1"/>
  <c r="I282" i="1"/>
  <c r="I204" i="1"/>
  <c r="I281" i="1"/>
  <c r="I280" i="1"/>
  <c r="I223" i="1"/>
  <c r="I264" i="1"/>
  <c r="I270" i="1"/>
  <c r="I279" i="1"/>
  <c r="I278" i="1"/>
  <c r="I203" i="1"/>
  <c r="I153" i="1"/>
  <c r="I151" i="1"/>
  <c r="I216" i="1"/>
  <c r="I163" i="1"/>
  <c r="I243" i="1"/>
  <c r="I208" i="1"/>
  <c r="I202" i="1"/>
  <c r="I258" i="1"/>
  <c r="I190" i="1"/>
  <c r="I159" i="1"/>
  <c r="I247" i="1"/>
  <c r="I176" i="1"/>
  <c r="I234" i="1"/>
  <c r="I252" i="1"/>
  <c r="I185" i="1"/>
  <c r="I184" i="1"/>
  <c r="I263" i="1"/>
  <c r="I277" i="1"/>
  <c r="I276" i="1"/>
  <c r="I230" i="1"/>
  <c r="I215" i="1"/>
  <c r="I239" i="1"/>
  <c r="I222" i="1"/>
  <c r="I162" i="1"/>
  <c r="I207" i="1"/>
  <c r="I172" i="1"/>
  <c r="I229" i="1"/>
  <c r="I218" i="1"/>
  <c r="I275" i="1"/>
  <c r="I196" i="1"/>
  <c r="I260" i="1"/>
  <c r="I210" i="1"/>
  <c r="I221" i="1"/>
  <c r="I274" i="1"/>
  <c r="I149" i="1"/>
  <c r="I217" i="1"/>
  <c r="I257" i="1"/>
  <c r="I186" i="1"/>
  <c r="I241" i="1"/>
  <c r="I147" i="1"/>
  <c r="I238" i="1"/>
  <c r="I156" i="1"/>
  <c r="I273" i="1"/>
  <c r="I193" i="1"/>
  <c r="I199" i="1"/>
  <c r="I179" i="1"/>
  <c r="I209" i="1"/>
  <c r="I168" i="1"/>
  <c r="I254" i="1"/>
  <c r="I220" i="1"/>
  <c r="I148" i="1"/>
  <c r="I269" i="1"/>
  <c r="I262" i="1"/>
  <c r="I152" i="1"/>
  <c r="I237" i="1"/>
  <c r="I175" i="1"/>
  <c r="I189" i="1"/>
  <c r="I233" i="1"/>
  <c r="I165" i="1"/>
  <c r="I231" i="1"/>
  <c r="I182" i="1"/>
  <c r="I181" i="1"/>
  <c r="I219" i="1"/>
  <c r="I228" i="1"/>
  <c r="I246" i="1"/>
  <c r="I227" i="1"/>
  <c r="I232" i="1"/>
  <c r="I198" i="1"/>
  <c r="I211" i="1"/>
  <c r="I268" i="1"/>
  <c r="I250" i="1"/>
  <c r="I154" i="1"/>
  <c r="I197" i="1"/>
  <c r="I261" i="1"/>
  <c r="I245" i="1"/>
  <c r="I161" i="1"/>
  <c r="I236" i="1"/>
  <c r="I191" i="1"/>
  <c r="I206" i="1"/>
  <c r="I200" i="1"/>
  <c r="I249" i="1"/>
  <c r="I155" i="1"/>
  <c r="I226" i="1"/>
  <c r="I180" i="1"/>
  <c r="I225" i="1"/>
  <c r="I256" i="1"/>
  <c r="I235" i="1"/>
  <c r="I244" i="1"/>
  <c r="I167" i="1"/>
  <c r="I170" i="1"/>
  <c r="I201" i="1"/>
  <c r="I183" i="1"/>
  <c r="I192" i="1"/>
  <c r="I157" i="1"/>
  <c r="I160" i="1"/>
  <c r="I158" i="1"/>
  <c r="I267" i="1"/>
  <c r="I187" i="1"/>
  <c r="I251" i="1"/>
  <c r="I205" i="1"/>
  <c r="I178" i="1"/>
  <c r="I255" i="1"/>
  <c r="I188" i="1"/>
  <c r="I177" i="1"/>
  <c r="I169" i="1"/>
  <c r="I272" i="1"/>
  <c r="I242" i="1"/>
  <c r="I213" i="1"/>
  <c r="I194" i="1"/>
  <c r="I214" i="1"/>
  <c r="I195" i="1"/>
  <c r="I224" i="1"/>
  <c r="I166" i="1"/>
  <c r="H253" i="1"/>
  <c r="H212" i="1"/>
  <c r="H259" i="1"/>
  <c r="H271" i="1"/>
  <c r="H150" i="1"/>
  <c r="H173" i="1"/>
  <c r="H266" i="1"/>
  <c r="H265" i="1"/>
  <c r="H171" i="1"/>
  <c r="H240" i="1"/>
  <c r="H174" i="1"/>
  <c r="H248" i="1"/>
  <c r="H164" i="1"/>
  <c r="H282" i="1"/>
  <c r="H204" i="1"/>
  <c r="H281" i="1"/>
  <c r="H280" i="1"/>
  <c r="H223" i="1"/>
  <c r="H264" i="1"/>
  <c r="H270" i="1"/>
  <c r="H279" i="1"/>
  <c r="H278" i="1"/>
  <c r="H203" i="1"/>
  <c r="H153" i="1"/>
  <c r="H151" i="1"/>
  <c r="H216" i="1"/>
  <c r="H163" i="1"/>
  <c r="H243" i="1"/>
  <c r="H208" i="1"/>
  <c r="H202" i="1"/>
  <c r="H258" i="1"/>
  <c r="H190" i="1"/>
  <c r="H159" i="1"/>
  <c r="H247" i="1"/>
  <c r="H176" i="1"/>
  <c r="H234" i="1"/>
  <c r="H252" i="1"/>
  <c r="H185" i="1"/>
  <c r="H184" i="1"/>
  <c r="H263" i="1"/>
  <c r="H277" i="1"/>
  <c r="H276" i="1"/>
  <c r="H230" i="1"/>
  <c r="H215" i="1"/>
  <c r="H239" i="1"/>
  <c r="H222" i="1"/>
  <c r="H162" i="1"/>
  <c r="H207" i="1"/>
  <c r="H172" i="1"/>
  <c r="H229" i="1"/>
  <c r="H218" i="1"/>
  <c r="H275" i="1"/>
  <c r="H196" i="1"/>
  <c r="H260" i="1"/>
  <c r="H210" i="1"/>
  <c r="H221" i="1"/>
  <c r="H274" i="1"/>
  <c r="H149" i="1"/>
  <c r="H217" i="1"/>
  <c r="H257" i="1"/>
  <c r="H186" i="1"/>
  <c r="H241" i="1"/>
  <c r="H147" i="1"/>
  <c r="H238" i="1"/>
  <c r="H156" i="1"/>
  <c r="H273" i="1"/>
  <c r="H193" i="1"/>
  <c r="H199" i="1"/>
  <c r="H179" i="1"/>
  <c r="H209" i="1"/>
  <c r="H168" i="1"/>
  <c r="H254" i="1"/>
  <c r="H220" i="1"/>
  <c r="H148" i="1"/>
  <c r="H269" i="1"/>
  <c r="H262" i="1"/>
  <c r="H152" i="1"/>
  <c r="H237" i="1"/>
  <c r="H175" i="1"/>
  <c r="H189" i="1"/>
  <c r="H233" i="1"/>
  <c r="H165" i="1"/>
  <c r="H231" i="1"/>
  <c r="H182" i="1"/>
  <c r="H181" i="1"/>
  <c r="H219" i="1"/>
  <c r="H228" i="1"/>
  <c r="H246" i="1"/>
  <c r="H227" i="1"/>
  <c r="H232" i="1"/>
  <c r="H198" i="1"/>
  <c r="H211" i="1"/>
  <c r="H268" i="1"/>
  <c r="H250" i="1"/>
  <c r="H154" i="1"/>
  <c r="H197" i="1"/>
  <c r="H261" i="1"/>
  <c r="H245" i="1"/>
  <c r="H161" i="1"/>
  <c r="H236" i="1"/>
  <c r="H191" i="1"/>
  <c r="H206" i="1"/>
  <c r="H200" i="1"/>
  <c r="H249" i="1"/>
  <c r="H155" i="1"/>
  <c r="H226" i="1"/>
  <c r="H180" i="1"/>
  <c r="H225" i="1"/>
  <c r="H256" i="1"/>
  <c r="H235" i="1"/>
  <c r="H244" i="1"/>
  <c r="H167" i="1"/>
  <c r="H170" i="1"/>
  <c r="H201" i="1"/>
  <c r="H183" i="1"/>
  <c r="H192" i="1"/>
  <c r="H157" i="1"/>
  <c r="H160" i="1"/>
  <c r="H158" i="1"/>
  <c r="H267" i="1"/>
  <c r="H187" i="1"/>
  <c r="H251" i="1"/>
  <c r="H205" i="1"/>
  <c r="H178" i="1"/>
  <c r="H255" i="1"/>
  <c r="H188" i="1"/>
  <c r="H177" i="1"/>
  <c r="H169" i="1"/>
  <c r="H272" i="1"/>
  <c r="H242" i="1"/>
  <c r="H213" i="1"/>
  <c r="H194" i="1"/>
  <c r="H214" i="1"/>
  <c r="H195" i="1"/>
  <c r="H224" i="1"/>
  <c r="H166" i="1"/>
  <c r="G253" i="1"/>
  <c r="G212" i="1"/>
  <c r="G259" i="1"/>
  <c r="G271" i="1"/>
  <c r="G150" i="1"/>
  <c r="G173" i="1"/>
  <c r="G266" i="1"/>
  <c r="G265" i="1"/>
  <c r="G171" i="1"/>
  <c r="G240" i="1"/>
  <c r="G174" i="1"/>
  <c r="G248" i="1"/>
  <c r="G164" i="1"/>
  <c r="G282" i="1"/>
  <c r="G204" i="1"/>
  <c r="G281" i="1"/>
  <c r="G280" i="1"/>
  <c r="G223" i="1"/>
  <c r="G264" i="1"/>
  <c r="G270" i="1"/>
  <c r="G279" i="1"/>
  <c r="G278" i="1"/>
  <c r="G203" i="1"/>
  <c r="G153" i="1"/>
  <c r="G151" i="1"/>
  <c r="G216" i="1"/>
  <c r="G163" i="1"/>
  <c r="G243" i="1"/>
  <c r="G208" i="1"/>
  <c r="G202" i="1"/>
  <c r="G258" i="1"/>
  <c r="G190" i="1"/>
  <c r="G159" i="1"/>
  <c r="G247" i="1"/>
  <c r="G176" i="1"/>
  <c r="G234" i="1"/>
  <c r="G252" i="1"/>
  <c r="G185" i="1"/>
  <c r="G184" i="1"/>
  <c r="G263" i="1"/>
  <c r="G277" i="1"/>
  <c r="G276" i="1"/>
  <c r="G230" i="1"/>
  <c r="G215" i="1"/>
  <c r="G239" i="1"/>
  <c r="G222" i="1"/>
  <c r="G162" i="1"/>
  <c r="G207" i="1"/>
  <c r="G172" i="1"/>
  <c r="G229" i="1"/>
  <c r="G218" i="1"/>
  <c r="G275" i="1"/>
  <c r="G196" i="1"/>
  <c r="G260" i="1"/>
  <c r="G210" i="1"/>
  <c r="G221" i="1"/>
  <c r="G274" i="1"/>
  <c r="G149" i="1"/>
  <c r="G217" i="1"/>
  <c r="G257" i="1"/>
  <c r="G186" i="1"/>
  <c r="G241" i="1"/>
  <c r="G147" i="1"/>
  <c r="G238" i="1"/>
  <c r="G156" i="1"/>
  <c r="G273" i="1"/>
  <c r="G193" i="1"/>
  <c r="G199" i="1"/>
  <c r="G179" i="1"/>
  <c r="G209" i="1"/>
  <c r="G168" i="1"/>
  <c r="G254" i="1"/>
  <c r="G220" i="1"/>
  <c r="G148" i="1"/>
  <c r="G269" i="1"/>
  <c r="G262" i="1"/>
  <c r="G152" i="1"/>
  <c r="G237" i="1"/>
  <c r="G175" i="1"/>
  <c r="G189" i="1"/>
  <c r="G233" i="1"/>
  <c r="G165" i="1"/>
  <c r="G231" i="1"/>
  <c r="G182" i="1"/>
  <c r="G181" i="1"/>
  <c r="G219" i="1"/>
  <c r="G228" i="1"/>
  <c r="G246" i="1"/>
  <c r="G227" i="1"/>
  <c r="G232" i="1"/>
  <c r="G198" i="1"/>
  <c r="G211" i="1"/>
  <c r="G268" i="1"/>
  <c r="G250" i="1"/>
  <c r="G154" i="1"/>
  <c r="G197" i="1"/>
  <c r="G261" i="1"/>
  <c r="G245" i="1"/>
  <c r="G161" i="1"/>
  <c r="G236" i="1"/>
  <c r="G191" i="1"/>
  <c r="G206" i="1"/>
  <c r="G200" i="1"/>
  <c r="G249" i="1"/>
  <c r="G155" i="1"/>
  <c r="G226" i="1"/>
  <c r="G180" i="1"/>
  <c r="G225" i="1"/>
  <c r="G256" i="1"/>
  <c r="G235" i="1"/>
  <c r="G244" i="1"/>
  <c r="G167" i="1"/>
  <c r="G170" i="1"/>
  <c r="G201" i="1"/>
  <c r="G183" i="1"/>
  <c r="G192" i="1"/>
  <c r="G157" i="1"/>
  <c r="G160" i="1"/>
  <c r="G158" i="1"/>
  <c r="G267" i="1"/>
  <c r="G187" i="1"/>
  <c r="G251" i="1"/>
  <c r="G205" i="1"/>
  <c r="G178" i="1"/>
  <c r="G255" i="1"/>
  <c r="G188" i="1"/>
  <c r="G177" i="1"/>
  <c r="G169" i="1"/>
  <c r="G272" i="1"/>
  <c r="G242" i="1"/>
  <c r="G213" i="1"/>
  <c r="G194" i="1"/>
  <c r="G214" i="1"/>
  <c r="G195" i="1"/>
  <c r="G224" i="1"/>
  <c r="G166" i="1"/>
  <c r="N347" i="1"/>
  <c r="L356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86" i="1" s="1"/>
  <c r="D1114" i="4"/>
  <c r="D1113" i="4"/>
  <c r="D1112" i="4"/>
  <c r="L1256" i="4" s="1"/>
  <c r="D1111" i="4"/>
  <c r="D782" i="1" s="1"/>
  <c r="D1110" i="4"/>
  <c r="D1109" i="4"/>
  <c r="D1108" i="4"/>
  <c r="L1252" i="4" s="1"/>
  <c r="D1107" i="4"/>
  <c r="L1251" i="4" s="1"/>
  <c r="D1106" i="4"/>
  <c r="D779" i="1"/>
  <c r="D138" i="6"/>
  <c r="P208" i="1" s="1"/>
  <c r="D137" i="6"/>
  <c r="P235" i="1" s="1"/>
  <c r="D136" i="6"/>
  <c r="P243" i="1" s="1"/>
  <c r="D135" i="6"/>
  <c r="P210" i="1" s="1"/>
  <c r="D134" i="6"/>
  <c r="P191" i="1" s="1"/>
  <c r="D133" i="6"/>
  <c r="P152" i="1" s="1"/>
  <c r="D132" i="6"/>
  <c r="P250" i="1" s="1"/>
  <c r="D131" i="6"/>
  <c r="P217" i="1" s="1"/>
  <c r="D130" i="6"/>
  <c r="P275" i="1" s="1"/>
  <c r="D129" i="6"/>
  <c r="P154" i="1" s="1"/>
  <c r="D128" i="6"/>
  <c r="P182" i="1" s="1"/>
  <c r="D127" i="6"/>
  <c r="P218" i="1" s="1"/>
  <c r="D126" i="6"/>
  <c r="P280" i="1" s="1"/>
  <c r="D125" i="6"/>
  <c r="P258" i="1" s="1"/>
  <c r="D124" i="6"/>
  <c r="P220" i="1" s="1"/>
  <c r="D787" i="1" l="1"/>
  <c r="H1253" i="4"/>
  <c r="L780" i="1"/>
  <c r="H1257" i="4"/>
  <c r="L720" i="1"/>
  <c r="H1261" i="4"/>
  <c r="L661" i="1"/>
  <c r="H1250" i="4"/>
  <c r="L665" i="1"/>
  <c r="H1254" i="4"/>
  <c r="L692" i="1"/>
  <c r="H1258" i="4"/>
  <c r="L662" i="1"/>
  <c r="H1262" i="4"/>
  <c r="L761" i="1"/>
  <c r="H1251" i="4"/>
  <c r="L770" i="1"/>
  <c r="H1255" i="4"/>
  <c r="L736" i="1"/>
  <c r="H1259" i="4"/>
  <c r="L718" i="1"/>
  <c r="H1263" i="4"/>
  <c r="L689" i="1"/>
  <c r="H1252" i="4"/>
  <c r="L788" i="1"/>
  <c r="H1256" i="4"/>
  <c r="L725" i="1"/>
  <c r="H1260" i="4"/>
  <c r="L765" i="1"/>
  <c r="H1264" i="4"/>
  <c r="L685" i="1"/>
  <c r="G284" i="1"/>
  <c r="H284" i="1"/>
  <c r="I284" i="1"/>
  <c r="T788" i="1"/>
  <c r="T782" i="1"/>
  <c r="AB662" i="1"/>
  <c r="AB779" i="1"/>
  <c r="AB658" i="1"/>
  <c r="X759" i="1"/>
  <c r="P775" i="1"/>
  <c r="P709" i="1"/>
  <c r="H770" i="1"/>
  <c r="J1254" i="4"/>
  <c r="P657" i="1"/>
  <c r="H748" i="1"/>
  <c r="J1251" i="4"/>
  <c r="P776" i="1"/>
  <c r="J1255" i="4"/>
  <c r="P730" i="1"/>
  <c r="J1259" i="4"/>
  <c r="P736" i="1"/>
  <c r="J1263" i="4"/>
  <c r="P788" i="1"/>
  <c r="E1250" i="4"/>
  <c r="X755" i="1"/>
  <c r="E1254" i="4"/>
  <c r="X699" i="1"/>
  <c r="E1258" i="4"/>
  <c r="X719" i="1"/>
  <c r="E1262" i="4"/>
  <c r="X738" i="1"/>
  <c r="L1259" i="4"/>
  <c r="H759" i="1"/>
  <c r="H698" i="1"/>
  <c r="J1250" i="4"/>
  <c r="P744" i="1"/>
  <c r="J1262" i="4"/>
  <c r="P741" i="1"/>
  <c r="L1255" i="4"/>
  <c r="D790" i="1"/>
  <c r="H692" i="1"/>
  <c r="H672" i="1"/>
  <c r="D783" i="1"/>
  <c r="D791" i="1"/>
  <c r="D780" i="1"/>
  <c r="L1253" i="4"/>
  <c r="D784" i="1"/>
  <c r="L1257" i="4"/>
  <c r="D788" i="1"/>
  <c r="L1261" i="4"/>
  <c r="H666" i="1"/>
  <c r="H703" i="1"/>
  <c r="H657" i="1"/>
  <c r="H739" i="1"/>
  <c r="J1252" i="4"/>
  <c r="P721" i="1"/>
  <c r="J1256" i="4"/>
  <c r="P660" i="1"/>
  <c r="J1260" i="4"/>
  <c r="P661" i="1"/>
  <c r="J1264" i="4"/>
  <c r="P656" i="1"/>
  <c r="K1250" i="4"/>
  <c r="T778" i="1"/>
  <c r="K1258" i="4"/>
  <c r="T786" i="1"/>
  <c r="K1262" i="4"/>
  <c r="T790" i="1"/>
  <c r="H766" i="1"/>
  <c r="J1258" i="4"/>
  <c r="P715" i="1"/>
  <c r="D778" i="1"/>
  <c r="D777" i="1"/>
  <c r="L1250" i="4"/>
  <c r="D781" i="1"/>
  <c r="L1254" i="4"/>
  <c r="D785" i="1"/>
  <c r="L1258" i="4"/>
  <c r="D789" i="1"/>
  <c r="L1262" i="4"/>
  <c r="H775" i="1"/>
  <c r="H724" i="1"/>
  <c r="H721" i="1"/>
  <c r="H706" i="1"/>
  <c r="P759" i="1"/>
  <c r="K1251" i="4"/>
  <c r="T779" i="1"/>
  <c r="K1255" i="4"/>
  <c r="T783" i="1"/>
  <c r="K1259" i="4"/>
  <c r="T787" i="1"/>
  <c r="K1263" i="4"/>
  <c r="T662" i="1"/>
  <c r="T784" i="1"/>
  <c r="T789" i="1"/>
  <c r="E1251" i="4"/>
  <c r="X726" i="1"/>
  <c r="E1255" i="4"/>
  <c r="X662" i="1"/>
  <c r="E1259" i="4"/>
  <c r="X748" i="1"/>
  <c r="E1263" i="4"/>
  <c r="X701" i="1"/>
  <c r="G1250" i="4"/>
  <c r="AB709" i="1"/>
  <c r="G1254" i="4"/>
  <c r="AB774" i="1"/>
  <c r="G1258" i="4"/>
  <c r="AB760" i="1"/>
  <c r="I1252" i="4"/>
  <c r="AF772" i="1"/>
  <c r="I1260" i="4"/>
  <c r="AF700" i="1"/>
  <c r="AF786" i="1"/>
  <c r="T780" i="1"/>
  <c r="T785" i="1"/>
  <c r="X747" i="1"/>
  <c r="AB684" i="1"/>
  <c r="AF783" i="1"/>
  <c r="T781" i="1"/>
  <c r="T791" i="1"/>
  <c r="X751" i="1"/>
  <c r="AB664" i="1"/>
  <c r="AB751" i="1"/>
  <c r="AF729" i="1"/>
  <c r="AF764" i="1"/>
  <c r="AB780" i="1"/>
  <c r="G1252" i="4"/>
  <c r="AB790" i="1"/>
  <c r="G1256" i="4"/>
  <c r="AB680" i="1"/>
  <c r="G1260" i="4"/>
  <c r="AB744" i="1"/>
  <c r="G1264" i="4"/>
  <c r="X664" i="1"/>
  <c r="X716" i="1"/>
  <c r="X683" i="1"/>
  <c r="X681" i="1"/>
  <c r="AB663" i="1"/>
  <c r="AB692" i="1"/>
  <c r="I1251" i="4"/>
  <c r="AF745" i="1"/>
  <c r="I1255" i="4"/>
  <c r="AF659" i="1"/>
  <c r="I1259" i="4"/>
  <c r="AF708" i="1"/>
  <c r="AF696" i="1"/>
  <c r="AF776" i="1"/>
  <c r="AF730" i="1"/>
  <c r="AF732" i="1"/>
  <c r="AF677" i="1"/>
  <c r="AF676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3" i="1" l="1"/>
  <c r="G438" i="1"/>
  <c r="G454" i="1"/>
  <c r="G445" i="1"/>
  <c r="G437" i="1"/>
  <c r="G375" i="1"/>
  <c r="G384" i="1"/>
  <c r="G372" i="1"/>
  <c r="G355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333" i="12" s="1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19" i="11"/>
  <c r="F418" i="11"/>
  <c r="F417" i="11"/>
  <c r="F416" i="11"/>
  <c r="E425" i="11" l="1"/>
  <c r="D425" i="11"/>
  <c r="C425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7" i="1" l="1"/>
  <c r="N349" i="1"/>
  <c r="M349" i="1"/>
  <c r="L349" i="1"/>
  <c r="N357" i="1"/>
  <c r="M357" i="1"/>
  <c r="L357" i="1"/>
  <c r="N355" i="1"/>
  <c r="M355" i="1"/>
  <c r="L355" i="1"/>
  <c r="N359" i="1"/>
  <c r="M359" i="1"/>
  <c r="L359" i="1"/>
  <c r="N351" i="1"/>
  <c r="M351" i="1"/>
  <c r="L351" i="1"/>
  <c r="N358" i="1"/>
  <c r="M358" i="1"/>
  <c r="L358" i="1"/>
  <c r="N353" i="1"/>
  <c r="M353" i="1"/>
  <c r="L353" i="1"/>
  <c r="N352" i="1"/>
  <c r="M352" i="1"/>
  <c r="L352" i="1"/>
  <c r="N354" i="1"/>
  <c r="M354" i="1"/>
  <c r="L354" i="1"/>
  <c r="N350" i="1"/>
  <c r="M350" i="1"/>
  <c r="L350" i="1"/>
  <c r="N345" i="1"/>
  <c r="M345" i="1"/>
  <c r="L345" i="1"/>
  <c r="N344" i="1"/>
  <c r="M344" i="1"/>
  <c r="L344" i="1"/>
  <c r="N348" i="1"/>
  <c r="M348" i="1"/>
  <c r="L348" i="1"/>
  <c r="N346" i="1"/>
  <c r="M346" i="1"/>
  <c r="L346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83" i="1" s="1"/>
  <c r="D122" i="6"/>
  <c r="P276" i="1" s="1"/>
  <c r="D121" i="6"/>
  <c r="P195" i="1" s="1"/>
  <c r="D120" i="6"/>
  <c r="P204" i="1" s="1"/>
  <c r="D119" i="6"/>
  <c r="P238" i="1" s="1"/>
  <c r="D118" i="6"/>
  <c r="P223" i="1" s="1"/>
  <c r="D117" i="6"/>
  <c r="P270" i="1" s="1"/>
  <c r="D116" i="6"/>
  <c r="P201" i="1" s="1"/>
  <c r="D115" i="6"/>
  <c r="P197" i="1" s="1"/>
  <c r="D114" i="6"/>
  <c r="P169" i="1" s="1"/>
  <c r="D113" i="6"/>
  <c r="P149" i="1" s="1"/>
  <c r="D112" i="6"/>
  <c r="P252" i="1" s="1"/>
  <c r="D111" i="6"/>
  <c r="P242" i="1" s="1"/>
  <c r="D110" i="6"/>
  <c r="P282" i="1" s="1"/>
  <c r="D109" i="6"/>
  <c r="P256" i="1" s="1"/>
  <c r="D108" i="6"/>
  <c r="P268" i="1" s="1"/>
  <c r="D107" i="6"/>
  <c r="P271" i="1" s="1"/>
  <c r="D106" i="6"/>
  <c r="P207" i="1" s="1"/>
  <c r="D105" i="6"/>
  <c r="P259" i="1" s="1"/>
  <c r="D104" i="6"/>
  <c r="P260" i="1" s="1"/>
  <c r="D103" i="6"/>
  <c r="P227" i="1" s="1"/>
  <c r="D102" i="6"/>
  <c r="P267" i="1" s="1"/>
  <c r="D101" i="6"/>
  <c r="P274" i="1" s="1"/>
  <c r="D100" i="6"/>
  <c r="P151" i="1" s="1"/>
  <c r="D99" i="6"/>
  <c r="P265" i="1" s="1"/>
  <c r="D98" i="6"/>
  <c r="P202" i="1" s="1"/>
  <c r="D97" i="6"/>
  <c r="P239" i="1" s="1"/>
  <c r="D96" i="6"/>
  <c r="P225" i="1" s="1"/>
  <c r="D95" i="6"/>
  <c r="P180" i="1" s="1"/>
  <c r="D94" i="6"/>
  <c r="P158" i="1" s="1"/>
  <c r="D93" i="6"/>
  <c r="P222" i="1" s="1"/>
  <c r="D92" i="6"/>
  <c r="P166" i="1" s="1"/>
  <c r="D91" i="6"/>
  <c r="P269" i="1" s="1"/>
  <c r="D90" i="6"/>
  <c r="P159" i="1" s="1"/>
  <c r="D89" i="6"/>
  <c r="P203" i="1" s="1"/>
  <c r="D88" i="6"/>
  <c r="P264" i="1" s="1"/>
  <c r="D87" i="6"/>
  <c r="P230" i="1" s="1"/>
  <c r="D86" i="6"/>
  <c r="P272" i="1" s="1"/>
  <c r="D85" i="6"/>
  <c r="P163" i="1" s="1"/>
  <c r="D84" i="6"/>
  <c r="P190" i="1" s="1"/>
  <c r="D83" i="6"/>
  <c r="P189" i="1" s="1"/>
  <c r="D82" i="6"/>
  <c r="P168" i="1" s="1"/>
  <c r="D81" i="6"/>
  <c r="P178" i="1" s="1"/>
  <c r="D80" i="6"/>
  <c r="P150" i="1" s="1"/>
  <c r="D79" i="6"/>
  <c r="P185" i="1" s="1"/>
  <c r="D78" i="6"/>
  <c r="P229" i="1" s="1"/>
  <c r="D77" i="6"/>
  <c r="P177" i="1" s="1"/>
  <c r="D76" i="6"/>
  <c r="P181" i="1" s="1"/>
  <c r="D75" i="6"/>
  <c r="P205" i="1" s="1"/>
  <c r="D74" i="6"/>
  <c r="P248" i="1" s="1"/>
  <c r="D73" i="6"/>
  <c r="P148" i="1" s="1"/>
  <c r="D72" i="6"/>
  <c r="P237" i="1" s="1"/>
  <c r="D71" i="6"/>
  <c r="P232" i="1" s="1"/>
  <c r="D70" i="6"/>
  <c r="P266" i="1" s="1"/>
  <c r="D69" i="6"/>
  <c r="P245" i="1" s="1"/>
  <c r="D68" i="6"/>
  <c r="P156" i="1" s="1"/>
  <c r="D67" i="6"/>
  <c r="P186" i="1" s="1"/>
  <c r="D66" i="6"/>
  <c r="P255" i="1" s="1"/>
  <c r="D65" i="6"/>
  <c r="P172" i="1" s="1"/>
  <c r="D64" i="6"/>
  <c r="P251" i="1" s="1"/>
  <c r="D63" i="6"/>
  <c r="P184" i="1" s="1"/>
  <c r="D62" i="6"/>
  <c r="D61" i="6"/>
  <c r="P157" i="1" s="1"/>
  <c r="D60" i="6"/>
  <c r="P212" i="1" s="1"/>
  <c r="D59" i="6"/>
  <c r="P155" i="1" s="1"/>
  <c r="D58" i="6"/>
  <c r="D57" i="6"/>
  <c r="P161" i="1" s="1"/>
  <c r="D56" i="6"/>
  <c r="P147" i="1" s="1"/>
  <c r="D55" i="6"/>
  <c r="P206" i="1" s="1"/>
  <c r="D54" i="6"/>
  <c r="P234" i="1" s="1"/>
  <c r="D53" i="6"/>
  <c r="P219" i="1" s="1"/>
  <c r="D52" i="6"/>
  <c r="P233" i="1" s="1"/>
  <c r="D51" i="6"/>
  <c r="D50" i="6"/>
  <c r="P162" i="1" s="1"/>
  <c r="D49" i="6"/>
  <c r="P170" i="1" s="1"/>
  <c r="D48" i="6"/>
  <c r="P241" i="1" s="1"/>
  <c r="D47" i="6"/>
  <c r="P253" i="1" s="1"/>
  <c r="D46" i="6"/>
  <c r="P165" i="1" s="1"/>
  <c r="D45" i="6"/>
  <c r="P209" i="1" s="1"/>
  <c r="D44" i="6"/>
  <c r="P236" i="1" s="1"/>
  <c r="D43" i="6"/>
  <c r="D42" i="6"/>
  <c r="P200" i="1" s="1"/>
  <c r="D41" i="6"/>
  <c r="P244" i="1" s="1"/>
  <c r="D40" i="6"/>
  <c r="D39" i="6"/>
  <c r="P194" i="1" s="1"/>
  <c r="D38" i="6"/>
  <c r="D37" i="6"/>
  <c r="P261" i="1" s="1"/>
  <c r="D36" i="6"/>
  <c r="P164" i="1" s="1"/>
  <c r="D35" i="6"/>
  <c r="D34" i="6"/>
  <c r="D33" i="6"/>
  <c r="P273" i="1" s="1"/>
  <c r="D32" i="6"/>
  <c r="D31" i="6"/>
  <c r="D30" i="6"/>
  <c r="P160" i="1" s="1"/>
  <c r="D29" i="6"/>
  <c r="D28" i="6"/>
  <c r="D27" i="6"/>
  <c r="P240" i="1" s="1"/>
  <c r="D26" i="6"/>
  <c r="D25" i="6"/>
  <c r="P198" i="1" s="1"/>
  <c r="D24" i="6"/>
  <c r="P211" i="1" s="1"/>
  <c r="D23" i="6"/>
  <c r="P174" i="1" s="1"/>
  <c r="D22" i="6"/>
  <c r="P192" i="1" s="1"/>
  <c r="D21" i="6"/>
  <c r="P153" i="1" s="1"/>
  <c r="D20" i="6"/>
  <c r="D19" i="6"/>
  <c r="D18" i="6"/>
  <c r="P281" i="1" s="1"/>
  <c r="D17" i="6"/>
  <c r="P228" i="1" s="1"/>
  <c r="D16" i="6"/>
  <c r="P216" i="1" s="1"/>
  <c r="D15" i="6"/>
  <c r="P226" i="1" s="1"/>
  <c r="D14" i="6"/>
  <c r="P188" i="1" s="1"/>
  <c r="D13" i="6"/>
  <c r="P221" i="1" s="1"/>
  <c r="D12" i="6"/>
  <c r="D11" i="6"/>
  <c r="P214" i="1" s="1"/>
  <c r="D10" i="6"/>
  <c r="P263" i="1" s="1"/>
  <c r="D9" i="6"/>
  <c r="P279" i="1" s="1"/>
  <c r="D8" i="6"/>
  <c r="P254" i="1" s="1"/>
  <c r="D7" i="6"/>
  <c r="D6" i="6"/>
  <c r="P167" i="1" s="1"/>
  <c r="D5" i="6"/>
  <c r="P176" i="1" s="1"/>
  <c r="D4" i="6"/>
  <c r="P249" i="1" s="1"/>
  <c r="N370" i="1" l="1"/>
  <c r="P187" i="1"/>
  <c r="N381" i="1"/>
  <c r="P231" i="1"/>
  <c r="N378" i="1"/>
  <c r="P179" i="1"/>
  <c r="N366" i="1"/>
  <c r="P215" i="1"/>
  <c r="N372" i="1"/>
  <c r="P175" i="1"/>
  <c r="N377" i="1"/>
  <c r="P278" i="1"/>
  <c r="P247" i="1"/>
  <c r="P173" i="1"/>
  <c r="N365" i="1"/>
  <c r="N379" i="1"/>
  <c r="P277" i="1"/>
  <c r="N368" i="1"/>
  <c r="P213" i="1"/>
  <c r="N376" i="1"/>
  <c r="P171" i="1"/>
  <c r="N371" i="1"/>
  <c r="P196" i="1"/>
  <c r="P193" i="1"/>
  <c r="N374" i="1"/>
  <c r="N373" i="1"/>
  <c r="P257" i="1"/>
  <c r="N380" i="1"/>
  <c r="P262" i="1"/>
  <c r="N375" i="1"/>
  <c r="P246" i="1"/>
  <c r="N369" i="1"/>
  <c r="P199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74" i="1"/>
  <c r="F1130" i="4"/>
  <c r="H697" i="1"/>
  <c r="F1134" i="4"/>
  <c r="H785" i="1"/>
  <c r="F1138" i="4"/>
  <c r="H779" i="1"/>
  <c r="F1142" i="4"/>
  <c r="H760" i="1"/>
  <c r="F1146" i="4"/>
  <c r="H722" i="1"/>
  <c r="F1150" i="4"/>
  <c r="H729" i="1"/>
  <c r="F1154" i="4"/>
  <c r="H679" i="1"/>
  <c r="F1158" i="4"/>
  <c r="H764" i="1"/>
  <c r="F1162" i="4"/>
  <c r="H715" i="1"/>
  <c r="F1166" i="4"/>
  <c r="H753" i="1"/>
  <c r="F1170" i="4"/>
  <c r="H717" i="1"/>
  <c r="F1174" i="4"/>
  <c r="H773" i="1"/>
  <c r="F1178" i="4"/>
  <c r="H702" i="1"/>
  <c r="F1182" i="4"/>
  <c r="H762" i="1"/>
  <c r="F1186" i="4"/>
  <c r="H674" i="1"/>
  <c r="F1190" i="4"/>
  <c r="H677" i="1"/>
  <c r="F1194" i="4"/>
  <c r="H659" i="1"/>
  <c r="F1198" i="4"/>
  <c r="H705" i="1"/>
  <c r="F1202" i="4"/>
  <c r="H784" i="1"/>
  <c r="F1206" i="4"/>
  <c r="H701" i="1"/>
  <c r="F1210" i="4"/>
  <c r="H728" i="1"/>
  <c r="F1214" i="4"/>
  <c r="H713" i="1"/>
  <c r="F1218" i="4"/>
  <c r="H727" i="1"/>
  <c r="F1222" i="4"/>
  <c r="H681" i="1"/>
  <c r="F1226" i="4"/>
  <c r="H743" i="1"/>
  <c r="F1230" i="4"/>
  <c r="H661" i="1"/>
  <c r="F1234" i="4"/>
  <c r="H747" i="1"/>
  <c r="F1238" i="4"/>
  <c r="H658" i="1"/>
  <c r="F1242" i="4"/>
  <c r="H761" i="1"/>
  <c r="F1246" i="4"/>
  <c r="H737" i="1"/>
  <c r="F1135" i="4"/>
  <c r="H769" i="1"/>
  <c r="F1139" i="4"/>
  <c r="H750" i="1"/>
  <c r="F1143" i="4"/>
  <c r="H709" i="1"/>
  <c r="F1147" i="4"/>
  <c r="H757" i="1"/>
  <c r="F1151" i="4"/>
  <c r="H745" i="1"/>
  <c r="F1155" i="4"/>
  <c r="H790" i="1"/>
  <c r="F1159" i="4"/>
  <c r="H765" i="1"/>
  <c r="F1163" i="4"/>
  <c r="H788" i="1"/>
  <c r="F1167" i="4"/>
  <c r="H726" i="1"/>
  <c r="F1171" i="4"/>
  <c r="H693" i="1"/>
  <c r="F1175" i="4"/>
  <c r="H772" i="1"/>
  <c r="F1179" i="4"/>
  <c r="H704" i="1"/>
  <c r="F1183" i="4"/>
  <c r="H675" i="1"/>
  <c r="F1187" i="4"/>
  <c r="H712" i="1"/>
  <c r="F1191" i="4"/>
  <c r="H787" i="1"/>
  <c r="F1195" i="4"/>
  <c r="H664" i="1"/>
  <c r="F1199" i="4"/>
  <c r="H694" i="1"/>
  <c r="F1203" i="4"/>
  <c r="H746" i="1"/>
  <c r="F1207" i="4"/>
  <c r="H718" i="1"/>
  <c r="F1211" i="4"/>
  <c r="H678" i="1"/>
  <c r="F1215" i="4"/>
  <c r="H684" i="1"/>
  <c r="F1219" i="4"/>
  <c r="H662" i="1"/>
  <c r="F1223" i="4"/>
  <c r="H683" i="1"/>
  <c r="F1227" i="4"/>
  <c r="H776" i="1"/>
  <c r="F1231" i="4"/>
  <c r="H685" i="1"/>
  <c r="F1235" i="4"/>
  <c r="H749" i="1"/>
  <c r="F1239" i="4"/>
  <c r="H668" i="1"/>
  <c r="F1243" i="4"/>
  <c r="H758" i="1"/>
  <c r="F1247" i="4"/>
  <c r="H756" i="1"/>
  <c r="F1136" i="4"/>
  <c r="H734" i="1"/>
  <c r="F1140" i="4"/>
  <c r="H735" i="1"/>
  <c r="F1148" i="4"/>
  <c r="H780" i="1"/>
  <c r="F1152" i="4"/>
  <c r="H671" i="1"/>
  <c r="F1156" i="4"/>
  <c r="H673" i="1"/>
  <c r="F1160" i="4"/>
  <c r="H752" i="1"/>
  <c r="F1164" i="4"/>
  <c r="H731" i="1"/>
  <c r="F1168" i="4"/>
  <c r="H689" i="1"/>
  <c r="F1172" i="4"/>
  <c r="H699" i="1"/>
  <c r="F1176" i="4"/>
  <c r="H660" i="1"/>
  <c r="F1180" i="4"/>
  <c r="H730" i="1"/>
  <c r="F1184" i="4"/>
  <c r="H725" i="1"/>
  <c r="F1188" i="4"/>
  <c r="H783" i="1"/>
  <c r="F1192" i="4"/>
  <c r="H720" i="1"/>
  <c r="F1196" i="4"/>
  <c r="H687" i="1"/>
  <c r="F1200" i="4"/>
  <c r="H695" i="1"/>
  <c r="F1204" i="4"/>
  <c r="H711" i="1"/>
  <c r="F1208" i="4"/>
  <c r="H771" i="1"/>
  <c r="F1212" i="4"/>
  <c r="H707" i="1"/>
  <c r="F1216" i="4"/>
  <c r="H736" i="1"/>
  <c r="F1220" i="4"/>
  <c r="H738" i="1"/>
  <c r="F1224" i="4"/>
  <c r="H714" i="1"/>
  <c r="F1228" i="4"/>
  <c r="H782" i="1"/>
  <c r="F1232" i="4"/>
  <c r="H708" i="1"/>
  <c r="F1236" i="4"/>
  <c r="H744" i="1"/>
  <c r="F1240" i="4"/>
  <c r="H789" i="1"/>
  <c r="F1244" i="4"/>
  <c r="H686" i="1"/>
  <c r="F1248" i="4"/>
  <c r="H663" i="1"/>
  <c r="F1132" i="4"/>
  <c r="H670" i="1"/>
  <c r="F1144" i="4"/>
  <c r="H763" i="1"/>
  <c r="F1129" i="4"/>
  <c r="H740" i="1"/>
  <c r="F1133" i="4"/>
  <c r="H732" i="1"/>
  <c r="F1137" i="4"/>
  <c r="H767" i="1"/>
  <c r="F1141" i="4"/>
  <c r="H754" i="1"/>
  <c r="F1145" i="4"/>
  <c r="H719" i="1"/>
  <c r="F1149" i="4"/>
  <c r="H716" i="1"/>
  <c r="F1153" i="4"/>
  <c r="H656" i="1"/>
  <c r="F1157" i="4"/>
  <c r="H669" i="1"/>
  <c r="F1161" i="4"/>
  <c r="H755" i="1"/>
  <c r="F1165" i="4"/>
  <c r="H691" i="1"/>
  <c r="F1169" i="4"/>
  <c r="H786" i="1"/>
  <c r="F1173" i="4"/>
  <c r="H777" i="1"/>
  <c r="F1177" i="4"/>
  <c r="H778" i="1"/>
  <c r="F1181" i="4"/>
  <c r="H710" i="1"/>
  <c r="F1185" i="4"/>
  <c r="H682" i="1"/>
  <c r="F1189" i="4"/>
  <c r="H667" i="1"/>
  <c r="F1193" i="4"/>
  <c r="H742" i="1"/>
  <c r="F1197" i="4"/>
  <c r="H781" i="1"/>
  <c r="F1201" i="4"/>
  <c r="H768" i="1"/>
  <c r="F1205" i="4"/>
  <c r="H700" i="1"/>
  <c r="F1209" i="4"/>
  <c r="H690" i="1"/>
  <c r="F1213" i="4"/>
  <c r="H688" i="1"/>
  <c r="F1217" i="4"/>
  <c r="H791" i="1"/>
  <c r="F1221" i="4"/>
  <c r="H741" i="1"/>
  <c r="F1225" i="4"/>
  <c r="H680" i="1"/>
  <c r="F1229" i="4"/>
  <c r="H665" i="1"/>
  <c r="F1233" i="4"/>
  <c r="H676" i="1"/>
  <c r="F1237" i="4"/>
  <c r="H733" i="1"/>
  <c r="F1241" i="4"/>
  <c r="H723" i="1"/>
  <c r="F1245" i="4"/>
  <c r="H751" i="1"/>
  <c r="F1249" i="4"/>
  <c r="H696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67" i="1"/>
  <c r="H1136" i="4"/>
  <c r="L691" i="1"/>
  <c r="H1140" i="4"/>
  <c r="L731" i="1"/>
  <c r="H1144" i="4"/>
  <c r="L699" i="1"/>
  <c r="H1148" i="4"/>
  <c r="L755" i="1"/>
  <c r="H1152" i="4"/>
  <c r="L682" i="1"/>
  <c r="H1156" i="4"/>
  <c r="L677" i="1"/>
  <c r="H1160" i="4"/>
  <c r="L675" i="1"/>
  <c r="H1164" i="4"/>
  <c r="L753" i="1"/>
  <c r="H1168" i="4"/>
  <c r="L681" i="1"/>
  <c r="H1172" i="4"/>
  <c r="L729" i="1"/>
  <c r="H1176" i="4"/>
  <c r="L668" i="1"/>
  <c r="H1180" i="4"/>
  <c r="L784" i="1"/>
  <c r="H1184" i="4"/>
  <c r="L776" i="1"/>
  <c r="H1188" i="4"/>
  <c r="L789" i="1"/>
  <c r="H1192" i="4"/>
  <c r="L745" i="1"/>
  <c r="H1196" i="4"/>
  <c r="L759" i="1"/>
  <c r="H1200" i="4"/>
  <c r="L657" i="1"/>
  <c r="H1204" i="4"/>
  <c r="L747" i="1"/>
  <c r="H1208" i="4"/>
  <c r="L734" i="1"/>
  <c r="H1212" i="4"/>
  <c r="L730" i="1"/>
  <c r="H1216" i="4"/>
  <c r="L752" i="1"/>
  <c r="H1220" i="4"/>
  <c r="L741" i="1"/>
  <c r="H1224" i="4"/>
  <c r="L679" i="1"/>
  <c r="H1228" i="4"/>
  <c r="L704" i="1"/>
  <c r="H1232" i="4"/>
  <c r="L743" i="1"/>
  <c r="H1236" i="4"/>
  <c r="L749" i="1"/>
  <c r="H1240" i="4"/>
  <c r="L779" i="1"/>
  <c r="H1244" i="4"/>
  <c r="L709" i="1"/>
  <c r="H1248" i="4"/>
  <c r="L781" i="1"/>
  <c r="H1129" i="4"/>
  <c r="L766" i="1"/>
  <c r="H1133" i="4"/>
  <c r="L762" i="1"/>
  <c r="H1137" i="4"/>
  <c r="L670" i="1"/>
  <c r="H1141" i="4"/>
  <c r="L708" i="1"/>
  <c r="H1145" i="4"/>
  <c r="L666" i="1"/>
  <c r="H1149" i="4"/>
  <c r="L740" i="1"/>
  <c r="H1153" i="4"/>
  <c r="L664" i="1"/>
  <c r="H1157" i="4"/>
  <c r="L690" i="1"/>
  <c r="H1161" i="4"/>
  <c r="L712" i="1"/>
  <c r="H1165" i="4"/>
  <c r="L693" i="1"/>
  <c r="H1169" i="4"/>
  <c r="L748" i="1"/>
  <c r="H1173" i="4"/>
  <c r="L660" i="1"/>
  <c r="H1177" i="4"/>
  <c r="L758" i="1"/>
  <c r="H1181" i="4"/>
  <c r="L724" i="1"/>
  <c r="H1185" i="4"/>
  <c r="L684" i="1"/>
  <c r="H1189" i="4"/>
  <c r="L706" i="1"/>
  <c r="H1193" i="4"/>
  <c r="L716" i="1"/>
  <c r="H1197" i="4"/>
  <c r="L768" i="1"/>
  <c r="H1201" i="4"/>
  <c r="L742" i="1"/>
  <c r="H1205" i="4"/>
  <c r="L674" i="1"/>
  <c r="H1209" i="4"/>
  <c r="L702" i="1"/>
  <c r="H1213" i="4"/>
  <c r="L696" i="1"/>
  <c r="H1217" i="4"/>
  <c r="L777" i="1"/>
  <c r="H1221" i="4"/>
  <c r="L735" i="1"/>
  <c r="H1225" i="4"/>
  <c r="L658" i="1"/>
  <c r="H1229" i="4"/>
  <c r="L722" i="1"/>
  <c r="H1233" i="4"/>
  <c r="L785" i="1"/>
  <c r="H1237" i="4"/>
  <c r="L732" i="1"/>
  <c r="H1241" i="4"/>
  <c r="L739" i="1"/>
  <c r="H1245" i="4"/>
  <c r="L710" i="1"/>
  <c r="H1249" i="4"/>
  <c r="L663" i="1"/>
  <c r="H1130" i="4"/>
  <c r="L676" i="1"/>
  <c r="H1134" i="4"/>
  <c r="L723" i="1"/>
  <c r="H1138" i="4"/>
  <c r="L760" i="1"/>
  <c r="H1142" i="4"/>
  <c r="L775" i="1"/>
  <c r="H1146" i="4"/>
  <c r="L683" i="1"/>
  <c r="H1150" i="4"/>
  <c r="L790" i="1"/>
  <c r="H1154" i="4"/>
  <c r="L733" i="1"/>
  <c r="H1158" i="4"/>
  <c r="L774" i="1"/>
  <c r="H1162" i="4"/>
  <c r="L750" i="1"/>
  <c r="H1166" i="4"/>
  <c r="L738" i="1"/>
  <c r="H1170" i="4"/>
  <c r="L656" i="1"/>
  <c r="H1174" i="4"/>
  <c r="L787" i="1"/>
  <c r="H1178" i="4"/>
  <c r="L767" i="1"/>
  <c r="H1182" i="4"/>
  <c r="L746" i="1"/>
  <c r="H1186" i="4"/>
  <c r="L694" i="1"/>
  <c r="H1190" i="4"/>
  <c r="L686" i="1"/>
  <c r="H1194" i="4"/>
  <c r="L680" i="1"/>
  <c r="H1198" i="4"/>
  <c r="L695" i="1"/>
  <c r="H1202" i="4"/>
  <c r="L778" i="1"/>
  <c r="H1206" i="4"/>
  <c r="L713" i="1"/>
  <c r="H1210" i="4"/>
  <c r="L737" i="1"/>
  <c r="H1214" i="4"/>
  <c r="L727" i="1"/>
  <c r="H1218" i="4"/>
  <c r="L715" i="1"/>
  <c r="H1222" i="4"/>
  <c r="L669" i="1"/>
  <c r="H1226" i="4"/>
  <c r="L756" i="1"/>
  <c r="H1230" i="4"/>
  <c r="L672" i="1"/>
  <c r="H1234" i="4"/>
  <c r="L728" i="1"/>
  <c r="H1238" i="4"/>
  <c r="L701" i="1"/>
  <c r="H1242" i="4"/>
  <c r="L782" i="1"/>
  <c r="H1246" i="4"/>
  <c r="L757" i="1"/>
  <c r="H1131" i="4"/>
  <c r="L714" i="1"/>
  <c r="H1135" i="4"/>
  <c r="L711" i="1"/>
  <c r="H1139" i="4"/>
  <c r="L726" i="1"/>
  <c r="H1143" i="4"/>
  <c r="L719" i="1"/>
  <c r="H1147" i="4"/>
  <c r="L786" i="1"/>
  <c r="H1151" i="4"/>
  <c r="L769" i="1"/>
  <c r="H1155" i="4"/>
  <c r="L791" i="1"/>
  <c r="H1159" i="4"/>
  <c r="L764" i="1"/>
  <c r="H1163" i="4"/>
  <c r="L754" i="1"/>
  <c r="H1167" i="4"/>
  <c r="L671" i="1"/>
  <c r="H1171" i="4"/>
  <c r="L678" i="1"/>
  <c r="H1175" i="4"/>
  <c r="L773" i="1"/>
  <c r="H1179" i="4"/>
  <c r="L771" i="1"/>
  <c r="H1183" i="4"/>
  <c r="L687" i="1"/>
  <c r="H1187" i="4"/>
  <c r="L673" i="1"/>
  <c r="H1191" i="4"/>
  <c r="L698" i="1"/>
  <c r="H1195" i="4"/>
  <c r="L703" i="1"/>
  <c r="H1199" i="4"/>
  <c r="L705" i="1"/>
  <c r="H1203" i="4"/>
  <c r="L700" i="1"/>
  <c r="H1207" i="4"/>
  <c r="L721" i="1"/>
  <c r="H1211" i="4"/>
  <c r="L707" i="1"/>
  <c r="H1215" i="4"/>
  <c r="L751" i="1"/>
  <c r="H1219" i="4"/>
  <c r="L688" i="1"/>
  <c r="H1223" i="4"/>
  <c r="L697" i="1"/>
  <c r="H1227" i="4"/>
  <c r="L763" i="1"/>
  <c r="H1231" i="4"/>
  <c r="L717" i="1"/>
  <c r="H1235" i="4"/>
  <c r="L659" i="1"/>
  <c r="H1239" i="4"/>
  <c r="L744" i="1"/>
  <c r="H1243" i="4"/>
  <c r="L783" i="1"/>
  <c r="H1247" i="4"/>
  <c r="L772" i="1"/>
  <c r="G1181" i="4"/>
  <c r="AB735" i="1"/>
  <c r="G1185" i="4"/>
  <c r="AB700" i="1"/>
  <c r="G1189" i="4"/>
  <c r="AB672" i="1"/>
  <c r="G1193" i="4"/>
  <c r="AB704" i="1"/>
  <c r="G1197" i="4"/>
  <c r="AB778" i="1"/>
  <c r="G1201" i="4"/>
  <c r="AB754" i="1"/>
  <c r="G1205" i="4"/>
  <c r="AB660" i="1"/>
  <c r="G1209" i="4"/>
  <c r="AB703" i="1"/>
  <c r="G1213" i="4"/>
  <c r="AB718" i="1"/>
  <c r="G1217" i="4"/>
  <c r="AB768" i="1"/>
  <c r="G1221" i="4"/>
  <c r="AB706" i="1"/>
  <c r="G1225" i="4"/>
  <c r="AB758" i="1"/>
  <c r="G1229" i="4"/>
  <c r="AB669" i="1"/>
  <c r="G1233" i="4"/>
  <c r="AB691" i="1"/>
  <c r="G1237" i="4"/>
  <c r="AB777" i="1"/>
  <c r="G1241" i="4"/>
  <c r="AB722" i="1"/>
  <c r="G1245" i="4"/>
  <c r="AB750" i="1"/>
  <c r="G1249" i="4"/>
  <c r="AB707" i="1"/>
  <c r="I1131" i="4"/>
  <c r="AF685" i="1"/>
  <c r="I1135" i="4"/>
  <c r="AF785" i="1"/>
  <c r="I1139" i="4"/>
  <c r="AF762" i="1"/>
  <c r="I1143" i="4"/>
  <c r="AF714" i="1"/>
  <c r="I1147" i="4"/>
  <c r="AF661" i="1"/>
  <c r="I1151" i="4"/>
  <c r="AF715" i="1"/>
  <c r="I1155" i="4"/>
  <c r="AF763" i="1"/>
  <c r="I1159" i="4"/>
  <c r="AF778" i="1"/>
  <c r="I1163" i="4"/>
  <c r="AF784" i="1"/>
  <c r="I1167" i="4"/>
  <c r="AF707" i="1"/>
  <c r="I1171" i="4"/>
  <c r="AF699" i="1"/>
  <c r="I1175" i="4"/>
  <c r="AF720" i="1"/>
  <c r="I1179" i="4"/>
  <c r="AF731" i="1"/>
  <c r="I1183" i="4"/>
  <c r="AF675" i="1"/>
  <c r="I1187" i="4"/>
  <c r="AF674" i="1"/>
  <c r="I1191" i="4"/>
  <c r="AF658" i="1"/>
  <c r="I1195" i="4"/>
  <c r="AF681" i="1"/>
  <c r="I1199" i="4"/>
  <c r="AF721" i="1"/>
  <c r="I1203" i="4"/>
  <c r="AF734" i="1"/>
  <c r="I1207" i="4"/>
  <c r="AF748" i="1"/>
  <c r="I1211" i="4"/>
  <c r="AF698" i="1"/>
  <c r="I1215" i="4"/>
  <c r="AF706" i="1"/>
  <c r="I1219" i="4"/>
  <c r="AF704" i="1"/>
  <c r="I1223" i="4"/>
  <c r="AF759" i="1"/>
  <c r="I1227" i="4"/>
  <c r="AF781" i="1"/>
  <c r="I1231" i="4"/>
  <c r="AF768" i="1"/>
  <c r="I1235" i="4"/>
  <c r="AF758" i="1"/>
  <c r="I1239" i="4"/>
  <c r="AF672" i="1"/>
  <c r="I1243" i="4"/>
  <c r="AF782" i="1"/>
  <c r="I1247" i="4"/>
  <c r="AF710" i="1"/>
  <c r="J1130" i="4"/>
  <c r="P755" i="1"/>
  <c r="J1134" i="4"/>
  <c r="P734" i="1"/>
  <c r="J1138" i="4"/>
  <c r="P710" i="1"/>
  <c r="J1142" i="4"/>
  <c r="P779" i="1"/>
  <c r="J1146" i="4"/>
  <c r="P706" i="1"/>
  <c r="J1150" i="4"/>
  <c r="P748" i="1"/>
  <c r="J1154" i="4"/>
  <c r="P752" i="1"/>
  <c r="J1158" i="4"/>
  <c r="P705" i="1"/>
  <c r="J1162" i="4"/>
  <c r="P726" i="1"/>
  <c r="J1166" i="4"/>
  <c r="P673" i="1"/>
  <c r="J1170" i="4"/>
  <c r="P694" i="1"/>
  <c r="J1174" i="4"/>
  <c r="P735" i="1"/>
  <c r="J1178" i="4"/>
  <c r="P663" i="1"/>
  <c r="J1182" i="4"/>
  <c r="P693" i="1"/>
  <c r="J1186" i="4"/>
  <c r="P666" i="1"/>
  <c r="J1190" i="4"/>
  <c r="P722" i="1"/>
  <c r="J1194" i="4"/>
  <c r="P677" i="1"/>
  <c r="J1198" i="4"/>
  <c r="P790" i="1"/>
  <c r="J1202" i="4"/>
  <c r="P717" i="1"/>
  <c r="J1206" i="4"/>
  <c r="P696" i="1"/>
  <c r="J1210" i="4"/>
  <c r="P688" i="1"/>
  <c r="J1214" i="4"/>
  <c r="P703" i="1"/>
  <c r="J1218" i="4"/>
  <c r="P659" i="1"/>
  <c r="J1222" i="4"/>
  <c r="P750" i="1"/>
  <c r="J1226" i="4"/>
  <c r="P757" i="1"/>
  <c r="J1230" i="4"/>
  <c r="P719" i="1"/>
  <c r="J1234" i="4"/>
  <c r="P781" i="1"/>
  <c r="J1238" i="4"/>
  <c r="P760" i="1"/>
  <c r="J1242" i="4"/>
  <c r="P692" i="1"/>
  <c r="J1246" i="4"/>
  <c r="P768" i="1"/>
  <c r="E1136" i="4"/>
  <c r="X760" i="1"/>
  <c r="E1144" i="4"/>
  <c r="X669" i="1"/>
  <c r="E1152" i="4"/>
  <c r="X696" i="1"/>
  <c r="E1160" i="4"/>
  <c r="X739" i="1"/>
  <c r="E1172" i="4"/>
  <c r="X721" i="1"/>
  <c r="E1180" i="4"/>
  <c r="X690" i="1"/>
  <c r="E1188" i="4"/>
  <c r="X673" i="1"/>
  <c r="E1196" i="4"/>
  <c r="X758" i="1"/>
  <c r="E1208" i="4"/>
  <c r="X671" i="1"/>
  <c r="E1216" i="4"/>
  <c r="X675" i="1"/>
  <c r="E1224" i="4"/>
  <c r="X676" i="1"/>
  <c r="E1232" i="4"/>
  <c r="X735" i="1"/>
  <c r="E1240" i="4"/>
  <c r="X757" i="1"/>
  <c r="E1248" i="4"/>
  <c r="X775" i="1"/>
  <c r="G1135" i="4"/>
  <c r="AB788" i="1"/>
  <c r="G1143" i="4"/>
  <c r="AB697" i="1"/>
  <c r="G1151" i="4"/>
  <c r="AB742" i="1"/>
  <c r="G1159" i="4"/>
  <c r="AB781" i="1"/>
  <c r="G1167" i="4"/>
  <c r="AB771" i="1"/>
  <c r="G1175" i="4"/>
  <c r="AB699" i="1"/>
  <c r="G1183" i="4"/>
  <c r="AB665" i="1"/>
  <c r="G1191" i="4"/>
  <c r="AB755" i="1"/>
  <c r="G1199" i="4"/>
  <c r="AB657" i="1"/>
  <c r="G1211" i="4"/>
  <c r="AB695" i="1"/>
  <c r="E1129" i="4"/>
  <c r="X773" i="1"/>
  <c r="E1137" i="4"/>
  <c r="X708" i="1"/>
  <c r="E1130" i="4"/>
  <c r="X786" i="1"/>
  <c r="E1134" i="4"/>
  <c r="X789" i="1"/>
  <c r="E1138" i="4"/>
  <c r="X659" i="1"/>
  <c r="E1142" i="4"/>
  <c r="X670" i="1"/>
  <c r="E1146" i="4"/>
  <c r="X777" i="1"/>
  <c r="E1150" i="4"/>
  <c r="X704" i="1"/>
  <c r="E1154" i="4"/>
  <c r="X784" i="1"/>
  <c r="E1158" i="4"/>
  <c r="X754" i="1"/>
  <c r="E1162" i="4"/>
  <c r="X729" i="1"/>
  <c r="E1166" i="4"/>
  <c r="X694" i="1"/>
  <c r="E1170" i="4"/>
  <c r="X788" i="1"/>
  <c r="E1174" i="4"/>
  <c r="X695" i="1"/>
  <c r="E1178" i="4"/>
  <c r="X684" i="1"/>
  <c r="E1182" i="4"/>
  <c r="X691" i="1"/>
  <c r="E1186" i="4"/>
  <c r="X745" i="1"/>
  <c r="E1190" i="4"/>
  <c r="X783" i="1"/>
  <c r="E1194" i="4"/>
  <c r="X772" i="1"/>
  <c r="E1198" i="4"/>
  <c r="X743" i="1"/>
  <c r="E1202" i="4"/>
  <c r="X678" i="1"/>
  <c r="E1206" i="4"/>
  <c r="X715" i="1"/>
  <c r="E1210" i="4"/>
  <c r="X740" i="1"/>
  <c r="E1214" i="4"/>
  <c r="X771" i="1"/>
  <c r="E1218" i="4"/>
  <c r="X718" i="1"/>
  <c r="E1222" i="4"/>
  <c r="X706" i="1"/>
  <c r="E1226" i="4"/>
  <c r="X658" i="1"/>
  <c r="E1230" i="4"/>
  <c r="X766" i="1"/>
  <c r="E1234" i="4"/>
  <c r="X767" i="1"/>
  <c r="E1238" i="4"/>
  <c r="X732" i="1"/>
  <c r="E1242" i="4"/>
  <c r="X657" i="1"/>
  <c r="E1246" i="4"/>
  <c r="X714" i="1"/>
  <c r="G1129" i="4"/>
  <c r="AB756" i="1"/>
  <c r="G1133" i="4"/>
  <c r="AB681" i="1"/>
  <c r="G1137" i="4"/>
  <c r="AB764" i="1"/>
  <c r="G1141" i="4"/>
  <c r="AB763" i="1"/>
  <c r="G1145" i="4"/>
  <c r="AB752" i="1"/>
  <c r="G1149" i="4"/>
  <c r="AB694" i="1"/>
  <c r="G1153" i="4"/>
  <c r="AB687" i="1"/>
  <c r="G1157" i="4"/>
  <c r="AB686" i="1"/>
  <c r="G1161" i="4"/>
  <c r="AB784" i="1"/>
  <c r="G1165" i="4"/>
  <c r="AB715" i="1"/>
  <c r="G1169" i="4"/>
  <c r="AB770" i="1"/>
  <c r="G1173" i="4"/>
  <c r="AB723" i="1"/>
  <c r="G1177" i="4"/>
  <c r="AB698" i="1"/>
  <c r="E1131" i="4"/>
  <c r="X667" i="1"/>
  <c r="E1135" i="4"/>
  <c r="X750" i="1"/>
  <c r="E1139" i="4"/>
  <c r="X680" i="1"/>
  <c r="E1143" i="4"/>
  <c r="X776" i="1"/>
  <c r="E1147" i="4"/>
  <c r="X661" i="1"/>
  <c r="E1151" i="4"/>
  <c r="X672" i="1"/>
  <c r="E1155" i="4"/>
  <c r="X697" i="1"/>
  <c r="E1159" i="4"/>
  <c r="X724" i="1"/>
  <c r="E1163" i="4"/>
  <c r="X780" i="1"/>
  <c r="E1167" i="4"/>
  <c r="X787" i="1"/>
  <c r="E1171" i="4"/>
  <c r="X770" i="1"/>
  <c r="E1175" i="4"/>
  <c r="X656" i="1"/>
  <c r="E1179" i="4"/>
  <c r="X689" i="1"/>
  <c r="E1183" i="4"/>
  <c r="X722" i="1"/>
  <c r="E1187" i="4"/>
  <c r="X728" i="1"/>
  <c r="E1191" i="4"/>
  <c r="X791" i="1"/>
  <c r="E1195" i="4"/>
  <c r="X752" i="1"/>
  <c r="E1199" i="4"/>
  <c r="X702" i="1"/>
  <c r="E1203" i="4"/>
  <c r="X679" i="1"/>
  <c r="E1207" i="4"/>
  <c r="X705" i="1"/>
  <c r="E1211" i="4"/>
  <c r="X666" i="1"/>
  <c r="E1215" i="4"/>
  <c r="X737" i="1"/>
  <c r="E1219" i="4"/>
  <c r="X768" i="1"/>
  <c r="E1223" i="4"/>
  <c r="X712" i="1"/>
  <c r="E1227" i="4"/>
  <c r="X717" i="1"/>
  <c r="E1231" i="4"/>
  <c r="X763" i="1"/>
  <c r="E1235" i="4"/>
  <c r="X727" i="1"/>
  <c r="E1239" i="4"/>
  <c r="X713" i="1"/>
  <c r="E1243" i="4"/>
  <c r="X686" i="1"/>
  <c r="E1247" i="4"/>
  <c r="X733" i="1"/>
  <c r="G1130" i="4"/>
  <c r="AB743" i="1"/>
  <c r="G1134" i="4"/>
  <c r="AB789" i="1"/>
  <c r="G1138" i="4"/>
  <c r="AB671" i="1"/>
  <c r="G1142" i="4"/>
  <c r="AB761" i="1"/>
  <c r="G1146" i="4"/>
  <c r="AB731" i="1"/>
  <c r="G1150" i="4"/>
  <c r="AB666" i="1"/>
  <c r="G1154" i="4"/>
  <c r="AB677" i="1"/>
  <c r="G1158" i="4"/>
  <c r="AB727" i="1"/>
  <c r="G1162" i="4"/>
  <c r="AB679" i="1"/>
  <c r="G1166" i="4"/>
  <c r="AB721" i="1"/>
  <c r="G1170" i="4"/>
  <c r="AB749" i="1"/>
  <c r="G1174" i="4"/>
  <c r="AB767" i="1"/>
  <c r="G1178" i="4"/>
  <c r="AB710" i="1"/>
  <c r="G1182" i="4"/>
  <c r="AB746" i="1"/>
  <c r="G1186" i="4"/>
  <c r="AB675" i="1"/>
  <c r="G1190" i="4"/>
  <c r="AB716" i="1"/>
  <c r="G1194" i="4"/>
  <c r="AB741" i="1"/>
  <c r="G1198" i="4"/>
  <c r="AB753" i="1"/>
  <c r="G1202" i="4"/>
  <c r="AB661" i="1"/>
  <c r="G1206" i="4"/>
  <c r="AB712" i="1"/>
  <c r="G1210" i="4"/>
  <c r="AB668" i="1"/>
  <c r="G1214" i="4"/>
  <c r="AB783" i="1"/>
  <c r="G1218" i="4"/>
  <c r="AB733" i="1"/>
  <c r="G1222" i="4"/>
  <c r="AB678" i="1"/>
  <c r="G1226" i="4"/>
  <c r="AB659" i="1"/>
  <c r="G1230" i="4"/>
  <c r="AB757" i="1"/>
  <c r="G1234" i="4"/>
  <c r="AB787" i="1"/>
  <c r="G1238" i="4"/>
  <c r="AB667" i="1"/>
  <c r="G1242" i="4"/>
  <c r="AB745" i="1"/>
  <c r="G1246" i="4"/>
  <c r="AB683" i="1"/>
  <c r="I1132" i="4"/>
  <c r="AF744" i="1"/>
  <c r="I1136" i="4"/>
  <c r="AF774" i="1"/>
  <c r="I1140" i="4"/>
  <c r="AF695" i="1"/>
  <c r="I1144" i="4"/>
  <c r="AF789" i="1"/>
  <c r="I1148" i="4"/>
  <c r="AF660" i="1"/>
  <c r="I1152" i="4"/>
  <c r="AF755" i="1"/>
  <c r="I1156" i="4"/>
  <c r="AF718" i="1"/>
  <c r="I1160" i="4"/>
  <c r="AF667" i="1"/>
  <c r="I1164" i="4"/>
  <c r="AF684" i="1"/>
  <c r="I1168" i="4"/>
  <c r="AF723" i="1"/>
  <c r="I1172" i="4"/>
  <c r="AF662" i="1"/>
  <c r="I1176" i="4"/>
  <c r="AF694" i="1"/>
  <c r="I1180" i="4"/>
  <c r="AF775" i="1"/>
  <c r="I1184" i="4"/>
  <c r="AF691" i="1"/>
  <c r="I1188" i="4"/>
  <c r="AF728" i="1"/>
  <c r="I1192" i="4"/>
  <c r="AF737" i="1"/>
  <c r="I1196" i="4"/>
  <c r="AF791" i="1"/>
  <c r="I1200" i="4"/>
  <c r="AF716" i="1"/>
  <c r="I1204" i="4"/>
  <c r="AF683" i="1"/>
  <c r="I1208" i="4"/>
  <c r="AF678" i="1"/>
  <c r="I1212" i="4"/>
  <c r="AF780" i="1"/>
  <c r="I1216" i="4"/>
  <c r="AF666" i="1"/>
  <c r="I1220" i="4"/>
  <c r="AF668" i="1"/>
  <c r="I1224" i="4"/>
  <c r="AF690" i="1"/>
  <c r="I1228" i="4"/>
  <c r="AF754" i="1"/>
  <c r="I1232" i="4"/>
  <c r="AF686" i="1"/>
  <c r="I1236" i="4"/>
  <c r="AF787" i="1"/>
  <c r="I1240" i="4"/>
  <c r="AF657" i="1"/>
  <c r="I1244" i="4"/>
  <c r="AF735" i="1"/>
  <c r="I1248" i="4"/>
  <c r="AF771" i="1"/>
  <c r="J1131" i="4"/>
  <c r="P712" i="1"/>
  <c r="J1135" i="4"/>
  <c r="P680" i="1"/>
  <c r="J1139" i="4"/>
  <c r="P674" i="1"/>
  <c r="J1143" i="4"/>
  <c r="P758" i="1"/>
  <c r="J1147" i="4"/>
  <c r="P728" i="1"/>
  <c r="J1151" i="4"/>
  <c r="P702" i="1"/>
  <c r="J1155" i="4"/>
  <c r="P746" i="1"/>
  <c r="J1159" i="4"/>
  <c r="P700" i="1"/>
  <c r="J1163" i="4"/>
  <c r="P780" i="1"/>
  <c r="J1167" i="4"/>
  <c r="P662" i="1"/>
  <c r="J1171" i="4"/>
  <c r="P747" i="1"/>
  <c r="J1175" i="4"/>
  <c r="P667" i="1"/>
  <c r="J1179" i="4"/>
  <c r="P772" i="1"/>
  <c r="J1183" i="4"/>
  <c r="P668" i="1"/>
  <c r="J1187" i="4"/>
  <c r="P713" i="1"/>
  <c r="J1191" i="4"/>
  <c r="P664" i="1"/>
  <c r="J1195" i="4"/>
  <c r="P785" i="1"/>
  <c r="J1199" i="4"/>
  <c r="P672" i="1"/>
  <c r="J1203" i="4"/>
  <c r="P743" i="1"/>
  <c r="J1207" i="4"/>
  <c r="P658" i="1"/>
  <c r="J1211" i="4"/>
  <c r="P699" i="1"/>
  <c r="J1215" i="4"/>
  <c r="P676" i="1"/>
  <c r="J1219" i="4"/>
  <c r="P724" i="1"/>
  <c r="J1223" i="4"/>
  <c r="P754" i="1"/>
  <c r="J1227" i="4"/>
  <c r="P767" i="1"/>
  <c r="J1231" i="4"/>
  <c r="P737" i="1"/>
  <c r="J1235" i="4"/>
  <c r="P682" i="1"/>
  <c r="J1239" i="4"/>
  <c r="P701" i="1"/>
  <c r="J1243" i="4"/>
  <c r="P774" i="1"/>
  <c r="J1247" i="4"/>
  <c r="P787" i="1"/>
  <c r="G1219" i="4"/>
  <c r="AB701" i="1"/>
  <c r="G1223" i="4"/>
  <c r="AB696" i="1"/>
  <c r="G1227" i="4"/>
  <c r="AB776" i="1"/>
  <c r="G1231" i="4"/>
  <c r="AB748" i="1"/>
  <c r="G1235" i="4"/>
  <c r="AB791" i="1"/>
  <c r="G1239" i="4"/>
  <c r="AB705" i="1"/>
  <c r="G1243" i="4"/>
  <c r="AB736" i="1"/>
  <c r="G1247" i="4"/>
  <c r="AB730" i="1"/>
  <c r="I1129" i="4"/>
  <c r="AF709" i="1"/>
  <c r="I1133" i="4"/>
  <c r="AF689" i="1"/>
  <c r="I1137" i="4"/>
  <c r="AF712" i="1"/>
  <c r="I1141" i="4"/>
  <c r="AF722" i="1"/>
  <c r="I1145" i="4"/>
  <c r="AF770" i="1"/>
  <c r="I1149" i="4"/>
  <c r="AF726" i="1"/>
  <c r="I1153" i="4"/>
  <c r="AF746" i="1"/>
  <c r="I1157" i="4"/>
  <c r="AF673" i="1"/>
  <c r="I1161" i="4"/>
  <c r="AF747" i="1"/>
  <c r="I1165" i="4"/>
  <c r="AF727" i="1"/>
  <c r="I1169" i="4"/>
  <c r="AF765" i="1"/>
  <c r="I1173" i="4"/>
  <c r="AF773" i="1"/>
  <c r="I1177" i="4"/>
  <c r="AF703" i="1"/>
  <c r="I1181" i="4"/>
  <c r="AF719" i="1"/>
  <c r="I1185" i="4"/>
  <c r="AF664" i="1"/>
  <c r="I1189" i="4"/>
  <c r="AF702" i="1"/>
  <c r="I1193" i="4"/>
  <c r="AF688" i="1"/>
  <c r="I1197" i="4"/>
  <c r="AF751" i="1"/>
  <c r="I1201" i="4"/>
  <c r="AF724" i="1"/>
  <c r="I1205" i="4"/>
  <c r="AF713" i="1"/>
  <c r="I1209" i="4"/>
  <c r="AF670" i="1"/>
  <c r="I1213" i="4"/>
  <c r="AF753" i="1"/>
  <c r="I1217" i="4"/>
  <c r="AF749" i="1"/>
  <c r="I1221" i="4"/>
  <c r="AF736" i="1"/>
  <c r="I1225" i="4"/>
  <c r="AF760" i="1"/>
  <c r="I1229" i="4"/>
  <c r="AF741" i="1"/>
  <c r="I1233" i="4"/>
  <c r="AF790" i="1"/>
  <c r="I1237" i="4"/>
  <c r="AF777" i="1"/>
  <c r="I1241" i="4"/>
  <c r="AF739" i="1"/>
  <c r="I1245" i="4"/>
  <c r="AF687" i="1"/>
  <c r="I1249" i="4"/>
  <c r="AF692" i="1"/>
  <c r="J1132" i="4"/>
  <c r="P695" i="1"/>
  <c r="J1136" i="4"/>
  <c r="P716" i="1"/>
  <c r="J1140" i="4"/>
  <c r="P749" i="1"/>
  <c r="J1144" i="4"/>
  <c r="P763" i="1"/>
  <c r="J1148" i="4"/>
  <c r="P685" i="1"/>
  <c r="J1152" i="4"/>
  <c r="P764" i="1"/>
  <c r="J1156" i="4"/>
  <c r="P739" i="1"/>
  <c r="J1160" i="4"/>
  <c r="P691" i="1"/>
  <c r="J1164" i="4"/>
  <c r="P678" i="1"/>
  <c r="J1168" i="4"/>
  <c r="P742" i="1"/>
  <c r="J1172" i="4"/>
  <c r="P733" i="1"/>
  <c r="J1176" i="4"/>
  <c r="P711" i="1"/>
  <c r="J1180" i="4"/>
  <c r="P675" i="1"/>
  <c r="J1184" i="4"/>
  <c r="P738" i="1"/>
  <c r="J1188" i="4"/>
  <c r="P681" i="1"/>
  <c r="J1192" i="4"/>
  <c r="P756" i="1"/>
  <c r="J1196" i="4"/>
  <c r="P686" i="1"/>
  <c r="J1200" i="4"/>
  <c r="P773" i="1"/>
  <c r="J1204" i="4"/>
  <c r="P740" i="1"/>
  <c r="J1208" i="4"/>
  <c r="P683" i="1"/>
  <c r="J1212" i="4"/>
  <c r="P707" i="1"/>
  <c r="J1216" i="4"/>
  <c r="P689" i="1"/>
  <c r="J1220" i="4"/>
  <c r="P761" i="1"/>
  <c r="J1224" i="4"/>
  <c r="P697" i="1"/>
  <c r="J1228" i="4"/>
  <c r="P791" i="1"/>
  <c r="J1232" i="4"/>
  <c r="P789" i="1"/>
  <c r="J1236" i="4"/>
  <c r="P778" i="1"/>
  <c r="J1240" i="4"/>
  <c r="P783" i="1"/>
  <c r="J1244" i="4"/>
  <c r="P690" i="1"/>
  <c r="J1248" i="4"/>
  <c r="P765" i="1"/>
  <c r="E1132" i="4"/>
  <c r="X736" i="1"/>
  <c r="E1140" i="4"/>
  <c r="X668" i="1"/>
  <c r="E1148" i="4"/>
  <c r="X785" i="1"/>
  <c r="E1156" i="4"/>
  <c r="X665" i="1"/>
  <c r="E1164" i="4"/>
  <c r="X734" i="1"/>
  <c r="E1168" i="4"/>
  <c r="X663" i="1"/>
  <c r="E1176" i="4"/>
  <c r="X756" i="1"/>
  <c r="E1184" i="4"/>
  <c r="X723" i="1"/>
  <c r="E1192" i="4"/>
  <c r="X774" i="1"/>
  <c r="E1200" i="4"/>
  <c r="X725" i="1"/>
  <c r="E1204" i="4"/>
  <c r="X765" i="1"/>
  <c r="E1212" i="4"/>
  <c r="X790" i="1"/>
  <c r="E1220" i="4"/>
  <c r="X677" i="1"/>
  <c r="E1228" i="4"/>
  <c r="X762" i="1"/>
  <c r="E1236" i="4"/>
  <c r="X700" i="1"/>
  <c r="E1244" i="4"/>
  <c r="X761" i="1"/>
  <c r="G1131" i="4"/>
  <c r="AB772" i="1"/>
  <c r="G1139" i="4"/>
  <c r="AB747" i="1"/>
  <c r="G1147" i="4"/>
  <c r="AB673" i="1"/>
  <c r="G1155" i="4"/>
  <c r="AB786" i="1"/>
  <c r="G1163" i="4"/>
  <c r="AB759" i="1"/>
  <c r="G1171" i="4"/>
  <c r="AB717" i="1"/>
  <c r="G1179" i="4"/>
  <c r="AB690" i="1"/>
  <c r="G1187" i="4"/>
  <c r="AB708" i="1"/>
  <c r="G1195" i="4"/>
  <c r="AB732" i="1"/>
  <c r="G1203" i="4"/>
  <c r="AB688" i="1"/>
  <c r="G1207" i="4"/>
  <c r="AB724" i="1"/>
  <c r="G1215" i="4"/>
  <c r="AB711" i="1"/>
  <c r="E1133" i="4"/>
  <c r="X741" i="1"/>
  <c r="E1141" i="4"/>
  <c r="X707" i="1"/>
  <c r="E1145" i="4"/>
  <c r="X687" i="1"/>
  <c r="E1149" i="4"/>
  <c r="X749" i="1"/>
  <c r="E1153" i="4"/>
  <c r="X778" i="1"/>
  <c r="E1157" i="4"/>
  <c r="X744" i="1"/>
  <c r="E1161" i="4"/>
  <c r="X782" i="1"/>
  <c r="E1165" i="4"/>
  <c r="X730" i="1"/>
  <c r="E1169" i="4"/>
  <c r="X703" i="1"/>
  <c r="E1173" i="4"/>
  <c r="X769" i="1"/>
  <c r="E1177" i="4"/>
  <c r="X710" i="1"/>
  <c r="E1181" i="4"/>
  <c r="X711" i="1"/>
  <c r="E1185" i="4"/>
  <c r="X720" i="1"/>
  <c r="E1189" i="4"/>
  <c r="X746" i="1"/>
  <c r="E1193" i="4"/>
  <c r="X692" i="1"/>
  <c r="E1197" i="4"/>
  <c r="X660" i="1"/>
  <c r="E1201" i="4"/>
  <c r="X693" i="1"/>
  <c r="E1205" i="4"/>
  <c r="X742" i="1"/>
  <c r="E1209" i="4"/>
  <c r="X764" i="1"/>
  <c r="E1213" i="4"/>
  <c r="X698" i="1"/>
  <c r="E1217" i="4"/>
  <c r="X674" i="1"/>
  <c r="E1221" i="4"/>
  <c r="X781" i="1"/>
  <c r="E1225" i="4"/>
  <c r="X779" i="1"/>
  <c r="E1229" i="4"/>
  <c r="X731" i="1"/>
  <c r="E1233" i="4"/>
  <c r="X753" i="1"/>
  <c r="E1237" i="4"/>
  <c r="X685" i="1"/>
  <c r="E1241" i="4"/>
  <c r="X688" i="1"/>
  <c r="E1245" i="4"/>
  <c r="X709" i="1"/>
  <c r="E1249" i="4"/>
  <c r="X682" i="1"/>
  <c r="G1132" i="4"/>
  <c r="AB682" i="1"/>
  <c r="G1136" i="4"/>
  <c r="AB740" i="1"/>
  <c r="G1140" i="4"/>
  <c r="AB714" i="1"/>
  <c r="G1144" i="4"/>
  <c r="AB782" i="1"/>
  <c r="G1148" i="4"/>
  <c r="AB765" i="1"/>
  <c r="G1152" i="4"/>
  <c r="AB676" i="1"/>
  <c r="G1156" i="4"/>
  <c r="AB689" i="1"/>
  <c r="G1160" i="4"/>
  <c r="AB762" i="1"/>
  <c r="G1164" i="4"/>
  <c r="AB720" i="1"/>
  <c r="G1168" i="4"/>
  <c r="AB713" i="1"/>
  <c r="G1172" i="4"/>
  <c r="AB729" i="1"/>
  <c r="G1176" i="4"/>
  <c r="AB670" i="1"/>
  <c r="G1180" i="4"/>
  <c r="AB725" i="1"/>
  <c r="G1184" i="4"/>
  <c r="AB769" i="1"/>
  <c r="G1188" i="4"/>
  <c r="AB726" i="1"/>
  <c r="G1192" i="4"/>
  <c r="AB766" i="1"/>
  <c r="G1196" i="4"/>
  <c r="AB693" i="1"/>
  <c r="G1200" i="4"/>
  <c r="AB728" i="1"/>
  <c r="G1204" i="4"/>
  <c r="AB739" i="1"/>
  <c r="G1208" i="4"/>
  <c r="AB738" i="1"/>
  <c r="G1212" i="4"/>
  <c r="AB719" i="1"/>
  <c r="G1216" i="4"/>
  <c r="AB737" i="1"/>
  <c r="G1220" i="4"/>
  <c r="AB702" i="1"/>
  <c r="G1224" i="4"/>
  <c r="AB734" i="1"/>
  <c r="G1228" i="4"/>
  <c r="AB775" i="1"/>
  <c r="G1232" i="4"/>
  <c r="AB674" i="1"/>
  <c r="G1236" i="4"/>
  <c r="AB785" i="1"/>
  <c r="G1240" i="4"/>
  <c r="AB656" i="1"/>
  <c r="G1244" i="4"/>
  <c r="AB685" i="1"/>
  <c r="G1248" i="4"/>
  <c r="AB773" i="1"/>
  <c r="I1130" i="4"/>
  <c r="AF769" i="1"/>
  <c r="I1134" i="4"/>
  <c r="AF697" i="1"/>
  <c r="I1138" i="4"/>
  <c r="AF717" i="1"/>
  <c r="I1142" i="4"/>
  <c r="AF750" i="1"/>
  <c r="I1146" i="4"/>
  <c r="AF757" i="1"/>
  <c r="I1150" i="4"/>
  <c r="AF701" i="1"/>
  <c r="I1154" i="4"/>
  <c r="AF761" i="1"/>
  <c r="I1158" i="4"/>
  <c r="AF711" i="1"/>
  <c r="I1162" i="4"/>
  <c r="AF663" i="1"/>
  <c r="I1166" i="4"/>
  <c r="AF705" i="1"/>
  <c r="I1170" i="4"/>
  <c r="AF671" i="1"/>
  <c r="I1174" i="4"/>
  <c r="AF738" i="1"/>
  <c r="I1178" i="4"/>
  <c r="AF767" i="1"/>
  <c r="I1182" i="4"/>
  <c r="AF656" i="1"/>
  <c r="I1186" i="4"/>
  <c r="AF756" i="1"/>
  <c r="I1190" i="4"/>
  <c r="AF779" i="1"/>
  <c r="I1194" i="4"/>
  <c r="AF679" i="1"/>
  <c r="I1198" i="4"/>
  <c r="AF725" i="1"/>
  <c r="I1202" i="4"/>
  <c r="AF665" i="1"/>
  <c r="I1206" i="4"/>
  <c r="AF733" i="1"/>
  <c r="I1210" i="4"/>
  <c r="AF693" i="1"/>
  <c r="I1214" i="4"/>
  <c r="AF742" i="1"/>
  <c r="I1218" i="4"/>
  <c r="AF680" i="1"/>
  <c r="I1222" i="4"/>
  <c r="AF743" i="1"/>
  <c r="I1226" i="4"/>
  <c r="AF669" i="1"/>
  <c r="I1230" i="4"/>
  <c r="AF766" i="1"/>
  <c r="I1234" i="4"/>
  <c r="AF752" i="1"/>
  <c r="I1238" i="4"/>
  <c r="AF788" i="1"/>
  <c r="I1242" i="4"/>
  <c r="AF740" i="1"/>
  <c r="I1246" i="4"/>
  <c r="AF682" i="1"/>
  <c r="J1129" i="4"/>
  <c r="P718" i="1"/>
  <c r="J1133" i="4"/>
  <c r="P745" i="1"/>
  <c r="J1137" i="4"/>
  <c r="P670" i="1"/>
  <c r="J1141" i="4"/>
  <c r="P769" i="1"/>
  <c r="J1145" i="4"/>
  <c r="P687" i="1"/>
  <c r="J1149" i="4"/>
  <c r="P684" i="1"/>
  <c r="J1153" i="4"/>
  <c r="P698" i="1"/>
  <c r="J1157" i="4"/>
  <c r="P770" i="1"/>
  <c r="J1161" i="4"/>
  <c r="P762" i="1"/>
  <c r="J1165" i="4"/>
  <c r="P665" i="1"/>
  <c r="J1169" i="4"/>
  <c r="P720" i="1"/>
  <c r="J1173" i="4"/>
  <c r="P777" i="1"/>
  <c r="J1177" i="4"/>
  <c r="P669" i="1"/>
  <c r="J1181" i="4"/>
  <c r="P671" i="1"/>
  <c r="J1185" i="4"/>
  <c r="P729" i="1"/>
  <c r="J1189" i="4"/>
  <c r="P723" i="1"/>
  <c r="J1193" i="4"/>
  <c r="P766" i="1"/>
  <c r="J1197" i="4"/>
  <c r="P708" i="1"/>
  <c r="J1201" i="4"/>
  <c r="P732" i="1"/>
  <c r="J1205" i="4"/>
  <c r="P771" i="1"/>
  <c r="J1209" i="4"/>
  <c r="P714" i="1"/>
  <c r="J1213" i="4"/>
  <c r="P725" i="1"/>
  <c r="J1217" i="4"/>
  <c r="P784" i="1"/>
  <c r="J1221" i="4"/>
  <c r="P704" i="1"/>
  <c r="J1225" i="4"/>
  <c r="P751" i="1"/>
  <c r="J1229" i="4"/>
  <c r="P782" i="1"/>
  <c r="J1233" i="4"/>
  <c r="P731" i="1"/>
  <c r="J1237" i="4"/>
  <c r="P679" i="1"/>
  <c r="J1241" i="4"/>
  <c r="P753" i="1"/>
  <c r="J1245" i="4"/>
  <c r="P786" i="1"/>
  <c r="J1249" i="4"/>
  <c r="P727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0" i="11"/>
  <c r="F309" i="11" l="1"/>
  <c r="F396" i="11"/>
  <c r="F318" i="11"/>
  <c r="F304" i="11"/>
  <c r="F248" i="11"/>
  <c r="F235" i="11"/>
  <c r="F348" i="11"/>
  <c r="F393" i="11"/>
  <c r="F297" i="11"/>
  <c r="F284" i="11"/>
  <c r="F354" i="11"/>
  <c r="F379" i="11"/>
  <c r="F275" i="11"/>
  <c r="F375" i="11"/>
  <c r="F361" i="11"/>
  <c r="F311" i="11"/>
  <c r="F301" i="11"/>
  <c r="F349" i="11"/>
  <c r="F245" i="11"/>
  <c r="F408" i="11"/>
  <c r="F395" i="11"/>
  <c r="F376" i="11"/>
  <c r="F334" i="11"/>
  <c r="F340" i="11"/>
  <c r="F406" i="11"/>
  <c r="F266" i="11"/>
  <c r="F411" i="11"/>
  <c r="F409" i="11"/>
  <c r="F402" i="11"/>
  <c r="F250" i="11"/>
  <c r="F306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03" i="1" s="1"/>
  <c r="BBH832" i="1"/>
  <c r="X598" i="1" s="1"/>
  <c r="BGV832" i="1"/>
  <c r="X569" i="1" s="1"/>
  <c r="BGV826" i="1"/>
  <c r="T630" i="1" s="1"/>
  <c r="BEB832" i="1"/>
  <c r="X518" i="1" s="1"/>
  <c r="BHE826" i="1"/>
  <c r="T617" i="1" s="1"/>
  <c r="BFU832" i="1"/>
  <c r="X528" i="1" s="1"/>
  <c r="BHE832" i="1"/>
  <c r="X536" i="1" s="1"/>
  <c r="BGM826" i="1"/>
  <c r="T600" i="1" s="1"/>
  <c r="BHE850" i="1"/>
  <c r="AJ564" i="1" s="1"/>
  <c r="BHE868" i="1"/>
  <c r="AW535" i="1" s="1"/>
  <c r="BGV868" i="1"/>
  <c r="AW573" i="1" s="1"/>
  <c r="BGM868" i="1"/>
  <c r="AW617" i="1" s="1"/>
  <c r="BGD832" i="1"/>
  <c r="X623" i="1" s="1"/>
  <c r="BGD868" i="1"/>
  <c r="AW566" i="1" s="1"/>
  <c r="BFU868" i="1"/>
  <c r="AW587" i="1" s="1"/>
  <c r="BFL868" i="1"/>
  <c r="AW631" i="1" s="1"/>
  <c r="BFL832" i="1"/>
  <c r="X521" i="1" s="1"/>
  <c r="BFC832" i="1"/>
  <c r="X601" i="1" s="1"/>
  <c r="BFC868" i="1"/>
  <c r="AW629" i="1" s="1"/>
  <c r="BEK832" i="1"/>
  <c r="X574" i="1" s="1"/>
  <c r="BDJ832" i="1"/>
  <c r="X595" i="1" s="1"/>
  <c r="BDA832" i="1"/>
  <c r="X526" i="1" s="1"/>
  <c r="BAY832" i="1"/>
  <c r="X624" i="1" s="1"/>
  <c r="BBQ832" i="1"/>
  <c r="X550" i="1" s="1"/>
  <c r="BET832" i="1"/>
  <c r="X641" i="1" s="1"/>
  <c r="BDS832" i="1"/>
  <c r="X523" i="1" s="1"/>
  <c r="BAY868" i="1"/>
  <c r="AW599" i="1" s="1"/>
  <c r="BET868" i="1"/>
  <c r="AW581" i="1" s="1"/>
  <c r="BEK868" i="1"/>
  <c r="AW614" i="1" s="1"/>
  <c r="BEB868" i="1"/>
  <c r="AW620" i="1" s="1"/>
  <c r="BDS868" i="1"/>
  <c r="AW544" i="1" s="1"/>
  <c r="BDJ868" i="1"/>
  <c r="AW536" i="1" s="1"/>
  <c r="BDA868" i="1"/>
  <c r="AW548" i="1" s="1"/>
  <c r="BCR832" i="1"/>
  <c r="X522" i="1" s="1"/>
  <c r="BCR868" i="1"/>
  <c r="AW531" i="1" s="1"/>
  <c r="BCI868" i="1"/>
  <c r="AW618" i="1" s="1"/>
  <c r="BCI832" i="1"/>
  <c r="X643" i="1" s="1"/>
  <c r="BBZ868" i="1"/>
  <c r="AW525" i="1" s="1"/>
  <c r="BBZ832" i="1"/>
  <c r="X531" i="1" s="1"/>
  <c r="BBQ868" i="1"/>
  <c r="AW603" i="1" s="1"/>
  <c r="BBH868" i="1"/>
  <c r="AW636" i="1" s="1"/>
  <c r="BAP868" i="1"/>
  <c r="AW562" i="1" s="1"/>
  <c r="BAP832" i="1"/>
  <c r="X589" i="1" s="1"/>
  <c r="BGV850" i="1"/>
  <c r="AJ642" i="1" s="1"/>
  <c r="BBZ826" i="1"/>
  <c r="T638" i="1" s="1"/>
  <c r="BBZ850" i="1"/>
  <c r="AJ521" i="1" s="1"/>
  <c r="BDA826" i="1"/>
  <c r="T558" i="1" s="1"/>
  <c r="BET826" i="1"/>
  <c r="T594" i="1" s="1"/>
  <c r="BCI850" i="1"/>
  <c r="AJ539" i="1" s="1"/>
  <c r="BFC850" i="1"/>
  <c r="AJ549" i="1" s="1"/>
  <c r="BBH826" i="1"/>
  <c r="T627" i="1" s="1"/>
  <c r="BCI826" i="1"/>
  <c r="T574" i="1" s="1"/>
  <c r="BDS826" i="1"/>
  <c r="T531" i="1" s="1"/>
  <c r="BFU826" i="1"/>
  <c r="T556" i="1" s="1"/>
  <c r="BCR850" i="1"/>
  <c r="AJ533" i="1" s="1"/>
  <c r="BGD826" i="1"/>
  <c r="T545" i="1" s="1"/>
  <c r="BAP850" i="1"/>
  <c r="AJ528" i="1" s="1"/>
  <c r="BDA850" i="1"/>
  <c r="AJ548" i="1" s="1"/>
  <c r="BET850" i="1"/>
  <c r="AJ556" i="1" s="1"/>
  <c r="BGD850" i="1"/>
  <c r="AJ529" i="1" s="1"/>
  <c r="BAY826" i="1"/>
  <c r="T581" i="1" s="1"/>
  <c r="BBH850" i="1"/>
  <c r="AJ524" i="1" s="1"/>
  <c r="BEB826" i="1"/>
  <c r="T637" i="1" s="1"/>
  <c r="BBQ850" i="1"/>
  <c r="AJ644" i="1" s="1"/>
  <c r="BEK850" i="1"/>
  <c r="AJ553" i="1" s="1"/>
  <c r="BFU850" i="1"/>
  <c r="AJ551" i="1" s="1"/>
  <c r="BAP826" i="1"/>
  <c r="T562" i="1" s="1"/>
  <c r="BCR826" i="1"/>
  <c r="T523" i="1" s="1"/>
  <c r="BEK826" i="1"/>
  <c r="T591" i="1" s="1"/>
  <c r="BAY850" i="1"/>
  <c r="AJ576" i="1" s="1"/>
  <c r="BDS850" i="1"/>
  <c r="AJ615" i="1" s="1"/>
  <c r="BGM850" i="1"/>
  <c r="AJ608" i="1" s="1"/>
  <c r="BFC826" i="1"/>
  <c r="T551" i="1" s="1"/>
  <c r="BDJ850" i="1"/>
  <c r="AJ565" i="1" s="1"/>
  <c r="BEB850" i="1"/>
  <c r="AJ638" i="1" s="1"/>
  <c r="BFL850" i="1"/>
  <c r="AJ604" i="1" s="1"/>
  <c r="BBQ826" i="1"/>
  <c r="T639" i="1" s="1"/>
  <c r="BDJ826" i="1"/>
  <c r="T604" i="1" s="1"/>
  <c r="BFL826" i="1"/>
  <c r="T532" i="1" s="1"/>
  <c r="BAP862" i="1"/>
  <c r="AR553" i="1" s="1"/>
  <c r="BBZ862" i="1"/>
  <c r="AR579" i="1" s="1"/>
  <c r="BCR862" i="1"/>
  <c r="AR560" i="1" s="1"/>
  <c r="BET862" i="1"/>
  <c r="AR634" i="1" s="1"/>
  <c r="BGD862" i="1"/>
  <c r="AR650" i="1" s="1"/>
  <c r="BAY814" i="1"/>
  <c r="L615" i="1" s="1"/>
  <c r="BBZ814" i="1"/>
  <c r="L520" i="1" s="1"/>
  <c r="BDJ814" i="1"/>
  <c r="L606" i="1" s="1"/>
  <c r="BET814" i="1"/>
  <c r="L609" i="1" s="1"/>
  <c r="BGD814" i="1"/>
  <c r="L627" i="1" s="1"/>
  <c r="BAP808" i="1"/>
  <c r="H577" i="1" s="1"/>
  <c r="BBZ808" i="1"/>
  <c r="H601" i="1" s="1"/>
  <c r="BDJ808" i="1"/>
  <c r="H562" i="1" s="1"/>
  <c r="BET808" i="1"/>
  <c r="H645" i="1" s="1"/>
  <c r="BGD808" i="1"/>
  <c r="H530" i="1" s="1"/>
  <c r="BAP820" i="1"/>
  <c r="P533" i="1" s="1"/>
  <c r="BBQ820" i="1"/>
  <c r="P517" i="1" s="1"/>
  <c r="BDJ820" i="1"/>
  <c r="P633" i="1" s="1"/>
  <c r="BET820" i="1"/>
  <c r="P601" i="1" s="1"/>
  <c r="BGD820" i="1"/>
  <c r="P587" i="1" s="1"/>
  <c r="BAP838" i="1"/>
  <c r="AB575" i="1" s="1"/>
  <c r="BBZ838" i="1"/>
  <c r="AB631" i="1" s="1"/>
  <c r="BDA838" i="1"/>
  <c r="AB571" i="1" s="1"/>
  <c r="BET838" i="1"/>
  <c r="AB554" i="1" s="1"/>
  <c r="BGD838" i="1"/>
  <c r="AB542" i="1" s="1"/>
  <c r="BAY856" i="1"/>
  <c r="AN522" i="1" s="1"/>
  <c r="BBZ856" i="1"/>
  <c r="AN611" i="1" s="1"/>
  <c r="BDJ856" i="1"/>
  <c r="AN550" i="1" s="1"/>
  <c r="BET856" i="1"/>
  <c r="AN565" i="1" s="1"/>
  <c r="BGD856" i="1"/>
  <c r="AN573" i="1" s="1"/>
  <c r="BAY844" i="1"/>
  <c r="AF542" i="1" s="1"/>
  <c r="BBZ844" i="1"/>
  <c r="AF591" i="1" s="1"/>
  <c r="BDJ844" i="1"/>
  <c r="AF567" i="1" s="1"/>
  <c r="BET844" i="1"/>
  <c r="AF604" i="1" s="1"/>
  <c r="BGD844" i="1"/>
  <c r="AF641" i="1" s="1"/>
  <c r="BAY862" i="1"/>
  <c r="AR556" i="1" s="1"/>
  <c r="BCI862" i="1"/>
  <c r="AR608" i="1" s="1"/>
  <c r="BDS862" i="1"/>
  <c r="AR578" i="1" s="1"/>
  <c r="BFC862" i="1"/>
  <c r="AR607" i="1" s="1"/>
  <c r="BGM862" i="1"/>
  <c r="AR645" i="1" s="1"/>
  <c r="BBH814" i="1"/>
  <c r="L585" i="1" s="1"/>
  <c r="BCI814" i="1"/>
  <c r="L610" i="1" s="1"/>
  <c r="BDS814" i="1"/>
  <c r="L533" i="1" s="1"/>
  <c r="BFC814" i="1"/>
  <c r="L648" i="1" s="1"/>
  <c r="BGM814" i="1"/>
  <c r="L572" i="1" s="1"/>
  <c r="BAY808" i="1"/>
  <c r="H541" i="1" s="1"/>
  <c r="BCI808" i="1"/>
  <c r="H576" i="1" s="1"/>
  <c r="BDS808" i="1"/>
  <c r="H532" i="1" s="1"/>
  <c r="BFC808" i="1"/>
  <c r="H593" i="1" s="1"/>
  <c r="BGM808" i="1"/>
  <c r="H605" i="1" s="1"/>
  <c r="BAY820" i="1"/>
  <c r="P540" i="1" s="1"/>
  <c r="BCI820" i="1"/>
  <c r="P580" i="1" s="1"/>
  <c r="BDS820" i="1"/>
  <c r="P567" i="1" s="1"/>
  <c r="BFC820" i="1"/>
  <c r="P647" i="1" s="1"/>
  <c r="BGM820" i="1"/>
  <c r="P636" i="1" s="1"/>
  <c r="BAY838" i="1"/>
  <c r="AB583" i="1" s="1"/>
  <c r="BCI838" i="1"/>
  <c r="AB647" i="1" s="1"/>
  <c r="BDS838" i="1"/>
  <c r="AB521" i="1" s="1"/>
  <c r="BFC838" i="1"/>
  <c r="AB610" i="1" s="1"/>
  <c r="BGM838" i="1"/>
  <c r="AB525" i="1" s="1"/>
  <c r="BAP856" i="1"/>
  <c r="AN552" i="1" s="1"/>
  <c r="BCI856" i="1"/>
  <c r="AN576" i="1" s="1"/>
  <c r="BDS856" i="1"/>
  <c r="AN606" i="1" s="1"/>
  <c r="BFC856" i="1"/>
  <c r="AN546" i="1" s="1"/>
  <c r="BGM856" i="1"/>
  <c r="AN548" i="1" s="1"/>
  <c r="BAP844" i="1"/>
  <c r="AF600" i="1" s="1"/>
  <c r="BCI844" i="1"/>
  <c r="AF549" i="1" s="1"/>
  <c r="BDS844" i="1"/>
  <c r="AF566" i="1" s="1"/>
  <c r="BFC844" i="1"/>
  <c r="AF605" i="1" s="1"/>
  <c r="BGM844" i="1"/>
  <c r="AF616" i="1" s="1"/>
  <c r="BBH862" i="1"/>
  <c r="AR527" i="1" s="1"/>
  <c r="BDJ862" i="1"/>
  <c r="AR582" i="1" s="1"/>
  <c r="BEB862" i="1"/>
  <c r="AR641" i="1" s="1"/>
  <c r="BFL862" i="1"/>
  <c r="AR597" i="1" s="1"/>
  <c r="BGV862" i="1"/>
  <c r="AR618" i="1" s="1"/>
  <c r="BBQ814" i="1"/>
  <c r="L538" i="1" s="1"/>
  <c r="BCR814" i="1"/>
  <c r="L611" i="1" s="1"/>
  <c r="BEB814" i="1"/>
  <c r="L643" i="1" s="1"/>
  <c r="BFL814" i="1"/>
  <c r="L603" i="1" s="1"/>
  <c r="BGV814" i="1"/>
  <c r="L645" i="1" s="1"/>
  <c r="BBH808" i="1"/>
  <c r="H526" i="1" s="1"/>
  <c r="BCR808" i="1"/>
  <c r="H650" i="1" s="1"/>
  <c r="BEB808" i="1"/>
  <c r="H604" i="1" s="1"/>
  <c r="BFL808" i="1"/>
  <c r="H550" i="1" s="1"/>
  <c r="BGV808" i="1"/>
  <c r="H583" i="1" s="1"/>
  <c r="BBZ820" i="1"/>
  <c r="P617" i="1" s="1"/>
  <c r="BCR820" i="1"/>
  <c r="P569" i="1" s="1"/>
  <c r="BEB820" i="1"/>
  <c r="P620" i="1" s="1"/>
  <c r="BFL820" i="1"/>
  <c r="P608" i="1" s="1"/>
  <c r="BGV820" i="1"/>
  <c r="P572" i="1" s="1"/>
  <c r="BBH838" i="1"/>
  <c r="AB627" i="1" s="1"/>
  <c r="BCR838" i="1"/>
  <c r="AB560" i="1" s="1"/>
  <c r="BEB838" i="1"/>
  <c r="AB614" i="1" s="1"/>
  <c r="BFL838" i="1"/>
  <c r="AB621" i="1" s="1"/>
  <c r="BGV838" i="1"/>
  <c r="AB606" i="1" s="1"/>
  <c r="BBQ856" i="1"/>
  <c r="AN519" i="1" s="1"/>
  <c r="BCR856" i="1"/>
  <c r="AN631" i="1" s="1"/>
  <c r="BEB856" i="1"/>
  <c r="AN517" i="1" s="1"/>
  <c r="BFL856" i="1"/>
  <c r="AN628" i="1" s="1"/>
  <c r="BGV856" i="1"/>
  <c r="AN545" i="1" s="1"/>
  <c r="BBH844" i="1"/>
  <c r="AF638" i="1" s="1"/>
  <c r="BCR844" i="1"/>
  <c r="AF555" i="1" s="1"/>
  <c r="BEB844" i="1"/>
  <c r="AF642" i="1" s="1"/>
  <c r="BFL844" i="1"/>
  <c r="AF620" i="1" s="1"/>
  <c r="BGV844" i="1"/>
  <c r="AF630" i="1" s="1"/>
  <c r="BBQ862" i="1"/>
  <c r="AR555" i="1" s="1"/>
  <c r="BDA862" i="1"/>
  <c r="AR569" i="1" s="1"/>
  <c r="BEK862" i="1"/>
  <c r="AR633" i="1" s="1"/>
  <c r="BFU862" i="1"/>
  <c r="AR623" i="1" s="1"/>
  <c r="BHE862" i="1"/>
  <c r="AR622" i="1" s="1"/>
  <c r="BAP814" i="1"/>
  <c r="L607" i="1" s="1"/>
  <c r="BDA814" i="1"/>
  <c r="L576" i="1" s="1"/>
  <c r="BEK814" i="1"/>
  <c r="L525" i="1" s="1"/>
  <c r="BFU814" i="1"/>
  <c r="L583" i="1" s="1"/>
  <c r="BHE814" i="1"/>
  <c r="L573" i="1" s="1"/>
  <c r="BBQ808" i="1"/>
  <c r="H582" i="1" s="1"/>
  <c r="BDA808" i="1"/>
  <c r="H614" i="1" s="1"/>
  <c r="BEK808" i="1"/>
  <c r="H634" i="1" s="1"/>
  <c r="BFU808" i="1"/>
  <c r="H586" i="1" s="1"/>
  <c r="BHE808" i="1"/>
  <c r="H552" i="1" s="1"/>
  <c r="BBH820" i="1"/>
  <c r="P538" i="1" s="1"/>
  <c r="BDA820" i="1"/>
  <c r="P541" i="1" s="1"/>
  <c r="BEK820" i="1"/>
  <c r="P532" i="1" s="1"/>
  <c r="BFU820" i="1"/>
  <c r="P574" i="1" s="1"/>
  <c r="BHE820" i="1"/>
  <c r="P525" i="1" s="1"/>
  <c r="BBQ838" i="1"/>
  <c r="AB617" i="1" s="1"/>
  <c r="BDJ838" i="1"/>
  <c r="AB574" i="1" s="1"/>
  <c r="BEK838" i="1"/>
  <c r="AB518" i="1" s="1"/>
  <c r="BFU838" i="1"/>
  <c r="AB561" i="1" s="1"/>
  <c r="BHE838" i="1"/>
  <c r="AB593" i="1" s="1"/>
  <c r="BBH856" i="1"/>
  <c r="AN625" i="1" s="1"/>
  <c r="BDA856" i="1"/>
  <c r="AN524" i="1" s="1"/>
  <c r="BEK856" i="1"/>
  <c r="AN577" i="1" s="1"/>
  <c r="BFU856" i="1"/>
  <c r="AN608" i="1" s="1"/>
  <c r="BHE856" i="1"/>
  <c r="AN638" i="1" s="1"/>
  <c r="BBQ844" i="1"/>
  <c r="AF557" i="1" s="1"/>
  <c r="BDA844" i="1"/>
  <c r="AF552" i="1" s="1"/>
  <c r="BEK844" i="1"/>
  <c r="AF588" i="1" s="1"/>
  <c r="BFU844" i="1"/>
  <c r="AF562" i="1" s="1"/>
  <c r="BHE844" i="1"/>
  <c r="AF649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621" i="1" s="1"/>
  <c r="APD863" i="1"/>
  <c r="APE868" i="1" s="1"/>
  <c r="AW524" i="1" s="1"/>
  <c r="APM803" i="1"/>
  <c r="APN808" i="1" s="1"/>
  <c r="H523" i="1" s="1"/>
  <c r="APM815" i="1"/>
  <c r="APN820" i="1" s="1"/>
  <c r="P599" i="1" s="1"/>
  <c r="APM827" i="1"/>
  <c r="APN832" i="1" s="1"/>
  <c r="X602" i="1" s="1"/>
  <c r="APM839" i="1"/>
  <c r="APN844" i="1" s="1"/>
  <c r="AF563" i="1" s="1"/>
  <c r="APM851" i="1"/>
  <c r="APN856" i="1" s="1"/>
  <c r="AN578" i="1" s="1"/>
  <c r="APM863" i="1"/>
  <c r="APN868" i="1" s="1"/>
  <c r="AW645" i="1" s="1"/>
  <c r="APD857" i="1"/>
  <c r="APE862" i="1" s="1"/>
  <c r="AR559" i="1" s="1"/>
  <c r="APM833" i="1"/>
  <c r="APN838" i="1" s="1"/>
  <c r="AB638" i="1" s="1"/>
  <c r="APM797" i="1"/>
  <c r="APM809" i="1"/>
  <c r="APN814" i="1" s="1"/>
  <c r="L644" i="1" s="1"/>
  <c r="APM845" i="1"/>
  <c r="APN850" i="1" s="1"/>
  <c r="AJ626" i="1" s="1"/>
  <c r="ALR821" i="1"/>
  <c r="ALS826" i="1" s="1"/>
  <c r="T553" i="1" s="1"/>
  <c r="ALR833" i="1"/>
  <c r="ALS838" i="1" s="1"/>
  <c r="AB528" i="1" s="1"/>
  <c r="ALR845" i="1"/>
  <c r="ALS850" i="1" s="1"/>
  <c r="AJ634" i="1" s="1"/>
  <c r="ALR857" i="1"/>
  <c r="ALS862" i="1" s="1"/>
  <c r="AR591" i="1" s="1"/>
  <c r="AMA797" i="1"/>
  <c r="AMA809" i="1"/>
  <c r="AMB814" i="1" s="1"/>
  <c r="L523" i="1" s="1"/>
  <c r="AMA821" i="1"/>
  <c r="AMB826" i="1" s="1"/>
  <c r="T522" i="1" s="1"/>
  <c r="AMA833" i="1"/>
  <c r="AMB838" i="1" s="1"/>
  <c r="AB538" i="1" s="1"/>
  <c r="AMA845" i="1"/>
  <c r="AMB850" i="1" s="1"/>
  <c r="AJ541" i="1" s="1"/>
  <c r="AMA857" i="1"/>
  <c r="AMB862" i="1" s="1"/>
  <c r="AR552" i="1" s="1"/>
  <c r="AMJ797" i="1"/>
  <c r="AMJ809" i="1"/>
  <c r="AMK814" i="1" s="1"/>
  <c r="L550" i="1" s="1"/>
  <c r="AMJ821" i="1"/>
  <c r="AMK826" i="1" s="1"/>
  <c r="T613" i="1" s="1"/>
  <c r="AMJ833" i="1"/>
  <c r="AMK838" i="1" s="1"/>
  <c r="AB570" i="1" s="1"/>
  <c r="AMJ845" i="1"/>
  <c r="AMK850" i="1" s="1"/>
  <c r="AJ640" i="1" s="1"/>
  <c r="AMJ857" i="1"/>
  <c r="AMK862" i="1" s="1"/>
  <c r="AR584" i="1" s="1"/>
  <c r="AMS797" i="1"/>
  <c r="AMT802" i="1" s="1"/>
  <c r="D521" i="1" s="1"/>
  <c r="AMS809" i="1"/>
  <c r="AMT814" i="1" s="1"/>
  <c r="L564" i="1" s="1"/>
  <c r="AMS821" i="1"/>
  <c r="AMT826" i="1" s="1"/>
  <c r="T598" i="1" s="1"/>
  <c r="AMS833" i="1"/>
  <c r="AMT838" i="1" s="1"/>
  <c r="AB612" i="1" s="1"/>
  <c r="AMS845" i="1"/>
  <c r="AMT850" i="1" s="1"/>
  <c r="AJ566" i="1" s="1"/>
  <c r="AMS857" i="1"/>
  <c r="AMT862" i="1" s="1"/>
  <c r="AR577" i="1" s="1"/>
  <c r="ANB797" i="1"/>
  <c r="ANB809" i="1"/>
  <c r="ANC814" i="1" s="1"/>
  <c r="L616" i="1" s="1"/>
  <c r="ANB821" i="1"/>
  <c r="ANC826" i="1" s="1"/>
  <c r="T579" i="1" s="1"/>
  <c r="ANB833" i="1"/>
  <c r="ANC838" i="1" s="1"/>
  <c r="AB580" i="1" s="1"/>
  <c r="ANB845" i="1"/>
  <c r="ANC850" i="1" s="1"/>
  <c r="AJ532" i="1" s="1"/>
  <c r="ANB857" i="1"/>
  <c r="ANC862" i="1" s="1"/>
  <c r="AR525" i="1" s="1"/>
  <c r="ANK797" i="1"/>
  <c r="ANK809" i="1"/>
  <c r="ANL814" i="1" s="1"/>
  <c r="L559" i="1" s="1"/>
  <c r="ANK821" i="1"/>
  <c r="ANL826" i="1" s="1"/>
  <c r="T592" i="1" s="1"/>
  <c r="ANK833" i="1"/>
  <c r="ANL838" i="1" s="1"/>
  <c r="AB644" i="1" s="1"/>
  <c r="ANK845" i="1"/>
  <c r="ANL850" i="1" s="1"/>
  <c r="AJ601" i="1" s="1"/>
  <c r="ANK857" i="1"/>
  <c r="ANL862" i="1" s="1"/>
  <c r="AR568" i="1" s="1"/>
  <c r="ANT797" i="1"/>
  <c r="ANT809" i="1"/>
  <c r="ANU814" i="1" s="1"/>
  <c r="L633" i="1" s="1"/>
  <c r="ANT821" i="1"/>
  <c r="ANU826" i="1" s="1"/>
  <c r="T606" i="1" s="1"/>
  <c r="ANT833" i="1"/>
  <c r="ANU838" i="1" s="1"/>
  <c r="AB526" i="1" s="1"/>
  <c r="ANT845" i="1"/>
  <c r="ANU850" i="1" s="1"/>
  <c r="AJ554" i="1" s="1"/>
  <c r="ANT857" i="1"/>
  <c r="ANU862" i="1" s="1"/>
  <c r="AR617" i="1" s="1"/>
  <c r="AOC797" i="1"/>
  <c r="AOC809" i="1"/>
  <c r="AOD814" i="1" s="1"/>
  <c r="L618" i="1" s="1"/>
  <c r="AOC821" i="1"/>
  <c r="AOD826" i="1" s="1"/>
  <c r="T605" i="1" s="1"/>
  <c r="AOC833" i="1"/>
  <c r="AOD838" i="1" s="1"/>
  <c r="AB586" i="1" s="1"/>
  <c r="AOC845" i="1"/>
  <c r="AOD850" i="1" s="1"/>
  <c r="AJ530" i="1" s="1"/>
  <c r="AOC857" i="1"/>
  <c r="AOD862" i="1" s="1"/>
  <c r="AR550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530" i="1" s="1"/>
  <c r="AOU809" i="1"/>
  <c r="AOV814" i="1" s="1"/>
  <c r="L622" i="1" s="1"/>
  <c r="AOU821" i="1"/>
  <c r="AOV826" i="1" s="1"/>
  <c r="T614" i="1" s="1"/>
  <c r="AOU833" i="1"/>
  <c r="AOV838" i="1" s="1"/>
  <c r="AB539" i="1" s="1"/>
  <c r="AOU845" i="1"/>
  <c r="AOV850" i="1" s="1"/>
  <c r="AJ611" i="1" s="1"/>
  <c r="AOU857" i="1"/>
  <c r="AOV862" i="1" s="1"/>
  <c r="AR647" i="1" s="1"/>
  <c r="APD797" i="1"/>
  <c r="APD809" i="1"/>
  <c r="APE814" i="1" s="1"/>
  <c r="L612" i="1" s="1"/>
  <c r="APD821" i="1"/>
  <c r="APE826" i="1" s="1"/>
  <c r="T520" i="1" s="1"/>
  <c r="APD833" i="1"/>
  <c r="APE838" i="1" s="1"/>
  <c r="AB587" i="1" s="1"/>
  <c r="APD845" i="1"/>
  <c r="APE850" i="1" s="1"/>
  <c r="AJ616" i="1" s="1"/>
  <c r="APM821" i="1"/>
  <c r="APN826" i="1" s="1"/>
  <c r="T539" i="1" s="1"/>
  <c r="APM857" i="1"/>
  <c r="APN862" i="1" s="1"/>
  <c r="AR625" i="1" s="1"/>
  <c r="AKZ797" i="1"/>
  <c r="AKZ821" i="1"/>
  <c r="ALA826" i="1" s="1"/>
  <c r="T530" i="1" s="1"/>
  <c r="AKZ845" i="1"/>
  <c r="ALA850" i="1" s="1"/>
  <c r="AJ620" i="1" s="1"/>
  <c r="AKZ857" i="1"/>
  <c r="ALA862" i="1" s="1"/>
  <c r="AR564" i="1" s="1"/>
  <c r="ALI797" i="1"/>
  <c r="ALI809" i="1"/>
  <c r="ALJ814" i="1" s="1"/>
  <c r="L601" i="1" s="1"/>
  <c r="AKQ797" i="1"/>
  <c r="AKQ821" i="1"/>
  <c r="AKR826" i="1" s="1"/>
  <c r="T573" i="1" s="1"/>
  <c r="AKQ845" i="1"/>
  <c r="AKR850" i="1" s="1"/>
  <c r="AJ650" i="1" s="1"/>
  <c r="AKQ809" i="1"/>
  <c r="AKR814" i="1" s="1"/>
  <c r="L552" i="1" s="1"/>
  <c r="AKQ833" i="1"/>
  <c r="AKR838" i="1" s="1"/>
  <c r="AB543" i="1" s="1"/>
  <c r="AKQ857" i="1"/>
  <c r="AKR862" i="1" s="1"/>
  <c r="AR594" i="1" s="1"/>
  <c r="AKZ809" i="1"/>
  <c r="ALA814" i="1" s="1"/>
  <c r="L551" i="1" s="1"/>
  <c r="AKZ833" i="1"/>
  <c r="ALA838" i="1" s="1"/>
  <c r="AB577" i="1" s="1"/>
  <c r="ALI833" i="1"/>
  <c r="ALJ838" i="1" s="1"/>
  <c r="AB523" i="1" s="1"/>
  <c r="ALI857" i="1"/>
  <c r="ALJ862" i="1" s="1"/>
  <c r="AR595" i="1" s="1"/>
  <c r="ALR809" i="1"/>
  <c r="ALS814" i="1" s="1"/>
  <c r="L613" i="1" s="1"/>
  <c r="ALI821" i="1"/>
  <c r="ALJ826" i="1" s="1"/>
  <c r="T640" i="1" s="1"/>
  <c r="ALI845" i="1"/>
  <c r="ALJ850" i="1" s="1"/>
  <c r="AJ585" i="1" s="1"/>
  <c r="ALR797" i="1"/>
  <c r="AKQ803" i="1"/>
  <c r="AKR808" i="1" s="1"/>
  <c r="H522" i="1" s="1"/>
  <c r="AKQ815" i="1"/>
  <c r="AKR820" i="1" s="1"/>
  <c r="P627" i="1" s="1"/>
  <c r="AKQ827" i="1"/>
  <c r="AKR832" i="1" s="1"/>
  <c r="X519" i="1" s="1"/>
  <c r="AKQ839" i="1"/>
  <c r="AKR844" i="1" s="1"/>
  <c r="AF579" i="1" s="1"/>
  <c r="AKQ851" i="1"/>
  <c r="AKR856" i="1" s="1"/>
  <c r="AN645" i="1" s="1"/>
  <c r="AKQ863" i="1"/>
  <c r="AKR868" i="1" s="1"/>
  <c r="AW551" i="1" s="1"/>
  <c r="AKZ803" i="1"/>
  <c r="ALA808" i="1" s="1"/>
  <c r="H535" i="1" s="1"/>
  <c r="AKZ815" i="1"/>
  <c r="ALA820" i="1" s="1"/>
  <c r="P522" i="1" s="1"/>
  <c r="AKZ827" i="1"/>
  <c r="ALA832" i="1" s="1"/>
  <c r="X606" i="1" s="1"/>
  <c r="AKZ839" i="1"/>
  <c r="ALA844" i="1" s="1"/>
  <c r="AF599" i="1" s="1"/>
  <c r="AKZ851" i="1"/>
  <c r="ALA856" i="1" s="1"/>
  <c r="AN574" i="1" s="1"/>
  <c r="AKZ863" i="1"/>
  <c r="ALA868" i="1" s="1"/>
  <c r="AW520" i="1" s="1"/>
  <c r="ALI803" i="1"/>
  <c r="ALJ808" i="1" s="1"/>
  <c r="H620" i="1" s="1"/>
  <c r="ALI815" i="1"/>
  <c r="ALJ820" i="1" s="1"/>
  <c r="P560" i="1" s="1"/>
  <c r="ALI827" i="1"/>
  <c r="ALJ832" i="1" s="1"/>
  <c r="X548" i="1" s="1"/>
  <c r="ALI839" i="1"/>
  <c r="ALJ844" i="1" s="1"/>
  <c r="AF568" i="1" s="1"/>
  <c r="ALI851" i="1"/>
  <c r="ALJ856" i="1" s="1"/>
  <c r="AN566" i="1" s="1"/>
  <c r="ALI863" i="1"/>
  <c r="ALJ868" i="1" s="1"/>
  <c r="AW608" i="1" s="1"/>
  <c r="ALR803" i="1"/>
  <c r="ALS808" i="1" s="1"/>
  <c r="H590" i="1" s="1"/>
  <c r="ALR815" i="1"/>
  <c r="ALS820" i="1" s="1"/>
  <c r="P610" i="1" s="1"/>
  <c r="ALR827" i="1"/>
  <c r="ALS832" i="1" s="1"/>
  <c r="X534" i="1" s="1"/>
  <c r="ALR839" i="1"/>
  <c r="ALS844" i="1" s="1"/>
  <c r="AF517" i="1" s="1"/>
  <c r="ALR851" i="1"/>
  <c r="ALS856" i="1" s="1"/>
  <c r="AN547" i="1" s="1"/>
  <c r="ALR863" i="1"/>
  <c r="ALS868" i="1" s="1"/>
  <c r="AW569" i="1" s="1"/>
  <c r="AMA803" i="1"/>
  <c r="AMB808" i="1" s="1"/>
  <c r="H588" i="1" s="1"/>
  <c r="AMA815" i="1"/>
  <c r="AMB820" i="1" s="1"/>
  <c r="P615" i="1" s="1"/>
  <c r="AMA827" i="1"/>
  <c r="AMB832" i="1" s="1"/>
  <c r="X597" i="1" s="1"/>
  <c r="AMA839" i="1"/>
  <c r="AMB844" i="1" s="1"/>
  <c r="AF523" i="1" s="1"/>
  <c r="AMA851" i="1"/>
  <c r="AMB856" i="1" s="1"/>
  <c r="AN575" i="1" s="1"/>
  <c r="AMA863" i="1"/>
  <c r="AMB868" i="1" s="1"/>
  <c r="AW619" i="1" s="1"/>
  <c r="AMJ803" i="1"/>
  <c r="AMK808" i="1" s="1"/>
  <c r="H527" i="1" s="1"/>
  <c r="AMJ815" i="1"/>
  <c r="AMK820" i="1" s="1"/>
  <c r="P596" i="1" s="1"/>
  <c r="AMJ827" i="1"/>
  <c r="AMK832" i="1" s="1"/>
  <c r="X563" i="1" s="1"/>
  <c r="AMJ839" i="1"/>
  <c r="AMK844" i="1" s="1"/>
  <c r="AF614" i="1" s="1"/>
  <c r="AMJ851" i="1"/>
  <c r="AMK856" i="1" s="1"/>
  <c r="AN612" i="1" s="1"/>
  <c r="AMJ863" i="1"/>
  <c r="AMK868" i="1" s="1"/>
  <c r="AW574" i="1" s="1"/>
  <c r="AMS803" i="1"/>
  <c r="AMT808" i="1" s="1"/>
  <c r="H574" i="1" s="1"/>
  <c r="AMS815" i="1"/>
  <c r="AMT820" i="1" s="1"/>
  <c r="P637" i="1" s="1"/>
  <c r="AMS827" i="1"/>
  <c r="AMT832" i="1" s="1"/>
  <c r="X629" i="1" s="1"/>
  <c r="AMS839" i="1"/>
  <c r="AMT844" i="1" s="1"/>
  <c r="AF586" i="1" s="1"/>
  <c r="AMS851" i="1"/>
  <c r="AMT856" i="1" s="1"/>
  <c r="AN607" i="1" s="1"/>
  <c r="AMS863" i="1"/>
  <c r="AMT868" i="1" s="1"/>
  <c r="AW584" i="1" s="1"/>
  <c r="ANB803" i="1"/>
  <c r="ANC808" i="1" s="1"/>
  <c r="H565" i="1" s="1"/>
  <c r="ANB815" i="1"/>
  <c r="ANC820" i="1" s="1"/>
  <c r="P550" i="1" s="1"/>
  <c r="ANB827" i="1"/>
  <c r="ANC832" i="1" s="1"/>
  <c r="X561" i="1" s="1"/>
  <c r="ANB839" i="1"/>
  <c r="ANC844" i="1" s="1"/>
  <c r="AF575" i="1" s="1"/>
  <c r="ANB851" i="1"/>
  <c r="ANC856" i="1" s="1"/>
  <c r="AN570" i="1" s="1"/>
  <c r="ANB863" i="1"/>
  <c r="ANC868" i="1" s="1"/>
  <c r="AW604" i="1" s="1"/>
  <c r="ANK803" i="1"/>
  <c r="ANL808" i="1" s="1"/>
  <c r="H607" i="1" s="1"/>
  <c r="ANK815" i="1"/>
  <c r="ANL820" i="1" s="1"/>
  <c r="P583" i="1" s="1"/>
  <c r="ANK827" i="1"/>
  <c r="ANL832" i="1" s="1"/>
  <c r="X573" i="1" s="1"/>
  <c r="ANK839" i="1"/>
  <c r="ANL844" i="1" s="1"/>
  <c r="AF589" i="1" s="1"/>
  <c r="ANK851" i="1"/>
  <c r="ANL856" i="1" s="1"/>
  <c r="AN648" i="1" s="1"/>
  <c r="ANK863" i="1"/>
  <c r="ANL868" i="1" s="1"/>
  <c r="AW598" i="1" s="1"/>
  <c r="ANT803" i="1"/>
  <c r="ANU808" i="1" s="1"/>
  <c r="H547" i="1" s="1"/>
  <c r="ANT815" i="1"/>
  <c r="ANU820" i="1" s="1"/>
  <c r="P635" i="1" s="1"/>
  <c r="ANT827" i="1"/>
  <c r="ANU832" i="1" s="1"/>
  <c r="X559" i="1" s="1"/>
  <c r="ANT839" i="1"/>
  <c r="ANU844" i="1" s="1"/>
  <c r="AF525" i="1" s="1"/>
  <c r="ANT851" i="1"/>
  <c r="ANU856" i="1" s="1"/>
  <c r="AN558" i="1" s="1"/>
  <c r="ANT863" i="1"/>
  <c r="ANU868" i="1" s="1"/>
  <c r="AW576" i="1" s="1"/>
  <c r="AOC803" i="1"/>
  <c r="AOD808" i="1" s="1"/>
  <c r="H599" i="1" s="1"/>
  <c r="AOC815" i="1"/>
  <c r="AOD820" i="1" s="1"/>
  <c r="P549" i="1" s="1"/>
  <c r="AOC827" i="1"/>
  <c r="AOD832" i="1" s="1"/>
  <c r="X540" i="1" s="1"/>
  <c r="AOC839" i="1"/>
  <c r="AOD844" i="1" s="1"/>
  <c r="AF571" i="1" s="1"/>
  <c r="AOC851" i="1"/>
  <c r="AOD856" i="1" s="1"/>
  <c r="AN527" i="1" s="1"/>
  <c r="AOC863" i="1"/>
  <c r="AOD868" i="1" s="1"/>
  <c r="AW570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30" i="1" s="1"/>
  <c r="AOU815" i="1"/>
  <c r="AOV820" i="1" s="1"/>
  <c r="P556" i="1" s="1"/>
  <c r="AOU827" i="1"/>
  <c r="AOV832" i="1" s="1"/>
  <c r="X568" i="1" s="1"/>
  <c r="AOU839" i="1"/>
  <c r="AOV844" i="1" s="1"/>
  <c r="AF528" i="1" s="1"/>
  <c r="AOU851" i="1"/>
  <c r="AOV856" i="1" s="1"/>
  <c r="AN613" i="1" s="1"/>
  <c r="AOU863" i="1"/>
  <c r="AOV868" i="1" s="1"/>
  <c r="AW558" i="1" s="1"/>
  <c r="APD803" i="1"/>
  <c r="APE808" i="1" s="1"/>
  <c r="H534" i="1" s="1"/>
  <c r="APD815" i="1"/>
  <c r="APE820" i="1" s="1"/>
  <c r="P523" i="1" s="1"/>
  <c r="APD827" i="1"/>
  <c r="APE832" i="1" s="1"/>
  <c r="X587" i="1" s="1"/>
  <c r="APD839" i="1"/>
  <c r="APE844" i="1" s="1"/>
  <c r="AF647" i="1" s="1"/>
  <c r="AOC870" i="1" l="1"/>
  <c r="P485" i="1" s="1"/>
  <c r="AMA870" i="1"/>
  <c r="P472" i="1" s="1"/>
  <c r="ALR870" i="1"/>
  <c r="P477" i="1" s="1"/>
  <c r="AOU870" i="1"/>
  <c r="T492" i="1" s="1"/>
  <c r="AMS870" i="1"/>
  <c r="P493" i="1" s="1"/>
  <c r="AMB802" i="1"/>
  <c r="D573" i="1" s="1"/>
  <c r="AOD802" i="1"/>
  <c r="D531" i="1" s="1"/>
  <c r="AOM802" i="1"/>
  <c r="ALS802" i="1"/>
  <c r="D559" i="1" s="1"/>
  <c r="YB797" i="1"/>
  <c r="G15" i="1" l="1"/>
  <c r="G102" i="1"/>
  <c r="G38" i="1"/>
  <c r="G79" i="1"/>
  <c r="G59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79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8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99" i="1" s="1"/>
  <c r="BAG868" i="1"/>
  <c r="AW526" i="1" s="1"/>
  <c r="AZO808" i="1"/>
  <c r="H595" i="1" s="1"/>
  <c r="AVB808" i="1"/>
  <c r="AYN832" i="1"/>
  <c r="X616" i="1" s="1"/>
  <c r="ATI868" i="1"/>
  <c r="AXV844" i="1"/>
  <c r="AF601" i="1" s="1"/>
  <c r="AZF868" i="1"/>
  <c r="AW627" i="1" s="1"/>
  <c r="AWU850" i="1"/>
  <c r="AJ571" i="1" s="1"/>
  <c r="AXV868" i="1"/>
  <c r="AW652" i="1" s="1"/>
  <c r="ARG850" i="1"/>
  <c r="AZO856" i="1"/>
  <c r="AN633" i="1" s="1"/>
  <c r="AZO814" i="1"/>
  <c r="L574" i="1" s="1"/>
  <c r="ASZ808" i="1"/>
  <c r="H648" i="1" s="1"/>
  <c r="AXM820" i="1"/>
  <c r="P613" i="1" s="1"/>
  <c r="ASH832" i="1"/>
  <c r="X533" i="1" s="1"/>
  <c r="AUJ820" i="1"/>
  <c r="AQX814" i="1"/>
  <c r="AYN868" i="1"/>
  <c r="AW582" i="1" s="1"/>
  <c r="AUA862" i="1"/>
  <c r="AXM838" i="1"/>
  <c r="AB569" i="1" s="1"/>
  <c r="AWC802" i="1"/>
  <c r="AVK826" i="1"/>
  <c r="ASQ856" i="1"/>
  <c r="AYW826" i="1"/>
  <c r="T610" i="1" s="1"/>
  <c r="AQX826" i="1"/>
  <c r="AUS814" i="1"/>
  <c r="AUS808" i="1"/>
  <c r="AZX856" i="1"/>
  <c r="AN652" i="1" s="1"/>
  <c r="AVK844" i="1"/>
  <c r="AUJ808" i="1"/>
  <c r="AXV808" i="1"/>
  <c r="H518" i="1" s="1"/>
  <c r="AZX850" i="1"/>
  <c r="AJ525" i="1" s="1"/>
  <c r="ATR862" i="1"/>
  <c r="AQO814" i="1"/>
  <c r="L636" i="1" s="1"/>
  <c r="AZX814" i="1"/>
  <c r="L620" i="1" s="1"/>
  <c r="ASQ862" i="1"/>
  <c r="ASQ820" i="1"/>
  <c r="ATR820" i="1"/>
  <c r="AWC838" i="1"/>
  <c r="ARY850" i="1"/>
  <c r="AZX844" i="1"/>
  <c r="AF577" i="1" s="1"/>
  <c r="AYN856" i="1"/>
  <c r="AN627" i="1" s="1"/>
  <c r="AZX862" i="1"/>
  <c r="AR614" i="1" s="1"/>
  <c r="AVT820" i="1"/>
  <c r="AZF820" i="1"/>
  <c r="P588" i="1" s="1"/>
  <c r="AUA820" i="1"/>
  <c r="AQO838" i="1"/>
  <c r="AB519" i="1" s="1"/>
  <c r="AYW862" i="1"/>
  <c r="AR589" i="1" s="1"/>
  <c r="ARP862" i="1"/>
  <c r="AYN862" i="1"/>
  <c r="AR624" i="1" s="1"/>
  <c r="AVK862" i="1"/>
  <c r="AXV826" i="1"/>
  <c r="T603" i="1" s="1"/>
  <c r="ASQ808" i="1"/>
  <c r="AVT862" i="1"/>
  <c r="AXV862" i="1"/>
  <c r="AR637" i="1" s="1"/>
  <c r="AWU820" i="1"/>
  <c r="P642" i="1" s="1"/>
  <c r="AZX820" i="1"/>
  <c r="P581" i="1" s="1"/>
  <c r="ASZ820" i="1"/>
  <c r="P640" i="1" s="1"/>
  <c r="AWU862" i="1"/>
  <c r="AR615" i="1" s="1"/>
  <c r="ATI832" i="1"/>
  <c r="ARY838" i="1"/>
  <c r="AUA808" i="1"/>
  <c r="AYE808" i="1"/>
  <c r="H559" i="1" s="1"/>
  <c r="AUJ814" i="1"/>
  <c r="AWU838" i="1"/>
  <c r="AB620" i="1" s="1"/>
  <c r="BAG808" i="1"/>
  <c r="H631" i="1" s="1"/>
  <c r="AVB820" i="1"/>
  <c r="ATI826" i="1"/>
  <c r="ARG808" i="1"/>
  <c r="AXD808" i="1"/>
  <c r="H611" i="1" s="1"/>
  <c r="AUA814" i="1"/>
  <c r="AVK814" i="1"/>
  <c r="AYN850" i="1"/>
  <c r="AJ557" i="1" s="1"/>
  <c r="AYE820" i="1"/>
  <c r="P631" i="1" s="1"/>
  <c r="AVK820" i="1"/>
  <c r="ARG832" i="1"/>
  <c r="AYW850" i="1"/>
  <c r="AJ643" i="1" s="1"/>
  <c r="ARP838" i="1"/>
  <c r="ATI850" i="1"/>
  <c r="AYN808" i="1"/>
  <c r="H538" i="1" s="1"/>
  <c r="AWU814" i="1"/>
  <c r="L530" i="1" s="1"/>
  <c r="AYN820" i="1"/>
  <c r="P539" i="1" s="1"/>
  <c r="AQX838" i="1"/>
  <c r="AWC808" i="1"/>
  <c r="AZX808" i="1"/>
  <c r="H619" i="1" s="1"/>
  <c r="BAG832" i="1"/>
  <c r="X593" i="1" s="1"/>
  <c r="AXV850" i="1"/>
  <c r="AJ637" i="1" s="1"/>
  <c r="AQO862" i="1"/>
  <c r="AR639" i="1" s="1"/>
  <c r="AUJ850" i="1"/>
  <c r="AQO826" i="1"/>
  <c r="T651" i="1" s="1"/>
  <c r="AUJ826" i="1"/>
  <c r="AYW838" i="1"/>
  <c r="AB598" i="1" s="1"/>
  <c r="AWL862" i="1"/>
  <c r="AUS838" i="1"/>
  <c r="AUS844" i="1"/>
  <c r="ARY862" i="1"/>
  <c r="ASZ850" i="1"/>
  <c r="AJ590" i="1" s="1"/>
  <c r="AUA838" i="1"/>
  <c r="ARG868" i="1"/>
  <c r="AUJ868" i="1"/>
  <c r="AVT868" i="1"/>
  <c r="AYW868" i="1"/>
  <c r="AW580" i="1" s="1"/>
  <c r="ARY820" i="1"/>
  <c r="AUS862" i="1"/>
  <c r="AWC850" i="1"/>
  <c r="AUA850" i="1"/>
  <c r="AWL808" i="1"/>
  <c r="ASZ826" i="1"/>
  <c r="T647" i="1" s="1"/>
  <c r="ASZ868" i="1"/>
  <c r="AW591" i="1" s="1"/>
  <c r="AZF826" i="1"/>
  <c r="T584" i="1" s="1"/>
  <c r="AUA856" i="1"/>
  <c r="AWL856" i="1"/>
  <c r="AXD820" i="1"/>
  <c r="P626" i="1" s="1"/>
  <c r="AYW820" i="1"/>
  <c r="P632" i="1" s="1"/>
  <c r="AQO820" i="1"/>
  <c r="P566" i="1" s="1"/>
  <c r="AXM844" i="1"/>
  <c r="AF582" i="1" s="1"/>
  <c r="AUA868" i="1"/>
  <c r="ARY832" i="1"/>
  <c r="AUS832" i="1"/>
  <c r="AWB870" i="1"/>
  <c r="AWC832" i="1"/>
  <c r="BAG850" i="1"/>
  <c r="AJ581" i="1" s="1"/>
  <c r="AWU844" i="1"/>
  <c r="AF545" i="1" s="1"/>
  <c r="BAG844" i="1"/>
  <c r="AF573" i="1" s="1"/>
  <c r="AVT850" i="1"/>
  <c r="AXM814" i="1"/>
  <c r="L623" i="1" s="1"/>
  <c r="ARP820" i="1"/>
  <c r="AUS820" i="1"/>
  <c r="ARG814" i="1"/>
  <c r="ARG820" i="1"/>
  <c r="ASZ838" i="1"/>
  <c r="AB622" i="1" s="1"/>
  <c r="AYN844" i="1"/>
  <c r="AF622" i="1" s="1"/>
  <c r="AVB856" i="1"/>
  <c r="ASQ838" i="1"/>
  <c r="ARP844" i="1"/>
  <c r="AYE844" i="1"/>
  <c r="AF598" i="1" s="1"/>
  <c r="AWL820" i="1"/>
  <c r="AVK808" i="1"/>
  <c r="AYE814" i="1"/>
  <c r="L593" i="1" s="1"/>
  <c r="AUS826" i="1"/>
  <c r="AXM826" i="1"/>
  <c r="T563" i="1" s="1"/>
  <c r="AYN814" i="1"/>
  <c r="L571" i="1" s="1"/>
  <c r="ASH838" i="1"/>
  <c r="AB618" i="1" s="1"/>
  <c r="AVT838" i="1"/>
  <c r="AVK838" i="1"/>
  <c r="BAG826" i="1"/>
  <c r="T555" i="1" s="1"/>
  <c r="AXD850" i="1"/>
  <c r="AJ579" i="1" s="1"/>
  <c r="ATI856" i="1"/>
  <c r="AXM856" i="1"/>
  <c r="AN556" i="1" s="1"/>
  <c r="AQX868" i="1"/>
  <c r="ARY868" i="1"/>
  <c r="AYE868" i="1"/>
  <c r="AW607" i="1" s="1"/>
  <c r="AUS868" i="1"/>
  <c r="AXM868" i="1"/>
  <c r="AW577" i="1" s="1"/>
  <c r="AVB862" i="1"/>
  <c r="AWL850" i="1"/>
  <c r="AWL832" i="1"/>
  <c r="BAG862" i="1"/>
  <c r="AR616" i="1" s="1"/>
  <c r="AYE832" i="1"/>
  <c r="X525" i="1" s="1"/>
  <c r="AWU808" i="1"/>
  <c r="H556" i="1" s="1"/>
  <c r="AUA826" i="1"/>
  <c r="AVT826" i="1"/>
  <c r="AWC826" i="1"/>
  <c r="AZO820" i="1"/>
  <c r="P598" i="1" s="1"/>
  <c r="AUJ838" i="1"/>
  <c r="ARG856" i="1"/>
  <c r="BAG856" i="1"/>
  <c r="AN534" i="1" s="1"/>
  <c r="AXV820" i="1"/>
  <c r="P554" i="1" s="1"/>
  <c r="ATR856" i="1"/>
  <c r="AXD856" i="1"/>
  <c r="AN634" i="1" s="1"/>
  <c r="AZF838" i="1"/>
  <c r="AB546" i="1" s="1"/>
  <c r="ARP826" i="1"/>
  <c r="ASH844" i="1"/>
  <c r="AF585" i="1" s="1"/>
  <c r="AUA844" i="1"/>
  <c r="AQX832" i="1"/>
  <c r="AVB832" i="1"/>
  <c r="AXD832" i="1"/>
  <c r="X584" i="1" s="1"/>
  <c r="ASQ832" i="1"/>
  <c r="AWU832" i="1"/>
  <c r="X581" i="1" s="1"/>
  <c r="AZF832" i="1"/>
  <c r="X577" i="1" s="1"/>
  <c r="ARG838" i="1"/>
  <c r="AXV838" i="1"/>
  <c r="AB650" i="1" s="1"/>
  <c r="AQX844" i="1"/>
  <c r="AVB844" i="1"/>
  <c r="AXD844" i="1"/>
  <c r="AF603" i="1" s="1"/>
  <c r="ASH850" i="1"/>
  <c r="AJ632" i="1" s="1"/>
  <c r="AVB814" i="1"/>
  <c r="AVT814" i="1"/>
  <c r="ATR826" i="1"/>
  <c r="AZO844" i="1"/>
  <c r="AF612" i="1" s="1"/>
  <c r="ASQ814" i="1"/>
  <c r="BAG838" i="1"/>
  <c r="AB520" i="1" s="1"/>
  <c r="AVB802" i="1"/>
  <c r="AVA870" i="1"/>
  <c r="AVK856" i="1"/>
  <c r="AQO808" i="1"/>
  <c r="H524" i="1" s="1"/>
  <c r="ATI808" i="1"/>
  <c r="ASZ862" i="1"/>
  <c r="AR651" i="1" s="1"/>
  <c r="AXM862" i="1"/>
  <c r="AR640" i="1" s="1"/>
  <c r="ATR814" i="1"/>
  <c r="AZF814" i="1"/>
  <c r="L555" i="1" s="1"/>
  <c r="AVB826" i="1"/>
  <c r="AWL826" i="1"/>
  <c r="AZX826" i="1"/>
  <c r="T622" i="1" s="1"/>
  <c r="AUJ856" i="1"/>
  <c r="AVT856" i="1"/>
  <c r="AZX838" i="1"/>
  <c r="AB545" i="1" s="1"/>
  <c r="AYE838" i="1"/>
  <c r="AB632" i="1" s="1"/>
  <c r="AVT844" i="1"/>
  <c r="AZF844" i="1"/>
  <c r="AF554" i="1" s="1"/>
  <c r="AXV856" i="1"/>
  <c r="AN531" i="1" s="1"/>
  <c r="ARP868" i="1"/>
  <c r="ASH868" i="1"/>
  <c r="AW611" i="1" s="1"/>
  <c r="AVK868" i="1"/>
  <c r="AZX868" i="1"/>
  <c r="AW649" i="1" s="1"/>
  <c r="ARG862" i="1"/>
  <c r="AYE850" i="1"/>
  <c r="AJ546" i="1" s="1"/>
  <c r="AWC814" i="1"/>
  <c r="ARP856" i="1"/>
  <c r="ARY814" i="1"/>
  <c r="ASZ814" i="1"/>
  <c r="L650" i="1" s="1"/>
  <c r="AYW814" i="1"/>
  <c r="L647" i="1" s="1"/>
  <c r="AQX862" i="1"/>
  <c r="AZF862" i="1"/>
  <c r="AR590" i="1" s="1"/>
  <c r="ARY808" i="1"/>
  <c r="ARG826" i="1"/>
  <c r="AXD826" i="1"/>
  <c r="T619" i="1" s="1"/>
  <c r="ASH862" i="1"/>
  <c r="AR585" i="1" s="1"/>
  <c r="AQX820" i="1"/>
  <c r="AZO838" i="1"/>
  <c r="AB639" i="1" s="1"/>
  <c r="AUS856" i="1"/>
  <c r="ATI862" i="1"/>
  <c r="AWL868" i="1"/>
  <c r="AYW808" i="1"/>
  <c r="H639" i="1" s="1"/>
  <c r="ASQ850" i="1"/>
  <c r="AUJ844" i="1"/>
  <c r="ASH826" i="1"/>
  <c r="T612" i="1" s="1"/>
  <c r="ARP832" i="1"/>
  <c r="AVK832" i="1"/>
  <c r="ATR832" i="1"/>
  <c r="ASZ832" i="1"/>
  <c r="X652" i="1" s="1"/>
  <c r="AXM832" i="1"/>
  <c r="X560" i="1" s="1"/>
  <c r="AZO832" i="1"/>
  <c r="X630" i="1" s="1"/>
  <c r="AZF850" i="1"/>
  <c r="AJ552" i="1" s="1"/>
  <c r="ASZ856" i="1"/>
  <c r="AN535" i="1" s="1"/>
  <c r="AVB838" i="1"/>
  <c r="AYN838" i="1"/>
  <c r="AB640" i="1" s="1"/>
  <c r="ASQ844" i="1"/>
  <c r="ATR850" i="1"/>
  <c r="AYW844" i="1"/>
  <c r="AF592" i="1" s="1"/>
  <c r="AZF808" i="1"/>
  <c r="H628" i="1" s="1"/>
  <c r="ATI844" i="1"/>
  <c r="ARP814" i="1"/>
  <c r="AWL814" i="1"/>
  <c r="AYW832" i="1"/>
  <c r="X635" i="1" s="1"/>
  <c r="AQX808" i="1"/>
  <c r="ATR808" i="1"/>
  <c r="AVT808" i="1"/>
  <c r="AXV814" i="1"/>
  <c r="L570" i="1" s="1"/>
  <c r="ARY826" i="1"/>
  <c r="ATI838" i="1"/>
  <c r="ASH820" i="1"/>
  <c r="P638" i="1" s="1"/>
  <c r="AWC862" i="1"/>
  <c r="ASH808" i="1"/>
  <c r="H625" i="1" s="1"/>
  <c r="AXD814" i="1"/>
  <c r="L557" i="1" s="1"/>
  <c r="ATI814" i="1"/>
  <c r="BAG814" i="1"/>
  <c r="L578" i="1" s="1"/>
  <c r="ASH814" i="1"/>
  <c r="L621" i="1" s="1"/>
  <c r="AWU826" i="1"/>
  <c r="T585" i="1" s="1"/>
  <c r="AZF856" i="1"/>
  <c r="AN587" i="1" s="1"/>
  <c r="ATR838" i="1"/>
  <c r="AYN826" i="1"/>
  <c r="T565" i="1" s="1"/>
  <c r="ATR844" i="1"/>
  <c r="AUS850" i="1"/>
  <c r="ARY802" i="1"/>
  <c r="ARX870" i="1"/>
  <c r="AQO868" i="1"/>
  <c r="AW568" i="1" s="1"/>
  <c r="ATR868" i="1"/>
  <c r="ASQ868" i="1"/>
  <c r="AXV832" i="1"/>
  <c r="X609" i="1" s="1"/>
  <c r="BAG820" i="1"/>
  <c r="P551" i="1" s="1"/>
  <c r="ARP850" i="1"/>
  <c r="AXM850" i="1"/>
  <c r="AJ561" i="1" s="1"/>
  <c r="AVB850" i="1"/>
  <c r="ASH856" i="1"/>
  <c r="AN640" i="1" s="1"/>
  <c r="AYE856" i="1"/>
  <c r="AN593" i="1" s="1"/>
  <c r="ASQ826" i="1"/>
  <c r="AUJ862" i="1"/>
  <c r="ARG844" i="1"/>
  <c r="AWL844" i="1"/>
  <c r="AXD862" i="1"/>
  <c r="AR565" i="1" s="1"/>
  <c r="ARP808" i="1"/>
  <c r="AXM808" i="1"/>
  <c r="H553" i="1" s="1"/>
  <c r="AVB868" i="1"/>
  <c r="AZO826" i="1"/>
  <c r="T625" i="1" s="1"/>
  <c r="AQX850" i="1"/>
  <c r="AWL838" i="1"/>
  <c r="AQX856" i="1"/>
  <c r="AWC856" i="1"/>
  <c r="ATI820" i="1"/>
  <c r="AZO862" i="1"/>
  <c r="AR628" i="1" s="1"/>
  <c r="AWC820" i="1"/>
  <c r="AWU868" i="1"/>
  <c r="AW635" i="1" s="1"/>
  <c r="AQO856" i="1"/>
  <c r="AN590" i="1" s="1"/>
  <c r="AQO850" i="1"/>
  <c r="AJ562" i="1" s="1"/>
  <c r="AVK850" i="1"/>
  <c r="AYE826" i="1"/>
  <c r="T597" i="1" s="1"/>
  <c r="ASZ844" i="1"/>
  <c r="AF550" i="1" s="1"/>
  <c r="AQO832" i="1"/>
  <c r="X637" i="1" s="1"/>
  <c r="AUJ832" i="1"/>
  <c r="AUA832" i="1"/>
  <c r="AVT832" i="1"/>
  <c r="AZX832" i="1"/>
  <c r="X618" i="1" s="1"/>
  <c r="AZO850" i="1"/>
  <c r="AJ573" i="1" s="1"/>
  <c r="ARY856" i="1"/>
  <c r="AXD838" i="1"/>
  <c r="AB548" i="1" s="1"/>
  <c r="AQO844" i="1"/>
  <c r="AF652" i="1" s="1"/>
  <c r="ARY844" i="1"/>
  <c r="AWC844" i="1"/>
  <c r="AWU856" i="1"/>
  <c r="AN647" i="1" s="1"/>
  <c r="AYW856" i="1"/>
  <c r="AN618" i="1" s="1"/>
  <c r="D1105" i="4"/>
  <c r="D776" i="1" s="1"/>
  <c r="D1104" i="4"/>
  <c r="D775" i="1" s="1"/>
  <c r="D1103" i="4"/>
  <c r="D774" i="1" s="1"/>
  <c r="D1102" i="4"/>
  <c r="D773" i="1" s="1"/>
  <c r="D1101" i="4"/>
  <c r="D772" i="1" s="1"/>
  <c r="D1100" i="4"/>
  <c r="D771" i="1" s="1"/>
  <c r="D1099" i="4"/>
  <c r="D770" i="1" s="1"/>
  <c r="D1098" i="4"/>
  <c r="D769" i="1" s="1"/>
  <c r="D1097" i="4"/>
  <c r="D768" i="1" s="1"/>
  <c r="D1096" i="4"/>
  <c r="D767" i="1" s="1"/>
  <c r="D1095" i="4"/>
  <c r="D766" i="1" s="1"/>
  <c r="D1094" i="4"/>
  <c r="D765" i="1" s="1"/>
  <c r="D1093" i="4"/>
  <c r="D764" i="1" s="1"/>
  <c r="D1092" i="4"/>
  <c r="D763" i="1" s="1"/>
  <c r="D1091" i="4"/>
  <c r="D762" i="1" s="1"/>
  <c r="D1090" i="4"/>
  <c r="D761" i="1" s="1"/>
  <c r="D1089" i="4"/>
  <c r="D760" i="1" s="1"/>
  <c r="D1088" i="4"/>
  <c r="D759" i="1" s="1"/>
  <c r="D1087" i="4"/>
  <c r="D758" i="1" s="1"/>
  <c r="D1086" i="4"/>
  <c r="D757" i="1" s="1"/>
  <c r="D1085" i="4"/>
  <c r="D756" i="1" s="1"/>
  <c r="D965" i="4"/>
  <c r="T777" i="1" s="1"/>
  <c r="D964" i="4"/>
  <c r="T776" i="1" s="1"/>
  <c r="D963" i="4"/>
  <c r="T775" i="1" s="1"/>
  <c r="D962" i="4"/>
  <c r="T774" i="1" s="1"/>
  <c r="D961" i="4"/>
  <c r="T773" i="1" s="1"/>
  <c r="D960" i="4"/>
  <c r="T772" i="1" s="1"/>
  <c r="D959" i="4"/>
  <c r="T771" i="1" s="1"/>
  <c r="D958" i="4"/>
  <c r="T770" i="1" s="1"/>
  <c r="D957" i="4"/>
  <c r="T769" i="1" s="1"/>
  <c r="D956" i="4"/>
  <c r="T768" i="1" s="1"/>
  <c r="D955" i="4"/>
  <c r="T767" i="1" s="1"/>
  <c r="D954" i="4"/>
  <c r="T766" i="1" s="1"/>
  <c r="D953" i="4"/>
  <c r="T765" i="1" s="1"/>
  <c r="D952" i="4"/>
  <c r="T764" i="1" s="1"/>
  <c r="D951" i="4"/>
  <c r="T763" i="1" s="1"/>
  <c r="D950" i="4"/>
  <c r="T762" i="1" s="1"/>
  <c r="D949" i="4"/>
  <c r="T761" i="1" s="1"/>
  <c r="D948" i="4"/>
  <c r="T760" i="1" s="1"/>
  <c r="D947" i="4"/>
  <c r="T759" i="1" s="1"/>
  <c r="D946" i="4"/>
  <c r="T758" i="1" s="1"/>
  <c r="D945" i="4"/>
  <c r="T757" i="1" s="1"/>
  <c r="B18" i="5"/>
  <c r="E388" i="1" s="1"/>
  <c r="G388" i="1" s="1"/>
  <c r="B112" i="5"/>
  <c r="B59" i="5"/>
  <c r="E403" i="1" s="1"/>
  <c r="B61" i="5"/>
  <c r="E409" i="1" s="1"/>
  <c r="G409" i="1" s="1"/>
  <c r="B137" i="5"/>
  <c r="E402" i="1" s="1"/>
  <c r="B134" i="5"/>
  <c r="E391" i="1" s="1"/>
  <c r="B138" i="5"/>
  <c r="E378" i="1" s="1"/>
  <c r="B129" i="5"/>
  <c r="E406" i="1" s="1"/>
  <c r="B71" i="5"/>
  <c r="E393" i="1" s="1"/>
  <c r="B43" i="5"/>
  <c r="E385" i="1" s="1"/>
  <c r="B103" i="5"/>
  <c r="E404" i="1" s="1"/>
  <c r="B99" i="5"/>
  <c r="E374" i="1" s="1"/>
  <c r="G374" i="1" s="1"/>
  <c r="B127" i="5"/>
  <c r="E382" i="1" s="1"/>
  <c r="B125" i="5"/>
  <c r="E398" i="1" s="1"/>
  <c r="B29" i="5"/>
  <c r="E376" i="1" s="1"/>
  <c r="B53" i="5"/>
  <c r="E383" i="1" s="1"/>
  <c r="G383" i="1" s="1"/>
  <c r="B116" i="5"/>
  <c r="E394" i="1" s="1"/>
  <c r="G394" i="1" s="1"/>
  <c r="B15" i="5"/>
  <c r="E399" i="1" s="1"/>
  <c r="B37" i="5"/>
  <c r="E405" i="1" s="1"/>
  <c r="B93" i="5"/>
  <c r="E396" i="1" s="1"/>
  <c r="B64" i="5"/>
  <c r="E380" i="1" s="1"/>
  <c r="B111" i="5"/>
  <c r="E410" i="1" s="1"/>
  <c r="B86" i="5"/>
  <c r="E395" i="1" s="1"/>
  <c r="B83" i="5"/>
  <c r="E379" i="1" s="1"/>
  <c r="B55" i="5"/>
  <c r="E392" i="1" s="1"/>
  <c r="B132" i="5"/>
  <c r="E390" i="1" s="1"/>
  <c r="B139" i="5"/>
  <c r="E401" i="1" s="1"/>
  <c r="B92" i="5"/>
  <c r="E397" i="1" s="1"/>
  <c r="G397" i="1" s="1"/>
  <c r="B20" i="5"/>
  <c r="E400" i="1" s="1"/>
  <c r="E381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31" i="1" l="1"/>
  <c r="G373" i="1"/>
  <c r="G410" i="1"/>
  <c r="G368" i="1"/>
  <c r="G379" i="1"/>
  <c r="F342" i="11" l="1"/>
  <c r="F285" i="11"/>
  <c r="F265" i="11"/>
  <c r="H51" i="12"/>
  <c r="H31" i="12"/>
  <c r="H8" i="12"/>
  <c r="H76" i="12"/>
  <c r="H82" i="12"/>
  <c r="F229" i="11" l="1"/>
  <c r="F414" i="11" l="1"/>
  <c r="F276" i="11" l="1"/>
  <c r="F270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38" i="11" l="1"/>
  <c r="F359" i="11" l="1"/>
  <c r="F298" i="11" l="1"/>
  <c r="F257" i="11"/>
  <c r="F373" i="11"/>
  <c r="F316" i="11"/>
  <c r="F294" i="11" l="1"/>
  <c r="F327" i="11" l="1"/>
  <c r="F377" i="11" l="1"/>
  <c r="F321" i="11" l="1"/>
  <c r="F328" i="11" l="1"/>
  <c r="F303" i="11"/>
  <c r="F403" i="11" l="1"/>
  <c r="F383" i="11" l="1"/>
  <c r="F260" i="11" l="1"/>
  <c r="F370" i="11"/>
  <c r="B131" i="5" l="1"/>
  <c r="E354" i="1" s="1"/>
  <c r="G354" i="1" s="1"/>
  <c r="B174" i="5"/>
  <c r="E420" i="1" s="1"/>
  <c r="B173" i="5"/>
  <c r="E419" i="1" s="1"/>
  <c r="B97" i="5"/>
  <c r="E348" i="1" s="1"/>
  <c r="B78" i="5"/>
  <c r="E363" i="1" s="1"/>
  <c r="B77" i="5"/>
  <c r="E350" i="1" s="1"/>
  <c r="B72" i="5"/>
  <c r="E346" i="1" s="1"/>
  <c r="G346" i="1" s="1"/>
  <c r="B57" i="5"/>
  <c r="E358" i="1" s="1"/>
  <c r="G358" i="1" s="1"/>
  <c r="B54" i="5"/>
  <c r="E356" i="1" s="1"/>
  <c r="B51" i="5"/>
  <c r="E365" i="1" s="1"/>
  <c r="B45" i="5"/>
  <c r="E336" i="1" s="1"/>
  <c r="G336" i="1" s="1"/>
  <c r="B155" i="5"/>
  <c r="E418" i="1" s="1"/>
  <c r="B32" i="5"/>
  <c r="E370" i="1" s="1"/>
  <c r="B27" i="5"/>
  <c r="E349" i="1" s="1"/>
  <c r="G349" i="1" s="1"/>
  <c r="B23" i="5"/>
  <c r="E353" i="1" s="1"/>
  <c r="G353" i="1" s="1"/>
  <c r="B10" i="5"/>
  <c r="E351" i="1" s="1"/>
  <c r="G351" i="1" s="1"/>
  <c r="B133" i="5"/>
  <c r="E362" i="1" s="1"/>
  <c r="B89" i="5"/>
  <c r="E366" i="1" s="1"/>
  <c r="G396" i="1" l="1"/>
  <c r="G338" i="1"/>
  <c r="G356" i="1"/>
  <c r="B6" i="5"/>
  <c r="D1084" i="4"/>
  <c r="D755" i="1" s="1"/>
  <c r="D1083" i="4"/>
  <c r="D754" i="1" s="1"/>
  <c r="D1082" i="4"/>
  <c r="D753" i="1" s="1"/>
  <c r="D1081" i="4"/>
  <c r="D752" i="1" s="1"/>
  <c r="D1080" i="4"/>
  <c r="D751" i="1" s="1"/>
  <c r="D1079" i="4"/>
  <c r="D750" i="1" s="1"/>
  <c r="D1078" i="4"/>
  <c r="D749" i="1" s="1"/>
  <c r="D1077" i="4"/>
  <c r="D748" i="1" s="1"/>
  <c r="D1076" i="4"/>
  <c r="D747" i="1" s="1"/>
  <c r="D1075" i="4"/>
  <c r="D746" i="1" s="1"/>
  <c r="D1074" i="4"/>
  <c r="D745" i="1" s="1"/>
  <c r="D1073" i="4"/>
  <c r="D744" i="1" s="1"/>
  <c r="D1072" i="4"/>
  <c r="D743" i="1" s="1"/>
  <c r="D1071" i="4"/>
  <c r="D742" i="1" s="1"/>
  <c r="D1070" i="4"/>
  <c r="D741" i="1" s="1"/>
  <c r="D1069" i="4"/>
  <c r="D740" i="1" s="1"/>
  <c r="D1068" i="4"/>
  <c r="D739" i="1" s="1"/>
  <c r="D1067" i="4"/>
  <c r="D738" i="1" s="1"/>
  <c r="D1066" i="4"/>
  <c r="D737" i="1" s="1"/>
  <c r="D1065" i="4"/>
  <c r="D736" i="1" s="1"/>
  <c r="D1064" i="4"/>
  <c r="D735" i="1" s="1"/>
  <c r="D1063" i="4"/>
  <c r="D734" i="1" s="1"/>
  <c r="D1062" i="4"/>
  <c r="D733" i="1" s="1"/>
  <c r="D1061" i="4"/>
  <c r="D732" i="1" s="1"/>
  <c r="D1060" i="4"/>
  <c r="D731" i="1" s="1"/>
  <c r="D1059" i="4"/>
  <c r="D730" i="1" s="1"/>
  <c r="D1058" i="4"/>
  <c r="D729" i="1" s="1"/>
  <c r="D1057" i="4"/>
  <c r="D728" i="1" s="1"/>
  <c r="D1056" i="4"/>
  <c r="D727" i="1" s="1"/>
  <c r="D1055" i="4"/>
  <c r="D726" i="1" s="1"/>
  <c r="D1054" i="4"/>
  <c r="D725" i="1" s="1"/>
  <c r="D1053" i="4"/>
  <c r="D724" i="1" s="1"/>
  <c r="D1052" i="4"/>
  <c r="D723" i="1" s="1"/>
  <c r="D1051" i="4"/>
  <c r="D722" i="1" s="1"/>
  <c r="D1050" i="4"/>
  <c r="D721" i="1" s="1"/>
  <c r="D1049" i="4"/>
  <c r="D720" i="1" s="1"/>
  <c r="D1048" i="4"/>
  <c r="D719" i="1" s="1"/>
  <c r="D1047" i="4"/>
  <c r="D718" i="1" s="1"/>
  <c r="D1046" i="4"/>
  <c r="D717" i="1" s="1"/>
  <c r="D1045" i="4"/>
  <c r="D716" i="1" s="1"/>
  <c r="D1044" i="4"/>
  <c r="D715" i="1" s="1"/>
  <c r="D1043" i="4"/>
  <c r="D714" i="1" s="1"/>
  <c r="D1042" i="4"/>
  <c r="D713" i="1" s="1"/>
  <c r="D1041" i="4"/>
  <c r="D712" i="1" s="1"/>
  <c r="D1040" i="4"/>
  <c r="D711" i="1" s="1"/>
  <c r="D1039" i="4"/>
  <c r="D710" i="1" s="1"/>
  <c r="D1038" i="4"/>
  <c r="D709" i="1" s="1"/>
  <c r="D1037" i="4"/>
  <c r="D708" i="1" s="1"/>
  <c r="D1036" i="4"/>
  <c r="D707" i="1" s="1"/>
  <c r="D1035" i="4"/>
  <c r="D706" i="1" s="1"/>
  <c r="D1034" i="4"/>
  <c r="D705" i="1" s="1"/>
  <c r="D1033" i="4"/>
  <c r="D704" i="1" s="1"/>
  <c r="D1032" i="4"/>
  <c r="D703" i="1" s="1"/>
  <c r="D1031" i="4"/>
  <c r="D702" i="1" s="1"/>
  <c r="D1030" i="4"/>
  <c r="D701" i="1" s="1"/>
  <c r="D1029" i="4"/>
  <c r="D700" i="1" s="1"/>
  <c r="D1028" i="4"/>
  <c r="D699" i="1" s="1"/>
  <c r="D1027" i="4"/>
  <c r="D698" i="1" s="1"/>
  <c r="D1026" i="4"/>
  <c r="D697" i="1" s="1"/>
  <c r="D1025" i="4"/>
  <c r="D696" i="1" s="1"/>
  <c r="D1024" i="4"/>
  <c r="D695" i="1" s="1"/>
  <c r="D1023" i="4"/>
  <c r="D694" i="1" s="1"/>
  <c r="D1022" i="4"/>
  <c r="D693" i="1" s="1"/>
  <c r="D1021" i="4"/>
  <c r="D692" i="1" s="1"/>
  <c r="D1020" i="4"/>
  <c r="D691" i="1" s="1"/>
  <c r="D1019" i="4"/>
  <c r="D690" i="1" s="1"/>
  <c r="D1018" i="4"/>
  <c r="D689" i="1" s="1"/>
  <c r="D1017" i="4"/>
  <c r="D688" i="1" s="1"/>
  <c r="D1016" i="4"/>
  <c r="D687" i="1" s="1"/>
  <c r="D1015" i="4"/>
  <c r="D686" i="1" s="1"/>
  <c r="D1014" i="4"/>
  <c r="D685" i="1" s="1"/>
  <c r="D1013" i="4"/>
  <c r="D684" i="1" s="1"/>
  <c r="D1012" i="4"/>
  <c r="D683" i="1" s="1"/>
  <c r="D1011" i="4"/>
  <c r="D682" i="1" s="1"/>
  <c r="D1010" i="4"/>
  <c r="D681" i="1" s="1"/>
  <c r="D1009" i="4"/>
  <c r="D680" i="1" s="1"/>
  <c r="D1008" i="4"/>
  <c r="D679" i="1" s="1"/>
  <c r="D1007" i="4"/>
  <c r="D678" i="1" s="1"/>
  <c r="D1006" i="4"/>
  <c r="D677" i="1" s="1"/>
  <c r="D1005" i="4"/>
  <c r="D676" i="1" s="1"/>
  <c r="D1004" i="4"/>
  <c r="D675" i="1" s="1"/>
  <c r="D1003" i="4"/>
  <c r="D674" i="1" s="1"/>
  <c r="D1002" i="4"/>
  <c r="D673" i="1" s="1"/>
  <c r="D1001" i="4"/>
  <c r="D672" i="1" s="1"/>
  <c r="D1000" i="4"/>
  <c r="D671" i="1" s="1"/>
  <c r="D999" i="4"/>
  <c r="D670" i="1" s="1"/>
  <c r="D998" i="4"/>
  <c r="D669" i="1" s="1"/>
  <c r="D997" i="4"/>
  <c r="D668" i="1" s="1"/>
  <c r="D996" i="4"/>
  <c r="D667" i="1" s="1"/>
  <c r="D995" i="4"/>
  <c r="D666" i="1" s="1"/>
  <c r="D994" i="4"/>
  <c r="D665" i="1" s="1"/>
  <c r="D993" i="4"/>
  <c r="D664" i="1" s="1"/>
  <c r="D992" i="4"/>
  <c r="D663" i="1" s="1"/>
  <c r="D991" i="4"/>
  <c r="D662" i="1" s="1"/>
  <c r="D990" i="4"/>
  <c r="D661" i="1" s="1"/>
  <c r="D989" i="4"/>
  <c r="D660" i="1" s="1"/>
  <c r="D988" i="4"/>
  <c r="D659" i="1" s="1"/>
  <c r="D987" i="4"/>
  <c r="D658" i="1" s="1"/>
  <c r="D986" i="4"/>
  <c r="D657" i="1" s="1"/>
  <c r="D985" i="4"/>
  <c r="D656" i="1" s="1"/>
  <c r="D944" i="4"/>
  <c r="T756" i="1" s="1"/>
  <c r="D943" i="4"/>
  <c r="T658" i="1" s="1"/>
  <c r="D942" i="4"/>
  <c r="T755" i="1" s="1"/>
  <c r="D941" i="4"/>
  <c r="T754" i="1" s="1"/>
  <c r="D940" i="4"/>
  <c r="T753" i="1" s="1"/>
  <c r="D939" i="4"/>
  <c r="T752" i="1" s="1"/>
  <c r="D938" i="4"/>
  <c r="T751" i="1" s="1"/>
  <c r="D937" i="4"/>
  <c r="T663" i="1" s="1"/>
  <c r="D936" i="4"/>
  <c r="T750" i="1" s="1"/>
  <c r="D935" i="4"/>
  <c r="T749" i="1" s="1"/>
  <c r="D934" i="4"/>
  <c r="T748" i="1" s="1"/>
  <c r="D933" i="4"/>
  <c r="T747" i="1" s="1"/>
  <c r="D932" i="4"/>
  <c r="T746" i="1" s="1"/>
  <c r="D931" i="4"/>
  <c r="T745" i="1" s="1"/>
  <c r="D930" i="4"/>
  <c r="T744" i="1" s="1"/>
  <c r="D929" i="4"/>
  <c r="T743" i="1" s="1"/>
  <c r="D928" i="4"/>
  <c r="T742" i="1" s="1"/>
  <c r="D927" i="4"/>
  <c r="T741" i="1" s="1"/>
  <c r="D926" i="4"/>
  <c r="T740" i="1" s="1"/>
  <c r="D925" i="4"/>
  <c r="T739" i="1" s="1"/>
  <c r="D924" i="4"/>
  <c r="T738" i="1" s="1"/>
  <c r="D923" i="4"/>
  <c r="T737" i="1" s="1"/>
  <c r="D922" i="4"/>
  <c r="T736" i="1" s="1"/>
  <c r="D921" i="4"/>
  <c r="T735" i="1" s="1"/>
  <c r="D920" i="4"/>
  <c r="T734" i="1" s="1"/>
  <c r="D919" i="4"/>
  <c r="T733" i="1" s="1"/>
  <c r="D918" i="4"/>
  <c r="T732" i="1" s="1"/>
  <c r="D917" i="4"/>
  <c r="T731" i="1" s="1"/>
  <c r="D916" i="4"/>
  <c r="T730" i="1" s="1"/>
  <c r="D915" i="4"/>
  <c r="T729" i="1" s="1"/>
  <c r="D914" i="4"/>
  <c r="T728" i="1" s="1"/>
  <c r="D913" i="4"/>
  <c r="T657" i="1" s="1"/>
  <c r="D912" i="4"/>
  <c r="T727" i="1" s="1"/>
  <c r="D911" i="4"/>
  <c r="T726" i="1" s="1"/>
  <c r="D910" i="4"/>
  <c r="T725" i="1" s="1"/>
  <c r="D909" i="4"/>
  <c r="T724" i="1" s="1"/>
  <c r="D908" i="4"/>
  <c r="T723" i="1" s="1"/>
  <c r="D907" i="4"/>
  <c r="T722" i="1" s="1"/>
  <c r="D906" i="4"/>
  <c r="T721" i="1" s="1"/>
  <c r="D905" i="4"/>
  <c r="T720" i="1" s="1"/>
  <c r="D904" i="4"/>
  <c r="T719" i="1" s="1"/>
  <c r="D903" i="4"/>
  <c r="T718" i="1" s="1"/>
  <c r="D902" i="4"/>
  <c r="T717" i="1" s="1"/>
  <c r="D901" i="4"/>
  <c r="T716" i="1" s="1"/>
  <c r="D900" i="4"/>
  <c r="T715" i="1" s="1"/>
  <c r="D899" i="4"/>
  <c r="T714" i="1" s="1"/>
  <c r="D898" i="4"/>
  <c r="T713" i="1" s="1"/>
  <c r="D897" i="4"/>
  <c r="T712" i="1" s="1"/>
  <c r="D896" i="4"/>
  <c r="T711" i="1" s="1"/>
  <c r="D895" i="4"/>
  <c r="T710" i="1" s="1"/>
  <c r="D894" i="4"/>
  <c r="T709" i="1" s="1"/>
  <c r="D893" i="4"/>
  <c r="T708" i="1" s="1"/>
  <c r="D892" i="4"/>
  <c r="T707" i="1" s="1"/>
  <c r="D891" i="4"/>
  <c r="T706" i="1" s="1"/>
  <c r="D890" i="4"/>
  <c r="T660" i="1" s="1"/>
  <c r="D889" i="4"/>
  <c r="T705" i="1" s="1"/>
  <c r="D888" i="4"/>
  <c r="T704" i="1" s="1"/>
  <c r="D887" i="4"/>
  <c r="T703" i="1" s="1"/>
  <c r="D886" i="4"/>
  <c r="T702" i="1" s="1"/>
  <c r="D885" i="4"/>
  <c r="T659" i="1" s="1"/>
  <c r="D884" i="4"/>
  <c r="T701" i="1" s="1"/>
  <c r="D883" i="4"/>
  <c r="T700" i="1" s="1"/>
  <c r="D882" i="4"/>
  <c r="T699" i="1" s="1"/>
  <c r="D881" i="4"/>
  <c r="T698" i="1" s="1"/>
  <c r="D880" i="4"/>
  <c r="T697" i="1" s="1"/>
  <c r="D879" i="4"/>
  <c r="T696" i="1" s="1"/>
  <c r="D878" i="4"/>
  <c r="T695" i="1" s="1"/>
  <c r="D877" i="4"/>
  <c r="T694" i="1" s="1"/>
  <c r="D876" i="4"/>
  <c r="T693" i="1" s="1"/>
  <c r="D875" i="4"/>
  <c r="T692" i="1" s="1"/>
  <c r="D874" i="4"/>
  <c r="T691" i="1" s="1"/>
  <c r="D873" i="4"/>
  <c r="T690" i="1" s="1"/>
  <c r="D872" i="4"/>
  <c r="T689" i="1" s="1"/>
  <c r="D871" i="4"/>
  <c r="T688" i="1" s="1"/>
  <c r="D870" i="4"/>
  <c r="T687" i="1" s="1"/>
  <c r="D869" i="4"/>
  <c r="T686" i="1" s="1"/>
  <c r="D868" i="4"/>
  <c r="T685" i="1" s="1"/>
  <c r="D867" i="4"/>
  <c r="T684" i="1" s="1"/>
  <c r="D866" i="4"/>
  <c r="T683" i="1" s="1"/>
  <c r="D865" i="4"/>
  <c r="T682" i="1" s="1"/>
  <c r="D864" i="4"/>
  <c r="T661" i="1" s="1"/>
  <c r="D863" i="4"/>
  <c r="T681" i="1" s="1"/>
  <c r="D862" i="4"/>
  <c r="T680" i="1" s="1"/>
  <c r="D861" i="4"/>
  <c r="T679" i="1" s="1"/>
  <c r="D860" i="4"/>
  <c r="T678" i="1" s="1"/>
  <c r="D859" i="4"/>
  <c r="T677" i="1" s="1"/>
  <c r="D858" i="4"/>
  <c r="T676" i="1" s="1"/>
  <c r="D857" i="4"/>
  <c r="T656" i="1" s="1"/>
  <c r="D856" i="4"/>
  <c r="T675" i="1" s="1"/>
  <c r="D855" i="4"/>
  <c r="T674" i="1" s="1"/>
  <c r="D854" i="4"/>
  <c r="T673" i="1" s="1"/>
  <c r="D853" i="4"/>
  <c r="T672" i="1" s="1"/>
  <c r="D852" i="4"/>
  <c r="T671" i="1" s="1"/>
  <c r="D851" i="4"/>
  <c r="T670" i="1" s="1"/>
  <c r="D850" i="4"/>
  <c r="T669" i="1" s="1"/>
  <c r="D849" i="4"/>
  <c r="T668" i="1" s="1"/>
  <c r="D848" i="4"/>
  <c r="T667" i="1" s="1"/>
  <c r="D847" i="4"/>
  <c r="T666" i="1" s="1"/>
  <c r="D846" i="4"/>
  <c r="T665" i="1" s="1"/>
  <c r="D845" i="4"/>
  <c r="T664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377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594" i="1" s="1"/>
  <c r="AZE870" i="1"/>
  <c r="T487" i="1" s="1"/>
  <c r="AWU802" i="1"/>
  <c r="D549" i="1" s="1"/>
  <c r="AWT870" i="1"/>
  <c r="AYE802" i="1"/>
  <c r="D564" i="1" s="1"/>
  <c r="AYD870" i="1"/>
  <c r="ASH802" i="1"/>
  <c r="D641" i="1" s="1"/>
  <c r="ASG870" i="1"/>
  <c r="T503" i="1" s="1"/>
  <c r="AYW802" i="1"/>
  <c r="D592" i="1" s="1"/>
  <c r="AYV870" i="1"/>
  <c r="T505" i="1" s="1"/>
  <c r="ALA802" i="1"/>
  <c r="D639" i="1" s="1"/>
  <c r="AKZ870" i="1"/>
  <c r="P468" i="1" s="1"/>
  <c r="ALI870" i="1"/>
  <c r="P498" i="1" s="1"/>
  <c r="ALJ802" i="1"/>
  <c r="D643" i="1" s="1"/>
  <c r="ANT870" i="1"/>
  <c r="P492" i="1" s="1"/>
  <c r="ANU802" i="1"/>
  <c r="D636" i="1" s="1"/>
  <c r="AMJ870" i="1"/>
  <c r="P482" i="1" s="1"/>
  <c r="AMK802" i="1"/>
  <c r="D581" i="1" s="1"/>
  <c r="APE802" i="1"/>
  <c r="D556" i="1" s="1"/>
  <c r="APD870" i="1"/>
  <c r="P470" i="1" s="1"/>
  <c r="ANL802" i="1"/>
  <c r="D547" i="1" s="1"/>
  <c r="ANK870" i="1"/>
  <c r="P496" i="1" s="1"/>
  <c r="ANB870" i="1"/>
  <c r="P484" i="1" s="1"/>
  <c r="ANC802" i="1"/>
  <c r="D638" i="1" s="1"/>
  <c r="AKQ870" i="1"/>
  <c r="P475" i="1" s="1"/>
  <c r="AKR802" i="1"/>
  <c r="D637" i="1" s="1"/>
  <c r="APN802" i="1"/>
  <c r="D600" i="1" s="1"/>
  <c r="APM870" i="1"/>
  <c r="T488" i="1" s="1"/>
  <c r="BBY870" i="1"/>
  <c r="T478" i="1" s="1"/>
  <c r="BBZ802" i="1"/>
  <c r="D571" i="1" s="1"/>
  <c r="BFB870" i="1"/>
  <c r="T493" i="1" s="1"/>
  <c r="BFC802" i="1"/>
  <c r="D517" i="1" s="1"/>
  <c r="BGD802" i="1"/>
  <c r="D555" i="1" s="1"/>
  <c r="BGC870" i="1"/>
  <c r="T472" i="1" s="1"/>
  <c r="BAP802" i="1"/>
  <c r="D554" i="1" s="1"/>
  <c r="BAO870" i="1"/>
  <c r="T469" i="1" s="1"/>
  <c r="BCH870" i="1"/>
  <c r="T489" i="1" s="1"/>
  <c r="BCI802" i="1"/>
  <c r="D550" i="1" s="1"/>
  <c r="BCQ870" i="1"/>
  <c r="T486" i="1" s="1"/>
  <c r="BCR802" i="1"/>
  <c r="D561" i="1" s="1"/>
  <c r="BEK802" i="1"/>
  <c r="D630" i="1" s="1"/>
  <c r="BEJ870" i="1"/>
  <c r="T481" i="1" s="1"/>
  <c r="BGM802" i="1"/>
  <c r="D642" i="1" s="1"/>
  <c r="BGL870" i="1"/>
  <c r="T495" i="1" s="1"/>
  <c r="BBP870" i="1"/>
  <c r="T468" i="1" s="1"/>
  <c r="BBQ802" i="1"/>
  <c r="D533" i="1" s="1"/>
  <c r="BFK870" i="1"/>
  <c r="BFL802" i="1"/>
  <c r="D574" i="1" s="1"/>
  <c r="BAX870" i="1"/>
  <c r="T470" i="1" s="1"/>
  <c r="BAY802" i="1"/>
  <c r="D569" i="1" s="1"/>
  <c r="BDI870" i="1"/>
  <c r="T483" i="1" s="1"/>
  <c r="BDJ802" i="1"/>
  <c r="D629" i="1" s="1"/>
  <c r="BCZ870" i="1"/>
  <c r="T471" i="1" s="1"/>
  <c r="BDA802" i="1"/>
  <c r="D616" i="1" s="1"/>
  <c r="BES870" i="1"/>
  <c r="T502" i="1" s="1"/>
  <c r="BET802" i="1"/>
  <c r="D593" i="1" s="1"/>
  <c r="BGV802" i="1"/>
  <c r="D535" i="1" s="1"/>
  <c r="BGU870" i="1"/>
  <c r="T494" i="1" s="1"/>
  <c r="BBG870" i="1"/>
  <c r="T476" i="1" s="1"/>
  <c r="BBH802" i="1"/>
  <c r="D567" i="1" s="1"/>
  <c r="BDR870" i="1"/>
  <c r="BDS802" i="1"/>
  <c r="D578" i="1" s="1"/>
  <c r="BEA870" i="1"/>
  <c r="T499" i="1" s="1"/>
  <c r="BEB802" i="1"/>
  <c r="D575" i="1" s="1"/>
  <c r="BFU802" i="1"/>
  <c r="D568" i="1" s="1"/>
  <c r="BFT870" i="1"/>
  <c r="T475" i="1" s="1"/>
  <c r="BHD870" i="1"/>
  <c r="T479" i="1" s="1"/>
  <c r="BHE802" i="1"/>
  <c r="D632" i="1" s="1"/>
  <c r="ASP870" i="1"/>
  <c r="ASQ802" i="1"/>
  <c r="AZW870" i="1"/>
  <c r="T501" i="1" s="1"/>
  <c r="AZX802" i="1"/>
  <c r="D646" i="1" s="1"/>
  <c r="AQO802" i="1"/>
  <c r="D618" i="1" s="1"/>
  <c r="AQN870" i="1"/>
  <c r="T490" i="1" s="1"/>
  <c r="AXV802" i="1"/>
  <c r="D640" i="1" s="1"/>
  <c r="AXU870" i="1"/>
  <c r="AQW870" i="1"/>
  <c r="AQX802" i="1"/>
  <c r="ARP802" i="1"/>
  <c r="ARO870" i="1"/>
  <c r="BAG802" i="1"/>
  <c r="D537" i="1" s="1"/>
  <c r="BAF870" i="1"/>
  <c r="T473" i="1" s="1"/>
  <c r="ATI802" i="1"/>
  <c r="ATH870" i="1"/>
  <c r="AZN870" i="1"/>
  <c r="T500" i="1" s="1"/>
  <c r="AZO802" i="1"/>
  <c r="D604" i="1" s="1"/>
  <c r="AWK870" i="1"/>
  <c r="AWL802" i="1"/>
  <c r="ATR802" i="1"/>
  <c r="ATQ870" i="1"/>
  <c r="ASY870" i="1"/>
  <c r="T509" i="1" s="1"/>
  <c r="ASZ802" i="1"/>
  <c r="D652" i="1" s="1"/>
  <c r="AUJ802" i="1"/>
  <c r="AUI870" i="1"/>
  <c r="AUR870" i="1"/>
  <c r="AUS802" i="1"/>
  <c r="AXM802" i="1"/>
  <c r="D541" i="1" s="1"/>
  <c r="AXL870" i="1"/>
  <c r="AVK802" i="1"/>
  <c r="AVJ870" i="1"/>
  <c r="AXD802" i="1"/>
  <c r="D583" i="1" s="1"/>
  <c r="AXC870" i="1"/>
  <c r="AUA802" i="1"/>
  <c r="ATZ870" i="1"/>
  <c r="AVS870" i="1"/>
  <c r="AVT802" i="1"/>
  <c r="ARF870" i="1"/>
  <c r="ARG802" i="1"/>
  <c r="AYM870" i="1"/>
  <c r="AYN802" i="1"/>
  <c r="D529" i="1" s="1"/>
  <c r="AHX814" i="1"/>
  <c r="L597" i="1" s="1"/>
  <c r="AQF814" i="1"/>
  <c r="L567" i="1" s="1"/>
  <c r="AIP814" i="1"/>
  <c r="L631" i="1" s="1"/>
  <c r="AHO814" i="1"/>
  <c r="L638" i="1" s="1"/>
  <c r="AJQ814" i="1"/>
  <c r="L521" i="1" s="1"/>
  <c r="AIG814" i="1"/>
  <c r="L634" i="1" s="1"/>
  <c r="APW814" i="1"/>
  <c r="AJZ814" i="1"/>
  <c r="L527" i="1" s="1"/>
  <c r="AIY814" i="1"/>
  <c r="L560" i="1" s="1"/>
  <c r="AKI814" i="1"/>
  <c r="L541" i="1" s="1"/>
  <c r="AJH814" i="1"/>
  <c r="L546" i="1" s="1"/>
  <c r="AJZ838" i="1"/>
  <c r="AB537" i="1" s="1"/>
  <c r="AHX850" i="1"/>
  <c r="AJ526" i="1" s="1"/>
  <c r="AJH850" i="1"/>
  <c r="AJ523" i="1" s="1"/>
  <c r="APW850" i="1"/>
  <c r="AIY838" i="1"/>
  <c r="AB527" i="1" s="1"/>
  <c r="AKI838" i="1"/>
  <c r="AB553" i="1" s="1"/>
  <c r="AIG868" i="1"/>
  <c r="AW563" i="1" s="1"/>
  <c r="AJQ868" i="1"/>
  <c r="AW517" i="1" s="1"/>
  <c r="AIY826" i="1"/>
  <c r="T541" i="1" s="1"/>
  <c r="AJZ826" i="1"/>
  <c r="T540" i="1" s="1"/>
  <c r="AKH870" i="1"/>
  <c r="P474" i="1" s="1"/>
  <c r="AKI802" i="1"/>
  <c r="D526" i="1" s="1"/>
  <c r="AIY802" i="1"/>
  <c r="D612" i="1" s="1"/>
  <c r="AIX870" i="1"/>
  <c r="P476" i="1" s="1"/>
  <c r="APV870" i="1"/>
  <c r="APW802" i="1"/>
  <c r="AHO820" i="1"/>
  <c r="P526" i="1" s="1"/>
  <c r="AIY820" i="1"/>
  <c r="P571" i="1" s="1"/>
  <c r="AKI820" i="1"/>
  <c r="P528" i="1" s="1"/>
  <c r="APW820" i="1"/>
  <c r="AHO808" i="1"/>
  <c r="H589" i="1" s="1"/>
  <c r="AJZ808" i="1"/>
  <c r="H640" i="1" s="1"/>
  <c r="AJH808" i="1"/>
  <c r="H600" i="1" s="1"/>
  <c r="APW808" i="1"/>
  <c r="AHO862" i="1"/>
  <c r="AR546" i="1" s="1"/>
  <c r="AJQ862" i="1"/>
  <c r="AR526" i="1" s="1"/>
  <c r="AIG862" i="1"/>
  <c r="AR598" i="1" s="1"/>
  <c r="APW862" i="1"/>
  <c r="AIG844" i="1"/>
  <c r="AF530" i="1" s="1"/>
  <c r="AJQ844" i="1"/>
  <c r="AF535" i="1" s="1"/>
  <c r="AIG832" i="1"/>
  <c r="X608" i="1" s="1"/>
  <c r="AIP832" i="1"/>
  <c r="X520" i="1" s="1"/>
  <c r="AHO856" i="1"/>
  <c r="AN539" i="1" s="1"/>
  <c r="AKI856" i="1"/>
  <c r="AN564" i="1" s="1"/>
  <c r="AJQ856" i="1"/>
  <c r="AN644" i="1" s="1"/>
  <c r="APW856" i="1"/>
  <c r="AIG850" i="1"/>
  <c r="AJ602" i="1" s="1"/>
  <c r="AJQ850" i="1"/>
  <c r="AJ584" i="1" s="1"/>
  <c r="AJZ850" i="1"/>
  <c r="AJ589" i="1" s="1"/>
  <c r="AJH838" i="1"/>
  <c r="AB564" i="1" s="1"/>
  <c r="AIP868" i="1"/>
  <c r="AW547" i="1" s="1"/>
  <c r="AJZ868" i="1"/>
  <c r="AW630" i="1" s="1"/>
  <c r="AHX826" i="1"/>
  <c r="T519" i="1" s="1"/>
  <c r="AJH826" i="1"/>
  <c r="T636" i="1" s="1"/>
  <c r="AJG870" i="1"/>
  <c r="AJH802" i="1"/>
  <c r="D607" i="1" s="1"/>
  <c r="AJY870" i="1"/>
  <c r="P487" i="1" s="1"/>
  <c r="AJZ802" i="1"/>
  <c r="D562" i="1" s="1"/>
  <c r="AHX820" i="1"/>
  <c r="P643" i="1" s="1"/>
  <c r="AJH820" i="1"/>
  <c r="P586" i="1" s="1"/>
  <c r="AQF820" i="1"/>
  <c r="P589" i="1" s="1"/>
  <c r="AHX808" i="1"/>
  <c r="H544" i="1" s="1"/>
  <c r="AKI808" i="1"/>
  <c r="H566" i="1" s="1"/>
  <c r="AJQ808" i="1"/>
  <c r="H617" i="1" s="1"/>
  <c r="AQF808" i="1"/>
  <c r="H632" i="1" s="1"/>
  <c r="AIP862" i="1"/>
  <c r="AR539" i="1" s="1"/>
  <c r="AJZ862" i="1"/>
  <c r="AR576" i="1" s="1"/>
  <c r="AQF862" i="1"/>
  <c r="AR652" i="1" s="1"/>
  <c r="AIP844" i="1"/>
  <c r="AF564" i="1" s="1"/>
  <c r="AJZ844" i="1"/>
  <c r="AF583" i="1" s="1"/>
  <c r="AJZ832" i="1"/>
  <c r="X578" i="1" s="1"/>
  <c r="AIY832" i="1"/>
  <c r="X545" i="1" s="1"/>
  <c r="AHX856" i="1"/>
  <c r="AN521" i="1" s="1"/>
  <c r="AIP856" i="1"/>
  <c r="AN562" i="1" s="1"/>
  <c r="AQF856" i="1"/>
  <c r="AN651" i="1" s="1"/>
  <c r="AHO850" i="1"/>
  <c r="AJ537" i="1" s="1"/>
  <c r="AIP850" i="1"/>
  <c r="AJ563" i="1" s="1"/>
  <c r="AHO838" i="1"/>
  <c r="AB608" i="1" s="1"/>
  <c r="AJQ838" i="1"/>
  <c r="AB604" i="1" s="1"/>
  <c r="AHX838" i="1"/>
  <c r="AB551" i="1" s="1"/>
  <c r="APW838" i="1"/>
  <c r="AHO868" i="1"/>
  <c r="AW532" i="1" s="1"/>
  <c r="AIY868" i="1"/>
  <c r="AW605" i="1" s="1"/>
  <c r="AKI868" i="1"/>
  <c r="AW633" i="1" s="1"/>
  <c r="APW868" i="1"/>
  <c r="AHO826" i="1"/>
  <c r="T566" i="1" s="1"/>
  <c r="AIG826" i="1"/>
  <c r="T568" i="1" s="1"/>
  <c r="AJQ826" i="1"/>
  <c r="T542" i="1" s="1"/>
  <c r="AHO802" i="1"/>
  <c r="D570" i="1" s="1"/>
  <c r="AHN870" i="1"/>
  <c r="P483" i="1" s="1"/>
  <c r="AIF870" i="1"/>
  <c r="P501" i="1" s="1"/>
  <c r="AIG802" i="1"/>
  <c r="D633" i="1" s="1"/>
  <c r="AJQ802" i="1"/>
  <c r="D609" i="1" s="1"/>
  <c r="AJP870" i="1"/>
  <c r="P469" i="1" s="1"/>
  <c r="AQE870" i="1"/>
  <c r="P507" i="1" s="1"/>
  <c r="AQF802" i="1"/>
  <c r="D628" i="1" s="1"/>
  <c r="AIG820" i="1"/>
  <c r="P565" i="1" s="1"/>
  <c r="AJQ820" i="1"/>
  <c r="P524" i="1" s="1"/>
  <c r="AIG808" i="1"/>
  <c r="H623" i="1" s="1"/>
  <c r="AIY862" i="1"/>
  <c r="AR558" i="1" s="1"/>
  <c r="AKI862" i="1"/>
  <c r="AR551" i="1" s="1"/>
  <c r="AHO844" i="1"/>
  <c r="AF565" i="1" s="1"/>
  <c r="AIY844" i="1"/>
  <c r="AF572" i="1" s="1"/>
  <c r="AKI844" i="1"/>
  <c r="AF518" i="1" s="1"/>
  <c r="APW844" i="1"/>
  <c r="AHO832" i="1"/>
  <c r="X636" i="1" s="1"/>
  <c r="AKI832" i="1"/>
  <c r="X556" i="1" s="1"/>
  <c r="AJH832" i="1"/>
  <c r="X638" i="1" s="1"/>
  <c r="APW832" i="1"/>
  <c r="AIG856" i="1"/>
  <c r="AN626" i="1" s="1"/>
  <c r="AIY856" i="1"/>
  <c r="AN572" i="1" s="1"/>
  <c r="AKI850" i="1"/>
  <c r="AJ607" i="1" s="1"/>
  <c r="AIY850" i="1"/>
  <c r="AJ538" i="1" s="1"/>
  <c r="AQF850" i="1"/>
  <c r="AJ587" i="1" s="1"/>
  <c r="AIP838" i="1"/>
  <c r="AB607" i="1" s="1"/>
  <c r="AIG838" i="1"/>
  <c r="AB624" i="1" s="1"/>
  <c r="AQF838" i="1"/>
  <c r="AB623" i="1" s="1"/>
  <c r="AHX868" i="1"/>
  <c r="AW593" i="1" s="1"/>
  <c r="AJH868" i="1"/>
  <c r="AW651" i="1" s="1"/>
  <c r="AQF868" i="1"/>
  <c r="AW602" i="1" s="1"/>
  <c r="AKI826" i="1"/>
  <c r="T628" i="1" s="1"/>
  <c r="AIP826" i="1"/>
  <c r="T631" i="1" s="1"/>
  <c r="APW826" i="1"/>
  <c r="AQF826" i="1"/>
  <c r="T642" i="1" s="1"/>
  <c r="AHW870" i="1"/>
  <c r="P471" i="1" s="1"/>
  <c r="AHX802" i="1"/>
  <c r="D532" i="1" s="1"/>
  <c r="AIO870" i="1"/>
  <c r="P491" i="1" s="1"/>
  <c r="AIP802" i="1"/>
  <c r="D580" i="1" s="1"/>
  <c r="AIP820" i="1"/>
  <c r="P576" i="1" s="1"/>
  <c r="AJZ820" i="1"/>
  <c r="P597" i="1" s="1"/>
  <c r="AIP808" i="1"/>
  <c r="H571" i="1" s="1"/>
  <c r="AIY808" i="1"/>
  <c r="H569" i="1" s="1"/>
  <c r="AJH862" i="1"/>
  <c r="AR627" i="1" s="1"/>
  <c r="AHX862" i="1"/>
  <c r="AR531" i="1" s="1"/>
  <c r="AHX844" i="1"/>
  <c r="AF640" i="1" s="1"/>
  <c r="AJH844" i="1"/>
  <c r="AF544" i="1" s="1"/>
  <c r="AQF844" i="1"/>
  <c r="AF570" i="1" s="1"/>
  <c r="AHX832" i="1"/>
  <c r="X572" i="1" s="1"/>
  <c r="AJQ832" i="1"/>
  <c r="X538" i="1" s="1"/>
  <c r="AQF832" i="1"/>
  <c r="X613" i="1" s="1"/>
  <c r="AJZ856" i="1"/>
  <c r="AN568" i="1" s="1"/>
  <c r="AJH856" i="1"/>
  <c r="AN530" i="1" s="1"/>
  <c r="T467" i="1" l="1"/>
  <c r="G4" i="1"/>
  <c r="T480" i="1"/>
  <c r="O301" i="1"/>
  <c r="G65" i="1"/>
  <c r="T485" i="1"/>
  <c r="T482" i="1"/>
  <c r="P495" i="1"/>
  <c r="T491" i="1"/>
  <c r="T477" i="1"/>
  <c r="T484" i="1"/>
  <c r="T474" i="1"/>
  <c r="N329" i="1"/>
  <c r="G66" i="1"/>
  <c r="O306" i="1"/>
  <c r="G115" i="1"/>
  <c r="O313" i="1"/>
  <c r="G35" i="1"/>
  <c r="O290" i="1"/>
  <c r="G88" i="1"/>
  <c r="G10" i="1"/>
  <c r="G8" i="1"/>
  <c r="O303" i="1"/>
  <c r="G138" i="1"/>
  <c r="O316" i="1"/>
  <c r="G64" i="1"/>
  <c r="O300" i="1"/>
  <c r="G123" i="1"/>
  <c r="O314" i="1"/>
  <c r="G56" i="1"/>
  <c r="O297" i="1"/>
  <c r="G127" i="1"/>
  <c r="O317" i="1"/>
  <c r="G80" i="1"/>
  <c r="O304" i="1"/>
  <c r="G85" i="1"/>
  <c r="O307" i="1"/>
  <c r="G105" i="1"/>
  <c r="O311" i="1"/>
  <c r="G57" i="1"/>
  <c r="G78" i="1"/>
  <c r="G9" i="1"/>
  <c r="G109" i="1"/>
  <c r="G97" i="1"/>
  <c r="O310" i="1"/>
  <c r="O298" i="1"/>
  <c r="O294" i="1"/>
  <c r="G52" i="1"/>
  <c r="O296" i="1"/>
  <c r="G114" i="1"/>
  <c r="O312" i="1"/>
  <c r="G69" i="1"/>
  <c r="O302" i="1"/>
  <c r="G47" i="1"/>
  <c r="O293" i="1"/>
  <c r="G99" i="1"/>
  <c r="O318" i="1"/>
  <c r="O305" i="1"/>
  <c r="O308" i="1"/>
  <c r="O295" i="1"/>
  <c r="O315" i="1"/>
  <c r="O288" i="1"/>
  <c r="G43" i="1"/>
  <c r="O292" i="1"/>
  <c r="G41" i="1"/>
  <c r="O291" i="1"/>
  <c r="G30" i="1"/>
  <c r="O289" i="1"/>
  <c r="G90" i="1"/>
  <c r="O309" i="1"/>
  <c r="G63" i="1"/>
  <c r="O299" i="1"/>
  <c r="G25" i="1"/>
  <c r="G50" i="1"/>
  <c r="G104" i="1"/>
  <c r="G128" i="1"/>
  <c r="G70" i="1"/>
  <c r="G133" i="1"/>
  <c r="G81" i="1"/>
  <c r="G87" i="1"/>
  <c r="G82" i="1"/>
  <c r="G126" i="1"/>
  <c r="G101" i="1"/>
  <c r="G58" i="1"/>
  <c r="G49" i="1"/>
  <c r="G94" i="1"/>
  <c r="G51" i="1"/>
  <c r="G125" i="1"/>
  <c r="G23" i="1"/>
  <c r="G26" i="1"/>
  <c r="G76" i="1"/>
  <c r="G11" i="1"/>
  <c r="G129" i="1"/>
  <c r="G55" i="1"/>
  <c r="H4" i="12" l="1"/>
  <c r="F253" i="11" l="1"/>
  <c r="F322" i="11"/>
  <c r="F372" i="11"/>
  <c r="F271" i="11"/>
  <c r="F317" i="11"/>
  <c r="F259" i="11"/>
  <c r="F366" i="11"/>
  <c r="F362" i="11"/>
  <c r="F339" i="11"/>
  <c r="F369" i="11"/>
  <c r="F241" i="11"/>
  <c r="F399" i="11"/>
  <c r="F310" i="11"/>
  <c r="E513" i="11"/>
  <c r="D513" i="11"/>
  <c r="C513" i="11"/>
  <c r="F387" i="11"/>
  <c r="F367" i="11"/>
  <c r="F333" i="11"/>
  <c r="F268" i="11"/>
  <c r="F341" i="11"/>
  <c r="F337" i="11"/>
  <c r="F323" i="11"/>
  <c r="F274" i="11"/>
  <c r="F236" i="11"/>
  <c r="F230" i="11"/>
  <c r="F256" i="11"/>
  <c r="F410" i="11"/>
  <c r="F374" i="11"/>
  <c r="F300" i="11"/>
  <c r="F233" i="11"/>
  <c r="F262" i="11"/>
  <c r="F295" i="11"/>
  <c r="F240" i="11"/>
  <c r="F335" i="11"/>
  <c r="F405" i="11"/>
  <c r="F302" i="11"/>
  <c r="F272" i="11"/>
  <c r="F384" i="11"/>
  <c r="F237" i="11"/>
  <c r="F249" i="11"/>
  <c r="F287" i="11"/>
  <c r="F281" i="11"/>
  <c r="F394" i="11"/>
  <c r="F351" i="11"/>
  <c r="F319" i="11"/>
  <c r="F254" i="11"/>
  <c r="F358" i="11"/>
  <c r="F263" i="11"/>
  <c r="F338" i="11"/>
  <c r="F231" i="11"/>
  <c r="F357" i="11"/>
  <c r="F336" i="11"/>
  <c r="F385" i="11"/>
  <c r="F360" i="11"/>
  <c r="F343" i="11"/>
  <c r="F293" i="11"/>
  <c r="F273" i="11"/>
  <c r="F364" i="11"/>
  <c r="F243" i="11"/>
  <c r="F415" i="11"/>
  <c r="F371" i="11"/>
  <c r="F329" i="11"/>
  <c r="F280" i="11"/>
  <c r="F413" i="11"/>
  <c r="F324" i="11"/>
  <c r="F246" i="11"/>
  <c r="F290" i="11"/>
  <c r="F307" i="11"/>
  <c r="F277" i="11"/>
  <c r="F232" i="11"/>
  <c r="F347" i="11"/>
  <c r="F292" i="11"/>
  <c r="F312" i="11"/>
  <c r="F363" i="11"/>
  <c r="F368" i="11"/>
  <c r="F404" i="11"/>
  <c r="F356" i="11"/>
  <c r="F251" i="11"/>
  <c r="F398" i="11"/>
  <c r="F279" i="11"/>
  <c r="F242" i="11"/>
  <c r="F355" i="11"/>
  <c r="F380" i="11"/>
  <c r="F390" i="11"/>
  <c r="F391" i="11"/>
  <c r="F282" i="11"/>
  <c r="F258" i="11"/>
  <c r="F255" i="11"/>
  <c r="F407" i="11"/>
  <c r="F350" i="11"/>
  <c r="F330" i="11"/>
  <c r="F331" i="11"/>
  <c r="F264" i="11"/>
  <c r="F239" i="11"/>
  <c r="F299" i="11"/>
  <c r="F315" i="11"/>
  <c r="F289" i="11"/>
  <c r="F392" i="11"/>
  <c r="F346" i="11"/>
  <c r="F378" i="11"/>
  <c r="F386" i="11"/>
  <c r="F269" i="11"/>
  <c r="F314" i="11"/>
  <c r="F425" i="11" l="1"/>
  <c r="F513" i="11" s="1"/>
  <c r="F165" i="12" l="1"/>
  <c r="E165" i="12"/>
  <c r="D165" i="12"/>
  <c r="B130" i="5" l="1"/>
  <c r="E335" i="1" s="1"/>
  <c r="B172" i="5"/>
  <c r="E424" i="1" s="1"/>
  <c r="G424" i="1" s="1"/>
  <c r="B108" i="5"/>
  <c r="E326" i="1" s="1"/>
  <c r="B170" i="5"/>
  <c r="E415" i="1" s="1"/>
  <c r="B105" i="5"/>
  <c r="E360" i="1" s="1"/>
  <c r="B165" i="5"/>
  <c r="E425" i="1" s="1"/>
  <c r="G425" i="1" s="1"/>
  <c r="B73" i="5"/>
  <c r="E327" i="1" s="1"/>
  <c r="B69" i="5"/>
  <c r="E352" i="1" s="1"/>
  <c r="B62" i="5"/>
  <c r="E325" i="1" s="1"/>
  <c r="B33" i="5"/>
  <c r="E322" i="1" s="1"/>
  <c r="B25" i="5"/>
  <c r="E359" i="1" s="1"/>
  <c r="B13" i="5"/>
  <c r="E331" i="1" s="1"/>
  <c r="G331" i="1" s="1"/>
  <c r="G433" i="1" l="1"/>
  <c r="G444" i="1"/>
  <c r="G370" i="1"/>
  <c r="G343" i="1"/>
  <c r="B102" i="5"/>
  <c r="E294" i="1" s="1"/>
  <c r="B178" i="5"/>
  <c r="E422" i="1" s="1"/>
  <c r="B126" i="5"/>
  <c r="E291" i="1" s="1"/>
  <c r="B141" i="5"/>
  <c r="E301" i="1" s="1"/>
  <c r="G301" i="1" s="1"/>
  <c r="B65" i="5"/>
  <c r="E333" i="1" s="1"/>
  <c r="B82" i="5"/>
  <c r="E295" i="1" s="1"/>
  <c r="G295" i="1" s="1"/>
  <c r="B84" i="5"/>
  <c r="E315" i="1" s="1"/>
  <c r="B96" i="5"/>
  <c r="E292" i="1" s="1"/>
  <c r="B19" i="5"/>
  <c r="E323" i="1" s="1"/>
  <c r="B9" i="5"/>
  <c r="E288" i="1" s="1"/>
  <c r="B11" i="5"/>
  <c r="E357" i="1" s="1"/>
  <c r="G357" i="1" s="1"/>
  <c r="B76" i="5"/>
  <c r="E318" i="1" s="1"/>
  <c r="G318" i="1" s="1"/>
  <c r="B117" i="5"/>
  <c r="E340" i="1" s="1"/>
  <c r="G340" i="1" s="1"/>
  <c r="E345" i="1"/>
  <c r="B36" i="5"/>
  <c r="E330" i="1" s="1"/>
  <c r="B39" i="5"/>
  <c r="E296" i="1" s="1"/>
  <c r="B156" i="5"/>
  <c r="E408" i="1" s="1"/>
  <c r="B47" i="5"/>
  <c r="E364" i="1" s="1"/>
  <c r="B48" i="5"/>
  <c r="E306" i="1" s="1"/>
  <c r="G306" i="1" s="1"/>
  <c r="B60" i="5"/>
  <c r="E299" i="1" s="1"/>
  <c r="B109" i="5"/>
  <c r="E316" i="1" s="1"/>
  <c r="G316" i="1" s="1"/>
  <c r="B30" i="5"/>
  <c r="E297" i="1" s="1"/>
  <c r="B34" i="5"/>
  <c r="E304" i="1" s="1"/>
  <c r="B167" i="5"/>
  <c r="E461" i="1" s="1"/>
  <c r="B42" i="5"/>
  <c r="E320" i="1" s="1"/>
  <c r="G320" i="1" s="1"/>
  <c r="B147" i="5"/>
  <c r="E387" i="1" s="1"/>
  <c r="B17" i="5"/>
  <c r="E311" i="1" s="1"/>
  <c r="B22" i="5"/>
  <c r="E309" i="1" s="1"/>
  <c r="B50" i="5"/>
  <c r="E313" i="1" s="1"/>
  <c r="B66" i="5"/>
  <c r="E290" i="1" s="1"/>
  <c r="B67" i="5"/>
  <c r="E310" i="1" s="1"/>
  <c r="G310" i="1" s="1"/>
  <c r="B162" i="5"/>
  <c r="E459" i="1" s="1"/>
  <c r="G459" i="1" s="1"/>
  <c r="G400" i="1"/>
  <c r="B85" i="5"/>
  <c r="E332" i="1" s="1"/>
  <c r="B91" i="5"/>
  <c r="E312" i="1" s="1"/>
  <c r="B176" i="5"/>
  <c r="E411" i="1" s="1"/>
  <c r="B140" i="5"/>
  <c r="E317" i="1" s="1"/>
  <c r="B151" i="5"/>
  <c r="E457" i="1" s="1"/>
  <c r="B24" i="5"/>
  <c r="E342" i="1" s="1"/>
  <c r="B153" i="5"/>
  <c r="E458" i="1" s="1"/>
  <c r="B79" i="5"/>
  <c r="E341" i="1" s="1"/>
  <c r="B81" i="5"/>
  <c r="E329" i="1" s="1"/>
  <c r="G329" i="1" s="1"/>
  <c r="B166" i="5"/>
  <c r="E407" i="1" s="1"/>
  <c r="B100" i="5"/>
  <c r="E302" i="1" s="1"/>
  <c r="G302" i="1" s="1"/>
  <c r="B107" i="5"/>
  <c r="E314" i="1" s="1"/>
  <c r="B110" i="5"/>
  <c r="E319" i="1" s="1"/>
  <c r="B115" i="5"/>
  <c r="E293" i="1" s="1"/>
  <c r="B177" i="5"/>
  <c r="E421" i="1" s="1"/>
  <c r="G421" i="1" s="1"/>
  <c r="B101" i="5"/>
  <c r="E321" i="1" s="1"/>
  <c r="B7" i="5"/>
  <c r="B144" i="5"/>
  <c r="E423" i="1" s="1"/>
  <c r="B31" i="5"/>
  <c r="E305" i="1" s="1"/>
  <c r="B35" i="5"/>
  <c r="E347" i="1" s="1"/>
  <c r="B159" i="5"/>
  <c r="E460" i="1" s="1"/>
  <c r="G460" i="1" s="1"/>
  <c r="B164" i="5"/>
  <c r="E416" i="1" s="1"/>
  <c r="B90" i="5"/>
  <c r="E300" i="1" s="1"/>
  <c r="B98" i="5"/>
  <c r="E328" i="1" s="1"/>
  <c r="B106" i="5"/>
  <c r="E308" i="1" s="1"/>
  <c r="B120" i="5"/>
  <c r="E334" i="1" s="1"/>
  <c r="B121" i="5"/>
  <c r="E298" i="1" s="1"/>
  <c r="B122" i="5"/>
  <c r="E307" i="1" s="1"/>
  <c r="G307" i="1" s="1"/>
  <c r="B123" i="5"/>
  <c r="E303" i="1" s="1"/>
  <c r="G303" i="1" s="1"/>
  <c r="B135" i="5"/>
  <c r="E289" i="1" s="1"/>
  <c r="G289" i="1" s="1"/>
  <c r="G294" i="1" l="1"/>
  <c r="E339" i="1"/>
  <c r="G339" i="1" s="1"/>
  <c r="G461" i="1"/>
  <c r="G325" i="1"/>
  <c r="G344" i="1"/>
  <c r="G352" i="1"/>
  <c r="G428" i="1"/>
  <c r="G364" i="1"/>
  <c r="G398" i="1"/>
  <c r="G435" i="1"/>
  <c r="G432" i="1"/>
  <c r="G441" i="1"/>
  <c r="G452" i="1"/>
  <c r="G382" i="1"/>
  <c r="G408" i="1"/>
  <c r="G414" i="1"/>
  <c r="G450" i="1"/>
  <c r="G324" i="1"/>
  <c r="G293" i="1"/>
  <c r="G298" i="1"/>
  <c r="G416" i="1"/>
  <c r="G427" i="1"/>
  <c r="G326" i="1"/>
  <c r="G404" i="1"/>
  <c r="G418" i="1"/>
  <c r="G434" i="1"/>
  <c r="G321" i="1"/>
  <c r="G389" i="1"/>
  <c r="G403" i="1"/>
  <c r="G311" i="1"/>
  <c r="G362" i="1"/>
  <c r="G360" i="1"/>
  <c r="G419" i="1"/>
  <c r="G330" i="1"/>
  <c r="G332" i="1"/>
  <c r="G439" i="1"/>
  <c r="G451" i="1"/>
  <c r="G430" i="1"/>
  <c r="G458" i="1"/>
  <c r="G423" i="1"/>
  <c r="G365" i="1"/>
  <c r="G337" i="1"/>
  <c r="G447" i="1"/>
  <c r="G422" i="1"/>
  <c r="G420" i="1"/>
  <c r="G436" i="1"/>
  <c r="G385" i="1"/>
  <c r="G457" i="1"/>
  <c r="G299" i="1"/>
  <c r="G308" i="1"/>
  <c r="G296" i="1"/>
  <c r="G405" i="1"/>
  <c r="G429" i="1"/>
  <c r="G387" i="1"/>
  <c r="G345" i="1"/>
  <c r="G292" i="1"/>
  <c r="G334" i="1"/>
  <c r="G297" i="1"/>
  <c r="G446" i="1"/>
  <c r="G412" i="1"/>
  <c r="G426" i="1"/>
  <c r="G415" i="1"/>
  <c r="G323" i="1"/>
  <c r="G363" i="1"/>
  <c r="G312" i="1"/>
  <c r="G402" i="1"/>
  <c r="G411" i="1"/>
  <c r="G333" i="1"/>
  <c r="G341" i="1"/>
  <c r="G456" i="1"/>
  <c r="G359" i="1"/>
  <c r="G291" i="1"/>
  <c r="G440" i="1"/>
  <c r="G371" i="1"/>
  <c r="G305" i="1"/>
  <c r="G304" i="1"/>
  <c r="G342" i="1"/>
  <c r="G369" i="1"/>
  <c r="G327" i="1"/>
  <c r="G401" i="1"/>
  <c r="G309" i="1"/>
  <c r="G313" i="1"/>
  <c r="G455" i="1"/>
  <c r="G350" i="1"/>
  <c r="G407" i="1"/>
  <c r="G367" i="1"/>
  <c r="G386" i="1"/>
  <c r="G399" i="1"/>
  <c r="G319" i="1"/>
  <c r="G328" i="1"/>
  <c r="G449" i="1"/>
  <c r="G413" i="1"/>
  <c r="G448" i="1"/>
  <c r="G314" i="1"/>
  <c r="G417" i="1"/>
  <c r="G361" i="1"/>
  <c r="G348" i="1"/>
  <c r="G453" i="1"/>
  <c r="G378" i="1"/>
  <c r="G406" i="1"/>
  <c r="G315" i="1"/>
  <c r="G317" i="1"/>
  <c r="G322" i="1"/>
  <c r="G381" i="1"/>
  <c r="G366" i="1"/>
  <c r="G300" i="1"/>
  <c r="G392" i="1"/>
  <c r="G335" i="1"/>
  <c r="G393" i="1"/>
  <c r="G442" i="1"/>
  <c r="G376" i="1"/>
  <c r="G395" i="1"/>
  <c r="G347" i="1"/>
  <c r="G390" i="1"/>
  <c r="G380" i="1"/>
  <c r="G391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54" i="1" s="1"/>
  <c r="RG827" i="1"/>
  <c r="RH832" i="1" s="1"/>
  <c r="X553" i="1" s="1"/>
  <c r="XN832" i="1"/>
  <c r="X619" i="1" s="1"/>
  <c r="EC839" i="1"/>
  <c r="ED844" i="1" s="1"/>
  <c r="AF633" i="1" s="1"/>
  <c r="RG839" i="1"/>
  <c r="RH844" i="1" s="1"/>
  <c r="AF587" i="1" s="1"/>
  <c r="RG857" i="1"/>
  <c r="RH862" i="1" s="1"/>
  <c r="AR601" i="1" s="1"/>
  <c r="ACI857" i="1"/>
  <c r="ACJ862" i="1" s="1"/>
  <c r="ACI863" i="1"/>
  <c r="ACJ868" i="1" s="1"/>
  <c r="RQ832" i="1"/>
  <c r="X544" i="1" s="1"/>
  <c r="QO821" i="1"/>
  <c r="QP826" i="1" s="1"/>
  <c r="ABZ821" i="1"/>
  <c r="ACA826" i="1" s="1"/>
  <c r="VK827" i="1"/>
  <c r="VL832" i="1" s="1"/>
  <c r="FD839" i="1"/>
  <c r="FE844" i="1" s="1"/>
  <c r="AF546" i="1" s="1"/>
  <c r="VK839" i="1"/>
  <c r="VL844" i="1" s="1"/>
  <c r="EC809" i="1"/>
  <c r="ED814" i="1" s="1"/>
  <c r="L528" i="1" s="1"/>
  <c r="ACI815" i="1"/>
  <c r="ACJ820" i="1" s="1"/>
  <c r="WD826" i="1"/>
  <c r="HF839" i="1"/>
  <c r="HG844" i="1" s="1"/>
  <c r="AF617" i="1" s="1"/>
  <c r="AAY845" i="1"/>
  <c r="AAZ850" i="1" s="1"/>
  <c r="AJ560" i="1" s="1"/>
  <c r="ACI845" i="1"/>
  <c r="ACJ850" i="1" s="1"/>
  <c r="RQ814" i="1"/>
  <c r="L608" i="1" s="1"/>
  <c r="ZG832" i="1"/>
  <c r="X611" i="1" s="1"/>
  <c r="EC833" i="1"/>
  <c r="ED838" i="1" s="1"/>
  <c r="AB637" i="1" s="1"/>
  <c r="RQ850" i="1"/>
  <c r="AJ606" i="1" s="1"/>
  <c r="US845" i="1"/>
  <c r="UT850" i="1" s="1"/>
  <c r="QO803" i="1"/>
  <c r="QP808" i="1" s="1"/>
  <c r="FD809" i="1"/>
  <c r="FE814" i="1" s="1"/>
  <c r="L594" i="1" s="1"/>
  <c r="RG809" i="1"/>
  <c r="RH814" i="1" s="1"/>
  <c r="L628" i="1" s="1"/>
  <c r="ABQ815" i="1"/>
  <c r="ABR820" i="1" s="1"/>
  <c r="P622" i="1" s="1"/>
  <c r="ZG826" i="1"/>
  <c r="T645" i="1" s="1"/>
  <c r="ADA803" i="1"/>
  <c r="ADB808" i="1" s="1"/>
  <c r="AAY827" i="1"/>
  <c r="AAZ832" i="1" s="1"/>
  <c r="X639" i="1" s="1"/>
  <c r="ACI827" i="1"/>
  <c r="ACJ832" i="1" s="1"/>
  <c r="ADA833" i="1"/>
  <c r="ADB838" i="1" s="1"/>
  <c r="AAG839" i="1"/>
  <c r="AAH844" i="1" s="1"/>
  <c r="AF646" i="1" s="1"/>
  <c r="HF851" i="1"/>
  <c r="HG856" i="1" s="1"/>
  <c r="AN563" i="1" s="1"/>
  <c r="RG851" i="1"/>
  <c r="RH856" i="1" s="1"/>
  <c r="AN592" i="1" s="1"/>
  <c r="ZG856" i="1"/>
  <c r="AN559" i="1" s="1"/>
  <c r="FD863" i="1"/>
  <c r="FE868" i="1" s="1"/>
  <c r="AW552" i="1" s="1"/>
  <c r="AAY797" i="1"/>
  <c r="ZX845" i="1"/>
  <c r="ZY850" i="1" s="1"/>
  <c r="AJ559" i="1" s="1"/>
  <c r="ACR809" i="1"/>
  <c r="ACS814" i="1" s="1"/>
  <c r="ABQ851" i="1"/>
  <c r="ABR856" i="1" s="1"/>
  <c r="AN642" i="1" s="1"/>
  <c r="FD821" i="1"/>
  <c r="FE826" i="1" s="1"/>
  <c r="T588" i="1" s="1"/>
  <c r="ACI797" i="1"/>
  <c r="ACR803" i="1"/>
  <c r="ACS808" i="1" s="1"/>
  <c r="HF809" i="1"/>
  <c r="HG814" i="1" s="1"/>
  <c r="L589" i="1" s="1"/>
  <c r="QO809" i="1"/>
  <c r="QP814" i="1" s="1"/>
  <c r="YX814" i="1"/>
  <c r="L539" i="1" s="1"/>
  <c r="ABH809" i="1"/>
  <c r="ABI814" i="1" s="1"/>
  <c r="L652" i="1" s="1"/>
  <c r="ZP820" i="1"/>
  <c r="P570" i="1" s="1"/>
  <c r="ABZ803" i="1"/>
  <c r="ACA808" i="1" s="1"/>
  <c r="EC815" i="1"/>
  <c r="ED820" i="1" s="1"/>
  <c r="P537" i="1" s="1"/>
  <c r="OE820" i="1"/>
  <c r="P520" i="1" s="1"/>
  <c r="RG815" i="1"/>
  <c r="RH820" i="1" s="1"/>
  <c r="P603" i="1" s="1"/>
  <c r="XN820" i="1"/>
  <c r="P529" i="1" s="1"/>
  <c r="ZX803" i="1"/>
  <c r="ZY808" i="1" s="1"/>
  <c r="H540" i="1" s="1"/>
  <c r="EC845" i="1"/>
  <c r="ED850" i="1" s="1"/>
  <c r="AJ625" i="1" s="1"/>
  <c r="HF845" i="1"/>
  <c r="HG850" i="1" s="1"/>
  <c r="AJ603" i="1" s="1"/>
  <c r="ZG850" i="1"/>
  <c r="AJ577" i="1" s="1"/>
  <c r="ADA845" i="1"/>
  <c r="ADB850" i="1" s="1"/>
  <c r="EC851" i="1"/>
  <c r="ED856" i="1" s="1"/>
  <c r="AN615" i="1" s="1"/>
  <c r="US851" i="1"/>
  <c r="UT856" i="1" s="1"/>
  <c r="VK851" i="1"/>
  <c r="VL856" i="1" s="1"/>
  <c r="XN856" i="1"/>
  <c r="AN595" i="1" s="1"/>
  <c r="ZX851" i="1"/>
  <c r="ZY856" i="1" s="1"/>
  <c r="AN518" i="1" s="1"/>
  <c r="ZG862" i="1"/>
  <c r="AR544" i="1" s="1"/>
  <c r="AAG857" i="1"/>
  <c r="AAH862" i="1" s="1"/>
  <c r="AR621" i="1" s="1"/>
  <c r="AAY857" i="1"/>
  <c r="AAZ862" i="1" s="1"/>
  <c r="AR609" i="1" s="1"/>
  <c r="ABH839" i="1"/>
  <c r="ABI844" i="1" s="1"/>
  <c r="AF521" i="1" s="1"/>
  <c r="OE850" i="1"/>
  <c r="AJ580" i="1" s="1"/>
  <c r="XN862" i="1"/>
  <c r="AR540" i="1" s="1"/>
  <c r="ZP868" i="1"/>
  <c r="AW594" i="1" s="1"/>
  <c r="EC797" i="1"/>
  <c r="FD797" i="1"/>
  <c r="RG797" i="1"/>
  <c r="EC803" i="1"/>
  <c r="ED808" i="1" s="1"/>
  <c r="H531" i="1" s="1"/>
  <c r="WD808" i="1"/>
  <c r="ZG808" i="1"/>
  <c r="H633" i="1" s="1"/>
  <c r="ABQ803" i="1"/>
  <c r="ABR808" i="1" s="1"/>
  <c r="H641" i="1" s="1"/>
  <c r="HF815" i="1"/>
  <c r="HG820" i="1" s="1"/>
  <c r="P650" i="1" s="1"/>
  <c r="QO815" i="1"/>
  <c r="QP820" i="1" s="1"/>
  <c r="RQ820" i="1"/>
  <c r="P521" i="1" s="1"/>
  <c r="US815" i="1"/>
  <c r="UT820" i="1" s="1"/>
  <c r="YX820" i="1"/>
  <c r="P649" i="1" s="1"/>
  <c r="ZX815" i="1"/>
  <c r="ZY820" i="1" s="1"/>
  <c r="P641" i="1" s="1"/>
  <c r="ABH815" i="1"/>
  <c r="ABI820" i="1" s="1"/>
  <c r="P585" i="1" s="1"/>
  <c r="OE826" i="1"/>
  <c r="T599" i="1" s="1"/>
  <c r="UA827" i="1"/>
  <c r="UB832" i="1" s="1"/>
  <c r="X651" i="1" s="1"/>
  <c r="RQ838" i="1"/>
  <c r="AB592" i="1" s="1"/>
  <c r="UA833" i="1"/>
  <c r="UB838" i="1" s="1"/>
  <c r="AB532" i="1" s="1"/>
  <c r="US833" i="1"/>
  <c r="UT838" i="1" s="1"/>
  <c r="XN838" i="1"/>
  <c r="AB544" i="1" s="1"/>
  <c r="ZX833" i="1"/>
  <c r="ZY838" i="1" s="1"/>
  <c r="AB596" i="1" s="1"/>
  <c r="ABZ833" i="1"/>
  <c r="ACA838" i="1" s="1"/>
  <c r="ACR833" i="1"/>
  <c r="ACS838" i="1" s="1"/>
  <c r="ABH845" i="1"/>
  <c r="ABI850" i="1" s="1"/>
  <c r="AJ520" i="1" s="1"/>
  <c r="QO851" i="1"/>
  <c r="QP856" i="1" s="1"/>
  <c r="WD862" i="1"/>
  <c r="RG863" i="1"/>
  <c r="RH868" i="1" s="1"/>
  <c r="AW553" i="1" s="1"/>
  <c r="AAP863" i="1"/>
  <c r="AAQ868" i="1" s="1"/>
  <c r="ABZ863" i="1"/>
  <c r="ACA868" i="1" s="1"/>
  <c r="ACR797" i="1"/>
  <c r="FD803" i="1"/>
  <c r="FE808" i="1" s="1"/>
  <c r="H638" i="1" s="1"/>
  <c r="HF803" i="1"/>
  <c r="HG808" i="1" s="1"/>
  <c r="H616" i="1" s="1"/>
  <c r="OE808" i="1"/>
  <c r="H591" i="1" s="1"/>
  <c r="AAG803" i="1"/>
  <c r="AAH808" i="1" s="1"/>
  <c r="H567" i="1" s="1"/>
  <c r="UA809" i="1"/>
  <c r="UB814" i="1" s="1"/>
  <c r="L640" i="1" s="1"/>
  <c r="WD814" i="1"/>
  <c r="ABZ809" i="1"/>
  <c r="ACA814" i="1" s="1"/>
  <c r="WD820" i="1"/>
  <c r="ZG820" i="1"/>
  <c r="P639" i="1" s="1"/>
  <c r="ACR815" i="1"/>
  <c r="ACS820" i="1" s="1"/>
  <c r="ZP826" i="1"/>
  <c r="T609" i="1" s="1"/>
  <c r="AAY821" i="1"/>
  <c r="AAZ826" i="1" s="1"/>
  <c r="T650" i="1" s="1"/>
  <c r="ABQ821" i="1"/>
  <c r="ABR826" i="1" s="1"/>
  <c r="T632" i="1" s="1"/>
  <c r="US827" i="1"/>
  <c r="UT832" i="1" s="1"/>
  <c r="YX832" i="1"/>
  <c r="X583" i="1" s="1"/>
  <c r="ZX827" i="1"/>
  <c r="ZY832" i="1" s="1"/>
  <c r="X650" i="1" s="1"/>
  <c r="AAP827" i="1"/>
  <c r="AAQ832" i="1" s="1"/>
  <c r="ABH827" i="1"/>
  <c r="ABI832" i="1" s="1"/>
  <c r="X620" i="1" s="1"/>
  <c r="ABZ827" i="1"/>
  <c r="ACA832" i="1" s="1"/>
  <c r="HF833" i="1"/>
  <c r="HG838" i="1" s="1"/>
  <c r="AB652" i="1" s="1"/>
  <c r="OE844" i="1"/>
  <c r="AF576" i="1" s="1"/>
  <c r="US839" i="1"/>
  <c r="UT844" i="1" s="1"/>
  <c r="ZP844" i="1"/>
  <c r="AF520" i="1" s="1"/>
  <c r="ACI839" i="1"/>
  <c r="ACJ844" i="1" s="1"/>
  <c r="ADA839" i="1"/>
  <c r="ADB844" i="1" s="1"/>
  <c r="UA845" i="1"/>
  <c r="UB850" i="1" s="1"/>
  <c r="AJ569" i="1" s="1"/>
  <c r="WD850" i="1"/>
  <c r="YX850" i="1"/>
  <c r="AJ651" i="1" s="1"/>
  <c r="ZO870" i="1"/>
  <c r="P479" i="1" s="1"/>
  <c r="ADA797" i="1"/>
  <c r="ADB802" i="1" s="1"/>
  <c r="XN808" i="1"/>
  <c r="H643" i="1" s="1"/>
  <c r="VK809" i="1"/>
  <c r="VL814" i="1" s="1"/>
  <c r="FD815" i="1"/>
  <c r="FE820" i="1" s="1"/>
  <c r="P562" i="1" s="1"/>
  <c r="VK815" i="1"/>
  <c r="VL820" i="1" s="1"/>
  <c r="VK821" i="1"/>
  <c r="VL826" i="1" s="1"/>
  <c r="XN826" i="1"/>
  <c r="T580" i="1" s="1"/>
  <c r="ZX821" i="1"/>
  <c r="ZY826" i="1" s="1"/>
  <c r="T549" i="1" s="1"/>
  <c r="AAP821" i="1"/>
  <c r="AAQ826" i="1" s="1"/>
  <c r="ACR821" i="1"/>
  <c r="ACS826" i="1" s="1"/>
  <c r="EC827" i="1"/>
  <c r="ED832" i="1" s="1"/>
  <c r="X529" i="1" s="1"/>
  <c r="WD832" i="1"/>
  <c r="AAG827" i="1"/>
  <c r="AAH832" i="1" s="1"/>
  <c r="X644" i="1" s="1"/>
  <c r="ABQ827" i="1"/>
  <c r="ABR832" i="1" s="1"/>
  <c r="X607" i="1" s="1"/>
  <c r="ZG838" i="1"/>
  <c r="AB651" i="1" s="1"/>
  <c r="RQ808" i="1"/>
  <c r="H613" i="1" s="1"/>
  <c r="YX808" i="1"/>
  <c r="H649" i="1" s="1"/>
  <c r="OE814" i="1"/>
  <c r="L579" i="1" s="1"/>
  <c r="US809" i="1"/>
  <c r="UT814" i="1" s="1"/>
  <c r="XN814" i="1"/>
  <c r="L590" i="1" s="1"/>
  <c r="ZX809" i="1"/>
  <c r="ZY814" i="1" s="1"/>
  <c r="L629" i="1" s="1"/>
  <c r="AAP809" i="1"/>
  <c r="AAQ814" i="1" s="1"/>
  <c r="AAP815" i="1"/>
  <c r="AAQ820" i="1" s="1"/>
  <c r="RQ826" i="1"/>
  <c r="T602" i="1" s="1"/>
  <c r="UA821" i="1"/>
  <c r="UB826" i="1" s="1"/>
  <c r="T524" i="1" s="1"/>
  <c r="YX826" i="1"/>
  <c r="T620" i="1" s="1"/>
  <c r="HF827" i="1"/>
  <c r="HG832" i="1" s="1"/>
  <c r="X517" i="1" s="1"/>
  <c r="OE832" i="1"/>
  <c r="X570" i="1" s="1"/>
  <c r="QO827" i="1"/>
  <c r="QP832" i="1" s="1"/>
  <c r="ZP832" i="1"/>
  <c r="X567" i="1" s="1"/>
  <c r="AAG833" i="1"/>
  <c r="AAH838" i="1" s="1"/>
  <c r="AB649" i="1" s="1"/>
  <c r="AAY833" i="1"/>
  <c r="AAZ838" i="1" s="1"/>
  <c r="AB643" i="1" s="1"/>
  <c r="UA839" i="1"/>
  <c r="UB844" i="1" s="1"/>
  <c r="AF613" i="1" s="1"/>
  <c r="AAP839" i="1"/>
  <c r="AAQ844" i="1" s="1"/>
  <c r="ABZ839" i="1"/>
  <c r="ACA844" i="1" s="1"/>
  <c r="ABH833" i="1"/>
  <c r="ABI838" i="1" s="1"/>
  <c r="AB550" i="1" s="1"/>
  <c r="RG845" i="1"/>
  <c r="RH850" i="1" s="1"/>
  <c r="AJ517" i="1" s="1"/>
  <c r="XN850" i="1"/>
  <c r="AJ572" i="1" s="1"/>
  <c r="ZP850" i="1"/>
  <c r="AJ621" i="1" s="1"/>
  <c r="ACR845" i="1"/>
  <c r="ACS850" i="1" s="1"/>
  <c r="OE856" i="1"/>
  <c r="AN588" i="1" s="1"/>
  <c r="YX856" i="1"/>
  <c r="AN543" i="1" s="1"/>
  <c r="AAP851" i="1"/>
  <c r="AAQ856" i="1" s="1"/>
  <c r="ABH851" i="1"/>
  <c r="ABI856" i="1" s="1"/>
  <c r="AN589" i="1" s="1"/>
  <c r="ACR851" i="1"/>
  <c r="ACS856" i="1" s="1"/>
  <c r="EC857" i="1"/>
  <c r="ED862" i="1" s="1"/>
  <c r="AR535" i="1" s="1"/>
  <c r="UA863" i="1"/>
  <c r="UB868" i="1" s="1"/>
  <c r="AW637" i="1" s="1"/>
  <c r="XN868" i="1"/>
  <c r="AW572" i="1" s="1"/>
  <c r="ADA863" i="1"/>
  <c r="ADB868" i="1" s="1"/>
  <c r="RQ856" i="1"/>
  <c r="AN597" i="1" s="1"/>
  <c r="ZP856" i="1"/>
  <c r="AN635" i="1" s="1"/>
  <c r="AAG851" i="1"/>
  <c r="AAH856" i="1" s="1"/>
  <c r="AN636" i="1" s="1"/>
  <c r="ADA851" i="1"/>
  <c r="ADB856" i="1" s="1"/>
  <c r="OE862" i="1"/>
  <c r="AR518" i="1" s="1"/>
  <c r="YX862" i="1"/>
  <c r="AR644" i="1" s="1"/>
  <c r="ZX857" i="1"/>
  <c r="ZY862" i="1" s="1"/>
  <c r="AR610" i="1" s="1"/>
  <c r="AAP857" i="1"/>
  <c r="AAQ862" i="1" s="1"/>
  <c r="EC863" i="1"/>
  <c r="ED868" i="1" s="1"/>
  <c r="AW546" i="1" s="1"/>
  <c r="US863" i="1"/>
  <c r="UT868" i="1" s="1"/>
  <c r="AAY863" i="1"/>
  <c r="AAZ868" i="1" s="1"/>
  <c r="AW613" i="1" s="1"/>
  <c r="UA797" i="1"/>
  <c r="UB802" i="1" s="1"/>
  <c r="D602" i="1" s="1"/>
  <c r="ZX797" i="1"/>
  <c r="AAP797" i="1"/>
  <c r="UA803" i="1"/>
  <c r="UB808" i="1" s="1"/>
  <c r="H608" i="1" s="1"/>
  <c r="US803" i="1"/>
  <c r="UT808" i="1" s="1"/>
  <c r="AAP803" i="1"/>
  <c r="AAQ808" i="1" s="1"/>
  <c r="ABH803" i="1"/>
  <c r="ABI808" i="1" s="1"/>
  <c r="H627" i="1" s="1"/>
  <c r="US797" i="1"/>
  <c r="VK797" i="1"/>
  <c r="VL802" i="1" s="1"/>
  <c r="AAG797" i="1"/>
  <c r="ABH797" i="1"/>
  <c r="ABZ797" i="1"/>
  <c r="AAY803" i="1"/>
  <c r="AAZ808" i="1" s="1"/>
  <c r="H558" i="1" s="1"/>
  <c r="HF797" i="1"/>
  <c r="QO797" i="1"/>
  <c r="ABQ797" i="1"/>
  <c r="RG803" i="1"/>
  <c r="RH808" i="1" s="1"/>
  <c r="H651" i="1" s="1"/>
  <c r="ACI803" i="1"/>
  <c r="ACJ808" i="1" s="1"/>
  <c r="AAG809" i="1"/>
  <c r="AAH814" i="1" s="1"/>
  <c r="L553" i="1" s="1"/>
  <c r="AAY809" i="1"/>
  <c r="AAZ814" i="1" s="1"/>
  <c r="L605" i="1" s="1"/>
  <c r="UA815" i="1"/>
  <c r="UB820" i="1" s="1"/>
  <c r="P651" i="1" s="1"/>
  <c r="ABZ815" i="1"/>
  <c r="ACA820" i="1" s="1"/>
  <c r="ADA815" i="1"/>
  <c r="ADB820" i="1" s="1"/>
  <c r="RG821" i="1"/>
  <c r="RH826" i="1" s="1"/>
  <c r="T633" i="1" s="1"/>
  <c r="US821" i="1"/>
  <c r="UT826" i="1" s="1"/>
  <c r="ABH821" i="1"/>
  <c r="ABI826" i="1" s="1"/>
  <c r="T618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44" i="1" s="1"/>
  <c r="AAY815" i="1"/>
  <c r="AAZ820" i="1" s="1"/>
  <c r="P518" i="1" s="1"/>
  <c r="EC821" i="1"/>
  <c r="ED826" i="1" s="1"/>
  <c r="T547" i="1" s="1"/>
  <c r="HF821" i="1"/>
  <c r="HG826" i="1" s="1"/>
  <c r="T649" i="1" s="1"/>
  <c r="AAG821" i="1"/>
  <c r="AAH826" i="1" s="1"/>
  <c r="T583" i="1" s="1"/>
  <c r="FD827" i="1"/>
  <c r="FE832" i="1" s="1"/>
  <c r="X549" i="1" s="1"/>
  <c r="ACR827" i="1"/>
  <c r="ACS832" i="1" s="1"/>
  <c r="ADA827" i="1"/>
  <c r="ADB832" i="1" s="1"/>
  <c r="FD833" i="1"/>
  <c r="FE838" i="1" s="1"/>
  <c r="AB625" i="1" s="1"/>
  <c r="QO833" i="1"/>
  <c r="QP838" i="1" s="1"/>
  <c r="RG833" i="1"/>
  <c r="RH838" i="1" s="1"/>
  <c r="AB555" i="1" s="1"/>
  <c r="VK833" i="1"/>
  <c r="VL838" i="1" s="1"/>
  <c r="WD838" i="1"/>
  <c r="ZP838" i="1"/>
  <c r="AB565" i="1" s="1"/>
  <c r="OE838" i="1"/>
  <c r="AB595" i="1" s="1"/>
  <c r="YX838" i="1"/>
  <c r="AB534" i="1" s="1"/>
  <c r="AAP833" i="1"/>
  <c r="AAQ838" i="1" s="1"/>
  <c r="ABQ833" i="1"/>
  <c r="ABR838" i="1" s="1"/>
  <c r="AB648" i="1" s="1"/>
  <c r="ACI833" i="1"/>
  <c r="ACJ838" i="1" s="1"/>
  <c r="QO839" i="1"/>
  <c r="QP844" i="1" s="1"/>
  <c r="ZX839" i="1"/>
  <c r="ZY844" i="1" s="1"/>
  <c r="AF608" i="1" s="1"/>
  <c r="AAY839" i="1"/>
  <c r="AAZ844" i="1" s="1"/>
  <c r="AF594" i="1" s="1"/>
  <c r="ABQ839" i="1"/>
  <c r="ABR844" i="1" s="1"/>
  <c r="AF609" i="1" s="1"/>
  <c r="XN844" i="1"/>
  <c r="AF628" i="1" s="1"/>
  <c r="YX844" i="1"/>
  <c r="AF531" i="1" s="1"/>
  <c r="AAG845" i="1"/>
  <c r="AAH850" i="1" s="1"/>
  <c r="AJ558" i="1" s="1"/>
  <c r="ABZ845" i="1"/>
  <c r="ACA850" i="1" s="1"/>
  <c r="RQ844" i="1"/>
  <c r="AF529" i="1" s="1"/>
  <c r="WD844" i="1"/>
  <c r="ACR839" i="1"/>
  <c r="ACS844" i="1" s="1"/>
  <c r="QO845" i="1"/>
  <c r="QP850" i="1" s="1"/>
  <c r="ABQ845" i="1"/>
  <c r="ABR850" i="1" s="1"/>
  <c r="AJ648" i="1" s="1"/>
  <c r="FD851" i="1"/>
  <c r="FE856" i="1" s="1"/>
  <c r="AN525" i="1" s="1"/>
  <c r="UA851" i="1"/>
  <c r="UB856" i="1" s="1"/>
  <c r="AN553" i="1" s="1"/>
  <c r="AAY851" i="1"/>
  <c r="AAZ856" i="1" s="1"/>
  <c r="AN596" i="1" s="1"/>
  <c r="ABZ851" i="1"/>
  <c r="ACA856" i="1" s="1"/>
  <c r="WD856" i="1"/>
  <c r="UA857" i="1"/>
  <c r="UB862" i="1" s="1"/>
  <c r="AR648" i="1" s="1"/>
  <c r="US857" i="1"/>
  <c r="UT862" i="1" s="1"/>
  <c r="VK857" i="1"/>
  <c r="VL862" i="1" s="1"/>
  <c r="ABH857" i="1"/>
  <c r="ABI862" i="1" s="1"/>
  <c r="AR537" i="1" s="1"/>
  <c r="ABZ857" i="1"/>
  <c r="ACA862" i="1" s="1"/>
  <c r="ADA857" i="1"/>
  <c r="ADB862" i="1" s="1"/>
  <c r="FD857" i="1"/>
  <c r="FE862" i="1" s="1"/>
  <c r="AR605" i="1" s="1"/>
  <c r="HF857" i="1"/>
  <c r="HG862" i="1" s="1"/>
  <c r="AR581" i="1" s="1"/>
  <c r="QO857" i="1"/>
  <c r="QP862" i="1" s="1"/>
  <c r="ZP862" i="1"/>
  <c r="AR596" i="1" s="1"/>
  <c r="ABQ857" i="1"/>
  <c r="ABR862" i="1" s="1"/>
  <c r="AR620" i="1" s="1"/>
  <c r="ACR857" i="1"/>
  <c r="ACS862" i="1" s="1"/>
  <c r="OE868" i="1"/>
  <c r="AW542" i="1" s="1"/>
  <c r="ZX863" i="1"/>
  <c r="ZY868" i="1" s="1"/>
  <c r="AW643" i="1" s="1"/>
  <c r="ACR863" i="1"/>
  <c r="ACS868" i="1" s="1"/>
  <c r="RQ868" i="1"/>
  <c r="AW606" i="1" s="1"/>
  <c r="VK863" i="1"/>
  <c r="VL868" i="1" s="1"/>
  <c r="WD868" i="1"/>
  <c r="ABH863" i="1"/>
  <c r="ABI868" i="1" s="1"/>
  <c r="AW621" i="1" s="1"/>
  <c r="ZP802" i="1"/>
  <c r="D548" i="1" s="1"/>
  <c r="OD870" i="1"/>
  <c r="RP870" i="1"/>
  <c r="P486" i="1" s="1"/>
  <c r="WC870" i="1"/>
  <c r="XM870" i="1"/>
  <c r="P494" i="1" s="1"/>
  <c r="RQ802" i="1"/>
  <c r="D536" i="1" s="1"/>
  <c r="ZG814" i="1"/>
  <c r="L617" i="1" s="1"/>
  <c r="YW870" i="1"/>
  <c r="T497" i="1" s="1"/>
  <c r="WD802" i="1"/>
  <c r="XN802" i="1"/>
  <c r="D613" i="1" s="1"/>
  <c r="YX802" i="1"/>
  <c r="D619" i="1" s="1"/>
  <c r="ZP808" i="1"/>
  <c r="H575" i="1" s="1"/>
  <c r="ZP814" i="1"/>
  <c r="L519" i="1" s="1"/>
  <c r="ZF870" i="1"/>
  <c r="T506" i="1" s="1"/>
  <c r="OE802" i="1"/>
  <c r="D552" i="1" s="1"/>
  <c r="ZG802" i="1"/>
  <c r="D645" i="1" s="1"/>
  <c r="ZG844" i="1"/>
  <c r="AF611" i="1" s="1"/>
  <c r="FD845" i="1"/>
  <c r="FE850" i="1" s="1"/>
  <c r="AJ641" i="1" s="1"/>
  <c r="VK845" i="1"/>
  <c r="VL850" i="1" s="1"/>
  <c r="AAP845" i="1"/>
  <c r="AAQ850" i="1" s="1"/>
  <c r="ACI851" i="1"/>
  <c r="ACJ856" i="1" s="1"/>
  <c r="RQ862" i="1"/>
  <c r="AR562" i="1" s="1"/>
  <c r="HF863" i="1"/>
  <c r="HG868" i="1" s="1"/>
  <c r="AW628" i="1" s="1"/>
  <c r="QO863" i="1"/>
  <c r="QP868" i="1" s="1"/>
  <c r="AAG863" i="1"/>
  <c r="AAH868" i="1" s="1"/>
  <c r="AW647" i="1" s="1"/>
  <c r="ABQ863" i="1"/>
  <c r="ABR868" i="1" s="1"/>
  <c r="AW609" i="1" s="1"/>
  <c r="YX868" i="1"/>
  <c r="AW565" i="1" s="1"/>
  <c r="ZG868" i="1"/>
  <c r="AW634" i="1" s="1"/>
  <c r="H472" i="1" l="1"/>
  <c r="G134" i="1"/>
  <c r="G117" i="1"/>
  <c r="G40" i="1"/>
  <c r="ACR870" i="1"/>
  <c r="ACI870" i="1"/>
  <c r="ABH870" i="1"/>
  <c r="P503" i="1" s="1"/>
  <c r="EC870" i="1"/>
  <c r="H467" i="1" s="1"/>
  <c r="G61" i="1"/>
  <c r="G91" i="1"/>
  <c r="ABZ870" i="1"/>
  <c r="ABQ870" i="1"/>
  <c r="AAY870" i="1"/>
  <c r="P497" i="1" s="1"/>
  <c r="AAP870" i="1"/>
  <c r="AAG870" i="1"/>
  <c r="P504" i="1" s="1"/>
  <c r="ZX870" i="1"/>
  <c r="P490" i="1" s="1"/>
  <c r="US870" i="1"/>
  <c r="FD870" i="1"/>
  <c r="QO870" i="1"/>
  <c r="RG870" i="1"/>
  <c r="L482" i="1" s="1"/>
  <c r="G27" i="1"/>
  <c r="HF870" i="1"/>
  <c r="AAZ802" i="1"/>
  <c r="D627" i="1" s="1"/>
  <c r="FE802" i="1"/>
  <c r="D542" i="1" s="1"/>
  <c r="VK870" i="1"/>
  <c r="ACS802" i="1"/>
  <c r="ADA870" i="1"/>
  <c r="QP802" i="1"/>
  <c r="ACA802" i="1"/>
  <c r="UT802" i="1"/>
  <c r="AAQ802" i="1"/>
  <c r="HG802" i="1"/>
  <c r="D634" i="1" s="1"/>
  <c r="ED802" i="1"/>
  <c r="D597" i="1" s="1"/>
  <c r="ABR802" i="1"/>
  <c r="D566" i="1" s="1"/>
  <c r="ABI802" i="1"/>
  <c r="D584" i="1" s="1"/>
  <c r="ACJ802" i="1"/>
  <c r="ZY802" i="1"/>
  <c r="D519" i="1" s="1"/>
  <c r="RH802" i="1"/>
  <c r="D553" i="1" s="1"/>
  <c r="AAH802" i="1"/>
  <c r="D626" i="1" s="1"/>
  <c r="UA870" i="1"/>
  <c r="P505" i="1" s="1"/>
  <c r="P508" i="1" l="1"/>
  <c r="D482" i="1"/>
  <c r="H482" i="1"/>
  <c r="G74" i="1"/>
  <c r="G118" i="1"/>
  <c r="G111" i="1"/>
  <c r="G13" i="1"/>
  <c r="G122" i="1"/>
  <c r="G93" i="1"/>
  <c r="G130" i="1"/>
  <c r="G103" i="1"/>
  <c r="G120" i="1"/>
  <c r="G131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67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8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78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590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21" i="1" s="1"/>
  <c r="HY862" i="1"/>
  <c r="AR572" i="1" s="1"/>
  <c r="HY832" i="1"/>
  <c r="X566" i="1" s="1"/>
  <c r="HY856" i="1"/>
  <c r="AN623" i="1" s="1"/>
  <c r="HY814" i="1"/>
  <c r="L549" i="1" s="1"/>
  <c r="HY838" i="1"/>
  <c r="AB642" i="1" s="1"/>
  <c r="HY820" i="1"/>
  <c r="P545" i="1" s="1"/>
  <c r="HY844" i="1"/>
  <c r="AF519" i="1" s="1"/>
  <c r="HY808" i="1"/>
  <c r="H647" i="1" s="1"/>
  <c r="HX870" i="1"/>
  <c r="D483" i="1" s="1"/>
  <c r="HY802" i="1"/>
  <c r="D623" i="1" s="1"/>
  <c r="HY850" i="1"/>
  <c r="AJ598" i="1" s="1"/>
  <c r="HY868" i="1"/>
  <c r="AW612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595" i="1" s="1"/>
  <c r="AEB861" i="1"/>
  <c r="AEC862" i="1" s="1"/>
  <c r="AR611" i="1" s="1"/>
  <c r="AEB815" i="1"/>
  <c r="AEC820" i="1" s="1"/>
  <c r="P546" i="1" s="1"/>
  <c r="AEB845" i="1"/>
  <c r="AEC850" i="1" s="1"/>
  <c r="AJ639" i="1" s="1"/>
  <c r="TI863" i="1"/>
  <c r="TJ868" i="1" s="1"/>
  <c r="G797" i="1"/>
  <c r="AHF868" i="1"/>
  <c r="AW522" i="1" s="1"/>
  <c r="XW868" i="1"/>
  <c r="AW585" i="1" s="1"/>
  <c r="GF862" i="1"/>
  <c r="YF868" i="1"/>
  <c r="AW523" i="1" s="1"/>
  <c r="AEC826" i="1"/>
  <c r="T652" i="1" s="1"/>
  <c r="AEU814" i="1"/>
  <c r="YF862" i="1"/>
  <c r="AR570" i="1" s="1"/>
  <c r="AEU868" i="1"/>
  <c r="XE838" i="1"/>
  <c r="AB573" i="1" s="1"/>
  <c r="ADK838" i="1"/>
  <c r="AB629" i="1" s="1"/>
  <c r="KS832" i="1"/>
  <c r="X539" i="1" s="1"/>
  <c r="HP868" i="1"/>
  <c r="AW567" i="1" s="1"/>
  <c r="DU850" i="1"/>
  <c r="AJ583" i="1" s="1"/>
  <c r="AEU820" i="1"/>
  <c r="AEL862" i="1"/>
  <c r="AEL838" i="1"/>
  <c r="AEU826" i="1"/>
  <c r="XE850" i="1"/>
  <c r="AJ522" i="1" s="1"/>
  <c r="AEL856" i="1"/>
  <c r="ADK844" i="1"/>
  <c r="AF625" i="1" s="1"/>
  <c r="XE820" i="1"/>
  <c r="P590" i="1" s="1"/>
  <c r="AEL808" i="1"/>
  <c r="YF832" i="1"/>
  <c r="X646" i="1" s="1"/>
  <c r="GX856" i="1"/>
  <c r="AN549" i="1" s="1"/>
  <c r="OW826" i="1"/>
  <c r="T623" i="1" s="1"/>
  <c r="DU862" i="1"/>
  <c r="AR587" i="1" s="1"/>
  <c r="IH862" i="1"/>
  <c r="AR534" i="1" s="1"/>
  <c r="KS838" i="1"/>
  <c r="AB529" i="1" s="1"/>
  <c r="AEC856" i="1"/>
  <c r="AN620" i="1" s="1"/>
  <c r="OW832" i="1"/>
  <c r="X588" i="1" s="1"/>
  <c r="OW844" i="1"/>
  <c r="AF643" i="1" s="1"/>
  <c r="AEL868" i="1"/>
  <c r="HP862" i="1"/>
  <c r="AR521" i="1" s="1"/>
  <c r="YF850" i="1"/>
  <c r="AJ617" i="1" s="1"/>
  <c r="AEC844" i="1"/>
  <c r="AF621" i="1" s="1"/>
  <c r="AEC808" i="1"/>
  <c r="H642" i="1" s="1"/>
  <c r="AEC832" i="1"/>
  <c r="X640" i="1" s="1"/>
  <c r="AEU832" i="1"/>
  <c r="AEC814" i="1"/>
  <c r="L624" i="1" s="1"/>
  <c r="AEL820" i="1"/>
  <c r="AEL832" i="1"/>
  <c r="AEC838" i="1"/>
  <c r="AB585" i="1" s="1"/>
  <c r="AEU808" i="1"/>
  <c r="AEU802" i="1"/>
  <c r="AEU850" i="1"/>
  <c r="AEL826" i="1"/>
  <c r="YF826" i="1"/>
  <c r="T593" i="1" s="1"/>
  <c r="WM832" i="1"/>
  <c r="X612" i="1" s="1"/>
  <c r="XE844" i="1"/>
  <c r="AF541" i="1" s="1"/>
  <c r="GF856" i="1"/>
  <c r="WM814" i="1"/>
  <c r="L586" i="1" s="1"/>
  <c r="IH856" i="1"/>
  <c r="AN580" i="1" s="1"/>
  <c r="DU832" i="1"/>
  <c r="X626" i="1" s="1"/>
  <c r="AEL802" i="1"/>
  <c r="YF814" i="1"/>
  <c r="L591" i="1" s="1"/>
  <c r="WM868" i="1"/>
  <c r="AW622" i="1" s="1"/>
  <c r="AEC802" i="1"/>
  <c r="D650" i="1" s="1"/>
  <c r="IH868" i="1"/>
  <c r="AW583" i="1" s="1"/>
  <c r="TJ832" i="1"/>
  <c r="HP814" i="1"/>
  <c r="L600" i="1" s="1"/>
  <c r="HP832" i="1"/>
  <c r="X558" i="1" s="1"/>
  <c r="XE856" i="1"/>
  <c r="AN622" i="1" s="1"/>
  <c r="KS850" i="1"/>
  <c r="AJ540" i="1" s="1"/>
  <c r="TJ862" i="1"/>
  <c r="XE808" i="1"/>
  <c r="H603" i="1" s="1"/>
  <c r="DU802" i="1"/>
  <c r="D617" i="1" s="1"/>
  <c r="DT870" i="1"/>
  <c r="WL870" i="1"/>
  <c r="L469" i="1" s="1"/>
  <c r="WM802" i="1"/>
  <c r="D582" i="1" s="1"/>
  <c r="ADK814" i="1"/>
  <c r="L651" i="1" s="1"/>
  <c r="IH850" i="1"/>
  <c r="AJ574" i="1" s="1"/>
  <c r="TJ844" i="1"/>
  <c r="WM838" i="1"/>
  <c r="AB517" i="1" s="1"/>
  <c r="GF832" i="1"/>
  <c r="GX862" i="1"/>
  <c r="AR554" i="1" s="1"/>
  <c r="IH838" i="1"/>
  <c r="AB613" i="1" s="1"/>
  <c r="DU808" i="1"/>
  <c r="H597" i="1" s="1"/>
  <c r="TJ808" i="1"/>
  <c r="ADK862" i="1"/>
  <c r="AR642" i="1" s="1"/>
  <c r="GF820" i="1"/>
  <c r="KS844" i="1"/>
  <c r="AF606" i="1" s="1"/>
  <c r="GF814" i="1"/>
  <c r="OW802" i="1"/>
  <c r="D601" i="1" s="1"/>
  <c r="OV870" i="1"/>
  <c r="L479" i="1" s="1"/>
  <c r="GF838" i="1"/>
  <c r="DU868" i="1"/>
  <c r="AW530" i="1" s="1"/>
  <c r="DU826" i="1"/>
  <c r="T518" i="1" s="1"/>
  <c r="KS856" i="1"/>
  <c r="AN646" i="1" s="1"/>
  <c r="HP820" i="1"/>
  <c r="P606" i="1" s="1"/>
  <c r="DU856" i="1"/>
  <c r="AN532" i="1" s="1"/>
  <c r="TJ856" i="1"/>
  <c r="GX868" i="1"/>
  <c r="AW600" i="1" s="1"/>
  <c r="ADK826" i="1"/>
  <c r="T567" i="1" s="1"/>
  <c r="XE826" i="1"/>
  <c r="T552" i="1" s="1"/>
  <c r="HP850" i="1"/>
  <c r="AJ628" i="1" s="1"/>
  <c r="ADK802" i="1"/>
  <c r="D557" i="1" s="1"/>
  <c r="ADJ870" i="1"/>
  <c r="YF802" i="1"/>
  <c r="D565" i="1" s="1"/>
  <c r="YE870" i="1"/>
  <c r="L480" i="1" s="1"/>
  <c r="DU844" i="1"/>
  <c r="AF639" i="1" s="1"/>
  <c r="GX838" i="1"/>
  <c r="AB576" i="1" s="1"/>
  <c r="YF838" i="1"/>
  <c r="AB641" i="1" s="1"/>
  <c r="XE862" i="1"/>
  <c r="AR606" i="1" s="1"/>
  <c r="HP826" i="1"/>
  <c r="T521" i="1" s="1"/>
  <c r="TJ838" i="1"/>
  <c r="OW808" i="1"/>
  <c r="H579" i="1" s="1"/>
  <c r="HP808" i="1"/>
  <c r="H584" i="1" s="1"/>
  <c r="WM808" i="1"/>
  <c r="H551" i="1" s="1"/>
  <c r="WM862" i="1"/>
  <c r="AR563" i="1" s="1"/>
  <c r="DU820" i="1"/>
  <c r="P579" i="1" s="1"/>
  <c r="ADK868" i="1"/>
  <c r="AW639" i="1" s="1"/>
  <c r="KS802" i="1"/>
  <c r="D539" i="1" s="1"/>
  <c r="KR870" i="1"/>
  <c r="L474" i="1" s="1"/>
  <c r="XE814" i="1"/>
  <c r="L535" i="1" s="1"/>
  <c r="TJ802" i="1"/>
  <c r="OW868" i="1"/>
  <c r="AW640" i="1" s="1"/>
  <c r="WM826" i="1"/>
  <c r="T575" i="1" s="1"/>
  <c r="GX832" i="1"/>
  <c r="X615" i="1" s="1"/>
  <c r="WM856" i="1"/>
  <c r="AN584" i="1" s="1"/>
  <c r="GX826" i="1"/>
  <c r="T559" i="1" s="1"/>
  <c r="HO870" i="1"/>
  <c r="H470" i="1" s="1"/>
  <c r="HP802" i="1"/>
  <c r="D563" i="1" s="1"/>
  <c r="XD870" i="1"/>
  <c r="XE802" i="1"/>
  <c r="D525" i="1" s="1"/>
  <c r="DU814" i="1"/>
  <c r="L548" i="1" s="1"/>
  <c r="IH832" i="1"/>
  <c r="X621" i="1" s="1"/>
  <c r="KS814" i="1"/>
  <c r="L584" i="1" s="1"/>
  <c r="WM844" i="1"/>
  <c r="AF650" i="1" s="1"/>
  <c r="DU838" i="1"/>
  <c r="AB599" i="1" s="1"/>
  <c r="HP838" i="1"/>
  <c r="AB522" i="1" s="1"/>
  <c r="OW820" i="1"/>
  <c r="P568" i="1" s="1"/>
  <c r="ADK820" i="1"/>
  <c r="P612" i="1" s="1"/>
  <c r="HP844" i="1"/>
  <c r="AF580" i="1" s="1"/>
  <c r="IH826" i="1"/>
  <c r="T548" i="1" s="1"/>
  <c r="IH808" i="1"/>
  <c r="H529" i="1" s="1"/>
  <c r="TJ814" i="1"/>
  <c r="IG870" i="1"/>
  <c r="IH802" i="1"/>
  <c r="D590" i="1" s="1"/>
  <c r="OW862" i="1"/>
  <c r="AR646" i="1" s="1"/>
  <c r="TJ850" i="1"/>
  <c r="KS820" i="1"/>
  <c r="P630" i="1" s="1"/>
  <c r="XE832" i="1"/>
  <c r="X649" i="1" s="1"/>
  <c r="GX820" i="1"/>
  <c r="P547" i="1" s="1"/>
  <c r="GX814" i="1"/>
  <c r="L581" i="1" s="1"/>
  <c r="OW838" i="1"/>
  <c r="AB536" i="1" s="1"/>
  <c r="HP856" i="1"/>
  <c r="AN603" i="1" s="1"/>
  <c r="YF856" i="1"/>
  <c r="AN526" i="1" s="1"/>
  <c r="GF868" i="1"/>
  <c r="OW850" i="1"/>
  <c r="AJ527" i="1" s="1"/>
  <c r="TJ826" i="1"/>
  <c r="GF802" i="1"/>
  <c r="GE870" i="1"/>
  <c r="D484" i="1" s="1"/>
  <c r="GX802" i="1"/>
  <c r="D586" i="1" s="1"/>
  <c r="GW870" i="1"/>
  <c r="OW814" i="1"/>
  <c r="L577" i="1" s="1"/>
  <c r="ADK832" i="1"/>
  <c r="X582" i="1" s="1"/>
  <c r="GF844" i="1"/>
  <c r="YF844" i="1"/>
  <c r="AF527" i="1" s="1"/>
  <c r="IH844" i="1"/>
  <c r="AF558" i="1" s="1"/>
  <c r="KS826" i="1"/>
  <c r="T608" i="1" s="1"/>
  <c r="GX850" i="1"/>
  <c r="AJ544" i="1" s="1"/>
  <c r="GX808" i="1"/>
  <c r="H546" i="1" s="1"/>
  <c r="KS808" i="1"/>
  <c r="H598" i="1" s="1"/>
  <c r="ADK808" i="1"/>
  <c r="H637" i="1" s="1"/>
  <c r="WM820" i="1"/>
  <c r="P557" i="1" s="1"/>
  <c r="TJ820" i="1"/>
  <c r="IH814" i="1"/>
  <c r="L598" i="1" s="1"/>
  <c r="GF808" i="1"/>
  <c r="YF808" i="1"/>
  <c r="H635" i="1" s="1"/>
  <c r="GX844" i="1"/>
  <c r="AF537" i="1" s="1"/>
  <c r="OW856" i="1"/>
  <c r="AN599" i="1" s="1"/>
  <c r="IH820" i="1"/>
  <c r="P594" i="1" s="1"/>
  <c r="ADK856" i="1"/>
  <c r="AN538" i="1" s="1"/>
  <c r="YF820" i="1"/>
  <c r="P634" i="1" s="1"/>
  <c r="ADK850" i="1"/>
  <c r="AJ600" i="1" s="1"/>
  <c r="GF826" i="1"/>
  <c r="WM850" i="1"/>
  <c r="AJ536" i="1" s="1"/>
  <c r="SR868" i="1"/>
  <c r="AW540" i="1" s="1"/>
  <c r="AFD868" i="1"/>
  <c r="TA862" i="1"/>
  <c r="AR536" i="1" s="1"/>
  <c r="NM862" i="1"/>
  <c r="AR604" i="1" s="1"/>
  <c r="YO868" i="1"/>
  <c r="AW623" i="1" s="1"/>
  <c r="VU862" i="1"/>
  <c r="AR602" i="1" s="1"/>
  <c r="MU868" i="1"/>
  <c r="EV868" i="1"/>
  <c r="AW534" i="1" s="1"/>
  <c r="AI862" i="1"/>
  <c r="AR522" i="1" s="1"/>
  <c r="Q856" i="1"/>
  <c r="AN594" i="1" s="1"/>
  <c r="GO862" i="1"/>
  <c r="AR600" i="1" s="1"/>
  <c r="UK868" i="1"/>
  <c r="AW632" i="1" s="1"/>
  <c r="BA868" i="1"/>
  <c r="AW559" i="1" s="1"/>
  <c r="FW862" i="1"/>
  <c r="AR542" i="1" s="1"/>
  <c r="NM856" i="1"/>
  <c r="AN583" i="1" s="1"/>
  <c r="DC862" i="1"/>
  <c r="AR575" i="1" s="1"/>
  <c r="PF868" i="1"/>
  <c r="AW571" i="1" s="1"/>
  <c r="AI868" i="1"/>
  <c r="AW556" i="1" s="1"/>
  <c r="FN862" i="1"/>
  <c r="AR545" i="1" s="1"/>
  <c r="AR862" i="1"/>
  <c r="AR523" i="1" s="1"/>
  <c r="VC862" i="1"/>
  <c r="AR649" i="1" s="1"/>
  <c r="PF862" i="1"/>
  <c r="AR580" i="1" s="1"/>
  <c r="KA862" i="1"/>
  <c r="AR593" i="1" s="1"/>
  <c r="AGE868" i="1"/>
  <c r="AW586" i="1" s="1"/>
  <c r="WV868" i="1"/>
  <c r="AW625" i="1" s="1"/>
  <c r="IQ868" i="1"/>
  <c r="AW521" i="1" s="1"/>
  <c r="QG868" i="1"/>
  <c r="AW549" i="1" s="1"/>
  <c r="JR868" i="1"/>
  <c r="AW527" i="1" s="1"/>
  <c r="VU868" i="1"/>
  <c r="AW644" i="1" s="1"/>
  <c r="Z868" i="1"/>
  <c r="AW554" i="1" s="1"/>
  <c r="CB868" i="1"/>
  <c r="AW588" i="1" s="1"/>
  <c r="EM868" i="1"/>
  <c r="AW550" i="1" s="1"/>
  <c r="GO868" i="1"/>
  <c r="AW518" i="1" s="1"/>
  <c r="KJ868" i="1"/>
  <c r="NM868" i="1"/>
  <c r="AW626" i="1" s="1"/>
  <c r="Q868" i="1"/>
  <c r="AW539" i="1" s="1"/>
  <c r="QY868" i="1"/>
  <c r="AW648" i="1" s="1"/>
  <c r="FW868" i="1"/>
  <c r="AW543" i="1" s="1"/>
  <c r="H868" i="1"/>
  <c r="AW533" i="1" s="1"/>
  <c r="H862" i="1"/>
  <c r="AR538" i="1" s="1"/>
  <c r="CB862" i="1"/>
  <c r="AR519" i="1" s="1"/>
  <c r="UK862" i="1"/>
  <c r="AR626" i="1" s="1"/>
  <c r="JR862" i="1"/>
  <c r="AR541" i="1" s="1"/>
  <c r="ND862" i="1"/>
  <c r="AR520" i="1" s="1"/>
  <c r="XW862" i="1"/>
  <c r="AR632" i="1" s="1"/>
  <c r="DL862" i="1"/>
  <c r="AR557" i="1" s="1"/>
  <c r="AGN862" i="1"/>
  <c r="AR524" i="1" s="1"/>
  <c r="QY862" i="1"/>
  <c r="AR630" i="1" s="1"/>
  <c r="BJ862" i="1"/>
  <c r="AR543" i="1" s="1"/>
  <c r="Q862" i="1"/>
  <c r="AR571" i="1" s="1"/>
  <c r="BA862" i="1"/>
  <c r="AR528" i="1" s="1"/>
  <c r="IQ862" i="1"/>
  <c r="AR643" i="1" s="1"/>
  <c r="SR862" i="1"/>
  <c r="AR586" i="1" s="1"/>
  <c r="CK862" i="1"/>
  <c r="AR547" i="1" s="1"/>
  <c r="Z862" i="1"/>
  <c r="AR583" i="1" s="1"/>
  <c r="NV862" i="1"/>
  <c r="AR631" i="1" s="1"/>
  <c r="PX862" i="1"/>
  <c r="AR613" i="1" s="1"/>
  <c r="MC862" i="1"/>
  <c r="AR638" i="1" s="1"/>
  <c r="BS862" i="1"/>
  <c r="AR533" i="1" s="1"/>
  <c r="PO862" i="1"/>
  <c r="AR619" i="1" s="1"/>
  <c r="EM862" i="1"/>
  <c r="AR529" i="1" s="1"/>
  <c r="EM856" i="1"/>
  <c r="AN560" i="1" s="1"/>
  <c r="UK838" i="1"/>
  <c r="AB600" i="1" s="1"/>
  <c r="CK868" i="1"/>
  <c r="AW519" i="1" s="1"/>
  <c r="QY838" i="1"/>
  <c r="AB628" i="1" s="1"/>
  <c r="AHF856" i="1"/>
  <c r="AN604" i="1" s="1"/>
  <c r="JR856" i="1"/>
  <c r="AN601" i="1" s="1"/>
  <c r="CB856" i="1"/>
  <c r="AN632" i="1" s="1"/>
  <c r="UK856" i="1"/>
  <c r="AN537" i="1" s="1"/>
  <c r="FW856" i="1"/>
  <c r="AN614" i="1" s="1"/>
  <c r="ON856" i="1"/>
  <c r="AN536" i="1" s="1"/>
  <c r="Z856" i="1"/>
  <c r="AN569" i="1" s="1"/>
  <c r="SR856" i="1"/>
  <c r="AN551" i="1" s="1"/>
  <c r="DC856" i="1"/>
  <c r="AN630" i="1" s="1"/>
  <c r="ND856" i="1"/>
  <c r="AN533" i="1" s="1"/>
  <c r="BJ856" i="1"/>
  <c r="AN581" i="1" s="1"/>
  <c r="AGW856" i="1"/>
  <c r="AN541" i="1" s="1"/>
  <c r="FN850" i="1"/>
  <c r="AJ597" i="1" s="1"/>
  <c r="XW850" i="1"/>
  <c r="AJ627" i="1" s="1"/>
  <c r="NM850" i="1"/>
  <c r="AJ646" i="1" s="1"/>
  <c r="AHF850" i="1"/>
  <c r="AJ636" i="1" s="1"/>
  <c r="AR832" i="1"/>
  <c r="X541" i="1" s="1"/>
  <c r="BJ868" i="1"/>
  <c r="AW615" i="1" s="1"/>
  <c r="AHF838" i="1"/>
  <c r="AB590" i="1" s="1"/>
  <c r="PO868" i="1"/>
  <c r="AW529" i="1" s="1"/>
  <c r="MU838" i="1"/>
  <c r="CT838" i="1"/>
  <c r="AB540" i="1" s="1"/>
  <c r="JR832" i="1"/>
  <c r="X633" i="1" s="1"/>
  <c r="UK832" i="1"/>
  <c r="X530" i="1" s="1"/>
  <c r="BJ838" i="1"/>
  <c r="AB552" i="1" s="1"/>
  <c r="VU856" i="1"/>
  <c r="AN600" i="1" s="1"/>
  <c r="BA850" i="1"/>
  <c r="AJ591" i="1" s="1"/>
  <c r="AFM868" i="1"/>
  <c r="XW856" i="1"/>
  <c r="AN582" i="1" s="1"/>
  <c r="ADT862" i="1"/>
  <c r="LT832" i="1"/>
  <c r="X600" i="1" s="1"/>
  <c r="JI808" i="1"/>
  <c r="H561" i="1" s="1"/>
  <c r="VC826" i="1"/>
  <c r="T564" i="1" s="1"/>
  <c r="MU850" i="1"/>
  <c r="JI868" i="1"/>
  <c r="AW601" i="1" s="1"/>
  <c r="WV844" i="1"/>
  <c r="AF533" i="1" s="1"/>
  <c r="UK826" i="1"/>
  <c r="T644" i="1" s="1"/>
  <c r="KA868" i="1"/>
  <c r="AW538" i="1" s="1"/>
  <c r="DL814" i="1"/>
  <c r="L614" i="1" s="1"/>
  <c r="AI814" i="1"/>
  <c r="L529" i="1" s="1"/>
  <c r="TS868" i="1"/>
  <c r="AW650" i="1" s="1"/>
  <c r="QG820" i="1"/>
  <c r="P577" i="1" s="1"/>
  <c r="MC850" i="1"/>
  <c r="AJ599" i="1" s="1"/>
  <c r="AGE838" i="1"/>
  <c r="AB579" i="1" s="1"/>
  <c r="VC868" i="1"/>
  <c r="AW616" i="1" s="1"/>
  <c r="YO850" i="1"/>
  <c r="AJ543" i="1" s="1"/>
  <c r="BJ814" i="1"/>
  <c r="L542" i="1" s="1"/>
  <c r="KA814" i="1"/>
  <c r="L635" i="1" s="1"/>
  <c r="LK862" i="1"/>
  <c r="SI838" i="1"/>
  <c r="AB594" i="1" s="1"/>
  <c r="IZ868" i="1"/>
  <c r="AW641" i="1" s="1"/>
  <c r="VC850" i="1"/>
  <c r="AJ531" i="1" s="1"/>
  <c r="YO844" i="1"/>
  <c r="AF648" i="1" s="1"/>
  <c r="CT844" i="1"/>
  <c r="AF597" i="1" s="1"/>
  <c r="AR850" i="1"/>
  <c r="AJ618" i="1" s="1"/>
  <c r="PX826" i="1"/>
  <c r="T557" i="1" s="1"/>
  <c r="H850" i="1"/>
  <c r="AJ622" i="1" s="1"/>
  <c r="ADT850" i="1"/>
  <c r="JI844" i="1"/>
  <c r="AF627" i="1" s="1"/>
  <c r="RZ862" i="1"/>
  <c r="IZ844" i="1"/>
  <c r="AF610" i="1" s="1"/>
  <c r="TS850" i="1"/>
  <c r="AJ633" i="1" s="1"/>
  <c r="AGN850" i="1"/>
  <c r="AJ595" i="1" s="1"/>
  <c r="BJ850" i="1"/>
  <c r="AJ613" i="1" s="1"/>
  <c r="AFV832" i="1"/>
  <c r="AGN832" i="1"/>
  <c r="X579" i="1" s="1"/>
  <c r="VU826" i="1"/>
  <c r="T634" i="1" s="1"/>
  <c r="LB862" i="1"/>
  <c r="AR566" i="1" s="1"/>
  <c r="KJ862" i="1"/>
  <c r="GO814" i="1"/>
  <c r="L596" i="1" s="1"/>
  <c r="ND814" i="1"/>
  <c r="L547" i="1" s="1"/>
  <c r="AFD838" i="1"/>
  <c r="KA808" i="1"/>
  <c r="H606" i="1" s="1"/>
  <c r="AFV850" i="1"/>
  <c r="VC814" i="1"/>
  <c r="L595" i="1" s="1"/>
  <c r="KA838" i="1"/>
  <c r="AB556" i="1" s="1"/>
  <c r="TA838" i="1"/>
  <c r="AB589" i="1" s="1"/>
  <c r="PF838" i="1"/>
  <c r="AB601" i="1" s="1"/>
  <c r="Z844" i="1"/>
  <c r="AF632" i="1" s="1"/>
  <c r="AFV868" i="1"/>
  <c r="ND868" i="1"/>
  <c r="AW561" i="1" s="1"/>
  <c r="AFD832" i="1"/>
  <c r="AFM850" i="1"/>
  <c r="ON832" i="1"/>
  <c r="X546" i="1" s="1"/>
  <c r="QG826" i="1"/>
  <c r="T590" i="1" s="1"/>
  <c r="TA820" i="1"/>
  <c r="P621" i="1" s="1"/>
  <c r="QG838" i="1"/>
  <c r="AB633" i="1" s="1"/>
  <c r="YO838" i="1"/>
  <c r="AB531" i="1" s="1"/>
  <c r="YO856" i="1"/>
  <c r="AN540" i="1" s="1"/>
  <c r="KJ844" i="1"/>
  <c r="PX832" i="1"/>
  <c r="X576" i="1" s="1"/>
  <c r="AGN868" i="1"/>
  <c r="AW592" i="1" s="1"/>
  <c r="AFD820" i="1"/>
  <c r="PO826" i="1"/>
  <c r="T646" i="1" s="1"/>
  <c r="AFM820" i="1"/>
  <c r="LK850" i="1"/>
  <c r="ADT838" i="1"/>
  <c r="ND844" i="1"/>
  <c r="AF547" i="1" s="1"/>
  <c r="YO862" i="1"/>
  <c r="AR532" i="1" s="1"/>
  <c r="ND850" i="1"/>
  <c r="AJ582" i="1" s="1"/>
  <c r="IQ832" i="1"/>
  <c r="X535" i="1" s="1"/>
  <c r="EM850" i="1"/>
  <c r="AJ592" i="1" s="1"/>
  <c r="CB838" i="1"/>
  <c r="AB611" i="1" s="1"/>
  <c r="JI826" i="1"/>
  <c r="T525" i="1" s="1"/>
  <c r="QY844" i="1"/>
  <c r="AF636" i="1" s="1"/>
  <c r="BS832" i="1"/>
  <c r="X580" i="1" s="1"/>
  <c r="PF826" i="1"/>
  <c r="T586" i="1" s="1"/>
  <c r="AGN820" i="1"/>
  <c r="P564" i="1" s="1"/>
  <c r="LB850" i="1"/>
  <c r="AJ570" i="1" s="1"/>
  <c r="DL868" i="1"/>
  <c r="AW575" i="1" s="1"/>
  <c r="ON862" i="1"/>
  <c r="AR636" i="1" s="1"/>
  <c r="TA868" i="1"/>
  <c r="AW557" i="1" s="1"/>
  <c r="BS850" i="1"/>
  <c r="AJ624" i="1" s="1"/>
  <c r="LT826" i="1"/>
  <c r="T571" i="1" s="1"/>
  <c r="MC832" i="1"/>
  <c r="X605" i="1" s="1"/>
  <c r="GO838" i="1"/>
  <c r="AB578" i="1" s="1"/>
  <c r="SR820" i="1"/>
  <c r="P561" i="1" s="1"/>
  <c r="EM820" i="1"/>
  <c r="P607" i="1" s="1"/>
  <c r="AI838" i="1"/>
  <c r="AB558" i="1" s="1"/>
  <c r="AFM838" i="1"/>
  <c r="EV838" i="1"/>
  <c r="AB588" i="1" s="1"/>
  <c r="CK838" i="1"/>
  <c r="AB626" i="1" s="1"/>
  <c r="AFD850" i="1"/>
  <c r="ADT868" i="1"/>
  <c r="QG862" i="1"/>
  <c r="AR629" i="1" s="1"/>
  <c r="FN868" i="1"/>
  <c r="AW545" i="1" s="1"/>
  <c r="CT856" i="1"/>
  <c r="AN579" i="1" s="1"/>
  <c r="ML844" i="1"/>
  <c r="AF584" i="1" s="1"/>
  <c r="AFD844" i="1"/>
  <c r="AI844" i="1"/>
  <c r="AF553" i="1" s="1"/>
  <c r="CT862" i="1"/>
  <c r="AR549" i="1" s="1"/>
  <c r="CB850" i="1"/>
  <c r="AJ547" i="1" s="1"/>
  <c r="ON844" i="1"/>
  <c r="AF644" i="1" s="1"/>
  <c r="AFD808" i="1"/>
  <c r="IQ850" i="1"/>
  <c r="AJ623" i="1" s="1"/>
  <c r="VU850" i="1"/>
  <c r="AJ605" i="1" s="1"/>
  <c r="EV832" i="1"/>
  <c r="X524" i="1" s="1"/>
  <c r="IZ826" i="1"/>
  <c r="T527" i="1" s="1"/>
  <c r="FW826" i="1"/>
  <c r="T546" i="1" s="1"/>
  <c r="RZ826" i="1"/>
  <c r="MU844" i="1"/>
  <c r="LT862" i="1"/>
  <c r="AR530" i="1" s="1"/>
  <c r="EM838" i="1"/>
  <c r="AB557" i="1" s="1"/>
  <c r="AFM856" i="1"/>
  <c r="TS862" i="1"/>
  <c r="AR592" i="1" s="1"/>
  <c r="KA856" i="1"/>
  <c r="AN619" i="1" s="1"/>
  <c r="PO814" i="1"/>
  <c r="L534" i="1" s="1"/>
  <c r="PF844" i="1"/>
  <c r="AF522" i="1" s="1"/>
  <c r="GO844" i="1"/>
  <c r="AF534" i="1" s="1"/>
  <c r="ON868" i="1"/>
  <c r="AW646" i="1" s="1"/>
  <c r="CK850" i="1"/>
  <c r="AJ614" i="1" s="1"/>
  <c r="RZ844" i="1"/>
  <c r="LK832" i="1"/>
  <c r="AFM832" i="1"/>
  <c r="AI832" i="1"/>
  <c r="X592" i="1" s="1"/>
  <c r="KJ832" i="1"/>
  <c r="RZ838" i="1"/>
  <c r="AHF862" i="1"/>
  <c r="AR588" i="1" s="1"/>
  <c r="SI826" i="1"/>
  <c r="T643" i="1" s="1"/>
  <c r="LB838" i="1"/>
  <c r="AB591" i="1" s="1"/>
  <c r="XW808" i="1"/>
  <c r="H554" i="1" s="1"/>
  <c r="PX868" i="1"/>
  <c r="AW596" i="1" s="1"/>
  <c r="CK844" i="1"/>
  <c r="AF590" i="1" s="1"/>
  <c r="AR814" i="1"/>
  <c r="L562" i="1" s="1"/>
  <c r="BJ844" i="1"/>
  <c r="AF596" i="1" s="1"/>
  <c r="EV844" i="1"/>
  <c r="AF595" i="1" s="1"/>
  <c r="DC844" i="1"/>
  <c r="AF623" i="1" s="1"/>
  <c r="VC844" i="1"/>
  <c r="AF560" i="1" s="1"/>
  <c r="DL844" i="1"/>
  <c r="AF559" i="1" s="1"/>
  <c r="FW844" i="1"/>
  <c r="AF634" i="1" s="1"/>
  <c r="VU814" i="1"/>
  <c r="L642" i="1" s="1"/>
  <c r="RZ832" i="1"/>
  <c r="SR832" i="1"/>
  <c r="X571" i="1" s="1"/>
  <c r="NV868" i="1"/>
  <c r="AW597" i="1" s="1"/>
  <c r="WV850" i="1"/>
  <c r="AJ645" i="1" s="1"/>
  <c r="PF832" i="1"/>
  <c r="X614" i="1" s="1"/>
  <c r="DL832" i="1"/>
  <c r="X543" i="1" s="1"/>
  <c r="VC832" i="1"/>
  <c r="X586" i="1" s="1"/>
  <c r="NV832" i="1"/>
  <c r="X596" i="1" s="1"/>
  <c r="RZ814" i="1"/>
  <c r="EV814" i="1"/>
  <c r="L569" i="1" s="1"/>
  <c r="EV826" i="1"/>
  <c r="T615" i="1" s="1"/>
  <c r="ADT814" i="1"/>
  <c r="KA820" i="1"/>
  <c r="P542" i="1" s="1"/>
  <c r="AGN826" i="1"/>
  <c r="T626" i="1" s="1"/>
  <c r="IZ850" i="1"/>
  <c r="AJ593" i="1" s="1"/>
  <c r="IZ862" i="1"/>
  <c r="AR574" i="1" s="1"/>
  <c r="UK802" i="1"/>
  <c r="D649" i="1" s="1"/>
  <c r="UJ870" i="1"/>
  <c r="PX838" i="1"/>
  <c r="AB530" i="1" s="1"/>
  <c r="PO838" i="1"/>
  <c r="AB609" i="1" s="1"/>
  <c r="AFV838" i="1"/>
  <c r="FN832" i="1"/>
  <c r="X625" i="1" s="1"/>
  <c r="LT850" i="1"/>
  <c r="AJ609" i="1" s="1"/>
  <c r="XW832" i="1"/>
  <c r="X532" i="1" s="1"/>
  <c r="GO832" i="1"/>
  <c r="X642" i="1" s="1"/>
  <c r="BJ832" i="1"/>
  <c r="X622" i="1" s="1"/>
  <c r="AHF826" i="1"/>
  <c r="T582" i="1" s="1"/>
  <c r="NM808" i="1"/>
  <c r="H585" i="1" s="1"/>
  <c r="NV808" i="1"/>
  <c r="H612" i="1" s="1"/>
  <c r="CT808" i="1"/>
  <c r="H580" i="1" s="1"/>
  <c r="AFD862" i="1"/>
  <c r="SI868" i="1"/>
  <c r="AW624" i="1" s="1"/>
  <c r="AGE856" i="1"/>
  <c r="AN571" i="1" s="1"/>
  <c r="NV814" i="1"/>
  <c r="L630" i="1" s="1"/>
  <c r="QG814" i="1"/>
  <c r="L537" i="1" s="1"/>
  <c r="Q814" i="1"/>
  <c r="L561" i="1" s="1"/>
  <c r="AHF814" i="1"/>
  <c r="L518" i="1" s="1"/>
  <c r="NV844" i="1"/>
  <c r="AF651" i="1" s="1"/>
  <c r="AGE820" i="1"/>
  <c r="P575" i="1" s="1"/>
  <c r="WV820" i="1"/>
  <c r="P618" i="1" s="1"/>
  <c r="JR826" i="1"/>
  <c r="T596" i="1" s="1"/>
  <c r="BA826" i="1"/>
  <c r="T648" i="1" s="1"/>
  <c r="TA826" i="1"/>
  <c r="T576" i="1" s="1"/>
  <c r="ND826" i="1"/>
  <c r="T544" i="1" s="1"/>
  <c r="BS826" i="1"/>
  <c r="T589" i="1" s="1"/>
  <c r="FN802" i="1"/>
  <c r="D622" i="1" s="1"/>
  <c r="FM870" i="1"/>
  <c r="D479" i="1" s="1"/>
  <c r="UK844" i="1"/>
  <c r="AF635" i="1" s="1"/>
  <c r="AGV870" i="1"/>
  <c r="P500" i="1" s="1"/>
  <c r="AGW802" i="1"/>
  <c r="D648" i="1" s="1"/>
  <c r="CT868" i="1"/>
  <c r="AW560" i="1" s="1"/>
  <c r="GN870" i="1"/>
  <c r="D481" i="1" s="1"/>
  <c r="GO802" i="1"/>
  <c r="D644" i="1" s="1"/>
  <c r="JI802" i="1"/>
  <c r="D631" i="1" s="1"/>
  <c r="JH870" i="1"/>
  <c r="H477" i="1" s="1"/>
  <c r="ADS870" i="1"/>
  <c r="ADT802" i="1"/>
  <c r="CK802" i="1"/>
  <c r="D585" i="1" s="1"/>
  <c r="CJ870" i="1"/>
  <c r="NV802" i="1"/>
  <c r="D540" i="1" s="1"/>
  <c r="NU870" i="1"/>
  <c r="H481" i="1" s="1"/>
  <c r="CA870" i="1"/>
  <c r="D468" i="1" s="1"/>
  <c r="CB802" i="1"/>
  <c r="D527" i="1" s="1"/>
  <c r="PW870" i="1"/>
  <c r="L478" i="1" s="1"/>
  <c r="PX802" i="1"/>
  <c r="D558" i="1" s="1"/>
  <c r="LB802" i="1"/>
  <c r="D522" i="1" s="1"/>
  <c r="LA870" i="1"/>
  <c r="H476" i="1" s="1"/>
  <c r="AFC870" i="1"/>
  <c r="AFD802" i="1"/>
  <c r="AI820" i="1"/>
  <c r="P624" i="1" s="1"/>
  <c r="PF820" i="1"/>
  <c r="P531" i="1" s="1"/>
  <c r="ADT820" i="1"/>
  <c r="JR820" i="1"/>
  <c r="P602" i="1" s="1"/>
  <c r="H820" i="1"/>
  <c r="P558" i="1" s="1"/>
  <c r="EV820" i="1"/>
  <c r="P629" i="1" s="1"/>
  <c r="JI820" i="1"/>
  <c r="P628" i="1" s="1"/>
  <c r="MC856" i="1"/>
  <c r="AN557" i="1" s="1"/>
  <c r="AHF802" i="1"/>
  <c r="D546" i="1" s="1"/>
  <c r="AHE870" i="1"/>
  <c r="P481" i="1" s="1"/>
  <c r="AR868" i="1"/>
  <c r="AW541" i="1" s="1"/>
  <c r="BA808" i="1"/>
  <c r="H537" i="1" s="1"/>
  <c r="LT808" i="1"/>
  <c r="H525" i="1" s="1"/>
  <c r="ADT808" i="1"/>
  <c r="Z808" i="1"/>
  <c r="H615" i="1" s="1"/>
  <c r="ND808" i="1"/>
  <c r="H520" i="1" s="1"/>
  <c r="TA808" i="1"/>
  <c r="H519" i="1" s="1"/>
  <c r="CB808" i="1"/>
  <c r="H560" i="1" s="1"/>
  <c r="FW808" i="1"/>
  <c r="H545" i="1" s="1"/>
  <c r="ML850" i="1"/>
  <c r="AJ542" i="1" s="1"/>
  <c r="CT850" i="1"/>
  <c r="AJ594" i="1" s="1"/>
  <c r="LT868" i="1"/>
  <c r="AW589" i="1" s="1"/>
  <c r="LT856" i="1"/>
  <c r="AN529" i="1" s="1"/>
  <c r="RZ856" i="1"/>
  <c r="IQ856" i="1"/>
  <c r="AN554" i="1" s="1"/>
  <c r="PO856" i="1"/>
  <c r="AN555" i="1" s="1"/>
  <c r="AFV856" i="1"/>
  <c r="MC844" i="1"/>
  <c r="AF626" i="1" s="1"/>
  <c r="XV870" i="1"/>
  <c r="XW802" i="1"/>
  <c r="D544" i="1" s="1"/>
  <c r="AGW826" i="1"/>
  <c r="T550" i="1" s="1"/>
  <c r="YO832" i="1"/>
  <c r="X599" i="1" s="1"/>
  <c r="Z850" i="1"/>
  <c r="AJ629" i="1" s="1"/>
  <c r="Q850" i="1"/>
  <c r="AJ610" i="1" s="1"/>
  <c r="LT838" i="1"/>
  <c r="AB572" i="1" s="1"/>
  <c r="TS832" i="1"/>
  <c r="X590" i="1" s="1"/>
  <c r="XW814" i="1"/>
  <c r="L626" i="1" s="1"/>
  <c r="MU832" i="1"/>
  <c r="FN826" i="1"/>
  <c r="T538" i="1" s="1"/>
  <c r="AFU870" i="1"/>
  <c r="AFV802" i="1"/>
  <c r="WV802" i="1"/>
  <c r="D599" i="1" s="1"/>
  <c r="WU870" i="1"/>
  <c r="L481" i="1" s="1"/>
  <c r="YO826" i="1"/>
  <c r="T578" i="1" s="1"/>
  <c r="H844" i="1"/>
  <c r="AF526" i="1" s="1"/>
  <c r="PX844" i="1"/>
  <c r="AF607" i="1" s="1"/>
  <c r="VU844" i="1"/>
  <c r="AF615" i="1" s="1"/>
  <c r="LB844" i="1"/>
  <c r="AF619" i="1" s="1"/>
  <c r="AFD826" i="1"/>
  <c r="PO850" i="1"/>
  <c r="AJ519" i="1" s="1"/>
  <c r="DL850" i="1"/>
  <c r="AJ649" i="1" s="1"/>
  <c r="YO820" i="1"/>
  <c r="P548" i="1" s="1"/>
  <c r="CB832" i="1"/>
  <c r="X634" i="1" s="1"/>
  <c r="TA832" i="1"/>
  <c r="X575" i="1" s="1"/>
  <c r="VU832" i="1"/>
  <c r="X585" i="1" s="1"/>
  <c r="H832" i="1"/>
  <c r="X594" i="1" s="1"/>
  <c r="ML832" i="1"/>
  <c r="X617" i="1" s="1"/>
  <c r="NM826" i="1"/>
  <c r="T572" i="1" s="1"/>
  <c r="SR826" i="1"/>
  <c r="T560" i="1" s="1"/>
  <c r="TA814" i="1"/>
  <c r="L524" i="1" s="1"/>
  <c r="UK850" i="1"/>
  <c r="AJ652" i="1" s="1"/>
  <c r="PF850" i="1"/>
  <c r="AJ535" i="1" s="1"/>
  <c r="AGN838" i="1"/>
  <c r="AB581" i="1" s="1"/>
  <c r="BA838" i="1"/>
  <c r="AB547" i="1" s="1"/>
  <c r="TS844" i="1"/>
  <c r="AF538" i="1" s="1"/>
  <c r="KA832" i="1"/>
  <c r="X551" i="1" s="1"/>
  <c r="CT832" i="1"/>
  <c r="X610" i="1" s="1"/>
  <c r="NM832" i="1"/>
  <c r="X527" i="1" s="1"/>
  <c r="EM844" i="1"/>
  <c r="AF631" i="1" s="1"/>
  <c r="BA814" i="1"/>
  <c r="L588" i="1" s="1"/>
  <c r="AFM814" i="1"/>
  <c r="LK814" i="1"/>
  <c r="JI862" i="1"/>
  <c r="AR635" i="1" s="1"/>
  <c r="AGE862" i="1"/>
  <c r="AR517" i="1" s="1"/>
  <c r="FN856" i="1"/>
  <c r="AN542" i="1" s="1"/>
  <c r="SI808" i="1"/>
  <c r="H568" i="1" s="1"/>
  <c r="VC808" i="1"/>
  <c r="H594" i="1" s="1"/>
  <c r="DL808" i="1"/>
  <c r="H533" i="1" s="1"/>
  <c r="KA844" i="1"/>
  <c r="AF543" i="1" s="1"/>
  <c r="GO808" i="1"/>
  <c r="H578" i="1" s="1"/>
  <c r="DC826" i="1"/>
  <c r="T533" i="1" s="1"/>
  <c r="Z832" i="1"/>
  <c r="X554" i="1" s="1"/>
  <c r="JI814" i="1"/>
  <c r="L587" i="1" s="1"/>
  <c r="SR814" i="1"/>
  <c r="L592" i="1" s="1"/>
  <c r="BS814" i="1"/>
  <c r="L543" i="1" s="1"/>
  <c r="Z814" i="1"/>
  <c r="L532" i="1" s="1"/>
  <c r="AGW844" i="1"/>
  <c r="AF629" i="1" s="1"/>
  <c r="RZ820" i="1"/>
  <c r="AGW820" i="1"/>
  <c r="P605" i="1" s="1"/>
  <c r="BS820" i="1"/>
  <c r="P552" i="1" s="1"/>
  <c r="LT820" i="1"/>
  <c r="P616" i="1" s="1"/>
  <c r="CT826" i="1"/>
  <c r="T611" i="1" s="1"/>
  <c r="CK826" i="1"/>
  <c r="T635" i="1" s="1"/>
  <c r="AFM826" i="1"/>
  <c r="NV820" i="1"/>
  <c r="P584" i="1" s="1"/>
  <c r="WV856" i="1"/>
  <c r="AN585" i="1" s="1"/>
  <c r="QY820" i="1"/>
  <c r="P593" i="1" s="1"/>
  <c r="MK870" i="1"/>
  <c r="L483" i="1" s="1"/>
  <c r="ML802" i="1"/>
  <c r="D596" i="1" s="1"/>
  <c r="CS870" i="1"/>
  <c r="CT802" i="1"/>
  <c r="D528" i="1" s="1"/>
  <c r="VU802" i="1"/>
  <c r="D523" i="1" s="1"/>
  <c r="VT870" i="1"/>
  <c r="T507" i="1" s="1"/>
  <c r="Z838" i="1"/>
  <c r="AB549" i="1" s="1"/>
  <c r="KA802" i="1"/>
  <c r="D518" i="1" s="1"/>
  <c r="JZ870" i="1"/>
  <c r="L473" i="1" s="1"/>
  <c r="AGN802" i="1"/>
  <c r="D591" i="1" s="1"/>
  <c r="AGM870" i="1"/>
  <c r="AH870" i="1"/>
  <c r="D469" i="1" s="1"/>
  <c r="AI802" i="1"/>
  <c r="D606" i="1" s="1"/>
  <c r="AQ870" i="1"/>
  <c r="AR802" i="1"/>
  <c r="D625" i="1" s="1"/>
  <c r="OM870" i="1"/>
  <c r="P506" i="1" s="1"/>
  <c r="ON802" i="1"/>
  <c r="D598" i="1" s="1"/>
  <c r="IY870" i="1"/>
  <c r="H474" i="1" s="1"/>
  <c r="IZ802" i="1"/>
  <c r="D588" i="1" s="1"/>
  <c r="SH870" i="1"/>
  <c r="L476" i="1" s="1"/>
  <c r="SI802" i="1"/>
  <c r="D635" i="1" s="1"/>
  <c r="MT870" i="1"/>
  <c r="MU802" i="1"/>
  <c r="CB820" i="1"/>
  <c r="P544" i="1" s="1"/>
  <c r="PX820" i="1"/>
  <c r="P543" i="1" s="1"/>
  <c r="BA820" i="1"/>
  <c r="P595" i="1" s="1"/>
  <c r="Z820" i="1"/>
  <c r="P609" i="1" s="1"/>
  <c r="IQ820" i="1"/>
  <c r="P527" i="1" s="1"/>
  <c r="ML820" i="1"/>
  <c r="P611" i="1" s="1"/>
  <c r="JR808" i="1"/>
  <c r="H521" i="1" s="1"/>
  <c r="Q838" i="1"/>
  <c r="AB603" i="1" s="1"/>
  <c r="AFV826" i="1"/>
  <c r="LB826" i="1"/>
  <c r="T577" i="1" s="1"/>
  <c r="ON826" i="1"/>
  <c r="T561" i="1" s="1"/>
  <c r="KJ838" i="1"/>
  <c r="ML808" i="1"/>
  <c r="H644" i="1" s="1"/>
  <c r="JR838" i="1"/>
  <c r="AB582" i="1" s="1"/>
  <c r="MU862" i="1"/>
  <c r="LK838" i="1"/>
  <c r="QY832" i="1"/>
  <c r="X565" i="1" s="1"/>
  <c r="SI844" i="1"/>
  <c r="AF556" i="1" s="1"/>
  <c r="SI820" i="1"/>
  <c r="P535" i="1" s="1"/>
  <c r="AGW868" i="1"/>
  <c r="AW642" i="1" s="1"/>
  <c r="BS808" i="1"/>
  <c r="H592" i="1" s="1"/>
  <c r="PO808" i="1"/>
  <c r="H528" i="1" s="1"/>
  <c r="AGN808" i="1"/>
  <c r="H543" i="1" s="1"/>
  <c r="AR808" i="1"/>
  <c r="H610" i="1" s="1"/>
  <c r="ON808" i="1"/>
  <c r="H602" i="1" s="1"/>
  <c r="AFM808" i="1"/>
  <c r="PX808" i="1"/>
  <c r="H626" i="1" s="1"/>
  <c r="IZ808" i="1"/>
  <c r="H572" i="1" s="1"/>
  <c r="ML814" i="1"/>
  <c r="L566" i="1" s="1"/>
  <c r="ON850" i="1"/>
  <c r="AJ545" i="1" s="1"/>
  <c r="KA850" i="1"/>
  <c r="AJ630" i="1" s="1"/>
  <c r="CK856" i="1"/>
  <c r="AN616" i="1" s="1"/>
  <c r="QY856" i="1"/>
  <c r="AN637" i="1" s="1"/>
  <c r="ML856" i="1"/>
  <c r="AN643" i="1" s="1"/>
  <c r="EV856" i="1"/>
  <c r="AN624" i="1" s="1"/>
  <c r="JI856" i="1"/>
  <c r="AN650" i="1" s="1"/>
  <c r="SI856" i="1"/>
  <c r="AN639" i="1" s="1"/>
  <c r="YO814" i="1"/>
  <c r="L582" i="1" s="1"/>
  <c r="IQ844" i="1"/>
  <c r="AF539" i="1" s="1"/>
  <c r="XW820" i="1"/>
  <c r="P536" i="1" s="1"/>
  <c r="LK844" i="1"/>
  <c r="CT814" i="1"/>
  <c r="L526" i="1" s="1"/>
  <c r="PX814" i="1"/>
  <c r="L649" i="1" s="1"/>
  <c r="MC814" i="1"/>
  <c r="L637" i="1" s="1"/>
  <c r="EV850" i="1"/>
  <c r="AJ588" i="1" s="1"/>
  <c r="AGW832" i="1"/>
  <c r="X564" i="1" s="1"/>
  <c r="BA856" i="1"/>
  <c r="AN544" i="1" s="1"/>
  <c r="NV856" i="1"/>
  <c r="AN567" i="1" s="1"/>
  <c r="TA850" i="1"/>
  <c r="AJ568" i="1" s="1"/>
  <c r="ND838" i="1"/>
  <c r="AB562" i="1" s="1"/>
  <c r="KJ814" i="1"/>
  <c r="ADT826" i="1"/>
  <c r="MC802" i="1"/>
  <c r="D524" i="1" s="1"/>
  <c r="MB870" i="1"/>
  <c r="DC838" i="1"/>
  <c r="AB597" i="1" s="1"/>
  <c r="KJ856" i="1"/>
  <c r="IZ856" i="1"/>
  <c r="AN617" i="1" s="1"/>
  <c r="DC850" i="1"/>
  <c r="AJ578" i="1" s="1"/>
  <c r="PO844" i="1"/>
  <c r="AF645" i="1" s="1"/>
  <c r="ADT844" i="1"/>
  <c r="LT844" i="1"/>
  <c r="AF551" i="1" s="1"/>
  <c r="MU814" i="1"/>
  <c r="QG850" i="1"/>
  <c r="AJ567" i="1" s="1"/>
  <c r="PX850" i="1"/>
  <c r="AJ550" i="1" s="1"/>
  <c r="PO832" i="1"/>
  <c r="X647" i="1" s="1"/>
  <c r="DC832" i="1"/>
  <c r="X537" i="1" s="1"/>
  <c r="WV832" i="1"/>
  <c r="X557" i="1" s="1"/>
  <c r="IZ814" i="1"/>
  <c r="L536" i="1" s="1"/>
  <c r="AR826" i="1"/>
  <c r="T526" i="1" s="1"/>
  <c r="MC820" i="1"/>
  <c r="P645" i="1" s="1"/>
  <c r="JR850" i="1"/>
  <c r="AJ534" i="1" s="1"/>
  <c r="QY850" i="1"/>
  <c r="AJ596" i="1" s="1"/>
  <c r="GO850" i="1"/>
  <c r="AJ619" i="1" s="1"/>
  <c r="TA844" i="1"/>
  <c r="AF548" i="1" s="1"/>
  <c r="VC838" i="1"/>
  <c r="AB645" i="1" s="1"/>
  <c r="BS838" i="1"/>
  <c r="AB602" i="1" s="1"/>
  <c r="Q832" i="1"/>
  <c r="X632" i="1" s="1"/>
  <c r="QG832" i="1"/>
  <c r="X648" i="1" s="1"/>
  <c r="ADT832" i="1"/>
  <c r="SI832" i="1"/>
  <c r="X547" i="1" s="1"/>
  <c r="AGE844" i="1"/>
  <c r="AF581" i="1" s="1"/>
  <c r="JR844" i="1"/>
  <c r="AF593" i="1" s="1"/>
  <c r="AFM844" i="1"/>
  <c r="SI814" i="1"/>
  <c r="L604" i="1" s="1"/>
  <c r="AGN814" i="1"/>
  <c r="L531" i="1" s="1"/>
  <c r="AGE814" i="1"/>
  <c r="L575" i="1" s="1"/>
  <c r="AHF808" i="1"/>
  <c r="H587" i="1" s="1"/>
  <c r="MC808" i="1"/>
  <c r="H549" i="1" s="1"/>
  <c r="AGW862" i="1"/>
  <c r="AR612" i="1" s="1"/>
  <c r="UK808" i="1"/>
  <c r="H652" i="1" s="1"/>
  <c r="SI862" i="1"/>
  <c r="AR548" i="1" s="1"/>
  <c r="CB814" i="1"/>
  <c r="L522" i="1" s="1"/>
  <c r="IQ814" i="1"/>
  <c r="L639" i="1" s="1"/>
  <c r="UK814" i="1"/>
  <c r="L641" i="1" s="1"/>
  <c r="KJ820" i="1"/>
  <c r="ON820" i="1"/>
  <c r="P623" i="1" s="1"/>
  <c r="EM826" i="1"/>
  <c r="T616" i="1" s="1"/>
  <c r="Q826" i="1"/>
  <c r="T528" i="1" s="1"/>
  <c r="DL826" i="1"/>
  <c r="T536" i="1" s="1"/>
  <c r="IQ826" i="1"/>
  <c r="T607" i="1" s="1"/>
  <c r="AGE826" i="1"/>
  <c r="T537" i="1" s="1"/>
  <c r="KA826" i="1"/>
  <c r="T554" i="1" s="1"/>
  <c r="AHF820" i="1"/>
  <c r="P604" i="1" s="1"/>
  <c r="EM802" i="1"/>
  <c r="D595" i="1" s="1"/>
  <c r="EL870" i="1"/>
  <c r="H479" i="1" s="1"/>
  <c r="YO802" i="1"/>
  <c r="D579" i="1" s="1"/>
  <c r="YN870" i="1"/>
  <c r="P480" i="1" s="1"/>
  <c r="IQ838" i="1"/>
  <c r="AB635" i="1" s="1"/>
  <c r="FN838" i="1"/>
  <c r="AB541" i="1" s="1"/>
  <c r="AR838" i="1"/>
  <c r="AB567" i="1" s="1"/>
  <c r="KJ850" i="1"/>
  <c r="XW838" i="1"/>
  <c r="AB615" i="1" s="1"/>
  <c r="BS802" i="1"/>
  <c r="D572" i="1" s="1"/>
  <c r="BR870" i="1"/>
  <c r="D477" i="1" s="1"/>
  <c r="PN870" i="1"/>
  <c r="P488" i="1" s="1"/>
  <c r="PO802" i="1"/>
  <c r="D551" i="1" s="1"/>
  <c r="FV870" i="1"/>
  <c r="FW802" i="1"/>
  <c r="D545" i="1" s="1"/>
  <c r="BJ802" i="1"/>
  <c r="D587" i="1" s="1"/>
  <c r="BI870" i="1"/>
  <c r="D467" i="1" s="1"/>
  <c r="QF870" i="1"/>
  <c r="QG802" i="1"/>
  <c r="D614" i="1" s="1"/>
  <c r="DK870" i="1"/>
  <c r="D473" i="1" s="1"/>
  <c r="DL802" i="1"/>
  <c r="D610" i="1" s="1"/>
  <c r="JR802" i="1"/>
  <c r="D577" i="1" s="1"/>
  <c r="JQ870" i="1"/>
  <c r="H468" i="1" s="1"/>
  <c r="SZ870" i="1"/>
  <c r="L467" i="1" s="1"/>
  <c r="TA802" i="1"/>
  <c r="D589" i="1" s="1"/>
  <c r="IQ802" i="1"/>
  <c r="D560" i="1" s="1"/>
  <c r="IP870" i="1"/>
  <c r="L472" i="1" s="1"/>
  <c r="RZ802" i="1"/>
  <c r="RY870" i="1"/>
  <c r="FW820" i="1"/>
  <c r="P573" i="1" s="1"/>
  <c r="VC820" i="1"/>
  <c r="P625" i="1" s="1"/>
  <c r="DL820" i="1"/>
  <c r="P614" i="1" s="1"/>
  <c r="CK820" i="1"/>
  <c r="P553" i="1" s="1"/>
  <c r="LB820" i="1"/>
  <c r="P582" i="1" s="1"/>
  <c r="AR820" i="1"/>
  <c r="P578" i="1" s="1"/>
  <c r="UK820" i="1"/>
  <c r="P555" i="1" s="1"/>
  <c r="SR808" i="1"/>
  <c r="H563" i="1" s="1"/>
  <c r="AGW838" i="1"/>
  <c r="AB646" i="1" s="1"/>
  <c r="WV838" i="1"/>
  <c r="AB605" i="1" s="1"/>
  <c r="QY826" i="1"/>
  <c r="T569" i="1" s="1"/>
  <c r="TS838" i="1"/>
  <c r="AB584" i="1" s="1"/>
  <c r="FN808" i="1"/>
  <c r="H596" i="1" s="1"/>
  <c r="AFV862" i="1"/>
  <c r="NM820" i="1"/>
  <c r="P619" i="1" s="1"/>
  <c r="MC838" i="1"/>
  <c r="AB533" i="1" s="1"/>
  <c r="WV814" i="1"/>
  <c r="L568" i="1" s="1"/>
  <c r="DC868" i="1"/>
  <c r="AW537" i="1" s="1"/>
  <c r="LB868" i="1"/>
  <c r="AW555" i="1" s="1"/>
  <c r="EV808" i="1"/>
  <c r="H624" i="1" s="1"/>
  <c r="QG808" i="1"/>
  <c r="H618" i="1" s="1"/>
  <c r="DC808" i="1"/>
  <c r="H548" i="1" s="1"/>
  <c r="PF808" i="1"/>
  <c r="H629" i="1" s="1"/>
  <c r="RZ808" i="1"/>
  <c r="Q808" i="1"/>
  <c r="H542" i="1" s="1"/>
  <c r="VU808" i="1"/>
  <c r="H646" i="1" s="1"/>
  <c r="ON814" i="1"/>
  <c r="L646" i="1" s="1"/>
  <c r="NV850" i="1"/>
  <c r="AJ612" i="1" s="1"/>
  <c r="FW850" i="1"/>
  <c r="AJ631" i="1" s="1"/>
  <c r="LK868" i="1"/>
  <c r="AGN856" i="1"/>
  <c r="AN610" i="1" s="1"/>
  <c r="H856" i="1"/>
  <c r="AN591" i="1" s="1"/>
  <c r="PF856" i="1"/>
  <c r="AN649" i="1" s="1"/>
  <c r="GO856" i="1"/>
  <c r="AN641" i="1" s="1"/>
  <c r="AR856" i="1"/>
  <c r="AN609" i="1" s="1"/>
  <c r="LB856" i="1"/>
  <c r="AN629" i="1" s="1"/>
  <c r="VC856" i="1"/>
  <c r="AN520" i="1" s="1"/>
  <c r="SR838" i="1"/>
  <c r="AB559" i="1" s="1"/>
  <c r="ML838" i="1"/>
  <c r="AB616" i="1" s="1"/>
  <c r="AFD814" i="1"/>
  <c r="AFV814" i="1"/>
  <c r="TS826" i="1"/>
  <c r="T587" i="1" s="1"/>
  <c r="EM832" i="1"/>
  <c r="X591" i="1" s="1"/>
  <c r="QG856" i="1"/>
  <c r="AN598" i="1" s="1"/>
  <c r="AGW850" i="1"/>
  <c r="AJ575" i="1" s="1"/>
  <c r="MU826" i="1"/>
  <c r="XW826" i="1"/>
  <c r="T595" i="1" s="1"/>
  <c r="AGW814" i="1"/>
  <c r="L563" i="1" s="1"/>
  <c r="JI832" i="1"/>
  <c r="X542" i="1" s="1"/>
  <c r="TR870" i="1"/>
  <c r="TS802" i="1"/>
  <c r="D621" i="1" s="1"/>
  <c r="IZ838" i="1"/>
  <c r="AB524" i="1" s="1"/>
  <c r="WV826" i="1"/>
  <c r="T641" i="1" s="1"/>
  <c r="CB844" i="1"/>
  <c r="AF536" i="1" s="1"/>
  <c r="H814" i="1"/>
  <c r="L602" i="1" s="1"/>
  <c r="DC814" i="1"/>
  <c r="L599" i="1" s="1"/>
  <c r="AI850" i="1"/>
  <c r="AJ635" i="1" s="1"/>
  <c r="IZ832" i="1"/>
  <c r="X562" i="1" s="1"/>
  <c r="Q844" i="1"/>
  <c r="AF578" i="1" s="1"/>
  <c r="BS844" i="1"/>
  <c r="AF624" i="1" s="1"/>
  <c r="AR844" i="1"/>
  <c r="AF540" i="1" s="1"/>
  <c r="SR844" i="1"/>
  <c r="AF569" i="1" s="1"/>
  <c r="BA844" i="1"/>
  <c r="AF524" i="1" s="1"/>
  <c r="QG844" i="1"/>
  <c r="AF618" i="1" s="1"/>
  <c r="LB814" i="1"/>
  <c r="L558" i="1" s="1"/>
  <c r="MU808" i="1"/>
  <c r="SI850" i="1"/>
  <c r="AJ518" i="1" s="1"/>
  <c r="RZ850" i="1"/>
  <c r="BA832" i="1"/>
  <c r="X627" i="1" s="1"/>
  <c r="LB832" i="1"/>
  <c r="X604" i="1" s="1"/>
  <c r="CK832" i="1"/>
  <c r="X631" i="1" s="1"/>
  <c r="ND832" i="1"/>
  <c r="X552" i="1" s="1"/>
  <c r="TS814" i="1"/>
  <c r="L625" i="1" s="1"/>
  <c r="AFV844" i="1"/>
  <c r="AGN844" i="1"/>
  <c r="AF602" i="1" s="1"/>
  <c r="BJ826" i="1"/>
  <c r="T535" i="1" s="1"/>
  <c r="AI826" i="1"/>
  <c r="T543" i="1" s="1"/>
  <c r="H826" i="1"/>
  <c r="T517" i="1" s="1"/>
  <c r="AHF844" i="1"/>
  <c r="AF561" i="1" s="1"/>
  <c r="AHF832" i="1"/>
  <c r="X645" i="1" s="1"/>
  <c r="AGE850" i="1"/>
  <c r="AJ647" i="1" s="1"/>
  <c r="LK820" i="1"/>
  <c r="EV862" i="1"/>
  <c r="AR561" i="1" s="1"/>
  <c r="VU838" i="1"/>
  <c r="AB619" i="1" s="1"/>
  <c r="JI838" i="1"/>
  <c r="AB563" i="1" s="1"/>
  <c r="AGE832" i="1"/>
  <c r="X555" i="1" s="1"/>
  <c r="EM808" i="1"/>
  <c r="H636" i="1" s="1"/>
  <c r="FW832" i="1"/>
  <c r="X628" i="1" s="1"/>
  <c r="FN844" i="1"/>
  <c r="AF637" i="1" s="1"/>
  <c r="KJ808" i="1"/>
  <c r="CK808" i="1"/>
  <c r="H557" i="1" s="1"/>
  <c r="LK808" i="1"/>
  <c r="AFV808" i="1"/>
  <c r="WV862" i="1"/>
  <c r="AR603" i="1" s="1"/>
  <c r="LK856" i="1"/>
  <c r="AGE808" i="1"/>
  <c r="H555" i="1" s="1"/>
  <c r="QY814" i="1"/>
  <c r="L544" i="1" s="1"/>
  <c r="FN814" i="1"/>
  <c r="L632" i="1" s="1"/>
  <c r="JR814" i="1"/>
  <c r="L540" i="1" s="1"/>
  <c r="EM814" i="1"/>
  <c r="L517" i="1" s="1"/>
  <c r="FW814" i="1"/>
  <c r="L565" i="1" s="1"/>
  <c r="PF814" i="1"/>
  <c r="L580" i="1" s="1"/>
  <c r="AFV820" i="1"/>
  <c r="ML868" i="1"/>
  <c r="AW610" i="1" s="1"/>
  <c r="CT820" i="1"/>
  <c r="P519" i="1" s="1"/>
  <c r="MU820" i="1"/>
  <c r="TS820" i="1"/>
  <c r="P648" i="1" s="1"/>
  <c r="CB826" i="1"/>
  <c r="T534" i="1" s="1"/>
  <c r="KJ826" i="1"/>
  <c r="ML826" i="1"/>
  <c r="T629" i="1" s="1"/>
  <c r="TS808" i="1"/>
  <c r="H609" i="1" s="1"/>
  <c r="NC870" i="1"/>
  <c r="P467" i="1" s="1"/>
  <c r="ND802" i="1"/>
  <c r="D608" i="1" s="1"/>
  <c r="LJ870" i="1"/>
  <c r="H484" i="1" s="1"/>
  <c r="LK802" i="1"/>
  <c r="MU856" i="1"/>
  <c r="NV838" i="1"/>
  <c r="AB568" i="1" s="1"/>
  <c r="H838" i="1"/>
  <c r="AB566" i="1" s="1"/>
  <c r="NM844" i="1"/>
  <c r="AF532" i="1" s="1"/>
  <c r="TS856" i="1"/>
  <c r="AN602" i="1" s="1"/>
  <c r="AZ870" i="1"/>
  <c r="D476" i="1" s="1"/>
  <c r="BA802" i="1"/>
  <c r="D620" i="1" s="1"/>
  <c r="EU870" i="1"/>
  <c r="H480" i="1" s="1"/>
  <c r="EV802" i="1"/>
  <c r="D576" i="1" s="1"/>
  <c r="SQ870" i="1"/>
  <c r="L471" i="1" s="1"/>
  <c r="SR802" i="1"/>
  <c r="D603" i="1" s="1"/>
  <c r="Z802" i="1"/>
  <c r="D615" i="1" s="1"/>
  <c r="DC802" i="1"/>
  <c r="D520" i="1" s="1"/>
  <c r="DB870" i="1"/>
  <c r="H469" i="1" s="1"/>
  <c r="P870" i="1"/>
  <c r="D471" i="1" s="1"/>
  <c r="Q802" i="1"/>
  <c r="D543" i="1" s="1"/>
  <c r="PF802" i="1"/>
  <c r="D538" i="1" s="1"/>
  <c r="PE870" i="1"/>
  <c r="H478" i="1" s="1"/>
  <c r="AFL870" i="1"/>
  <c r="AFM802" i="1"/>
  <c r="KI870" i="1"/>
  <c r="L484" i="1" s="1"/>
  <c r="KJ802" i="1"/>
  <c r="VB870" i="1"/>
  <c r="T496" i="1" s="1"/>
  <c r="VC802" i="1"/>
  <c r="D651" i="1" s="1"/>
  <c r="ND820" i="1"/>
  <c r="P563" i="1" s="1"/>
  <c r="VU820" i="1"/>
  <c r="P652" i="1" s="1"/>
  <c r="GO820" i="1"/>
  <c r="P600" i="1" s="1"/>
  <c r="DC820" i="1"/>
  <c r="P534" i="1" s="1"/>
  <c r="PO820" i="1"/>
  <c r="P646" i="1" s="1"/>
  <c r="BJ820" i="1"/>
  <c r="P530" i="1" s="1"/>
  <c r="YO808" i="1"/>
  <c r="H573" i="1" s="1"/>
  <c r="DL838" i="1"/>
  <c r="AB535" i="1" s="1"/>
  <c r="LK826" i="1"/>
  <c r="IZ820" i="1"/>
  <c r="P592" i="1" s="1"/>
  <c r="ON838" i="1"/>
  <c r="AB634" i="1" s="1"/>
  <c r="LT814" i="1"/>
  <c r="L545" i="1" s="1"/>
  <c r="CK814" i="1"/>
  <c r="L556" i="1" s="1"/>
  <c r="FW838" i="1"/>
  <c r="AB636" i="1" s="1"/>
  <c r="Q820" i="1"/>
  <c r="P559" i="1" s="1"/>
  <c r="RZ868" i="1"/>
  <c r="H808" i="1"/>
  <c r="H570" i="1" s="1"/>
  <c r="LB808" i="1"/>
  <c r="H564" i="1" s="1"/>
  <c r="WV808" i="1"/>
  <c r="H622" i="1" s="1"/>
  <c r="IQ808" i="1"/>
  <c r="H536" i="1" s="1"/>
  <c r="QY808" i="1"/>
  <c r="H621" i="1" s="1"/>
  <c r="BJ808" i="1"/>
  <c r="H517" i="1" s="1"/>
  <c r="AI808" i="1"/>
  <c r="H539" i="1" s="1"/>
  <c r="SR850" i="1"/>
  <c r="AJ586" i="1" s="1"/>
  <c r="BS868" i="1"/>
  <c r="AW564" i="1" s="1"/>
  <c r="AI856" i="1"/>
  <c r="AN586" i="1" s="1"/>
  <c r="PX856" i="1"/>
  <c r="AN523" i="1" s="1"/>
  <c r="DL856" i="1"/>
  <c r="AN561" i="1" s="1"/>
  <c r="ADT856" i="1"/>
  <c r="AGW808" i="1"/>
  <c r="H581" i="1" s="1"/>
  <c r="AFM862" i="1"/>
  <c r="NM802" i="1"/>
  <c r="D534" i="1" s="1"/>
  <c r="NL870" i="1"/>
  <c r="L477" i="1" s="1"/>
  <c r="GO826" i="1"/>
  <c r="T601" i="1" s="1"/>
  <c r="XW844" i="1"/>
  <c r="AF574" i="1" s="1"/>
  <c r="TA856" i="1"/>
  <c r="AN528" i="1" s="1"/>
  <c r="AFD856" i="1"/>
  <c r="JI850" i="1"/>
  <c r="AJ555" i="1" s="1"/>
  <c r="MC826" i="1"/>
  <c r="T570" i="1" s="1"/>
  <c r="NM814" i="1"/>
  <c r="L619" i="1" s="1"/>
  <c r="ML862" i="1"/>
  <c r="AR573" i="1" s="1"/>
  <c r="LT802" i="1"/>
  <c r="D605" i="1" s="1"/>
  <c r="LS870" i="1"/>
  <c r="L468" i="1" s="1"/>
  <c r="QY802" i="1"/>
  <c r="D624" i="1" s="1"/>
  <c r="QX870" i="1"/>
  <c r="AGD870" i="1"/>
  <c r="P473" i="1" s="1"/>
  <c r="AGE802" i="1"/>
  <c r="D611" i="1" s="1"/>
  <c r="NM838" i="1"/>
  <c r="AB630" i="1" s="1"/>
  <c r="FN820" i="1"/>
  <c r="P591" i="1" s="1"/>
  <c r="NV826" i="1"/>
  <c r="T529" i="1" s="1"/>
  <c r="BS856" i="1"/>
  <c r="AN605" i="1" s="1"/>
  <c r="P499" i="1" l="1"/>
  <c r="N339" i="1"/>
  <c r="H475" i="1"/>
  <c r="N323" i="1"/>
  <c r="P489" i="1"/>
  <c r="N332" i="1"/>
  <c r="T508" i="1"/>
  <c r="N336" i="1"/>
  <c r="L470" i="1"/>
  <c r="N330" i="1"/>
  <c r="D475" i="1"/>
  <c r="N327" i="1"/>
  <c r="L475" i="1"/>
  <c r="N338" i="1"/>
  <c r="P502" i="1"/>
  <c r="N337" i="1"/>
  <c r="P478" i="1"/>
  <c r="N328" i="1"/>
  <c r="D470" i="1"/>
  <c r="N326" i="1"/>
  <c r="H471" i="1"/>
  <c r="N325" i="1"/>
  <c r="T498" i="1"/>
  <c r="N331" i="1"/>
  <c r="H473" i="1"/>
  <c r="T504" i="1"/>
  <c r="N335" i="1"/>
  <c r="G48" i="1"/>
  <c r="G107" i="1"/>
  <c r="G37" i="1"/>
  <c r="G67" i="1"/>
  <c r="G46" i="1"/>
  <c r="G75" i="1"/>
  <c r="G32" i="1"/>
  <c r="AEB870" i="1"/>
  <c r="D474" i="1"/>
  <c r="D478" i="1"/>
  <c r="H483" i="1"/>
  <c r="G124" i="1"/>
  <c r="G106" i="1"/>
  <c r="G53" i="1"/>
  <c r="AET870" i="1"/>
  <c r="AEU844" i="1"/>
  <c r="AEK870" i="1"/>
  <c r="AEL814" i="1"/>
  <c r="TI870" i="1"/>
  <c r="G20" i="1"/>
  <c r="G132" i="1"/>
  <c r="G34" i="1"/>
  <c r="G39" i="1"/>
  <c r="G108" i="1"/>
  <c r="G137" i="1"/>
  <c r="G112" i="1"/>
  <c r="G95" i="1"/>
  <c r="G110" i="1"/>
  <c r="G5" i="1"/>
  <c r="G77" i="1"/>
  <c r="G84" i="1"/>
  <c r="G28" i="1"/>
  <c r="G42" i="1"/>
  <c r="G24" i="1"/>
  <c r="G119" i="1"/>
  <c r="G113" i="1"/>
  <c r="G135" i="1"/>
  <c r="G92" i="1"/>
  <c r="G17" i="1"/>
  <c r="G86" i="1"/>
  <c r="G36" i="1"/>
  <c r="G100" i="1"/>
  <c r="G3" i="1"/>
  <c r="G54" i="1"/>
  <c r="G19" i="1"/>
  <c r="G116" i="1"/>
  <c r="G96" i="1"/>
  <c r="G14" i="1"/>
  <c r="G121" i="1"/>
  <c r="G45" i="1"/>
  <c r="G68" i="1"/>
  <c r="G73" i="1"/>
  <c r="G71" i="1"/>
  <c r="G83" i="1"/>
  <c r="G72" i="1"/>
  <c r="G98" i="1"/>
  <c r="G870" i="1"/>
  <c r="H802" i="1"/>
  <c r="D647" i="1" s="1"/>
  <c r="D472" i="1" l="1"/>
  <c r="N333" i="1"/>
  <c r="P509" i="1"/>
  <c r="N334" i="1"/>
  <c r="G136" i="1"/>
  <c r="D3" i="6" l="1"/>
  <c r="P224" i="1" l="1"/>
  <c r="N367" i="1"/>
  <c r="G62" i="1"/>
  <c r="G16" i="1"/>
  <c r="G18" i="1"/>
  <c r="G29" i="1"/>
  <c r="G33" i="1"/>
  <c r="G6" i="1"/>
  <c r="G21" i="1"/>
  <c r="G12" i="1"/>
  <c r="G31" i="1"/>
  <c r="G60" i="1"/>
  <c r="G22" i="1"/>
  <c r="G44" i="1"/>
  <c r="G7" i="1"/>
  <c r="G290" i="1" l="1"/>
  <c r="Y821" i="1" l="1"/>
  <c r="E1682" i="1" l="1"/>
  <c r="E1907" i="1"/>
  <c r="Z826" i="1"/>
  <c r="T624" i="1" s="1"/>
  <c r="Y870" i="1"/>
  <c r="N324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80" i="1"/>
  <c r="G89" i="1"/>
  <c r="E2063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<sst xmlns="http://schemas.openxmlformats.org/spreadsheetml/2006/main" count="122848" uniqueCount="4813">
  <si>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</si>
  <si>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</si>
  <si>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</si>
  <si>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</si>
  <si>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</si>
  <si>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</si>
  <si>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</si>
  <si>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</si>
  <si>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</si>
  <si>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</si>
  <si>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</si>
  <si>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</si>
  <si>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</si>
  <si>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</si>
  <si>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</si>
  <si>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</si>
  <si>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</si>
  <si>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</si>
  <si>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</si>
  <si>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</si>
  <si>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</si>
  <si>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</si>
  <si>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</si>
  <si>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</si>
  <si>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</si>
  <si>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</si>
  <si>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</si>
  <si>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</si>
  <si>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</si>
  <si>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</si>
  <si>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</si>
  <si>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</si>
  <si>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</si>
  <si>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</si>
  <si>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</si>
  <si>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</si>
  <si>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</si>
  <si>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</si>
  <si>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</si>
  <si>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</si>
  <si>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</si>
  <si>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</si>
  <si>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</si>
  <si>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</si>
  <si>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</si>
  <si>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</si>
  <si>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</si>
  <si>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</si>
  <si>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</si>
  <si>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</si>
  <si>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</si>
  <si>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</si>
  <si>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</si>
  <si>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</si>
  <si>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</si>
  <si>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</si>
  <si>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</si>
  <si>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</si>
  <si>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</si>
  <si>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</si>
  <si>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</si>
  <si>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</si>
  <si>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</si>
  <si>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</si>
  <si>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</si>
  <si>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</si>
  <si>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</si>
  <si>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</si>
  <si>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</si>
  <si>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</si>
  <si>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</si>
  <si>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</si>
  <si>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</si>
  <si>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</si>
  <si>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</si>
  <si>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</si>
  <si>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</si>
  <si>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</si>
  <si>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</si>
  <si>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</si>
  <si>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</si>
  <si>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</si>
  <si>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</si>
  <si>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</si>
  <si>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</si>
  <si>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</si>
  <si>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</si>
  <si>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</si>
  <si>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</si>
  <si>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</si>
  <si>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</si>
  <si>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</si>
  <si>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</si>
  <si>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</si>
  <si>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</si>
  <si>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</si>
  <si>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</si>
  <si>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</si>
  <si>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</si>
  <si>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</si>
  <si>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</si>
  <si>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</si>
  <si>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</si>
  <si>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</si>
  <si>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</si>
  <si>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</si>
  <si>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</si>
  <si>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</si>
  <si>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</si>
  <si>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</si>
  <si>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</si>
  <si>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</si>
  <si>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</si>
  <si>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</si>
  <si>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</si>
  <si>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</si>
  <si>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</si>
  <si>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</si>
  <si>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</si>
  <si>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</si>
  <si>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</si>
  <si>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</si>
  <si>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</si>
  <si>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</si>
  <si>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</si>
  <si>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</si>
  <si>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</si>
  <si>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</si>
  <si>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</si>
  <si>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</si>
  <si>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</si>
  <si>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</si>
  <si>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</si>
  <si>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</si>
  <si>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</si>
  <si>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</si>
  <si>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</si>
  <si>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</si>
  <si>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</si>
  <si>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</si>
  <si>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</si>
  <si>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</si>
  <si>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</si>
  <si>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</si>
  <si>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</si>
  <si>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</si>
  <si>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</si>
  <si>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</si>
  <si>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</si>
  <si>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</si>
  <si>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</si>
  <si>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</si>
  <si>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</si>
  <si>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</si>
  <si>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</si>
  <si>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</si>
  <si>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</si>
  <si>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</si>
  <si>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</si>
  <si>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</si>
  <si>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</si>
  <si>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</si>
  <si>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</si>
  <si>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</si>
  <si>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</si>
  <si>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</si>
  <si>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</si>
  <si>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</si>
  <si>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</si>
  <si>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</si>
  <si>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</si>
  <si>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</si>
  <si>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</si>
  <si>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</si>
  <si>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</si>
  <si>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</si>
  <si>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</si>
  <si>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</si>
  <si>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</si>
  <si>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</si>
  <si>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</si>
  <si>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</si>
  <si>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</si>
  <si>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</si>
  <si>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</si>
  <si>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</si>
  <si>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</si>
  <si>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</si>
  <si>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</si>
  <si>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</si>
  <si>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</si>
  <si>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</si>
  <si>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</si>
  <si>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</si>
  <si>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</si>
  <si>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</si>
  <si>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</si>
  <si>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</si>
  <si>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</si>
  <si>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</si>
  <si>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</si>
  <si>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</si>
  <si>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</si>
  <si>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</si>
  <si>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</si>
  <si>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</si>
  <si>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</si>
  <si>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</si>
  <si>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</si>
  <si>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</si>
  <si>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</si>
  <si>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</si>
  <si>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</si>
  <si>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</si>
  <si>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</si>
  <si>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</si>
  <si>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</si>
  <si>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</si>
  <si>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</si>
  <si>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</si>
  <si>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</si>
  <si>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</si>
  <si>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</si>
  <si>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</si>
  <si>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</si>
  <si>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</si>
  <si>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</si>
  <si>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</si>
  <si>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</si>
  <si>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</si>
  <si>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</si>
  <si>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</si>
  <si>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</si>
  <si>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</si>
  <si>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</si>
  <si>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</si>
  <si>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</si>
  <si>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</si>
  <si>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</si>
  <si>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</si>
  <si>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</si>
  <si>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</si>
  <si>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</si>
  <si>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</si>
  <si>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</si>
  <si>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</si>
  <si>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</si>
  <si>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</si>
  <si>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</si>
  <si>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</si>
  <si>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</si>
  <si>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</si>
  <si>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</si>
  <si>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</si>
  <si>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</si>
  <si>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</si>
  <si>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</si>
  <si>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</si>
  <si>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</si>
  <si>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</si>
  <si>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</si>
  <si>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</si>
  <si>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</si>
  <si>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</si>
  <si>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</si>
  <si>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</si>
  <si>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</si>
  <si>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</si>
  <si>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</si>
  <si>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</si>
  <si>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</si>
  <si>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</si>
  <si>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</si>
  <si>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</si>
  <si>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</si>
  <si>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</si>
  <si>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</si>
  <si>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</si>
  <si>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</si>
  <si>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</si>
  <si>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</si>
  <si>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</si>
  <si>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</si>
  <si>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</si>
  <si>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</si>
  <si>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</si>
  <si>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</si>
  <si>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</si>
  <si>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</si>
  <si>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</si>
  <si>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</si>
  <si>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</si>
  <si>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</si>
  <si>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</si>
  <si>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</si>
  <si>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</si>
  <si>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</si>
  <si>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</si>
  <si>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</si>
  <si>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</si>
  <si>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</si>
  <si>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</si>
  <si>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</si>
  <si>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</si>
  <si>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</si>
  <si>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</si>
  <si>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</si>
  <si>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</si>
  <si>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</si>
  <si>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</si>
  <si>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</si>
  <si>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</si>
  <si>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</si>
  <si>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</si>
  <si>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</si>
  <si>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</si>
  <si>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</si>
  <si>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</si>
  <si>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</si>
  <si>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</si>
  <si>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</si>
  <si>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</si>
  <si>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</si>
  <si>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</si>
  <si>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</si>
  <si>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</si>
  <si>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</si>
  <si>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</si>
  <si>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</si>
  <si>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</si>
  <si>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</si>
  <si>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</si>
  <si>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</si>
  <si>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</si>
  <si>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</si>
  <si>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</si>
  <si>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</si>
  <si>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</si>
  <si>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</si>
  <si>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</si>
  <si>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</si>
  <si>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</si>
  <si>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</si>
  <si>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</si>
  <si>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</si>
  <si>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</si>
  <si>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</si>
  <si>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</si>
  <si>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</si>
  <si>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</si>
  <si>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</si>
  <si>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</si>
  <si>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</si>
  <si>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</si>
  <si>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</si>
  <si>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</si>
  <si>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</si>
  <si>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</si>
  <si>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</si>
  <si>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</si>
  <si>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</si>
  <si>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</si>
  <si>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</si>
  <si>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</si>
  <si>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</si>
  <si>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</si>
  <si>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</si>
  <si>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</si>
  <si>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</si>
  <si>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</si>
  <si>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</si>
  <si>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</si>
  <si>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</si>
  <si>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</si>
  <si>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</si>
  <si>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</si>
  <si>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</si>
  <si>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</si>
  <si>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</si>
  <si>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</si>
  <si>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</si>
  <si>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</si>
  <si>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</si>
  <si>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</si>
  <si>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</si>
  <si>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</si>
  <si>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</si>
  <si>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</si>
  <si>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</si>
  <si>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</si>
  <si>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</si>
  <si>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</si>
  <si>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</si>
  <si>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</si>
  <si>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</si>
  <si>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</si>
  <si>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</si>
  <si>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</si>
  <si>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</si>
  <si>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</si>
  <si>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</si>
  <si>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</si>
  <si>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</si>
  <si>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</si>
  <si>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</si>
  <si>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</si>
  <si>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</si>
  <si>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</si>
  <si>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</si>
  <si>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</si>
  <si>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</si>
  <si>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</si>
  <si>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</si>
  <si>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</si>
  <si>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</si>
  <si>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</si>
  <si>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</si>
  <si>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</si>
  <si>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</si>
  <si>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</si>
  <si>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</si>
  <si>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</si>
  <si>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</si>
  <si>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</si>
  <si>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</si>
  <si>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</si>
  <si>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</si>
  <si>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</si>
  <si>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</si>
  <si>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</si>
  <si>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</si>
  <si>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</si>
  <si>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</si>
  <si>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</si>
  <si>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</si>
  <si>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</si>
  <si>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</si>
  <si>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</si>
  <si>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</si>
  <si>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</si>
  <si>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</si>
  <si>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</si>
  <si>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</si>
  <si>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</si>
  <si>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</si>
  <si>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</si>
  <si>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</si>
  <si>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</si>
  <si>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</si>
  <si>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</si>
  <si>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</si>
  <si>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</si>
  <si>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</si>
  <si>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</si>
  <si>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</si>
  <si>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</si>
  <si>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</si>
  <si>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</si>
  <si>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</si>
  <si>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</si>
  <si>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</si>
  <si>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</si>
  <si>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</si>
  <si>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</si>
  <si>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</si>
  <si>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</si>
  <si>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</si>
  <si>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</si>
  <si>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</si>
  <si>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</si>
  <si>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</si>
  <si>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</si>
  <si>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</si>
  <si>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</si>
  <si>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</si>
  <si>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</si>
  <si>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</si>
  <si>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</si>
  <si>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</si>
  <si>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</si>
  <si>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</si>
  <si>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</si>
  <si>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</si>
  <si>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</si>
  <si>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</si>
  <si>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</si>
  <si>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</si>
  <si>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</si>
  <si>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</si>
  <si>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</si>
  <si>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</si>
  <si>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</si>
  <si>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</si>
  <si>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</si>
  <si>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</si>
  <si>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</si>
  <si>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</si>
  <si>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</si>
  <si>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</si>
  <si>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</si>
  <si>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</si>
  <si>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</si>
  <si>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</si>
  <si>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</si>
  <si>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</si>
  <si>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</si>
  <si>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</si>
  <si>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</si>
  <si>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</si>
  <si>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</si>
  <si>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</si>
  <si>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</si>
  <si>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</si>
  <si>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</si>
  <si>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</si>
  <si>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</si>
  <si>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</si>
  <si>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</si>
  <si>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</si>
  <si>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</si>
  <si>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</si>
  <si>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</si>
  <si>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</si>
  <si>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</si>
  <si>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</si>
  <si>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</si>
  <si>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</si>
  <si>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</si>
  <si>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</si>
  <si>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</si>
  <si>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</si>
  <si>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</si>
  <si>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</si>
  <si>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</si>
  <si>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</si>
  <si>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</si>
  <si>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</si>
  <si>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</si>
  <si>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</si>
  <si>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</si>
  <si>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</si>
  <si>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</si>
  <si>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</si>
  <si>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</si>
  <si>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</si>
  <si>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</si>
  <si>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</si>
  <si>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</si>
  <si>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</si>
  <si>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</si>
  <si>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</si>
  <si>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</si>
  <si>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</si>
  <si>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</si>
  <si>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</si>
  <si>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</si>
  <si>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</si>
  <si>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</si>
  <si>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</si>
  <si>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</si>
  <si>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</si>
  <si>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</si>
  <si>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</si>
  <si>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</si>
  <si>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</si>
  <si>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</si>
  <si>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</si>
  <si>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</si>
  <si>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</si>
  <si>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</si>
  <si>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</si>
  <si>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</si>
  <si>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</si>
  <si>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</si>
  <si>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</si>
  <si>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</si>
  <si>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</si>
  <si>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</si>
  <si>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</si>
  <si>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</si>
  <si>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</si>
  <si>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</si>
  <si>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</si>
  <si>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</si>
  <si>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</si>
  <si>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</si>
  <si>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</si>
  <si>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</si>
  <si>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</si>
  <si>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</si>
  <si>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</si>
  <si>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</si>
  <si>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</si>
  <si>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</si>
  <si>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</si>
  <si>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</si>
  <si>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</si>
  <si>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</si>
  <si>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</si>
  <si>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</si>
  <si>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</si>
  <si>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</si>
  <si>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</si>
  <si>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</si>
  <si>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</si>
  <si>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</si>
  <si>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</si>
  <si>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</si>
  <si>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</si>
  <si>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</si>
  <si>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</si>
  <si>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</si>
  <si>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</si>
  <si>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</si>
  <si>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</si>
  <si>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</si>
  <si>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</si>
  <si>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</si>
  <si>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</si>
  <si>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</si>
  <si>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</si>
  <si>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</si>
  <si>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</si>
  <si>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</si>
  <si>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</si>
  <si>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</si>
  <si>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</si>
  <si>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</si>
  <si>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</si>
  <si>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</si>
  <si>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</si>
  <si>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</si>
  <si>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</si>
  <si>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</si>
  <si>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</si>
  <si>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</si>
  <si>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</si>
  <si>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</si>
  <si>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</si>
  <si>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</si>
  <si>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</si>
  <si>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</si>
  <si>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</si>
  <si>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</si>
  <si>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</si>
  <si>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</si>
  <si>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</si>
  <si>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</si>
  <si>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</si>
  <si>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</si>
  <si>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</si>
  <si>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</si>
  <si>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</si>
  <si>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</si>
  <si>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</si>
  <si>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</si>
  <si>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</si>
  <si>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</si>
  <si>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</si>
  <si>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</si>
  <si>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</si>
  <si>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</si>
  <si>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</si>
  <si>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</si>
  <si>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</si>
  <si>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</si>
  <si>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</si>
  <si>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</si>
  <si>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</si>
  <si>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</si>
  <si>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</si>
  <si>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</si>
  <si>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</si>
  <si>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</si>
  <si>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</si>
  <si>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</si>
  <si>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</si>
  <si>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</si>
  <si>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</si>
  <si>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</si>
  <si>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</si>
  <si>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</si>
  <si>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</si>
  <si>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</si>
  <si>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</si>
  <si>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</si>
  <si>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</si>
  <si>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</si>
  <si>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</si>
  <si>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</si>
  <si>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</si>
  <si>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</si>
  <si>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</si>
  <si>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</si>
  <si>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</si>
  <si>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</si>
  <si>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</si>
  <si>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</si>
  <si>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</si>
  <si>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</si>
  <si>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</si>
  <si>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</si>
  <si>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</si>
  <si>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</si>
  <si>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</si>
  <si>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</si>
  <si>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</si>
  <si>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</si>
  <si>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</si>
  <si>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</si>
  <si>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</si>
  <si>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</si>
  <si>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</si>
  <si>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</si>
  <si>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</si>
  <si>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</si>
  <si>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</si>
  <si>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</si>
  <si>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</si>
  <si>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</si>
  <si>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</si>
  <si>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</si>
  <si>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</si>
  <si>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</si>
  <si>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</si>
  <si>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</si>
  <si>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</si>
  <si>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</si>
  <si>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</si>
  <si>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</si>
  <si>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</si>
  <si>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</si>
  <si>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</si>
  <si>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</si>
  <si>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</si>
  <si>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</si>
  <si>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</si>
  <si>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</si>
  <si>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</si>
  <si>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</si>
  <si>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</si>
  <si>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</si>
  <si>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</si>
  <si>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</si>
  <si>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</si>
  <si>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</si>
  <si>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</si>
  <si>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</si>
  <si>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</si>
  <si>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</si>
  <si>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</si>
  <si>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</si>
  <si>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</si>
  <si>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</si>
  <si>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</si>
  <si>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</si>
  <si>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</si>
  <si>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</si>
  <si>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</si>
  <si>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</si>
  <si>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</si>
  <si>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</si>
  <si>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</si>
  <si>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</si>
  <si>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</si>
  <si>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</si>
  <si>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</si>
  <si>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</si>
  <si>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</si>
  <si>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</si>
  <si>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</si>
  <si>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</si>
  <si>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</si>
  <si>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</si>
  <si>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</si>
  <si>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</si>
  <si>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</si>
  <si>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</si>
  <si>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</si>
  <si>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</si>
  <si>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</si>
  <si>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</si>
  <si>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</si>
  <si>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</si>
  <si>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</si>
  <si>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</si>
  <si>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</si>
  <si>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</si>
  <si>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</si>
  <si>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</si>
  <si>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</si>
  <si>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</si>
  <si>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</si>
  <si>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</si>
  <si>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</si>
  <si>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</si>
  <si>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</si>
  <si>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</si>
  <si>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</si>
  <si>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</si>
  <si>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</si>
  <si>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</si>
  <si>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</si>
  <si>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</si>
  <si>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</si>
  <si>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</si>
  <si>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</si>
  <si>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</si>
  <si>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</si>
  <si>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</si>
  <si>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</si>
  <si>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</si>
  <si>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</si>
  <si>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</si>
  <si>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</si>
  <si>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</si>
  <si>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</si>
  <si>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</si>
  <si>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</si>
  <si>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</si>
  <si>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</si>
  <si>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</si>
  <si>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</si>
  <si>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</si>
  <si>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</si>
  <si>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</si>
  <si>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</si>
  <si>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</si>
  <si>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</si>
  <si>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</si>
  <si>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</si>
  <si>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</si>
  <si>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</si>
  <si>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</si>
  <si>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</si>
  <si>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</si>
  <si>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</si>
  <si>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</si>
  <si>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</si>
  <si>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</si>
  <si>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</si>
  <si>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</si>
  <si>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</si>
  <si>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</si>
  <si>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</si>
  <si>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</si>
  <si>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</si>
  <si>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</si>
  <si>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</si>
  <si>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</si>
  <si>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</si>
  <si>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</si>
  <si>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</si>
  <si>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</si>
  <si>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</si>
  <si>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</si>
  <si>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</si>
  <si>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</si>
  <si>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</si>
  <si>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</si>
  <si>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</si>
  <si>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</si>
  <si>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</si>
  <si>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</si>
  <si>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</si>
  <si>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</si>
  <si>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</si>
  <si>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</si>
  <si>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</si>
  <si>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</si>
  <si>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</si>
  <si>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</si>
  <si>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</si>
  <si>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</si>
  <si>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</si>
  <si>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</si>
  <si>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</si>
  <si>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</si>
  <si>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</si>
  <si>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</si>
  <si>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</si>
  <si>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</si>
  <si>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</si>
  <si>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</si>
  <si>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</si>
  <si>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</si>
  <si>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</si>
  <si>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</si>
  <si>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</si>
  <si>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</si>
  <si>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</si>
  <si>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</si>
  <si>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</si>
  <si>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</si>
  <si>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</si>
  <si>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</si>
  <si>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</si>
  <si>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</si>
  <si>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</si>
  <si>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</si>
  <si>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</si>
  <si>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</si>
  <si>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</si>
  <si>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</si>
  <si>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</si>
  <si>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</si>
  <si>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</si>
  <si>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</si>
  <si>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</si>
  <si>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</si>
  <si>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</si>
  <si>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</si>
  <si>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</si>
  <si>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</si>
  <si>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</si>
  <si>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</si>
  <si>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</si>
  <si>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</si>
  <si>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</si>
  <si>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</si>
  <si>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</si>
  <si>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</si>
  <si>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</si>
  <si>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</si>
  <si>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</si>
  <si>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</si>
  <si>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</si>
  <si>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</si>
  <si>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</si>
  <si>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</si>
  <si>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</si>
  <si>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</si>
  <si>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</si>
  <si>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</si>
  <si>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</si>
  <si>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</si>
  <si>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</si>
  <si>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</si>
  <si>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</si>
  <si>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</si>
  <si>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</si>
  <si>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</si>
  <si>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</si>
  <si>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</si>
  <si>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</si>
  <si>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</si>
  <si>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</si>
  <si>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</si>
  <si>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</si>
  <si>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</si>
  <si>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</si>
  <si>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</si>
  <si>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</si>
  <si>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</si>
  <si>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</si>
  <si>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</si>
  <si>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</si>
  <si>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</si>
  <si>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</si>
  <si>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</si>
  <si>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</si>
  <si>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</si>
  <si>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</si>
  <si>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</si>
  <si>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</si>
  <si>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</si>
  <si>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</si>
  <si>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</si>
  <si>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</si>
  <si>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</si>
  <si>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</si>
  <si>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</si>
  <si>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</si>
  <si>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</si>
  <si>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</si>
  <si>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</si>
  <si>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</si>
  <si>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</si>
  <si>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</si>
  <si>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</si>
  <si>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</si>
  <si>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</si>
  <si>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</si>
  <si>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</si>
  <si>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</si>
  <si>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</si>
  <si>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</si>
  <si>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</si>
  <si>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</si>
  <si>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</si>
  <si>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</si>
  <si>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</si>
  <si>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</si>
  <si>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</si>
  <si>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</si>
  <si>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</si>
  <si>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</si>
  <si>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</si>
  <si>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</si>
  <si>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</si>
  <si>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</si>
  <si>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</si>
  <si>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</si>
  <si>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</si>
  <si>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</si>
  <si>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</si>
  <si>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</si>
  <si>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</si>
  <si>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</si>
  <si>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</si>
  <si>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</si>
  <si>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</si>
  <si>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</si>
  <si>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</si>
  <si>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</si>
  <si>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</si>
  <si>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</si>
  <si>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</si>
  <si>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</si>
  <si>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</si>
  <si>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</si>
  <si>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</si>
  <si>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</si>
  <si>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</si>
  <si>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</si>
  <si>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</si>
  <si>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</si>
  <si>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</si>
  <si>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</si>
  <si>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</si>
  <si>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</si>
  <si>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</si>
  <si>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</si>
  <si>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</si>
  <si>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</si>
  <si>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</si>
  <si>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</si>
  <si>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</si>
  <si>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</si>
  <si>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</si>
  <si>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</si>
  <si>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</si>
  <si>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</si>
  <si>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</si>
  <si>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</si>
  <si>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</si>
  <si>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</si>
  <si>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</si>
  <si>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</si>
  <si>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</si>
  <si>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</si>
  <si>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</si>
  <si>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</si>
  <si>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</si>
  <si>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</si>
  <si>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</si>
  <si>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</si>
  <si>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</si>
  <si>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</si>
  <si>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</si>
  <si>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</si>
  <si>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</si>
  <si>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</si>
  <si>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</si>
  <si>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</si>
  <si>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</si>
  <si>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</si>
  <si>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</si>
  <si>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</si>
  <si>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</si>
  <si>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</si>
  <si>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</si>
  <si>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</si>
  <si>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</si>
  <si>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</si>
  <si>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</si>
  <si>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</si>
  <si>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</si>
  <si>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</si>
  <si>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</si>
  <si>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</si>
  <si>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</si>
  <si>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</si>
  <si>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</si>
  <si>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</si>
  <si>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</si>
  <si>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</si>
  <si>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</si>
  <si>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</si>
  <si>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</si>
  <si>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</si>
  <si>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</si>
  <si>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</si>
  <si>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</si>
  <si>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</si>
  <si>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</si>
  <si>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</si>
  <si>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</si>
  <si>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</si>
  <si>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</si>
  <si>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</si>
  <si>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</si>
  <si>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</si>
  <si>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</si>
  <si>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</si>
  <si>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</si>
  <si>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</si>
  <si>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</si>
  <si>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</si>
  <si>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</si>
  <si>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</si>
  <si>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</si>
  <si>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</si>
  <si>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</si>
  <si>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</si>
  <si>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</si>
  <si>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</si>
  <si>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</si>
  <si>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</si>
  <si>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</si>
  <si>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</si>
  <si>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</si>
  <si>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</si>
  <si>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</si>
  <si>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</si>
  <si>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</si>
  <si>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</si>
  <si>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</si>
  <si>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</si>
  <si>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</si>
  <si>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</si>
  <si>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</si>
  <si>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</si>
  <si>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</si>
  <si>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</si>
  <si>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</si>
  <si>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</si>
  <si>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</si>
  <si>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</si>
  <si>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</si>
  <si>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</si>
  <si>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</si>
  <si>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</si>
  <si>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</si>
  <si>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</si>
  <si>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</si>
  <si>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</si>
  <si>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</si>
  <si>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</si>
  <si>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</si>
  <si>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</si>
  <si>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</si>
  <si>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</si>
  <si>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</si>
  <si>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</si>
  <si>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</si>
  <si>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</si>
  <si>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</si>
  <si>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</si>
  <si>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</si>
  <si>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</si>
  <si>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</si>
  <si>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</si>
  <si>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</si>
  <si>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</si>
  <si>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</si>
  <si>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</si>
  <si>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</si>
  <si>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</si>
  <si>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</si>
  <si>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</si>
  <si>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</si>
  <si>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</si>
  <si>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</si>
  <si>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</si>
  <si>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</si>
  <si>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</si>
  <si>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</si>
  <si>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</si>
  <si>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</si>
  <si>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</si>
  <si>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</si>
  <si>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</si>
  <si>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</si>
  <si>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</si>
  <si>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</si>
  <si>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</si>
  <si>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</si>
  <si>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</si>
  <si>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</si>
  <si>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</si>
  <si>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</si>
  <si>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</si>
  <si>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</si>
  <si>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</si>
  <si>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</si>
  <si>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</si>
  <si>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</si>
  <si>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</si>
  <si>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</si>
  <si>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</si>
  <si>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</si>
  <si>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</si>
  <si>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</si>
  <si>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</si>
  <si>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</si>
  <si>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</si>
  <si>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</si>
  <si>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</si>
  <si>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</si>
  <si>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</si>
  <si>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</si>
  <si>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</si>
  <si>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</si>
  <si>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</si>
  <si>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</si>
  <si>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</si>
  <si>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</si>
  <si>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</si>
  <si>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</si>
  <si>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</si>
  <si>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</si>
  <si>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</si>
  <si>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</si>
  <si>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</si>
  <si>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</si>
  <si>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</si>
  <si>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</si>
  <si>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</si>
  <si>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</si>
  <si>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</si>
  <si>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</si>
  <si>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</si>
  <si>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</si>
  <si>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</si>
  <si>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</si>
  <si>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</si>
  <si>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</si>
  <si>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</si>
  <si>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</si>
  <si>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</si>
  <si>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</si>
  <si>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</si>
  <si>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</si>
  <si>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</si>
  <si>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</si>
  <si>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</si>
  <si>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</si>
  <si>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</si>
  <si>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</si>
  <si>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</si>
  <si>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</si>
  <si>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</si>
  <si>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</si>
  <si>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</si>
  <si>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</si>
  <si>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</si>
  <si>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</si>
  <si>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</si>
  <si>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</si>
  <si>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</si>
  <si>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</si>
  <si>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</si>
  <si>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</si>
  <si>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</si>
  <si>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</si>
  <si>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</si>
  <si>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</si>
  <si>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</si>
  <si>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</si>
  <si>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</si>
  <si>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</si>
  <si>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</si>
  <si>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</si>
  <si>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</si>
  <si>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</si>
  <si>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</si>
  <si>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</si>
  <si>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</si>
  <si>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</si>
  <si>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</si>
  <si>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</si>
  <si>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</si>
  <si>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</si>
  <si>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</si>
  <si>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</si>
  <si>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</si>
  <si>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</si>
  <si>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</si>
  <si>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</si>
  <si>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</si>
  <si>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</si>
  <si>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</si>
  <si>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</si>
  <si>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</si>
  <si>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</si>
  <si>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</si>
  <si>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</si>
  <si>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</si>
  <si>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</si>
  <si>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</si>
  <si>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</si>
  <si>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</si>
  <si>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</si>
  <si>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</si>
  <si>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</si>
  <si>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</si>
  <si>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</si>
  <si>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</si>
  <si>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</si>
  <si>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</si>
  <si>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</si>
  <si>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</si>
  <si>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</si>
  <si>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</si>
  <si>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</si>
  <si>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</si>
  <si>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</si>
  <si>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</si>
  <si>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</si>
  <si>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</si>
  <si>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</si>
  <si>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</si>
  <si>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</si>
  <si>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</si>
  <si>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</si>
  <si>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</si>
  <si>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</si>
  <si>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</si>
  <si>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</si>
  <si>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</si>
  <si>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</si>
  <si>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</si>
  <si>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</si>
  <si>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</si>
  <si>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</si>
  <si>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</si>
  <si>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</si>
  <si>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</si>
  <si>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</si>
  <si>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</si>
  <si>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</si>
  <si>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</si>
  <si>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</si>
  <si>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</si>
  <si>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</si>
  <si>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</si>
  <si>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</si>
  <si>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</si>
  <si>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</si>
  <si>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</si>
  <si>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</si>
  <si>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</si>
  <si>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</si>
  <si>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</si>
  <si>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</si>
  <si>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</si>
  <si>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</si>
  <si>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</si>
  <si>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</si>
  <si>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</si>
  <si>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</si>
  <si>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</si>
  <si>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</si>
  <si>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</si>
  <si>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</si>
  <si>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</si>
  <si>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</si>
  <si>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</si>
  <si>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</si>
  <si>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</si>
  <si>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</si>
  <si>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</si>
  <si>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</si>
  <si>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</si>
  <si>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</si>
  <si>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</si>
  <si>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</si>
  <si>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</si>
  <si>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</si>
  <si>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</si>
  <si>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</si>
  <si>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</si>
  <si>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</si>
  <si>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</si>
  <si>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</si>
  <si>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</si>
  <si>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</si>
  <si>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</si>
  <si>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</si>
  <si>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</si>
  <si>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</si>
  <si>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</si>
  <si>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</si>
  <si>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</si>
  <si>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</si>
  <si>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</si>
  <si>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</si>
  <si>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</si>
  <si>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</si>
  <si>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</si>
  <si>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</si>
  <si>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</si>
  <si>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</si>
  <si>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</si>
  <si>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</si>
  <si>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</si>
  <si>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</si>
  <si>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</si>
  <si>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</si>
  <si>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</si>
  <si>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</si>
  <si>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</si>
  <si>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</si>
  <si>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</si>
  <si>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</si>
  <si>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</si>
  <si>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</si>
  <si>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</si>
  <si>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</si>
  <si>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</si>
  <si>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</si>
  <si>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</si>
  <si>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</si>
  <si>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</si>
  <si>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</si>
  <si>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</si>
  <si>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</si>
  <si>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</si>
  <si>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</si>
  <si>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</si>
  <si>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</si>
  <si>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</si>
  <si>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</si>
  <si>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</si>
  <si>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</si>
  <si>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</si>
  <si>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</si>
  <si>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</si>
  <si>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</si>
  <si>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</si>
  <si>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</si>
  <si>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</si>
  <si>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</si>
  <si>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</si>
  <si>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</si>
  <si>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</si>
  <si>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</si>
  <si>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</si>
  <si>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</si>
  <si>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</si>
  <si>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</si>
  <si>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</si>
  <si>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</si>
  <si>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</si>
  <si>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</si>
  <si>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</si>
  <si>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</si>
  <si>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</si>
  <si>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</si>
  <si>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</si>
  <si>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</si>
  <si>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</si>
  <si>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</si>
  <si>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</si>
  <si>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</si>
  <si>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</si>
  <si>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</si>
  <si>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</si>
  <si>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</si>
  <si>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</si>
  <si>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</si>
  <si>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</si>
  <si>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</si>
  <si>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</si>
  <si>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</si>
  <si>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</si>
  <si>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</si>
  <si>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</si>
  <si>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</si>
  <si>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</si>
  <si>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</si>
  <si>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</si>
  <si>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</si>
  <si>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</si>
  <si>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</si>
  <si>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</si>
  <si>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</si>
  <si>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</si>
  <si>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</si>
  <si>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</si>
  <si>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</si>
  <si>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</si>
  <si>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</si>
  <si>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</si>
  <si>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</si>
  <si>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</si>
  <si>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</si>
  <si>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</si>
  <si>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</si>
  <si>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</si>
  <si>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</si>
  <si>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</si>
  <si>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</si>
  <si>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</si>
  <si>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</si>
  <si>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</si>
  <si>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</si>
  <si>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</si>
  <si>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</si>
  <si>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</si>
  <si>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</si>
  <si>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</si>
  <si>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</si>
  <si>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</si>
  <si>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</si>
  <si>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</si>
  <si>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</si>
  <si>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</si>
  <si>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</si>
  <si>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</si>
  <si>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</si>
  <si>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</si>
  <si>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</si>
  <si>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</si>
  <si>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</si>
  <si>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</si>
  <si>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</si>
  <si>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</si>
  <si>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</si>
  <si>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</si>
  <si>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</si>
  <si>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</si>
  <si>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</si>
  <si>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</si>
  <si>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</si>
  <si>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</si>
  <si>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</si>
  <si>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</si>
  <si>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</si>
  <si>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</si>
  <si>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</si>
  <si>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</si>
  <si>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</si>
  <si>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</si>
  <si>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</si>
  <si>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</si>
  <si>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</si>
  <si>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</si>
  <si>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</si>
  <si>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</si>
  <si>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</si>
  <si>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</si>
  <si>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</si>
  <si>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</si>
  <si>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</si>
  <si>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</si>
  <si>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</si>
  <si>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</si>
  <si>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</si>
  <si>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</si>
  <si>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</si>
  <si>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</si>
  <si>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</si>
  <si>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</si>
  <si>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</si>
  <si>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</si>
  <si>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</si>
  <si>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</si>
  <si>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</si>
  <si>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</si>
  <si>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</si>
  <si>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</si>
  <si>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</si>
  <si>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</si>
  <si>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</si>
  <si>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</si>
  <si>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</si>
  <si>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</si>
  <si>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</si>
  <si>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</si>
  <si>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</si>
  <si>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</si>
  <si>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</si>
  <si>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</si>
  <si>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</si>
  <si>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</si>
  <si>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</si>
  <si>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</si>
  <si>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</si>
  <si>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</si>
  <si>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</si>
  <si>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</si>
  <si>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</si>
  <si>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</si>
  <si>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</si>
  <si>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</si>
  <si>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</si>
  <si>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</si>
  <si>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</si>
  <si>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</si>
  <si>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</si>
  <si>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</si>
  <si>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</si>
  <si>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</si>
  <si>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</si>
  <si>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</si>
  <si>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</si>
  <si>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</si>
  <si>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</si>
  <si>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</si>
  <si>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</si>
  <si>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</si>
  <si>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</si>
  <si>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</si>
  <si>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</si>
  <si>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</si>
  <si>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</si>
  <si>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</si>
  <si>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</si>
  <si>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</si>
  <si>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</si>
  <si>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</si>
  <si>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</si>
  <si>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</si>
  <si>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</si>
  <si>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</si>
  <si>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</si>
  <si>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</si>
  <si>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</si>
  <si>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</si>
  <si>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</si>
  <si>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</si>
  <si>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</si>
  <si>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</si>
  <si>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</si>
  <si>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</si>
  <si>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</si>
  <si>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</si>
  <si>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</si>
  <si>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</si>
  <si>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</si>
  <si>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</si>
  <si>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</si>
  <si>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</si>
  <si>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</si>
  <si>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</si>
  <si>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</si>
  <si>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</si>
  <si>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</si>
  <si>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</si>
  <si>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</si>
  <si>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</si>
  <si>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</si>
  <si>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</si>
  <si>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</si>
  <si>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</si>
  <si>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</si>
  <si>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</si>
  <si>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</si>
  <si>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</si>
  <si>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</si>
  <si>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</si>
  <si>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</si>
  <si>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</si>
  <si>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</si>
  <si>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</si>
  <si>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</si>
  <si>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</si>
  <si>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</si>
  <si>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</si>
  <si>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</si>
  <si>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</si>
  <si>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</si>
  <si>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</si>
  <si>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</si>
  <si>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</si>
  <si>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</si>
  <si>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</si>
  <si>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</si>
  <si>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</si>
  <si>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</si>
  <si>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</si>
  <si>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</si>
  <si>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</si>
  <si>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</si>
  <si>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</si>
  <si>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</si>
  <si>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</si>
  <si>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</si>
  <si>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</si>
  <si>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</si>
  <si>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</si>
  <si>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</si>
  <si>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</si>
  <si>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</si>
  <si>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</si>
  <si>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</si>
  <si>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</si>
  <si>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</si>
  <si>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</si>
  <si>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</si>
  <si>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</si>
  <si>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</si>
  <si>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</si>
  <si>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</si>
  <si>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</si>
  <si>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</si>
  <si>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</si>
  <si>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</si>
  <si>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</si>
  <si>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</si>
  <si>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</si>
  <si>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</si>
  <si>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</si>
  <si>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</si>
  <si>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</si>
  <si>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</si>
  <si>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</si>
  <si>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</si>
  <si>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</si>
  <si>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</si>
  <si>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</si>
  <si>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</si>
  <si>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</si>
  <si>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</si>
  <si>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</si>
  <si>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</si>
  <si>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</si>
  <si>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</si>
  <si>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</si>
  <si>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</si>
  <si>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</si>
  <si>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</si>
  <si>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</si>
  <si>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</si>
  <si>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</si>
  <si>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</si>
  <si>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</si>
  <si>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</si>
  <si>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</si>
  <si>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</si>
  <si>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</si>
  <si>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</si>
  <si>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</si>
  <si>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</si>
  <si>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</si>
  <si>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</si>
  <si>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</si>
  <si>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</si>
  <si>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</si>
  <si>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</si>
  <si>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</si>
  <si>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</si>
  <si>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</si>
  <si>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</si>
  <si>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</si>
  <si>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</si>
  <si>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</si>
  <si>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</si>
  <si>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</si>
  <si>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</si>
  <si>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</si>
  <si>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</si>
  <si>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</si>
  <si>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</si>
  <si>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</si>
  <si>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</si>
  <si>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</si>
  <si>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</si>
  <si>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</si>
  <si>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</si>
  <si>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</si>
  <si>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</si>
  <si>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</si>
  <si>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</si>
  <si>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</si>
  <si>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</si>
  <si>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</si>
  <si>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</si>
  <si>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</si>
  <si>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</si>
  <si>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</si>
  <si>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</si>
  <si>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</si>
  <si>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</si>
  <si>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</si>
  <si>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</si>
  <si>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</si>
  <si>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</si>
  <si>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</si>
  <si>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</si>
  <si>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</si>
  <si>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</si>
  <si>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</si>
  <si>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</si>
  <si>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</si>
  <si>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</si>
  <si>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</si>
  <si>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</si>
  <si>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</si>
  <si>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</si>
  <si>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</si>
  <si>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</si>
  <si>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</si>
  <si>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</si>
  <si>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</si>
  <si>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</si>
  <si>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</si>
  <si>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</si>
  <si>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</si>
  <si>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</si>
  <si>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</si>
  <si>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</si>
  <si>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</si>
  <si>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</si>
  <si>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</si>
  <si>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</si>
  <si>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</si>
  <si>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</si>
  <si>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</si>
  <si>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</si>
  <si>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</si>
  <si>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</si>
  <si>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</si>
  <si>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</si>
  <si>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</si>
  <si>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</si>
  <si>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</si>
  <si>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</si>
  <si>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</si>
  <si>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</si>
  <si>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</si>
  <si>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</si>
  <si>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</si>
  <si>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</si>
  <si>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</si>
  <si>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</si>
  <si>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</si>
  <si>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</si>
  <si>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</si>
  <si>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</si>
  <si>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</si>
  <si>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</si>
  <si>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</si>
  <si>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</si>
  <si>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</si>
  <si>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</si>
  <si>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</si>
  <si>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</si>
  <si>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</si>
  <si>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</si>
  <si>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</si>
  <si>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</si>
  <si>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</si>
  <si>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</si>
  <si>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</si>
  <si>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</si>
  <si>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</si>
  <si>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</si>
  <si>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</si>
  <si>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</si>
  <si>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</si>
  <si>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</si>
  <si>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</si>
  <si>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</si>
  <si>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</si>
  <si>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</si>
  <si>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</si>
  <si>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</si>
  <si>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</si>
  <si>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</si>
  <si>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</si>
  <si>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</si>
  <si>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</si>
  <si>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</si>
  <si>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</si>
  <si>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</si>
  <si>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</si>
  <si>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</si>
  <si>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</si>
  <si>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</si>
  <si>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</si>
  <si>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</si>
  <si>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</si>
  <si>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</si>
  <si>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</si>
  <si>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</si>
  <si>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</si>
  <si>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</si>
  <si>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</si>
  <si>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</si>
  <si>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</si>
  <si>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</si>
  <si>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</si>
  <si>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</si>
  <si>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</si>
  <si>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</si>
  <si>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</si>
  <si>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</si>
  <si>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</si>
  <si>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</si>
  <si>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</si>
  <si>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</si>
  <si>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</si>
  <si>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</si>
  <si>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</si>
  <si>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</si>
  <si>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</si>
  <si>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</si>
  <si>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</si>
  <si>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</si>
  <si>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</si>
  <si>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</si>
  <si>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</si>
  <si>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</si>
  <si>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</si>
  <si>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</si>
  <si>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</si>
  <si>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</si>
  <si>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</si>
  <si>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</si>
  <si>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</si>
  <si>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</si>
  <si>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</si>
  <si>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</si>
  <si>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</si>
  <si>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</si>
  <si>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</si>
  <si>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</si>
  <si>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</si>
  <si>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</si>
  <si>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</si>
  <si>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</si>
  <si>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</si>
  <si>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</si>
  <si>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</si>
  <si>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</si>
  <si>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</si>
  <si>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</si>
  <si>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</si>
  <si>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</si>
  <si>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</si>
  <si>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</si>
  <si>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</si>
  <si>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</si>
  <si>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</si>
  <si>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</si>
  <si>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</si>
  <si>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</si>
  <si>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</si>
  <si>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</si>
  <si>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</si>
  <si>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</si>
  <si>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</si>
  <si>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</si>
  <si>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</si>
  <si>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</si>
  <si>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</si>
  <si>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</si>
  <si>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</si>
  <si>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</si>
  <si>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</si>
  <si>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</si>
  <si>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</si>
  <si>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</si>
  <si>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</si>
  <si>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</si>
  <si>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</si>
  <si>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</si>
  <si>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</si>
  <si>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</si>
  <si>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</si>
  <si>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</si>
  <si>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</si>
  <si>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</si>
  <si>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</si>
  <si>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</si>
  <si>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</si>
  <si>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</si>
  <si>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</si>
  <si>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</si>
  <si>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</si>
  <si>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</si>
  <si>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</si>
  <si>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</si>
  <si>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</si>
  <si>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</si>
  <si>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</si>
  <si>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</si>
  <si>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</si>
  <si>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</si>
  <si>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</si>
  <si>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</si>
  <si>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</si>
  <si>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</si>
  <si>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</si>
  <si>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</si>
  <si>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</si>
  <si>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</si>
  <si>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</si>
  <si>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</si>
  <si>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</si>
  <si>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</si>
  <si>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</si>
  <si>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</si>
  <si>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</si>
  <si>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</si>
  <si>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</si>
  <si>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</si>
  <si>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</si>
  <si>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</si>
  <si>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</si>
  <si>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</si>
  <si>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</si>
  <si>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</si>
  <si>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</si>
  <si>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</si>
  <si>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</si>
  <si>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</si>
  <si>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</si>
  <si>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</si>
  <si>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</si>
  <si>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</si>
  <si>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</si>
  <si>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</si>
  <si>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</si>
  <si>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</si>
  <si>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</si>
  <si>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</si>
  <si>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</si>
  <si>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</si>
  <si>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</si>
  <si>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</si>
  <si>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</si>
  <si>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</si>
  <si>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</si>
  <si>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</si>
  <si>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</si>
  <si>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</si>
  <si>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</si>
  <si>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</si>
  <si>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</si>
  <si>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</si>
  <si>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</si>
  <si>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</si>
  <si>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</si>
  <si>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</si>
  <si>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</si>
  <si>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</si>
  <si>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</si>
  <si>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</si>
  <si>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</si>
  <si>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</si>
  <si>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</si>
  <si>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</si>
  <si>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</si>
  <si>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</si>
  <si>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</si>
  <si>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</si>
  <si>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</si>
  <si>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</si>
  <si>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</si>
  <si>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</si>
  <si>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</si>
  <si>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</si>
  <si>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</si>
  <si>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</si>
  <si>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</si>
  <si>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</si>
  <si>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</si>
  <si>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</si>
  <si>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</si>
  <si>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</si>
  <si>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</si>
  <si>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</si>
  <si>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</si>
  <si>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</si>
  <si>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</si>
  <si>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</si>
  <si>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</si>
  <si>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</si>
  <si>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</si>
  <si>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</si>
  <si>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</si>
  <si>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</si>
  <si>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</si>
  <si>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</si>
  <si>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</si>
  <si>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</si>
  <si>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</si>
  <si>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</si>
  <si>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</si>
  <si>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</si>
  <si>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</si>
  <si>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</si>
  <si>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</si>
  <si>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</si>
  <si>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</si>
  <si>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</si>
  <si>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</si>
  <si>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</si>
  <si>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</si>
  <si>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</si>
  <si>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</si>
  <si>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</si>
  <si>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</si>
  <si>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</si>
  <si>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</si>
  <si>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</si>
  <si>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</si>
  <si>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</si>
  <si>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</si>
  <si>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</si>
  <si>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</si>
  <si>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</si>
  <si>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</si>
  <si>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</si>
  <si>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</si>
  <si>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</si>
  <si>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</si>
  <si>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</si>
  <si>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</si>
  <si>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</si>
  <si>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</si>
  <si>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</si>
  <si>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</si>
  <si>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</si>
  <si>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</si>
  <si>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</si>
  <si>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</si>
  <si>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</si>
  <si>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</si>
  <si>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</si>
  <si>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</si>
  <si>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</si>
  <si>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</si>
  <si>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</si>
  <si>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</si>
  <si>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</si>
  <si>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</si>
  <si>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</si>
  <si>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</si>
  <si>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</si>
  <si>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</si>
  <si>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</si>
  <si>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</si>
  <si>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</si>
  <si>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</si>
  <si>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</si>
  <si>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</si>
  <si>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</si>
  <si>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</si>
  <si>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</si>
  <si>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</si>
  <si>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</si>
  <si>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</si>
  <si>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</si>
  <si>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</si>
  <si>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</si>
  <si>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</si>
  <si>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</si>
  <si>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</si>
  <si>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</si>
  <si>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</si>
  <si>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</si>
  <si>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</si>
  <si>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</si>
  <si>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</si>
  <si>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</si>
  <si>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</si>
  <si>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</si>
  <si>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</si>
  <si>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</si>
  <si>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</si>
  <si>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</si>
  <si>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</si>
  <si>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</si>
  <si>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</si>
  <si>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</si>
  <si>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</si>
  <si>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</si>
  <si>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</si>
  <si>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</si>
  <si>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</si>
  <si>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</si>
  <si>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</si>
  <si>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</si>
  <si>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</si>
  <si>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</si>
  <si>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</si>
  <si>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</si>
  <si>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</si>
  <si>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</si>
  <si>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</si>
  <si>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</si>
  <si>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</si>
  <si>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</si>
  <si>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</si>
  <si>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</si>
  <si>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</si>
  <si>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</si>
  <si>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</si>
  <si>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</si>
  <si>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</si>
  <si>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</si>
  <si>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</si>
  <si>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</si>
  <si>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</si>
  <si>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</si>
  <si>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</si>
  <si>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</si>
  <si>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</si>
  <si>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</si>
  <si>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</si>
  <si>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</si>
  <si>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</si>
  <si>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</si>
  <si>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</si>
  <si>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</si>
  <si>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</si>
  <si>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</si>
  <si>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</si>
  <si>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</si>
  <si>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</si>
  <si>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</si>
  <si>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</si>
  <si>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</si>
  <si>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</si>
  <si>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</si>
  <si>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</si>
  <si>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</si>
  <si>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</si>
  <si>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</si>
  <si>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</si>
  <si>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</si>
  <si>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</si>
  <si>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</si>
  <si>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</si>
  <si>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</si>
  <si>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</si>
  <si>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</si>
  <si>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</si>
  <si>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</si>
  <si>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</si>
  <si>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</si>
  <si>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</si>
  <si>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</si>
  <si>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</si>
  <si>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</si>
  <si>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</si>
  <si>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</si>
  <si>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</si>
  <si>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</si>
  <si>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</si>
  <si>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</si>
  <si>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</si>
  <si>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</si>
  <si>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</si>
  <si>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</si>
  <si>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</si>
  <si>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</si>
  <si>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</si>
  <si>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</si>
  <si>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</si>
  <si>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</si>
  <si>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</si>
  <si>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</si>
  <si>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</si>
  <si>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</si>
  <si>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</si>
  <si>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</si>
  <si>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</si>
  <si>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</si>
  <si>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</si>
  <si>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</si>
  <si>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</si>
  <si>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</si>
  <si>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</si>
  <si>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</si>
  <si>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</si>
  <si>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</si>
  <si>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</si>
  <si>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</si>
  <si>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</si>
  <si>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</si>
  <si>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</si>
  <si>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</si>
  <si>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</si>
  <si>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</si>
  <si>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</si>
  <si>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</si>
  <si>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</si>
  <si>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</si>
  <si>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</si>
  <si>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</si>
  <si>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</si>
  <si>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</si>
  <si>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</si>
  <si>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</si>
  <si>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</si>
  <si>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</si>
  <si>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</si>
  <si>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</si>
  <si>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</si>
  <si>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</si>
  <si>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</si>
  <si>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</si>
  <si>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</si>
  <si>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</si>
  <si>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</si>
  <si>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</si>
  <si>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</si>
  <si>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</si>
  <si>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</si>
  <si>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</si>
  <si>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</si>
  <si>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</si>
  <si>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</si>
  <si>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</si>
  <si>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</si>
  <si>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</si>
  <si>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</si>
  <si>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</si>
  <si>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</si>
  <si>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</si>
  <si>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</si>
  <si>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</si>
  <si>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</si>
  <si>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</si>
  <si>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</si>
  <si>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</si>
  <si>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</si>
  <si>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</si>
  <si>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</si>
  <si>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</si>
  <si>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</si>
  <si>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</si>
  <si>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</si>
  <si>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</si>
  <si>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</si>
  <si>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</si>
  <si>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</si>
  <si>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</si>
  <si>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</si>
  <si>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</si>
  <si>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</si>
  <si>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</si>
  <si>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</si>
  <si>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</si>
  <si>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</si>
  <si>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</si>
  <si>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</si>
  <si>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</si>
  <si>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</si>
  <si>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</si>
  <si>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</si>
  <si>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</si>
  <si>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</si>
  <si>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</si>
  <si>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</si>
  <si>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</si>
  <si>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</si>
  <si>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</si>
  <si>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</si>
  <si>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</si>
  <si>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</si>
  <si>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</si>
  <si>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</si>
  <si>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</si>
  <si>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</si>
  <si>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</si>
  <si>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</si>
  <si>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</si>
  <si>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</si>
  <si>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</si>
  <si>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</si>
  <si>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</si>
  <si>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</si>
  <si>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</si>
  <si>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</si>
  <si>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</si>
  <si>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</si>
  <si>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</si>
  <si>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</si>
  <si>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</si>
  <si>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</si>
  <si>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</si>
  <si>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</si>
  <si>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</si>
  <si>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</si>
  <si>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</si>
  <si>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</si>
  <si>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</si>
  <si>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</si>
  <si>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</si>
  <si>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</si>
  <si>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</si>
  <si>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</si>
  <si>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</si>
  <si>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</si>
  <si>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</si>
  <si>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</si>
  <si>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</si>
  <si>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</si>
  <si>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</si>
  <si>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</si>
  <si>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</si>
  <si>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</si>
  <si>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</si>
  <si>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</si>
  <si>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</si>
  <si>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</si>
  <si>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</si>
  <si>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</si>
  <si>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</si>
  <si>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</si>
  <si>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</si>
  <si>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</si>
  <si>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</si>
  <si>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</si>
  <si>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</si>
  <si>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</si>
  <si>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</si>
  <si>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</si>
  <si>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</si>
  <si>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</si>
  <si>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</si>
  <si>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</si>
  <si>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</si>
  <si>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</si>
  <si>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</si>
  <si>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</si>
  <si>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</si>
  <si>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</si>
  <si>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</si>
  <si>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</si>
  <si>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</si>
  <si>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</si>
  <si>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</si>
  <si>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</si>
  <si>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</si>
  <si>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</si>
  <si>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</si>
  <si>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</si>
  <si>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</si>
  <si>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</si>
  <si>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</si>
  <si>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</si>
  <si>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</si>
  <si>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</si>
  <si>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</si>
  <si>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</si>
  <si>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</si>
  <si>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</si>
  <si>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</si>
  <si>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</si>
  <si>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</si>
  <si>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</si>
  <si>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</si>
  <si>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</si>
  <si>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</si>
  <si>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</si>
  <si>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</si>
  <si>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</si>
  <si>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</si>
  <si>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</si>
  <si>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</si>
  <si>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</si>
  <si>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</si>
  <si>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</si>
  <si>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</si>
  <si>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</si>
  <si>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</si>
  <si>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</si>
  <si>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</si>
  <si>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</si>
  <si>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</si>
  <si>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</si>
  <si>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</si>
  <si>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</si>
  <si>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</si>
  <si>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</si>
  <si>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</si>
  <si>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</si>
  <si>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</si>
  <si>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</si>
  <si>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</si>
  <si>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</si>
  <si>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</si>
  <si>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</si>
  <si>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</si>
  <si>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</si>
  <si>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</si>
  <si>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</si>
  <si>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</si>
  <si>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</si>
  <si>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</si>
  <si>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</si>
  <si>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</si>
  <si>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</si>
  <si>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</si>
  <si>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</si>
  <si>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</si>
  <si>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</si>
  <si>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</si>
  <si>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</si>
  <si>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</si>
  <si>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</si>
  <si>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</si>
  <si>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</si>
  <si>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</si>
  <si>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</si>
  <si>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</si>
  <si>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</si>
  <si>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</si>
  <si>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</si>
  <si>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</si>
  <si>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</si>
  <si>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</si>
  <si>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</si>
  <si>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</si>
  <si>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</si>
  <si>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</si>
  <si>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</si>
  <si>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</si>
  <si>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</si>
  <si>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</si>
  <si>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</si>
  <si>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</si>
  <si>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</si>
  <si>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</si>
  <si>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</si>
  <si>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</si>
  <si>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</si>
  <si>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</si>
  <si>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</si>
  <si>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</si>
  <si>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</si>
  <si>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</si>
  <si>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</si>
  <si>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</si>
  <si>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</si>
  <si>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</si>
  <si>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</si>
  <si>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</si>
  <si>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</si>
  <si>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</si>
  <si>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</si>
  <si>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</si>
  <si>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</si>
  <si>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</si>
  <si>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</si>
  <si>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</si>
  <si>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</si>
  <si>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</si>
  <si>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</si>
  <si>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</si>
  <si>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</si>
  <si>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</si>
  <si>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</si>
  <si>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</si>
  <si>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</si>
  <si>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</si>
  <si>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</si>
  <si>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</si>
  <si>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</si>
  <si>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</si>
  <si>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</si>
  <si>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</si>
  <si>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</si>
  <si>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</si>
  <si>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</si>
  <si>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</si>
  <si>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</si>
  <si>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</si>
  <si>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</si>
  <si>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</si>
  <si>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</si>
  <si>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</si>
  <si>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</si>
  <si>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</si>
  <si>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</si>
  <si>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</si>
  <si>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</si>
  <si>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</si>
  <si>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</si>
  <si>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</si>
  <si>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</si>
  <si>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</si>
  <si>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</si>
  <si>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</si>
  <si>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</si>
  <si>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</si>
  <si>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</si>
  <si>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</si>
  <si>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</si>
  <si>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</si>
  <si>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</si>
  <si>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</si>
  <si>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</si>
  <si>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</si>
  <si>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</si>
  <si>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</si>
  <si>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</si>
  <si>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</si>
  <si>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</si>
  <si>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</si>
  <si>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</si>
  <si>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</si>
  <si>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</si>
  <si>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</si>
  <si>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</si>
  <si>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</si>
  <si>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</si>
  <si>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</si>
  <si>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</si>
  <si>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</si>
  <si>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</si>
  <si>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</si>
  <si>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</si>
  <si>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</si>
  <si>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</si>
  <si>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</si>
  <si>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</si>
  <si>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</si>
  <si>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</si>
  <si>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</si>
  <si>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</si>
  <si>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</si>
  <si>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</si>
  <si>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</si>
  <si>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</si>
  <si>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</si>
  <si>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</si>
  <si>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</si>
  <si>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</si>
  <si>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</si>
  <si>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</si>
  <si>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</si>
  <si>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</si>
  <si>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</si>
  <si>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</si>
  <si>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</si>
  <si>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</si>
  <si>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</si>
  <si>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</si>
  <si>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</si>
  <si>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</si>
  <si>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</si>
  <si>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</si>
  <si>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</si>
  <si>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</si>
  <si>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</si>
  <si>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</si>
  <si>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</si>
  <si>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</si>
  <si>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</si>
  <si>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</si>
  <si>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Tour of the Alps (2.Pro)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</si>
  <si>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</si>
  <si>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</si>
  <si>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</si>
  <si>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</si>
  <si>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</si>
  <si>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</si>
  <si>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</si>
  <si>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</si>
  <si>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</si>
  <si>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</si>
  <si>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</si>
  <si>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</si>
  <si>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</si>
  <si>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</si>
  <si>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</si>
  <si>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</si>
  <si>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</si>
  <si>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</si>
  <si>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</si>
  <si>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</si>
  <si>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</si>
  <si>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</si>
  <si>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</si>
  <si>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</si>
  <si>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</si>
  <si>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</si>
  <si>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</si>
  <si>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</si>
  <si>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</si>
  <si>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</si>
  <si>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</si>
  <si>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</si>
  <si>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</si>
  <si>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</si>
  <si>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</si>
  <si>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</si>
  <si>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</si>
  <si>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</si>
  <si>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</si>
  <si>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</si>
  <si>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</si>
  <si>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</si>
  <si>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</si>
  <si>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</si>
  <si>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</si>
  <si>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</si>
  <si>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</si>
  <si>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</si>
  <si>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</si>
  <si>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</si>
  <si>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</si>
  <si>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</si>
  <si>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</si>
  <si>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</si>
  <si>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</si>
  <si>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</si>
  <si>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</si>
  <si>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</si>
  <si>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</si>
  <si>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</si>
  <si>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</si>
  <si>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</si>
  <si>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</si>
  <si>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</si>
  <si>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</si>
  <si>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</si>
  <si>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</si>
  <si>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</si>
  <si>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</si>
  <si>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</si>
  <si>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</si>
  <si>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</si>
  <si>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</si>
  <si>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</si>
  <si>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</si>
  <si>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</si>
  <si>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</si>
  <si>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</si>
  <si>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</si>
  <si>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</si>
  <si>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</si>
  <si>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</si>
  <si>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</si>
  <si>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</si>
  <si>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</si>
  <si>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</si>
  <si>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</si>
  <si>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</si>
  <si>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</si>
  <si>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</si>
  <si>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</si>
  <si>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</si>
  <si>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</si>
  <si>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</si>
  <si>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</si>
  <si>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</si>
  <si>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</si>
  <si>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</si>
  <si>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</si>
  <si>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</si>
  <si>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</si>
  <si>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</si>
  <si>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</si>
  <si>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</si>
  <si>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</si>
  <si>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</si>
  <si>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</si>
  <si>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</si>
  <si>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</si>
  <si>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</si>
  <si>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</si>
  <si>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</si>
  <si>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</si>
  <si>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</si>
  <si>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</si>
  <si>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</si>
  <si>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</si>
  <si>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</si>
  <si>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</si>
  <si>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</si>
  <si>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</si>
  <si>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</si>
  <si>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</si>
  <si>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</si>
  <si>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</si>
  <si>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</si>
  <si>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</si>
  <si>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</si>
  <si>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</si>
  <si>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</si>
  <si>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</si>
  <si>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</si>
  <si>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</si>
  <si>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</si>
  <si>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</si>
  <si>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</si>
  <si>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</si>
  <si>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</si>
  <si>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</si>
  <si>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</si>
  <si>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</si>
  <si>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</si>
  <si>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</si>
  <si>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</si>
  <si>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</si>
  <si>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</si>
  <si>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</si>
  <si>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</si>
  <si>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</si>
  <si>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</si>
  <si>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</si>
  <si>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</si>
  <si>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</si>
  <si>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</si>
  <si>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</si>
  <si>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</si>
  <si>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</si>
  <si>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</si>
  <si>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</si>
  <si>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</si>
  <si>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</si>
  <si>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</si>
  <si>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</si>
  <si>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</si>
  <si>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</si>
  <si>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</si>
  <si>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</si>
  <si>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</si>
  <si>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</si>
  <si>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</si>
  <si>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</si>
  <si>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</si>
  <si>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</si>
  <si>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</si>
  <si>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</si>
  <si>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</si>
  <si>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</si>
  <si>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</si>
  <si>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</si>
  <si>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</si>
  <si>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</si>
  <si>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</si>
  <si>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</si>
  <si>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</si>
  <si>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</si>
  <si>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</si>
  <si>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</si>
  <si>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</si>
  <si>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</si>
  <si>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</si>
  <si>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</si>
  <si>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</si>
  <si>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</si>
  <si>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</si>
  <si>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</si>
  <si>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</si>
  <si>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</si>
  <si>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</si>
  <si>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</si>
  <si>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</si>
  <si>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</si>
  <si>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</si>
  <si>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</si>
  <si>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</si>
  <si>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</si>
  <si>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</si>
  <si>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</si>
  <si>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</si>
  <si>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</si>
  <si>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</si>
  <si>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</si>
  <si>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</si>
  <si>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</si>
  <si>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</si>
  <si>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</si>
  <si>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</si>
  <si>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</si>
  <si>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</si>
  <si>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</si>
  <si>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</si>
  <si>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</si>
  <si>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</si>
  <si>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</si>
  <si>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</si>
  <si>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</si>
  <si>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</si>
  <si>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</si>
  <si>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</si>
  <si>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</si>
  <si>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</si>
  <si>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</si>
  <si>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</si>
  <si>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</si>
  <si>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</si>
  <si>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</si>
  <si>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</si>
  <si>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</si>
  <si>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</si>
  <si>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</si>
  <si>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</si>
  <si>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</si>
  <si>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</si>
  <si>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</si>
  <si>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</si>
  <si>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</si>
  <si>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</si>
  <si>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</si>
  <si>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</si>
  <si>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</si>
  <si>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</si>
  <si>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</si>
  <si>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</si>
  <si>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</si>
  <si>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</si>
  <si>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</si>
  <si>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</si>
  <si>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</si>
  <si>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</si>
  <si>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</si>
  <si>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</si>
  <si>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</si>
  <si>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</si>
  <si>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</si>
  <si>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</si>
  <si>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</si>
  <si>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</si>
  <si>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</si>
  <si>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</si>
  <si>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</si>
  <si>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</si>
  <si>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</si>
  <si>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</si>
  <si>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</si>
  <si>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</si>
  <si>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</si>
  <si>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</si>
  <si>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</si>
  <si>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</si>
  <si>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</si>
  <si>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</si>
  <si>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</si>
  <si>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</si>
  <si>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</si>
  <si>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</si>
  <si>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</si>
  <si>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</si>
  <si>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</si>
  <si>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</si>
  <si>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</si>
  <si>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</si>
  <si>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</si>
  <si>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</si>
  <si>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</si>
  <si>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</si>
  <si>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</si>
  <si>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</si>
  <si>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</si>
  <si>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</si>
  <si>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</si>
  <si>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</si>
  <si>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</si>
  <si>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</si>
  <si>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</si>
  <si>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</si>
  <si>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</si>
  <si>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</si>
  <si>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</si>
  <si>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</si>
  <si>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</si>
  <si>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</si>
  <si>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</si>
  <si>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</si>
  <si>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</si>
  <si>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</si>
  <si>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</si>
  <si>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</si>
  <si>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</si>
  <si>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</si>
  <si>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</si>
  <si>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</si>
  <si>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</si>
  <si>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</si>
  <si>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</si>
  <si>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</si>
  <si>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</si>
  <si>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</si>
  <si>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</si>
  <si>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</si>
  <si>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</si>
  <si>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</si>
  <si>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</si>
  <si>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</si>
  <si>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</si>
  <si>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</si>
  <si>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</si>
  <si>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</si>
  <si>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</si>
  <si>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</si>
  <si>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</si>
  <si>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</si>
  <si>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</si>
  <si>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</si>
  <si>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</si>
  <si>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</si>
  <si>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</si>
  <si>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</si>
  <si>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</si>
  <si>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</si>
  <si>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</si>
  <si>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</si>
  <si>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</si>
  <si>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</si>
  <si>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</si>
  <si>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</si>
  <si>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</si>
  <si>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</si>
  <si>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</si>
  <si>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</si>
  <si>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</si>
  <si>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</si>
  <si>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</si>
  <si>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</si>
  <si>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</si>
  <si>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</si>
  <si>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</si>
  <si>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</si>
  <si>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</si>
  <si>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</si>
  <si>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</si>
  <si>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</si>
  <si>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</si>
  <si>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</si>
  <si>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</si>
  <si>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</si>
  <si>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</si>
  <si>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</si>
  <si>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</si>
  <si>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</si>
  <si>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</si>
  <si>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</si>
  <si>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</si>
  <si>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</si>
  <si>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</si>
  <si>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</si>
  <si>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</si>
  <si>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</si>
  <si>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</si>
  <si>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</si>
  <si>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</si>
  <si>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</si>
  <si>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</si>
  <si>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</si>
  <si>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</si>
  <si>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</si>
  <si>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</si>
  <si>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</si>
  <si>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</si>
  <si>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</si>
  <si>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</si>
  <si>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</si>
  <si>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</si>
  <si>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</si>
  <si>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</si>
  <si>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</si>
  <si>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</si>
  <si>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</si>
  <si>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</si>
  <si>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</si>
  <si>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</si>
  <si>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</si>
  <si>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</si>
  <si>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</si>
  <si>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</si>
  <si>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</si>
  <si>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</si>
  <si>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</si>
  <si>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</si>
  <si>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</si>
  <si>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</si>
  <si>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</si>
  <si>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</si>
  <si>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</si>
  <si>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</si>
  <si>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</si>
  <si>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</si>
  <si>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</si>
  <si>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</si>
  <si>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</si>
  <si>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</si>
  <si>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</si>
  <si>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</si>
  <si>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</si>
  <si>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</si>
  <si>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</si>
  <si>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</si>
  <si>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</si>
  <si>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</si>
  <si>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</si>
  <si>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</si>
  <si>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</si>
  <si>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</si>
  <si>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</si>
  <si>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</si>
  <si>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</si>
  <si>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</si>
  <si>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</si>
  <si>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</si>
  <si>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</si>
  <si>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</si>
  <si>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</si>
  <si>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</si>
  <si>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</si>
  <si>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</si>
  <si>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</si>
  <si>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</si>
  <si>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</si>
  <si>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</si>
  <si>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</si>
  <si>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</si>
  <si>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</si>
  <si>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</si>
  <si>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</si>
  <si>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</si>
  <si>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</si>
  <si>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</si>
  <si>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</si>
  <si>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</si>
  <si>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</si>
  <si>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</si>
  <si>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</si>
  <si>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</si>
  <si>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</si>
  <si>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</si>
  <si>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</si>
  <si>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</si>
  <si>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</si>
  <si>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</si>
  <si>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</si>
  <si>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</si>
  <si>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</si>
  <si>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</si>
  <si>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</si>
  <si>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</si>
  <si>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</si>
  <si>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</si>
  <si>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</si>
  <si>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</si>
  <si>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</si>
  <si>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</si>
  <si>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</si>
  <si>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</si>
  <si>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</si>
  <si>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</si>
  <si>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</si>
  <si>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</si>
  <si>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</si>
  <si>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</si>
  <si>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</si>
  <si>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</si>
  <si>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</si>
  <si>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</si>
  <si>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</si>
  <si>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</si>
  <si>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</si>
  <si>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</si>
  <si>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</si>
  <si>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</si>
  <si>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</si>
  <si>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</si>
  <si>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</si>
  <si>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</si>
  <si>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</si>
  <si>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</si>
  <si>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</si>
  <si>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</si>
  <si>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</si>
  <si>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</si>
  <si>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</si>
  <si>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</si>
  <si>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</si>
  <si>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</si>
  <si>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</si>
  <si>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</si>
  <si>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</si>
  <si>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</si>
  <si>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</si>
  <si>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</si>
  <si>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</si>
  <si>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</si>
  <si>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</si>
  <si>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</si>
  <si>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</si>
  <si>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</si>
  <si>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</si>
  <si>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</si>
  <si>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</si>
  <si>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</si>
  <si>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</si>
  <si>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</si>
  <si>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</si>
  <si>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</si>
  <si>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</si>
  <si>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</si>
  <si>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</si>
  <si>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</si>
  <si>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</si>
  <si>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</si>
  <si>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</si>
  <si>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</si>
  <si>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</si>
  <si>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</si>
  <si>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</si>
  <si>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</si>
  <si>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</si>
  <si>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</si>
  <si>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</si>
  <si>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</si>
  <si>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</si>
  <si>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</si>
  <si>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</si>
  <si>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</si>
  <si>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</si>
  <si>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</si>
  <si>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</si>
  <si>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</si>
  <si>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Liège-Bastogne-Liège (1.WT)</t>
  </si>
  <si>
    <t>La Flèche Wallonne (1.WT)</t>
  </si>
  <si>
    <t>D'AIUTO Filippo</t>
  </si>
  <si>
    <t>LEIJNSE Enzo</t>
  </si>
  <si>
    <t>Joihn Verschoor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</si>
  <si>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</si>
  <si>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</si>
  <si>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</si>
  <si>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</si>
  <si>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</si>
  <si>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</si>
  <si>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</si>
  <si>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</si>
  <si>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</si>
  <si>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</si>
  <si>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</si>
  <si>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</si>
  <si>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</si>
  <si>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</si>
  <si>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</si>
  <si>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</si>
  <si>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</si>
  <si>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</si>
  <si>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</si>
  <si>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</si>
  <si>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</si>
  <si>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</si>
  <si>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</si>
  <si>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</si>
  <si>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</si>
  <si>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</si>
  <si>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</si>
  <si>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</si>
  <si>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</si>
  <si>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</si>
  <si>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</si>
  <si>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</si>
  <si>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</si>
  <si>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</si>
  <si>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</si>
  <si>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</si>
  <si>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</si>
  <si>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</si>
  <si>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</si>
  <si>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</si>
  <si>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</si>
  <si>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</si>
  <si>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</si>
  <si>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</si>
  <si>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</si>
  <si>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</si>
  <si>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</si>
  <si>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</si>
  <si>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</si>
  <si>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</si>
  <si>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</si>
  <si>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</si>
  <si>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</si>
  <si>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</si>
  <si>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</si>
  <si>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</si>
  <si>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</si>
  <si>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</si>
  <si>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</si>
  <si>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</si>
  <si>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</si>
  <si>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</si>
  <si>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</si>
  <si>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</si>
  <si>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</si>
  <si>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</si>
  <si>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</si>
  <si>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</si>
  <si>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</si>
  <si>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</si>
  <si>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</si>
  <si>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</si>
  <si>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</si>
  <si>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</si>
  <si>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</si>
  <si>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</si>
  <si>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</si>
  <si>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</si>
  <si>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</si>
  <si>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</si>
  <si>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</si>
  <si>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</si>
  <si>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</si>
  <si>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</si>
  <si>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</si>
  <si>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</si>
  <si>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</si>
  <si>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</si>
  <si>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</si>
  <si>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</si>
  <si>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</si>
  <si>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</si>
  <si>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</si>
  <si>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</si>
  <si>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</si>
  <si>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</si>
  <si>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</si>
  <si>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</si>
  <si>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</si>
  <si>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</si>
  <si>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</si>
  <si>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</si>
  <si>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</si>
  <si>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</si>
  <si>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</si>
  <si>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</si>
  <si>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</si>
  <si>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</si>
  <si>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</si>
  <si>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</si>
  <si>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</si>
  <si>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</si>
  <si>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</si>
  <si>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</si>
  <si>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</si>
  <si>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</si>
  <si>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</si>
  <si>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</si>
  <si>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</si>
  <si>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</si>
  <si>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</si>
  <si>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</si>
  <si>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</si>
  <si>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</si>
  <si>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</si>
  <si>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</si>
  <si>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</si>
  <si>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</si>
  <si>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</si>
  <si>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</si>
  <si>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</si>
  <si>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</si>
  <si>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</si>
  <si>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</si>
  <si>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</si>
  <si>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Vuelta Asturias (2.1)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</si>
  <si>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</si>
  <si>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</si>
  <si>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</si>
  <si>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</si>
  <si>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</si>
  <si>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</si>
  <si>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</si>
  <si>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</si>
  <si>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</si>
  <si>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</si>
  <si>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</si>
  <si>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</si>
  <si>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</si>
  <si>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</si>
  <si>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</si>
  <si>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</si>
  <si>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</si>
  <si>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</si>
  <si>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</si>
  <si>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</si>
  <si>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</si>
  <si>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</si>
  <si>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</si>
  <si>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</si>
  <si>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</si>
  <si>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</si>
  <si>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</si>
  <si>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</si>
  <si>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</si>
  <si>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</si>
  <si>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</si>
  <si>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</si>
  <si>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</si>
  <si>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</si>
  <si>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</si>
  <si>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</si>
  <si>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</si>
  <si>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</si>
  <si>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</si>
  <si>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</si>
  <si>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</si>
  <si>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</si>
  <si>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</si>
  <si>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</si>
  <si>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</si>
  <si>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</si>
  <si>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</si>
  <si>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</si>
  <si>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</si>
  <si>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</si>
  <si>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</si>
  <si>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</si>
  <si>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</si>
  <si>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</si>
  <si>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</si>
  <si>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</si>
  <si>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</si>
  <si>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</si>
  <si>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</si>
  <si>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</si>
  <si>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</si>
  <si>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</si>
  <si>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</si>
  <si>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</si>
  <si>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</si>
  <si>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</si>
  <si>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</si>
  <si>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</si>
  <si>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</si>
  <si>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</si>
  <si>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</si>
  <si>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</si>
  <si>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</si>
  <si>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</si>
  <si>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</si>
  <si>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</si>
  <si>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</si>
  <si>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</si>
  <si>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</si>
  <si>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</si>
  <si>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</si>
  <si>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</si>
  <si>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</si>
  <si>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</si>
  <si>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</si>
  <si>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</si>
  <si>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</si>
  <si>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</si>
  <si>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</si>
  <si>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</si>
  <si>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</si>
  <si>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</si>
  <si>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</si>
  <si>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</si>
  <si>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</si>
  <si>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</si>
  <si>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</si>
  <si>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</si>
  <si>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</si>
  <si>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</si>
  <si>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</si>
  <si>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</si>
  <si>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</si>
  <si>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</si>
  <si>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</si>
  <si>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</si>
  <si>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</si>
  <si>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</si>
  <si>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</si>
  <si>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</si>
  <si>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</si>
  <si>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</si>
  <si>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</si>
  <si>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</si>
  <si>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</si>
  <si>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</si>
  <si>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</si>
  <si>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</si>
  <si>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</si>
  <si>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</si>
  <si>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</si>
  <si>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</si>
  <si>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</si>
  <si>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</si>
  <si>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</si>
  <si>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</si>
  <si>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</si>
  <si>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</si>
  <si>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</si>
  <si>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</si>
  <si>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</si>
  <si>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</si>
  <si>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</si>
  <si>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</si>
  <si>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</si>
  <si>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</si>
  <si>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</si>
  <si>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</si>
  <si>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</si>
  <si>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</si>
  <si>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</si>
  <si>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</si>
  <si>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</si>
  <si>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</si>
  <si>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</si>
  <si>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</si>
  <si>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</si>
  <si>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</si>
  <si>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</si>
  <si>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</si>
  <si>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</si>
  <si>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</si>
  <si>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</si>
  <si>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</si>
  <si>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</si>
  <si>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</si>
  <si>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</si>
  <si>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</si>
  <si>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</si>
  <si>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</si>
  <si>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</si>
  <si>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</si>
  <si>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</si>
  <si>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</si>
  <si>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</si>
  <si>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</si>
  <si>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</si>
  <si>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</si>
  <si>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</si>
  <si>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</si>
  <si>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</si>
  <si>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</si>
  <si>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</si>
  <si>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</si>
  <si>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</si>
  <si>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</si>
  <si>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</si>
  <si>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</si>
  <si>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</si>
  <si>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</si>
  <si>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</si>
  <si>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</si>
  <si>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</si>
  <si>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</si>
  <si>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</si>
  <si>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</si>
  <si>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</si>
  <si>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</si>
  <si>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</si>
  <si>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</si>
  <si>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</si>
  <si>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</si>
  <si>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</si>
  <si>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</si>
  <si>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</si>
  <si>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</si>
  <si>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</si>
  <si>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</si>
  <si>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</si>
  <si>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</si>
  <si>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</si>
  <si>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</si>
  <si>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</si>
  <si>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</si>
  <si>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</si>
  <si>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</si>
  <si>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</si>
  <si>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</si>
  <si>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</si>
  <si>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</si>
  <si>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</si>
  <si>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</si>
  <si>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</si>
  <si>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</si>
  <si>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</si>
  <si>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</si>
  <si>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</si>
  <si>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</si>
  <si>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</si>
  <si>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</si>
  <si>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</si>
  <si>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</si>
  <si>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</si>
  <si>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</si>
  <si>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</si>
  <si>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</si>
  <si>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</si>
  <si>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</si>
  <si>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</si>
  <si>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</si>
  <si>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</si>
  <si>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</si>
  <si>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</si>
  <si>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</si>
  <si>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</si>
  <si>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</si>
  <si>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</si>
  <si>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</si>
  <si>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</si>
  <si>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</si>
  <si>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</si>
  <si>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</si>
  <si>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</si>
  <si>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</si>
  <si>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</si>
  <si>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</si>
  <si>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</si>
  <si>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</si>
  <si>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</si>
  <si>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</si>
  <si>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</si>
  <si>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</si>
  <si>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</si>
  <si>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</si>
  <si>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</si>
  <si>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</si>
  <si>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</si>
  <si>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</si>
  <si>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</si>
  <si>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</si>
  <si>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</si>
  <si>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</si>
  <si>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</si>
  <si>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</si>
  <si>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</si>
  <si>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</si>
  <si>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</si>
  <si>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</si>
  <si>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</si>
  <si>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</si>
  <si>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</si>
  <si>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</si>
  <si>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</si>
  <si>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</si>
  <si>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</si>
  <si>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</si>
  <si>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</si>
  <si>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</si>
  <si>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</si>
  <si>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</si>
  <si>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</si>
  <si>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</si>
  <si>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</si>
  <si>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</si>
  <si>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</si>
  <si>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</si>
  <si>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</si>
  <si>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</si>
  <si>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</si>
  <si>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</si>
  <si>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</si>
  <si>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</si>
  <si>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</si>
  <si>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</si>
  <si>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</si>
  <si>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</si>
  <si>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</si>
  <si>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</si>
  <si>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</si>
  <si>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</si>
  <si>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</si>
  <si>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</si>
  <si>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</si>
  <si>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</si>
  <si>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</si>
  <si>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</si>
  <si>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</si>
  <si>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</si>
  <si>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</si>
  <si>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</si>
  <si>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</si>
  <si>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</si>
  <si>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</si>
  <si>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</si>
  <si>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</si>
  <si>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</si>
  <si>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</si>
  <si>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</si>
  <si>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</si>
  <si>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</si>
  <si>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</si>
  <si>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</si>
  <si>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</si>
  <si>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</si>
  <si>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</si>
  <si>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</si>
  <si>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</si>
  <si>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</si>
  <si>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</si>
  <si>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</si>
  <si>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</si>
  <si>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</si>
  <si>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</si>
  <si>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</si>
  <si>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</si>
  <si>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</si>
  <si>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</si>
  <si>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</si>
  <si>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</si>
  <si>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</si>
  <si>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</si>
  <si>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</si>
  <si>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</si>
  <si>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</si>
  <si>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</si>
  <si>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</si>
  <si>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</si>
  <si>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</si>
  <si>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</si>
  <si>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</si>
  <si>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</si>
  <si>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</si>
  <si>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</si>
  <si>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</si>
  <si>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</si>
  <si>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</si>
  <si>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</si>
  <si>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</si>
  <si>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</si>
  <si>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</si>
  <si>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</si>
  <si>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</si>
  <si>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</si>
  <si>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</si>
  <si>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</si>
  <si>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</si>
  <si>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</si>
  <si>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</si>
  <si>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</si>
  <si>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</si>
  <si>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</si>
  <si>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</si>
  <si>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</si>
  <si>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</si>
  <si>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</si>
  <si>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</si>
  <si>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</si>
  <si>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</si>
  <si>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</si>
  <si>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</si>
  <si>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</si>
  <si>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</si>
  <si>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</si>
  <si>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</si>
  <si>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</si>
  <si>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</si>
  <si>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</si>
  <si>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</si>
  <si>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</si>
  <si>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</si>
  <si>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</si>
  <si>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</si>
  <si>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</si>
  <si>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</si>
  <si>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</si>
  <si>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</si>
  <si>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</si>
  <si>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</si>
  <si>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</si>
  <si>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</si>
  <si>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</si>
  <si>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</si>
  <si>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</si>
  <si>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</si>
  <si>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</si>
  <si>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</si>
  <si>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</si>
  <si>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</si>
  <si>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</si>
  <si>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</si>
  <si>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</si>
  <si>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</si>
  <si>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</si>
  <si>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</si>
  <si>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</si>
  <si>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</si>
  <si>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</si>
  <si>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</si>
  <si>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</si>
  <si>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</si>
  <si>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</si>
  <si>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</si>
  <si>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</si>
  <si>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</si>
  <si>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</si>
  <si>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</si>
  <si>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</si>
  <si>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</si>
  <si>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</si>
  <si>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</si>
  <si>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</si>
  <si>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</si>
  <si>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</si>
  <si>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</si>
  <si>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</si>
  <si>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</si>
  <si>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</si>
  <si>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</si>
  <si>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</si>
  <si>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</si>
  <si>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</si>
  <si>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</si>
  <si>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</si>
  <si>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</si>
  <si>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</si>
  <si>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</si>
  <si>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</si>
  <si>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</si>
  <si>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</si>
  <si>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</si>
  <si>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</si>
  <si>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</si>
  <si>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</si>
  <si>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</si>
  <si>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</si>
  <si>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</si>
  <si>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</si>
  <si>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</si>
  <si>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</si>
  <si>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</si>
  <si>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</si>
  <si>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</si>
  <si>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</si>
  <si>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</si>
  <si>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</si>
  <si>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</si>
  <si>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</si>
  <si>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</si>
  <si>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</si>
  <si>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</si>
  <si>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</si>
  <si>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</si>
  <si>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</si>
  <si>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</si>
  <si>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</si>
  <si>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</si>
  <si>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</si>
  <si>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</si>
  <si>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</si>
  <si>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</si>
  <si>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</si>
  <si>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</si>
  <si>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</si>
  <si>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</si>
  <si>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</si>
  <si>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</si>
  <si>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</si>
  <si>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</si>
  <si>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</si>
  <si>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</si>
  <si>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</si>
  <si>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</si>
  <si>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</si>
  <si>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</si>
  <si>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</si>
  <si>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</si>
  <si>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</si>
  <si>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</si>
  <si>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</si>
  <si>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</si>
  <si>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</si>
  <si>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</si>
  <si>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</si>
  <si>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</si>
  <si>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</si>
  <si>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</si>
  <si>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</si>
  <si>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</si>
  <si>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</si>
  <si>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</si>
  <si>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</si>
  <si>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</si>
  <si>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</si>
  <si>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</si>
  <si>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</si>
  <si>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</si>
  <si>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</si>
  <si>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</si>
  <si>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</si>
  <si>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</si>
  <si>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</si>
  <si>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</si>
  <si>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</si>
  <si>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</si>
  <si>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</si>
  <si>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</si>
  <si>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</si>
  <si>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</si>
  <si>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</si>
  <si>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</si>
  <si>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</si>
  <si>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</si>
  <si>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</si>
  <si>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</si>
  <si>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</si>
  <si>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</si>
  <si>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</si>
  <si>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</si>
  <si>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</si>
  <si>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</si>
  <si>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</si>
  <si>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</si>
  <si>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</si>
  <si>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</si>
  <si>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</si>
  <si>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</si>
  <si>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</si>
  <si>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</si>
  <si>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</si>
  <si>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</si>
  <si>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</si>
  <si>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</si>
  <si>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</si>
  <si>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</si>
  <si>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</si>
  <si>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</si>
  <si>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</si>
  <si>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</si>
  <si>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</si>
  <si>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</si>
  <si>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</si>
  <si>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</si>
  <si>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</si>
  <si>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</si>
  <si>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</si>
  <si>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</si>
  <si>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</si>
  <si>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</si>
  <si>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</si>
  <si>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</si>
  <si>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</si>
  <si>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</si>
  <si>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</si>
  <si>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</si>
  <si>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</si>
  <si>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</si>
  <si>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</si>
  <si>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</si>
  <si>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</si>
  <si>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</si>
  <si>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</si>
  <si>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</si>
  <si>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</si>
  <si>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</si>
  <si>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</si>
  <si>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</si>
  <si>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</si>
  <si>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</si>
  <si>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</si>
  <si>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</si>
  <si>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</si>
  <si>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</si>
  <si>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</si>
  <si>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</si>
  <si>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</si>
  <si>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</si>
  <si>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</si>
  <si>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</si>
  <si>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</si>
  <si>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</si>
  <si>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</si>
  <si>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</si>
  <si>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</si>
  <si>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</si>
  <si>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</si>
  <si>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</si>
  <si>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</si>
  <si>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</si>
  <si>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</si>
  <si>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</si>
  <si>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</si>
  <si>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</si>
  <si>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</si>
  <si>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</si>
  <si>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</si>
  <si>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</si>
  <si>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</si>
  <si>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</si>
  <si>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</si>
  <si>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</si>
  <si>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</si>
  <si>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</si>
  <si>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</si>
  <si>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</si>
  <si>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</si>
  <si>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</si>
  <si>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</si>
  <si>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</si>
  <si>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</si>
  <si>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</si>
  <si>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</si>
  <si>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</si>
  <si>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</si>
  <si>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</si>
  <si>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</si>
  <si>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</si>
  <si>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</si>
  <si>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</si>
  <si>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</si>
  <si>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</si>
  <si>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</si>
  <si>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</si>
  <si>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</si>
  <si>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</si>
  <si>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</si>
  <si>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</si>
  <si>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</si>
  <si>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</si>
  <si>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</si>
  <si>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</si>
  <si>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</si>
  <si>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</si>
  <si>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</si>
  <si>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</si>
  <si>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</si>
  <si>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</si>
  <si>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</si>
  <si>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</si>
  <si>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</si>
  <si>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</si>
  <si>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</si>
  <si>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</si>
  <si>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</si>
  <si>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</si>
  <si>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</si>
  <si>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</si>
  <si>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</si>
  <si>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</si>
  <si>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</si>
  <si>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</si>
  <si>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</si>
  <si>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</si>
  <si>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</si>
  <si>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</si>
  <si>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</si>
  <si>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</si>
  <si>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</si>
  <si>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</si>
  <si>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</si>
  <si>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</si>
  <si>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</si>
  <si>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</si>
  <si>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</si>
  <si>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</si>
  <si>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</si>
  <si>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</si>
  <si>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</si>
  <si>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</si>
  <si>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</si>
  <si>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</si>
  <si>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</si>
  <si>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</si>
  <si>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</si>
  <si>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</si>
  <si>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</si>
  <si>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</si>
  <si>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</si>
  <si>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</si>
  <si>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</si>
  <si>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</si>
  <si>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</si>
  <si>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</si>
  <si>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</si>
  <si>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</si>
  <si>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</si>
  <si>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</si>
  <si>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</si>
  <si>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</si>
  <si>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</si>
  <si>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</si>
  <si>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</si>
  <si>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</si>
  <si>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</si>
  <si>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</si>
  <si>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</si>
  <si>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</si>
  <si>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</si>
  <si>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</si>
  <si>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</si>
  <si>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</si>
  <si>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</si>
  <si>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</si>
  <si>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</si>
  <si>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</si>
  <si>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</si>
  <si>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</si>
  <si>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</si>
  <si>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</si>
  <si>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</si>
  <si>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</si>
  <si>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</si>
  <si>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</si>
  <si>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</si>
  <si>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</si>
  <si>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</si>
  <si>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</si>
  <si>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</si>
  <si>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</si>
  <si>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</si>
  <si>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</si>
  <si>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</si>
  <si>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</si>
  <si>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</si>
  <si>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</si>
  <si>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</si>
  <si>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</si>
  <si>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</si>
  <si>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</si>
  <si>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</si>
  <si>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</si>
  <si>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</si>
  <si>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</si>
  <si>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</si>
  <si>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</si>
  <si>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</si>
  <si>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</si>
  <si>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</si>
  <si>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</si>
  <si>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</si>
  <si>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</si>
  <si>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</si>
  <si>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</si>
  <si>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</si>
  <si>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</si>
  <si>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</si>
  <si>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</si>
  <si>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</si>
  <si>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</si>
  <si>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</si>
  <si>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</si>
  <si>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</si>
  <si>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</si>
  <si>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</si>
  <si>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</si>
  <si>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</si>
  <si>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</si>
  <si>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</si>
  <si>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</si>
  <si>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</si>
  <si>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</si>
  <si>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</si>
  <si>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</si>
  <si>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</si>
  <si>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</si>
  <si>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</si>
  <si>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</si>
  <si>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</si>
  <si>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</si>
  <si>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</si>
  <si>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</si>
  <si>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</si>
  <si>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</si>
  <si>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</si>
  <si>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</si>
  <si>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</si>
  <si>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</si>
  <si>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</si>
  <si>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</si>
  <si>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</si>
  <si>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</si>
  <si>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</si>
  <si>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</si>
  <si>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</si>
  <si>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</si>
  <si>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</si>
  <si>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</si>
  <si>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</si>
  <si>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</si>
  <si>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</si>
  <si>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</si>
  <si>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</si>
  <si>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</si>
  <si>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</si>
  <si>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</si>
  <si>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</si>
  <si>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</si>
  <si>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</si>
  <si>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</si>
  <si>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</si>
  <si>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</si>
  <si>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</si>
  <si>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</si>
  <si>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Luik-Bastenaken-L.</t>
  </si>
  <si>
    <t>Criterium Dauphine</t>
  </si>
  <si>
    <t>Copenhagen Sprint</t>
  </si>
  <si>
    <t>Uitslagen:</t>
  </si>
  <si>
    <t>Programma: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</si>
  <si>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</si>
  <si>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</si>
  <si>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</si>
  <si>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</si>
  <si>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</si>
  <si>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</si>
  <si>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</si>
  <si>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</si>
  <si>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</si>
  <si>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</si>
  <si>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</si>
  <si>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</si>
  <si>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</si>
  <si>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</si>
  <si>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</si>
  <si>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</si>
  <si>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</si>
  <si>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</si>
  <si>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</si>
  <si>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</si>
  <si>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</si>
  <si>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</si>
  <si>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</si>
  <si>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</si>
  <si>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</si>
  <si>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</si>
  <si>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</si>
  <si>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</si>
  <si>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</si>
  <si>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</si>
  <si>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</si>
  <si>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</si>
  <si>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</si>
  <si>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</si>
  <si>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</si>
  <si>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</si>
  <si>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</si>
  <si>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</si>
  <si>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</si>
  <si>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</si>
  <si>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</si>
  <si>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</si>
  <si>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</si>
  <si>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</si>
  <si>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</si>
  <si>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</si>
  <si>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</si>
  <si>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</si>
  <si>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</si>
  <si>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</si>
  <si>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</si>
  <si>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</si>
  <si>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</si>
  <si>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</si>
  <si>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</si>
  <si>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</si>
  <si>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</si>
  <si>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</si>
  <si>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</si>
  <si>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</si>
  <si>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</si>
  <si>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</si>
  <si>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</si>
  <si>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</si>
  <si>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</si>
  <si>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</si>
  <si>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</si>
  <si>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+12</t>
  </si>
  <si>
    <t>+5</t>
  </si>
  <si>
    <t>-4</t>
  </si>
  <si>
    <t>+4</t>
  </si>
  <si>
    <t>-6</t>
  </si>
  <si>
    <t>-8</t>
  </si>
  <si>
    <t>-3</t>
  </si>
  <si>
    <t>+2</t>
  </si>
  <si>
    <t>+6</t>
  </si>
  <si>
    <t>+8</t>
  </si>
  <si>
    <t>-10</t>
  </si>
  <si>
    <t>+14</t>
  </si>
  <si>
    <t>+7</t>
  </si>
  <si>
    <t>-11</t>
  </si>
  <si>
    <t>-15</t>
  </si>
  <si>
    <t>+10</t>
  </si>
  <si>
    <t>+9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</si>
  <si>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</si>
  <si>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</si>
  <si>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</si>
  <si>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</si>
  <si>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</si>
  <si>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</si>
  <si>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</si>
  <si>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</si>
  <si>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</si>
  <si>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</si>
  <si>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</si>
  <si>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</si>
  <si>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</si>
  <si>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</si>
  <si>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</si>
  <si>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</si>
  <si>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</si>
  <si>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</si>
  <si>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</si>
  <si>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</si>
  <si>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</si>
  <si>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</si>
  <si>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</si>
  <si>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</si>
  <si>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</si>
  <si>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</si>
  <si>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</si>
  <si>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</si>
  <si>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</si>
  <si>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</si>
  <si>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</si>
  <si>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</si>
  <si>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</si>
  <si>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</si>
  <si>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</si>
  <si>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</si>
  <si>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</si>
  <si>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</si>
  <si>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</si>
  <si>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</si>
  <si>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</si>
  <si>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</si>
  <si>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</si>
  <si>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</si>
  <si>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</si>
  <si>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</si>
  <si>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</si>
  <si>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</si>
  <si>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</si>
  <si>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</si>
  <si>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</si>
  <si>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</si>
  <si>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</si>
  <si>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</si>
  <si>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</si>
  <si>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</si>
  <si>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</si>
  <si>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</si>
  <si>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</si>
  <si>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</si>
  <si>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</si>
  <si>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</si>
  <si>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</si>
  <si>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</si>
  <si>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</si>
  <si>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</si>
  <si>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</si>
  <si>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</si>
  <si>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</si>
  <si>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</si>
  <si>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</si>
  <si>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</si>
  <si>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</si>
  <si>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</si>
  <si>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</si>
  <si>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</si>
  <si>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</si>
  <si>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</si>
  <si>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</si>
  <si>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</si>
  <si>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</si>
  <si>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</si>
  <si>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</si>
  <si>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</si>
  <si>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</si>
  <si>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</si>
  <si>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</si>
  <si>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</si>
  <si>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</si>
  <si>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</si>
  <si>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</si>
  <si>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</si>
  <si>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</si>
  <si>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</si>
  <si>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</si>
  <si>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</si>
  <si>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-17</t>
  </si>
  <si>
    <t>Tour Oman</t>
  </si>
  <si>
    <t>Azie Tijdrit</t>
  </si>
  <si>
    <t>Provence</t>
  </si>
  <si>
    <t>Vuelta Murcia</t>
  </si>
  <si>
    <t>Figueira</t>
  </si>
  <si>
    <t>020 Figueira Champions Classic (1.Pro)</t>
  </si>
  <si>
    <t>Azie Wegrace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</si>
  <si>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</si>
  <si>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</si>
  <si>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</si>
  <si>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</si>
  <si>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</si>
  <si>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</si>
  <si>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</si>
  <si>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</si>
  <si>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</si>
  <si>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</si>
  <si>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</si>
  <si>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</si>
  <si>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</si>
  <si>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</si>
  <si>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</si>
  <si>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</si>
  <si>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</si>
  <si>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</si>
  <si>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</si>
  <si>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</si>
  <si>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</si>
  <si>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</si>
  <si>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</si>
  <si>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</si>
  <si>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</si>
  <si>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</si>
  <si>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</si>
  <si>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</si>
  <si>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</si>
  <si>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</si>
  <si>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</si>
  <si>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</si>
  <si>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</si>
  <si>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</si>
  <si>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</si>
  <si>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</si>
  <si>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</si>
  <si>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</si>
  <si>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</si>
  <si>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</si>
  <si>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</si>
  <si>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</si>
  <si>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</si>
  <si>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</si>
  <si>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</si>
  <si>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</si>
  <si>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</si>
  <si>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</si>
  <si>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</si>
  <si>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</si>
  <si>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</si>
  <si>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</si>
  <si>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</si>
  <si>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</si>
  <si>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</si>
  <si>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</si>
  <si>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</si>
  <si>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</si>
  <si>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</si>
  <si>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</si>
  <si>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</si>
  <si>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</si>
  <si>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</si>
  <si>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</si>
  <si>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</si>
  <si>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</si>
  <si>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</si>
  <si>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</si>
  <si>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</si>
  <si>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</si>
  <si>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</si>
  <si>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</si>
  <si>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</si>
  <si>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</si>
  <si>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</si>
  <si>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</si>
  <si>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</si>
  <si>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</si>
  <si>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</si>
  <si>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</si>
  <si>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</si>
  <si>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</si>
  <si>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</si>
  <si>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</si>
  <si>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</si>
  <si>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</si>
  <si>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</si>
  <si>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</si>
  <si>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</si>
  <si>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</si>
  <si>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</si>
  <si>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</si>
  <si>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</si>
  <si>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</si>
  <si>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</si>
  <si>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</si>
  <si>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</si>
  <si>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</si>
  <si>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</si>
  <si>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</si>
  <si>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</si>
  <si>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</si>
  <si>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</si>
  <si>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</si>
  <si>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</si>
  <si>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</si>
  <si>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</si>
  <si>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</si>
  <si>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</si>
  <si>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</si>
  <si>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</si>
  <si>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</si>
  <si>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</si>
  <si>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</si>
  <si>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</si>
  <si>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</si>
  <si>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</si>
  <si>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</si>
  <si>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</si>
  <si>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</si>
  <si>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</si>
  <si>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</si>
  <si>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</si>
  <si>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</si>
  <si>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</si>
  <si>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</si>
  <si>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</si>
  <si>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</si>
  <si>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</si>
  <si>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</si>
  <si>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</si>
  <si>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</si>
  <si>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</si>
  <si>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</si>
  <si>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</si>
  <si>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</si>
  <si>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</si>
  <si>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</si>
  <si>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</si>
  <si>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</si>
  <si>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</si>
  <si>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</si>
  <si>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</si>
  <si>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</si>
  <si>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</si>
  <si>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</si>
  <si>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</si>
  <si>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</si>
  <si>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</si>
  <si>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</si>
  <si>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</si>
  <si>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</si>
  <si>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</si>
  <si>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</si>
  <si>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</si>
  <si>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</si>
  <si>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</si>
  <si>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</si>
  <si>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+16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</si>
  <si>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</si>
  <si>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</si>
  <si>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</si>
  <si>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</si>
  <si>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</si>
  <si>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</si>
  <si>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</si>
  <si>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</si>
  <si>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</si>
  <si>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</si>
  <si>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</si>
  <si>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</si>
  <si>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</si>
  <si>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</si>
  <si>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</si>
  <si>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+15</t>
  </si>
  <si>
    <t>+18</t>
  </si>
  <si>
    <t>-19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</si>
  <si>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</si>
  <si>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</si>
  <si>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</si>
  <si>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</si>
  <si>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</si>
  <si>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</si>
  <si>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</si>
  <si>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</si>
  <si>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</si>
  <si>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</si>
  <si>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</si>
  <si>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</si>
  <si>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</si>
  <si>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</si>
  <si>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</si>
  <si>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</si>
  <si>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</si>
  <si>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</si>
  <si>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</si>
  <si>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</si>
  <si>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</si>
  <si>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</si>
  <si>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</si>
  <si>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</si>
  <si>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</si>
  <si>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</si>
  <si>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</si>
  <si>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</si>
  <si>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</si>
  <si>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</si>
  <si>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</si>
  <si>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</si>
  <si>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</si>
  <si>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</si>
  <si>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</si>
  <si>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</si>
  <si>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</si>
  <si>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</si>
  <si>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</si>
  <si>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</si>
  <si>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</si>
  <si>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</si>
  <si>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</si>
  <si>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</si>
  <si>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</si>
  <si>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</si>
  <si>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</si>
  <si>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</si>
  <si>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</si>
  <si>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</si>
  <si>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</si>
  <si>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</si>
  <si>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</si>
  <si>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</si>
  <si>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</si>
  <si>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</si>
  <si>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</si>
  <si>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</si>
  <si>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</si>
  <si>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</si>
  <si>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</si>
  <si>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</si>
  <si>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</si>
  <si>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</si>
  <si>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</si>
  <si>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</si>
  <si>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</si>
  <si>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</si>
  <si>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</si>
  <si>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</si>
  <si>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</si>
  <si>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</si>
  <si>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</si>
  <si>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</si>
  <si>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</si>
  <si>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</si>
  <si>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</si>
  <si>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</si>
  <si>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</si>
  <si>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</si>
  <si>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</si>
  <si>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</si>
  <si>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</si>
  <si>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</si>
  <si>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</si>
  <si>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</si>
  <si>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</si>
  <si>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</si>
  <si>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</si>
  <si>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</si>
  <si>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</si>
  <si>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</si>
  <si>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</si>
  <si>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</si>
  <si>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</si>
  <si>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</si>
  <si>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</si>
  <si>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</si>
  <si>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</si>
  <si>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</si>
  <si>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</si>
  <si>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</si>
  <si>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</si>
  <si>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</si>
  <si>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</si>
  <si>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</si>
  <si>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</si>
  <si>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</si>
  <si>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</si>
  <si>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</si>
  <si>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</si>
  <si>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</si>
  <si>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</si>
  <si>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</si>
  <si>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</si>
  <si>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</si>
  <si>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</si>
  <si>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 xml:space="preserve">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</si>
  <si>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</si>
  <si>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</si>
  <si>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</si>
  <si>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</si>
  <si>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</si>
  <si>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</si>
  <si>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</si>
  <si>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</si>
  <si>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</si>
  <si>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</si>
  <si>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</si>
  <si>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</si>
  <si>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</si>
  <si>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</si>
  <si>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</si>
  <si>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</si>
  <si>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</si>
  <si>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</si>
  <si>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</si>
  <si>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</si>
  <si>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</si>
  <si>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</si>
  <si>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</si>
  <si>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</si>
  <si>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</si>
  <si>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</si>
  <si>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</si>
  <si>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</si>
  <si>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</si>
  <si>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</si>
  <si>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</si>
  <si>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</si>
  <si>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</si>
  <si>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</si>
  <si>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</si>
  <si>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</si>
  <si>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</si>
  <si>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</si>
  <si>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</si>
  <si>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</si>
  <si>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</si>
  <si>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</si>
  <si>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</si>
  <si>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</si>
  <si>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</si>
  <si>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</si>
  <si>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</si>
  <si>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</si>
  <si>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</si>
  <si>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UCI punten per 07/04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</si>
  <si>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</si>
  <si>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</si>
  <si>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</si>
  <si>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</si>
  <si>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</si>
  <si>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</si>
  <si>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</si>
  <si>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</si>
  <si>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</si>
  <si>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</si>
  <si>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</si>
  <si>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</si>
  <si>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</si>
  <si>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</si>
  <si>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</si>
  <si>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</si>
  <si>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</si>
  <si>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</si>
  <si>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</si>
  <si>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</si>
  <si>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</si>
  <si>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</si>
  <si>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Algemeen Klassement na Week 12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</si>
  <si>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</si>
  <si>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</si>
  <si>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</si>
  <si>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</si>
  <si>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</si>
  <si>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</si>
  <si>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</si>
  <si>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</si>
  <si>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</si>
  <si>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</si>
  <si>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</si>
  <si>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</si>
  <si>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</si>
  <si>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</si>
  <si>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</si>
  <si>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</si>
  <si>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</si>
  <si>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+17</t>
  </si>
  <si>
    <t>+13</t>
  </si>
  <si>
    <t>-18</t>
  </si>
  <si>
    <t>-13</t>
  </si>
  <si>
    <t>+11</t>
  </si>
  <si>
    <t>-23</t>
  </si>
  <si>
    <t>-9</t>
  </si>
  <si>
    <t>+24</t>
  </si>
  <si>
    <t>-32</t>
  </si>
  <si>
    <t>-27</t>
  </si>
  <si>
    <t>-31</t>
  </si>
  <si>
    <t>Dwight Snell /</t>
  </si>
  <si>
    <t>Stand na speelronde 23:</t>
  </si>
  <si>
    <t>UCI punten per 14/04</t>
  </si>
  <si>
    <t>069 Ronde van Limburg (1.1)</t>
  </si>
  <si>
    <t>070 Classic Grand Besançon Doubs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</si>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</sst>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7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2"/>
      <color rgb="FF34495E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91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0" fontId="123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59" fillId="0" borderId="0" xfId="0" applyFont="1" applyAlignment="1">
      <alignment horizontal="center"/>
    </xf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5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 applyProtection="1">
      <alignment horizontal="left" vertical="center"/>
      <protection locked="0"/>
    </xf>
    <xf numFmtId="0" fontId="164" fillId="0" borderId="0" xfId="0" applyFont="1" applyAlignment="1">
      <alignment horizontal="center"/>
    </xf>
    <xf numFmtId="0" fontId="163" fillId="0" borderId="0" xfId="0" applyFont="1" applyAlignment="1">
      <alignment vertic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7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 applyProtection="1">
      <alignment horizontal="left" vertical="center"/>
      <protection locked="0"/>
    </xf>
    <xf numFmtId="0" fontId="164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163" fillId="0" borderId="1" xfId="0" applyFont="1" applyBorder="1" applyAlignment="1">
      <alignment vertical="center"/>
    </xf>
    <xf numFmtId="0" fontId="30" fillId="0" borderId="0" xfId="3" applyFont="1" applyAlignment="1" applyProtection="1">
      <alignment horizontal="center"/>
    </xf>
    <xf numFmtId="0" fontId="166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27" fillId="0" borderId="2" xfId="0" applyFont="1" applyBorder="1" applyAlignment="1" applyProtection="1">
      <alignment horizontal="left"/>
      <protection locked="0"/>
    </xf>
    <xf numFmtId="0" fontId="49" fillId="0" borderId="2" xfId="0" applyFont="1" applyBorder="1" applyAlignment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8" fillId="0" borderId="0" xfId="0" applyFont="1"/>
    <xf numFmtId="0" fontId="169" fillId="0" borderId="0" xfId="0" applyFont="1"/>
    <xf numFmtId="49" fontId="27" fillId="0" borderId="0" xfId="0" applyNumberFormat="1" applyFont="1" applyAlignment="1">
      <alignment horizontal="center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0" fontId="28" fillId="0" borderId="0" xfId="0" applyNumberFormat="1" applyFont="1" applyAlignment="1">
      <alignment horizontal="center"/>
    </xf>
    <xf numFmtId="0" fontId="27" fillId="0" borderId="0" xfId="0" applyFont="1" applyBorder="1"/>
    <xf numFmtId="0" fontId="28" fillId="0" borderId="0" xfId="0" applyFont="1" applyBorder="1" applyAlignment="1">
      <alignment horizontal="left"/>
    </xf>
    <xf numFmtId="4" fontId="27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center"/>
    </xf>
    <xf numFmtId="0" fontId="27" fillId="0" borderId="0" xfId="0" applyFont="1" applyBorder="1" applyAlignment="1">
      <alignment horizontal="left"/>
    </xf>
    <xf numFmtId="0" fontId="49" fillId="0" borderId="0" xfId="0" applyFont="1" applyBorder="1" applyAlignment="1">
      <alignment horizontal="left"/>
    </xf>
    <xf numFmtId="0" fontId="27" fillId="0" borderId="1" xfId="0" applyFont="1" applyBorder="1" applyAlignment="1" applyProtection="1">
      <alignment horizontal="left"/>
      <protection locked="0"/>
    </xf>
    <xf numFmtId="0" fontId="108" fillId="0" borderId="1" xfId="0" applyFont="1" applyBorder="1" applyAlignment="1">
      <alignment horizontal="left"/>
    </xf>
    <xf numFmtId="0" fontId="28" fillId="0" borderId="0" xfId="0" applyNumberFormat="1" applyFont="1"/>
    <xf numFmtId="0" fontId="29" fillId="0" borderId="0" xfId="0" applyNumberFormat="1" applyFont="1" applyAlignment="1">
      <alignment horizontal="left"/>
    </xf>
    <xf numFmtId="0" fontId="29" fillId="0" borderId="0" xfId="0" applyNumberFormat="1" applyFont="1"/>
    <xf numFmtId="0" fontId="29" fillId="0" borderId="0" xfId="0" applyNumberFormat="1" applyFont="1" applyAlignment="1" applyProtection="1">
      <alignment horizontal="left"/>
      <protection locked="0"/>
    </xf>
    <xf numFmtId="0" fontId="29" fillId="0" borderId="0" xfId="0" applyNumberFormat="1" applyFont="1" applyAlignment="1">
      <alignment horizontal="center"/>
    </xf>
    <xf numFmtId="0" fontId="104" fillId="0" borderId="0" xfId="0" applyFont="1" applyFill="1" applyProtection="1">
      <protection locked="0"/>
    </xf>
    <xf numFmtId="0" fontId="0" fillId="0" borderId="0" xfId="0" applyFill="1"/>
    <xf numFmtId="0" fontId="157" fillId="0" borderId="0" xfId="0" applyFont="1" applyFill="1" applyAlignment="1" applyProtection="1">
      <alignment vertical="top"/>
      <protection locked="0"/>
    </xf>
    <xf numFmtId="0" fontId="158" fillId="0" borderId="0" xfId="0" applyFont="1" applyFill="1" applyAlignment="1">
      <alignment vertical="center"/>
    </xf>
    <xf numFmtId="0" fontId="159" fillId="0" borderId="0" xfId="0" applyFont="1" applyFill="1"/>
    <xf numFmtId="0" fontId="141" fillId="0" borderId="0" xfId="0" applyFont="1" applyFill="1"/>
    <xf numFmtId="0" fontId="163" fillId="0" borderId="0" xfId="0" applyFont="1" applyBorder="1" applyAlignment="1" applyProtection="1">
      <alignment horizontal="left" vertical="center"/>
      <protection locked="0"/>
    </xf>
    <xf numFmtId="0" fontId="156" fillId="0" borderId="0" xfId="0" applyFont="1" applyBorder="1"/>
    <xf numFmtId="0" fontId="164" fillId="0" borderId="0" xfId="0" applyFont="1" applyBorder="1" applyAlignment="1">
      <alignment horizontal="center"/>
    </xf>
    <xf numFmtId="0" fontId="95" fillId="0" borderId="0" xfId="0" applyFont="1" applyBorder="1" applyAlignment="1">
      <alignment horizontal="center"/>
    </xf>
    <xf numFmtId="0" fontId="163" fillId="0" borderId="0" xfId="0" applyFont="1" applyBorder="1" applyAlignment="1">
      <alignment vertical="center"/>
    </xf>
    <xf numFmtId="0" fontId="0" fillId="0" borderId="0" xfId="0" applyBorder="1"/>
    <xf numFmtId="0" fontId="95" fillId="0" borderId="0" xfId="0" applyFont="1" applyBorder="1"/>
    <xf numFmtId="0" fontId="0" fillId="0" borderId="0" xfId="0" applyFill="1" applyAlignment="1">
      <alignment horizontal="left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28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matthew-brennan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roy-eefting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anders-halland-johannessen" TargetMode="External"/><Relationship Id="rId1219" Type="http://schemas.openxmlformats.org/officeDocument/2006/relationships/hyperlink" Target="https://www.procyclingstats.com/rider/garin-kelley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aldo-taillieu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nicolas-alustiza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corbin-strong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michael-storer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matthew-kingston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tom-sexton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printerSettings" Target="../printerSettings/printerSettings1.bin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ivan-romeo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jasper-philipsen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max-kanter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magnus-cort-nielsen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dylan-van-baarle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ilan-van-wilder" TargetMode="External"/><Relationship Id="rId1107" Type="http://schemas.openxmlformats.org/officeDocument/2006/relationships/hyperlink" Target="https://www.procyclingstats.com/rider/laurence-pithie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matteo-jorgenson" TargetMode="External"/><Relationship Id="rId20" Type="http://schemas.openxmlformats.org/officeDocument/2006/relationships/hyperlink" Target="https://www.procyclingstats.com/rider/adam-yates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alexander-konijn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02" Type="http://schemas.openxmlformats.org/officeDocument/2006/relationships/hyperlink" Target="https://www.procyclingstats.com/rider/lawrence-warbasse" TargetMode="External"/><Relationship Id="rId986" Type="http://schemas.openxmlformats.org/officeDocument/2006/relationships/hyperlink" Target="https://www.procyclingstats.com/rider/francisco-penuela" TargetMode="External"/><Relationship Id="rId31" Type="http://schemas.openxmlformats.org/officeDocument/2006/relationships/hyperlink" Target="https://www.procyclingstats.com/rider/daniel-felipe-martinez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ben-tulett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tim-merlier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tim-marsman" TargetMode="External"/><Relationship Id="rId191" Type="http://schemas.openxmlformats.org/officeDocument/2006/relationships/hyperlink" Target="https://www.procyclingstats.com/rider/ethan-hayter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patompob-phonarjthan" TargetMode="External"/><Relationship Id="rId1207" Type="http://schemas.openxmlformats.org/officeDocument/2006/relationships/hyperlink" Target="https://www.procyclingstats.com/rider/biniyam-ghirmay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1120" Type="http://schemas.openxmlformats.org/officeDocument/2006/relationships/hyperlink" Target="https://www.procyclingstats.com/rider/milan-fretin" TargetMode="External"/><Relationship Id="rId1218" Type="http://schemas.openxmlformats.org/officeDocument/2006/relationships/hyperlink" Target="https://www.procyclingstats.com/rider/jannis-peter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280" Type="http://schemas.openxmlformats.org/officeDocument/2006/relationships/hyperlink" Target="https://www.procyclingstats.com/rider/raul-garcia-piern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milan-lanhove" TargetMode="External"/><Relationship Id="rId1229" Type="http://schemas.openxmlformats.org/officeDocument/2006/relationships/hyperlink" Target="https://www.procyclingstats.com/rider/lorenzo-finn" TargetMode="External"/><Relationship Id="rId75" Type="http://schemas.openxmlformats.org/officeDocument/2006/relationships/hyperlink" Target="https://www.procyclingstats.com/rider/matteo-trentin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806" Type="http://schemas.openxmlformats.org/officeDocument/2006/relationships/hyperlink" Target="https://www.procyclingstats.com/rider/german-dario-gomez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291" Type="http://schemas.openxmlformats.org/officeDocument/2006/relationships/hyperlink" Target="https://www.procyclingstats.com/rider/fredrik-dversnes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viktor-soenens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antoine-berlin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magnus-sheffield" TargetMode="External"/><Relationship Id="rId1220" Type="http://schemas.openxmlformats.org/officeDocument/2006/relationships/hyperlink" Target="https://www.procyclingstats.com/rider/alberto-monti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clement-champoussin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ben-granger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filippo-fortin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maximilian-schachman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henri-vandenabeele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mathieu-van-der-poel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antonio-morgado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joao-almeida" TargetMode="External"/><Relationship Id="rId1197" Type="http://schemas.openxmlformats.org/officeDocument/2006/relationships/hyperlink" Target="https://www.procyclingstats.com/rider/marc-cabedo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sergio-meris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juan-ayuso-pesquera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erlend-blikra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didier-munyaneza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sakarias-koller-loland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tim-wellens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stefan-kung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derek-gee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timofei-ivanov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tali-lane-welsh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alex-aranburu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jhonatan-narvaez" TargetMode="External"/><Relationship Id="rId1106" Type="http://schemas.openxmlformats.org/officeDocument/2006/relationships/hyperlink" Target="https://www.procyclingstats.com/rider/diego-uriarte-belzunegi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lucas-beneteau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isaac-del-toro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giulio-ciccone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erik-nordsaeter-resell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lukas-kubis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mohd-harrif-saleh" TargetMode="External"/><Relationship Id="rId1206" Type="http://schemas.openxmlformats.org/officeDocument/2006/relationships/hyperlink" Target="https://www.procyclingstats.com/rider/hugo-hofstetter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mathis-avondts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leander-van-hautegem" TargetMode="External"/><Relationship Id="rId1228" Type="http://schemas.openxmlformats.org/officeDocument/2006/relationships/hyperlink" Target="https://www.procyclingstats.com/rider/julius-van-den-berg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samuel-fernandez-garcia" TargetMode="External"/><Relationship Id="rId1239" Type="http://schemas.openxmlformats.org/officeDocument/2006/relationships/hyperlink" Target="https://www.procyclingstats.com/rider/james-shaw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mike-uwiduhaye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cristian-scaroni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lenny-martinez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nicolo-garibbo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giacomo-ballabio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sam-maisonobe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matthias-schwarzbacher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romain-cardis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laurenz-rex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pello-bilbao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davide-donati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kenny-molly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daniel-skerl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phil-bauhaus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lorrenzo-manzin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nico-denz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michiel-coppens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tiesj-benoot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antonio-tiberi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luis-carlos-chia-bermudez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william-heffernan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enric-mas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finn-fisher-black" TargetMode="External"/><Relationship Id="rId1105" Type="http://schemas.openxmlformats.org/officeDocument/2006/relationships/hyperlink" Target="https://www.procyclingstats.com/rider/alan-hatherly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wan-abdul-rahman-hamdan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maximilien-juillard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pablo-castrillo-zapater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robbe-ghys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soren-waerenskjold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yevgeniy-gidich" TargetMode="External"/><Relationship Id="rId1205" Type="http://schemas.openxmlformats.org/officeDocument/2006/relationships/hyperlink" Target="https://www.procyclingstats.com/rider/matteo-trentin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shemu-nsengiyumva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george-radcliffe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matteo-moschetti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santiago-mesa-pietralunga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victor-guernalec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vainqueur-masengesho" TargetMode="External"/><Relationship Id="rId1249" Type="http://schemas.openxmlformats.org/officeDocument/2006/relationships/hyperlink" Target="https://www.procyclingstats.com/rider/hugo-de-la-calle-arango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axandre-van-petegem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mauro-schmid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florian-lipowitz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gianni-vermeersch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jonas-geens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marijn-van-den-berg" TargetMode="External"/><Relationship Id="rId1184" Type="http://schemas.openxmlformats.org/officeDocument/2006/relationships/hyperlink" Target="https://www.procyclingstats.com/rider/andreas-stokbro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florian-vermeersch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jonathan-milan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kevin-pezzo-rosola" TargetMode="External"/><Relationship Id="rId1209" Type="http://schemas.openxmlformats.org/officeDocument/2006/relationships/hyperlink" Target="https://www.procyclingstats.com/rider/primoz-roglic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romain-gregoire1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dorde-duric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madis-mihkels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rotem-tene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danny-van-der-tuuk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alexys-brunel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wout-van-aert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sam-welsford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filippo-ganna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ben-carman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simone-raccani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luc-wirtgen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thomas-pidcock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aleksandr-shakotko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chun-kai-feng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juan-sebastian-molano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tadej-pogacar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olav-kooij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nikita-tsvetkov" TargetMode="External"/><Relationship Id="rId1204" Type="http://schemas.openxmlformats.org/officeDocument/2006/relationships/hyperlink" Target="https://www.procyclingstats.com/rider/mike-teunissen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adria-pericas-capdevila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martin-tjotta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kevin-vauquelin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jasper-stuyven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similien-hamon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awet-aman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ben-healy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javier-romo" TargetMode="External"/><Relationship Id="rId1108" Type="http://schemas.openxmlformats.org/officeDocument/2006/relationships/hyperlink" Target="https://www.procyclingstats.com/rider/aaron-gate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mads-pedersen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paul-magnier" TargetMode="External"/><Relationship Id="rId903" Type="http://schemas.openxmlformats.org/officeDocument/2006/relationships/hyperlink" Target="https://www.procyclingstats.com/rider/pim-ronhaar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niklas-larsen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max-van-der-meulen" TargetMode="External"/><Relationship Id="rId1110" Type="http://schemas.openxmlformats.org/officeDocument/2006/relationships/hyperlink" Target="https://www.procyclingstats.com/rider/oliver-knight" TargetMode="External"/><Relationship Id="rId1208" Type="http://schemas.openxmlformats.org/officeDocument/2006/relationships/hyperlink" Target="https://www.procyclingstats.com/rider/jan-castellon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nil-gimeno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sebastian-kolze-changizi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neilson-powless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daniel-cavia-sanz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mattias-skjelmose-jensen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paul-seixas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florian-dauphin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lennert-van-eetvelt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pavel-sumpik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jonathan-vervenne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mikel-landa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josh-kench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oscar-onley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26" Type="http://schemas.openxmlformats.org/officeDocument/2006/relationships/hyperlink" Target="https://www.procyclingstats.com/race/tour-of-thailand/2025/overview" TargetMode="External"/><Relationship Id="rId39" Type="http://schemas.openxmlformats.org/officeDocument/2006/relationships/hyperlink" Target="https://www.procyclingstats.com/race/classic-grand-besancon-doubs/2025/overview" TargetMode="External"/><Relationship Id="rId21" Type="http://schemas.openxmlformats.org/officeDocument/2006/relationships/hyperlink" Target="https://www.procyclingstats.com/race/milano-sanremo/2024/overview" TargetMode="External"/><Relationship Id="rId34" Type="http://schemas.openxmlformats.org/officeDocument/2006/relationships/hyperlink" Target="https://www.procyclingstats.com/race/tour-of-hainan/2025/overview" TargetMode="External"/><Relationship Id="rId42" Type="http://schemas.openxmlformats.org/officeDocument/2006/relationships/hyperlink" Target="https://www.procyclingstats.com/race/tour-du-jura-cycliste/2025/overview" TargetMode="External"/><Relationship Id="rId47" Type="http://schemas.openxmlformats.org/officeDocument/2006/relationships/hyperlink" Target="https://www.procyclingstats.com/race/la-fleche-wallone/2025/overview" TargetMode="External"/><Relationship Id="rId50" Type="http://schemas.openxmlformats.org/officeDocument/2006/relationships/printerSettings" Target="../printerSettings/printerSettings2.bin"/><Relationship Id="rId7" Type="http://schemas.openxmlformats.org/officeDocument/2006/relationships/hyperlink" Target="https://www.procyclingstats.com/race/kuurne-brussel-kuurne/2024/overview" TargetMode="External"/><Relationship Id="rId2" Type="http://schemas.openxmlformats.org/officeDocument/2006/relationships/hyperlink" Target="https://www.procyclingstats.com/race/asian-cycling-championships-itt/2025/overview" TargetMode="External"/><Relationship Id="rId16" Type="http://schemas.openxmlformats.org/officeDocument/2006/relationships/hyperlink" Target="https://www.procyclingstats.com/race/milano-torino/2024/overview" TargetMode="External"/><Relationship Id="rId29" Type="http://schemas.openxmlformats.org/officeDocument/2006/relationships/hyperlink" Target="https://www.procyclingstats.com/race/gp-miguel-indurain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40" Type="http://schemas.openxmlformats.org/officeDocument/2006/relationships/hyperlink" Target="https://www.procyclingstats.com/race/brabantse-pijl/2025/overview" TargetMode="External"/><Relationship Id="rId45" Type="http://schemas.openxmlformats.org/officeDocument/2006/relationships/hyperlink" Target="https://www.procyclingstats.com/race/tour-of-the-alps/2025/overview" TargetMode="External"/><Relationship Id="rId5" Type="http://schemas.openxmlformats.org/officeDocument/2006/relationships/hyperlink" Target="https://www.procyclingstats.com/race/faun-ardech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giro-di-reggio-calabria/2025/overview" TargetMode="External"/><Relationship Id="rId10" Type="http://schemas.openxmlformats.org/officeDocument/2006/relationships/hyperlink" Target="https://www.procyclingstats.com/race/trofeo-laigueglia/2024/overview" TargetMode="External"/><Relationship Id="rId19" Type="http://schemas.openxmlformats.org/officeDocument/2006/relationships/hyperlink" Target="https://www.procyclingstats.com/race/bredene-koksijde-classic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amstel-gold-rac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4" Type="http://schemas.openxmlformats.org/officeDocument/2006/relationships/hyperlink" Target="https://www.procyclingstats.com/race/tirreno-adriatico/2024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43" Type="http://schemas.openxmlformats.org/officeDocument/2006/relationships/hyperlink" Target="https://www.procyclingstats.com/race/tour-du-doubs/2025/overview" TargetMode="External"/><Relationship Id="rId48" Type="http://schemas.openxmlformats.org/officeDocument/2006/relationships/hyperlink" Target="https://www.procyclingstats.com/race/liege-bastogne-liege/2025/overview" TargetMode="External"/><Relationship Id="rId8" Type="http://schemas.openxmlformats.org/officeDocument/2006/relationships/hyperlink" Target="https://www.procyclingstats.com/race/tour-of-rwanda/2024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ronde-van-limburg/2025/overview" TargetMode="External"/><Relationship Id="rId46" Type="http://schemas.openxmlformats.org/officeDocument/2006/relationships/hyperlink" Target="https://www.procyclingstats.com/race/vuelta-asturias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giro-d-abruzzo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063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4748</v>
      </c>
      <c r="G1" s="114"/>
      <c r="J1"/>
      <c r="K1" s="190"/>
      <c r="L1" s="206" t="s">
        <v>4322</v>
      </c>
      <c r="M1" s="7"/>
      <c r="N1" s="7"/>
      <c r="O1" s="206" t="s">
        <v>4323</v>
      </c>
    </row>
    <row r="2" spans="1:15" s="3" customFormat="1" ht="38.25">
      <c r="A2" s="27"/>
      <c r="B2" s="451" t="s">
        <v>1377</v>
      </c>
      <c r="D2" s="451" t="s">
        <v>1308</v>
      </c>
      <c r="E2" s="27" t="s">
        <v>1647</v>
      </c>
      <c r="F2" s="27"/>
      <c r="G2" s="17" t="s">
        <v>40</v>
      </c>
      <c r="H2" s="451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4" t="s">
        <v>0</v>
      </c>
      <c r="B3" s="285" t="s">
        <v>1666</v>
      </c>
      <c r="D3" t="s">
        <v>2765</v>
      </c>
      <c r="E3" s="270" t="s">
        <v>3920</v>
      </c>
      <c r="G3" s="65">
        <f>$NC$870</f>
        <v>9579.2500000000018</v>
      </c>
      <c r="H3" s="555" t="s">
        <v>2654</v>
      </c>
      <c r="I3" s="357"/>
      <c r="J3" s="453"/>
      <c r="K3" s="527" t="s">
        <v>2319</v>
      </c>
      <c r="L3" s="95" t="s">
        <v>4349</v>
      </c>
      <c r="N3" s="270"/>
      <c r="O3" s="222" t="s">
        <v>2719</v>
      </c>
    </row>
    <row r="4" spans="1:15" s="61" customFormat="1" ht="15.75" customHeight="1">
      <c r="A4" s="454" t="s">
        <v>2</v>
      </c>
      <c r="B4" s="284" t="s">
        <v>3643</v>
      </c>
      <c r="D4" t="s">
        <v>3891</v>
      </c>
      <c r="E4" s="270" t="s">
        <v>3945</v>
      </c>
      <c r="G4" s="65">
        <f>$BDR$870</f>
        <v>9444.9999999999982</v>
      </c>
      <c r="H4" s="555" t="s">
        <v>2654</v>
      </c>
      <c r="I4" s="357"/>
      <c r="J4" s="453"/>
      <c r="K4" s="9" t="s">
        <v>2320</v>
      </c>
      <c r="L4" s="95" t="s">
        <v>4350</v>
      </c>
      <c r="N4" s="270"/>
      <c r="O4" s="222" t="s">
        <v>3645</v>
      </c>
    </row>
    <row r="5" spans="1:15" s="61" customFormat="1" ht="15.75" customHeight="1">
      <c r="A5" s="454" t="s">
        <v>3</v>
      </c>
      <c r="B5" s="107" t="s">
        <v>2216</v>
      </c>
      <c r="D5" t="s">
        <v>2791</v>
      </c>
      <c r="E5" s="270" t="s">
        <v>3929</v>
      </c>
      <c r="G5" s="65">
        <f>$SZ$870</f>
        <v>9259.5499999999975</v>
      </c>
      <c r="H5" s="555" t="s">
        <v>2654</v>
      </c>
      <c r="I5" s="357"/>
      <c r="J5" s="453"/>
      <c r="K5" s="9" t="s">
        <v>2321</v>
      </c>
      <c r="L5" s="95" t="s">
        <v>4370</v>
      </c>
      <c r="N5" s="270"/>
      <c r="O5" s="222" t="s">
        <v>2193</v>
      </c>
    </row>
    <row r="6" spans="1:15" s="61" customFormat="1" ht="15.75" customHeight="1">
      <c r="A6" s="454" t="s">
        <v>5</v>
      </c>
      <c r="B6" s="107" t="s">
        <v>155</v>
      </c>
      <c r="D6" t="s">
        <v>2756</v>
      </c>
      <c r="E6" s="270" t="s">
        <v>2823</v>
      </c>
      <c r="G6" s="65">
        <f>$BI$870</f>
        <v>9244.8500000000022</v>
      </c>
      <c r="H6" s="555" t="s">
        <v>4257</v>
      </c>
      <c r="I6" s="357"/>
      <c r="J6" s="453"/>
      <c r="K6" s="527" t="s">
        <v>2322</v>
      </c>
      <c r="L6" s="95" t="s">
        <v>4382</v>
      </c>
      <c r="N6" s="270"/>
      <c r="O6" s="222" t="s">
        <v>1665</v>
      </c>
    </row>
    <row r="7" spans="1:15" s="61" customFormat="1" ht="15.75" customHeight="1">
      <c r="A7" s="454" t="s">
        <v>7</v>
      </c>
      <c r="B7" s="285" t="s">
        <v>31</v>
      </c>
      <c r="D7" t="s">
        <v>2760</v>
      </c>
      <c r="E7" s="270" t="s">
        <v>2299</v>
      </c>
      <c r="G7" s="65">
        <f>$CA$870</f>
        <v>9138.6000000000022</v>
      </c>
      <c r="H7" s="555" t="s">
        <v>4766</v>
      </c>
      <c r="I7" s="357"/>
      <c r="J7" s="453"/>
      <c r="K7" s="9" t="s">
        <v>2323</v>
      </c>
      <c r="L7" s="95" t="s">
        <v>4433</v>
      </c>
      <c r="N7" s="270"/>
      <c r="O7" s="222" t="s">
        <v>1661</v>
      </c>
    </row>
    <row r="8" spans="1:15" s="61" customFormat="1" ht="15.75" customHeight="1">
      <c r="A8" s="454" t="s">
        <v>8</v>
      </c>
      <c r="B8" s="107" t="s">
        <v>2711</v>
      </c>
      <c r="D8" t="s">
        <v>2283</v>
      </c>
      <c r="E8" s="270" t="s">
        <v>3939</v>
      </c>
      <c r="G8" s="65">
        <f>$AKZ$870</f>
        <v>9043.3999999999978</v>
      </c>
      <c r="H8" s="555" t="s">
        <v>4267</v>
      </c>
      <c r="I8" s="452"/>
      <c r="J8" s="453"/>
      <c r="K8" s="528" t="s">
        <v>2324</v>
      </c>
      <c r="L8" s="95" t="s">
        <v>4511</v>
      </c>
      <c r="N8" s="270"/>
      <c r="O8" s="222" t="s">
        <v>2731</v>
      </c>
    </row>
    <row r="9" spans="1:15" s="61" customFormat="1" ht="15.75" customHeight="1">
      <c r="A9" s="454" t="s">
        <v>10</v>
      </c>
      <c r="B9" s="107" t="s">
        <v>2720</v>
      </c>
      <c r="D9" t="s">
        <v>2279</v>
      </c>
      <c r="E9" s="270" t="s">
        <v>2831</v>
      </c>
      <c r="G9" s="65">
        <f>$AJP$870</f>
        <v>8984.7000000000007</v>
      </c>
      <c r="H9" s="555" t="s">
        <v>2654</v>
      </c>
      <c r="I9" s="357"/>
      <c r="J9" s="453"/>
      <c r="K9" s="9" t="s">
        <v>2336</v>
      </c>
      <c r="L9" s="95" t="s">
        <v>4547</v>
      </c>
      <c r="N9" s="270"/>
      <c r="O9" s="222" t="s">
        <v>3646</v>
      </c>
    </row>
    <row r="10" spans="1:15" s="61" customFormat="1" ht="15.75" customHeight="1">
      <c r="A10" s="454" t="s">
        <v>12</v>
      </c>
      <c r="B10" s="107" t="s">
        <v>2725</v>
      </c>
      <c r="D10" t="s">
        <v>2295</v>
      </c>
      <c r="E10" s="270" t="s">
        <v>2829</v>
      </c>
      <c r="G10" s="65">
        <f>$APD$870</f>
        <v>8965.1999999999989</v>
      </c>
      <c r="H10" s="555" t="s">
        <v>4268</v>
      </c>
      <c r="I10" s="357"/>
      <c r="J10" s="453"/>
      <c r="K10" s="9" t="s">
        <v>2337</v>
      </c>
      <c r="L10" s="95" t="s">
        <v>4554</v>
      </c>
      <c r="N10" s="270"/>
      <c r="O10" s="222" t="s">
        <v>2727</v>
      </c>
    </row>
    <row r="11" spans="1:15" s="61" customFormat="1" ht="15.75" customHeight="1">
      <c r="A11" s="454" t="s">
        <v>14</v>
      </c>
      <c r="B11" s="107" t="s">
        <v>2721</v>
      </c>
      <c r="D11" t="s">
        <v>2274</v>
      </c>
      <c r="E11" s="270" t="s">
        <v>3939</v>
      </c>
      <c r="G11" s="65">
        <f>$AHW$870</f>
        <v>8928.8000000000011</v>
      </c>
      <c r="H11" s="555" t="s">
        <v>4266</v>
      </c>
      <c r="I11" s="357"/>
      <c r="J11" s="453"/>
      <c r="K11" s="528" t="s">
        <v>2338</v>
      </c>
      <c r="L11" s="95" t="s">
        <v>4586</v>
      </c>
      <c r="N11" s="270"/>
      <c r="O11" s="222" t="s">
        <v>2726</v>
      </c>
    </row>
    <row r="12" spans="1:15" s="61" customFormat="1" ht="15.75" customHeight="1">
      <c r="A12" s="454" t="s">
        <v>16</v>
      </c>
      <c r="B12" s="106" t="s">
        <v>1351</v>
      </c>
      <c r="D12" t="s">
        <v>2750</v>
      </c>
      <c r="E12" s="270" t="s">
        <v>3904</v>
      </c>
      <c r="G12" s="65">
        <f>$AH$870</f>
        <v>8912</v>
      </c>
      <c r="H12" s="555" t="s">
        <v>4267</v>
      </c>
      <c r="I12" s="357"/>
      <c r="J12" s="453"/>
      <c r="K12" s="528" t="s">
        <v>2463</v>
      </c>
      <c r="L12" s="95" t="s">
        <v>4641</v>
      </c>
      <c r="N12" s="270"/>
      <c r="O12" s="222" t="s">
        <v>668</v>
      </c>
    </row>
    <row r="13" spans="1:15" s="61" customFormat="1" ht="15.75" customHeight="1">
      <c r="A13" s="454" t="s">
        <v>18</v>
      </c>
      <c r="B13" s="285" t="s">
        <v>1655</v>
      </c>
      <c r="D13" t="s">
        <v>2798</v>
      </c>
      <c r="E13" s="270" t="s">
        <v>3909</v>
      </c>
      <c r="G13" s="65">
        <f>$EC$870</f>
        <v>8879.6000000000022</v>
      </c>
      <c r="H13" s="555" t="s">
        <v>4275</v>
      </c>
      <c r="I13" s="357"/>
      <c r="J13" s="453"/>
      <c r="K13" s="528" t="s">
        <v>2479</v>
      </c>
      <c r="L13" s="95" t="s">
        <v>4724</v>
      </c>
      <c r="N13" s="270"/>
      <c r="O13" s="222" t="s">
        <v>2728</v>
      </c>
    </row>
    <row r="14" spans="1:15" s="61" customFormat="1" ht="15.75" customHeight="1">
      <c r="A14" s="454" t="s">
        <v>20</v>
      </c>
      <c r="B14" s="107" t="s">
        <v>667</v>
      </c>
      <c r="D14" t="s">
        <v>2786</v>
      </c>
      <c r="E14" s="270" t="s">
        <v>3917</v>
      </c>
      <c r="G14" s="65">
        <f>$JQ$870</f>
        <v>8860.2000000000007</v>
      </c>
      <c r="H14" s="555" t="s">
        <v>4268</v>
      </c>
      <c r="I14" s="97"/>
      <c r="J14" s="453"/>
      <c r="K14" s="9" t="s">
        <v>3128</v>
      </c>
      <c r="L14" s="95" t="s">
        <v>4586</v>
      </c>
      <c r="N14" s="270"/>
      <c r="O14" s="222" t="s">
        <v>31</v>
      </c>
    </row>
    <row r="15" spans="1:15" s="61" customFormat="1" ht="15.75" customHeight="1">
      <c r="A15" s="454" t="s">
        <v>22</v>
      </c>
      <c r="B15" s="107" t="s">
        <v>2719</v>
      </c>
      <c r="D15" t="s">
        <v>2286</v>
      </c>
      <c r="E15" s="270" t="s">
        <v>2828</v>
      </c>
      <c r="G15" s="65">
        <f>$AMA$870</f>
        <v>8815.4</v>
      </c>
      <c r="H15" s="555" t="s">
        <v>4262</v>
      </c>
      <c r="I15" s="357"/>
      <c r="J15" s="453"/>
      <c r="K15" s="9" t="s">
        <v>3129</v>
      </c>
      <c r="L15" s="95"/>
      <c r="N15" s="270"/>
      <c r="O15" s="222"/>
    </row>
    <row r="16" spans="1:15" s="61" customFormat="1" ht="15.75" customHeight="1">
      <c r="A16" s="454" t="s">
        <v>24</v>
      </c>
      <c r="B16" s="107" t="s">
        <v>704</v>
      </c>
      <c r="D16" t="s">
        <v>2745</v>
      </c>
      <c r="E16" s="270" t="s">
        <v>3908</v>
      </c>
      <c r="G16" s="65">
        <f>$DB$870</f>
        <v>8785.7999999999993</v>
      </c>
      <c r="H16" s="555" t="s">
        <v>4262</v>
      </c>
      <c r="I16" s="357"/>
      <c r="J16" s="453"/>
      <c r="K16" s="9" t="s">
        <v>3149</v>
      </c>
      <c r="L16" s="95"/>
      <c r="N16" s="270"/>
      <c r="O16" s="222"/>
    </row>
    <row r="17" spans="1:12" s="61" customFormat="1" ht="15.75" customHeight="1">
      <c r="A17" s="454" t="s">
        <v>26</v>
      </c>
      <c r="B17" s="107" t="s">
        <v>654</v>
      </c>
      <c r="D17" t="s">
        <v>2749</v>
      </c>
      <c r="E17" s="270" t="s">
        <v>3913</v>
      </c>
      <c r="G17" s="65">
        <f>$HO$870</f>
        <v>8730.5999999999985</v>
      </c>
      <c r="H17" s="555" t="s">
        <v>4273</v>
      </c>
      <c r="I17" s="357"/>
      <c r="J17" s="453"/>
      <c r="K17" s="528" t="s">
        <v>3150</v>
      </c>
      <c r="L17" s="95"/>
    </row>
    <row r="18" spans="1:12" s="61" customFormat="1" ht="15.75" customHeight="1">
      <c r="A18" s="454" t="s">
        <v>28</v>
      </c>
      <c r="B18" s="285" t="s">
        <v>1661</v>
      </c>
      <c r="D18" t="s">
        <v>2758</v>
      </c>
      <c r="E18" s="270" t="s">
        <v>2823</v>
      </c>
      <c r="G18" s="65">
        <f>$CS$870</f>
        <v>8730.35</v>
      </c>
      <c r="H18" s="555" t="s">
        <v>4256</v>
      </c>
      <c r="I18" s="357"/>
      <c r="J18" s="453"/>
      <c r="K18" s="528" t="s">
        <v>4324</v>
      </c>
      <c r="L18" s="95"/>
    </row>
    <row r="19" spans="1:12" s="61" customFormat="1" ht="15.75" customHeight="1">
      <c r="A19" s="454" t="s">
        <v>30</v>
      </c>
      <c r="B19" s="106" t="s">
        <v>1349</v>
      </c>
      <c r="D19" t="s">
        <v>2752</v>
      </c>
      <c r="E19" s="270" t="s">
        <v>3919</v>
      </c>
      <c r="G19" s="65">
        <f>$LS$870</f>
        <v>8715.0999999999985</v>
      </c>
      <c r="H19" s="555" t="s">
        <v>4256</v>
      </c>
      <c r="I19" s="357"/>
      <c r="J19" s="453"/>
      <c r="K19" s="528" t="s">
        <v>4325</v>
      </c>
      <c r="L19" s="95"/>
    </row>
    <row r="20" spans="1:12" s="61" customFormat="1" ht="15.75" customHeight="1">
      <c r="A20" s="454" t="s">
        <v>32</v>
      </c>
      <c r="B20" s="107" t="s">
        <v>2724</v>
      </c>
      <c r="D20" t="s">
        <v>2806</v>
      </c>
      <c r="E20" s="270" t="s">
        <v>3936</v>
      </c>
      <c r="G20" s="65">
        <f>$AGD$870</f>
        <v>8632.0500000000029</v>
      </c>
      <c r="H20" s="555" t="s">
        <v>4277</v>
      </c>
      <c r="I20" s="357"/>
      <c r="J20" s="453"/>
      <c r="K20" s="528" t="s">
        <v>4326</v>
      </c>
      <c r="L20" s="95"/>
    </row>
    <row r="21" spans="1:12" s="61" customFormat="1" ht="15.75" customHeight="1">
      <c r="A21" s="454" t="s">
        <v>34</v>
      </c>
      <c r="B21" s="284" t="s">
        <v>21</v>
      </c>
      <c r="D21" t="s">
        <v>2755</v>
      </c>
      <c r="E21" s="270" t="s">
        <v>3902</v>
      </c>
      <c r="G21" s="65">
        <f>$P$870</f>
        <v>8628.3999999999978</v>
      </c>
      <c r="H21" s="555" t="s">
        <v>4268</v>
      </c>
      <c r="I21" s="357"/>
      <c r="J21" s="453"/>
      <c r="K21" s="9" t="s">
        <v>4327</v>
      </c>
      <c r="L21" s="95"/>
    </row>
    <row r="22" spans="1:12" s="61" customFormat="1" ht="15.75" customHeight="1">
      <c r="A22" s="454" t="s">
        <v>36</v>
      </c>
      <c r="B22" s="106" t="s">
        <v>1337</v>
      </c>
      <c r="C22" s="84"/>
      <c r="D22" t="s">
        <v>2751</v>
      </c>
      <c r="E22" s="270" t="s">
        <v>2822</v>
      </c>
      <c r="G22" s="65">
        <f>$G$870</f>
        <v>8614.9499999999989</v>
      </c>
      <c r="H22" s="555" t="s">
        <v>4260</v>
      </c>
      <c r="I22" s="357"/>
      <c r="J22" s="453"/>
      <c r="K22" s="528" t="s">
        <v>4328</v>
      </c>
      <c r="L22" s="95"/>
    </row>
    <row r="23" spans="1:12" s="61" customFormat="1" ht="15.75" customHeight="1">
      <c r="A23" s="454" t="s">
        <v>38</v>
      </c>
      <c r="B23" s="107" t="s">
        <v>2727</v>
      </c>
      <c r="D23" t="s">
        <v>2281</v>
      </c>
      <c r="E23" s="270" t="s">
        <v>3923</v>
      </c>
      <c r="G23" s="65">
        <f>$AKH$870</f>
        <v>8579.6999999999989</v>
      </c>
      <c r="H23" s="555" t="s">
        <v>4272</v>
      </c>
      <c r="I23" s="357"/>
      <c r="J23" s="453"/>
      <c r="K23" s="9" t="s">
        <v>4329</v>
      </c>
      <c r="L23" s="95"/>
    </row>
    <row r="24" spans="1:12" s="61" customFormat="1" ht="15.75" customHeight="1">
      <c r="A24" s="454" t="s">
        <v>145</v>
      </c>
      <c r="B24" s="106" t="s">
        <v>1344</v>
      </c>
      <c r="D24" t="s">
        <v>2761</v>
      </c>
      <c r="E24" s="270" t="s">
        <v>3911</v>
      </c>
      <c r="G24" s="65">
        <f>$GW$870</f>
        <v>8539.0999999999985</v>
      </c>
      <c r="H24" s="555" t="s">
        <v>4767</v>
      </c>
      <c r="I24" s="357"/>
      <c r="J24" s="453"/>
      <c r="K24" s="527" t="s">
        <v>4330</v>
      </c>
      <c r="L24" s="95"/>
    </row>
    <row r="25" spans="1:12" s="61" customFormat="1" ht="15.75" customHeight="1">
      <c r="A25" s="454" t="s">
        <v>146</v>
      </c>
      <c r="B25" s="107" t="s">
        <v>2712</v>
      </c>
      <c r="D25" t="s">
        <v>2282</v>
      </c>
      <c r="E25" s="270" t="s">
        <v>3923</v>
      </c>
      <c r="G25" s="65">
        <f>$AKQ$870</f>
        <v>8536.1000000000022</v>
      </c>
      <c r="H25" s="555" t="s">
        <v>4263</v>
      </c>
      <c r="I25" s="97"/>
      <c r="J25" s="453"/>
      <c r="K25" s="9" t="s">
        <v>4331</v>
      </c>
      <c r="L25" s="95"/>
    </row>
    <row r="26" spans="1:12" s="61" customFormat="1" ht="15.75" customHeight="1">
      <c r="A26" s="454" t="s">
        <v>147</v>
      </c>
      <c r="B26" s="107" t="s">
        <v>2723</v>
      </c>
      <c r="D26" t="s">
        <v>2277</v>
      </c>
      <c r="E26" s="270" t="s">
        <v>3938</v>
      </c>
      <c r="G26" s="65">
        <f>$AIX$870</f>
        <v>8535.4000000000015</v>
      </c>
      <c r="H26" s="555" t="s">
        <v>4277</v>
      </c>
      <c r="I26" s="357"/>
      <c r="J26" s="453"/>
      <c r="K26" s="9" t="s">
        <v>4332</v>
      </c>
      <c r="L26" s="95"/>
    </row>
    <row r="27" spans="1:12" s="61" customFormat="1" ht="15.75" customHeight="1">
      <c r="A27" s="454" t="s">
        <v>151</v>
      </c>
      <c r="B27" s="285" t="s">
        <v>2325</v>
      </c>
      <c r="D27" t="s">
        <v>2797</v>
      </c>
      <c r="E27" s="270" t="s">
        <v>3922</v>
      </c>
      <c r="G27" s="65">
        <f>$OD$870</f>
        <v>8527.2000000000025</v>
      </c>
      <c r="H27" s="555" t="s">
        <v>4258</v>
      </c>
      <c r="I27" s="357"/>
      <c r="J27" s="453"/>
      <c r="K27" s="9" t="s">
        <v>4333</v>
      </c>
      <c r="L27" s="95"/>
    </row>
    <row r="28" spans="1:12" s="61" customFormat="1" ht="15.75" customHeight="1">
      <c r="A28" s="454" t="s">
        <v>157</v>
      </c>
      <c r="B28" s="107" t="s">
        <v>2203</v>
      </c>
      <c r="D28" t="s">
        <v>2795</v>
      </c>
      <c r="E28" s="270" t="s">
        <v>3932</v>
      </c>
      <c r="G28" s="65">
        <f>$WL$870</f>
        <v>8462.9499999999971</v>
      </c>
      <c r="H28" s="555" t="s">
        <v>4264</v>
      </c>
      <c r="J28" s="453"/>
      <c r="K28" s="527" t="s">
        <v>4334</v>
      </c>
      <c r="L28" s="95"/>
    </row>
    <row r="29" spans="1:12" s="61" customFormat="1" ht="15.75" customHeight="1">
      <c r="A29" s="454" t="s">
        <v>159</v>
      </c>
      <c r="B29" s="107" t="s">
        <v>651</v>
      </c>
      <c r="D29" t="s">
        <v>2757</v>
      </c>
      <c r="E29" s="270" t="s">
        <v>3907</v>
      </c>
      <c r="G29" s="65">
        <f>$DK$870</f>
        <v>8461.8000000000011</v>
      </c>
      <c r="H29" s="555" t="s">
        <v>4266</v>
      </c>
      <c r="I29" s="357"/>
      <c r="J29" s="453"/>
      <c r="K29" s="527" t="s">
        <v>4335</v>
      </c>
      <c r="L29" s="95"/>
    </row>
    <row r="30" spans="1:12" s="61" customFormat="1" ht="15.75" customHeight="1">
      <c r="A30" s="454" t="s">
        <v>160</v>
      </c>
      <c r="B30" s="107" t="s">
        <v>3637</v>
      </c>
      <c r="D30" t="s">
        <v>3885</v>
      </c>
      <c r="E30" s="270" t="s">
        <v>3942</v>
      </c>
      <c r="G30" s="65">
        <f>$BBP$870</f>
        <v>8435.7000000000007</v>
      </c>
      <c r="H30" s="555" t="s">
        <v>4257</v>
      </c>
      <c r="I30" s="357"/>
      <c r="J30" s="453"/>
      <c r="K30" s="9" t="s">
        <v>4336</v>
      </c>
      <c r="L30" s="95"/>
    </row>
    <row r="31" spans="1:12" s="61" customFormat="1" ht="15.75" customHeight="1">
      <c r="A31" s="454" t="s">
        <v>161</v>
      </c>
      <c r="B31" s="107" t="s">
        <v>154</v>
      </c>
      <c r="D31" t="s">
        <v>2744</v>
      </c>
      <c r="E31" s="270" t="s">
        <v>3905</v>
      </c>
      <c r="G31" s="65">
        <f>$AQ$870</f>
        <v>8434.3999999999978</v>
      </c>
      <c r="H31" s="555" t="s">
        <v>4768</v>
      </c>
      <c r="I31" s="357"/>
      <c r="J31" s="453"/>
      <c r="K31" s="9" t="s">
        <v>4337</v>
      </c>
      <c r="L31" s="95"/>
    </row>
    <row r="32" spans="1:12" s="61" customFormat="1" ht="15.75" customHeight="1">
      <c r="A32" s="454" t="s">
        <v>163</v>
      </c>
      <c r="B32" s="106" t="s">
        <v>1342</v>
      </c>
      <c r="D32" t="s">
        <v>3871</v>
      </c>
      <c r="E32" s="270" t="s">
        <v>3914</v>
      </c>
      <c r="G32" s="65">
        <f>$IG$870</f>
        <v>8414.5000000000018</v>
      </c>
      <c r="H32" s="555" t="s">
        <v>4268</v>
      </c>
      <c r="I32" s="97"/>
      <c r="J32" s="453"/>
      <c r="K32" s="9" t="s">
        <v>4338</v>
      </c>
      <c r="L32" s="95"/>
    </row>
    <row r="33" spans="1:12" s="61" customFormat="1" ht="15.75" customHeight="1">
      <c r="A33" s="454" t="s">
        <v>274</v>
      </c>
      <c r="B33" s="284" t="s">
        <v>142</v>
      </c>
      <c r="D33" t="s">
        <v>2762</v>
      </c>
      <c r="E33" s="270" t="s">
        <v>2298</v>
      </c>
      <c r="G33" s="65">
        <f>$DT$870</f>
        <v>8380.0500000000011</v>
      </c>
      <c r="H33" s="555" t="s">
        <v>4555</v>
      </c>
      <c r="I33" s="357"/>
      <c r="J33" s="453"/>
      <c r="K33" s="9" t="s">
        <v>4339</v>
      </c>
      <c r="L33" s="95"/>
    </row>
    <row r="34" spans="1:12" s="61" customFormat="1" ht="15.75" customHeight="1">
      <c r="A34" s="454" t="s">
        <v>275</v>
      </c>
      <c r="B34" s="107" t="s">
        <v>2210</v>
      </c>
      <c r="D34" t="s">
        <v>2803</v>
      </c>
      <c r="E34" s="270" t="s">
        <v>3933</v>
      </c>
      <c r="G34" s="65">
        <f>$XD$870</f>
        <v>8345.3500000000022</v>
      </c>
      <c r="H34" s="555" t="s">
        <v>4268</v>
      </c>
      <c r="I34" s="357"/>
      <c r="J34" s="453"/>
      <c r="K34" s="528" t="s">
        <v>4340</v>
      </c>
      <c r="L34" s="95"/>
    </row>
    <row r="35" spans="1:12" s="61" customFormat="1" ht="15.75" customHeight="1">
      <c r="A35" s="454" t="s">
        <v>276</v>
      </c>
      <c r="B35" s="284" t="s">
        <v>3634</v>
      </c>
      <c r="D35" t="s">
        <v>3882</v>
      </c>
      <c r="E35" s="270" t="s">
        <v>3944</v>
      </c>
      <c r="G35" s="65">
        <f>$BAO$870</f>
        <v>8340.6000000000022</v>
      </c>
      <c r="H35" s="555" t="s">
        <v>4266</v>
      </c>
      <c r="I35" s="357"/>
      <c r="J35" s="453"/>
      <c r="K35" s="528" t="s">
        <v>4341</v>
      </c>
      <c r="L35" s="95"/>
    </row>
    <row r="36" spans="1:12" s="61" customFormat="1" ht="15.75" customHeight="1">
      <c r="A36" s="454" t="s">
        <v>277</v>
      </c>
      <c r="B36" s="107" t="s">
        <v>653</v>
      </c>
      <c r="D36" t="s">
        <v>2776</v>
      </c>
      <c r="E36" s="270" t="s">
        <v>3908</v>
      </c>
      <c r="G36" s="65">
        <f>$IY$870</f>
        <v>8337.1999999999971</v>
      </c>
      <c r="H36" s="555" t="s">
        <v>4261</v>
      </c>
      <c r="I36" s="357"/>
      <c r="J36" s="453"/>
      <c r="K36" s="527" t="s">
        <v>4342</v>
      </c>
      <c r="L36" s="95"/>
    </row>
    <row r="37" spans="1:12" s="61" customFormat="1" ht="15.75" customHeight="1">
      <c r="A37" s="454" t="s">
        <v>640</v>
      </c>
      <c r="B37" s="107" t="s">
        <v>153</v>
      </c>
      <c r="D37" t="s">
        <v>3875</v>
      </c>
      <c r="E37" s="270" t="s">
        <v>3927</v>
      </c>
      <c r="G37" s="65">
        <f>$SQ$870</f>
        <v>8331.3000000000011</v>
      </c>
      <c r="H37" s="555" t="s">
        <v>4261</v>
      </c>
      <c r="J37" s="453"/>
      <c r="K37" s="9" t="s">
        <v>4343</v>
      </c>
      <c r="L37" s="95"/>
    </row>
    <row r="38" spans="1:12" s="61" customFormat="1" ht="15.75" customHeight="1">
      <c r="A38" s="454" t="s">
        <v>641</v>
      </c>
      <c r="B38" s="107" t="s">
        <v>2735</v>
      </c>
      <c r="D38" t="s">
        <v>2285</v>
      </c>
      <c r="E38" s="270" t="s">
        <v>2828</v>
      </c>
      <c r="G38" s="65">
        <f>$ALR$870</f>
        <v>8319.1000000000022</v>
      </c>
      <c r="H38" s="555" t="s">
        <v>4557</v>
      </c>
      <c r="I38" s="357"/>
      <c r="J38" s="453"/>
      <c r="K38" s="9" t="s">
        <v>4344</v>
      </c>
      <c r="L38" s="95"/>
    </row>
    <row r="39" spans="1:12" s="61" customFormat="1" ht="15.75" customHeight="1">
      <c r="A39" s="454" t="s">
        <v>642</v>
      </c>
      <c r="B39" s="107" t="s">
        <v>2729</v>
      </c>
      <c r="D39" t="s">
        <v>2807</v>
      </c>
      <c r="E39" s="270" t="s">
        <v>3937</v>
      </c>
      <c r="G39" s="65">
        <f>$AGM$870</f>
        <v>8314.3999999999978</v>
      </c>
      <c r="H39" s="555" t="s">
        <v>4268</v>
      </c>
      <c r="I39" s="357"/>
      <c r="J39" s="453"/>
      <c r="K39" s="528" t="s">
        <v>4345</v>
      </c>
      <c r="L39" s="95"/>
    </row>
    <row r="40" spans="1:12" s="61" customFormat="1" ht="15.75" customHeight="1">
      <c r="A40" s="454" t="s">
        <v>644</v>
      </c>
      <c r="B40" s="107" t="s">
        <v>180</v>
      </c>
      <c r="D40" t="s">
        <v>3879</v>
      </c>
      <c r="E40" s="270" t="s">
        <v>2831</v>
      </c>
      <c r="G40" s="65">
        <f>$ZO$870</f>
        <v>8304.2000000000007</v>
      </c>
      <c r="H40" s="555" t="s">
        <v>4263</v>
      </c>
      <c r="I40" s="357"/>
      <c r="J40" s="453"/>
      <c r="K40" s="528" t="s">
        <v>4346</v>
      </c>
      <c r="L40" s="95"/>
    </row>
    <row r="41" spans="1:12" s="61" customFormat="1" ht="15.75" customHeight="1">
      <c r="A41" s="454" t="s">
        <v>650</v>
      </c>
      <c r="B41" s="284" t="s">
        <v>3635</v>
      </c>
      <c r="D41" t="s">
        <v>3883</v>
      </c>
      <c r="E41" s="270" t="s">
        <v>3945</v>
      </c>
      <c r="G41" s="65">
        <f>$BAX$870</f>
        <v>8282.4</v>
      </c>
      <c r="H41" s="555" t="s">
        <v>4769</v>
      </c>
      <c r="I41" s="357"/>
      <c r="J41" s="453"/>
      <c r="K41" s="9" t="s">
        <v>4347</v>
      </c>
      <c r="L41" s="95"/>
    </row>
    <row r="42" spans="1:12" s="61" customFormat="1" ht="15.75" customHeight="1">
      <c r="A42" s="454" t="s">
        <v>652</v>
      </c>
      <c r="B42" s="285" t="s">
        <v>1653</v>
      </c>
      <c r="D42" t="s">
        <v>2747</v>
      </c>
      <c r="E42" s="270" t="s">
        <v>3909</v>
      </c>
      <c r="G42" s="65">
        <f>$FV$870</f>
        <v>8257.6</v>
      </c>
      <c r="H42" s="555" t="s">
        <v>4257</v>
      </c>
      <c r="I42" s="357"/>
      <c r="J42" s="453"/>
      <c r="K42" s="528" t="s">
        <v>4348</v>
      </c>
      <c r="L42" s="95"/>
    </row>
    <row r="43" spans="1:12" s="61" customFormat="1" ht="15.75" customHeight="1">
      <c r="A43" s="454" t="s">
        <v>655</v>
      </c>
      <c r="B43" s="107" t="s">
        <v>3641</v>
      </c>
      <c r="D43" t="s">
        <v>3889</v>
      </c>
      <c r="E43" s="270" t="s">
        <v>3947</v>
      </c>
      <c r="G43" s="65">
        <f>$BCZ$870</f>
        <v>8241.7999999999975</v>
      </c>
      <c r="H43" s="555" t="s">
        <v>4276</v>
      </c>
      <c r="I43" s="357"/>
      <c r="J43" s="453"/>
      <c r="K43" s="285"/>
    </row>
    <row r="44" spans="1:12" s="61" customFormat="1" ht="15.75" customHeight="1">
      <c r="A44" s="454" t="s">
        <v>656</v>
      </c>
      <c r="B44" s="285" t="s">
        <v>25</v>
      </c>
      <c r="D44" t="s">
        <v>2769</v>
      </c>
      <c r="E44" s="270" t="s">
        <v>3902</v>
      </c>
      <c r="G44" s="65">
        <f>$AZ$870</f>
        <v>8209.6</v>
      </c>
      <c r="H44" s="555" t="s">
        <v>4268</v>
      </c>
      <c r="I44" s="357"/>
      <c r="J44" s="453"/>
      <c r="K44" s="285"/>
    </row>
    <row r="45" spans="1:12" s="61" customFormat="1" ht="15.75" customHeight="1">
      <c r="A45" s="454" t="s">
        <v>659</v>
      </c>
      <c r="B45" s="285" t="s">
        <v>15</v>
      </c>
      <c r="D45" t="s">
        <v>2773</v>
      </c>
      <c r="E45" s="270" t="s">
        <v>3908</v>
      </c>
      <c r="G45" s="65">
        <f>$LA$870</f>
        <v>8206</v>
      </c>
      <c r="H45" s="555" t="s">
        <v>4270</v>
      </c>
      <c r="I45" s="357"/>
      <c r="J45" s="453"/>
      <c r="K45" s="285"/>
    </row>
    <row r="46" spans="1:12" s="61" customFormat="1" ht="15.75" customHeight="1">
      <c r="A46" s="454" t="s">
        <v>661</v>
      </c>
      <c r="B46" s="107" t="s">
        <v>2202</v>
      </c>
      <c r="D46" t="s">
        <v>3876</v>
      </c>
      <c r="E46" s="270" t="s">
        <v>3923</v>
      </c>
      <c r="G46" s="65">
        <f>$YN$870</f>
        <v>8167.5499999999975</v>
      </c>
      <c r="H46" s="555" t="s">
        <v>4769</v>
      </c>
      <c r="J46" s="453"/>
      <c r="K46" s="106"/>
    </row>
    <row r="47" spans="1:12" s="61" customFormat="1" ht="15.75" customHeight="1">
      <c r="A47" s="454" t="s">
        <v>666</v>
      </c>
      <c r="B47" s="107" t="s">
        <v>3689</v>
      </c>
      <c r="D47" t="s">
        <v>3898</v>
      </c>
      <c r="E47" s="270" t="s">
        <v>3947</v>
      </c>
      <c r="G47" s="65">
        <f>$BGC$870</f>
        <v>8119.3</v>
      </c>
      <c r="H47" s="555" t="s">
        <v>4770</v>
      </c>
      <c r="I47" s="97"/>
      <c r="J47" s="453"/>
      <c r="K47" s="107"/>
    </row>
    <row r="48" spans="1:12" s="61" customFormat="1" ht="15.75" customHeight="1">
      <c r="A48" s="454" t="s">
        <v>670</v>
      </c>
      <c r="B48" s="107" t="s">
        <v>2713</v>
      </c>
      <c r="D48" t="s">
        <v>3881</v>
      </c>
      <c r="E48" s="270" t="s">
        <v>3939</v>
      </c>
      <c r="G48" s="65">
        <f>$AHE$870</f>
        <v>8117.4000000000005</v>
      </c>
      <c r="H48" s="555" t="s">
        <v>4767</v>
      </c>
      <c r="J48" s="453"/>
      <c r="K48" s="285"/>
    </row>
    <row r="49" spans="1:8" s="61" customFormat="1" ht="15.75" customHeight="1">
      <c r="A49" s="454" t="s">
        <v>671</v>
      </c>
      <c r="B49" s="284" t="s">
        <v>3633</v>
      </c>
      <c r="D49" t="s">
        <v>2850</v>
      </c>
      <c r="E49" s="270" t="s">
        <v>3948</v>
      </c>
      <c r="G49" s="65">
        <f>$BAF$870</f>
        <v>8116.2999999999984</v>
      </c>
      <c r="H49" s="555" t="s">
        <v>4269</v>
      </c>
    </row>
    <row r="50" spans="1:8" s="61" customFormat="1" ht="15.75" customHeight="1">
      <c r="A50" s="454" t="s">
        <v>672</v>
      </c>
      <c r="B50" s="107" t="s">
        <v>2709</v>
      </c>
      <c r="D50" t="s">
        <v>2287</v>
      </c>
      <c r="E50" s="270" t="s">
        <v>3941</v>
      </c>
      <c r="G50" s="65">
        <f>$AMJ$870</f>
        <v>8115.7000000000016</v>
      </c>
      <c r="H50" s="555" t="s">
        <v>4271</v>
      </c>
    </row>
    <row r="51" spans="1:8" s="61" customFormat="1" ht="15.75" customHeight="1">
      <c r="A51" s="454" t="s">
        <v>677</v>
      </c>
      <c r="B51" s="284" t="s">
        <v>3629</v>
      </c>
      <c r="D51" t="s">
        <v>2818</v>
      </c>
      <c r="E51" s="270" t="s">
        <v>2838</v>
      </c>
      <c r="G51" s="65">
        <f>$AYM$870</f>
        <v>8100.7</v>
      </c>
      <c r="H51" s="555" t="s">
        <v>4555</v>
      </c>
    </row>
    <row r="52" spans="1:8" s="61" customFormat="1" ht="15.75" customHeight="1">
      <c r="A52" s="454" t="s">
        <v>685</v>
      </c>
      <c r="B52" s="284" t="s">
        <v>3649</v>
      </c>
      <c r="D52" t="s">
        <v>3897</v>
      </c>
      <c r="E52" s="270" t="s">
        <v>2838</v>
      </c>
      <c r="G52" s="65">
        <f>$BFT$870</f>
        <v>8037.8000000000011</v>
      </c>
      <c r="H52" s="555" t="s">
        <v>4263</v>
      </c>
    </row>
    <row r="53" spans="1:8" s="61" customFormat="1" ht="15.75" customHeight="1">
      <c r="A53" s="454" t="s">
        <v>689</v>
      </c>
      <c r="B53" s="106" t="s">
        <v>1343</v>
      </c>
      <c r="D53" t="s">
        <v>2754</v>
      </c>
      <c r="E53" s="270" t="s">
        <v>3915</v>
      </c>
      <c r="G53" s="65">
        <f>$IP$870</f>
        <v>8024.2000000000025</v>
      </c>
      <c r="H53" s="555" t="s">
        <v>2654</v>
      </c>
    </row>
    <row r="54" spans="1:8" s="61" customFormat="1" ht="15.75" customHeight="1">
      <c r="A54" s="454" t="s">
        <v>690</v>
      </c>
      <c r="B54" s="107" t="s">
        <v>658</v>
      </c>
      <c r="D54" t="s">
        <v>2782</v>
      </c>
      <c r="E54" s="270" t="s">
        <v>3918</v>
      </c>
      <c r="G54" s="65">
        <f>$JZ$870</f>
        <v>8013.6000000000022</v>
      </c>
      <c r="H54" s="555" t="s">
        <v>4259</v>
      </c>
    </row>
    <row r="55" spans="1:8" s="61" customFormat="1" ht="15.75" customHeight="1">
      <c r="A55" s="454" t="s">
        <v>691</v>
      </c>
      <c r="B55" s="107" t="s">
        <v>2716</v>
      </c>
      <c r="D55" t="s">
        <v>2167</v>
      </c>
      <c r="E55" s="270" t="s">
        <v>3939</v>
      </c>
      <c r="G55" s="65">
        <f>$AHN$870</f>
        <v>8000.2000000000016</v>
      </c>
      <c r="H55" s="555" t="s">
        <v>4264</v>
      </c>
    </row>
    <row r="56" spans="1:8" s="61" customFormat="1" ht="15.75" customHeight="1">
      <c r="A56" s="454" t="s">
        <v>697</v>
      </c>
      <c r="B56" s="284" t="s">
        <v>3636</v>
      </c>
      <c r="D56" t="s">
        <v>3884</v>
      </c>
      <c r="E56" s="270" t="s">
        <v>2838</v>
      </c>
      <c r="G56" s="65">
        <f>$BBG$870</f>
        <v>7998</v>
      </c>
      <c r="H56" s="555" t="s">
        <v>4268</v>
      </c>
    </row>
    <row r="57" spans="1:8" s="61" customFormat="1" ht="15.75" customHeight="1">
      <c r="A57" s="454" t="s">
        <v>698</v>
      </c>
      <c r="B57" s="107" t="s">
        <v>2718</v>
      </c>
      <c r="D57" t="s">
        <v>2289</v>
      </c>
      <c r="E57" s="270" t="s">
        <v>3938</v>
      </c>
      <c r="G57" s="65">
        <f>$ANB$870</f>
        <v>7994.2500000000036</v>
      </c>
      <c r="H57" s="555" t="s">
        <v>4255</v>
      </c>
    </row>
    <row r="58" spans="1:8" s="61" customFormat="1" ht="15.75" customHeight="1">
      <c r="A58" s="454" t="s">
        <v>699</v>
      </c>
      <c r="B58" s="107" t="s">
        <v>3626</v>
      </c>
      <c r="D58" t="s">
        <v>2815</v>
      </c>
      <c r="E58" s="270" t="s">
        <v>3947</v>
      </c>
      <c r="G58" s="65">
        <f>$AXL$870</f>
        <v>7949.7999999999984</v>
      </c>
      <c r="H58" s="555" t="s">
        <v>4276</v>
      </c>
    </row>
    <row r="59" spans="1:8" s="61" customFormat="1" ht="15.75" customHeight="1">
      <c r="A59" s="454" t="s">
        <v>701</v>
      </c>
      <c r="B59" s="107" t="s">
        <v>2731</v>
      </c>
      <c r="D59" t="s">
        <v>2292</v>
      </c>
      <c r="E59" s="270" t="s">
        <v>2829</v>
      </c>
      <c r="G59" s="65">
        <f>$AOC$870</f>
        <v>7937.0000000000018</v>
      </c>
      <c r="H59" s="555" t="s">
        <v>4771</v>
      </c>
    </row>
    <row r="60" spans="1:8" s="61" customFormat="1" ht="15.75" customHeight="1">
      <c r="A60" s="454" t="s">
        <v>702</v>
      </c>
      <c r="B60" s="107" t="s">
        <v>687</v>
      </c>
      <c r="D60" t="s">
        <v>2743</v>
      </c>
      <c r="E60" s="270" t="s">
        <v>3906</v>
      </c>
      <c r="G60" s="65">
        <f>$BR$870</f>
        <v>7905.25</v>
      </c>
      <c r="H60" s="555" t="s">
        <v>4772</v>
      </c>
    </row>
    <row r="61" spans="1:8" s="61" customFormat="1" ht="15.75" customHeight="1">
      <c r="A61" s="454" t="s">
        <v>703</v>
      </c>
      <c r="B61" s="285" t="s">
        <v>1671</v>
      </c>
      <c r="D61" t="s">
        <v>2800</v>
      </c>
      <c r="E61" s="270" t="s">
        <v>3923</v>
      </c>
      <c r="G61" s="65">
        <f>$RP$870</f>
        <v>7895.4999999999973</v>
      </c>
      <c r="H61" s="555" t="s">
        <v>4274</v>
      </c>
    </row>
    <row r="62" spans="1:8" s="61" customFormat="1" ht="15.75" customHeight="1">
      <c r="A62" s="454" t="s">
        <v>706</v>
      </c>
      <c r="B62" s="285" t="s">
        <v>33</v>
      </c>
      <c r="D62" t="s">
        <v>2746</v>
      </c>
      <c r="E62" s="270" t="s">
        <v>2298</v>
      </c>
      <c r="G62" s="65">
        <f>$CJ$870</f>
        <v>7882.8999999999987</v>
      </c>
      <c r="H62" s="555" t="s">
        <v>4255</v>
      </c>
    </row>
    <row r="63" spans="1:8" s="61" customFormat="1" ht="15.75" customHeight="1">
      <c r="A63" s="454" t="s">
        <v>775</v>
      </c>
      <c r="B63" s="284" t="s">
        <v>3638</v>
      </c>
      <c r="D63" t="s">
        <v>3886</v>
      </c>
      <c r="E63" s="270" t="s">
        <v>3942</v>
      </c>
      <c r="G63" s="65">
        <f>$BBY$870</f>
        <v>7872.1</v>
      </c>
      <c r="H63" s="555" t="s">
        <v>4767</v>
      </c>
    </row>
    <row r="64" spans="1:8" s="61" customFormat="1" ht="15.75" customHeight="1">
      <c r="A64" s="454" t="s">
        <v>776</v>
      </c>
      <c r="B64" s="284" t="s">
        <v>3652</v>
      </c>
      <c r="D64" t="s">
        <v>3901</v>
      </c>
      <c r="E64" s="270" t="s">
        <v>3930</v>
      </c>
      <c r="G64" s="65">
        <f>$BHD$870</f>
        <v>7837.2499999999991</v>
      </c>
      <c r="H64" s="555" t="s">
        <v>4556</v>
      </c>
    </row>
    <row r="65" spans="1:8" s="61" customFormat="1" ht="15.75" customHeight="1">
      <c r="A65" s="454" t="s">
        <v>777</v>
      </c>
      <c r="B65" s="284" t="s">
        <v>3648</v>
      </c>
      <c r="D65" t="s">
        <v>3896</v>
      </c>
      <c r="E65" s="270" t="s">
        <v>3947</v>
      </c>
      <c r="G65" s="65">
        <f>$BFK$870</f>
        <v>7834.3000000000011</v>
      </c>
      <c r="H65" s="555" t="s">
        <v>4773</v>
      </c>
    </row>
    <row r="66" spans="1:8" s="61" customFormat="1" ht="15.75" customHeight="1">
      <c r="A66" s="454" t="s">
        <v>778</v>
      </c>
      <c r="B66" s="107" t="s">
        <v>2714</v>
      </c>
      <c r="D66" t="s">
        <v>2280</v>
      </c>
      <c r="E66" s="270" t="s">
        <v>2826</v>
      </c>
      <c r="G66" s="65">
        <f>$AJY$870</f>
        <v>7814.8999999999978</v>
      </c>
      <c r="H66" s="555" t="s">
        <v>4263</v>
      </c>
    </row>
    <row r="67" spans="1:8" s="61" customFormat="1" ht="15.75" customHeight="1">
      <c r="A67" s="454" t="s">
        <v>779</v>
      </c>
      <c r="B67" s="106" t="s">
        <v>1345</v>
      </c>
      <c r="D67" t="s">
        <v>3873</v>
      </c>
      <c r="E67" s="270" t="s">
        <v>3920</v>
      </c>
      <c r="G67" s="65">
        <f>$PN$870</f>
        <v>7812.6000000000022</v>
      </c>
      <c r="H67" s="555" t="s">
        <v>4539</v>
      </c>
    </row>
    <row r="68" spans="1:8" s="61" customFormat="1" ht="15.75" customHeight="1">
      <c r="A68" s="454" t="s">
        <v>780</v>
      </c>
      <c r="B68" s="107" t="s">
        <v>638</v>
      </c>
      <c r="D68" t="s">
        <v>2775</v>
      </c>
      <c r="E68" s="270" t="s">
        <v>3916</v>
      </c>
      <c r="G68" s="65">
        <f>$JH$870</f>
        <v>7776.0000000000009</v>
      </c>
      <c r="H68" s="555" t="s">
        <v>4766</v>
      </c>
    </row>
    <row r="69" spans="1:8" s="61" customFormat="1" ht="15.75" customHeight="1">
      <c r="A69" s="454" t="s">
        <v>781</v>
      </c>
      <c r="B69" s="284" t="s">
        <v>3645</v>
      </c>
      <c r="D69" t="s">
        <v>3893</v>
      </c>
      <c r="E69" s="270" t="s">
        <v>2836</v>
      </c>
      <c r="G69" s="65">
        <f>$BEJ$870</f>
        <v>7770.3499999999995</v>
      </c>
      <c r="H69" s="555" t="s">
        <v>4267</v>
      </c>
    </row>
    <row r="70" spans="1:8" s="61" customFormat="1" ht="15.75" customHeight="1">
      <c r="A70" s="454" t="s">
        <v>782</v>
      </c>
      <c r="B70" s="284" t="s">
        <v>3624</v>
      </c>
      <c r="D70" t="s">
        <v>2813</v>
      </c>
      <c r="E70" s="270" t="s">
        <v>3945</v>
      </c>
      <c r="G70" s="65">
        <f>$AWT$870</f>
        <v>7747.1000000000013</v>
      </c>
      <c r="H70" s="555" t="s">
        <v>4276</v>
      </c>
    </row>
    <row r="71" spans="1:8" s="61" customFormat="1" ht="15.75" customHeight="1">
      <c r="A71" s="454" t="s">
        <v>783</v>
      </c>
      <c r="B71" s="285" t="s">
        <v>1668</v>
      </c>
      <c r="D71" t="s">
        <v>2766</v>
      </c>
      <c r="E71" s="270" t="s">
        <v>3913</v>
      </c>
      <c r="G71" s="65">
        <f>$PE$870</f>
        <v>7729.2</v>
      </c>
      <c r="H71" s="555" t="s">
        <v>4774</v>
      </c>
    </row>
    <row r="72" spans="1:8" s="61" customFormat="1" ht="15.75" customHeight="1">
      <c r="A72" s="454" t="s">
        <v>784</v>
      </c>
      <c r="B72" s="107" t="s">
        <v>2212</v>
      </c>
      <c r="D72" t="s">
        <v>2772</v>
      </c>
      <c r="E72" s="270" t="s">
        <v>2827</v>
      </c>
      <c r="G72" s="65">
        <f>$XV$870</f>
        <v>7705.4999999999991</v>
      </c>
      <c r="H72" s="555" t="s">
        <v>4262</v>
      </c>
    </row>
    <row r="73" spans="1:8" s="61" customFormat="1" ht="15.75" customHeight="1">
      <c r="A73" s="454" t="s">
        <v>785</v>
      </c>
      <c r="B73" s="285" t="s">
        <v>1649</v>
      </c>
      <c r="D73" t="s">
        <v>2779</v>
      </c>
      <c r="E73" s="270" t="s">
        <v>2825</v>
      </c>
      <c r="G73" s="65">
        <f>$KR$870</f>
        <v>7703.6499999999987</v>
      </c>
      <c r="H73" s="555" t="s">
        <v>4557</v>
      </c>
    </row>
    <row r="74" spans="1:8" s="61" customFormat="1" ht="15.75" customHeight="1">
      <c r="A74" s="454" t="s">
        <v>786</v>
      </c>
      <c r="B74" s="107" t="s">
        <v>2200</v>
      </c>
      <c r="D74" t="s">
        <v>2781</v>
      </c>
      <c r="E74" s="270" t="s">
        <v>2829</v>
      </c>
      <c r="G74" s="65">
        <f>$ZX$870</f>
        <v>7703.4000000000005</v>
      </c>
      <c r="H74" s="555" t="s">
        <v>4557</v>
      </c>
    </row>
    <row r="75" spans="1:8" s="61" customFormat="1" ht="15.75" customHeight="1">
      <c r="A75" s="454" t="s">
        <v>787</v>
      </c>
      <c r="B75" s="107" t="s">
        <v>675</v>
      </c>
      <c r="D75" t="s">
        <v>3872</v>
      </c>
      <c r="E75" s="270" t="s">
        <v>3928</v>
      </c>
      <c r="G75" s="65">
        <f>$MB$870</f>
        <v>7659.45</v>
      </c>
      <c r="H75" s="555" t="s">
        <v>4260</v>
      </c>
    </row>
    <row r="76" spans="1:8" s="61" customFormat="1" ht="15.75" customHeight="1">
      <c r="A76" s="454" t="s">
        <v>788</v>
      </c>
      <c r="B76" s="107" t="s">
        <v>2726</v>
      </c>
      <c r="D76" t="s">
        <v>2276</v>
      </c>
      <c r="E76" s="270" t="s">
        <v>2828</v>
      </c>
      <c r="G76" s="65">
        <f>$AIO$870</f>
        <v>7657.4000000000005</v>
      </c>
      <c r="H76" s="555" t="s">
        <v>4262</v>
      </c>
    </row>
    <row r="77" spans="1:8" s="61" customFormat="1" ht="15.75" customHeight="1">
      <c r="A77" s="454" t="s">
        <v>789</v>
      </c>
      <c r="B77" s="284" t="s">
        <v>143</v>
      </c>
      <c r="D77" t="s">
        <v>2748</v>
      </c>
      <c r="E77" s="270" t="s">
        <v>3902</v>
      </c>
      <c r="G77" s="65">
        <f>$FM$870</f>
        <v>7631.4999999999991</v>
      </c>
      <c r="H77" s="555" t="s">
        <v>4266</v>
      </c>
    </row>
    <row r="78" spans="1:8" s="61" customFormat="1" ht="15.75" customHeight="1">
      <c r="A78" s="454" t="s">
        <v>790</v>
      </c>
      <c r="B78" s="107" t="s">
        <v>2734</v>
      </c>
      <c r="D78" t="s">
        <v>2291</v>
      </c>
      <c r="E78" s="270" t="s">
        <v>2829</v>
      </c>
      <c r="G78" s="65">
        <f>$ANT$870</f>
        <v>7618.2</v>
      </c>
      <c r="H78" s="555" t="s">
        <v>4255</v>
      </c>
    </row>
    <row r="79" spans="1:8" s="61" customFormat="1" ht="15.75" customHeight="1">
      <c r="A79" s="454" t="s">
        <v>791</v>
      </c>
      <c r="B79" s="107" t="s">
        <v>2722</v>
      </c>
      <c r="D79" t="s">
        <v>2288</v>
      </c>
      <c r="E79" s="270" t="s">
        <v>3937</v>
      </c>
      <c r="G79" s="65">
        <f>$AMS$870</f>
        <v>7606.3999999999987</v>
      </c>
      <c r="H79" s="555" t="s">
        <v>4276</v>
      </c>
    </row>
    <row r="80" spans="1:8" s="61" customFormat="1" ht="15.75" customHeight="1">
      <c r="A80" s="454" t="s">
        <v>792</v>
      </c>
      <c r="B80" s="284" t="s">
        <v>3642</v>
      </c>
      <c r="D80" t="s">
        <v>3890</v>
      </c>
      <c r="E80" s="270" t="s">
        <v>2837</v>
      </c>
      <c r="G80" s="65">
        <f>$BDI$870</f>
        <v>7601.5999999999995</v>
      </c>
      <c r="H80" s="555" t="s">
        <v>4373</v>
      </c>
    </row>
    <row r="81" spans="1:8" s="61" customFormat="1" ht="15.75" customHeight="1">
      <c r="A81" s="454" t="s">
        <v>793</v>
      </c>
      <c r="B81" s="284" t="s">
        <v>3628</v>
      </c>
      <c r="D81" t="s">
        <v>2817</v>
      </c>
      <c r="E81" s="270" t="s">
        <v>3935</v>
      </c>
      <c r="G81" s="65">
        <f>$AYD$870</f>
        <v>7600.4000000000024</v>
      </c>
      <c r="H81" s="555" t="s">
        <v>4262</v>
      </c>
    </row>
    <row r="82" spans="1:8" s="61" customFormat="1" ht="15.75" customHeight="1">
      <c r="A82" s="454" t="s">
        <v>794</v>
      </c>
      <c r="B82" s="284" t="s">
        <v>3627</v>
      </c>
      <c r="D82" t="s">
        <v>2816</v>
      </c>
      <c r="E82" s="270" t="s">
        <v>2301</v>
      </c>
      <c r="G82" s="65">
        <f>$AXU$870</f>
        <v>7582.4000000000005</v>
      </c>
      <c r="H82" s="555" t="s">
        <v>4275</v>
      </c>
    </row>
    <row r="83" spans="1:8" s="61" customFormat="1" ht="15.75" customHeight="1">
      <c r="A83" s="454" t="s">
        <v>795</v>
      </c>
      <c r="B83" s="285" t="s">
        <v>17</v>
      </c>
      <c r="D83" t="s">
        <v>2780</v>
      </c>
      <c r="E83" s="270" t="s">
        <v>3910</v>
      </c>
      <c r="G83" s="65">
        <f>$EL$870</f>
        <v>7566.7999999999993</v>
      </c>
      <c r="H83" s="555" t="s">
        <v>4555</v>
      </c>
    </row>
    <row r="84" spans="1:8" s="61" customFormat="1" ht="15.75" customHeight="1">
      <c r="A84" s="454" t="s">
        <v>796</v>
      </c>
      <c r="B84" s="107" t="s">
        <v>668</v>
      </c>
      <c r="D84" t="s">
        <v>2763</v>
      </c>
      <c r="E84" s="270" t="s">
        <v>2300</v>
      </c>
      <c r="G84" s="65">
        <f>$SH$870</f>
        <v>7565.3</v>
      </c>
      <c r="H84" s="555" t="s">
        <v>4274</v>
      </c>
    </row>
    <row r="85" spans="1:8" s="61" customFormat="1" ht="15.75" customHeight="1">
      <c r="A85" s="454" t="s">
        <v>797</v>
      </c>
      <c r="B85" s="284" t="s">
        <v>3640</v>
      </c>
      <c r="D85" t="s">
        <v>3888</v>
      </c>
      <c r="E85" s="270" t="s">
        <v>3949</v>
      </c>
      <c r="G85" s="65">
        <f>$BCQ$870</f>
        <v>7547.7000000000016</v>
      </c>
      <c r="H85" s="555" t="s">
        <v>4556</v>
      </c>
    </row>
    <row r="86" spans="1:8" s="61" customFormat="1" ht="15.75" customHeight="1">
      <c r="A86" s="454" t="s">
        <v>798</v>
      </c>
      <c r="B86" s="285" t="s">
        <v>1753</v>
      </c>
      <c r="D86" t="s">
        <v>2788</v>
      </c>
      <c r="E86" s="270" t="s">
        <v>3921</v>
      </c>
      <c r="G86" s="65">
        <f>$NL$870</f>
        <v>7488.2500000000009</v>
      </c>
      <c r="H86" s="555" t="s">
        <v>4775</v>
      </c>
    </row>
    <row r="87" spans="1:8" s="61" customFormat="1" ht="15.75" customHeight="1">
      <c r="A87" s="454" t="s">
        <v>799</v>
      </c>
      <c r="B87" s="284" t="s">
        <v>3659</v>
      </c>
      <c r="D87" t="s">
        <v>2820</v>
      </c>
      <c r="E87" s="270" t="s">
        <v>3945</v>
      </c>
      <c r="G87" s="65">
        <f>$AZE$870</f>
        <v>7449.4000000000015</v>
      </c>
      <c r="H87" s="555" t="s">
        <v>4259</v>
      </c>
    </row>
    <row r="88" spans="1:8" s="61" customFormat="1" ht="15.75" customHeight="1">
      <c r="A88" s="454" t="s">
        <v>800</v>
      </c>
      <c r="B88" s="107" t="s">
        <v>2728</v>
      </c>
      <c r="D88" t="s">
        <v>2296</v>
      </c>
      <c r="E88" s="270" t="s">
        <v>2837</v>
      </c>
      <c r="G88" s="65">
        <f>$APM$870</f>
        <v>7420.7000000000025</v>
      </c>
      <c r="H88" s="555" t="s">
        <v>4270</v>
      </c>
    </row>
    <row r="89" spans="1:8" s="61" customFormat="1" ht="15.75" customHeight="1">
      <c r="A89" s="454" t="s">
        <v>801</v>
      </c>
      <c r="B89" s="107" t="s">
        <v>683</v>
      </c>
      <c r="D89" t="s">
        <v>2742</v>
      </c>
      <c r="E89" s="270" t="s">
        <v>3903</v>
      </c>
      <c r="G89" s="65">
        <f>$Y$870</f>
        <v>7420.5000000000018</v>
      </c>
      <c r="H89" s="555" t="s">
        <v>4266</v>
      </c>
    </row>
    <row r="90" spans="1:8" s="61" customFormat="1" ht="15.75" customHeight="1">
      <c r="A90" s="454" t="s">
        <v>802</v>
      </c>
      <c r="B90" s="284" t="s">
        <v>3639</v>
      </c>
      <c r="D90" t="s">
        <v>3887</v>
      </c>
      <c r="E90" s="270" t="s">
        <v>2836</v>
      </c>
      <c r="G90" s="65">
        <f>$BCH$870</f>
        <v>7410.1</v>
      </c>
      <c r="H90" s="555" t="s">
        <v>4274</v>
      </c>
    </row>
    <row r="91" spans="1:8" s="61" customFormat="1" ht="15.75" customHeight="1">
      <c r="A91" s="454" t="s">
        <v>803</v>
      </c>
      <c r="B91" s="107" t="s">
        <v>2195</v>
      </c>
      <c r="D91" t="s">
        <v>2784</v>
      </c>
      <c r="E91" s="270" t="s">
        <v>2826</v>
      </c>
      <c r="G91" s="65">
        <f>$XM$870</f>
        <v>7381.0999999999995</v>
      </c>
      <c r="H91" s="555" t="s">
        <v>4255</v>
      </c>
    </row>
    <row r="92" spans="1:8" s="61" customFormat="1" ht="15.75" customHeight="1">
      <c r="A92" s="454" t="s">
        <v>804</v>
      </c>
      <c r="B92" s="107" t="s">
        <v>141</v>
      </c>
      <c r="D92" t="s">
        <v>2771</v>
      </c>
      <c r="E92" s="270" t="s">
        <v>2299</v>
      </c>
      <c r="G92" s="65">
        <f>$GN$870</f>
        <v>7346.4000000000005</v>
      </c>
      <c r="H92" s="555" t="s">
        <v>4272</v>
      </c>
    </row>
    <row r="93" spans="1:8" s="61" customFormat="1" ht="15.75" customHeight="1">
      <c r="A93" s="454" t="s">
        <v>805</v>
      </c>
      <c r="B93" s="285" t="s">
        <v>11</v>
      </c>
      <c r="D93" t="s">
        <v>2774</v>
      </c>
      <c r="E93" s="270" t="s">
        <v>2298</v>
      </c>
      <c r="G93" s="65">
        <f>$FD$870</f>
        <v>7346.1</v>
      </c>
      <c r="H93" s="555" t="s">
        <v>4267</v>
      </c>
    </row>
    <row r="94" spans="1:8" s="61" customFormat="1" ht="15.75" customHeight="1">
      <c r="A94" s="454" t="s">
        <v>806</v>
      </c>
      <c r="B94" s="107" t="s">
        <v>2733</v>
      </c>
      <c r="D94" t="s">
        <v>2810</v>
      </c>
      <c r="E94" s="270" t="s">
        <v>3943</v>
      </c>
      <c r="G94" s="65">
        <f>$AQN$870</f>
        <v>7330.4</v>
      </c>
      <c r="H94" s="555" t="s">
        <v>4270</v>
      </c>
    </row>
    <row r="95" spans="1:8" s="61" customFormat="1" ht="15.75" customHeight="1">
      <c r="A95" s="454" t="s">
        <v>807</v>
      </c>
      <c r="B95" s="107" t="s">
        <v>686</v>
      </c>
      <c r="D95" t="s">
        <v>2799</v>
      </c>
      <c r="E95" s="270" t="s">
        <v>3915</v>
      </c>
      <c r="G95" s="65">
        <f>$PW$870</f>
        <v>7319.4000000000024</v>
      </c>
      <c r="H95" s="555" t="s">
        <v>4555</v>
      </c>
    </row>
    <row r="96" spans="1:8" s="61" customFormat="1" ht="15.75" customHeight="1">
      <c r="A96" s="454" t="s">
        <v>808</v>
      </c>
      <c r="B96" s="285" t="s">
        <v>37</v>
      </c>
      <c r="D96" t="s">
        <v>2759</v>
      </c>
      <c r="E96" s="270" t="s">
        <v>3908</v>
      </c>
      <c r="G96" s="65">
        <f>$EU$870</f>
        <v>7317.2500000000018</v>
      </c>
      <c r="H96" s="555" t="s">
        <v>4263</v>
      </c>
    </row>
    <row r="97" spans="1:8" s="61" customFormat="1" ht="15.75" customHeight="1">
      <c r="A97" s="454" t="s">
        <v>809</v>
      </c>
      <c r="B97" s="107" t="s">
        <v>2849</v>
      </c>
      <c r="D97" t="s">
        <v>2278</v>
      </c>
      <c r="E97" s="270" t="s">
        <v>3940</v>
      </c>
      <c r="G97" s="65">
        <f>$AJG$870</f>
        <v>7286.9499999999971</v>
      </c>
      <c r="H97" s="555" t="s">
        <v>4262</v>
      </c>
    </row>
    <row r="98" spans="1:8" s="61" customFormat="1" ht="15.75" customHeight="1">
      <c r="A98" s="454" t="s">
        <v>810</v>
      </c>
      <c r="B98" s="285" t="s">
        <v>23</v>
      </c>
      <c r="D98" t="s">
        <v>2793</v>
      </c>
      <c r="E98" s="270" t="s">
        <v>3924</v>
      </c>
      <c r="G98" s="65">
        <f>$OV$870</f>
        <v>7239.2000000000007</v>
      </c>
      <c r="H98" s="555" t="s">
        <v>4770</v>
      </c>
    </row>
    <row r="99" spans="1:8" s="61" customFormat="1" ht="15.75" customHeight="1">
      <c r="A99" s="454" t="s">
        <v>811</v>
      </c>
      <c r="B99" s="107" t="s">
        <v>2710</v>
      </c>
      <c r="D99" t="s">
        <v>2290</v>
      </c>
      <c r="E99" s="270" t="s">
        <v>3937</v>
      </c>
      <c r="G99" s="65">
        <f>$ANK$870</f>
        <v>7232.1999999999989</v>
      </c>
      <c r="H99" s="555" t="s">
        <v>4261</v>
      </c>
    </row>
    <row r="100" spans="1:8" s="61" customFormat="1" ht="15.75" customHeight="1">
      <c r="A100" s="454" t="s">
        <v>812</v>
      </c>
      <c r="B100" s="107" t="s">
        <v>700</v>
      </c>
      <c r="D100" t="s">
        <v>2787</v>
      </c>
      <c r="E100" s="270" t="s">
        <v>3913</v>
      </c>
      <c r="G100" s="65">
        <f>$NU$870</f>
        <v>7212.8000000000029</v>
      </c>
      <c r="H100" s="555" t="s">
        <v>4772</v>
      </c>
    </row>
    <row r="101" spans="1:8" s="61" customFormat="1" ht="15.75" customHeight="1">
      <c r="A101" s="454" t="s">
        <v>813</v>
      </c>
      <c r="B101" s="284" t="s">
        <v>3625</v>
      </c>
      <c r="D101" t="s">
        <v>2814</v>
      </c>
      <c r="E101" s="270" t="s">
        <v>3946</v>
      </c>
      <c r="G101" s="65">
        <f>$AXC$870</f>
        <v>7211.6</v>
      </c>
      <c r="H101" s="555" t="s">
        <v>4273</v>
      </c>
    </row>
    <row r="102" spans="1:8" s="61" customFormat="1" ht="15.75" customHeight="1">
      <c r="A102" s="454" t="s">
        <v>814</v>
      </c>
      <c r="B102" s="107" t="s">
        <v>2717</v>
      </c>
      <c r="D102" t="s">
        <v>2294</v>
      </c>
      <c r="E102" s="270" t="s">
        <v>3942</v>
      </c>
      <c r="G102" s="65">
        <f>$AOU$870</f>
        <v>7202.9</v>
      </c>
      <c r="H102" s="555" t="s">
        <v>4255</v>
      </c>
    </row>
    <row r="103" spans="1:8" s="61" customFormat="1" ht="15.75" customHeight="1">
      <c r="A103" s="454" t="s">
        <v>1950</v>
      </c>
      <c r="B103" s="107" t="s">
        <v>2209</v>
      </c>
      <c r="D103" t="s">
        <v>2790</v>
      </c>
      <c r="E103" s="270" t="s">
        <v>3936</v>
      </c>
      <c r="G103" s="65">
        <f>$AAY$870</f>
        <v>7177.1</v>
      </c>
      <c r="H103" s="555" t="s">
        <v>4256</v>
      </c>
    </row>
    <row r="104" spans="1:8" s="61" customFormat="1" ht="15.75" customHeight="1">
      <c r="A104" s="454" t="s">
        <v>2169</v>
      </c>
      <c r="B104" s="107" t="s">
        <v>2708</v>
      </c>
      <c r="D104" t="s">
        <v>2284</v>
      </c>
      <c r="E104" s="270" t="s">
        <v>2826</v>
      </c>
      <c r="G104" s="65">
        <f>$ALI$870</f>
        <v>7099.0499999999984</v>
      </c>
      <c r="H104" s="555" t="s">
        <v>4776</v>
      </c>
    </row>
    <row r="105" spans="1:8" s="61" customFormat="1" ht="15.75" customHeight="1">
      <c r="A105" s="454" t="s">
        <v>2170</v>
      </c>
      <c r="B105" s="284" t="s">
        <v>3647</v>
      </c>
      <c r="D105" t="s">
        <v>3895</v>
      </c>
      <c r="E105" s="270" t="s">
        <v>3942</v>
      </c>
      <c r="G105" s="65">
        <f>$BFB$870</f>
        <v>7082.1</v>
      </c>
      <c r="H105" s="555" t="s">
        <v>4257</v>
      </c>
    </row>
    <row r="106" spans="1:8" s="61" customFormat="1" ht="15.75" customHeight="1">
      <c r="A106" s="454" t="s">
        <v>2171</v>
      </c>
      <c r="B106" s="107" t="s">
        <v>2220</v>
      </c>
      <c r="D106" t="s">
        <v>2777</v>
      </c>
      <c r="E106" s="270" t="s">
        <v>2824</v>
      </c>
      <c r="G106" s="65">
        <f>$YE$870</f>
        <v>7033.6</v>
      </c>
      <c r="H106" s="555" t="s">
        <v>4261</v>
      </c>
    </row>
    <row r="107" spans="1:8" s="61" customFormat="1" ht="15.75" customHeight="1">
      <c r="A107" s="454" t="s">
        <v>2172</v>
      </c>
      <c r="B107" s="285" t="s">
        <v>1664</v>
      </c>
      <c r="D107" t="s">
        <v>3874</v>
      </c>
      <c r="E107" s="270" t="s">
        <v>3925</v>
      </c>
      <c r="G107" s="65">
        <f>$QF$870</f>
        <v>6975.0000000000018</v>
      </c>
      <c r="H107" s="555" t="s">
        <v>4272</v>
      </c>
    </row>
    <row r="108" spans="1:8" s="61" customFormat="1" ht="15.75" customHeight="1">
      <c r="A108" s="454" t="s">
        <v>2173</v>
      </c>
      <c r="B108" s="107" t="s">
        <v>2833</v>
      </c>
      <c r="D108" t="s">
        <v>2808</v>
      </c>
      <c r="E108" s="270" t="s">
        <v>3938</v>
      </c>
      <c r="G108" s="65">
        <f>$AGV$870</f>
        <v>6960.2000000000007</v>
      </c>
      <c r="H108" s="555" t="s">
        <v>4269</v>
      </c>
    </row>
    <row r="109" spans="1:8" s="61" customFormat="1" ht="15.75" customHeight="1">
      <c r="A109" s="454" t="s">
        <v>2174</v>
      </c>
      <c r="B109" s="107" t="s">
        <v>2730</v>
      </c>
      <c r="D109" t="s">
        <v>2275</v>
      </c>
      <c r="E109" s="270" t="s">
        <v>2830</v>
      </c>
      <c r="G109" s="65">
        <f>$AIF$870</f>
        <v>6888.4999999999982</v>
      </c>
      <c r="H109" s="555" t="s">
        <v>4769</v>
      </c>
    </row>
    <row r="110" spans="1:8" s="61" customFormat="1" ht="15.75" customHeight="1">
      <c r="A110" s="454" t="s">
        <v>2175</v>
      </c>
      <c r="B110" s="106" t="s">
        <v>1346</v>
      </c>
      <c r="D110" t="s">
        <v>2768</v>
      </c>
      <c r="E110" s="270" t="s">
        <v>3926</v>
      </c>
      <c r="G110" s="65">
        <f>$QX$870</f>
        <v>6862.2000000000007</v>
      </c>
      <c r="H110" s="555" t="s">
        <v>4258</v>
      </c>
    </row>
    <row r="111" spans="1:8" s="61" customFormat="1" ht="15.75" customHeight="1">
      <c r="A111" s="454" t="s">
        <v>2176</v>
      </c>
      <c r="B111" s="107" t="s">
        <v>2201</v>
      </c>
      <c r="D111" t="s">
        <v>2804</v>
      </c>
      <c r="E111" s="270" t="s">
        <v>3936</v>
      </c>
      <c r="G111" s="65">
        <f>$ABH$870</f>
        <v>6853.1</v>
      </c>
      <c r="H111" s="555" t="s">
        <v>4270</v>
      </c>
    </row>
    <row r="112" spans="1:8" s="61" customFormat="1" ht="15.75" customHeight="1">
      <c r="A112" s="454" t="s">
        <v>2177</v>
      </c>
      <c r="B112" s="107" t="s">
        <v>2196</v>
      </c>
      <c r="D112" t="s">
        <v>2802</v>
      </c>
      <c r="E112" s="270" t="s">
        <v>3928</v>
      </c>
      <c r="G112" s="65">
        <f>$WU$870</f>
        <v>6840.0000000000027</v>
      </c>
      <c r="H112" s="555" t="s">
        <v>4274</v>
      </c>
    </row>
    <row r="113" spans="1:8" s="61" customFormat="1" ht="15.75" customHeight="1">
      <c r="A113" s="454" t="s">
        <v>2178</v>
      </c>
      <c r="B113" s="107" t="s">
        <v>682</v>
      </c>
      <c r="D113" t="s">
        <v>2770</v>
      </c>
      <c r="E113" s="270" t="s">
        <v>2823</v>
      </c>
      <c r="G113" s="65">
        <f>$HX$870</f>
        <v>6837.5999999999995</v>
      </c>
      <c r="H113" s="555" t="s">
        <v>4272</v>
      </c>
    </row>
    <row r="114" spans="1:8" s="61" customFormat="1" ht="15.75" customHeight="1">
      <c r="A114" s="454" t="s">
        <v>2179</v>
      </c>
      <c r="B114" s="284" t="s">
        <v>3651</v>
      </c>
      <c r="D114" t="s">
        <v>3900</v>
      </c>
      <c r="E114" s="270" t="s">
        <v>3949</v>
      </c>
      <c r="G114" s="65">
        <f>$BGU$870</f>
        <v>6828.6</v>
      </c>
      <c r="H114" s="555" t="s">
        <v>4259</v>
      </c>
    </row>
    <row r="115" spans="1:8" s="61" customFormat="1" ht="15.75" customHeight="1">
      <c r="A115" s="454" t="s">
        <v>2180</v>
      </c>
      <c r="B115" s="284" t="s">
        <v>3650</v>
      </c>
      <c r="D115" t="s">
        <v>3899</v>
      </c>
      <c r="E115" s="270" t="s">
        <v>3942</v>
      </c>
      <c r="G115" s="65">
        <f>$BGL$870</f>
        <v>6827.1000000000013</v>
      </c>
      <c r="H115" s="555" t="s">
        <v>4258</v>
      </c>
    </row>
    <row r="116" spans="1:8" s="61" customFormat="1" ht="15.75" customHeight="1">
      <c r="A116" s="454" t="s">
        <v>2181</v>
      </c>
      <c r="B116" s="285" t="s">
        <v>1667</v>
      </c>
      <c r="D116" t="s">
        <v>2783</v>
      </c>
      <c r="E116" s="270" t="s">
        <v>3931</v>
      </c>
      <c r="G116" s="65">
        <f>$VB$870</f>
        <v>6782.0999999999995</v>
      </c>
      <c r="H116" s="555" t="s">
        <v>4268</v>
      </c>
    </row>
    <row r="117" spans="1:8" s="61" customFormat="1" ht="15.75" customHeight="1">
      <c r="A117" s="454" t="s">
        <v>2182</v>
      </c>
      <c r="B117" s="285" t="s">
        <v>1654</v>
      </c>
      <c r="D117" t="s">
        <v>3877</v>
      </c>
      <c r="E117" s="270" t="s">
        <v>3934</v>
      </c>
      <c r="G117" s="65">
        <f>$YW$870</f>
        <v>6621.2</v>
      </c>
      <c r="H117" s="555" t="s">
        <v>4267</v>
      </c>
    </row>
    <row r="118" spans="1:8" s="61" customFormat="1" ht="15.75" customHeight="1">
      <c r="A118" s="454" t="s">
        <v>2183</v>
      </c>
      <c r="B118" s="107" t="s">
        <v>2217</v>
      </c>
      <c r="D118" t="s">
        <v>2792</v>
      </c>
      <c r="E118" s="270" t="s">
        <v>2831</v>
      </c>
      <c r="G118" s="65">
        <f>$AAG$870</f>
        <v>6596.1000000000013</v>
      </c>
      <c r="H118" s="555" t="s">
        <v>4276</v>
      </c>
    </row>
    <row r="119" spans="1:8" s="61" customFormat="1" ht="15.75" customHeight="1">
      <c r="A119" s="454" t="s">
        <v>2184</v>
      </c>
      <c r="B119" s="285" t="s">
        <v>1657</v>
      </c>
      <c r="D119" t="s">
        <v>2789</v>
      </c>
      <c r="E119" s="270" t="s">
        <v>3930</v>
      </c>
      <c r="G119" s="65">
        <f>$TR$870</f>
        <v>6592.1999999999989</v>
      </c>
      <c r="H119" s="555" t="s">
        <v>4262</v>
      </c>
    </row>
    <row r="120" spans="1:8" s="61" customFormat="1" ht="15.75" customHeight="1">
      <c r="A120" s="454" t="s">
        <v>2185</v>
      </c>
      <c r="B120" s="107" t="s">
        <v>633</v>
      </c>
      <c r="D120" t="s">
        <v>2778</v>
      </c>
      <c r="E120" s="270" t="s">
        <v>3925</v>
      </c>
      <c r="G120" s="65">
        <f>$UA$870</f>
        <v>6574.2000000000007</v>
      </c>
      <c r="H120" s="555" t="s">
        <v>4265</v>
      </c>
    </row>
    <row r="121" spans="1:8" s="61" customFormat="1" ht="15.75" customHeight="1">
      <c r="A121" s="454" t="s">
        <v>2186</v>
      </c>
      <c r="B121" s="285" t="s">
        <v>1658</v>
      </c>
      <c r="D121" t="s">
        <v>2764</v>
      </c>
      <c r="E121" s="270" t="s">
        <v>3923</v>
      </c>
      <c r="G121" s="65">
        <f>$OM$870</f>
        <v>6545.05</v>
      </c>
      <c r="H121" s="555" t="s">
        <v>4266</v>
      </c>
    </row>
    <row r="122" spans="1:8" s="61" customFormat="1" ht="15.75" customHeight="1">
      <c r="A122" s="454" t="s">
        <v>2187</v>
      </c>
      <c r="B122" s="107" t="s">
        <v>694</v>
      </c>
      <c r="D122" t="s">
        <v>2785</v>
      </c>
      <c r="E122" s="270" t="s">
        <v>3915</v>
      </c>
      <c r="G122" s="65">
        <f>$RG$870</f>
        <v>6532.9</v>
      </c>
      <c r="H122" s="555" t="s">
        <v>4257</v>
      </c>
    </row>
    <row r="123" spans="1:8" s="61" customFormat="1" ht="15.75" customHeight="1">
      <c r="A123" s="454" t="s">
        <v>2188</v>
      </c>
      <c r="B123" s="284" t="s">
        <v>3644</v>
      </c>
      <c r="D123" t="s">
        <v>3892</v>
      </c>
      <c r="E123" s="270" t="s">
        <v>3943</v>
      </c>
      <c r="G123" s="65">
        <f>$BEA$870</f>
        <v>6529.9999999999982</v>
      </c>
      <c r="H123" s="555" t="s">
        <v>4257</v>
      </c>
    </row>
    <row r="124" spans="1:8" s="61" customFormat="1" ht="15.75" customHeight="1">
      <c r="A124" s="454" t="s">
        <v>2189</v>
      </c>
      <c r="B124" s="107" t="s">
        <v>669</v>
      </c>
      <c r="D124" t="s">
        <v>2767</v>
      </c>
      <c r="E124" s="270" t="s">
        <v>2300</v>
      </c>
      <c r="G124" s="65">
        <f>$MK$870</f>
        <v>6497.4000000000005</v>
      </c>
      <c r="H124" s="555" t="s">
        <v>4263</v>
      </c>
    </row>
    <row r="125" spans="1:8" s="61" customFormat="1" ht="15.75" customHeight="1">
      <c r="A125" s="454" t="s">
        <v>2190</v>
      </c>
      <c r="B125" s="284" t="s">
        <v>3631</v>
      </c>
      <c r="D125" t="s">
        <v>2821</v>
      </c>
      <c r="E125" s="270" t="s">
        <v>3947</v>
      </c>
      <c r="G125" s="65">
        <f>$AZN$870</f>
        <v>6474.9999999999991</v>
      </c>
      <c r="H125" s="555" t="s">
        <v>4257</v>
      </c>
    </row>
    <row r="126" spans="1:8" s="61" customFormat="1" ht="15.75" customHeight="1">
      <c r="A126" s="454" t="s">
        <v>2191</v>
      </c>
      <c r="B126" s="284" t="s">
        <v>3632</v>
      </c>
      <c r="D126" t="s">
        <v>2835</v>
      </c>
      <c r="E126" s="270" t="s">
        <v>3930</v>
      </c>
      <c r="G126" s="65">
        <f>$AZW$870</f>
        <v>6470.9999999999991</v>
      </c>
      <c r="H126" s="555" t="s">
        <v>4256</v>
      </c>
    </row>
    <row r="127" spans="1:8" s="61" customFormat="1" ht="15.75" customHeight="1">
      <c r="A127" s="454" t="s">
        <v>2192</v>
      </c>
      <c r="B127" s="284" t="s">
        <v>3646</v>
      </c>
      <c r="D127" t="s">
        <v>3894</v>
      </c>
      <c r="E127" s="270" t="s">
        <v>2838</v>
      </c>
      <c r="G127" s="65">
        <f>$BES$870</f>
        <v>6454.6999999999989</v>
      </c>
      <c r="H127" s="555" t="s">
        <v>4264</v>
      </c>
    </row>
    <row r="128" spans="1:8" s="61" customFormat="1" ht="15.75" customHeight="1">
      <c r="A128" s="454" t="s">
        <v>2303</v>
      </c>
      <c r="B128" s="285" t="s">
        <v>1656</v>
      </c>
      <c r="D128" t="s">
        <v>2811</v>
      </c>
      <c r="E128" s="270" t="s">
        <v>2837</v>
      </c>
      <c r="G128" s="65">
        <f>$ASG$870</f>
        <v>6297.5000000000027</v>
      </c>
      <c r="H128" s="555" t="s">
        <v>4273</v>
      </c>
    </row>
    <row r="129" spans="1:8" s="61" customFormat="1" ht="15.75" customHeight="1">
      <c r="A129" s="454" t="s">
        <v>2304</v>
      </c>
      <c r="B129" s="107" t="s">
        <v>2715</v>
      </c>
      <c r="D129" t="s">
        <v>2297</v>
      </c>
      <c r="E129" s="270" t="s">
        <v>2828</v>
      </c>
      <c r="G129" s="65">
        <f>$AQE$870</f>
        <v>6286.2000000000016</v>
      </c>
      <c r="H129" s="555" t="s">
        <v>4255</v>
      </c>
    </row>
    <row r="130" spans="1:8" s="61" customFormat="1" ht="15.75" customHeight="1">
      <c r="A130" s="454" t="s">
        <v>2305</v>
      </c>
      <c r="B130" s="107" t="s">
        <v>162</v>
      </c>
      <c r="D130" t="s">
        <v>2753</v>
      </c>
      <c r="E130" s="270" t="s">
        <v>3912</v>
      </c>
      <c r="G130" s="65">
        <f>$HF$870</f>
        <v>6191.7000000000025</v>
      </c>
      <c r="H130" s="555" t="s">
        <v>4263</v>
      </c>
    </row>
    <row r="131" spans="1:8" s="61" customFormat="1" ht="15.75" customHeight="1">
      <c r="A131" s="454" t="s">
        <v>2685</v>
      </c>
      <c r="B131" s="107" t="s">
        <v>2198</v>
      </c>
      <c r="D131" t="s">
        <v>2794</v>
      </c>
      <c r="E131" s="270" t="s">
        <v>3937</v>
      </c>
      <c r="G131" s="65">
        <f>$ABQ$870</f>
        <v>6167.2000000000016</v>
      </c>
      <c r="H131" s="555" t="s">
        <v>2654</v>
      </c>
    </row>
    <row r="132" spans="1:8" s="61" customFormat="1" ht="15.75" customHeight="1">
      <c r="A132" s="454" t="s">
        <v>2686</v>
      </c>
      <c r="B132" s="107" t="s">
        <v>2197</v>
      </c>
      <c r="D132" t="s">
        <v>2805</v>
      </c>
      <c r="E132" s="270" t="s">
        <v>3935</v>
      </c>
      <c r="G132" s="65">
        <f>$ADJ$870</f>
        <v>6066.7000000000016</v>
      </c>
      <c r="H132" s="555" t="s">
        <v>4266</v>
      </c>
    </row>
    <row r="133" spans="1:8" s="61" customFormat="1" ht="15.75" customHeight="1">
      <c r="A133" s="454" t="s">
        <v>2687</v>
      </c>
      <c r="B133" s="284" t="s">
        <v>3630</v>
      </c>
      <c r="D133" t="s">
        <v>2819</v>
      </c>
      <c r="E133" s="270" t="s">
        <v>3934</v>
      </c>
      <c r="G133" s="65">
        <f>$AYV$870</f>
        <v>5928.3000000000011</v>
      </c>
      <c r="H133" s="555" t="s">
        <v>4266</v>
      </c>
    </row>
    <row r="134" spans="1:8" s="61" customFormat="1" ht="15.75" customHeight="1">
      <c r="A134" s="454" t="s">
        <v>2688</v>
      </c>
      <c r="B134" s="285" t="s">
        <v>1690</v>
      </c>
      <c r="D134" t="s">
        <v>3878</v>
      </c>
      <c r="E134" s="270" t="s">
        <v>3935</v>
      </c>
      <c r="G134" s="65">
        <f>$ZF$870</f>
        <v>5756.15</v>
      </c>
      <c r="H134" s="555" t="s">
        <v>4257</v>
      </c>
    </row>
    <row r="135" spans="1:8" s="61" customFormat="1" ht="15.75" customHeight="1">
      <c r="A135" s="454" t="s">
        <v>2689</v>
      </c>
      <c r="B135" s="285" t="s">
        <v>1665</v>
      </c>
      <c r="D135" t="s">
        <v>2796</v>
      </c>
      <c r="E135" s="270" t="s">
        <v>3931</v>
      </c>
      <c r="G135" s="65">
        <f>$VT$870</f>
        <v>5691.1</v>
      </c>
      <c r="H135" s="555" t="s">
        <v>4258</v>
      </c>
    </row>
    <row r="136" spans="1:8" s="61" customFormat="1" ht="15.75" customHeight="1">
      <c r="A136" s="454" t="s">
        <v>2690</v>
      </c>
      <c r="B136" s="107" t="s">
        <v>639</v>
      </c>
      <c r="D136" t="s">
        <v>3880</v>
      </c>
      <c r="E136" s="270" t="s">
        <v>2829</v>
      </c>
      <c r="G136" s="65">
        <f>$AEB$870</f>
        <v>5211.75</v>
      </c>
      <c r="H136" s="555" t="s">
        <v>2654</v>
      </c>
    </row>
    <row r="137" spans="1:8" s="61" customFormat="1" ht="15.75" customHeight="1">
      <c r="A137" s="454" t="s">
        <v>2691</v>
      </c>
      <c r="B137" s="285" t="s">
        <v>1</v>
      </c>
      <c r="D137" t="s">
        <v>2801</v>
      </c>
      <c r="E137" s="270" t="s">
        <v>3931</v>
      </c>
      <c r="G137" s="65">
        <f>$UJ$870</f>
        <v>4655.2</v>
      </c>
      <c r="H137" s="555" t="s">
        <v>2654</v>
      </c>
    </row>
    <row r="138" spans="1:8" s="61" customFormat="1" ht="15.75" customHeight="1">
      <c r="A138" s="454" t="s">
        <v>2692</v>
      </c>
      <c r="B138" s="107" t="s">
        <v>2193</v>
      </c>
      <c r="D138" t="s">
        <v>2812</v>
      </c>
      <c r="E138" s="270" t="s">
        <v>3944</v>
      </c>
      <c r="G138" s="65">
        <f>$ASY$870</f>
        <v>4415.3</v>
      </c>
      <c r="H138" s="555" t="s">
        <v>2654</v>
      </c>
    </row>
    <row r="139" spans="1:8" s="39" customFormat="1" ht="15">
      <c r="A139" s="5"/>
    </row>
    <row r="140" spans="1:8" s="39" customFormat="1" ht="15.75">
      <c r="A140" s="81" t="s">
        <v>2847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2848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60" t="s">
        <v>2809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3" t="s">
        <v>0</v>
      </c>
      <c r="B147" s="107" t="s">
        <v>668</v>
      </c>
      <c r="C147" s="61"/>
      <c r="D147" t="s">
        <v>2763</v>
      </c>
      <c r="E147" s="270" t="s">
        <v>2300</v>
      </c>
      <c r="F147" s="61"/>
      <c r="G147" s="415">
        <f>'Punten per wedstrijd'!C1343</f>
        <v>8</v>
      </c>
      <c r="H147" s="416">
        <f>'Punten per wedstrijd'!D1343</f>
        <v>4</v>
      </c>
      <c r="I147" s="417">
        <f>'Punten per wedstrijd'!E1343</f>
        <v>3</v>
      </c>
      <c r="J147" s="453" t="s">
        <v>0</v>
      </c>
      <c r="K147" s="107" t="s">
        <v>2734</v>
      </c>
      <c r="L147" s="61"/>
      <c r="M147" t="s">
        <v>2291</v>
      </c>
      <c r="N147" s="270" t="s">
        <v>2829</v>
      </c>
      <c r="O147" s="61"/>
      <c r="P147" s="9">
        <f>SUM(Puntenklassement!D56)</f>
        <v>5264</v>
      </c>
    </row>
    <row r="148" spans="1:16" s="3" customFormat="1" ht="15.75" customHeight="1">
      <c r="A148" s="453" t="s">
        <v>2</v>
      </c>
      <c r="B148" s="107" t="s">
        <v>2193</v>
      </c>
      <c r="C148" s="61"/>
      <c r="D148" t="s">
        <v>2812</v>
      </c>
      <c r="E148" s="270" t="s">
        <v>3944</v>
      </c>
      <c r="F148" s="61"/>
      <c r="G148" s="415">
        <f>'Punten per wedstrijd'!C1332</f>
        <v>7</v>
      </c>
      <c r="H148" s="416">
        <f>'Punten per wedstrijd'!D1332</f>
        <v>6</v>
      </c>
      <c r="I148" s="417">
        <f>'Punten per wedstrijd'!E1332</f>
        <v>1</v>
      </c>
      <c r="J148" s="453" t="s">
        <v>2</v>
      </c>
      <c r="K148" s="107" t="s">
        <v>667</v>
      </c>
      <c r="L148" s="61"/>
      <c r="M148" t="s">
        <v>2786</v>
      </c>
      <c r="N148" s="270" t="s">
        <v>3917</v>
      </c>
      <c r="O148" s="61"/>
      <c r="P148" s="9">
        <f>SUM(Puntenklassement!D73)</f>
        <v>4982</v>
      </c>
    </row>
    <row r="149" spans="1:16" s="3" customFormat="1" ht="15.75" customHeight="1">
      <c r="A149" s="453" t="s">
        <v>3</v>
      </c>
      <c r="B149" s="106" t="s">
        <v>1343</v>
      </c>
      <c r="C149" s="61"/>
      <c r="D149" t="s">
        <v>2754</v>
      </c>
      <c r="E149" s="270" t="s">
        <v>3915</v>
      </c>
      <c r="F149" s="61"/>
      <c r="G149" s="415">
        <f>'Punten per wedstrijd'!C1348</f>
        <v>7</v>
      </c>
      <c r="H149" s="416">
        <f>'Punten per wedstrijd'!D1348</f>
        <v>3</v>
      </c>
      <c r="I149" s="417">
        <f>'Punten per wedstrijd'!E1348</f>
        <v>2</v>
      </c>
      <c r="J149" s="453" t="s">
        <v>3</v>
      </c>
      <c r="K149" s="107" t="s">
        <v>2719</v>
      </c>
      <c r="L149" s="61"/>
      <c r="M149" t="s">
        <v>2286</v>
      </c>
      <c r="N149" s="270" t="s">
        <v>2828</v>
      </c>
      <c r="O149" s="61"/>
      <c r="P149" s="9">
        <f>SUM(Puntenklassement!D113)</f>
        <v>4909</v>
      </c>
    </row>
    <row r="150" spans="1:16" s="3" customFormat="1" ht="15.75" customHeight="1">
      <c r="A150" s="453" t="s">
        <v>5</v>
      </c>
      <c r="B150" s="107" t="s">
        <v>2731</v>
      </c>
      <c r="C150" s="61"/>
      <c r="D150" t="s">
        <v>2292</v>
      </c>
      <c r="E150" s="270" t="s">
        <v>2829</v>
      </c>
      <c r="F150" s="61"/>
      <c r="G150" s="415">
        <f>'Punten per wedstrijd'!C1401</f>
        <v>6</v>
      </c>
      <c r="H150" s="416">
        <f>'Punten per wedstrijd'!D1401</f>
        <v>5</v>
      </c>
      <c r="I150" s="417">
        <f>'Punten per wedstrijd'!E1401</f>
        <v>1</v>
      </c>
      <c r="J150" s="453" t="s">
        <v>5</v>
      </c>
      <c r="K150" s="107" t="s">
        <v>2713</v>
      </c>
      <c r="L150" s="61"/>
      <c r="M150" t="s">
        <v>3881</v>
      </c>
      <c r="N150" s="270" t="s">
        <v>3939</v>
      </c>
      <c r="O150" s="61"/>
      <c r="P150" s="9">
        <f>SUM(Puntenklassement!D80)</f>
        <v>4761</v>
      </c>
    </row>
    <row r="151" spans="1:16" s="3" customFormat="1" ht="15.75" customHeight="1">
      <c r="A151" s="453" t="s">
        <v>7</v>
      </c>
      <c r="B151" s="107" t="s">
        <v>694</v>
      </c>
      <c r="C151" s="61"/>
      <c r="D151" t="s">
        <v>2785</v>
      </c>
      <c r="E151" s="270" t="s">
        <v>3915</v>
      </c>
      <c r="F151" s="61"/>
      <c r="G151" s="415">
        <f>'Punten per wedstrijd'!C1381</f>
        <v>5</v>
      </c>
      <c r="H151" s="416">
        <f>'Punten per wedstrijd'!D1381</f>
        <v>5</v>
      </c>
      <c r="I151" s="417">
        <f>'Punten per wedstrijd'!E1381</f>
        <v>5</v>
      </c>
      <c r="J151" s="453" t="s">
        <v>7</v>
      </c>
      <c r="K151" s="107" t="s">
        <v>2725</v>
      </c>
      <c r="L151" s="61"/>
      <c r="M151" t="s">
        <v>2295</v>
      </c>
      <c r="N151" s="270" t="s">
        <v>2829</v>
      </c>
      <c r="O151" s="61"/>
      <c r="P151" s="9">
        <f>SUM(Puntenklassement!D100)</f>
        <v>4757</v>
      </c>
    </row>
    <row r="152" spans="1:16" s="3" customFormat="1" ht="15.75" customHeight="1">
      <c r="A152" s="453" t="s">
        <v>8</v>
      </c>
      <c r="B152" s="107" t="s">
        <v>700</v>
      </c>
      <c r="C152" s="61"/>
      <c r="D152" t="s">
        <v>2787</v>
      </c>
      <c r="E152" s="270" t="s">
        <v>3913</v>
      </c>
      <c r="F152" s="61"/>
      <c r="G152" s="415">
        <f>'Punten per wedstrijd'!C1329</f>
        <v>5</v>
      </c>
      <c r="H152" s="416">
        <f>'Punten per wedstrijd'!D1329</f>
        <v>3</v>
      </c>
      <c r="I152" s="417">
        <f>'Punten per wedstrijd'!E1329</f>
        <v>1</v>
      </c>
      <c r="J152" s="453" t="s">
        <v>8</v>
      </c>
      <c r="K152" s="284" t="s">
        <v>3652</v>
      </c>
      <c r="L152" s="61"/>
      <c r="M152" t="s">
        <v>3901</v>
      </c>
      <c r="N152" s="270" t="s">
        <v>3930</v>
      </c>
      <c r="O152" s="61"/>
      <c r="P152" s="9">
        <f>SUM(Puntenklassement!D133)</f>
        <v>4620</v>
      </c>
    </row>
    <row r="153" spans="1:16" s="3" customFormat="1" ht="15.75" customHeight="1">
      <c r="A153" s="453" t="s">
        <v>10</v>
      </c>
      <c r="B153" s="284" t="s">
        <v>3649</v>
      </c>
      <c r="C153" s="61"/>
      <c r="D153" t="s">
        <v>3897</v>
      </c>
      <c r="E153" s="270" t="s">
        <v>2838</v>
      </c>
      <c r="F153" s="61"/>
      <c r="G153" s="415">
        <f>'Punten per wedstrijd'!C1382</f>
        <v>5</v>
      </c>
      <c r="H153" s="416">
        <f>'Punten per wedstrijd'!D1382</f>
        <v>1</v>
      </c>
      <c r="I153" s="417">
        <f>'Punten per wedstrijd'!E1382</f>
        <v>1</v>
      </c>
      <c r="J153" s="453" t="s">
        <v>10</v>
      </c>
      <c r="K153" s="107" t="s">
        <v>153</v>
      </c>
      <c r="L153" s="61"/>
      <c r="M153" t="s">
        <v>3875</v>
      </c>
      <c r="N153" s="270" t="s">
        <v>3927</v>
      </c>
      <c r="O153" s="61"/>
      <c r="P153" s="9">
        <f>SUM(Puntenklassement!D21)</f>
        <v>4602</v>
      </c>
    </row>
    <row r="154" spans="1:16" s="3" customFormat="1" ht="15.75" customHeight="1">
      <c r="A154" s="453" t="s">
        <v>12</v>
      </c>
      <c r="B154" s="285" t="s">
        <v>1654</v>
      </c>
      <c r="C154" s="61"/>
      <c r="D154" t="s">
        <v>3877</v>
      </c>
      <c r="E154" s="270" t="s">
        <v>3934</v>
      </c>
      <c r="F154" s="61"/>
      <c r="G154" s="415">
        <f>'Punten per wedstrijd'!C1311</f>
        <v>4</v>
      </c>
      <c r="H154" s="416">
        <f>'Punten per wedstrijd'!D1311</f>
        <v>2</v>
      </c>
      <c r="I154" s="417">
        <f>'Punten per wedstrijd'!E1311</f>
        <v>5</v>
      </c>
      <c r="J154" s="453" t="s">
        <v>12</v>
      </c>
      <c r="K154" s="107" t="s">
        <v>2711</v>
      </c>
      <c r="L154" s="61"/>
      <c r="M154" t="s">
        <v>2283</v>
      </c>
      <c r="N154" s="270" t="s">
        <v>3939</v>
      </c>
      <c r="O154" s="61"/>
      <c r="P154" s="9">
        <f>SUM(Puntenklassement!D129)</f>
        <v>4546</v>
      </c>
    </row>
    <row r="155" spans="1:16" s="61" customFormat="1" ht="15.75" customHeight="1">
      <c r="A155" s="453" t="s">
        <v>14</v>
      </c>
      <c r="B155" s="107" t="s">
        <v>2717</v>
      </c>
      <c r="D155" t="s">
        <v>2294</v>
      </c>
      <c r="E155" s="270" t="s">
        <v>3942</v>
      </c>
      <c r="G155" s="415">
        <f>'Punten per wedstrijd'!C1301</f>
        <v>4</v>
      </c>
      <c r="H155" s="416">
        <f>'Punten per wedstrijd'!D1301</f>
        <v>1</v>
      </c>
      <c r="I155" s="417">
        <f>'Punten per wedstrijd'!E1301</f>
        <v>2</v>
      </c>
      <c r="J155" s="453" t="s">
        <v>14</v>
      </c>
      <c r="K155" s="285" t="s">
        <v>2325</v>
      </c>
      <c r="M155" t="s">
        <v>2797</v>
      </c>
      <c r="N155" s="270" t="s">
        <v>3922</v>
      </c>
      <c r="P155" s="9">
        <f>SUM(Puntenklassement!D59)</f>
        <v>4536</v>
      </c>
    </row>
    <row r="156" spans="1:16" s="3" customFormat="1" ht="15.75" customHeight="1">
      <c r="A156" s="453" t="s">
        <v>16</v>
      </c>
      <c r="B156" s="107" t="s">
        <v>2202</v>
      </c>
      <c r="C156" s="61"/>
      <c r="D156" t="s">
        <v>3876</v>
      </c>
      <c r="E156" s="270" t="s">
        <v>3923</v>
      </c>
      <c r="F156" s="61"/>
      <c r="G156" s="415">
        <f>'Punten per wedstrijd'!C1341</f>
        <v>4</v>
      </c>
      <c r="H156" s="416">
        <f>'Punten per wedstrijd'!D1341</f>
        <v>1</v>
      </c>
      <c r="I156" s="417">
        <f>'Punten per wedstrijd'!E1341</f>
        <v>1</v>
      </c>
      <c r="J156" s="453" t="s">
        <v>16</v>
      </c>
      <c r="K156" s="107" t="s">
        <v>2727</v>
      </c>
      <c r="L156" s="61"/>
      <c r="M156" t="s">
        <v>2281</v>
      </c>
      <c r="N156" s="270" t="s">
        <v>3923</v>
      </c>
      <c r="O156" s="61"/>
      <c r="P156" s="9">
        <f>SUM(Puntenklassement!D68)</f>
        <v>4532</v>
      </c>
    </row>
    <row r="157" spans="1:16" s="3" customFormat="1" ht="15.75" customHeight="1">
      <c r="A157" s="453" t="s">
        <v>18</v>
      </c>
      <c r="B157" s="285" t="s">
        <v>1665</v>
      </c>
      <c r="C157" s="61"/>
      <c r="D157" t="s">
        <v>2796</v>
      </c>
      <c r="E157" s="270" t="s">
        <v>3931</v>
      </c>
      <c r="F157" s="61"/>
      <c r="G157" s="415">
        <f>'Punten per wedstrijd'!C1289</f>
        <v>4</v>
      </c>
      <c r="H157" s="416">
        <f>'Punten per wedstrijd'!D1289</f>
        <v>0</v>
      </c>
      <c r="I157" s="417">
        <f>'Punten per wedstrijd'!E1289</f>
        <v>5</v>
      </c>
      <c r="J157" s="453" t="s">
        <v>18</v>
      </c>
      <c r="K157" s="107" t="s">
        <v>2716</v>
      </c>
      <c r="L157" s="61"/>
      <c r="M157" t="s">
        <v>2167</v>
      </c>
      <c r="N157" s="270" t="s">
        <v>3939</v>
      </c>
      <c r="O157" s="61"/>
      <c r="P157" s="9">
        <f>SUM(Puntenklassement!D61)</f>
        <v>4468</v>
      </c>
    </row>
    <row r="158" spans="1:16" s="3" customFormat="1" ht="15.75" customHeight="1">
      <c r="A158" s="453" t="s">
        <v>20</v>
      </c>
      <c r="B158" s="107" t="s">
        <v>2196</v>
      </c>
      <c r="C158" s="61"/>
      <c r="D158" t="s">
        <v>2802</v>
      </c>
      <c r="E158" s="270" t="s">
        <v>3928</v>
      </c>
      <c r="F158" s="61"/>
      <c r="G158" s="415">
        <f>'Punten per wedstrijd'!C1287</f>
        <v>4</v>
      </c>
      <c r="H158" s="416">
        <f>'Punten per wedstrijd'!D1287</f>
        <v>0</v>
      </c>
      <c r="I158" s="417">
        <f>'Punten per wedstrijd'!E1287</f>
        <v>0</v>
      </c>
      <c r="J158" s="453" t="s">
        <v>20</v>
      </c>
      <c r="K158" s="107" t="s">
        <v>2210</v>
      </c>
      <c r="L158" s="61"/>
      <c r="M158" t="s">
        <v>2803</v>
      </c>
      <c r="N158" s="270" t="s">
        <v>3933</v>
      </c>
      <c r="O158" s="61"/>
      <c r="P158" s="9">
        <f>SUM(Puntenklassement!D94)</f>
        <v>4465</v>
      </c>
    </row>
    <row r="159" spans="1:16" s="3" customFormat="1" ht="15.75" customHeight="1">
      <c r="A159" s="453" t="s">
        <v>22</v>
      </c>
      <c r="B159" s="107" t="s">
        <v>638</v>
      </c>
      <c r="C159" s="61"/>
      <c r="D159" t="s">
        <v>2775</v>
      </c>
      <c r="E159" s="270" t="s">
        <v>3916</v>
      </c>
      <c r="F159" s="61"/>
      <c r="G159" s="415">
        <f>'Punten per wedstrijd'!C1373</f>
        <v>4</v>
      </c>
      <c r="H159" s="416">
        <f>'Punten per wedstrijd'!D1373</f>
        <v>0</v>
      </c>
      <c r="I159" s="417">
        <f>'Punten per wedstrijd'!E1373</f>
        <v>0</v>
      </c>
      <c r="J159" s="453" t="s">
        <v>22</v>
      </c>
      <c r="K159" s="107" t="s">
        <v>2735</v>
      </c>
      <c r="L159" s="61"/>
      <c r="M159" t="s">
        <v>2285</v>
      </c>
      <c r="N159" s="270" t="s">
        <v>2828</v>
      </c>
      <c r="O159" s="61"/>
      <c r="P159" s="9">
        <f>SUM(Puntenklassement!D90)</f>
        <v>4430</v>
      </c>
    </row>
    <row r="160" spans="1:16" s="3" customFormat="1" ht="15.75" customHeight="1">
      <c r="A160" s="453" t="s">
        <v>24</v>
      </c>
      <c r="B160" s="107" t="s">
        <v>153</v>
      </c>
      <c r="C160" s="61"/>
      <c r="D160" t="s">
        <v>3875</v>
      </c>
      <c r="E160" s="270" t="s">
        <v>3927</v>
      </c>
      <c r="F160" s="61"/>
      <c r="G160" s="415">
        <f>'Punten per wedstrijd'!C1288</f>
        <v>3</v>
      </c>
      <c r="H160" s="416">
        <f>'Punten per wedstrijd'!D1288</f>
        <v>10</v>
      </c>
      <c r="I160" s="417">
        <f>'Punten per wedstrijd'!E1288</f>
        <v>4</v>
      </c>
      <c r="J160" s="453" t="s">
        <v>24</v>
      </c>
      <c r="K160" s="285" t="s">
        <v>1666</v>
      </c>
      <c r="L160" s="61"/>
      <c r="M160" t="s">
        <v>2765</v>
      </c>
      <c r="N160" s="270" t="s">
        <v>3920</v>
      </c>
      <c r="O160" s="61"/>
      <c r="P160" s="9">
        <f>SUM(Puntenklassement!D30)</f>
        <v>4429</v>
      </c>
    </row>
    <row r="161" spans="1:16" s="3" customFormat="1" ht="15.75" customHeight="1">
      <c r="A161" s="453" t="s">
        <v>26</v>
      </c>
      <c r="B161" s="107" t="s">
        <v>2726</v>
      </c>
      <c r="C161" s="61"/>
      <c r="D161" t="s">
        <v>2276</v>
      </c>
      <c r="E161" s="270" t="s">
        <v>2828</v>
      </c>
      <c r="F161" s="61"/>
      <c r="G161" s="415">
        <f>'Punten per wedstrijd'!C1307</f>
        <v>3</v>
      </c>
      <c r="H161" s="416">
        <f>'Punten per wedstrijd'!D1307</f>
        <v>9</v>
      </c>
      <c r="I161" s="417">
        <f>'Punten per wedstrijd'!E1307</f>
        <v>4</v>
      </c>
      <c r="J161" s="453" t="s">
        <v>26</v>
      </c>
      <c r="K161" s="107" t="s">
        <v>704</v>
      </c>
      <c r="L161" s="61"/>
      <c r="M161" t="s">
        <v>2745</v>
      </c>
      <c r="N161" s="270" t="s">
        <v>3908</v>
      </c>
      <c r="O161" s="61"/>
      <c r="P161" s="9">
        <f>SUM(Puntenklassement!D57)</f>
        <v>4395</v>
      </c>
    </row>
    <row r="162" spans="1:16" s="3" customFormat="1" ht="15.75" customHeight="1">
      <c r="A162" s="453" t="s">
        <v>28</v>
      </c>
      <c r="B162" s="284" t="s">
        <v>3645</v>
      </c>
      <c r="C162" s="61"/>
      <c r="D162" t="s">
        <v>3893</v>
      </c>
      <c r="E162" s="270" t="s">
        <v>2836</v>
      </c>
      <c r="F162" s="61"/>
      <c r="G162" s="415">
        <f>'Punten per wedstrijd'!C1359</f>
        <v>3</v>
      </c>
      <c r="H162" s="416">
        <f>'Punten per wedstrijd'!D1359</f>
        <v>5</v>
      </c>
      <c r="I162" s="417">
        <f>'Punten per wedstrijd'!E1359</f>
        <v>4</v>
      </c>
      <c r="J162" s="453" t="s">
        <v>28</v>
      </c>
      <c r="K162" s="107" t="s">
        <v>2720</v>
      </c>
      <c r="L162" s="61"/>
      <c r="M162" t="s">
        <v>2279</v>
      </c>
      <c r="N162" s="270" t="s">
        <v>2831</v>
      </c>
      <c r="O162" s="61"/>
      <c r="P162" s="9">
        <f>SUM(Puntenklassement!D50)</f>
        <v>4390</v>
      </c>
    </row>
    <row r="163" spans="1:16" s="3" customFormat="1" ht="15.75" customHeight="1">
      <c r="A163" s="453" t="s">
        <v>30</v>
      </c>
      <c r="B163" s="285" t="s">
        <v>31</v>
      </c>
      <c r="C163" s="61"/>
      <c r="D163" t="s">
        <v>2760</v>
      </c>
      <c r="E163" s="270" t="s">
        <v>2299</v>
      </c>
      <c r="F163" s="61"/>
      <c r="G163" s="415">
        <f>'Punten per wedstrijd'!C1379</f>
        <v>3</v>
      </c>
      <c r="H163" s="416">
        <f>'Punten per wedstrijd'!D1379</f>
        <v>3</v>
      </c>
      <c r="I163" s="417">
        <f>'Punten per wedstrijd'!E1379</f>
        <v>2</v>
      </c>
      <c r="J163" s="453" t="s">
        <v>30</v>
      </c>
      <c r="K163" s="284" t="s">
        <v>3643</v>
      </c>
      <c r="L163" s="61"/>
      <c r="M163" t="s">
        <v>3891</v>
      </c>
      <c r="N163" s="270" t="s">
        <v>3945</v>
      </c>
      <c r="O163" s="61"/>
      <c r="P163" s="9">
        <f>SUM(Puntenklassement!D85)</f>
        <v>4375</v>
      </c>
    </row>
    <row r="164" spans="1:16" s="3" customFormat="1" ht="15.75" customHeight="1">
      <c r="A164" s="453" t="s">
        <v>32</v>
      </c>
      <c r="B164" s="107" t="s">
        <v>2728</v>
      </c>
      <c r="C164" s="61"/>
      <c r="D164" t="s">
        <v>2296</v>
      </c>
      <c r="E164" s="270" t="s">
        <v>2837</v>
      </c>
      <c r="F164" s="61"/>
      <c r="G164" s="415">
        <f>'Punten per wedstrijd'!C1393</f>
        <v>3</v>
      </c>
      <c r="H164" s="416">
        <f>'Punten per wedstrijd'!D1393</f>
        <v>3</v>
      </c>
      <c r="I164" s="417">
        <f>'Punten per wedstrijd'!E1393</f>
        <v>2</v>
      </c>
      <c r="J164" s="453" t="s">
        <v>32</v>
      </c>
      <c r="K164" s="107" t="s">
        <v>687</v>
      </c>
      <c r="L164" s="61"/>
      <c r="M164" t="s">
        <v>2743</v>
      </c>
      <c r="N164" s="270" t="s">
        <v>3906</v>
      </c>
      <c r="O164" s="61"/>
      <c r="P164" s="9">
        <f>SUM(Puntenklassement!D36)</f>
        <v>4370</v>
      </c>
    </row>
    <row r="165" spans="1:16" s="3" customFormat="1" ht="15.75" customHeight="1">
      <c r="A165" s="453" t="s">
        <v>34</v>
      </c>
      <c r="B165" s="107" t="s">
        <v>704</v>
      </c>
      <c r="C165" s="61"/>
      <c r="D165" t="s">
        <v>2745</v>
      </c>
      <c r="E165" s="270" t="s">
        <v>3908</v>
      </c>
      <c r="F165" s="61"/>
      <c r="G165" s="415">
        <f>'Punten per wedstrijd'!C1324</f>
        <v>3</v>
      </c>
      <c r="H165" s="416">
        <f>'Punten per wedstrijd'!D1324</f>
        <v>3</v>
      </c>
      <c r="I165" s="417">
        <f>'Punten per wedstrijd'!E1324</f>
        <v>0</v>
      </c>
      <c r="J165" s="453" t="s">
        <v>34</v>
      </c>
      <c r="K165" s="284" t="s">
        <v>3633</v>
      </c>
      <c r="L165" s="61"/>
      <c r="M165" t="s">
        <v>2850</v>
      </c>
      <c r="N165" s="270" t="s">
        <v>3948</v>
      </c>
      <c r="O165" s="61"/>
      <c r="P165" s="9">
        <f>SUM(Puntenklassement!D46)</f>
        <v>4367</v>
      </c>
    </row>
    <row r="166" spans="1:16" s="3" customFormat="1" ht="15.75" customHeight="1">
      <c r="A166" s="453" t="s">
        <v>36</v>
      </c>
      <c r="B166" s="285" t="s">
        <v>1657</v>
      </c>
      <c r="C166" s="61"/>
      <c r="D166" t="s">
        <v>2789</v>
      </c>
      <c r="E166" s="270" t="s">
        <v>3930</v>
      </c>
      <c r="F166" s="61"/>
      <c r="G166" s="415">
        <f>'Punten per wedstrijd'!C1270</f>
        <v>3</v>
      </c>
      <c r="H166" s="416">
        <f>'Punten per wedstrijd'!D1270</f>
        <v>2</v>
      </c>
      <c r="I166" s="417">
        <f>'Punten per wedstrijd'!E1270</f>
        <v>2</v>
      </c>
      <c r="J166" s="453" t="s">
        <v>36</v>
      </c>
      <c r="K166" s="284" t="s">
        <v>3645</v>
      </c>
      <c r="L166" s="61"/>
      <c r="M166" t="s">
        <v>3893</v>
      </c>
      <c r="N166" s="270" t="s">
        <v>2836</v>
      </c>
      <c r="O166" s="61"/>
      <c r="P166" s="9">
        <f>SUM(Puntenklassement!D92)</f>
        <v>4365</v>
      </c>
    </row>
    <row r="167" spans="1:16" s="3" customFormat="1" ht="15.75" customHeight="1">
      <c r="A167" s="453" t="s">
        <v>38</v>
      </c>
      <c r="B167" s="285" t="s">
        <v>1661</v>
      </c>
      <c r="C167" s="61"/>
      <c r="D167" t="s">
        <v>2758</v>
      </c>
      <c r="E167" s="270" t="s">
        <v>2823</v>
      </c>
      <c r="F167" s="61"/>
      <c r="G167" s="415">
        <f>'Punten per wedstrijd'!C1294</f>
        <v>3</v>
      </c>
      <c r="H167" s="416">
        <f>'Punten per wedstrijd'!D1294</f>
        <v>2</v>
      </c>
      <c r="I167" s="417">
        <f>'Punten per wedstrijd'!E1294</f>
        <v>2</v>
      </c>
      <c r="J167" s="453" t="s">
        <v>38</v>
      </c>
      <c r="K167" s="106" t="s">
        <v>1337</v>
      </c>
      <c r="L167" s="84"/>
      <c r="M167" t="s">
        <v>2751</v>
      </c>
      <c r="N167" s="270" t="s">
        <v>2822</v>
      </c>
      <c r="O167" s="61"/>
      <c r="P167" s="9">
        <f>SUM(Puntenklassement!D6)</f>
        <v>4320</v>
      </c>
    </row>
    <row r="168" spans="1:16" s="3" customFormat="1" ht="15.75" customHeight="1">
      <c r="A168" s="453" t="s">
        <v>145</v>
      </c>
      <c r="B168" s="107" t="s">
        <v>2727</v>
      </c>
      <c r="C168" s="61"/>
      <c r="D168" t="s">
        <v>2281</v>
      </c>
      <c r="E168" s="270" t="s">
        <v>3923</v>
      </c>
      <c r="F168" s="61"/>
      <c r="G168" s="415">
        <f>'Punten per wedstrijd'!C1335</f>
        <v>3</v>
      </c>
      <c r="H168" s="416">
        <f>'Punten per wedstrijd'!D1335</f>
        <v>1</v>
      </c>
      <c r="I168" s="417">
        <f>'Punten per wedstrijd'!E1335</f>
        <v>4</v>
      </c>
      <c r="J168" s="453" t="s">
        <v>145</v>
      </c>
      <c r="K168" s="106" t="s">
        <v>1345</v>
      </c>
      <c r="L168" s="61"/>
      <c r="M168" t="s">
        <v>3873</v>
      </c>
      <c r="N168" s="270" t="s">
        <v>3920</v>
      </c>
      <c r="O168" s="61"/>
      <c r="P168" s="9">
        <f>SUM(Puntenklassement!D82)</f>
        <v>4312</v>
      </c>
    </row>
    <row r="169" spans="1:16" s="3" customFormat="1" ht="15.75" customHeight="1">
      <c r="A169" s="453" t="s">
        <v>146</v>
      </c>
      <c r="B169" s="284" t="s">
        <v>3625</v>
      </c>
      <c r="C169" s="61"/>
      <c r="D169" t="s">
        <v>2814</v>
      </c>
      <c r="E169" s="270" t="s">
        <v>3946</v>
      </c>
      <c r="F169" s="61"/>
      <c r="G169" s="415">
        <f>'Punten per wedstrijd'!C1278</f>
        <v>3</v>
      </c>
      <c r="H169" s="416">
        <f>'Punten per wedstrijd'!D1278</f>
        <v>1</v>
      </c>
      <c r="I169" s="417">
        <f>'Punten per wedstrijd'!E1278</f>
        <v>2</v>
      </c>
      <c r="J169" s="453" t="s">
        <v>146</v>
      </c>
      <c r="K169" s="107" t="s">
        <v>694</v>
      </c>
      <c r="L169" s="61"/>
      <c r="M169" t="s">
        <v>2785</v>
      </c>
      <c r="N169" s="270" t="s">
        <v>3915</v>
      </c>
      <c r="O169" s="61"/>
      <c r="P169" s="9">
        <f>SUM(Puntenklassement!D114)</f>
        <v>4311</v>
      </c>
    </row>
    <row r="170" spans="1:16" s="3" customFormat="1" ht="15.75" customHeight="1">
      <c r="A170" s="453" t="s">
        <v>147</v>
      </c>
      <c r="B170" s="107" t="s">
        <v>2721</v>
      </c>
      <c r="C170" s="61"/>
      <c r="D170" t="s">
        <v>2274</v>
      </c>
      <c r="E170" s="270" t="s">
        <v>3939</v>
      </c>
      <c r="F170" s="61"/>
      <c r="G170" s="415">
        <f>'Punten per wedstrijd'!C1293</f>
        <v>3</v>
      </c>
      <c r="H170" s="416">
        <f>'Punten per wedstrijd'!D1293</f>
        <v>0</v>
      </c>
      <c r="I170" s="417">
        <f>'Punten per wedstrijd'!E1293</f>
        <v>3</v>
      </c>
      <c r="J170" s="453" t="s">
        <v>147</v>
      </c>
      <c r="K170" s="284" t="s">
        <v>3634</v>
      </c>
      <c r="L170" s="61"/>
      <c r="M170" t="s">
        <v>3882</v>
      </c>
      <c r="N170" s="270" t="s">
        <v>3944</v>
      </c>
      <c r="O170" s="61"/>
      <c r="P170" s="9">
        <f>SUM(Puntenklassement!D49)</f>
        <v>4309</v>
      </c>
    </row>
    <row r="171" spans="1:16" s="3" customFormat="1" ht="15.75" customHeight="1">
      <c r="A171" s="453" t="s">
        <v>151</v>
      </c>
      <c r="B171" s="107" t="s">
        <v>2217</v>
      </c>
      <c r="C171" s="61"/>
      <c r="D171" t="s">
        <v>2792</v>
      </c>
      <c r="E171" s="270" t="s">
        <v>2831</v>
      </c>
      <c r="F171" s="61"/>
      <c r="G171" s="415">
        <f>'Punten per wedstrijd'!C1397</f>
        <v>3</v>
      </c>
      <c r="H171" s="416">
        <f>'Punten per wedstrijd'!D1397</f>
        <v>0</v>
      </c>
      <c r="I171" s="417">
        <f>'Punten per wedstrijd'!E1397</f>
        <v>2</v>
      </c>
      <c r="J171" s="453" t="s">
        <v>151</v>
      </c>
      <c r="K171" s="284" t="s">
        <v>3659</v>
      </c>
      <c r="L171" s="61"/>
      <c r="M171" t="s">
        <v>2820</v>
      </c>
      <c r="N171" s="270" t="s">
        <v>3945</v>
      </c>
      <c r="O171" s="61"/>
      <c r="P171" s="9">
        <f>SUM(Puntenklassement!D38)</f>
        <v>4299</v>
      </c>
    </row>
    <row r="172" spans="1:16" s="3" customFormat="1" ht="15.75" customHeight="1">
      <c r="A172" s="453" t="s">
        <v>157</v>
      </c>
      <c r="B172" s="107" t="s">
        <v>2735</v>
      </c>
      <c r="C172" s="61"/>
      <c r="D172" t="s">
        <v>2285</v>
      </c>
      <c r="E172" s="270" t="s">
        <v>2828</v>
      </c>
      <c r="F172" s="61"/>
      <c r="G172" s="415">
        <f>'Punten per wedstrijd'!C1357</f>
        <v>2</v>
      </c>
      <c r="H172" s="416">
        <f>'Punten per wedstrijd'!D1357</f>
        <v>8</v>
      </c>
      <c r="I172" s="417">
        <f>'Punten per wedstrijd'!E1357</f>
        <v>1</v>
      </c>
      <c r="J172" s="453" t="s">
        <v>157</v>
      </c>
      <c r="K172" s="107" t="s">
        <v>2193</v>
      </c>
      <c r="L172" s="61"/>
      <c r="M172" t="s">
        <v>2812</v>
      </c>
      <c r="N172" s="270" t="s">
        <v>3944</v>
      </c>
      <c r="O172" s="61"/>
      <c r="P172" s="9">
        <f>SUM(Puntenklassement!D65)</f>
        <v>4298</v>
      </c>
    </row>
    <row r="173" spans="1:16" s="3" customFormat="1" ht="15.75" customHeight="1">
      <c r="A173" s="453" t="s">
        <v>159</v>
      </c>
      <c r="B173" s="284" t="s">
        <v>3652</v>
      </c>
      <c r="C173" s="61"/>
      <c r="D173" t="s">
        <v>3901</v>
      </c>
      <c r="E173" s="270" t="s">
        <v>3930</v>
      </c>
      <c r="F173" s="61"/>
      <c r="G173" s="415">
        <f>'Punten per wedstrijd'!C1400</f>
        <v>2</v>
      </c>
      <c r="H173" s="416">
        <f>'Punten per wedstrijd'!D1400</f>
        <v>6</v>
      </c>
      <c r="I173" s="417">
        <f>'Punten per wedstrijd'!E1400</f>
        <v>1</v>
      </c>
      <c r="J173" s="453" t="s">
        <v>159</v>
      </c>
      <c r="K173" s="107" t="s">
        <v>2220</v>
      </c>
      <c r="L173" s="61"/>
      <c r="M173" t="s">
        <v>2777</v>
      </c>
      <c r="N173" s="270" t="s">
        <v>2824</v>
      </c>
      <c r="O173" s="61"/>
      <c r="P173" s="9">
        <f>SUM(Puntenklassement!D51)</f>
        <v>4297</v>
      </c>
    </row>
    <row r="174" spans="1:16" s="3" customFormat="1" ht="15.75" customHeight="1">
      <c r="A174" s="453" t="s">
        <v>160</v>
      </c>
      <c r="B174" s="107" t="s">
        <v>180</v>
      </c>
      <c r="C174" s="61"/>
      <c r="D174" t="s">
        <v>3879</v>
      </c>
      <c r="E174" s="270" t="s">
        <v>2831</v>
      </c>
      <c r="F174" s="61"/>
      <c r="G174" s="415">
        <f>'Punten per wedstrijd'!C1395</f>
        <v>2</v>
      </c>
      <c r="H174" s="416">
        <f>'Punten per wedstrijd'!D1395</f>
        <v>4</v>
      </c>
      <c r="I174" s="417">
        <f>'Punten per wedstrijd'!E1395</f>
        <v>2</v>
      </c>
      <c r="J174" s="453" t="s">
        <v>160</v>
      </c>
      <c r="K174" s="284" t="s">
        <v>3628</v>
      </c>
      <c r="L174" s="61"/>
      <c r="M174" t="s">
        <v>2817</v>
      </c>
      <c r="N174" s="270" t="s">
        <v>3935</v>
      </c>
      <c r="O174" s="61"/>
      <c r="P174" s="9">
        <f>SUM(Puntenklassement!D23)</f>
        <v>4293</v>
      </c>
    </row>
    <row r="175" spans="1:16" s="3" customFormat="1" ht="15.75" customHeight="1">
      <c r="A175" s="453" t="s">
        <v>161</v>
      </c>
      <c r="B175" s="107" t="s">
        <v>3637</v>
      </c>
      <c r="C175" s="61"/>
      <c r="D175" t="s">
        <v>3885</v>
      </c>
      <c r="E175" s="270" t="s">
        <v>3942</v>
      </c>
      <c r="F175" s="61"/>
      <c r="G175" s="415">
        <f>'Punten per wedstrijd'!C1327</f>
        <v>2</v>
      </c>
      <c r="H175" s="416">
        <f>'Punten per wedstrijd'!D1327</f>
        <v>3</v>
      </c>
      <c r="I175" s="417">
        <f>'Punten per wedstrijd'!E1327</f>
        <v>1</v>
      </c>
      <c r="J175" s="453" t="s">
        <v>161</v>
      </c>
      <c r="K175" s="106" t="s">
        <v>1344</v>
      </c>
      <c r="L175" s="61"/>
      <c r="M175" t="s">
        <v>2761</v>
      </c>
      <c r="N175" s="270" t="s">
        <v>3911</v>
      </c>
      <c r="O175" s="61"/>
      <c r="P175" s="9">
        <f>SUM(Puntenklassement!D31)</f>
        <v>4276</v>
      </c>
    </row>
    <row r="176" spans="1:16" s="3" customFormat="1" ht="15.75" customHeight="1">
      <c r="A176" s="453" t="s">
        <v>163</v>
      </c>
      <c r="B176" s="107" t="s">
        <v>653</v>
      </c>
      <c r="C176" s="61"/>
      <c r="D176" t="s">
        <v>2776</v>
      </c>
      <c r="E176" s="270" t="s">
        <v>3908</v>
      </c>
      <c r="F176" s="61"/>
      <c r="G176" s="415">
        <f>'Punten per wedstrijd'!C1371</f>
        <v>2</v>
      </c>
      <c r="H176" s="416">
        <f>'Punten per wedstrijd'!D1371</f>
        <v>3</v>
      </c>
      <c r="I176" s="417">
        <f>'Punten per wedstrijd'!E1371</f>
        <v>1</v>
      </c>
      <c r="J176" s="453" t="s">
        <v>163</v>
      </c>
      <c r="K176" s="284" t="s">
        <v>3624</v>
      </c>
      <c r="L176" s="61"/>
      <c r="M176" t="s">
        <v>2813</v>
      </c>
      <c r="N176" s="270" t="s">
        <v>3945</v>
      </c>
      <c r="O176" s="61"/>
      <c r="P176" s="9">
        <f>SUM(Puntenklassement!D5)</f>
        <v>4260</v>
      </c>
    </row>
    <row r="177" spans="1:16" s="3" customFormat="1" ht="15.75" customHeight="1">
      <c r="A177" s="453" t="s">
        <v>274</v>
      </c>
      <c r="B177" s="107" t="s">
        <v>2718</v>
      </c>
      <c r="C177" s="61"/>
      <c r="D177" t="s">
        <v>2289</v>
      </c>
      <c r="E177" s="270" t="s">
        <v>3938</v>
      </c>
      <c r="F177" s="61"/>
      <c r="G177" s="415">
        <f>'Punten per wedstrijd'!C1279</f>
        <v>2</v>
      </c>
      <c r="H177" s="416">
        <f>'Punten per wedstrijd'!D1279</f>
        <v>2</v>
      </c>
      <c r="I177" s="417">
        <f>'Punten per wedstrijd'!E1279</f>
        <v>4</v>
      </c>
      <c r="J177" s="453" t="s">
        <v>274</v>
      </c>
      <c r="K177" s="107" t="s">
        <v>3641</v>
      </c>
      <c r="L177" s="61"/>
      <c r="M177" t="s">
        <v>3889</v>
      </c>
      <c r="N177" s="270" t="s">
        <v>3947</v>
      </c>
      <c r="O177" s="61"/>
      <c r="P177" s="9">
        <f>SUM(Puntenklassement!D77)</f>
        <v>4257</v>
      </c>
    </row>
    <row r="178" spans="1:16" s="3" customFormat="1" ht="15.75" customHeight="1">
      <c r="A178" s="453" t="s">
        <v>275</v>
      </c>
      <c r="B178" s="107" t="s">
        <v>2849</v>
      </c>
      <c r="C178" s="61"/>
      <c r="D178" t="s">
        <v>2278</v>
      </c>
      <c r="E178" s="270" t="s">
        <v>3940</v>
      </c>
      <c r="F178" s="61"/>
      <c r="G178" s="415">
        <f>'Punten per wedstrijd'!C1282</f>
        <v>2</v>
      </c>
      <c r="H178" s="416">
        <f>'Punten per wedstrijd'!D1282</f>
        <v>2</v>
      </c>
      <c r="I178" s="417">
        <f>'Punten per wedstrijd'!E1282</f>
        <v>0</v>
      </c>
      <c r="J178" s="453" t="s">
        <v>275</v>
      </c>
      <c r="K178" s="106" t="s">
        <v>1343</v>
      </c>
      <c r="L178" s="61"/>
      <c r="M178" t="s">
        <v>2754</v>
      </c>
      <c r="N178" s="270" t="s">
        <v>3915</v>
      </c>
      <c r="O178" s="61"/>
      <c r="P178" s="9">
        <f>SUM(Puntenklassement!D81)</f>
        <v>4239</v>
      </c>
    </row>
    <row r="179" spans="1:16" s="3" customFormat="1" ht="15.75" customHeight="1">
      <c r="A179" s="453" t="s">
        <v>276</v>
      </c>
      <c r="B179" s="285" t="s">
        <v>1668</v>
      </c>
      <c r="C179" s="61"/>
      <c r="D179" t="s">
        <v>2766</v>
      </c>
      <c r="E179" s="270" t="s">
        <v>3913</v>
      </c>
      <c r="F179" s="61"/>
      <c r="G179" s="415">
        <f>'Punten per wedstrijd'!C1337</f>
        <v>2</v>
      </c>
      <c r="H179" s="416">
        <f>'Punten per wedstrijd'!D1337</f>
        <v>1</v>
      </c>
      <c r="I179" s="417">
        <f>'Punten per wedstrijd'!E1337</f>
        <v>3</v>
      </c>
      <c r="J179" s="453" t="s">
        <v>276</v>
      </c>
      <c r="K179" s="107" t="s">
        <v>2195</v>
      </c>
      <c r="L179" s="61"/>
      <c r="M179" t="s">
        <v>2784</v>
      </c>
      <c r="N179" s="270" t="s">
        <v>2826</v>
      </c>
      <c r="O179" s="61"/>
      <c r="P179" s="9">
        <f>SUM(Puntenklassement!D7)</f>
        <v>4233</v>
      </c>
    </row>
    <row r="180" spans="1:16" s="3" customFormat="1" ht="15.75" customHeight="1">
      <c r="A180" s="453" t="s">
        <v>277</v>
      </c>
      <c r="B180" s="107" t="s">
        <v>633</v>
      </c>
      <c r="C180" s="61"/>
      <c r="D180" t="s">
        <v>2778</v>
      </c>
      <c r="E180" s="270" t="s">
        <v>3925</v>
      </c>
      <c r="F180" s="61"/>
      <c r="G180" s="415">
        <f>'Punten per wedstrijd'!C1299</f>
        <v>2</v>
      </c>
      <c r="H180" s="416">
        <f>'Punten per wedstrijd'!D1299</f>
        <v>1</v>
      </c>
      <c r="I180" s="417">
        <f>'Punten per wedstrijd'!E1299</f>
        <v>1</v>
      </c>
      <c r="J180" s="453" t="s">
        <v>277</v>
      </c>
      <c r="K180" s="107" t="s">
        <v>669</v>
      </c>
      <c r="L180" s="61"/>
      <c r="M180" t="s">
        <v>2767</v>
      </c>
      <c r="N180" s="270" t="s">
        <v>2300</v>
      </c>
      <c r="O180" s="61"/>
      <c r="P180" s="9">
        <f>SUM(Puntenklassement!D95)</f>
        <v>4213</v>
      </c>
    </row>
    <row r="181" spans="1:16" s="3" customFormat="1" ht="15.75" customHeight="1">
      <c r="A181" s="453" t="s">
        <v>640</v>
      </c>
      <c r="B181" s="107" t="s">
        <v>2200</v>
      </c>
      <c r="C181" s="61"/>
      <c r="D181" t="s">
        <v>2781</v>
      </c>
      <c r="E181" s="270" t="s">
        <v>2829</v>
      </c>
      <c r="F181" s="61"/>
      <c r="G181" s="415">
        <f>'Punten per wedstrijd'!C1321</f>
        <v>2</v>
      </c>
      <c r="H181" s="416">
        <f>'Punten per wedstrijd'!D1321</f>
        <v>1</v>
      </c>
      <c r="I181" s="417">
        <f>'Punten per wedstrijd'!E1321</f>
        <v>1</v>
      </c>
      <c r="J181" s="453" t="s">
        <v>640</v>
      </c>
      <c r="K181" s="107" t="s">
        <v>668</v>
      </c>
      <c r="L181" s="61"/>
      <c r="M181" t="s">
        <v>2763</v>
      </c>
      <c r="N181" s="270" t="s">
        <v>2300</v>
      </c>
      <c r="O181" s="61"/>
      <c r="P181" s="9">
        <f>SUM(Puntenklassement!D76)</f>
        <v>4203</v>
      </c>
    </row>
    <row r="182" spans="1:16" s="3" customFormat="1" ht="15.75" customHeight="1">
      <c r="A182" s="453" t="s">
        <v>641</v>
      </c>
      <c r="B182" s="284" t="s">
        <v>3636</v>
      </c>
      <c r="C182" s="61"/>
      <c r="D182" t="s">
        <v>3884</v>
      </c>
      <c r="E182" s="270" t="s">
        <v>2838</v>
      </c>
      <c r="F182" s="61"/>
      <c r="G182" s="415">
        <f>'Punten per wedstrijd'!C1322</f>
        <v>2</v>
      </c>
      <c r="H182" s="416">
        <f>'Punten per wedstrijd'!D1322</f>
        <v>1</v>
      </c>
      <c r="I182" s="417">
        <f>'Punten per wedstrijd'!E1322</f>
        <v>1</v>
      </c>
      <c r="J182" s="453" t="s">
        <v>641</v>
      </c>
      <c r="K182" s="107" t="s">
        <v>180</v>
      </c>
      <c r="L182" s="61"/>
      <c r="M182" t="s">
        <v>3879</v>
      </c>
      <c r="N182" s="270" t="s">
        <v>2831</v>
      </c>
      <c r="O182" s="61"/>
      <c r="P182" s="9">
        <f>SUM(Puntenklassement!D128)</f>
        <v>4195</v>
      </c>
    </row>
    <row r="183" spans="1:16" s="3" customFormat="1" ht="15.75" customHeight="1">
      <c r="A183" s="453" t="s">
        <v>642</v>
      </c>
      <c r="B183" s="107" t="s">
        <v>2212</v>
      </c>
      <c r="C183" s="61"/>
      <c r="D183" t="s">
        <v>2772</v>
      </c>
      <c r="E183" s="270" t="s">
        <v>2827</v>
      </c>
      <c r="F183" s="61"/>
      <c r="G183" s="415">
        <f>'Punten per wedstrijd'!C1291</f>
        <v>2</v>
      </c>
      <c r="H183" s="416">
        <f>'Punten per wedstrijd'!D1291</f>
        <v>1</v>
      </c>
      <c r="I183" s="417">
        <f>'Punten per wedstrijd'!E1291</f>
        <v>0</v>
      </c>
      <c r="J183" s="453" t="s">
        <v>642</v>
      </c>
      <c r="K183" s="106" t="s">
        <v>1351</v>
      </c>
      <c r="L183" s="61"/>
      <c r="M183" t="s">
        <v>2750</v>
      </c>
      <c r="N183" s="270" t="s">
        <v>3904</v>
      </c>
      <c r="O183" s="61"/>
      <c r="P183" s="9">
        <f>SUM(Puntenklassement!D123)</f>
        <v>4193</v>
      </c>
    </row>
    <row r="184" spans="1:16" s="3" customFormat="1" ht="15.75" customHeight="1">
      <c r="A184" s="453" t="s">
        <v>644</v>
      </c>
      <c r="B184" s="107" t="s">
        <v>2725</v>
      </c>
      <c r="C184" s="61"/>
      <c r="D184" t="s">
        <v>2295</v>
      </c>
      <c r="E184" s="270" t="s">
        <v>2829</v>
      </c>
      <c r="F184" s="61"/>
      <c r="G184" s="415">
        <f>'Punten per wedstrijd'!C1367</f>
        <v>2</v>
      </c>
      <c r="H184" s="416">
        <f>'Punten per wedstrijd'!D1367</f>
        <v>1</v>
      </c>
      <c r="I184" s="417">
        <f>'Punten per wedstrijd'!E1367</f>
        <v>0</v>
      </c>
      <c r="J184" s="453" t="s">
        <v>644</v>
      </c>
      <c r="K184" s="284" t="s">
        <v>21</v>
      </c>
      <c r="L184" s="61"/>
      <c r="M184" t="s">
        <v>2755</v>
      </c>
      <c r="N184" s="270" t="s">
        <v>3902</v>
      </c>
      <c r="O184" s="61"/>
      <c r="P184" s="9">
        <f>SUM(Puntenklassement!D63)</f>
        <v>4174</v>
      </c>
    </row>
    <row r="185" spans="1:16" s="3" customFormat="1" ht="15.75" customHeight="1">
      <c r="A185" s="453" t="s">
        <v>650</v>
      </c>
      <c r="B185" s="284" t="s">
        <v>3646</v>
      </c>
      <c r="C185" s="61"/>
      <c r="D185" t="s">
        <v>3894</v>
      </c>
      <c r="E185" s="270" t="s">
        <v>2838</v>
      </c>
      <c r="F185" s="61"/>
      <c r="G185" s="415">
        <f>'Punten per wedstrijd'!C1368</f>
        <v>2</v>
      </c>
      <c r="H185" s="416">
        <f>'Punten per wedstrijd'!D1368</f>
        <v>1</v>
      </c>
      <c r="I185" s="417">
        <f>'Punten per wedstrijd'!E1368</f>
        <v>0</v>
      </c>
      <c r="J185" s="453" t="s">
        <v>650</v>
      </c>
      <c r="K185" s="285" t="s">
        <v>25</v>
      </c>
      <c r="L185" s="61"/>
      <c r="M185" t="s">
        <v>2769</v>
      </c>
      <c r="N185" s="270" t="s">
        <v>3902</v>
      </c>
      <c r="O185" s="61"/>
      <c r="P185" s="9">
        <f>SUM(Puntenklassement!D79)</f>
        <v>4169</v>
      </c>
    </row>
    <row r="186" spans="1:16" s="3" customFormat="1" ht="15.75" customHeight="1">
      <c r="A186" s="453" t="s">
        <v>652</v>
      </c>
      <c r="B186" s="285" t="s">
        <v>23</v>
      </c>
      <c r="C186" s="61"/>
      <c r="D186" t="s">
        <v>2793</v>
      </c>
      <c r="E186" s="270" t="s">
        <v>3924</v>
      </c>
      <c r="F186" s="61"/>
      <c r="G186" s="415">
        <f>'Punten per wedstrijd'!C1345</f>
        <v>2</v>
      </c>
      <c r="H186" s="416">
        <f>'Punten per wedstrijd'!D1345</f>
        <v>0</v>
      </c>
      <c r="I186" s="417">
        <f>'Punten per wedstrijd'!E1345</f>
        <v>6</v>
      </c>
      <c r="J186" s="453" t="s">
        <v>652</v>
      </c>
      <c r="K186" s="284" t="s">
        <v>3638</v>
      </c>
      <c r="L186" s="61"/>
      <c r="M186" t="s">
        <v>3886</v>
      </c>
      <c r="N186" s="270" t="s">
        <v>3942</v>
      </c>
      <c r="O186" s="61"/>
      <c r="P186" s="9">
        <f>SUM(Puntenklassement!D67)</f>
        <v>4166</v>
      </c>
    </row>
    <row r="187" spans="1:16" s="3" customFormat="1" ht="15.75" customHeight="1">
      <c r="A187" s="453" t="s">
        <v>655</v>
      </c>
      <c r="B187" s="284" t="s">
        <v>3627</v>
      </c>
      <c r="C187" s="61"/>
      <c r="D187" t="s">
        <v>2816</v>
      </c>
      <c r="E187" s="270" t="s">
        <v>2301</v>
      </c>
      <c r="F187" s="61"/>
      <c r="G187" s="415">
        <f>'Punten per wedstrijd'!C1285</f>
        <v>2</v>
      </c>
      <c r="H187" s="416">
        <f>'Punten per wedstrijd'!D1285</f>
        <v>0</v>
      </c>
      <c r="I187" s="417">
        <f>'Punten per wedstrijd'!E1285</f>
        <v>2</v>
      </c>
      <c r="J187" s="453" t="s">
        <v>655</v>
      </c>
      <c r="K187" s="107" t="s">
        <v>2717</v>
      </c>
      <c r="L187" s="61"/>
      <c r="M187" t="s">
        <v>2294</v>
      </c>
      <c r="N187" s="270" t="s">
        <v>3942</v>
      </c>
      <c r="O187" s="61"/>
      <c r="P187" s="9">
        <f>SUM(Puntenklassement!D34)</f>
        <v>4149</v>
      </c>
    </row>
    <row r="188" spans="1:16" s="3" customFormat="1" ht="15.75" customHeight="1">
      <c r="A188" s="453" t="s">
        <v>656</v>
      </c>
      <c r="B188" s="107" t="s">
        <v>3626</v>
      </c>
      <c r="C188" s="61"/>
      <c r="D188" t="s">
        <v>2815</v>
      </c>
      <c r="E188" s="270" t="s">
        <v>3947</v>
      </c>
      <c r="F188" s="61"/>
      <c r="G188" s="415">
        <f>'Punten per wedstrijd'!C1280</f>
        <v>2</v>
      </c>
      <c r="H188" s="416">
        <f>'Punten per wedstrijd'!D1280</f>
        <v>0</v>
      </c>
      <c r="I188" s="417">
        <f>'Punten per wedstrijd'!E1280</f>
        <v>1</v>
      </c>
      <c r="J188" s="453" t="s">
        <v>656</v>
      </c>
      <c r="K188" s="106" t="s">
        <v>1342</v>
      </c>
      <c r="L188" s="61"/>
      <c r="M188" t="s">
        <v>3871</v>
      </c>
      <c r="N188" s="270" t="s">
        <v>3914</v>
      </c>
      <c r="O188" s="61"/>
      <c r="P188" s="9">
        <f>SUM(Puntenklassement!D14)</f>
        <v>4148</v>
      </c>
    </row>
    <row r="189" spans="1:16" s="3" customFormat="1" ht="15.75" customHeight="1">
      <c r="A189" s="453" t="s">
        <v>659</v>
      </c>
      <c r="B189" s="285" t="s">
        <v>2325</v>
      </c>
      <c r="C189" s="61"/>
      <c r="D189" t="s">
        <v>2797</v>
      </c>
      <c r="E189" s="270" t="s">
        <v>3922</v>
      </c>
      <c r="F189" s="61"/>
      <c r="G189" s="415">
        <f>'Punten per wedstrijd'!C1326</f>
        <v>2</v>
      </c>
      <c r="H189" s="416">
        <f>'Punten per wedstrijd'!D1326</f>
        <v>0</v>
      </c>
      <c r="I189" s="417">
        <f>'Punten per wedstrijd'!E1326</f>
        <v>1</v>
      </c>
      <c r="J189" s="453" t="s">
        <v>659</v>
      </c>
      <c r="K189" s="107" t="s">
        <v>2714</v>
      </c>
      <c r="L189" s="61"/>
      <c r="M189" t="s">
        <v>2280</v>
      </c>
      <c r="N189" s="270" t="s">
        <v>2826</v>
      </c>
      <c r="O189" s="61"/>
      <c r="P189" s="9">
        <f>SUM(Puntenklassement!D83)</f>
        <v>4146</v>
      </c>
    </row>
    <row r="190" spans="1:16" s="3" customFormat="1" ht="15.75" customHeight="1">
      <c r="A190" s="453" t="s">
        <v>661</v>
      </c>
      <c r="B190" s="285" t="s">
        <v>1649</v>
      </c>
      <c r="C190" s="61"/>
      <c r="D190" t="s">
        <v>2779</v>
      </c>
      <c r="E190" s="270" t="s">
        <v>2825</v>
      </c>
      <c r="F190" s="61"/>
      <c r="G190" s="415">
        <f>'Punten per wedstrijd'!C1374</f>
        <v>2</v>
      </c>
      <c r="H190" s="416">
        <f>'Punten per wedstrijd'!D1374</f>
        <v>0</v>
      </c>
      <c r="I190" s="417">
        <f>'Punten per wedstrijd'!E1374</f>
        <v>1</v>
      </c>
      <c r="J190" s="453" t="s">
        <v>661</v>
      </c>
      <c r="K190" s="284" t="s">
        <v>3642</v>
      </c>
      <c r="L190" s="61"/>
      <c r="M190" t="s">
        <v>3890</v>
      </c>
      <c r="N190" s="270" t="s">
        <v>2837</v>
      </c>
      <c r="O190" s="61"/>
      <c r="P190" s="9">
        <f>SUM(Puntenklassement!D84)</f>
        <v>4134</v>
      </c>
    </row>
    <row r="191" spans="1:16" s="3" customFormat="1" ht="15.75" customHeight="1">
      <c r="A191" s="453" t="s">
        <v>666</v>
      </c>
      <c r="B191" s="284" t="s">
        <v>3659</v>
      </c>
      <c r="C191" s="61"/>
      <c r="D191" t="s">
        <v>2820</v>
      </c>
      <c r="E191" s="270" t="s">
        <v>3945</v>
      </c>
      <c r="F191" s="61"/>
      <c r="G191" s="415">
        <f>'Punten per wedstrijd'!C1305</f>
        <v>2</v>
      </c>
      <c r="H191" s="416">
        <f>'Punten per wedstrijd'!D1305</f>
        <v>0</v>
      </c>
      <c r="I191" s="417">
        <f>'Punten per wedstrijd'!E1305</f>
        <v>0</v>
      </c>
      <c r="J191" s="453" t="s">
        <v>666</v>
      </c>
      <c r="K191" s="107" t="s">
        <v>2731</v>
      </c>
      <c r="L191" s="61"/>
      <c r="M191" t="s">
        <v>2292</v>
      </c>
      <c r="N191" s="270" t="s">
        <v>2829</v>
      </c>
      <c r="O191" s="61"/>
      <c r="P191" s="9">
        <f>SUM(Puntenklassement!D134)</f>
        <v>4126</v>
      </c>
    </row>
    <row r="192" spans="1:16" s="3" customFormat="1" ht="15.75" customHeight="1">
      <c r="A192" s="453" t="s">
        <v>670</v>
      </c>
      <c r="B192" s="284" t="s">
        <v>3628</v>
      </c>
      <c r="C192" s="61"/>
      <c r="D192" t="s">
        <v>2817</v>
      </c>
      <c r="E192" s="270" t="s">
        <v>3935</v>
      </c>
      <c r="F192" s="61"/>
      <c r="G192" s="415">
        <f>'Punten per wedstrijd'!C1290</f>
        <v>1</v>
      </c>
      <c r="H192" s="416">
        <f>'Punten per wedstrijd'!D1290</f>
        <v>5</v>
      </c>
      <c r="I192" s="417">
        <f>'Punten per wedstrijd'!E1290</f>
        <v>1</v>
      </c>
      <c r="J192" s="453" t="s">
        <v>670</v>
      </c>
      <c r="K192" s="285" t="s">
        <v>1665</v>
      </c>
      <c r="L192" s="61"/>
      <c r="M192" t="s">
        <v>2796</v>
      </c>
      <c r="N192" s="270" t="s">
        <v>3931</v>
      </c>
      <c r="O192" s="61"/>
      <c r="P192" s="9">
        <f>SUM(Puntenklassement!D22)</f>
        <v>4115</v>
      </c>
    </row>
    <row r="193" spans="1:16" s="3" customFormat="1" ht="15.75" customHeight="1">
      <c r="A193" s="453" t="s">
        <v>671</v>
      </c>
      <c r="B193" s="284" t="s">
        <v>3640</v>
      </c>
      <c r="C193" s="61"/>
      <c r="D193" t="s">
        <v>3888</v>
      </c>
      <c r="E193" s="270" t="s">
        <v>3949</v>
      </c>
      <c r="F193" s="61"/>
      <c r="G193" s="415">
        <f>'Punten per wedstrijd'!C1339</f>
        <v>1</v>
      </c>
      <c r="H193" s="416">
        <f>'Punten per wedstrijd'!D1339</f>
        <v>5</v>
      </c>
      <c r="I193" s="417">
        <f>'Punten per wedstrijd'!E1339</f>
        <v>1</v>
      </c>
      <c r="J193" s="453" t="s">
        <v>671</v>
      </c>
      <c r="K193" s="107" t="s">
        <v>2718</v>
      </c>
      <c r="L193" s="61"/>
      <c r="M193" t="s">
        <v>2289</v>
      </c>
      <c r="N193" s="270" t="s">
        <v>3938</v>
      </c>
      <c r="O193" s="61"/>
      <c r="P193" s="9">
        <f>SUM(Puntenklassement!D12)</f>
        <v>4102</v>
      </c>
    </row>
    <row r="194" spans="1:16" s="3" customFormat="1" ht="15.75" customHeight="1">
      <c r="A194" s="453" t="s">
        <v>672</v>
      </c>
      <c r="B194" s="107" t="s">
        <v>2195</v>
      </c>
      <c r="C194" s="61"/>
      <c r="D194" t="s">
        <v>2784</v>
      </c>
      <c r="E194" s="270" t="s">
        <v>2826</v>
      </c>
      <c r="F194" s="61"/>
      <c r="G194" s="415">
        <f>'Punten per wedstrijd'!C1274</f>
        <v>1</v>
      </c>
      <c r="H194" s="416">
        <f>'Punten per wedstrijd'!D1274</f>
        <v>4</v>
      </c>
      <c r="I194" s="417">
        <f>'Punten per wedstrijd'!E1274</f>
        <v>6</v>
      </c>
      <c r="J194" s="453" t="s">
        <v>672</v>
      </c>
      <c r="K194" s="285" t="s">
        <v>15</v>
      </c>
      <c r="L194" s="61"/>
      <c r="M194" t="s">
        <v>2773</v>
      </c>
      <c r="N194" s="270" t="s">
        <v>3908</v>
      </c>
      <c r="O194" s="61"/>
      <c r="P194" s="9">
        <f>SUM(Puntenklassement!D39)</f>
        <v>4089</v>
      </c>
    </row>
    <row r="195" spans="1:16" s="3" customFormat="1" ht="15.75" customHeight="1">
      <c r="A195" s="453" t="s">
        <v>677</v>
      </c>
      <c r="B195" s="284" t="s">
        <v>3624</v>
      </c>
      <c r="C195" s="61"/>
      <c r="D195" t="s">
        <v>2813</v>
      </c>
      <c r="E195" s="270" t="s">
        <v>3945</v>
      </c>
      <c r="F195" s="61"/>
      <c r="G195" s="415">
        <f>'Punten per wedstrijd'!C1272</f>
        <v>1</v>
      </c>
      <c r="H195" s="416">
        <f>'Punten per wedstrijd'!D1272</f>
        <v>3</v>
      </c>
      <c r="I195" s="417">
        <f>'Punten per wedstrijd'!E1272</f>
        <v>2</v>
      </c>
      <c r="J195" s="453" t="s">
        <v>677</v>
      </c>
      <c r="K195" s="284" t="s">
        <v>3650</v>
      </c>
      <c r="L195" s="61"/>
      <c r="M195" t="s">
        <v>3899</v>
      </c>
      <c r="N195" s="270" t="s">
        <v>3942</v>
      </c>
      <c r="O195" s="61"/>
      <c r="P195" s="9">
        <f>SUM(Puntenklassement!D121)</f>
        <v>4084</v>
      </c>
    </row>
    <row r="196" spans="1:16" s="3" customFormat="1" ht="15.75" customHeight="1">
      <c r="A196" s="453" t="s">
        <v>685</v>
      </c>
      <c r="B196" s="107" t="s">
        <v>2198</v>
      </c>
      <c r="C196" s="61"/>
      <c r="D196" t="s">
        <v>2794</v>
      </c>
      <c r="E196" s="270" t="s">
        <v>3937</v>
      </c>
      <c r="F196" s="61"/>
      <c r="G196" s="415">
        <f>'Punten per wedstrijd'!C1353</f>
        <v>1</v>
      </c>
      <c r="H196" s="416">
        <f>'Punten per wedstrijd'!D1353</f>
        <v>3</v>
      </c>
      <c r="I196" s="417">
        <f>'Punten per wedstrijd'!E1353</f>
        <v>2</v>
      </c>
      <c r="J196" s="453" t="s">
        <v>685</v>
      </c>
      <c r="K196" s="107" t="s">
        <v>2733</v>
      </c>
      <c r="L196" s="61"/>
      <c r="M196" t="s">
        <v>2810</v>
      </c>
      <c r="N196" s="270" t="s">
        <v>3943</v>
      </c>
      <c r="O196" s="61"/>
      <c r="P196" s="9">
        <f>SUM(Puntenklassement!D58)</f>
        <v>4083</v>
      </c>
    </row>
    <row r="197" spans="1:16" s="3" customFormat="1" ht="15.75" customHeight="1">
      <c r="A197" s="453" t="s">
        <v>689</v>
      </c>
      <c r="B197" s="284" t="s">
        <v>3632</v>
      </c>
      <c r="C197" s="61"/>
      <c r="D197" t="s">
        <v>2835</v>
      </c>
      <c r="E197" s="270" t="s">
        <v>3930</v>
      </c>
      <c r="F197" s="61"/>
      <c r="G197" s="415">
        <f>'Punten per wedstrijd'!C1310</f>
        <v>1</v>
      </c>
      <c r="H197" s="416">
        <f>'Punten per wedstrijd'!D1310</f>
        <v>3</v>
      </c>
      <c r="I197" s="417">
        <f>'Punten per wedstrijd'!E1310</f>
        <v>1</v>
      </c>
      <c r="J197" s="453" t="s">
        <v>689</v>
      </c>
      <c r="K197" s="284" t="s">
        <v>3649</v>
      </c>
      <c r="L197" s="61"/>
      <c r="M197" t="s">
        <v>3897</v>
      </c>
      <c r="N197" s="270" t="s">
        <v>2838</v>
      </c>
      <c r="O197" s="61"/>
      <c r="P197" s="9">
        <f>SUM(Puntenklassement!D115)</f>
        <v>4080</v>
      </c>
    </row>
    <row r="198" spans="1:16" s="3" customFormat="1" ht="15.75" customHeight="1">
      <c r="A198" s="453" t="s">
        <v>690</v>
      </c>
      <c r="B198" s="107" t="s">
        <v>2201</v>
      </c>
      <c r="C198" s="61"/>
      <c r="D198" t="s">
        <v>2804</v>
      </c>
      <c r="E198" s="270" t="s">
        <v>3936</v>
      </c>
      <c r="F198" s="61"/>
      <c r="G198" s="415">
        <f>'Punten per wedstrijd'!C1315</f>
        <v>1</v>
      </c>
      <c r="H198" s="416">
        <f>'Punten per wedstrijd'!D1315</f>
        <v>3</v>
      </c>
      <c r="I198" s="417">
        <f>'Punten per wedstrijd'!E1315</f>
        <v>1</v>
      </c>
      <c r="J198" s="453" t="s">
        <v>690</v>
      </c>
      <c r="K198" s="284" t="s">
        <v>3629</v>
      </c>
      <c r="L198" s="61"/>
      <c r="M198" t="s">
        <v>2818</v>
      </c>
      <c r="N198" s="270" t="s">
        <v>2838</v>
      </c>
      <c r="O198" s="61"/>
      <c r="P198" s="9">
        <f>SUM(Puntenklassement!D25)</f>
        <v>4071</v>
      </c>
    </row>
    <row r="199" spans="1:16" s="3" customFormat="1" ht="15.75" customHeight="1">
      <c r="A199" s="453" t="s">
        <v>691</v>
      </c>
      <c r="B199" s="284" t="s">
        <v>3639</v>
      </c>
      <c r="C199" s="61"/>
      <c r="D199" t="s">
        <v>3887</v>
      </c>
      <c r="E199" s="270" t="s">
        <v>2836</v>
      </c>
      <c r="F199" s="61"/>
      <c r="G199" s="415">
        <f>'Punten per wedstrijd'!C1338</f>
        <v>1</v>
      </c>
      <c r="H199" s="416">
        <f>'Punten per wedstrijd'!D1338</f>
        <v>3</v>
      </c>
      <c r="I199" s="417">
        <f>'Punten per wedstrijd'!E1338</f>
        <v>0</v>
      </c>
      <c r="J199" s="453" t="s">
        <v>691</v>
      </c>
      <c r="K199" s="107" t="s">
        <v>2726</v>
      </c>
      <c r="L199" s="61"/>
      <c r="M199" t="s">
        <v>2276</v>
      </c>
      <c r="N199" s="270" t="s">
        <v>2828</v>
      </c>
      <c r="O199" s="61"/>
      <c r="P199" s="9">
        <f>SUM(Puntenklassement!D40)</f>
        <v>4071</v>
      </c>
    </row>
    <row r="200" spans="1:16" s="3" customFormat="1" ht="15.75" customHeight="1">
      <c r="A200" s="453" t="s">
        <v>697</v>
      </c>
      <c r="B200" s="107" t="s">
        <v>687</v>
      </c>
      <c r="C200" s="61"/>
      <c r="D200" t="s">
        <v>2743</v>
      </c>
      <c r="E200" s="270" t="s">
        <v>3906</v>
      </c>
      <c r="F200" s="61"/>
      <c r="G200" s="415">
        <f>'Punten per wedstrijd'!C1303</f>
        <v>1</v>
      </c>
      <c r="H200" s="416">
        <f>'Punten per wedstrijd'!D1303</f>
        <v>2</v>
      </c>
      <c r="I200" s="417">
        <f>'Punten per wedstrijd'!E1303</f>
        <v>5</v>
      </c>
      <c r="J200" s="453" t="s">
        <v>697</v>
      </c>
      <c r="K200" s="107" t="s">
        <v>2216</v>
      </c>
      <c r="L200" s="61"/>
      <c r="M200" t="s">
        <v>2791</v>
      </c>
      <c r="N200" s="270" t="s">
        <v>3929</v>
      </c>
      <c r="O200" s="61"/>
      <c r="P200" s="9">
        <f>SUM(Puntenklassement!D42)</f>
        <v>4061</v>
      </c>
    </row>
    <row r="201" spans="1:16" s="3" customFormat="1" ht="15.75" customHeight="1">
      <c r="A201" s="453" t="s">
        <v>698</v>
      </c>
      <c r="B201" s="284" t="s">
        <v>3629</v>
      </c>
      <c r="C201" s="61"/>
      <c r="D201" t="s">
        <v>2818</v>
      </c>
      <c r="E201" s="270" t="s">
        <v>2838</v>
      </c>
      <c r="F201" s="61"/>
      <c r="G201" s="415">
        <f>'Punten per wedstrijd'!C1292</f>
        <v>1</v>
      </c>
      <c r="H201" s="416">
        <f>'Punten per wedstrijd'!D1292</f>
        <v>2</v>
      </c>
      <c r="I201" s="417">
        <f>'Punten per wedstrijd'!E1292</f>
        <v>2</v>
      </c>
      <c r="J201" s="453" t="s">
        <v>698</v>
      </c>
      <c r="K201" s="107" t="s">
        <v>3689</v>
      </c>
      <c r="L201" s="61"/>
      <c r="M201" t="s">
        <v>3898</v>
      </c>
      <c r="N201" s="270" t="s">
        <v>3947</v>
      </c>
      <c r="O201" s="61"/>
      <c r="P201" s="9">
        <f>SUM(Puntenklassement!D116)</f>
        <v>4061</v>
      </c>
    </row>
    <row r="202" spans="1:16" s="3" customFormat="1" ht="15.75" customHeight="1">
      <c r="A202" s="453" t="s">
        <v>699</v>
      </c>
      <c r="B202" s="107" t="s">
        <v>2833</v>
      </c>
      <c r="C202" s="61"/>
      <c r="D202" t="s">
        <v>2808</v>
      </c>
      <c r="E202" s="270" t="s">
        <v>3938</v>
      </c>
      <c r="F202" s="61"/>
      <c r="G202" s="415">
        <f>'Punten per wedstrijd'!C1376</f>
        <v>1</v>
      </c>
      <c r="H202" s="416">
        <f>'Punten per wedstrijd'!D1376</f>
        <v>2</v>
      </c>
      <c r="I202" s="417">
        <f>'Punten per wedstrijd'!E1376</f>
        <v>2</v>
      </c>
      <c r="J202" s="453" t="s">
        <v>699</v>
      </c>
      <c r="K202" s="106" t="s">
        <v>1349</v>
      </c>
      <c r="L202" s="61"/>
      <c r="M202" t="s">
        <v>2752</v>
      </c>
      <c r="N202" s="270" t="s">
        <v>3919</v>
      </c>
      <c r="O202" s="61"/>
      <c r="P202" s="9">
        <f>SUM(Puntenklassement!D98)</f>
        <v>4056</v>
      </c>
    </row>
    <row r="203" spans="1:16" s="3" customFormat="1" ht="15.75" customHeight="1">
      <c r="A203" s="453" t="s">
        <v>701</v>
      </c>
      <c r="B203" s="107" t="s">
        <v>3689</v>
      </c>
      <c r="C203" s="61"/>
      <c r="D203" t="s">
        <v>3898</v>
      </c>
      <c r="E203" s="270" t="s">
        <v>3947</v>
      </c>
      <c r="F203" s="61"/>
      <c r="G203" s="415">
        <f>'Punten per wedstrijd'!C1383</f>
        <v>1</v>
      </c>
      <c r="H203" s="416">
        <f>'Punten per wedstrijd'!D1383</f>
        <v>2</v>
      </c>
      <c r="I203" s="417">
        <f>'Punten per wedstrijd'!E1383</f>
        <v>2</v>
      </c>
      <c r="J203" s="453" t="s">
        <v>701</v>
      </c>
      <c r="K203" s="107" t="s">
        <v>2709</v>
      </c>
      <c r="L203" s="61"/>
      <c r="M203" t="s">
        <v>2287</v>
      </c>
      <c r="N203" s="270" t="s">
        <v>3941</v>
      </c>
      <c r="O203" s="61"/>
      <c r="P203" s="9">
        <f>SUM(Puntenklassement!D89)</f>
        <v>4028</v>
      </c>
    </row>
    <row r="204" spans="1:16" s="3" customFormat="1" ht="15.75" customHeight="1">
      <c r="A204" s="453" t="s">
        <v>702</v>
      </c>
      <c r="B204" s="107" t="s">
        <v>2723</v>
      </c>
      <c r="C204" s="61"/>
      <c r="D204" t="s">
        <v>2277</v>
      </c>
      <c r="E204" s="270" t="s">
        <v>3938</v>
      </c>
      <c r="F204" s="61"/>
      <c r="G204" s="415">
        <f>'Punten per wedstrijd'!C1391</f>
        <v>1</v>
      </c>
      <c r="H204" s="416">
        <f>'Punten per wedstrijd'!D1391</f>
        <v>2</v>
      </c>
      <c r="I204" s="417">
        <f>'Punten per wedstrijd'!E1391</f>
        <v>2</v>
      </c>
      <c r="J204" s="453" t="s">
        <v>702</v>
      </c>
      <c r="K204" s="284" t="s">
        <v>143</v>
      </c>
      <c r="L204" s="61"/>
      <c r="M204" t="s">
        <v>2748</v>
      </c>
      <c r="N204" s="270" t="s">
        <v>3902</v>
      </c>
      <c r="O204" s="61"/>
      <c r="P204" s="9">
        <f>SUM(Puntenklassement!D120)</f>
        <v>4028</v>
      </c>
    </row>
    <row r="205" spans="1:16" s="3" customFormat="1" ht="15.75" customHeight="1">
      <c r="A205" s="453" t="s">
        <v>703</v>
      </c>
      <c r="B205" s="107" t="s">
        <v>675</v>
      </c>
      <c r="C205" s="61"/>
      <c r="D205" t="s">
        <v>3872</v>
      </c>
      <c r="E205" s="270" t="s">
        <v>3928</v>
      </c>
      <c r="F205" s="61"/>
      <c r="G205" s="415">
        <f>'Punten per wedstrijd'!C1283</f>
        <v>1</v>
      </c>
      <c r="H205" s="416">
        <f>'Punten per wedstrijd'!D1283</f>
        <v>2</v>
      </c>
      <c r="I205" s="417">
        <f>'Punten per wedstrijd'!E1283</f>
        <v>1</v>
      </c>
      <c r="J205" s="453" t="s">
        <v>703</v>
      </c>
      <c r="K205" s="107" t="s">
        <v>2209</v>
      </c>
      <c r="L205" s="61"/>
      <c r="M205" t="s">
        <v>2790</v>
      </c>
      <c r="N205" s="270" t="s">
        <v>3936</v>
      </c>
      <c r="O205" s="61"/>
      <c r="P205" s="9">
        <f>SUM(Puntenklassement!D75)</f>
        <v>4014</v>
      </c>
    </row>
    <row r="206" spans="1:16" s="3" customFormat="1" ht="15.75" customHeight="1">
      <c r="A206" s="453" t="s">
        <v>706</v>
      </c>
      <c r="B206" s="107" t="s">
        <v>639</v>
      </c>
      <c r="C206" s="61"/>
      <c r="D206" t="s">
        <v>3880</v>
      </c>
      <c r="E206" s="270" t="s">
        <v>2829</v>
      </c>
      <c r="F206" s="61"/>
      <c r="G206" s="415">
        <f>'Punten per wedstrijd'!C1304</f>
        <v>1</v>
      </c>
      <c r="H206" s="416">
        <f>'Punten per wedstrijd'!D1304</f>
        <v>2</v>
      </c>
      <c r="I206" s="417">
        <f>'Punten per wedstrijd'!E1304</f>
        <v>0</v>
      </c>
      <c r="J206" s="453" t="s">
        <v>706</v>
      </c>
      <c r="K206" s="284" t="s">
        <v>3636</v>
      </c>
      <c r="L206" s="61"/>
      <c r="M206" t="s">
        <v>3884</v>
      </c>
      <c r="N206" s="270" t="s">
        <v>2838</v>
      </c>
      <c r="O206" s="61"/>
      <c r="P206" s="9">
        <f>SUM(Puntenklassement!D55)</f>
        <v>3988</v>
      </c>
    </row>
    <row r="207" spans="1:16" s="3" customFormat="1" ht="15.75" customHeight="1">
      <c r="A207" s="453" t="s">
        <v>775</v>
      </c>
      <c r="B207" s="284" t="s">
        <v>3644</v>
      </c>
      <c r="C207" s="61"/>
      <c r="D207" t="s">
        <v>3892</v>
      </c>
      <c r="E207" s="270" t="s">
        <v>3943</v>
      </c>
      <c r="F207" s="61"/>
      <c r="G207" s="415">
        <f>'Punten per wedstrijd'!C1358</f>
        <v>1</v>
      </c>
      <c r="H207" s="416">
        <f>'Punten per wedstrijd'!D1358</f>
        <v>2</v>
      </c>
      <c r="I207" s="417">
        <f>'Punten per wedstrijd'!E1358</f>
        <v>0</v>
      </c>
      <c r="J207" s="453" t="s">
        <v>775</v>
      </c>
      <c r="K207" s="107" t="s">
        <v>638</v>
      </c>
      <c r="L207" s="61"/>
      <c r="M207" t="s">
        <v>2775</v>
      </c>
      <c r="N207" s="270" t="s">
        <v>3916</v>
      </c>
      <c r="O207" s="61"/>
      <c r="P207" s="9">
        <f>SUM(Puntenklassement!D106)</f>
        <v>3966</v>
      </c>
    </row>
    <row r="208" spans="1:16" s="3" customFormat="1" ht="15.75" customHeight="1">
      <c r="A208" s="453" t="s">
        <v>776</v>
      </c>
      <c r="B208" s="284" t="s">
        <v>3647</v>
      </c>
      <c r="C208" s="61"/>
      <c r="D208" t="s">
        <v>3895</v>
      </c>
      <c r="E208" s="270" t="s">
        <v>3942</v>
      </c>
      <c r="F208" s="61"/>
      <c r="G208" s="415">
        <f>'Punten per wedstrijd'!C1377</f>
        <v>1</v>
      </c>
      <c r="H208" s="416">
        <f>'Punten per wedstrijd'!D1377</f>
        <v>2</v>
      </c>
      <c r="I208" s="417">
        <f>'Punten per wedstrijd'!E1377</f>
        <v>0</v>
      </c>
      <c r="J208" s="453" t="s">
        <v>776</v>
      </c>
      <c r="K208" s="285" t="s">
        <v>1655</v>
      </c>
      <c r="L208" s="61"/>
      <c r="M208" t="s">
        <v>2798</v>
      </c>
      <c r="N208" s="270" t="s">
        <v>3909</v>
      </c>
      <c r="O208" s="61"/>
      <c r="P208" s="9">
        <f>SUM(Puntenklassement!D138)</f>
        <v>3966</v>
      </c>
    </row>
    <row r="209" spans="1:16" s="3" customFormat="1" ht="15.75" customHeight="1">
      <c r="A209" s="453" t="s">
        <v>777</v>
      </c>
      <c r="B209" s="107" t="s">
        <v>2203</v>
      </c>
      <c r="C209" s="61"/>
      <c r="D209" t="s">
        <v>2795</v>
      </c>
      <c r="E209" s="270" t="s">
        <v>3932</v>
      </c>
      <c r="F209" s="61"/>
      <c r="G209" s="415">
        <f>'Punten per wedstrijd'!C1336</f>
        <v>1</v>
      </c>
      <c r="H209" s="416">
        <f>'Punten per wedstrijd'!D1336</f>
        <v>1</v>
      </c>
      <c r="I209" s="417">
        <f>'Punten per wedstrijd'!E1336</f>
        <v>4</v>
      </c>
      <c r="J209" s="453" t="s">
        <v>777</v>
      </c>
      <c r="K209" s="285" t="s">
        <v>17</v>
      </c>
      <c r="L209" s="61"/>
      <c r="M209" t="s">
        <v>2780</v>
      </c>
      <c r="N209" s="270" t="s">
        <v>3910</v>
      </c>
      <c r="O209" s="61"/>
      <c r="P209" s="9">
        <f>SUM(Puntenklassement!D45)</f>
        <v>3965</v>
      </c>
    </row>
    <row r="210" spans="1:16" s="3" customFormat="1" ht="15.75" customHeight="1">
      <c r="A210" s="453" t="s">
        <v>778</v>
      </c>
      <c r="B210" s="284" t="s">
        <v>3642</v>
      </c>
      <c r="C210" s="61"/>
      <c r="D210" t="s">
        <v>3890</v>
      </c>
      <c r="E210" s="270" t="s">
        <v>2837</v>
      </c>
      <c r="F210" s="61"/>
      <c r="G210" s="415">
        <f>'Punten per wedstrijd'!C1351</f>
        <v>1</v>
      </c>
      <c r="H210" s="416">
        <f>'Punten per wedstrijd'!D1351</f>
        <v>1</v>
      </c>
      <c r="I210" s="417">
        <f>'Punten per wedstrijd'!E1351</f>
        <v>3</v>
      </c>
      <c r="J210" s="453" t="s">
        <v>778</v>
      </c>
      <c r="K210" s="107" t="s">
        <v>2729</v>
      </c>
      <c r="L210" s="61"/>
      <c r="M210" t="s">
        <v>2807</v>
      </c>
      <c r="N210" s="270" t="s">
        <v>3937</v>
      </c>
      <c r="O210" s="61"/>
      <c r="P210" s="9">
        <f>SUM(Puntenklassement!D135)</f>
        <v>3953</v>
      </c>
    </row>
    <row r="211" spans="1:16" s="3" customFormat="1" ht="15.75" customHeight="1">
      <c r="A211" s="453" t="s">
        <v>779</v>
      </c>
      <c r="B211" s="107" t="s">
        <v>162</v>
      </c>
      <c r="C211" s="61"/>
      <c r="D211" t="s">
        <v>2753</v>
      </c>
      <c r="E211" s="270" t="s">
        <v>3912</v>
      </c>
      <c r="F211" s="61"/>
      <c r="G211" s="415">
        <f>'Punten per wedstrijd'!C1314</f>
        <v>1</v>
      </c>
      <c r="H211" s="416">
        <f>'Punten per wedstrijd'!D1314</f>
        <v>1</v>
      </c>
      <c r="I211" s="417">
        <f>'Punten per wedstrijd'!E1314</f>
        <v>1</v>
      </c>
      <c r="J211" s="453" t="s">
        <v>779</v>
      </c>
      <c r="K211" s="107" t="s">
        <v>2212</v>
      </c>
      <c r="L211" s="61"/>
      <c r="M211" t="s">
        <v>2772</v>
      </c>
      <c r="N211" s="270" t="s">
        <v>2827</v>
      </c>
      <c r="O211" s="61"/>
      <c r="P211" s="9">
        <f>SUM(Puntenklassement!D24)</f>
        <v>3922</v>
      </c>
    </row>
    <row r="212" spans="1:16" s="3" customFormat="1" ht="15.75" customHeight="1">
      <c r="A212" s="453" t="s">
        <v>780</v>
      </c>
      <c r="B212" s="107" t="s">
        <v>658</v>
      </c>
      <c r="C212" s="61"/>
      <c r="D212" t="s">
        <v>2782</v>
      </c>
      <c r="E212" s="270" t="s">
        <v>3918</v>
      </c>
      <c r="F212" s="61"/>
      <c r="G212" s="415">
        <f>'Punten per wedstrijd'!C1404</f>
        <v>1</v>
      </c>
      <c r="H212" s="416">
        <f>'Punten per wedstrijd'!D1404</f>
        <v>1</v>
      </c>
      <c r="I212" s="417">
        <f>'Punten per wedstrijd'!E1404</f>
        <v>1</v>
      </c>
      <c r="J212" s="453" t="s">
        <v>780</v>
      </c>
      <c r="K212" s="107" t="s">
        <v>3637</v>
      </c>
      <c r="L212" s="61"/>
      <c r="M212" t="s">
        <v>3885</v>
      </c>
      <c r="N212" s="270" t="s">
        <v>3942</v>
      </c>
      <c r="O212" s="61"/>
      <c r="P212" s="9">
        <f>SUM(Puntenklassement!D60)</f>
        <v>3912</v>
      </c>
    </row>
    <row r="213" spans="1:16" s="3" customFormat="1" ht="15.75" customHeight="1">
      <c r="A213" s="453" t="s">
        <v>781</v>
      </c>
      <c r="B213" s="285" t="s">
        <v>1</v>
      </c>
      <c r="C213" s="61"/>
      <c r="D213" t="s">
        <v>2801</v>
      </c>
      <c r="E213" s="270" t="s">
        <v>3931</v>
      </c>
      <c r="F213" s="61"/>
      <c r="G213" s="415">
        <f>'Punten per wedstrijd'!C1275</f>
        <v>1</v>
      </c>
      <c r="H213" s="416">
        <f>'Punten per wedstrijd'!D1275</f>
        <v>1</v>
      </c>
      <c r="I213" s="417">
        <f>'Punten per wedstrijd'!E1275</f>
        <v>0</v>
      </c>
      <c r="J213" s="453" t="s">
        <v>781</v>
      </c>
      <c r="K213" s="107" t="s">
        <v>2721</v>
      </c>
      <c r="L213" s="61"/>
      <c r="M213" t="s">
        <v>2274</v>
      </c>
      <c r="N213" s="270" t="s">
        <v>3939</v>
      </c>
      <c r="O213" s="61"/>
      <c r="P213" s="9">
        <f>SUM(Puntenklassement!D26)</f>
        <v>3891</v>
      </c>
    </row>
    <row r="214" spans="1:16" s="3" customFormat="1" ht="15.75" customHeight="1">
      <c r="A214" s="453" t="s">
        <v>782</v>
      </c>
      <c r="B214" s="106" t="s">
        <v>1337</v>
      </c>
      <c r="C214" s="84"/>
      <c r="D214" t="s">
        <v>2751</v>
      </c>
      <c r="E214" s="270" t="s">
        <v>2822</v>
      </c>
      <c r="F214" s="61"/>
      <c r="G214" s="415">
        <f>'Punten per wedstrijd'!C1273</f>
        <v>1</v>
      </c>
      <c r="H214" s="416">
        <f>'Punten per wedstrijd'!D1273</f>
        <v>0</v>
      </c>
      <c r="I214" s="417">
        <f>'Punten per wedstrijd'!E1273</f>
        <v>3</v>
      </c>
      <c r="J214" s="453" t="s">
        <v>782</v>
      </c>
      <c r="K214" s="284" t="s">
        <v>3625</v>
      </c>
      <c r="L214" s="61"/>
      <c r="M214" t="s">
        <v>2814</v>
      </c>
      <c r="N214" s="270" t="s">
        <v>3946</v>
      </c>
      <c r="O214" s="61"/>
      <c r="P214" s="9">
        <f>SUM(Puntenklassement!D11)</f>
        <v>3887</v>
      </c>
    </row>
    <row r="215" spans="1:16" s="3" customFormat="1" ht="15.75" customHeight="1">
      <c r="A215" s="453" t="s">
        <v>783</v>
      </c>
      <c r="B215" s="107" t="s">
        <v>669</v>
      </c>
      <c r="C215" s="61"/>
      <c r="D215" t="s">
        <v>2767</v>
      </c>
      <c r="E215" s="270" t="s">
        <v>2300</v>
      </c>
      <c r="F215" s="61"/>
      <c r="G215" s="415">
        <f>'Punten per wedstrijd'!C1362</f>
        <v>1</v>
      </c>
      <c r="H215" s="416">
        <f>'Punten per wedstrijd'!D1362</f>
        <v>0</v>
      </c>
      <c r="I215" s="417">
        <f>'Punten per wedstrijd'!E1362</f>
        <v>3</v>
      </c>
      <c r="J215" s="453" t="s">
        <v>783</v>
      </c>
      <c r="K215" s="285" t="s">
        <v>1653</v>
      </c>
      <c r="L215" s="61"/>
      <c r="M215" t="s">
        <v>2747</v>
      </c>
      <c r="N215" s="270" t="s">
        <v>3909</v>
      </c>
      <c r="O215" s="61"/>
      <c r="P215" s="9">
        <f>SUM(Puntenklassement!D19)</f>
        <v>3867</v>
      </c>
    </row>
    <row r="216" spans="1:16" s="3" customFormat="1" ht="15.75" customHeight="1">
      <c r="A216" s="453" t="s">
        <v>784</v>
      </c>
      <c r="B216" s="107" t="s">
        <v>2719</v>
      </c>
      <c r="C216" s="61"/>
      <c r="D216" t="s">
        <v>2286</v>
      </c>
      <c r="E216" s="270" t="s">
        <v>2828</v>
      </c>
      <c r="F216" s="61"/>
      <c r="G216" s="415">
        <f>'Punten per wedstrijd'!C1380</f>
        <v>1</v>
      </c>
      <c r="H216" s="416">
        <f>'Punten per wedstrijd'!D1380</f>
        <v>0</v>
      </c>
      <c r="I216" s="417">
        <f>'Punten per wedstrijd'!E1380</f>
        <v>3</v>
      </c>
      <c r="J216" s="453" t="s">
        <v>784</v>
      </c>
      <c r="K216" s="107" t="s">
        <v>675</v>
      </c>
      <c r="L216" s="61"/>
      <c r="M216" t="s">
        <v>3872</v>
      </c>
      <c r="N216" s="270" t="s">
        <v>3928</v>
      </c>
      <c r="O216" s="61"/>
      <c r="P216" s="9">
        <f>SUM(Puntenklassement!D16)</f>
        <v>3844</v>
      </c>
    </row>
    <row r="217" spans="1:16" s="3" customFormat="1" ht="15.75" customHeight="1">
      <c r="A217" s="453" t="s">
        <v>785</v>
      </c>
      <c r="B217" s="107" t="s">
        <v>2713</v>
      </c>
      <c r="C217" s="61"/>
      <c r="D217" t="s">
        <v>3881</v>
      </c>
      <c r="E217" s="270" t="s">
        <v>3939</v>
      </c>
      <c r="F217" s="61"/>
      <c r="G217" s="415">
        <f>'Punten per wedstrijd'!C1347</f>
        <v>1</v>
      </c>
      <c r="H217" s="416">
        <f>'Punten per wedstrijd'!D1347</f>
        <v>0</v>
      </c>
      <c r="I217" s="417">
        <f>'Punten per wedstrijd'!E1347</f>
        <v>2</v>
      </c>
      <c r="J217" s="453" t="s">
        <v>785</v>
      </c>
      <c r="K217" s="107" t="s">
        <v>2730</v>
      </c>
      <c r="L217" s="61"/>
      <c r="M217" t="s">
        <v>2275</v>
      </c>
      <c r="N217" s="270" t="s">
        <v>2830</v>
      </c>
      <c r="O217" s="61"/>
      <c r="P217" s="9">
        <f>SUM(Puntenklassement!D131)</f>
        <v>3837</v>
      </c>
    </row>
    <row r="218" spans="1:16" s="3" customFormat="1" ht="15.75" customHeight="1">
      <c r="A218" s="453" t="s">
        <v>786</v>
      </c>
      <c r="B218" s="107" t="s">
        <v>682</v>
      </c>
      <c r="C218" s="61"/>
      <c r="D218" t="s">
        <v>2770</v>
      </c>
      <c r="E218" s="270" t="s">
        <v>2823</v>
      </c>
      <c r="F218" s="61"/>
      <c r="G218" s="415">
        <f>'Punten per wedstrijd'!C1355</f>
        <v>1</v>
      </c>
      <c r="H218" s="416">
        <f>'Punten per wedstrijd'!D1355</f>
        <v>0</v>
      </c>
      <c r="I218" s="417">
        <f>'Punten per wedstrijd'!E1355</f>
        <v>2</v>
      </c>
      <c r="J218" s="453" t="s">
        <v>786</v>
      </c>
      <c r="K218" s="285" t="s">
        <v>1671</v>
      </c>
      <c r="L218" s="61"/>
      <c r="M218" t="s">
        <v>2800</v>
      </c>
      <c r="N218" s="270" t="s">
        <v>3923</v>
      </c>
      <c r="O218" s="61"/>
      <c r="P218" s="9">
        <f>SUM(Puntenklassement!D127)</f>
        <v>3833</v>
      </c>
    </row>
    <row r="219" spans="1:16" s="3" customFormat="1" ht="15.75" customHeight="1">
      <c r="A219" s="453" t="s">
        <v>787</v>
      </c>
      <c r="B219" s="284" t="s">
        <v>3635</v>
      </c>
      <c r="C219" s="61"/>
      <c r="D219" t="s">
        <v>3883</v>
      </c>
      <c r="E219" s="270" t="s">
        <v>3945</v>
      </c>
      <c r="F219" s="61"/>
      <c r="G219" s="415">
        <f>'Punten per wedstrijd'!C1320</f>
        <v>1</v>
      </c>
      <c r="H219" s="416">
        <f>'Punten per wedstrijd'!D1320</f>
        <v>0</v>
      </c>
      <c r="I219" s="417">
        <f>'Punten per wedstrijd'!E1320</f>
        <v>1</v>
      </c>
      <c r="J219" s="453" t="s">
        <v>787</v>
      </c>
      <c r="K219" s="284" t="s">
        <v>3635</v>
      </c>
      <c r="L219" s="61"/>
      <c r="M219" t="s">
        <v>3883</v>
      </c>
      <c r="N219" s="270" t="s">
        <v>3945</v>
      </c>
      <c r="O219" s="61"/>
      <c r="P219" s="9">
        <f>SUM(Puntenklassement!D53)</f>
        <v>3827</v>
      </c>
    </row>
    <row r="220" spans="1:16" s="3" customFormat="1" ht="15.75" customHeight="1">
      <c r="A220" s="453" t="s">
        <v>788</v>
      </c>
      <c r="B220" s="285" t="s">
        <v>1667</v>
      </c>
      <c r="C220" s="61"/>
      <c r="D220" t="s">
        <v>2783</v>
      </c>
      <c r="E220" s="270" t="s">
        <v>3931</v>
      </c>
      <c r="F220" s="61"/>
      <c r="G220" s="415">
        <f>'Punten per wedstrijd'!C1333</f>
        <v>1</v>
      </c>
      <c r="H220" s="416">
        <f>'Punten per wedstrijd'!D1333</f>
        <v>0</v>
      </c>
      <c r="I220" s="417">
        <f>'Punten per wedstrijd'!E1333</f>
        <v>1</v>
      </c>
      <c r="J220" s="453" t="s">
        <v>788</v>
      </c>
      <c r="K220" s="107" t="s">
        <v>2723</v>
      </c>
      <c r="L220" s="61"/>
      <c r="M220" t="s">
        <v>2277</v>
      </c>
      <c r="N220" s="270" t="s">
        <v>3938</v>
      </c>
      <c r="O220" s="61"/>
      <c r="P220" s="9">
        <f>SUM(Puntenklassement!D124)</f>
        <v>3807</v>
      </c>
    </row>
    <row r="221" spans="1:16" s="3" customFormat="1" ht="15.75" customHeight="1">
      <c r="A221" s="453" t="s">
        <v>789</v>
      </c>
      <c r="B221" s="107" t="s">
        <v>2714</v>
      </c>
      <c r="C221" s="61"/>
      <c r="D221" t="s">
        <v>2280</v>
      </c>
      <c r="E221" s="270" t="s">
        <v>2826</v>
      </c>
      <c r="F221" s="61"/>
      <c r="G221" s="415">
        <f>'Punten per wedstrijd'!C1350</f>
        <v>1</v>
      </c>
      <c r="H221" s="416">
        <f>'Punten per wedstrijd'!D1350</f>
        <v>0</v>
      </c>
      <c r="I221" s="417">
        <f>'Punten per wedstrijd'!E1350</f>
        <v>1</v>
      </c>
      <c r="J221" s="453" t="s">
        <v>789</v>
      </c>
      <c r="K221" s="107" t="s">
        <v>3626</v>
      </c>
      <c r="L221" s="61"/>
      <c r="M221" t="s">
        <v>2815</v>
      </c>
      <c r="N221" s="270" t="s">
        <v>3947</v>
      </c>
      <c r="O221" s="61"/>
      <c r="P221" s="9">
        <f>SUM(Puntenklassement!D13)</f>
        <v>3796</v>
      </c>
    </row>
    <row r="222" spans="1:16" s="3" customFormat="1" ht="15.75" customHeight="1">
      <c r="A222" s="453" t="s">
        <v>790</v>
      </c>
      <c r="B222" s="107" t="s">
        <v>154</v>
      </c>
      <c r="C222" s="61"/>
      <c r="D222" t="s">
        <v>2744</v>
      </c>
      <c r="E222" s="270" t="s">
        <v>3905</v>
      </c>
      <c r="F222" s="61"/>
      <c r="G222" s="415">
        <f>'Punten per wedstrijd'!C1360</f>
        <v>1</v>
      </c>
      <c r="H222" s="416">
        <f>'Punten per wedstrijd'!D1360</f>
        <v>0</v>
      </c>
      <c r="I222" s="417">
        <f>'Punten per wedstrijd'!E1360</f>
        <v>1</v>
      </c>
      <c r="J222" s="453" t="s">
        <v>790</v>
      </c>
      <c r="K222" s="107" t="s">
        <v>154</v>
      </c>
      <c r="L222" s="61"/>
      <c r="M222" t="s">
        <v>2744</v>
      </c>
      <c r="N222" s="270" t="s">
        <v>3905</v>
      </c>
      <c r="O222" s="61"/>
      <c r="P222" s="9">
        <f>SUM(Puntenklassement!D93)</f>
        <v>3756</v>
      </c>
    </row>
    <row r="223" spans="1:16" s="3" customFormat="1" ht="15.75" customHeight="1">
      <c r="A223" s="453" t="s">
        <v>791</v>
      </c>
      <c r="B223" s="284" t="s">
        <v>3650</v>
      </c>
      <c r="C223" s="61"/>
      <c r="D223" t="s">
        <v>3899</v>
      </c>
      <c r="E223" s="270" t="s">
        <v>3942</v>
      </c>
      <c r="F223" s="61"/>
      <c r="G223" s="415">
        <f>'Punten per wedstrijd'!C1388</f>
        <v>1</v>
      </c>
      <c r="H223" s="416">
        <f>'Punten per wedstrijd'!D1388</f>
        <v>0</v>
      </c>
      <c r="I223" s="417">
        <f>'Punten per wedstrijd'!E1388</f>
        <v>1</v>
      </c>
      <c r="J223" s="453" t="s">
        <v>791</v>
      </c>
      <c r="K223" s="285" t="s">
        <v>33</v>
      </c>
      <c r="L223" s="61"/>
      <c r="M223" t="s">
        <v>2746</v>
      </c>
      <c r="N223" s="270" t="s">
        <v>2298</v>
      </c>
      <c r="O223" s="61"/>
      <c r="P223" s="9">
        <f>SUM(Puntenklassement!D118)</f>
        <v>3725</v>
      </c>
    </row>
    <row r="224" spans="1:16" s="3" customFormat="1" ht="15.75" customHeight="1">
      <c r="A224" s="453" t="s">
        <v>792</v>
      </c>
      <c r="B224" s="106" t="s">
        <v>1346</v>
      </c>
      <c r="C224" s="61"/>
      <c r="D224" t="s">
        <v>2768</v>
      </c>
      <c r="E224" s="270" t="s">
        <v>3926</v>
      </c>
      <c r="F224" s="61"/>
      <c r="G224" s="415">
        <f>'Punten per wedstrijd'!C1271</f>
        <v>1</v>
      </c>
      <c r="H224" s="416">
        <f>'Punten per wedstrijd'!D1271</f>
        <v>0</v>
      </c>
      <c r="I224" s="417">
        <f>'Punten per wedstrijd'!E1271</f>
        <v>0</v>
      </c>
      <c r="J224" s="453" t="s">
        <v>792</v>
      </c>
      <c r="K224" s="285" t="s">
        <v>1657</v>
      </c>
      <c r="L224" s="61"/>
      <c r="M224" t="s">
        <v>2789</v>
      </c>
      <c r="N224" s="270" t="s">
        <v>3930</v>
      </c>
      <c r="O224" s="61"/>
      <c r="P224" s="9">
        <f>SUM(Puntenklassement!D3)</f>
        <v>3701</v>
      </c>
    </row>
    <row r="225" spans="1:16" s="3" customFormat="1" ht="15.75" customHeight="1">
      <c r="A225" s="453" t="s">
        <v>793</v>
      </c>
      <c r="B225" s="106" t="s">
        <v>1344</v>
      </c>
      <c r="C225" s="61"/>
      <c r="D225" t="s">
        <v>2761</v>
      </c>
      <c r="E225" s="270" t="s">
        <v>3911</v>
      </c>
      <c r="F225" s="61"/>
      <c r="G225" s="415">
        <f>'Punten per wedstrijd'!C1298</f>
        <v>1</v>
      </c>
      <c r="H225" s="416">
        <f>'Punten per wedstrijd'!D1298</f>
        <v>0</v>
      </c>
      <c r="I225" s="417">
        <f>'Punten per wedstrijd'!E1298</f>
        <v>0</v>
      </c>
      <c r="J225" s="453" t="s">
        <v>793</v>
      </c>
      <c r="K225" s="107" t="s">
        <v>2724</v>
      </c>
      <c r="L225" s="61"/>
      <c r="M225" t="s">
        <v>2806</v>
      </c>
      <c r="N225" s="270" t="s">
        <v>3936</v>
      </c>
      <c r="O225" s="61"/>
      <c r="P225" s="9">
        <f>SUM(Puntenklassement!D96)</f>
        <v>3700</v>
      </c>
    </row>
    <row r="226" spans="1:16" s="3" customFormat="1" ht="15.75" customHeight="1">
      <c r="A226" s="453" t="s">
        <v>794</v>
      </c>
      <c r="B226" s="285" t="s">
        <v>1658</v>
      </c>
      <c r="C226" s="61"/>
      <c r="D226" t="s">
        <v>2764</v>
      </c>
      <c r="E226" s="270" t="s">
        <v>3923</v>
      </c>
      <c r="F226" s="61"/>
      <c r="G226" s="415">
        <f>'Punten per wedstrijd'!C1300</f>
        <v>1</v>
      </c>
      <c r="H226" s="416">
        <f>'Punten per wedstrijd'!D1300</f>
        <v>0</v>
      </c>
      <c r="I226" s="417">
        <f>'Punten per wedstrijd'!E1300</f>
        <v>0</v>
      </c>
      <c r="J226" s="453" t="s">
        <v>794</v>
      </c>
      <c r="K226" s="107" t="s">
        <v>2849</v>
      </c>
      <c r="L226" s="61"/>
      <c r="M226" t="s">
        <v>2278</v>
      </c>
      <c r="N226" s="270" t="s">
        <v>3940</v>
      </c>
      <c r="O226" s="61"/>
      <c r="P226" s="9">
        <f>SUM(Puntenklassement!D15)</f>
        <v>3697</v>
      </c>
    </row>
    <row r="227" spans="1:16" s="3" customFormat="1" ht="15.75" customHeight="1">
      <c r="A227" s="453" t="s">
        <v>795</v>
      </c>
      <c r="B227" s="107" t="s">
        <v>2720</v>
      </c>
      <c r="C227" s="61"/>
      <c r="D227" t="s">
        <v>2279</v>
      </c>
      <c r="E227" s="270" t="s">
        <v>2831</v>
      </c>
      <c r="F227" s="61"/>
      <c r="G227" s="415">
        <f>'Punten per wedstrijd'!C1317</f>
        <v>1</v>
      </c>
      <c r="H227" s="416">
        <f>'Punten per wedstrijd'!D1317</f>
        <v>0</v>
      </c>
      <c r="I227" s="417">
        <f>'Punten per wedstrijd'!E1317</f>
        <v>0</v>
      </c>
      <c r="J227" s="453" t="s">
        <v>795</v>
      </c>
      <c r="K227" s="107" t="s">
        <v>654</v>
      </c>
      <c r="L227" s="61"/>
      <c r="M227" t="s">
        <v>2749</v>
      </c>
      <c r="N227" s="270" t="s">
        <v>3913</v>
      </c>
      <c r="O227" s="61"/>
      <c r="P227" s="9">
        <f>SUM(Puntenklassement!D103)</f>
        <v>3685</v>
      </c>
    </row>
    <row r="228" spans="1:16" s="3" customFormat="1" ht="15.75" customHeight="1">
      <c r="A228" s="453" t="s">
        <v>796</v>
      </c>
      <c r="B228" s="107" t="s">
        <v>2712</v>
      </c>
      <c r="C228" s="61"/>
      <c r="D228" t="s">
        <v>2282</v>
      </c>
      <c r="E228" s="270" t="s">
        <v>3923</v>
      </c>
      <c r="F228" s="61"/>
      <c r="G228" s="415">
        <f>'Punten per wedstrijd'!C1319</f>
        <v>1</v>
      </c>
      <c r="H228" s="416">
        <f>'Punten per wedstrijd'!D1319</f>
        <v>0</v>
      </c>
      <c r="I228" s="417">
        <f>'Punten per wedstrijd'!E1319</f>
        <v>0</v>
      </c>
      <c r="J228" s="453" t="s">
        <v>796</v>
      </c>
      <c r="K228" s="107" t="s">
        <v>2708</v>
      </c>
      <c r="L228" s="61"/>
      <c r="M228" t="s">
        <v>2284</v>
      </c>
      <c r="N228" s="270" t="s">
        <v>2826</v>
      </c>
      <c r="O228" s="61"/>
      <c r="P228" s="9">
        <f>SUM(Puntenklassement!D17)</f>
        <v>3674</v>
      </c>
    </row>
    <row r="229" spans="1:16" s="3" customFormat="1" ht="15.75" customHeight="1">
      <c r="A229" s="453" t="s">
        <v>797</v>
      </c>
      <c r="B229" s="107" t="s">
        <v>2709</v>
      </c>
      <c r="C229" s="61"/>
      <c r="D229" t="s">
        <v>2287</v>
      </c>
      <c r="E229" s="270" t="s">
        <v>3941</v>
      </c>
      <c r="F229" s="61"/>
      <c r="G229" s="415">
        <f>'Punten per wedstrijd'!C1356</f>
        <v>1</v>
      </c>
      <c r="H229" s="416">
        <f>'Punten per wedstrijd'!D1356</f>
        <v>0</v>
      </c>
      <c r="I229" s="417">
        <f>'Punten per wedstrijd'!E1356</f>
        <v>0</v>
      </c>
      <c r="J229" s="453" t="s">
        <v>797</v>
      </c>
      <c r="K229" s="285" t="s">
        <v>23</v>
      </c>
      <c r="L229" s="61"/>
      <c r="M229" t="s">
        <v>2793</v>
      </c>
      <c r="N229" s="270" t="s">
        <v>3924</v>
      </c>
      <c r="O229" s="61"/>
      <c r="P229" s="9">
        <f>SUM(Puntenklassement!D78)</f>
        <v>3672</v>
      </c>
    </row>
    <row r="230" spans="1:16" s="3" customFormat="1" ht="15.75" customHeight="1">
      <c r="A230" s="453" t="s">
        <v>798</v>
      </c>
      <c r="B230" s="107" t="s">
        <v>2724</v>
      </c>
      <c r="C230" s="61"/>
      <c r="D230" t="s">
        <v>2806</v>
      </c>
      <c r="E230" s="270" t="s">
        <v>3936</v>
      </c>
      <c r="F230" s="61"/>
      <c r="G230" s="415">
        <f>'Punten per wedstrijd'!C1363</f>
        <v>1</v>
      </c>
      <c r="H230" s="416">
        <f>'Punten per wedstrijd'!D1363</f>
        <v>0</v>
      </c>
      <c r="I230" s="417">
        <f>'Punten per wedstrijd'!E1363</f>
        <v>0</v>
      </c>
      <c r="J230" s="453" t="s">
        <v>798</v>
      </c>
      <c r="K230" s="107" t="s">
        <v>651</v>
      </c>
      <c r="L230" s="61"/>
      <c r="M230" t="s">
        <v>2757</v>
      </c>
      <c r="N230" s="270" t="s">
        <v>3907</v>
      </c>
      <c r="O230" s="61"/>
      <c r="P230" s="9">
        <f>SUM(Puntenklassement!D87)</f>
        <v>3658</v>
      </c>
    </row>
    <row r="231" spans="1:16" s="3" customFormat="1" ht="15.75" customHeight="1">
      <c r="A231" s="453" t="s">
        <v>799</v>
      </c>
      <c r="B231" s="107" t="s">
        <v>2734</v>
      </c>
      <c r="C231" s="61"/>
      <c r="D231" t="s">
        <v>2291</v>
      </c>
      <c r="E231" s="270" t="s">
        <v>2829</v>
      </c>
      <c r="F231" s="61"/>
      <c r="G231" s="415">
        <f>'Punten per wedstrijd'!C1323</f>
        <v>0</v>
      </c>
      <c r="H231" s="416">
        <f>'Punten per wedstrijd'!D1323</f>
        <v>5</v>
      </c>
      <c r="I231" s="417">
        <f>'Punten per wedstrijd'!E1323</f>
        <v>1</v>
      </c>
      <c r="J231" s="453" t="s">
        <v>799</v>
      </c>
      <c r="K231" s="107" t="s">
        <v>700</v>
      </c>
      <c r="L231" s="61"/>
      <c r="M231" t="s">
        <v>2787</v>
      </c>
      <c r="N231" s="270" t="s">
        <v>3913</v>
      </c>
      <c r="O231" s="61"/>
      <c r="P231" s="9">
        <f>SUM(Puntenklassement!D62)</f>
        <v>3644</v>
      </c>
    </row>
    <row r="232" spans="1:16" s="3" customFormat="1" ht="15.75" customHeight="1">
      <c r="A232" s="453" t="s">
        <v>800</v>
      </c>
      <c r="B232" s="284" t="s">
        <v>3634</v>
      </c>
      <c r="C232" s="61"/>
      <c r="D232" t="s">
        <v>3882</v>
      </c>
      <c r="E232" s="270" t="s">
        <v>3944</v>
      </c>
      <c r="F232" s="61"/>
      <c r="G232" s="415">
        <f>'Punten per wedstrijd'!C1316</f>
        <v>0</v>
      </c>
      <c r="H232" s="416">
        <f>'Punten per wedstrijd'!D1316</f>
        <v>3</v>
      </c>
      <c r="I232" s="417">
        <f>'Punten per wedstrijd'!E1316</f>
        <v>3</v>
      </c>
      <c r="J232" s="453" t="s">
        <v>800</v>
      </c>
      <c r="K232" s="284" t="s">
        <v>3639</v>
      </c>
      <c r="L232" s="61"/>
      <c r="M232" t="s">
        <v>3887</v>
      </c>
      <c r="N232" s="270" t="s">
        <v>2836</v>
      </c>
      <c r="O232" s="61"/>
      <c r="P232" s="9">
        <f>SUM(Puntenklassement!D71)</f>
        <v>3644</v>
      </c>
    </row>
    <row r="233" spans="1:16" s="3" customFormat="1" ht="15.75" customHeight="1">
      <c r="A233" s="453" t="s">
        <v>801</v>
      </c>
      <c r="B233" s="107" t="s">
        <v>2733</v>
      </c>
      <c r="C233" s="61"/>
      <c r="D233" t="s">
        <v>2810</v>
      </c>
      <c r="E233" s="270" t="s">
        <v>3943</v>
      </c>
      <c r="F233" s="61"/>
      <c r="G233" s="415">
        <f>'Punten per wedstrijd'!C1325</f>
        <v>0</v>
      </c>
      <c r="H233" s="416">
        <f>'Punten per wedstrijd'!D1325</f>
        <v>3</v>
      </c>
      <c r="I233" s="417">
        <f>'Punten per wedstrijd'!E1325</f>
        <v>2</v>
      </c>
      <c r="J233" s="453" t="s">
        <v>801</v>
      </c>
      <c r="K233" s="107" t="s">
        <v>2712</v>
      </c>
      <c r="L233" s="61"/>
      <c r="M233" t="s">
        <v>2282</v>
      </c>
      <c r="N233" s="270" t="s">
        <v>3923</v>
      </c>
      <c r="O233" s="61"/>
      <c r="P233" s="9">
        <f>SUM(Puntenklassement!D52)</f>
        <v>3642</v>
      </c>
    </row>
    <row r="234" spans="1:16" s="3" customFormat="1" ht="15.75" customHeight="1">
      <c r="A234" s="453" t="s">
        <v>802</v>
      </c>
      <c r="B234" s="107" t="s">
        <v>654</v>
      </c>
      <c r="C234" s="61"/>
      <c r="D234" t="s">
        <v>2749</v>
      </c>
      <c r="E234" s="270" t="s">
        <v>3913</v>
      </c>
      <c r="F234" s="61"/>
      <c r="G234" s="415">
        <f>'Punten per wedstrijd'!C1370</f>
        <v>0</v>
      </c>
      <c r="H234" s="416">
        <f>'Punten per wedstrijd'!D1370</f>
        <v>3</v>
      </c>
      <c r="I234" s="417">
        <f>'Punten per wedstrijd'!E1370</f>
        <v>2</v>
      </c>
      <c r="J234" s="453" t="s">
        <v>802</v>
      </c>
      <c r="K234" s="107" t="s">
        <v>2200</v>
      </c>
      <c r="L234" s="61"/>
      <c r="M234" t="s">
        <v>2781</v>
      </c>
      <c r="N234" s="270" t="s">
        <v>2829</v>
      </c>
      <c r="O234" s="61"/>
      <c r="P234" s="9">
        <f>SUM(Puntenklassement!D54)</f>
        <v>3641</v>
      </c>
    </row>
    <row r="235" spans="1:16" s="3" customFormat="1" ht="15.75" customHeight="1">
      <c r="A235" s="453" t="s">
        <v>803</v>
      </c>
      <c r="B235" s="107" t="s">
        <v>2197</v>
      </c>
      <c r="C235" s="61"/>
      <c r="D235" t="s">
        <v>2805</v>
      </c>
      <c r="E235" s="270" t="s">
        <v>3935</v>
      </c>
      <c r="F235" s="61"/>
      <c r="G235" s="415">
        <f>'Punten per wedstrijd'!C1296</f>
        <v>0</v>
      </c>
      <c r="H235" s="416">
        <f>'Punten per wedstrijd'!D1296</f>
        <v>3</v>
      </c>
      <c r="I235" s="417">
        <f>'Punten per wedstrijd'!E1296</f>
        <v>1</v>
      </c>
      <c r="J235" s="453" t="s">
        <v>803</v>
      </c>
      <c r="K235" s="107" t="s">
        <v>658</v>
      </c>
      <c r="L235" s="61"/>
      <c r="M235" t="s">
        <v>2782</v>
      </c>
      <c r="N235" s="270" t="s">
        <v>3918</v>
      </c>
      <c r="O235" s="61"/>
      <c r="P235" s="9">
        <f>SUM(Puntenklassement!D137)</f>
        <v>3636</v>
      </c>
    </row>
    <row r="236" spans="1:16" s="3" customFormat="1" ht="15.75" customHeight="1">
      <c r="A236" s="453" t="s">
        <v>804</v>
      </c>
      <c r="B236" s="285" t="s">
        <v>15</v>
      </c>
      <c r="C236" s="61"/>
      <c r="D236" t="s">
        <v>2773</v>
      </c>
      <c r="E236" s="270" t="s">
        <v>3908</v>
      </c>
      <c r="F236" s="61"/>
      <c r="G236" s="415">
        <f>'Punten per wedstrijd'!C1306</f>
        <v>0</v>
      </c>
      <c r="H236" s="416">
        <f>'Punten per wedstrijd'!D1306</f>
        <v>3</v>
      </c>
      <c r="I236" s="417">
        <f>'Punten per wedstrijd'!E1306</f>
        <v>1</v>
      </c>
      <c r="J236" s="453" t="s">
        <v>804</v>
      </c>
      <c r="K236" s="285" t="s">
        <v>1654</v>
      </c>
      <c r="L236" s="61"/>
      <c r="M236" t="s">
        <v>3877</v>
      </c>
      <c r="N236" s="270" t="s">
        <v>3934</v>
      </c>
      <c r="O236" s="61"/>
      <c r="P236" s="9">
        <f>SUM(Puntenklassement!D44)</f>
        <v>3634</v>
      </c>
    </row>
    <row r="237" spans="1:16" s="3" customFormat="1" ht="15.75" customHeight="1">
      <c r="A237" s="453" t="s">
        <v>805</v>
      </c>
      <c r="B237" s="107" t="s">
        <v>2716</v>
      </c>
      <c r="C237" s="61"/>
      <c r="D237" t="s">
        <v>2167</v>
      </c>
      <c r="E237" s="270" t="s">
        <v>3939</v>
      </c>
      <c r="F237" s="61"/>
      <c r="G237" s="415">
        <f>'Punten per wedstrijd'!C1328</f>
        <v>0</v>
      </c>
      <c r="H237" s="416">
        <f>'Punten per wedstrijd'!D1328</f>
        <v>3</v>
      </c>
      <c r="I237" s="417">
        <f>'Punten per wedstrijd'!E1328</f>
        <v>1</v>
      </c>
      <c r="J237" s="453" t="s">
        <v>805</v>
      </c>
      <c r="K237" s="284" t="s">
        <v>3640</v>
      </c>
      <c r="L237" s="61"/>
      <c r="M237" t="s">
        <v>3888</v>
      </c>
      <c r="N237" s="270" t="s">
        <v>3949</v>
      </c>
      <c r="O237" s="61"/>
      <c r="P237" s="9">
        <f>SUM(Puntenklassement!D72)</f>
        <v>3628</v>
      </c>
    </row>
    <row r="238" spans="1:16" s="3" customFormat="1" ht="15.75" customHeight="1">
      <c r="A238" s="453" t="s">
        <v>806</v>
      </c>
      <c r="B238" s="107" t="s">
        <v>2209</v>
      </c>
      <c r="C238" s="61"/>
      <c r="D238" t="s">
        <v>2790</v>
      </c>
      <c r="E238" s="270" t="s">
        <v>3936</v>
      </c>
      <c r="F238" s="61"/>
      <c r="G238" s="415">
        <f>'Punten per wedstrijd'!C1342</f>
        <v>0</v>
      </c>
      <c r="H238" s="416">
        <f>'Punten per wedstrijd'!D1342</f>
        <v>3</v>
      </c>
      <c r="I238" s="417">
        <f>'Punten per wedstrijd'!E1342</f>
        <v>1</v>
      </c>
      <c r="J238" s="453" t="s">
        <v>806</v>
      </c>
      <c r="K238" s="285" t="s">
        <v>37</v>
      </c>
      <c r="L238" s="61"/>
      <c r="M238" t="s">
        <v>2759</v>
      </c>
      <c r="N238" s="270" t="s">
        <v>3908</v>
      </c>
      <c r="O238" s="61"/>
      <c r="P238" s="9">
        <f>SUM(Puntenklassement!D119)</f>
        <v>3606</v>
      </c>
    </row>
    <row r="239" spans="1:16" s="3" customFormat="1" ht="15.75" customHeight="1">
      <c r="A239" s="453" t="s">
        <v>807</v>
      </c>
      <c r="B239" s="107" t="s">
        <v>2210</v>
      </c>
      <c r="C239" s="61"/>
      <c r="D239" t="s">
        <v>2803</v>
      </c>
      <c r="E239" s="270" t="s">
        <v>3933</v>
      </c>
      <c r="F239" s="61"/>
      <c r="G239" s="415">
        <f>'Punten per wedstrijd'!C1361</f>
        <v>0</v>
      </c>
      <c r="H239" s="416">
        <f>'Punten per wedstrijd'!D1361</f>
        <v>3</v>
      </c>
      <c r="I239" s="417">
        <f>'Punten per wedstrijd'!E1361</f>
        <v>1</v>
      </c>
      <c r="J239" s="453" t="s">
        <v>807</v>
      </c>
      <c r="K239" s="284" t="s">
        <v>142</v>
      </c>
      <c r="L239" s="61"/>
      <c r="M239" t="s">
        <v>2762</v>
      </c>
      <c r="N239" s="270" t="s">
        <v>2298</v>
      </c>
      <c r="O239" s="61"/>
      <c r="P239" s="9">
        <f>SUM(Puntenklassement!D97)</f>
        <v>3582</v>
      </c>
    </row>
    <row r="240" spans="1:16" s="3" customFormat="1" ht="15.75" customHeight="1">
      <c r="A240" s="453" t="s">
        <v>808</v>
      </c>
      <c r="B240" s="107" t="s">
        <v>2711</v>
      </c>
      <c r="C240" s="61"/>
      <c r="D240" t="s">
        <v>2283</v>
      </c>
      <c r="E240" s="270" t="s">
        <v>3939</v>
      </c>
      <c r="F240" s="61"/>
      <c r="G240" s="415">
        <f>'Punten per wedstrijd'!C1396</f>
        <v>0</v>
      </c>
      <c r="H240" s="416">
        <f>'Punten per wedstrijd'!D1396</f>
        <v>3</v>
      </c>
      <c r="I240" s="417">
        <f>'Punten per wedstrijd'!E1396</f>
        <v>0</v>
      </c>
      <c r="J240" s="453" t="s">
        <v>808</v>
      </c>
      <c r="K240" s="285" t="s">
        <v>1661</v>
      </c>
      <c r="L240" s="61"/>
      <c r="M240" t="s">
        <v>2758</v>
      </c>
      <c r="N240" s="270" t="s">
        <v>2823</v>
      </c>
      <c r="O240" s="61"/>
      <c r="P240" s="9">
        <f>SUM(Puntenklassement!D27)</f>
        <v>3566</v>
      </c>
    </row>
    <row r="241" spans="1:16" s="3" customFormat="1" ht="15.75" customHeight="1">
      <c r="A241" s="453" t="s">
        <v>809</v>
      </c>
      <c r="B241" s="107" t="s">
        <v>3641</v>
      </c>
      <c r="C241" s="61"/>
      <c r="D241" t="s">
        <v>3889</v>
      </c>
      <c r="E241" s="270" t="s">
        <v>3947</v>
      </c>
      <c r="F241" s="61"/>
      <c r="G241" s="415">
        <f>'Punten per wedstrijd'!C1344</f>
        <v>0</v>
      </c>
      <c r="H241" s="416">
        <f>'Punten per wedstrijd'!D1344</f>
        <v>2</v>
      </c>
      <c r="I241" s="417">
        <f>'Punten per wedstrijd'!E1344</f>
        <v>2</v>
      </c>
      <c r="J241" s="453" t="s">
        <v>809</v>
      </c>
      <c r="K241" s="107" t="s">
        <v>2201</v>
      </c>
      <c r="L241" s="61"/>
      <c r="M241" t="s">
        <v>2804</v>
      </c>
      <c r="N241" s="270" t="s">
        <v>3936</v>
      </c>
      <c r="O241" s="61"/>
      <c r="P241" s="9">
        <f>SUM(Puntenklassement!D48)</f>
        <v>3524</v>
      </c>
    </row>
    <row r="242" spans="1:16" s="3" customFormat="1" ht="15.75" customHeight="1">
      <c r="A242" s="453" t="s">
        <v>810</v>
      </c>
      <c r="B242" s="285" t="s">
        <v>1656</v>
      </c>
      <c r="C242" s="61"/>
      <c r="D242" t="s">
        <v>2811</v>
      </c>
      <c r="E242" s="270" t="s">
        <v>2837</v>
      </c>
      <c r="F242" s="61"/>
      <c r="G242" s="415">
        <f>'Punten per wedstrijd'!C1276</f>
        <v>0</v>
      </c>
      <c r="H242" s="416">
        <f>'Punten per wedstrijd'!D1276</f>
        <v>2</v>
      </c>
      <c r="I242" s="417">
        <f>'Punten per wedstrijd'!E1276</f>
        <v>1</v>
      </c>
      <c r="J242" s="453" t="s">
        <v>810</v>
      </c>
      <c r="K242" s="284" t="s">
        <v>3648</v>
      </c>
      <c r="L242" s="61"/>
      <c r="M242" t="s">
        <v>3896</v>
      </c>
      <c r="N242" s="270" t="s">
        <v>3947</v>
      </c>
      <c r="O242" s="61"/>
      <c r="P242" s="9">
        <f>SUM(Puntenklassement!D111)</f>
        <v>3511</v>
      </c>
    </row>
    <row r="243" spans="1:16" s="3" customFormat="1" ht="15.75" customHeight="1">
      <c r="A243" s="453" t="s">
        <v>811</v>
      </c>
      <c r="B243" s="284" t="s">
        <v>3648</v>
      </c>
      <c r="C243" s="61"/>
      <c r="D243" t="s">
        <v>3896</v>
      </c>
      <c r="E243" s="270" t="s">
        <v>3947</v>
      </c>
      <c r="F243" s="61"/>
      <c r="G243" s="415">
        <f>'Punten per wedstrijd'!C1378</f>
        <v>0</v>
      </c>
      <c r="H243" s="416">
        <f>'Punten per wedstrijd'!D1378</f>
        <v>2</v>
      </c>
      <c r="I243" s="417">
        <f>'Punten per wedstrijd'!E1378</f>
        <v>1</v>
      </c>
      <c r="J243" s="453" t="s">
        <v>811</v>
      </c>
      <c r="K243" s="107" t="s">
        <v>2710</v>
      </c>
      <c r="L243" s="61"/>
      <c r="M243" t="s">
        <v>2290</v>
      </c>
      <c r="N243" s="270" t="s">
        <v>3937</v>
      </c>
      <c r="O243" s="61"/>
      <c r="P243" s="9">
        <f>SUM(Puntenklassement!D136)</f>
        <v>3477</v>
      </c>
    </row>
    <row r="244" spans="1:16" s="3" customFormat="1" ht="15.75" customHeight="1">
      <c r="A244" s="453" t="s">
        <v>812</v>
      </c>
      <c r="B244" s="285" t="s">
        <v>11</v>
      </c>
      <c r="C244" s="61"/>
      <c r="D244" t="s">
        <v>2774</v>
      </c>
      <c r="E244" s="270" t="s">
        <v>2298</v>
      </c>
      <c r="F244" s="61"/>
      <c r="G244" s="415">
        <f>'Punten per wedstrijd'!C1295</f>
        <v>0</v>
      </c>
      <c r="H244" s="416">
        <f>'Punten per wedstrijd'!D1295</f>
        <v>2</v>
      </c>
      <c r="I244" s="417">
        <f>'Punten per wedstrijd'!E1295</f>
        <v>0</v>
      </c>
      <c r="J244" s="453" t="s">
        <v>812</v>
      </c>
      <c r="K244" s="284" t="s">
        <v>3631</v>
      </c>
      <c r="L244" s="61"/>
      <c r="M244" t="s">
        <v>2821</v>
      </c>
      <c r="N244" s="270" t="s">
        <v>3947</v>
      </c>
      <c r="O244" s="61"/>
      <c r="P244" s="9">
        <f>SUM(Puntenklassement!D41)</f>
        <v>3472</v>
      </c>
    </row>
    <row r="245" spans="1:16" s="3" customFormat="1" ht="15.75" customHeight="1">
      <c r="A245" s="453" t="s">
        <v>813</v>
      </c>
      <c r="B245" s="284" t="s">
        <v>3631</v>
      </c>
      <c r="C245" s="61"/>
      <c r="D245" t="s">
        <v>2821</v>
      </c>
      <c r="E245" s="270" t="s">
        <v>3947</v>
      </c>
      <c r="F245" s="61"/>
      <c r="G245" s="415">
        <f>'Punten per wedstrijd'!C1308</f>
        <v>0</v>
      </c>
      <c r="H245" s="416">
        <f>'Punten per wedstrijd'!D1308</f>
        <v>2</v>
      </c>
      <c r="I245" s="417">
        <f>'Punten per wedstrijd'!E1308</f>
        <v>0</v>
      </c>
      <c r="J245" s="453" t="s">
        <v>813</v>
      </c>
      <c r="K245" s="107" t="s">
        <v>2203</v>
      </c>
      <c r="L245" s="61"/>
      <c r="M245" t="s">
        <v>2795</v>
      </c>
      <c r="N245" s="270" t="s">
        <v>3932</v>
      </c>
      <c r="O245" s="61"/>
      <c r="P245" s="9">
        <f>SUM(Puntenklassement!D69)</f>
        <v>3463</v>
      </c>
    </row>
    <row r="246" spans="1:16" s="3" customFormat="1" ht="15.75" customHeight="1">
      <c r="A246" s="453" t="s">
        <v>814</v>
      </c>
      <c r="B246" s="107" t="s">
        <v>2220</v>
      </c>
      <c r="C246" s="61"/>
      <c r="D246" t="s">
        <v>2777</v>
      </c>
      <c r="E246" s="270" t="s">
        <v>2824</v>
      </c>
      <c r="F246" s="61"/>
      <c r="G246" s="415">
        <f>'Punten per wedstrijd'!C1318</f>
        <v>0</v>
      </c>
      <c r="H246" s="416">
        <f>'Punten per wedstrijd'!D1318</f>
        <v>2</v>
      </c>
      <c r="I246" s="417">
        <f>'Punten per wedstrijd'!E1318</f>
        <v>0</v>
      </c>
      <c r="J246" s="453" t="s">
        <v>814</v>
      </c>
      <c r="K246" s="107" t="s">
        <v>633</v>
      </c>
      <c r="L246" s="61"/>
      <c r="M246" t="s">
        <v>2778</v>
      </c>
      <c r="N246" s="270" t="s">
        <v>3925</v>
      </c>
      <c r="O246" s="61"/>
      <c r="P246" s="9">
        <f>SUM(Puntenklassement!D32)</f>
        <v>3451</v>
      </c>
    </row>
    <row r="247" spans="1:16" s="3" customFormat="1" ht="15.75" customHeight="1">
      <c r="A247" s="454" t="s">
        <v>1950</v>
      </c>
      <c r="B247" s="285" t="s">
        <v>1753</v>
      </c>
      <c r="C247" s="61"/>
      <c r="D247" t="s">
        <v>2788</v>
      </c>
      <c r="E247" s="270" t="s">
        <v>3921</v>
      </c>
      <c r="F247" s="61"/>
      <c r="G247" s="415">
        <f>'Punten per wedstrijd'!C1372</f>
        <v>0</v>
      </c>
      <c r="H247" s="416">
        <f>'Punten per wedstrijd'!D1372</f>
        <v>2</v>
      </c>
      <c r="I247" s="417">
        <f>'Punten per wedstrijd'!E1372</f>
        <v>0</v>
      </c>
      <c r="J247" s="454" t="s">
        <v>1950</v>
      </c>
      <c r="K247" s="284" t="s">
        <v>3632</v>
      </c>
      <c r="L247" s="61"/>
      <c r="M247" t="s">
        <v>2835</v>
      </c>
      <c r="N247" s="270" t="s">
        <v>3930</v>
      </c>
      <c r="O247" s="61"/>
      <c r="P247" s="9">
        <f>SUM(Puntenklassement!D43)</f>
        <v>3429</v>
      </c>
    </row>
    <row r="248" spans="1:16" s="3" customFormat="1" ht="15.75" customHeight="1">
      <c r="A248" s="454" t="s">
        <v>2169</v>
      </c>
      <c r="B248" s="285" t="s">
        <v>1671</v>
      </c>
      <c r="C248" s="61"/>
      <c r="D248" t="s">
        <v>2800</v>
      </c>
      <c r="E248" s="270" t="s">
        <v>3923</v>
      </c>
      <c r="F248" s="61"/>
      <c r="G248" s="415">
        <f>'Punten per wedstrijd'!C1394</f>
        <v>0</v>
      </c>
      <c r="H248" s="416">
        <f>'Punten per wedstrijd'!D1394</f>
        <v>1</v>
      </c>
      <c r="I248" s="417">
        <f>'Punten per wedstrijd'!E1394</f>
        <v>4</v>
      </c>
      <c r="J248" s="454" t="s">
        <v>2169</v>
      </c>
      <c r="K248" s="107" t="s">
        <v>2202</v>
      </c>
      <c r="L248" s="61"/>
      <c r="M248" t="s">
        <v>3876</v>
      </c>
      <c r="N248" s="270" t="s">
        <v>3923</v>
      </c>
      <c r="O248" s="61"/>
      <c r="P248" s="9">
        <f>SUM(Puntenklassement!D74)</f>
        <v>3428</v>
      </c>
    </row>
    <row r="249" spans="1:16" s="3" customFormat="1" ht="15.75" customHeight="1">
      <c r="A249" s="454" t="s">
        <v>2170</v>
      </c>
      <c r="B249" s="284" t="s">
        <v>3630</v>
      </c>
      <c r="C249" s="61"/>
      <c r="D249" t="s">
        <v>2819</v>
      </c>
      <c r="E249" s="270" t="s">
        <v>3934</v>
      </c>
      <c r="F249" s="61"/>
      <c r="G249" s="415">
        <f>'Punten per wedstrijd'!C1302</f>
        <v>0</v>
      </c>
      <c r="H249" s="416">
        <f>'Punten per wedstrijd'!D1302</f>
        <v>1</v>
      </c>
      <c r="I249" s="417">
        <f>'Punten per wedstrijd'!E1302</f>
        <v>3</v>
      </c>
      <c r="J249" s="454" t="s">
        <v>2170</v>
      </c>
      <c r="K249" s="106" t="s">
        <v>1346</v>
      </c>
      <c r="L249" s="61"/>
      <c r="M249" t="s">
        <v>2768</v>
      </c>
      <c r="N249" s="270" t="s">
        <v>3926</v>
      </c>
      <c r="O249" s="61"/>
      <c r="P249" s="9">
        <f>SUM(Puntenklassement!D4)</f>
        <v>3421</v>
      </c>
    </row>
    <row r="250" spans="1:16" s="3" customFormat="1" ht="15.75" customHeight="1">
      <c r="A250" s="454" t="s">
        <v>2171</v>
      </c>
      <c r="B250" s="285" t="s">
        <v>17</v>
      </c>
      <c r="C250" s="61"/>
      <c r="D250" t="s">
        <v>2780</v>
      </c>
      <c r="E250" s="270" t="s">
        <v>3910</v>
      </c>
      <c r="F250" s="61"/>
      <c r="G250" s="415">
        <f>'Punten per wedstrijd'!C1312</f>
        <v>0</v>
      </c>
      <c r="H250" s="416">
        <f>'Punten per wedstrijd'!D1312</f>
        <v>1</v>
      </c>
      <c r="I250" s="417">
        <f>'Punten per wedstrijd'!E1312</f>
        <v>3</v>
      </c>
      <c r="J250" s="454" t="s">
        <v>2171</v>
      </c>
      <c r="K250" s="107" t="s">
        <v>155</v>
      </c>
      <c r="L250" s="61"/>
      <c r="M250" t="s">
        <v>2756</v>
      </c>
      <c r="N250" s="270" t="s">
        <v>2823</v>
      </c>
      <c r="O250" s="61"/>
      <c r="P250" s="9">
        <f>SUM(Puntenklassement!D132)</f>
        <v>3417</v>
      </c>
    </row>
    <row r="251" spans="1:16" s="3" customFormat="1" ht="15.75" customHeight="1">
      <c r="A251" s="454" t="s">
        <v>2172</v>
      </c>
      <c r="B251" s="107" t="s">
        <v>2708</v>
      </c>
      <c r="C251" s="61"/>
      <c r="D251" t="s">
        <v>2284</v>
      </c>
      <c r="E251" s="270" t="s">
        <v>2826</v>
      </c>
      <c r="F251" s="61"/>
      <c r="G251" s="415">
        <f>'Punten per wedstrijd'!C1284</f>
        <v>0</v>
      </c>
      <c r="H251" s="416">
        <f>'Punten per wedstrijd'!D1284</f>
        <v>1</v>
      </c>
      <c r="I251" s="417">
        <f>'Punten per wedstrijd'!E1284</f>
        <v>2</v>
      </c>
      <c r="J251" s="454" t="s">
        <v>2172</v>
      </c>
      <c r="K251" s="107" t="s">
        <v>141</v>
      </c>
      <c r="L251" s="61"/>
      <c r="M251" t="s">
        <v>2771</v>
      </c>
      <c r="N251" s="270" t="s">
        <v>2299</v>
      </c>
      <c r="O251" s="61"/>
      <c r="P251" s="9">
        <f>SUM(Puntenklassement!D64)</f>
        <v>3357</v>
      </c>
    </row>
    <row r="252" spans="1:16" s="3" customFormat="1" ht="15.75" customHeight="1">
      <c r="A252" s="454" t="s">
        <v>2173</v>
      </c>
      <c r="B252" s="285" t="s">
        <v>1690</v>
      </c>
      <c r="C252" s="61"/>
      <c r="D252" t="s">
        <v>3878</v>
      </c>
      <c r="E252" s="270" t="s">
        <v>3935</v>
      </c>
      <c r="F252" s="61"/>
      <c r="G252" s="415">
        <f>'Punten per wedstrijd'!C1369</f>
        <v>0</v>
      </c>
      <c r="H252" s="416">
        <f>'Punten per wedstrijd'!D1369</f>
        <v>1</v>
      </c>
      <c r="I252" s="417">
        <f>'Punten per wedstrijd'!E1369</f>
        <v>2</v>
      </c>
      <c r="J252" s="454" t="s">
        <v>2173</v>
      </c>
      <c r="K252" s="285" t="s">
        <v>31</v>
      </c>
      <c r="L252" s="61"/>
      <c r="M252" t="s">
        <v>2760</v>
      </c>
      <c r="N252" s="270" t="s">
        <v>2299</v>
      </c>
      <c r="O252" s="61"/>
      <c r="P252" s="9">
        <f>SUM(Puntenklassement!D112)</f>
        <v>3354</v>
      </c>
    </row>
    <row r="253" spans="1:16" s="3" customFormat="1" ht="15.75" customHeight="1">
      <c r="A253" s="454" t="s">
        <v>2174</v>
      </c>
      <c r="B253" s="285" t="s">
        <v>1655</v>
      </c>
      <c r="C253" s="61"/>
      <c r="D253" t="s">
        <v>2798</v>
      </c>
      <c r="E253" s="270" t="s">
        <v>3909</v>
      </c>
      <c r="F253" s="61"/>
      <c r="G253" s="415">
        <f>'Punten per wedstrijd'!C1405</f>
        <v>0</v>
      </c>
      <c r="H253" s="416">
        <f>'Punten per wedstrijd'!D1405</f>
        <v>1</v>
      </c>
      <c r="I253" s="417">
        <f>'Punten per wedstrijd'!E1405</f>
        <v>2</v>
      </c>
      <c r="J253" s="454" t="s">
        <v>2174</v>
      </c>
      <c r="K253" s="107" t="s">
        <v>162</v>
      </c>
      <c r="L253" s="61"/>
      <c r="M253" t="s">
        <v>2753</v>
      </c>
      <c r="N253" s="270" t="s">
        <v>3912</v>
      </c>
      <c r="O253" s="61"/>
      <c r="P253" s="9">
        <f>SUM(Puntenklassement!D47)</f>
        <v>3350</v>
      </c>
    </row>
    <row r="254" spans="1:16" s="3" customFormat="1" ht="15.75" customHeight="1">
      <c r="A254" s="454" t="s">
        <v>2175</v>
      </c>
      <c r="B254" s="284" t="s">
        <v>3638</v>
      </c>
      <c r="C254" s="61"/>
      <c r="D254" t="s">
        <v>3886</v>
      </c>
      <c r="E254" s="270" t="s">
        <v>3942</v>
      </c>
      <c r="F254" s="61"/>
      <c r="G254" s="415">
        <f>'Punten per wedstrijd'!C1334</f>
        <v>0</v>
      </c>
      <c r="H254" s="416">
        <f>'Punten per wedstrijd'!D1334</f>
        <v>1</v>
      </c>
      <c r="I254" s="417">
        <f>'Punten per wedstrijd'!E1334</f>
        <v>1</v>
      </c>
      <c r="J254" s="454" t="s">
        <v>2175</v>
      </c>
      <c r="K254" s="285" t="s">
        <v>1</v>
      </c>
      <c r="L254" s="61"/>
      <c r="M254" t="s">
        <v>2801</v>
      </c>
      <c r="N254" s="270" t="s">
        <v>3931</v>
      </c>
      <c r="O254" s="61"/>
      <c r="P254" s="9">
        <f>SUM(Puntenklassement!D8)</f>
        <v>3331</v>
      </c>
    </row>
    <row r="255" spans="1:16" s="3" customFormat="1" ht="15.75" customHeight="1">
      <c r="A255" s="454" t="s">
        <v>2176</v>
      </c>
      <c r="B255" s="106" t="s">
        <v>1342</v>
      </c>
      <c r="C255" s="61"/>
      <c r="D255" t="s">
        <v>3871</v>
      </c>
      <c r="E255" s="270" t="s">
        <v>3914</v>
      </c>
      <c r="F255" s="61"/>
      <c r="G255" s="415">
        <f>'Punten per wedstrijd'!C1281</f>
        <v>0</v>
      </c>
      <c r="H255" s="416">
        <f>'Punten per wedstrijd'!D1281</f>
        <v>1</v>
      </c>
      <c r="I255" s="417">
        <f>'Punten per wedstrijd'!E1281</f>
        <v>0</v>
      </c>
      <c r="J255" s="454" t="s">
        <v>2176</v>
      </c>
      <c r="K255" s="285" t="s">
        <v>1667</v>
      </c>
      <c r="L255" s="61"/>
      <c r="M255" t="s">
        <v>2783</v>
      </c>
      <c r="N255" s="270" t="s">
        <v>3931</v>
      </c>
      <c r="O255" s="61"/>
      <c r="P255" s="9">
        <f>SUM(Puntenklassement!D66)</f>
        <v>3324</v>
      </c>
    </row>
    <row r="256" spans="1:16" s="3" customFormat="1" ht="15.75" customHeight="1">
      <c r="A256" s="454" t="s">
        <v>2177</v>
      </c>
      <c r="B256" s="285" t="s">
        <v>1666</v>
      </c>
      <c r="C256" s="61"/>
      <c r="D256" t="s">
        <v>2765</v>
      </c>
      <c r="E256" s="270" t="s">
        <v>3920</v>
      </c>
      <c r="F256" s="61"/>
      <c r="G256" s="415">
        <f>'Punten per wedstrijd'!C1297</f>
        <v>0</v>
      </c>
      <c r="H256" s="416">
        <f>'Punten per wedstrijd'!D1297</f>
        <v>1</v>
      </c>
      <c r="I256" s="417">
        <f>'Punten per wedstrijd'!E1297</f>
        <v>0</v>
      </c>
      <c r="J256" s="454" t="s">
        <v>2177</v>
      </c>
      <c r="K256" s="107" t="s">
        <v>2833</v>
      </c>
      <c r="L256" s="61"/>
      <c r="M256" t="s">
        <v>2808</v>
      </c>
      <c r="N256" s="270" t="s">
        <v>3938</v>
      </c>
      <c r="O256" s="61"/>
      <c r="P256" s="9">
        <f>SUM(Puntenklassement!D109)</f>
        <v>3247</v>
      </c>
    </row>
    <row r="257" spans="1:16" s="3" customFormat="1" ht="15.75" customHeight="1">
      <c r="A257" s="454" t="s">
        <v>2178</v>
      </c>
      <c r="B257" s="285" t="s">
        <v>25</v>
      </c>
      <c r="C257" s="61"/>
      <c r="D257" t="s">
        <v>2769</v>
      </c>
      <c r="E257" s="270" t="s">
        <v>3902</v>
      </c>
      <c r="F257" s="61"/>
      <c r="G257" s="415">
        <f>'Punten per wedstrijd'!C1346</f>
        <v>0</v>
      </c>
      <c r="H257" s="416">
        <f>'Punten per wedstrijd'!D1346</f>
        <v>1</v>
      </c>
      <c r="I257" s="417">
        <f>'Punten per wedstrijd'!E1346</f>
        <v>0</v>
      </c>
      <c r="J257" s="454" t="s">
        <v>2178</v>
      </c>
      <c r="K257" s="107" t="s">
        <v>2196</v>
      </c>
      <c r="L257" s="61"/>
      <c r="M257" t="s">
        <v>2802</v>
      </c>
      <c r="N257" s="270" t="s">
        <v>3928</v>
      </c>
      <c r="O257" s="61"/>
      <c r="P257" s="9">
        <f>SUM(Puntenklassement!D20)</f>
        <v>3243</v>
      </c>
    </row>
    <row r="258" spans="1:16" s="3" customFormat="1" ht="15.75" customHeight="1">
      <c r="A258" s="454" t="s">
        <v>2179</v>
      </c>
      <c r="B258" s="107" t="s">
        <v>2715</v>
      </c>
      <c r="C258" s="61"/>
      <c r="D258" t="s">
        <v>2297</v>
      </c>
      <c r="E258" s="270" t="s">
        <v>2828</v>
      </c>
      <c r="F258" s="61"/>
      <c r="G258" s="415">
        <f>'Punten per wedstrijd'!C1375</f>
        <v>0</v>
      </c>
      <c r="H258" s="416">
        <f>'Punten per wedstrijd'!D1375</f>
        <v>1</v>
      </c>
      <c r="I258" s="417">
        <f>'Punten per wedstrijd'!E1375</f>
        <v>0</v>
      </c>
      <c r="J258" s="454" t="s">
        <v>2179</v>
      </c>
      <c r="K258" s="284" t="s">
        <v>3651</v>
      </c>
      <c r="L258" s="61"/>
      <c r="M258" t="s">
        <v>3900</v>
      </c>
      <c r="N258" s="270" t="s">
        <v>3949</v>
      </c>
      <c r="O258" s="61"/>
      <c r="P258" s="9">
        <f>SUM(Puntenklassement!D125)</f>
        <v>3227</v>
      </c>
    </row>
    <row r="259" spans="1:16" s="3" customFormat="1" ht="15.75" customHeight="1">
      <c r="A259" s="454" t="s">
        <v>2180</v>
      </c>
      <c r="B259" s="107" t="s">
        <v>2710</v>
      </c>
      <c r="C259" s="61"/>
      <c r="D259" t="s">
        <v>2290</v>
      </c>
      <c r="E259" s="270" t="s">
        <v>3937</v>
      </c>
      <c r="F259" s="61"/>
      <c r="G259" s="415">
        <f>'Punten per wedstrijd'!C1403</f>
        <v>0</v>
      </c>
      <c r="H259" s="416">
        <f>'Punten per wedstrijd'!D1403</f>
        <v>1</v>
      </c>
      <c r="I259" s="417">
        <f>'Punten per wedstrijd'!E1403</f>
        <v>0</v>
      </c>
      <c r="J259" s="454" t="s">
        <v>2180</v>
      </c>
      <c r="K259" s="285" t="s">
        <v>1753</v>
      </c>
      <c r="L259" s="61"/>
      <c r="M259" t="s">
        <v>2788</v>
      </c>
      <c r="N259" s="270" t="s">
        <v>3921</v>
      </c>
      <c r="O259" s="61"/>
      <c r="P259" s="9">
        <f>SUM(Puntenklassement!D105)</f>
        <v>3226</v>
      </c>
    </row>
    <row r="260" spans="1:16" s="3" customFormat="1" ht="15.75" customHeight="1">
      <c r="A260" s="454" t="s">
        <v>2181</v>
      </c>
      <c r="B260" s="284" t="s">
        <v>3643</v>
      </c>
      <c r="C260" s="61"/>
      <c r="D260" t="s">
        <v>3891</v>
      </c>
      <c r="E260" s="270" t="s">
        <v>3945</v>
      </c>
      <c r="F260" s="61"/>
      <c r="G260" s="415">
        <f>'Punten per wedstrijd'!C1352</f>
        <v>0</v>
      </c>
      <c r="H260" s="416">
        <f>'Punten per wedstrijd'!D1352</f>
        <v>0</v>
      </c>
      <c r="I260" s="417">
        <f>'Punten per wedstrijd'!E1352</f>
        <v>3</v>
      </c>
      <c r="J260" s="454" t="s">
        <v>2181</v>
      </c>
      <c r="K260" s="107" t="s">
        <v>653</v>
      </c>
      <c r="L260" s="61"/>
      <c r="M260" t="s">
        <v>2776</v>
      </c>
      <c r="N260" s="270" t="s">
        <v>3908</v>
      </c>
      <c r="O260" s="61"/>
      <c r="P260" s="9">
        <f>SUM(Puntenklassement!D104)</f>
        <v>3224</v>
      </c>
    </row>
    <row r="261" spans="1:16" s="3" customFormat="1" ht="15.75" customHeight="1">
      <c r="A261" s="454" t="s">
        <v>2182</v>
      </c>
      <c r="B261" s="107" t="s">
        <v>2216</v>
      </c>
      <c r="C261" s="61"/>
      <c r="D261" t="s">
        <v>2791</v>
      </c>
      <c r="E261" s="270" t="s">
        <v>3929</v>
      </c>
      <c r="F261" s="61"/>
      <c r="G261" s="415">
        <f>'Punten per wedstrijd'!C1309</f>
        <v>0</v>
      </c>
      <c r="H261" s="416">
        <f>'Punten per wedstrijd'!D1309</f>
        <v>0</v>
      </c>
      <c r="I261" s="417">
        <f>'Punten per wedstrijd'!E1309</f>
        <v>2</v>
      </c>
      <c r="J261" s="454" t="s">
        <v>2182</v>
      </c>
      <c r="K261" s="107" t="s">
        <v>639</v>
      </c>
      <c r="L261" s="61"/>
      <c r="M261" t="s">
        <v>3880</v>
      </c>
      <c r="N261" s="270" t="s">
        <v>2829</v>
      </c>
      <c r="O261" s="61"/>
      <c r="P261" s="9">
        <f>SUM(Puntenklassement!D37)</f>
        <v>3203</v>
      </c>
    </row>
    <row r="262" spans="1:16" s="3" customFormat="1" ht="15.75" customHeight="1">
      <c r="A262" s="454" t="s">
        <v>2183</v>
      </c>
      <c r="B262" s="284" t="s">
        <v>21</v>
      </c>
      <c r="C262" s="61"/>
      <c r="D262" t="s">
        <v>2755</v>
      </c>
      <c r="E262" s="270" t="s">
        <v>3902</v>
      </c>
      <c r="F262" s="61"/>
      <c r="G262" s="415">
        <f>'Punten per wedstrijd'!C1330</f>
        <v>0</v>
      </c>
      <c r="H262" s="416">
        <f>'Punten per wedstrijd'!D1330</f>
        <v>0</v>
      </c>
      <c r="I262" s="417">
        <f>'Punten per wedstrijd'!E1330</f>
        <v>2</v>
      </c>
      <c r="J262" s="454" t="s">
        <v>2183</v>
      </c>
      <c r="K262" s="285" t="s">
        <v>11</v>
      </c>
      <c r="L262" s="61"/>
      <c r="M262" t="s">
        <v>2774</v>
      </c>
      <c r="N262" s="270" t="s">
        <v>2298</v>
      </c>
      <c r="O262" s="61"/>
      <c r="P262" s="9">
        <f>SUM(Puntenklassement!D28)</f>
        <v>3194</v>
      </c>
    </row>
    <row r="263" spans="1:16" s="3" customFormat="1" ht="15.75" customHeight="1">
      <c r="A263" s="454" t="s">
        <v>2184</v>
      </c>
      <c r="B263" s="107" t="s">
        <v>683</v>
      </c>
      <c r="C263" s="61"/>
      <c r="D263" t="s">
        <v>2742</v>
      </c>
      <c r="E263" s="270" t="s">
        <v>3903</v>
      </c>
      <c r="F263" s="61"/>
      <c r="G263" s="415">
        <f>'Punten per wedstrijd'!C1366</f>
        <v>0</v>
      </c>
      <c r="H263" s="416">
        <f>'Punten per wedstrijd'!D1366</f>
        <v>0</v>
      </c>
      <c r="I263" s="417">
        <f>'Punten per wedstrijd'!E1366</f>
        <v>2</v>
      </c>
      <c r="J263" s="454" t="s">
        <v>2184</v>
      </c>
      <c r="K263" s="285" t="s">
        <v>1664</v>
      </c>
      <c r="L263" s="61"/>
      <c r="M263" t="s">
        <v>3874</v>
      </c>
      <c r="N263" s="270" t="s">
        <v>3925</v>
      </c>
      <c r="O263" s="61"/>
      <c r="P263" s="9">
        <f>SUM(Puntenklassement!D10)</f>
        <v>3190</v>
      </c>
    </row>
    <row r="264" spans="1:16" s="3" customFormat="1" ht="15.75" customHeight="1">
      <c r="A264" s="454" t="s">
        <v>2185</v>
      </c>
      <c r="B264" s="284" t="s">
        <v>143</v>
      </c>
      <c r="C264" s="61"/>
      <c r="D264" t="s">
        <v>2748</v>
      </c>
      <c r="E264" s="270" t="s">
        <v>3902</v>
      </c>
      <c r="F264" s="61"/>
      <c r="G264" s="415">
        <f>'Punten per wedstrijd'!C1387</f>
        <v>0</v>
      </c>
      <c r="H264" s="416">
        <f>'Punten per wedstrijd'!D1387</f>
        <v>0</v>
      </c>
      <c r="I264" s="417">
        <f>'Punten per wedstrijd'!E1387</f>
        <v>2</v>
      </c>
      <c r="J264" s="454" t="s">
        <v>2185</v>
      </c>
      <c r="K264" s="107" t="s">
        <v>682</v>
      </c>
      <c r="L264" s="61"/>
      <c r="M264" t="s">
        <v>2770</v>
      </c>
      <c r="N264" s="270" t="s">
        <v>2823</v>
      </c>
      <c r="O264" s="61"/>
      <c r="P264" s="9">
        <f>SUM(Puntenklassement!D88)</f>
        <v>3186</v>
      </c>
    </row>
    <row r="265" spans="1:16" s="3" customFormat="1" ht="15.75" customHeight="1">
      <c r="A265" s="454" t="s">
        <v>2186</v>
      </c>
      <c r="B265" s="107" t="s">
        <v>2730</v>
      </c>
      <c r="C265" s="61"/>
      <c r="D265" t="s">
        <v>2275</v>
      </c>
      <c r="E265" s="270" t="s">
        <v>2830</v>
      </c>
      <c r="F265" s="61"/>
      <c r="G265" s="415">
        <f>'Punten per wedstrijd'!C1398</f>
        <v>0</v>
      </c>
      <c r="H265" s="416">
        <f>'Punten per wedstrijd'!D1398</f>
        <v>0</v>
      </c>
      <c r="I265" s="417">
        <f>'Punten per wedstrijd'!E1398</f>
        <v>2</v>
      </c>
      <c r="J265" s="454" t="s">
        <v>2186</v>
      </c>
      <c r="K265" s="107" t="s">
        <v>683</v>
      </c>
      <c r="L265" s="61"/>
      <c r="M265" t="s">
        <v>2742</v>
      </c>
      <c r="N265" s="270" t="s">
        <v>3903</v>
      </c>
      <c r="O265" s="61"/>
      <c r="P265" s="9">
        <f>SUM(Puntenklassement!D99)</f>
        <v>3183</v>
      </c>
    </row>
    <row r="266" spans="1:16" s="3" customFormat="1" ht="15.75" customHeight="1">
      <c r="A266" s="454" t="s">
        <v>2187</v>
      </c>
      <c r="B266" s="107" t="s">
        <v>155</v>
      </c>
      <c r="C266" s="61"/>
      <c r="D266" t="s">
        <v>2756</v>
      </c>
      <c r="E266" s="270" t="s">
        <v>2823</v>
      </c>
      <c r="F266" s="61"/>
      <c r="G266" s="415">
        <f>'Punten per wedstrijd'!C1399</f>
        <v>0</v>
      </c>
      <c r="H266" s="416">
        <f>'Punten per wedstrijd'!D1399</f>
        <v>0</v>
      </c>
      <c r="I266" s="417">
        <f>'Punten per wedstrijd'!E1399</f>
        <v>2</v>
      </c>
      <c r="J266" s="454" t="s">
        <v>2187</v>
      </c>
      <c r="K266" s="285" t="s">
        <v>1668</v>
      </c>
      <c r="L266" s="61"/>
      <c r="M266" t="s">
        <v>2766</v>
      </c>
      <c r="N266" s="270" t="s">
        <v>3913</v>
      </c>
      <c r="O266" s="61"/>
      <c r="P266" s="9">
        <f>SUM(Puntenklassement!D70)</f>
        <v>3146</v>
      </c>
    </row>
    <row r="267" spans="1:16" s="3" customFormat="1" ht="15.75" customHeight="1">
      <c r="A267" s="454" t="s">
        <v>2188</v>
      </c>
      <c r="B267" s="285" t="s">
        <v>1653</v>
      </c>
      <c r="C267" s="61"/>
      <c r="D267" t="s">
        <v>2747</v>
      </c>
      <c r="E267" s="270" t="s">
        <v>3909</v>
      </c>
      <c r="F267" s="61"/>
      <c r="G267" s="415">
        <f>'Punten per wedstrijd'!C1286</f>
        <v>0</v>
      </c>
      <c r="H267" s="416">
        <f>'Punten per wedstrijd'!D1286</f>
        <v>0</v>
      </c>
      <c r="I267" s="417">
        <f>'Punten per wedstrijd'!E1286</f>
        <v>1</v>
      </c>
      <c r="J267" s="454" t="s">
        <v>2188</v>
      </c>
      <c r="K267" s="285" t="s">
        <v>1690</v>
      </c>
      <c r="L267" s="61"/>
      <c r="M267" t="s">
        <v>3878</v>
      </c>
      <c r="N267" s="270" t="s">
        <v>3935</v>
      </c>
      <c r="O267" s="61"/>
      <c r="P267" s="9">
        <f>SUM(Puntenklassement!D102)</f>
        <v>3098</v>
      </c>
    </row>
    <row r="268" spans="1:16" s="3" customFormat="1" ht="15.75" customHeight="1">
      <c r="A268" s="454" t="s">
        <v>2189</v>
      </c>
      <c r="B268" s="284" t="s">
        <v>3633</v>
      </c>
      <c r="C268" s="61"/>
      <c r="D268" t="s">
        <v>2850</v>
      </c>
      <c r="E268" s="270" t="s">
        <v>3948</v>
      </c>
      <c r="F268" s="61"/>
      <c r="G268" s="415">
        <f>'Punten per wedstrijd'!C1313</f>
        <v>0</v>
      </c>
      <c r="H268" s="416">
        <f>'Punten per wedstrijd'!D1313</f>
        <v>0</v>
      </c>
      <c r="I268" s="417">
        <f>'Punten per wedstrijd'!E1313</f>
        <v>1</v>
      </c>
      <c r="J268" s="454" t="s">
        <v>2189</v>
      </c>
      <c r="K268" s="107" t="s">
        <v>2715</v>
      </c>
      <c r="L268" s="61"/>
      <c r="M268" t="s">
        <v>2297</v>
      </c>
      <c r="N268" s="270" t="s">
        <v>2828</v>
      </c>
      <c r="O268" s="61"/>
      <c r="P268" s="9">
        <f>SUM(Puntenklassement!D108)</f>
        <v>3064</v>
      </c>
    </row>
    <row r="269" spans="1:16" s="3" customFormat="1" ht="15.75" customHeight="1">
      <c r="A269" s="454" t="s">
        <v>2190</v>
      </c>
      <c r="B269" s="107" t="s">
        <v>141</v>
      </c>
      <c r="C269" s="61"/>
      <c r="D269" t="s">
        <v>2771</v>
      </c>
      <c r="E269" s="270" t="s">
        <v>2299</v>
      </c>
      <c r="F269" s="61"/>
      <c r="G269" s="415">
        <f>'Punten per wedstrijd'!C1331</f>
        <v>0</v>
      </c>
      <c r="H269" s="416">
        <f>'Punten per wedstrijd'!D1331</f>
        <v>0</v>
      </c>
      <c r="I269" s="417">
        <f>'Punten per wedstrijd'!E1331</f>
        <v>1</v>
      </c>
      <c r="J269" s="454" t="s">
        <v>2190</v>
      </c>
      <c r="K269" s="284" t="s">
        <v>3644</v>
      </c>
      <c r="L269" s="61"/>
      <c r="M269" t="s">
        <v>3892</v>
      </c>
      <c r="N269" s="270" t="s">
        <v>3943</v>
      </c>
      <c r="O269" s="61"/>
      <c r="P269" s="9">
        <f>SUM(Puntenklassement!D91)</f>
        <v>3061</v>
      </c>
    </row>
    <row r="270" spans="1:16" s="3" customFormat="1" ht="15.75" customHeight="1">
      <c r="A270" s="454" t="s">
        <v>2191</v>
      </c>
      <c r="B270" s="285" t="s">
        <v>37</v>
      </c>
      <c r="C270" s="61"/>
      <c r="D270" t="s">
        <v>2759</v>
      </c>
      <c r="E270" s="270" t="s">
        <v>3908</v>
      </c>
      <c r="F270" s="61"/>
      <c r="G270" s="415">
        <f>'Punten per wedstrijd'!C1386</f>
        <v>0</v>
      </c>
      <c r="H270" s="416">
        <f>'Punten per wedstrijd'!D1386</f>
        <v>0</v>
      </c>
      <c r="I270" s="417">
        <f>'Punten per wedstrijd'!E1386</f>
        <v>1</v>
      </c>
      <c r="J270" s="454" t="s">
        <v>2191</v>
      </c>
      <c r="K270" s="107" t="s">
        <v>686</v>
      </c>
      <c r="L270" s="61"/>
      <c r="M270" t="s">
        <v>2799</v>
      </c>
      <c r="N270" s="270" t="s">
        <v>3915</v>
      </c>
      <c r="O270" s="61"/>
      <c r="P270" s="9">
        <f>SUM(Puntenklassement!D117)</f>
        <v>2999</v>
      </c>
    </row>
    <row r="271" spans="1:16" s="3" customFormat="1" ht="15.75" customHeight="1">
      <c r="A271" s="454" t="s">
        <v>2192</v>
      </c>
      <c r="B271" s="107" t="s">
        <v>2729</v>
      </c>
      <c r="C271" s="61"/>
      <c r="D271" t="s">
        <v>2807</v>
      </c>
      <c r="E271" s="270" t="s">
        <v>3937</v>
      </c>
      <c r="F271" s="61"/>
      <c r="G271" s="415">
        <f>'Punten per wedstrijd'!C1402</f>
        <v>0</v>
      </c>
      <c r="H271" s="416">
        <f>'Punten per wedstrijd'!D1402</f>
        <v>0</v>
      </c>
      <c r="I271" s="417">
        <f>'Punten per wedstrijd'!E1402</f>
        <v>1</v>
      </c>
      <c r="J271" s="454" t="s">
        <v>2192</v>
      </c>
      <c r="K271" s="285" t="s">
        <v>1649</v>
      </c>
      <c r="L271" s="61"/>
      <c r="M271" t="s">
        <v>2779</v>
      </c>
      <c r="N271" s="270" t="s">
        <v>2825</v>
      </c>
      <c r="O271" s="61"/>
      <c r="P271" s="9">
        <f>SUM(Puntenklassement!D107)</f>
        <v>2973</v>
      </c>
    </row>
    <row r="272" spans="1:16" s="3" customFormat="1" ht="15.75" customHeight="1">
      <c r="A272" s="454" t="s">
        <v>2303</v>
      </c>
      <c r="B272" s="285" t="s">
        <v>1664</v>
      </c>
      <c r="C272" s="61"/>
      <c r="D272" t="s">
        <v>3874</v>
      </c>
      <c r="E272" s="270" t="s">
        <v>3925</v>
      </c>
      <c r="F272" s="61"/>
      <c r="G272" s="415">
        <f>'Punten per wedstrijd'!C1277</f>
        <v>0</v>
      </c>
      <c r="H272" s="416">
        <f>'Punten per wedstrijd'!D1277</f>
        <v>0</v>
      </c>
      <c r="I272" s="417">
        <f>'Punten per wedstrijd'!E1277</f>
        <v>0</v>
      </c>
      <c r="J272" s="454" t="s">
        <v>2303</v>
      </c>
      <c r="K272" s="107" t="s">
        <v>2198</v>
      </c>
      <c r="L272" s="61"/>
      <c r="M272" t="s">
        <v>2794</v>
      </c>
      <c r="N272" s="270" t="s">
        <v>3937</v>
      </c>
      <c r="O272" s="61"/>
      <c r="P272" s="9">
        <f>SUM(Puntenklassement!D86)</f>
        <v>2954</v>
      </c>
    </row>
    <row r="273" spans="1:16" s="3" customFormat="1" ht="15.75" customHeight="1">
      <c r="A273" s="454" t="s">
        <v>2304</v>
      </c>
      <c r="B273" s="107" t="s">
        <v>667</v>
      </c>
      <c r="C273" s="61"/>
      <c r="D273" t="s">
        <v>2786</v>
      </c>
      <c r="E273" s="270" t="s">
        <v>3917</v>
      </c>
      <c r="F273" s="61"/>
      <c r="G273" s="415">
        <f>'Punten per wedstrijd'!C1340</f>
        <v>0</v>
      </c>
      <c r="H273" s="416">
        <f>'Punten per wedstrijd'!D1340</f>
        <v>0</v>
      </c>
      <c r="I273" s="417">
        <f>'Punten per wedstrijd'!E1340</f>
        <v>0</v>
      </c>
      <c r="J273" s="454" t="s">
        <v>2304</v>
      </c>
      <c r="K273" s="285" t="s">
        <v>1658</v>
      </c>
      <c r="L273" s="61"/>
      <c r="M273" t="s">
        <v>2764</v>
      </c>
      <c r="N273" s="270" t="s">
        <v>3923</v>
      </c>
      <c r="O273" s="61"/>
      <c r="P273" s="9">
        <f>SUM(Puntenklassement!D33)</f>
        <v>2888</v>
      </c>
    </row>
    <row r="274" spans="1:16" s="3" customFormat="1" ht="15.75" customHeight="1">
      <c r="A274" s="454" t="s">
        <v>2305</v>
      </c>
      <c r="B274" s="106" t="s">
        <v>1345</v>
      </c>
      <c r="C274" s="61"/>
      <c r="D274" t="s">
        <v>3873</v>
      </c>
      <c r="E274" s="270" t="s">
        <v>3920</v>
      </c>
      <c r="F274" s="61"/>
      <c r="G274" s="415">
        <f>'Punten per wedstrijd'!C1349</f>
        <v>0</v>
      </c>
      <c r="H274" s="416">
        <f>'Punten per wedstrijd'!D1349</f>
        <v>0</v>
      </c>
      <c r="I274" s="417">
        <f>'Punten per wedstrijd'!E1349</f>
        <v>0</v>
      </c>
      <c r="J274" s="454" t="s">
        <v>2305</v>
      </c>
      <c r="K274" s="284" t="s">
        <v>3646</v>
      </c>
      <c r="L274" s="61"/>
      <c r="M274" t="s">
        <v>3894</v>
      </c>
      <c r="N274" s="270" t="s">
        <v>2838</v>
      </c>
      <c r="O274" s="61"/>
      <c r="P274" s="9">
        <f>SUM(Puntenklassement!D101)</f>
        <v>2866</v>
      </c>
    </row>
    <row r="275" spans="1:16" s="3" customFormat="1" ht="15.75" customHeight="1">
      <c r="A275" s="454" t="s">
        <v>2685</v>
      </c>
      <c r="B275" s="107" t="s">
        <v>651</v>
      </c>
      <c r="C275" s="61"/>
      <c r="D275" t="s">
        <v>2757</v>
      </c>
      <c r="E275" s="270" t="s">
        <v>3907</v>
      </c>
      <c r="F275" s="61"/>
      <c r="G275" s="415">
        <f>'Punten per wedstrijd'!C1354</f>
        <v>0</v>
      </c>
      <c r="H275" s="416">
        <f>'Punten per wedstrijd'!D1354</f>
        <v>0</v>
      </c>
      <c r="I275" s="417">
        <f>'Punten per wedstrijd'!E1354</f>
        <v>0</v>
      </c>
      <c r="J275" s="454" t="s">
        <v>2685</v>
      </c>
      <c r="K275" s="107" t="s">
        <v>2217</v>
      </c>
      <c r="L275" s="61"/>
      <c r="M275" t="s">
        <v>2792</v>
      </c>
      <c r="N275" s="270" t="s">
        <v>2831</v>
      </c>
      <c r="O275" s="61"/>
      <c r="P275" s="9">
        <f>SUM(Puntenklassement!D130)</f>
        <v>2865</v>
      </c>
    </row>
    <row r="276" spans="1:16" s="3" customFormat="1" ht="15.75" customHeight="1">
      <c r="A276" s="454" t="s">
        <v>2686</v>
      </c>
      <c r="B276" s="284" t="s">
        <v>142</v>
      </c>
      <c r="C276" s="61"/>
      <c r="D276" t="s">
        <v>2762</v>
      </c>
      <c r="E276" s="270" t="s">
        <v>2298</v>
      </c>
      <c r="F276" s="61"/>
      <c r="G276" s="415">
        <f>'Punten per wedstrijd'!C1364</f>
        <v>0</v>
      </c>
      <c r="H276" s="416">
        <f>'Punten per wedstrijd'!D1364</f>
        <v>0</v>
      </c>
      <c r="I276" s="417">
        <f>'Punten per wedstrijd'!E1364</f>
        <v>0</v>
      </c>
      <c r="J276" s="454" t="s">
        <v>2686</v>
      </c>
      <c r="K276" s="107" t="s">
        <v>2722</v>
      </c>
      <c r="L276" s="61"/>
      <c r="M276" t="s">
        <v>2288</v>
      </c>
      <c r="N276" s="270" t="s">
        <v>3937</v>
      </c>
      <c r="O276" s="61"/>
      <c r="P276" s="9">
        <f>SUM(Puntenklassement!D122)</f>
        <v>2846</v>
      </c>
    </row>
    <row r="277" spans="1:16" s="3" customFormat="1" ht="15.75" customHeight="1">
      <c r="A277" s="454" t="s">
        <v>2687</v>
      </c>
      <c r="B277" s="106" t="s">
        <v>1349</v>
      </c>
      <c r="C277" s="61"/>
      <c r="D277" t="s">
        <v>2752</v>
      </c>
      <c r="E277" s="270" t="s">
        <v>3919</v>
      </c>
      <c r="F277" s="61"/>
      <c r="G277" s="415">
        <f>'Punten per wedstrijd'!C1365</f>
        <v>0</v>
      </c>
      <c r="H277" s="416">
        <f>'Punten per wedstrijd'!D1365</f>
        <v>0</v>
      </c>
      <c r="I277" s="417">
        <f>'Punten per wedstrijd'!E1365</f>
        <v>0</v>
      </c>
      <c r="J277" s="454" t="s">
        <v>2687</v>
      </c>
      <c r="K277" s="107" t="s">
        <v>2197</v>
      </c>
      <c r="L277" s="61"/>
      <c r="M277" t="s">
        <v>2805</v>
      </c>
      <c r="N277" s="270" t="s">
        <v>3935</v>
      </c>
      <c r="O277" s="61"/>
      <c r="P277" s="9">
        <f>SUM(Puntenklassement!D29)</f>
        <v>2823</v>
      </c>
    </row>
    <row r="278" spans="1:16" s="3" customFormat="1" ht="15.75" customHeight="1">
      <c r="A278" s="454" t="s">
        <v>2688</v>
      </c>
      <c r="B278" s="107" t="s">
        <v>686</v>
      </c>
      <c r="C278" s="61"/>
      <c r="D278" t="s">
        <v>2799</v>
      </c>
      <c r="E278" s="270" t="s">
        <v>3915</v>
      </c>
      <c r="F278" s="61"/>
      <c r="G278" s="415">
        <f>'Punten per wedstrijd'!C1384</f>
        <v>0</v>
      </c>
      <c r="H278" s="416">
        <f>'Punten per wedstrijd'!D1384</f>
        <v>0</v>
      </c>
      <c r="I278" s="417">
        <f>'Punten per wedstrijd'!E1384</f>
        <v>0</v>
      </c>
      <c r="J278" s="454" t="s">
        <v>2688</v>
      </c>
      <c r="K278" s="284" t="s">
        <v>3630</v>
      </c>
      <c r="L278" s="61"/>
      <c r="M278" t="s">
        <v>2819</v>
      </c>
      <c r="N278" s="270" t="s">
        <v>3934</v>
      </c>
      <c r="O278" s="61"/>
      <c r="P278" s="9">
        <f>SUM(Puntenklassement!D35)</f>
        <v>2757</v>
      </c>
    </row>
    <row r="279" spans="1:16" s="3" customFormat="1" ht="15.75" customHeight="1">
      <c r="A279" s="454" t="s">
        <v>2689</v>
      </c>
      <c r="B279" s="285" t="s">
        <v>33</v>
      </c>
      <c r="C279" s="61"/>
      <c r="D279" t="s">
        <v>2746</v>
      </c>
      <c r="E279" s="270" t="s">
        <v>2298</v>
      </c>
      <c r="F279" s="61"/>
      <c r="G279" s="415">
        <f>'Punten per wedstrijd'!C1385</f>
        <v>0</v>
      </c>
      <c r="H279" s="416">
        <f>'Punten per wedstrijd'!D1385</f>
        <v>0</v>
      </c>
      <c r="I279" s="417">
        <f>'Punten per wedstrijd'!E1385</f>
        <v>0</v>
      </c>
      <c r="J279" s="454" t="s">
        <v>2689</v>
      </c>
      <c r="K279" s="285" t="s">
        <v>1656</v>
      </c>
      <c r="L279" s="61"/>
      <c r="M279" t="s">
        <v>2811</v>
      </c>
      <c r="N279" s="270" t="s">
        <v>2837</v>
      </c>
      <c r="O279" s="61"/>
      <c r="P279" s="9">
        <f>SUM(Puntenklassement!D9)</f>
        <v>2658</v>
      </c>
    </row>
    <row r="280" spans="1:16" s="3" customFormat="1" ht="15.75" customHeight="1">
      <c r="A280" s="454" t="s">
        <v>2690</v>
      </c>
      <c r="B280" s="107" t="s">
        <v>2722</v>
      </c>
      <c r="C280" s="61"/>
      <c r="D280" t="s">
        <v>2288</v>
      </c>
      <c r="E280" s="270" t="s">
        <v>3937</v>
      </c>
      <c r="F280" s="61"/>
      <c r="G280" s="415">
        <f>'Punten per wedstrijd'!C1389</f>
        <v>0</v>
      </c>
      <c r="H280" s="416">
        <f>'Punten per wedstrijd'!D1389</f>
        <v>0</v>
      </c>
      <c r="I280" s="417">
        <f>'Punten per wedstrijd'!E1389</f>
        <v>0</v>
      </c>
      <c r="J280" s="454" t="s">
        <v>2690</v>
      </c>
      <c r="K280" s="107" t="s">
        <v>2728</v>
      </c>
      <c r="L280" s="61"/>
      <c r="M280" t="s">
        <v>2296</v>
      </c>
      <c r="N280" s="270" t="s">
        <v>2837</v>
      </c>
      <c r="O280" s="61"/>
      <c r="P280" s="9">
        <f>SUM(Puntenklassement!D126)</f>
        <v>2635</v>
      </c>
    </row>
    <row r="281" spans="1:16" s="3" customFormat="1" ht="15.75" customHeight="1">
      <c r="A281" s="454" t="s">
        <v>2691</v>
      </c>
      <c r="B281" s="106" t="s">
        <v>1351</v>
      </c>
      <c r="C281" s="61"/>
      <c r="D281" t="s">
        <v>2750</v>
      </c>
      <c r="E281" s="270" t="s">
        <v>3904</v>
      </c>
      <c r="F281" s="61"/>
      <c r="G281" s="415">
        <f>'Punten per wedstrijd'!C1390</f>
        <v>0</v>
      </c>
      <c r="H281" s="416">
        <f>'Punten per wedstrijd'!D1390</f>
        <v>0</v>
      </c>
      <c r="I281" s="417">
        <f>'Punten per wedstrijd'!E1390</f>
        <v>0</v>
      </c>
      <c r="J281" s="454" t="s">
        <v>2691</v>
      </c>
      <c r="K281" s="284" t="s">
        <v>3627</v>
      </c>
      <c r="L281" s="61"/>
      <c r="M281" t="s">
        <v>2816</v>
      </c>
      <c r="N281" s="270" t="s">
        <v>2301</v>
      </c>
      <c r="O281" s="61"/>
      <c r="P281" s="9">
        <f>SUM(Puntenklassement!D18)</f>
        <v>2453</v>
      </c>
    </row>
    <row r="282" spans="1:16" s="3" customFormat="1" ht="15.75" customHeight="1">
      <c r="A282" s="454" t="s">
        <v>2692</v>
      </c>
      <c r="B282" s="284" t="s">
        <v>3651</v>
      </c>
      <c r="C282" s="61"/>
      <c r="D282" t="s">
        <v>3900</v>
      </c>
      <c r="E282" s="270" t="s">
        <v>3949</v>
      </c>
      <c r="F282" s="61"/>
      <c r="G282" s="415">
        <f>'Punten per wedstrijd'!C1392</f>
        <v>0</v>
      </c>
      <c r="H282" s="416">
        <f>'Punten per wedstrijd'!D1392</f>
        <v>0</v>
      </c>
      <c r="I282" s="417">
        <f>'Punten per wedstrijd'!E1392</f>
        <v>0</v>
      </c>
      <c r="J282" s="454" t="s">
        <v>2692</v>
      </c>
      <c r="K282" s="284" t="s">
        <v>3647</v>
      </c>
      <c r="L282" s="61"/>
      <c r="M282" t="s">
        <v>3895</v>
      </c>
      <c r="N282" s="270" t="s">
        <v>3942</v>
      </c>
      <c r="O282" s="61"/>
      <c r="P282" s="9">
        <f>SUM(Puntenklassement!D110)</f>
        <v>2398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182</v>
      </c>
      <c r="H284" s="1">
        <f>SUM(H147:H282)</f>
        <v>215</v>
      </c>
      <c r="I284" s="1">
        <f>SUM(I147:I282)</f>
        <v>194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4779</v>
      </c>
      <c r="F287" s="283" t="s">
        <v>4725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4" t="s">
        <v>0</v>
      </c>
      <c r="B288" s="106" t="s">
        <v>1337</v>
      </c>
      <c r="C288" s="9"/>
      <c r="D288" s="359" t="s">
        <v>3695</v>
      </c>
      <c r="E288" s="217">
        <f>UCIRanking!B9</f>
        <v>66532.662499999977</v>
      </c>
      <c r="F288" s="217">
        <v>66342.362499999974</v>
      </c>
      <c r="G288" s="57">
        <f>SUM(E288-F288)</f>
        <v>190.30000000000291</v>
      </c>
      <c r="H288" s="3"/>
      <c r="I288" s="454" t="s">
        <v>0</v>
      </c>
      <c r="J288" s="284" t="s">
        <v>3643</v>
      </c>
      <c r="L288" t="s">
        <v>3891</v>
      </c>
      <c r="M288" s="270" t="s">
        <v>3945</v>
      </c>
      <c r="O288" s="65">
        <f>$BDR$870</f>
        <v>9444.9999999999982</v>
      </c>
    </row>
    <row r="289" spans="1:15" s="61" customFormat="1" ht="15.75" customHeight="1">
      <c r="A289" s="454" t="s">
        <v>2</v>
      </c>
      <c r="B289" s="107" t="s">
        <v>155</v>
      </c>
      <c r="C289" s="9"/>
      <c r="D289" s="359" t="s">
        <v>3699</v>
      </c>
      <c r="E289" s="217">
        <f>UCIRanking!B135</f>
        <v>66526.524999999878</v>
      </c>
      <c r="F289" s="217">
        <v>66284.299999999872</v>
      </c>
      <c r="G289" s="57">
        <f>SUM(E289-F289)</f>
        <v>242.22500000000582</v>
      </c>
      <c r="H289" s="3"/>
      <c r="I289" s="454" t="s">
        <v>2</v>
      </c>
      <c r="J289" s="107" t="s">
        <v>3637</v>
      </c>
      <c r="L289" t="s">
        <v>3885</v>
      </c>
      <c r="M289" s="270" t="s">
        <v>3942</v>
      </c>
      <c r="O289" s="65">
        <f>$BBP$870</f>
        <v>8435.7000000000007</v>
      </c>
    </row>
    <row r="290" spans="1:15" s="61" customFormat="1" ht="15.75" customHeight="1">
      <c r="A290" s="454" t="s">
        <v>3</v>
      </c>
      <c r="B290" s="284" t="s">
        <v>21</v>
      </c>
      <c r="C290" s="9"/>
      <c r="D290" s="359" t="s">
        <v>3696</v>
      </c>
      <c r="E290" s="217">
        <f>UCIRanking!B66</f>
        <v>66118.437499999927</v>
      </c>
      <c r="F290" s="217">
        <v>66068.037499999919</v>
      </c>
      <c r="G290" s="57">
        <f>SUM(E290-F290)</f>
        <v>50.400000000008731</v>
      </c>
      <c r="H290" s="345"/>
      <c r="I290" s="454" t="s">
        <v>3</v>
      </c>
      <c r="J290" s="284" t="s">
        <v>3634</v>
      </c>
      <c r="L290" t="s">
        <v>3882</v>
      </c>
      <c r="M290" s="270" t="s">
        <v>3944</v>
      </c>
      <c r="O290" s="65">
        <f>$BAO$870</f>
        <v>8340.6000000000022</v>
      </c>
    </row>
    <row r="291" spans="1:15" s="61" customFormat="1" ht="15.75" customHeight="1">
      <c r="A291" s="454" t="s">
        <v>5</v>
      </c>
      <c r="B291" s="106" t="s">
        <v>1351</v>
      </c>
      <c r="C291" s="9"/>
      <c r="D291" s="359" t="s">
        <v>3697</v>
      </c>
      <c r="E291" s="217">
        <f>UCIRanking!B126</f>
        <v>66051.437500000029</v>
      </c>
      <c r="F291" s="217">
        <v>65982.887500000026</v>
      </c>
      <c r="G291" s="57">
        <f>SUM(E291-F291)</f>
        <v>68.55000000000291</v>
      </c>
      <c r="H291" s="345"/>
      <c r="I291" s="454" t="s">
        <v>5</v>
      </c>
      <c r="J291" s="284" t="s">
        <v>3635</v>
      </c>
      <c r="L291" t="s">
        <v>3883</v>
      </c>
      <c r="M291" s="270" t="s">
        <v>3945</v>
      </c>
      <c r="O291" s="65">
        <f>$BAX$870</f>
        <v>8282.4</v>
      </c>
    </row>
    <row r="292" spans="1:15" s="61" customFormat="1" ht="15.75" customHeight="1">
      <c r="A292" s="454" t="s">
        <v>7</v>
      </c>
      <c r="B292" s="107" t="s">
        <v>154</v>
      </c>
      <c r="C292" s="9"/>
      <c r="D292" s="359" t="s">
        <v>3751</v>
      </c>
      <c r="E292" s="217">
        <f>UCIRanking!B96</f>
        <v>66021.637499999939</v>
      </c>
      <c r="F292" s="217">
        <v>66285.512499999939</v>
      </c>
      <c r="G292" s="57">
        <f>SUM(E292-F292)</f>
        <v>-263.875</v>
      </c>
      <c r="H292" s="345"/>
      <c r="I292" s="454" t="s">
        <v>7</v>
      </c>
      <c r="J292" s="107" t="s">
        <v>3641</v>
      </c>
      <c r="L292" t="s">
        <v>3889</v>
      </c>
      <c r="M292" s="270" t="s">
        <v>3947</v>
      </c>
      <c r="O292" s="65">
        <f>$BCZ$870</f>
        <v>8241.7999999999975</v>
      </c>
    </row>
    <row r="293" spans="1:15" s="61" customFormat="1" ht="15.75" customHeight="1">
      <c r="A293" s="454" t="s">
        <v>8</v>
      </c>
      <c r="B293" s="285" t="s">
        <v>31</v>
      </c>
      <c r="C293" s="9"/>
      <c r="D293" s="359" t="s">
        <v>3701</v>
      </c>
      <c r="E293" s="217">
        <f>UCIRanking!B115</f>
        <v>65843.237499999974</v>
      </c>
      <c r="F293" s="217">
        <v>65164.137499999975</v>
      </c>
      <c r="G293" s="57">
        <f>SUM(E293-F293)</f>
        <v>679.09999999999854</v>
      </c>
      <c r="H293" s="345"/>
      <c r="I293" s="454" t="s">
        <v>8</v>
      </c>
      <c r="J293" s="107" t="s">
        <v>3689</v>
      </c>
      <c r="L293" t="s">
        <v>3898</v>
      </c>
      <c r="M293" s="270" t="s">
        <v>3947</v>
      </c>
      <c r="O293" s="65">
        <f>$BGC$870</f>
        <v>8119.3</v>
      </c>
    </row>
    <row r="294" spans="1:15" s="61" customFormat="1" ht="15.75" customHeight="1">
      <c r="A294" s="454" t="s">
        <v>10</v>
      </c>
      <c r="B294" s="107" t="s">
        <v>683</v>
      </c>
      <c r="C294" s="465"/>
      <c r="D294" s="359" t="s">
        <v>3750</v>
      </c>
      <c r="E294" s="217">
        <f>UCIRanking!B102</f>
        <v>65301.287500000071</v>
      </c>
      <c r="F294" s="217">
        <v>65324.262500000063</v>
      </c>
      <c r="G294" s="57">
        <f>SUM(E294-F294)</f>
        <v>-22.974999999991269</v>
      </c>
      <c r="H294" s="345"/>
      <c r="I294" s="454" t="s">
        <v>10</v>
      </c>
      <c r="J294" s="284" t="s">
        <v>3633</v>
      </c>
      <c r="L294" t="s">
        <v>2850</v>
      </c>
      <c r="M294" s="270" t="s">
        <v>3948</v>
      </c>
      <c r="O294" s="65">
        <f>$BAF$870</f>
        <v>8116.2999999999984</v>
      </c>
    </row>
    <row r="295" spans="1:15" s="61" customFormat="1" ht="15.75" customHeight="1">
      <c r="A295" s="454" t="s">
        <v>12</v>
      </c>
      <c r="B295" s="285" t="s">
        <v>25</v>
      </c>
      <c r="C295" s="9"/>
      <c r="D295" s="359" t="s">
        <v>3698</v>
      </c>
      <c r="E295" s="217">
        <f>UCIRanking!B82</f>
        <v>64796.05000000009</v>
      </c>
      <c r="F295" s="217">
        <v>64696.775000000081</v>
      </c>
      <c r="G295" s="57">
        <f>SUM(E295-F295)</f>
        <v>99.275000000008731</v>
      </c>
      <c r="H295" s="345"/>
      <c r="I295" s="459" t="s">
        <v>12</v>
      </c>
      <c r="J295" s="284" t="s">
        <v>3629</v>
      </c>
      <c r="L295" t="s">
        <v>2818</v>
      </c>
      <c r="M295" s="270" t="s">
        <v>2838</v>
      </c>
      <c r="O295" s="65">
        <f>$AYM$870</f>
        <v>8100.7</v>
      </c>
    </row>
    <row r="296" spans="1:15" s="61" customFormat="1" ht="15.75" customHeight="1">
      <c r="A296" s="454" t="s">
        <v>14</v>
      </c>
      <c r="B296" s="107" t="s">
        <v>687</v>
      </c>
      <c r="C296" s="9"/>
      <c r="D296" s="359" t="s">
        <v>3700</v>
      </c>
      <c r="E296" s="217">
        <f>UCIRanking!B39</f>
        <v>64716.187499999964</v>
      </c>
      <c r="F296" s="217">
        <v>64939.787499999969</v>
      </c>
      <c r="G296" s="57">
        <f>SUM(E296-F296)</f>
        <v>-223.60000000000582</v>
      </c>
      <c r="H296" s="345"/>
      <c r="I296" s="459" t="s">
        <v>14</v>
      </c>
      <c r="J296" s="284" t="s">
        <v>3649</v>
      </c>
      <c r="L296" t="s">
        <v>3897</v>
      </c>
      <c r="M296" s="270" t="s">
        <v>2838</v>
      </c>
      <c r="O296" s="65">
        <f>$BFT$870</f>
        <v>8037.8000000000011</v>
      </c>
    </row>
    <row r="297" spans="1:15" s="61" customFormat="1" ht="15.75" customHeight="1">
      <c r="A297" s="454" t="s">
        <v>16</v>
      </c>
      <c r="B297" s="285" t="s">
        <v>1661</v>
      </c>
      <c r="C297" s="465"/>
      <c r="D297" s="359" t="s">
        <v>3703</v>
      </c>
      <c r="E297" s="217">
        <f>UCIRanking!B30</f>
        <v>64513.275000000009</v>
      </c>
      <c r="F297" s="217">
        <v>64554.075000000012</v>
      </c>
      <c r="G297" s="57">
        <f>SUM(E297-F297)</f>
        <v>-40.80000000000291</v>
      </c>
      <c r="H297" s="345"/>
      <c r="I297" s="459" t="s">
        <v>16</v>
      </c>
      <c r="J297" s="284" t="s">
        <v>3636</v>
      </c>
      <c r="L297" t="s">
        <v>3884</v>
      </c>
      <c r="M297" s="270" t="s">
        <v>2838</v>
      </c>
      <c r="O297" s="65">
        <f>$BBG$870</f>
        <v>7998</v>
      </c>
    </row>
    <row r="298" spans="1:15" s="61" customFormat="1" ht="15.75" customHeight="1">
      <c r="A298" s="454" t="s">
        <v>18</v>
      </c>
      <c r="B298" s="285" t="s">
        <v>33</v>
      </c>
      <c r="C298" s="9"/>
      <c r="D298" s="359" t="s">
        <v>3702</v>
      </c>
      <c r="E298" s="217">
        <f>UCIRanking!B121</f>
        <v>64349.937500000044</v>
      </c>
      <c r="F298" s="217">
        <v>64285.112500000032</v>
      </c>
      <c r="G298" s="57">
        <f>SUM(E298-F298)</f>
        <v>64.825000000011642</v>
      </c>
      <c r="H298" s="345"/>
      <c r="I298" s="459" t="s">
        <v>18</v>
      </c>
      <c r="J298" s="107" t="s">
        <v>3626</v>
      </c>
      <c r="L298" t="s">
        <v>2815</v>
      </c>
      <c r="M298" s="270" t="s">
        <v>3947</v>
      </c>
      <c r="O298" s="65">
        <f>$AXL$870</f>
        <v>7949.7999999999984</v>
      </c>
    </row>
    <row r="299" spans="1:15" s="61" customFormat="1" ht="15.75" customHeight="1">
      <c r="A299" s="454" t="s">
        <v>20</v>
      </c>
      <c r="B299" s="107" t="s">
        <v>704</v>
      </c>
      <c r="C299" s="465"/>
      <c r="D299" s="359" t="s">
        <v>3704</v>
      </c>
      <c r="E299" s="217">
        <f>UCIRanking!B60</f>
        <v>64156.624999999949</v>
      </c>
      <c r="F299" s="217">
        <v>64190.374999999935</v>
      </c>
      <c r="G299" s="57">
        <f>SUM(E299-F299)</f>
        <v>-33.749999999985448</v>
      </c>
      <c r="H299" s="345"/>
      <c r="I299" s="459" t="s">
        <v>20</v>
      </c>
      <c r="J299" s="284" t="s">
        <v>3638</v>
      </c>
      <c r="L299" t="s">
        <v>3886</v>
      </c>
      <c r="M299" s="270" t="s">
        <v>3942</v>
      </c>
      <c r="O299" s="65">
        <f>$BBY$870</f>
        <v>7872.1</v>
      </c>
    </row>
    <row r="300" spans="1:15" s="61" customFormat="1" ht="15.75" customHeight="1">
      <c r="A300" s="454" t="s">
        <v>22</v>
      </c>
      <c r="B300" s="107" t="s">
        <v>651</v>
      </c>
      <c r="C300" s="9"/>
      <c r="D300" s="359" t="s">
        <v>3705</v>
      </c>
      <c r="E300" s="217">
        <f>UCIRanking!B90</f>
        <v>64026.850000000093</v>
      </c>
      <c r="F300" s="217">
        <v>64069.000000000102</v>
      </c>
      <c r="G300" s="57">
        <f>SUM(E300-F300)</f>
        <v>-42.150000000008731</v>
      </c>
      <c r="H300" s="345"/>
      <c r="I300" s="459" t="s">
        <v>22</v>
      </c>
      <c r="J300" s="284" t="s">
        <v>3652</v>
      </c>
      <c r="L300" t="s">
        <v>3901</v>
      </c>
      <c r="M300" s="270" t="s">
        <v>3930</v>
      </c>
      <c r="O300" s="65">
        <f>$BHD$870</f>
        <v>7837.2499999999991</v>
      </c>
    </row>
    <row r="301" spans="1:15" s="61" customFormat="1" ht="15.75" customHeight="1">
      <c r="A301" s="454" t="s">
        <v>24</v>
      </c>
      <c r="B301" s="285" t="s">
        <v>1655</v>
      </c>
      <c r="C301" s="465"/>
      <c r="D301" s="359" t="s">
        <v>3707</v>
      </c>
      <c r="E301" s="217">
        <f>UCIRanking!B141</f>
        <v>63764.55</v>
      </c>
      <c r="F301" s="217">
        <v>63280.875</v>
      </c>
      <c r="G301" s="57">
        <f>SUM(E301-F301)</f>
        <v>483.67500000000291</v>
      </c>
      <c r="H301" s="345"/>
      <c r="I301" s="459" t="s">
        <v>24</v>
      </c>
      <c r="J301" s="284" t="s">
        <v>3648</v>
      </c>
      <c r="L301" t="s">
        <v>3896</v>
      </c>
      <c r="M301" s="270" t="s">
        <v>3947</v>
      </c>
      <c r="O301" s="65">
        <f>$BFK$870</f>
        <v>7834.3000000000011</v>
      </c>
    </row>
    <row r="302" spans="1:15" s="61" customFormat="1" ht="15.75" customHeight="1">
      <c r="A302" s="454" t="s">
        <v>26</v>
      </c>
      <c r="B302" s="284" t="s">
        <v>142</v>
      </c>
      <c r="C302" s="9"/>
      <c r="D302" s="359" t="s">
        <v>3706</v>
      </c>
      <c r="E302" s="217">
        <f>UCIRanking!B100</f>
        <v>63453.462500000023</v>
      </c>
      <c r="F302" s="217">
        <v>63210.612500000017</v>
      </c>
      <c r="G302" s="57">
        <f>SUM(E302-F302)</f>
        <v>242.85000000000582</v>
      </c>
      <c r="H302" s="345"/>
      <c r="I302" s="459" t="s">
        <v>26</v>
      </c>
      <c r="J302" s="284" t="s">
        <v>3645</v>
      </c>
      <c r="L302" t="s">
        <v>3893</v>
      </c>
      <c r="M302" s="270" t="s">
        <v>2836</v>
      </c>
      <c r="O302" s="65">
        <f>$BEJ$870</f>
        <v>7770.3499999999995</v>
      </c>
    </row>
    <row r="303" spans="1:15" s="61" customFormat="1" ht="15.75" customHeight="1">
      <c r="A303" s="454" t="s">
        <v>28</v>
      </c>
      <c r="B303" s="284" t="s">
        <v>143</v>
      </c>
      <c r="C303" s="9"/>
      <c r="D303" s="359" t="s">
        <v>3711</v>
      </c>
      <c r="E303" s="217">
        <f>UCIRanking!B123</f>
        <v>62511.875000000102</v>
      </c>
      <c r="F303" s="217">
        <v>62520.400000000096</v>
      </c>
      <c r="G303" s="57">
        <f>SUM(E303-F303)</f>
        <v>-8.5249999999941792</v>
      </c>
      <c r="H303" s="345"/>
      <c r="I303" s="459" t="s">
        <v>28</v>
      </c>
      <c r="J303" s="284" t="s">
        <v>3624</v>
      </c>
      <c r="L303" t="s">
        <v>2813</v>
      </c>
      <c r="M303" s="270" t="s">
        <v>3945</v>
      </c>
      <c r="O303" s="65">
        <f>$AWT$870</f>
        <v>7747.1000000000013</v>
      </c>
    </row>
    <row r="304" spans="1:15" s="61" customFormat="1" ht="15.75" customHeight="1">
      <c r="A304" s="454" t="s">
        <v>30</v>
      </c>
      <c r="B304" s="106" t="s">
        <v>1344</v>
      </c>
      <c r="C304" s="465"/>
      <c r="D304" s="359" t="s">
        <v>3715</v>
      </c>
      <c r="E304" s="217">
        <f>UCIRanking!B34</f>
        <v>62399.88749999999</v>
      </c>
      <c r="F304" s="217">
        <v>62115.312499999978</v>
      </c>
      <c r="G304" s="57">
        <f>SUM(E304-F304)</f>
        <v>284.57500000001164</v>
      </c>
      <c r="H304" s="345"/>
      <c r="I304" s="459" t="s">
        <v>30</v>
      </c>
      <c r="J304" s="284" t="s">
        <v>3642</v>
      </c>
      <c r="L304" t="s">
        <v>3890</v>
      </c>
      <c r="M304" s="270" t="s">
        <v>2837</v>
      </c>
      <c r="O304" s="65">
        <f>$BDI$870</f>
        <v>7601.5999999999995</v>
      </c>
    </row>
    <row r="305" spans="1:15" s="61" customFormat="1" ht="15.75" customHeight="1">
      <c r="A305" s="454" t="s">
        <v>32</v>
      </c>
      <c r="B305" s="285" t="s">
        <v>11</v>
      </c>
      <c r="C305" s="9"/>
      <c r="D305" s="359" t="s">
        <v>3710</v>
      </c>
      <c r="E305" s="217">
        <f>UCIRanking!B31</f>
        <v>62076.750000000058</v>
      </c>
      <c r="F305" s="217">
        <v>61892.400000000067</v>
      </c>
      <c r="G305" s="57">
        <f>SUM(E305-F305)</f>
        <v>184.34999999999127</v>
      </c>
      <c r="H305" s="345"/>
      <c r="I305" s="459" t="s">
        <v>32</v>
      </c>
      <c r="J305" s="284" t="s">
        <v>3628</v>
      </c>
      <c r="L305" t="s">
        <v>2817</v>
      </c>
      <c r="M305" s="270" t="s">
        <v>3935</v>
      </c>
      <c r="O305" s="65">
        <f>$AYD$870</f>
        <v>7600.4000000000024</v>
      </c>
    </row>
    <row r="306" spans="1:15" s="61" customFormat="1" ht="15.75" customHeight="1">
      <c r="A306" s="454" t="s">
        <v>34</v>
      </c>
      <c r="B306" s="285" t="s">
        <v>17</v>
      </c>
      <c r="C306" s="9"/>
      <c r="D306" s="359" t="s">
        <v>3708</v>
      </c>
      <c r="E306" s="217">
        <f>UCIRanking!B48</f>
        <v>61993.287500000108</v>
      </c>
      <c r="F306" s="217">
        <v>61810.762500000114</v>
      </c>
      <c r="G306" s="57">
        <f>SUM(E306-F306)</f>
        <v>182.52499999999418</v>
      </c>
      <c r="H306" s="345"/>
      <c r="I306" s="459" t="s">
        <v>34</v>
      </c>
      <c r="J306" s="284" t="s">
        <v>3627</v>
      </c>
      <c r="L306" t="s">
        <v>2816</v>
      </c>
      <c r="M306" s="270" t="s">
        <v>2301</v>
      </c>
      <c r="O306" s="65">
        <f>$AXU$870</f>
        <v>7582.4000000000005</v>
      </c>
    </row>
    <row r="307" spans="1:15" s="61" customFormat="1" ht="15.75" customHeight="1">
      <c r="A307" s="454" t="s">
        <v>36</v>
      </c>
      <c r="B307" s="285" t="s">
        <v>37</v>
      </c>
      <c r="C307" s="9"/>
      <c r="D307" s="359" t="s">
        <v>3709</v>
      </c>
      <c r="E307" s="217">
        <f>UCIRanking!B122</f>
        <v>61928.051249999975</v>
      </c>
      <c r="F307" s="217">
        <v>61808.526249999966</v>
      </c>
      <c r="G307" s="57">
        <f>SUM(E307-F307)</f>
        <v>119.52500000000873</v>
      </c>
      <c r="H307" s="345"/>
      <c r="I307" s="459" t="s">
        <v>36</v>
      </c>
      <c r="J307" s="284" t="s">
        <v>3640</v>
      </c>
      <c r="L307" t="s">
        <v>3888</v>
      </c>
      <c r="M307" s="270" t="s">
        <v>3949</v>
      </c>
      <c r="O307" s="65">
        <f>$BCQ$870</f>
        <v>7547.7000000000016</v>
      </c>
    </row>
    <row r="308" spans="1:15" s="61" customFormat="1" ht="15.75" customHeight="1">
      <c r="A308" s="454" t="s">
        <v>38</v>
      </c>
      <c r="B308" s="107" t="s">
        <v>654</v>
      </c>
      <c r="C308" s="9"/>
      <c r="D308" s="359" t="s">
        <v>3716</v>
      </c>
      <c r="E308" s="217">
        <f>UCIRanking!B106</f>
        <v>61824.725000000006</v>
      </c>
      <c r="F308" s="217">
        <v>62117.900000000023</v>
      </c>
      <c r="G308" s="57">
        <f>SUM(E308-F308)</f>
        <v>-293.17500000001746</v>
      </c>
      <c r="H308" s="345"/>
      <c r="I308" s="459" t="s">
        <v>38</v>
      </c>
      <c r="J308" s="284" t="s">
        <v>3659</v>
      </c>
      <c r="L308" t="s">
        <v>2820</v>
      </c>
      <c r="M308" s="270" t="s">
        <v>3945</v>
      </c>
      <c r="O308" s="65">
        <f>$AZE$870</f>
        <v>7449.4000000000015</v>
      </c>
    </row>
    <row r="309" spans="1:15" s="61" customFormat="1" ht="15.75" customHeight="1">
      <c r="A309" s="454" t="s">
        <v>145</v>
      </c>
      <c r="B309" s="285" t="s">
        <v>1653</v>
      </c>
      <c r="C309" s="465"/>
      <c r="D309" s="359" t="s">
        <v>3712</v>
      </c>
      <c r="E309" s="217">
        <f>UCIRanking!B22</f>
        <v>61676.824999999997</v>
      </c>
      <c r="F309" s="217">
        <v>61520.974999999991</v>
      </c>
      <c r="G309" s="57">
        <f>SUM(E309-F309)</f>
        <v>155.85000000000582</v>
      </c>
      <c r="H309" s="345"/>
      <c r="I309" s="459" t="s">
        <v>145</v>
      </c>
      <c r="J309" s="284" t="s">
        <v>3639</v>
      </c>
      <c r="L309" t="s">
        <v>3887</v>
      </c>
      <c r="M309" s="270" t="s">
        <v>2836</v>
      </c>
      <c r="O309" s="65">
        <f>$BCH$870</f>
        <v>7410.1</v>
      </c>
    </row>
    <row r="310" spans="1:15" s="61" customFormat="1" ht="15.75" customHeight="1">
      <c r="A310" s="454" t="s">
        <v>146</v>
      </c>
      <c r="B310" s="107" t="s">
        <v>141</v>
      </c>
      <c r="C310" s="9"/>
      <c r="D310" s="359" t="s">
        <v>3714</v>
      </c>
      <c r="E310" s="217">
        <f>UCIRanking!B67</f>
        <v>61097.924999999981</v>
      </c>
      <c r="F310" s="217">
        <v>60911.524999999987</v>
      </c>
      <c r="G310" s="57">
        <f>SUM(E310-F310)</f>
        <v>186.39999999999418</v>
      </c>
      <c r="H310" s="345"/>
      <c r="I310" s="459" t="s">
        <v>146</v>
      </c>
      <c r="J310" s="284" t="s">
        <v>3625</v>
      </c>
      <c r="L310" t="s">
        <v>2814</v>
      </c>
      <c r="M310" s="270" t="s">
        <v>3946</v>
      </c>
      <c r="O310" s="65">
        <f>$AXC$870</f>
        <v>7211.6</v>
      </c>
    </row>
    <row r="311" spans="1:15" s="61" customFormat="1" ht="15.75" customHeight="1">
      <c r="A311" s="459" t="s">
        <v>147</v>
      </c>
      <c r="B311" s="106" t="s">
        <v>1342</v>
      </c>
      <c r="C311" s="107"/>
      <c r="D311" s="359" t="s">
        <v>3718</v>
      </c>
      <c r="E311" s="217">
        <f>UCIRanking!B17</f>
        <v>60532.674999999923</v>
      </c>
      <c r="F311" s="217">
        <v>60304.74999999992</v>
      </c>
      <c r="G311" s="57">
        <f>SUM(E311-F311)</f>
        <v>227.92500000000291</v>
      </c>
      <c r="H311" s="345"/>
      <c r="I311" s="459" t="s">
        <v>147</v>
      </c>
      <c r="J311" s="284" t="s">
        <v>3647</v>
      </c>
      <c r="L311" t="s">
        <v>3895</v>
      </c>
      <c r="M311" s="270" t="s">
        <v>3942</v>
      </c>
      <c r="O311" s="65">
        <f>$BFB$870</f>
        <v>7082.1</v>
      </c>
    </row>
    <row r="312" spans="1:15" s="61" customFormat="1" ht="15.75" customHeight="1">
      <c r="A312" s="454" t="s">
        <v>151</v>
      </c>
      <c r="B312" s="107" t="s">
        <v>682</v>
      </c>
      <c r="C312" s="9"/>
      <c r="D312" s="359" t="s">
        <v>3717</v>
      </c>
      <c r="E312" s="217">
        <f>UCIRanking!B91</f>
        <v>60164.949999999888</v>
      </c>
      <c r="F312" s="217">
        <v>59973.199999999888</v>
      </c>
      <c r="G312" s="57">
        <f>SUM(E312-F312)</f>
        <v>191.75</v>
      </c>
      <c r="H312" s="345"/>
      <c r="I312" s="459" t="s">
        <v>151</v>
      </c>
      <c r="J312" s="284" t="s">
        <v>3651</v>
      </c>
      <c r="L312" t="s">
        <v>3900</v>
      </c>
      <c r="M312" s="270" t="s">
        <v>3949</v>
      </c>
      <c r="O312" s="65">
        <f>$BGU$870</f>
        <v>6828.6</v>
      </c>
    </row>
    <row r="313" spans="1:15" s="61" customFormat="1" ht="15.75" customHeight="1">
      <c r="A313" s="454" t="s">
        <v>157</v>
      </c>
      <c r="B313" s="107" t="s">
        <v>162</v>
      </c>
      <c r="C313" s="9"/>
      <c r="D313" s="359" t="s">
        <v>3752</v>
      </c>
      <c r="E313" s="217">
        <f>UCIRanking!B50</f>
        <v>60129.437499999935</v>
      </c>
      <c r="F313" s="217">
        <v>59952.637499999932</v>
      </c>
      <c r="G313" s="57">
        <f>SUM(E313-F313)</f>
        <v>176.80000000000291</v>
      </c>
      <c r="H313" s="345"/>
      <c r="I313" s="459" t="s">
        <v>157</v>
      </c>
      <c r="J313" s="284" t="s">
        <v>3650</v>
      </c>
      <c r="L313" t="s">
        <v>3899</v>
      </c>
      <c r="M313" s="270" t="s">
        <v>3942</v>
      </c>
      <c r="O313" s="65">
        <f>$BGL$870</f>
        <v>6827.1000000000013</v>
      </c>
    </row>
    <row r="314" spans="1:15" s="61" customFormat="1" ht="15.75" customHeight="1">
      <c r="A314" s="454" t="s">
        <v>159</v>
      </c>
      <c r="B314" s="107" t="s">
        <v>653</v>
      </c>
      <c r="C314" s="9"/>
      <c r="D314" s="359" t="s">
        <v>3720</v>
      </c>
      <c r="E314" s="217">
        <f>UCIRanking!B107</f>
        <v>59223.21250000006</v>
      </c>
      <c r="F314" s="217">
        <v>59032.237500000068</v>
      </c>
      <c r="G314" s="57">
        <f>SUM(E314-F314)</f>
        <v>190.97499999999127</v>
      </c>
      <c r="H314" s="345"/>
      <c r="I314" s="459" t="s">
        <v>159</v>
      </c>
      <c r="J314" s="284" t="s">
        <v>3644</v>
      </c>
      <c r="L314" t="s">
        <v>3892</v>
      </c>
      <c r="M314" s="270" t="s">
        <v>3943</v>
      </c>
      <c r="O314" s="65">
        <f>$BEA$870</f>
        <v>6529.9999999999982</v>
      </c>
    </row>
    <row r="315" spans="1:15" s="61" customFormat="1" ht="15.75" customHeight="1">
      <c r="A315" s="454" t="s">
        <v>160</v>
      </c>
      <c r="B315" s="106" t="s">
        <v>1343</v>
      </c>
      <c r="C315" s="107"/>
      <c r="D315" s="359" t="s">
        <v>3719</v>
      </c>
      <c r="E315" s="217">
        <f>UCIRanking!B84</f>
        <v>58920.575000000033</v>
      </c>
      <c r="F315" s="217">
        <v>58992.475000000028</v>
      </c>
      <c r="G315" s="57">
        <f>SUM(E315-F315)</f>
        <v>-71.899999999994179</v>
      </c>
      <c r="H315" s="345"/>
      <c r="I315" s="459" t="s">
        <v>160</v>
      </c>
      <c r="J315" s="284" t="s">
        <v>3631</v>
      </c>
      <c r="L315" t="s">
        <v>2821</v>
      </c>
      <c r="M315" s="270" t="s">
        <v>3947</v>
      </c>
      <c r="O315" s="65">
        <f>$AZN$870</f>
        <v>6474.9999999999991</v>
      </c>
    </row>
    <row r="316" spans="1:15" s="61" customFormat="1" ht="15.75" customHeight="1">
      <c r="A316" s="454" t="s">
        <v>161</v>
      </c>
      <c r="B316" s="107" t="s">
        <v>638</v>
      </c>
      <c r="C316" s="107"/>
      <c r="D316" s="359" t="s">
        <v>3721</v>
      </c>
      <c r="E316" s="217">
        <f>UCIRanking!B109</f>
        <v>58730.799999999828</v>
      </c>
      <c r="F316" s="217">
        <v>58516.349999999831</v>
      </c>
      <c r="G316" s="57">
        <f>SUM(E316-F316)</f>
        <v>214.44999999999709</v>
      </c>
      <c r="H316" s="345"/>
      <c r="I316" s="459" t="s">
        <v>161</v>
      </c>
      <c r="J316" s="284" t="s">
        <v>3632</v>
      </c>
      <c r="L316" t="s">
        <v>2835</v>
      </c>
      <c r="M316" s="270" t="s">
        <v>3930</v>
      </c>
      <c r="O316" s="65">
        <f>$AZW$870</f>
        <v>6470.9999999999991</v>
      </c>
    </row>
    <row r="317" spans="1:15" s="61" customFormat="1" ht="15.75" customHeight="1">
      <c r="A317" s="454" t="s">
        <v>163</v>
      </c>
      <c r="B317" s="107" t="s">
        <v>658</v>
      </c>
      <c r="C317" s="9"/>
      <c r="D317" s="359" t="s">
        <v>3723</v>
      </c>
      <c r="E317" s="217">
        <f>UCIRanking!B140</f>
        <v>58227.962499999994</v>
      </c>
      <c r="F317" s="217">
        <v>58259.162499999991</v>
      </c>
      <c r="G317" s="57">
        <f>SUM(E317-F317)</f>
        <v>-31.19999999999709</v>
      </c>
      <c r="H317" s="345"/>
      <c r="I317" s="454" t="s">
        <v>163</v>
      </c>
      <c r="J317" s="284" t="s">
        <v>3646</v>
      </c>
      <c r="L317" t="s">
        <v>3894</v>
      </c>
      <c r="M317" s="270" t="s">
        <v>2838</v>
      </c>
      <c r="O317" s="65">
        <f>$BES$870</f>
        <v>6454.6999999999989</v>
      </c>
    </row>
    <row r="318" spans="1:15" s="61" customFormat="1" ht="15.75" customHeight="1">
      <c r="A318" s="459" t="s">
        <v>274</v>
      </c>
      <c r="B318" s="107" t="s">
        <v>667</v>
      </c>
      <c r="C318" s="107"/>
      <c r="D318" s="359" t="s">
        <v>3722</v>
      </c>
      <c r="E318" s="217">
        <f>UCIRanking!B76</f>
        <v>57880.024999999951</v>
      </c>
      <c r="F318" s="217">
        <v>57583.649999999951</v>
      </c>
      <c r="G318" s="57">
        <f>SUM(E318-F318)</f>
        <v>296.375</v>
      </c>
      <c r="H318" s="345"/>
      <c r="I318" s="459" t="s">
        <v>274</v>
      </c>
      <c r="J318" s="284" t="s">
        <v>3630</v>
      </c>
      <c r="L318" t="s">
        <v>2819</v>
      </c>
      <c r="M318" s="270" t="s">
        <v>3934</v>
      </c>
      <c r="O318" s="65">
        <f>$AYV$870</f>
        <v>5928.3000000000011</v>
      </c>
    </row>
    <row r="319" spans="1:15" s="61" customFormat="1" ht="15.75" customHeight="1">
      <c r="A319" s="459" t="s">
        <v>275</v>
      </c>
      <c r="B319" s="285" t="s">
        <v>1649</v>
      </c>
      <c r="C319" s="107"/>
      <c r="D319" s="359" t="s">
        <v>3725</v>
      </c>
      <c r="E319" s="217">
        <f>UCIRanking!B110</f>
        <v>57306.987500000017</v>
      </c>
      <c r="F319" s="217">
        <v>57739.687500000015</v>
      </c>
      <c r="G319" s="57">
        <f>SUM(E319-F319)</f>
        <v>-432.69999999999709</v>
      </c>
      <c r="H319" s="345"/>
    </row>
    <row r="320" spans="1:15" s="61" customFormat="1" ht="15.75" customHeight="1">
      <c r="A320" s="459" t="s">
        <v>276</v>
      </c>
      <c r="B320" s="285" t="s">
        <v>15</v>
      </c>
      <c r="C320" s="9"/>
      <c r="D320" s="359" t="s">
        <v>3726</v>
      </c>
      <c r="E320" s="217">
        <f>UCIRanking!B42</f>
        <v>57219.862499999916</v>
      </c>
      <c r="F320" s="217">
        <v>57332.412499999904</v>
      </c>
      <c r="G320" s="57">
        <f>SUM(E320-F320)</f>
        <v>-112.54999999998836</v>
      </c>
      <c r="H320" s="345"/>
    </row>
    <row r="321" spans="1:15" s="61" customFormat="1" ht="15.75" customHeight="1">
      <c r="A321" s="459" t="s">
        <v>277</v>
      </c>
      <c r="B321" s="106" t="s">
        <v>1349</v>
      </c>
      <c r="C321" s="465"/>
      <c r="D321" s="359" t="s">
        <v>3728</v>
      </c>
      <c r="E321" s="217">
        <f>UCIRanking!B101</f>
        <v>56534.087499999907</v>
      </c>
      <c r="F321" s="217">
        <v>56391.087499999907</v>
      </c>
      <c r="G321" s="57">
        <f>SUM(E321-F321)</f>
        <v>143</v>
      </c>
      <c r="H321" s="345"/>
      <c r="J321" s="110" t="s">
        <v>1644</v>
      </c>
      <c r="O321" s="49"/>
    </row>
    <row r="322" spans="1:15" s="61" customFormat="1" ht="15.75" customHeight="1">
      <c r="A322" s="459" t="s">
        <v>640</v>
      </c>
      <c r="B322" s="285" t="s">
        <v>1666</v>
      </c>
      <c r="C322" s="107"/>
      <c r="D322" s="359" t="s">
        <v>3731</v>
      </c>
      <c r="E322" s="217">
        <f>UCIRanking!B33</f>
        <v>56501.775000000038</v>
      </c>
      <c r="F322" s="217">
        <v>56078.500000000044</v>
      </c>
      <c r="G322" s="57">
        <f>SUM(E322-F322)</f>
        <v>423.27499999999418</v>
      </c>
      <c r="H322" s="345"/>
      <c r="L322" s="268"/>
      <c r="N322" s="268" t="s">
        <v>40</v>
      </c>
      <c r="O322" s="49"/>
    </row>
    <row r="323" spans="1:15" s="61" customFormat="1" ht="15.75" customHeight="1">
      <c r="A323" s="459" t="s">
        <v>641</v>
      </c>
      <c r="B323" s="107" t="s">
        <v>675</v>
      </c>
      <c r="C323" s="107"/>
      <c r="D323" s="359" t="s">
        <v>3729</v>
      </c>
      <c r="E323" s="217">
        <f>UCIRanking!B19</f>
        <v>55728.012500000063</v>
      </c>
      <c r="F323" s="217">
        <v>55386.437500000065</v>
      </c>
      <c r="G323" s="57">
        <f>SUM(E323-F323)</f>
        <v>341.57499999999709</v>
      </c>
      <c r="H323" s="345"/>
      <c r="I323" s="454" t="s">
        <v>0</v>
      </c>
      <c r="J323" s="107" t="s">
        <v>3958</v>
      </c>
      <c r="L323" s="49"/>
      <c r="N323" s="65">
        <f>SUM($AXC$870+$FV$870+$NC$870+$SZ$870+$PN$870+$LS$870+$AH$870+$EC$870)</f>
        <v>68627.3</v>
      </c>
      <c r="O323" s="285" t="s">
        <v>3978</v>
      </c>
    </row>
    <row r="324" spans="1:15" s="61" customFormat="1" ht="15.75" customHeight="1">
      <c r="A324" s="459" t="s">
        <v>642</v>
      </c>
      <c r="B324" s="285" t="s">
        <v>9</v>
      </c>
      <c r="C324" s="9"/>
      <c r="D324" s="359" t="s">
        <v>3713</v>
      </c>
      <c r="E324" s="217">
        <f>UCIRanking!B154</f>
        <v>55591.700000000048</v>
      </c>
      <c r="F324" s="217">
        <v>56599.625000000036</v>
      </c>
      <c r="G324" s="57">
        <f>SUM(E324-F324)</f>
        <v>-1007.9249999999884</v>
      </c>
      <c r="H324" s="345"/>
      <c r="I324" s="454" t="s">
        <v>2</v>
      </c>
      <c r="J324" s="107" t="s">
        <v>3956</v>
      </c>
      <c r="N324" s="65">
        <f>SUM($IG$870+$AHW$870+$AHN$870+$BCQ$870+$AHE$870+$Y$870+$BGU$870+$AKZ$870)</f>
        <v>64301.100000000006</v>
      </c>
      <c r="O324" s="107" t="s">
        <v>3986</v>
      </c>
    </row>
    <row r="325" spans="1:15" s="61" customFormat="1" ht="15.75" customHeight="1">
      <c r="A325" s="459" t="s">
        <v>644</v>
      </c>
      <c r="B325" s="285" t="s">
        <v>2325</v>
      </c>
      <c r="C325" s="107"/>
      <c r="D325" s="359" t="s">
        <v>3734</v>
      </c>
      <c r="E325" s="217">
        <f>UCIRanking!B62</f>
        <v>55259.762500000055</v>
      </c>
      <c r="F325" s="217">
        <v>54999.137500000041</v>
      </c>
      <c r="G325" s="57">
        <f>SUM(E325-F325)</f>
        <v>260.62500000001455</v>
      </c>
      <c r="H325" s="345"/>
      <c r="I325" s="454" t="s">
        <v>3</v>
      </c>
      <c r="J325" s="107" t="s">
        <v>3959</v>
      </c>
      <c r="M325" s="65"/>
      <c r="N325" s="65">
        <f>SUM($AXL$870+$GW$870+$AZN$870+$WL$870+$BCZ$870+$AQ$870+$BFK$870+$BGC$870)</f>
        <v>64056.649999999994</v>
      </c>
      <c r="O325" s="285" t="s">
        <v>3979</v>
      </c>
    </row>
    <row r="326" spans="1:15" s="61" customFormat="1" ht="15.75" customHeight="1">
      <c r="A326" s="459" t="s">
        <v>650</v>
      </c>
      <c r="B326" s="285" t="s">
        <v>1753</v>
      </c>
      <c r="C326" s="107"/>
      <c r="D326" s="359" t="s">
        <v>3732</v>
      </c>
      <c r="E326" s="217">
        <f>UCIRanking!B108</f>
        <v>54744.87500000008</v>
      </c>
      <c r="F326" s="217">
        <v>54850.675000000083</v>
      </c>
      <c r="G326" s="57">
        <f>SUM(E326-F326)</f>
        <v>-105.80000000000291</v>
      </c>
      <c r="I326" s="454" t="s">
        <v>5</v>
      </c>
      <c r="J326" s="107" t="s">
        <v>2843</v>
      </c>
      <c r="N326" s="65">
        <f>SUM($CS$870+$NU$870+$PE$870+$HX$870+$HO$870+$KR$870+$AIF$870+$BI$870)</f>
        <v>63077.55</v>
      </c>
      <c r="O326" s="107" t="s">
        <v>3987</v>
      </c>
    </row>
    <row r="327" spans="1:15" s="61" customFormat="1" ht="15.75" customHeight="1">
      <c r="A327" s="459" t="s">
        <v>652</v>
      </c>
      <c r="B327" s="285" t="s">
        <v>1668</v>
      </c>
      <c r="C327" s="107"/>
      <c r="D327" s="359" t="s">
        <v>3737</v>
      </c>
      <c r="E327" s="217">
        <f>UCIRanking!B73</f>
        <v>54589.850000000006</v>
      </c>
      <c r="F327" s="217">
        <v>54950.22500000002</v>
      </c>
      <c r="G327" s="57">
        <f>SUM(E327-F327)</f>
        <v>-360.37500000001455</v>
      </c>
      <c r="H327" s="345"/>
      <c r="I327" s="454" t="s">
        <v>7</v>
      </c>
      <c r="J327" s="107" t="s">
        <v>1360</v>
      </c>
      <c r="L327" s="49"/>
      <c r="N327" s="65">
        <f>SUM($AXU$870+$FD$870+$AJP$870+$DT$870+$JH$870+$CJ$870+$ZO$870+$AAG$870)</f>
        <v>62852.450000000004</v>
      </c>
      <c r="O327" s="106" t="s">
        <v>3975</v>
      </c>
    </row>
    <row r="328" spans="1:15" s="61" customFormat="1" ht="15.75" customHeight="1">
      <c r="A328" s="459" t="s">
        <v>655</v>
      </c>
      <c r="B328" s="107" t="s">
        <v>669</v>
      </c>
      <c r="C328" s="9"/>
      <c r="D328" s="359" t="s">
        <v>3730</v>
      </c>
      <c r="E328" s="217">
        <f>UCIRanking!B98</f>
        <v>54321.712500000009</v>
      </c>
      <c r="F328" s="217">
        <v>54260.03750000002</v>
      </c>
      <c r="G328" s="57">
        <f>SUM(E328-F328)</f>
        <v>61.674999999988358</v>
      </c>
      <c r="H328" s="345"/>
      <c r="I328" s="454" t="s">
        <v>8</v>
      </c>
      <c r="J328" s="107" t="s">
        <v>3961</v>
      </c>
      <c r="N328" s="65">
        <f>SUM($AWT$870+$AZE$870+$BAX$870+$BDR$870+$ABQ$870+$AMS$870+$AGM$870+$ANK$870)</f>
        <v>62244.100000000006</v>
      </c>
      <c r="O328" s="107" t="s">
        <v>3982</v>
      </c>
    </row>
    <row r="329" spans="1:15" s="61" customFormat="1" ht="15.75" customHeight="1">
      <c r="A329" s="459" t="s">
        <v>656</v>
      </c>
      <c r="B329" s="285" t="s">
        <v>23</v>
      </c>
      <c r="C329" s="189"/>
      <c r="D329" s="359" t="s">
        <v>3736</v>
      </c>
      <c r="E329" s="217">
        <f>UCIRanking!B81</f>
        <v>53252.400000000031</v>
      </c>
      <c r="F329" s="217">
        <v>52980.025000000031</v>
      </c>
      <c r="G329" s="57">
        <f>SUM(E329-F329)</f>
        <v>272.375</v>
      </c>
      <c r="H329" s="345"/>
      <c r="I329" s="454" t="s">
        <v>10</v>
      </c>
      <c r="J329" s="107" t="s">
        <v>2846</v>
      </c>
      <c r="L329" s="49"/>
      <c r="N329" s="65">
        <f>SUM($AYM$870+$AIO$870+$BBG$870+$ALR$870+$BES$870+$AQE$870+$AMA$870+$BFT$870)</f>
        <v>61669.30000000001</v>
      </c>
      <c r="O329" s="285" t="s">
        <v>3971</v>
      </c>
    </row>
    <row r="330" spans="1:15" s="61" customFormat="1" ht="15.75" customHeight="1">
      <c r="A330" s="459" t="s">
        <v>659</v>
      </c>
      <c r="B330" s="285" t="s">
        <v>1658</v>
      </c>
      <c r="C330" s="465"/>
      <c r="D330" s="359" t="s">
        <v>3735</v>
      </c>
      <c r="E330" s="217">
        <f>UCIRanking!B36</f>
        <v>53182.612500000032</v>
      </c>
      <c r="F330" s="217">
        <v>53216.850000000035</v>
      </c>
      <c r="G330" s="57">
        <f>SUM(E330-F330)</f>
        <v>-34.23750000000291</v>
      </c>
      <c r="H330" s="345"/>
      <c r="I330" s="454" t="s">
        <v>12</v>
      </c>
      <c r="J330" s="107" t="s">
        <v>3954</v>
      </c>
      <c r="L330" s="49"/>
      <c r="N330" s="65">
        <f>SUM($AJG$870+$AOU$870+$OD$870+$BBP$870+$BBY$870+$XD$870+$BFB$870+$BGL$870)</f>
        <v>61579.399999999994</v>
      </c>
      <c r="O330" s="285" t="s">
        <v>3973</v>
      </c>
    </row>
    <row r="331" spans="1:15" s="61" customFormat="1" ht="15.75" customHeight="1">
      <c r="A331" s="459" t="s">
        <v>661</v>
      </c>
      <c r="B331" s="285" t="s">
        <v>1664</v>
      </c>
      <c r="C331" s="107"/>
      <c r="D331" s="359" t="s">
        <v>3740</v>
      </c>
      <c r="E331" s="217">
        <f>UCIRanking!B13</f>
        <v>52931.150000000038</v>
      </c>
      <c r="F331" s="217">
        <v>52580.775000000023</v>
      </c>
      <c r="G331" s="57">
        <f>SUM(E331-F331)</f>
        <v>350.37500000001455</v>
      </c>
      <c r="H331" s="345"/>
      <c r="I331" s="459" t="s">
        <v>14</v>
      </c>
      <c r="J331" s="107" t="s">
        <v>3960</v>
      </c>
      <c r="L331" s="49"/>
      <c r="N331" s="65">
        <f>SUM($TR$870+$AZW$870+$EL$870+$P$870+$AZ$870+$AMJ$870+$FM$870+$BHD$870)</f>
        <v>61052.45</v>
      </c>
      <c r="O331" s="107" t="s">
        <v>3980</v>
      </c>
    </row>
    <row r="332" spans="1:15" s="61" customFormat="1" ht="15.75" customHeight="1">
      <c r="A332" s="459" t="s">
        <v>666</v>
      </c>
      <c r="B332" s="106" t="s">
        <v>1345</v>
      </c>
      <c r="C332" s="9"/>
      <c r="D332" s="359" t="s">
        <v>3738</v>
      </c>
      <c r="E332" s="217">
        <f>UCIRanking!B85</f>
        <v>52796.537499999962</v>
      </c>
      <c r="F332" s="217">
        <v>52387.862499999959</v>
      </c>
      <c r="G332" s="57">
        <f>SUM(E332-F332)</f>
        <v>408.67500000000291</v>
      </c>
      <c r="H332" s="345"/>
      <c r="I332" s="459" t="s">
        <v>16</v>
      </c>
      <c r="J332" s="107" t="s">
        <v>1359</v>
      </c>
      <c r="N332" s="65">
        <f>SUM($XV$870+$AQN$870+$GN$870+$JQ$870+$SH$870+$BEA$870+$MK$870+$CA$870)</f>
        <v>60973.8</v>
      </c>
      <c r="O332" s="107" t="s">
        <v>3981</v>
      </c>
    </row>
    <row r="333" spans="1:15" s="61" customFormat="1" ht="15.75" customHeight="1">
      <c r="A333" s="459" t="s">
        <v>670</v>
      </c>
      <c r="B333" s="107" t="s">
        <v>700</v>
      </c>
      <c r="C333" s="9"/>
      <c r="D333" s="359" t="s">
        <v>3733</v>
      </c>
      <c r="E333" s="217">
        <f>UCIRanking!B65</f>
        <v>52646.849999999991</v>
      </c>
      <c r="F333" s="217">
        <v>52834.349999999977</v>
      </c>
      <c r="G333" s="57">
        <f>SUM(E333-F333)</f>
        <v>-187.49999999998545</v>
      </c>
      <c r="H333" s="345"/>
      <c r="I333" s="459" t="s">
        <v>18</v>
      </c>
      <c r="J333" s="107" t="s">
        <v>2845</v>
      </c>
      <c r="L333" s="49"/>
      <c r="N333" s="65">
        <f>SUM($G$870+$XM$870+$ASG$870+$ALI$870+$AJY$870+$BDI$870+$NL$870+$APM$870)</f>
        <v>59718.05</v>
      </c>
      <c r="O333" s="107" t="s">
        <v>3974</v>
      </c>
    </row>
    <row r="334" spans="1:15" s="61" customFormat="1" ht="15.75" customHeight="1">
      <c r="A334" s="459" t="s">
        <v>671</v>
      </c>
      <c r="B334" s="107" t="s">
        <v>686</v>
      </c>
      <c r="C334" s="107"/>
      <c r="D334" s="359" t="s">
        <v>3739</v>
      </c>
      <c r="E334" s="217">
        <f>UCIRanking!B120</f>
        <v>52596.100000000057</v>
      </c>
      <c r="F334" s="217">
        <v>52215.52500000006</v>
      </c>
      <c r="G334" s="57">
        <f>SUM(E334-F334)</f>
        <v>380.57499999999709</v>
      </c>
      <c r="H334" s="345"/>
      <c r="I334" s="459" t="s">
        <v>20</v>
      </c>
      <c r="J334" s="107" t="s">
        <v>2844</v>
      </c>
      <c r="L334" s="49"/>
      <c r="N334" s="65">
        <f>SUM($AEB$870+$YE$870+$ZX$870+$ANT$870+$BCH$870+$BEJ$870+$APD$870+$AOC$870)</f>
        <v>59649.599999999999</v>
      </c>
      <c r="O334" s="106" t="s">
        <v>3969</v>
      </c>
    </row>
    <row r="335" spans="1:15" s="61" customFormat="1" ht="15.75" customHeight="1">
      <c r="A335" s="459" t="s">
        <v>672</v>
      </c>
      <c r="B335" s="285" t="s">
        <v>1671</v>
      </c>
      <c r="C335" s="107"/>
      <c r="D335" s="359" t="s">
        <v>3743</v>
      </c>
      <c r="E335" s="217">
        <f>UCIRanking!B130</f>
        <v>50654.5625</v>
      </c>
      <c r="F335" s="217">
        <v>50649.612499999988</v>
      </c>
      <c r="G335" s="57">
        <f>SUM(E335-F335)</f>
        <v>4.9500000000116415</v>
      </c>
      <c r="H335" s="345"/>
      <c r="I335" s="459" t="s">
        <v>22</v>
      </c>
      <c r="J335" s="107" t="s">
        <v>3957</v>
      </c>
      <c r="N335" s="65">
        <f>SUM($AYD$870+$ADJ$870+$OM$870+$AKQ$870+$AKH$870+$YN$870+$ZF$870+$RP$870)</f>
        <v>59147.15</v>
      </c>
      <c r="O335" s="107" t="s">
        <v>3977</v>
      </c>
    </row>
    <row r="336" spans="1:15" s="61" customFormat="1" ht="15.75" customHeight="1">
      <c r="A336" s="459" t="s">
        <v>677</v>
      </c>
      <c r="B336" s="107" t="s">
        <v>2216</v>
      </c>
      <c r="C336" s="107"/>
      <c r="D336" s="359" t="s">
        <v>3747</v>
      </c>
      <c r="E336" s="217">
        <f>UCIRanking!B45</f>
        <v>50453.724999999984</v>
      </c>
      <c r="F336" s="217">
        <v>49776.924999999981</v>
      </c>
      <c r="G336" s="57">
        <f>SUM(E336-F336)</f>
        <v>676.80000000000291</v>
      </c>
      <c r="H336" s="345"/>
      <c r="I336" s="459" t="s">
        <v>24</v>
      </c>
      <c r="J336" s="107" t="s">
        <v>3952</v>
      </c>
      <c r="L336" s="49"/>
      <c r="N336" s="65">
        <f>SUM($UJ$870+$ANB$870+$SQ$870+$VT$870+$VB$870+$DK$870+$AGV$870+$AIX$870)</f>
        <v>57411.350000000013</v>
      </c>
      <c r="O336" s="285" t="s">
        <v>3970</v>
      </c>
    </row>
    <row r="337" spans="1:15" s="61" customFormat="1" ht="15.75" customHeight="1">
      <c r="A337" s="459" t="s">
        <v>685</v>
      </c>
      <c r="B337" s="106" t="s">
        <v>1348</v>
      </c>
      <c r="C337" s="107"/>
      <c r="D337" s="359" t="s">
        <v>3724</v>
      </c>
      <c r="E337" s="217">
        <f>UCIRanking!B179</f>
        <v>50444.43749999992</v>
      </c>
      <c r="F337" s="217">
        <v>51498.362499999923</v>
      </c>
      <c r="G337" s="57">
        <f>SUM(E337-F337)</f>
        <v>-1053.9250000000029</v>
      </c>
      <c r="H337" s="345"/>
      <c r="I337" s="459" t="s">
        <v>26</v>
      </c>
      <c r="J337" s="107" t="s">
        <v>3951</v>
      </c>
      <c r="L337" s="49"/>
      <c r="N337" s="65">
        <f>SUM($QX$870+$AYV$870+$BR$870+$YW$870+$IP$870+$RG$870+$PW$870+$JZ$870)</f>
        <v>57207.05</v>
      </c>
      <c r="O337" s="107" t="s">
        <v>3968</v>
      </c>
    </row>
    <row r="338" spans="1:15" s="61" customFormat="1" ht="15.75" customHeight="1">
      <c r="A338" s="459" t="s">
        <v>689</v>
      </c>
      <c r="B338" s="107" t="s">
        <v>643</v>
      </c>
      <c r="C338" s="107"/>
      <c r="D338" s="359" t="s">
        <v>3727</v>
      </c>
      <c r="E338" s="217">
        <f>UCIRanking!B168</f>
        <v>50004.52499999998</v>
      </c>
      <c r="F338" s="217">
        <v>50924.799999999974</v>
      </c>
      <c r="G338" s="57">
        <f>SUM(E338-F338)</f>
        <v>-920.27499999999418</v>
      </c>
      <c r="H338" s="345"/>
      <c r="I338" s="459" t="s">
        <v>28</v>
      </c>
      <c r="J338" s="107" t="s">
        <v>3953</v>
      </c>
      <c r="N338" s="65">
        <f>SUM($MB$870+$WU$870+$HF$870+$ABH$870+$BAO$870+$ASY$870+$AAY$870+$AGD$870)</f>
        <v>56109.30000000001</v>
      </c>
      <c r="O338" s="285" t="s">
        <v>3972</v>
      </c>
    </row>
    <row r="339" spans="1:15" s="61" customFormat="1" ht="15.75" customHeight="1">
      <c r="A339" s="459" t="s">
        <v>690</v>
      </c>
      <c r="B339" s="106" t="s">
        <v>1346</v>
      </c>
      <c r="C339" s="465"/>
      <c r="D339" s="359" t="s">
        <v>3741</v>
      </c>
      <c r="E339" s="217">
        <f>UCIRanking!B7</f>
        <v>49947.262499999924</v>
      </c>
      <c r="F339" s="217">
        <v>50149.599999999919</v>
      </c>
      <c r="G339" s="57">
        <f>SUM(E339-F339)</f>
        <v>-202.33749999999418</v>
      </c>
      <c r="H339" s="345"/>
      <c r="I339" s="459" t="s">
        <v>30</v>
      </c>
      <c r="J339" s="107" t="s">
        <v>3955</v>
      </c>
      <c r="N339" s="65">
        <f>SUM($QF$870+$UA$870+$LA$870+$BAF$870+$DB$870+$OVS$870+$IY$870+$EU$870)</f>
        <v>54311.75</v>
      </c>
      <c r="O339" s="106" t="s">
        <v>3976</v>
      </c>
    </row>
    <row r="340" spans="1:15" s="61" customFormat="1" ht="15.75" customHeight="1">
      <c r="A340" s="459" t="s">
        <v>691</v>
      </c>
      <c r="B340" s="107" t="s">
        <v>694</v>
      </c>
      <c r="C340" s="107"/>
      <c r="D340" s="359" t="s">
        <v>3742</v>
      </c>
      <c r="E340" s="217">
        <f>UCIRanking!B117</f>
        <v>49347.049999999916</v>
      </c>
      <c r="F340" s="217">
        <v>49501.94999999991</v>
      </c>
      <c r="G340" s="57">
        <f>SUM(E340-F340)</f>
        <v>-154.89999999999418</v>
      </c>
      <c r="H340" s="345"/>
    </row>
    <row r="341" spans="1:15" s="61" customFormat="1" ht="15.75" customHeight="1">
      <c r="A341" s="459" t="s">
        <v>697</v>
      </c>
      <c r="B341" s="107" t="s">
        <v>668</v>
      </c>
      <c r="C341" s="9"/>
      <c r="D341" s="359" t="s">
        <v>3745</v>
      </c>
      <c r="E341" s="217">
        <f>UCIRanking!B79</f>
        <v>48994.562500000036</v>
      </c>
      <c r="F341" s="217">
        <v>49155.662500000042</v>
      </c>
      <c r="G341" s="57">
        <f>SUM(E341-F341)</f>
        <v>-161.10000000000582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9" t="s">
        <v>698</v>
      </c>
      <c r="B342" s="107" t="s">
        <v>153</v>
      </c>
      <c r="C342" s="9"/>
      <c r="D342" s="359" t="s">
        <v>3746</v>
      </c>
      <c r="E342" s="217">
        <f>UCIRanking!B24</f>
        <v>48190.037500000035</v>
      </c>
      <c r="F342" s="217">
        <v>47995.862500000032</v>
      </c>
      <c r="G342" s="57">
        <f>SUM(E342-F342)</f>
        <v>194.17500000000291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9" t="s">
        <v>699</v>
      </c>
      <c r="B343" s="107" t="s">
        <v>662</v>
      </c>
      <c r="C343" s="107"/>
      <c r="D343" s="359" t="s">
        <v>3753</v>
      </c>
      <c r="E343" s="217">
        <f>UCIRanking!B157</f>
        <v>47098.825000000055</v>
      </c>
      <c r="F343" s="217">
        <v>48116.475000000049</v>
      </c>
      <c r="G343" s="57">
        <f>SUM(E343-F343)</f>
        <v>-1017.6499999999942</v>
      </c>
      <c r="H343" s="345"/>
      <c r="I343" s="454" t="s">
        <v>0</v>
      </c>
      <c r="J343" s="107" t="s">
        <v>3951</v>
      </c>
      <c r="L343" s="405">
        <f>'Punten per wedstrijd'!I1270</f>
        <v>19</v>
      </c>
      <c r="M343" s="406">
        <f>'Punten per wedstrijd'!J1270</f>
        <v>14</v>
      </c>
      <c r="N343" s="407">
        <f>'Punten per wedstrijd'!K1270</f>
        <v>21</v>
      </c>
      <c r="O343" s="107" t="s">
        <v>3968</v>
      </c>
    </row>
    <row r="344" spans="1:15" s="61" customFormat="1" ht="15.75" customHeight="1">
      <c r="A344" s="459" t="s">
        <v>701</v>
      </c>
      <c r="B344" s="106" t="s">
        <v>1334</v>
      </c>
      <c r="C344" s="465"/>
      <c r="D344" s="359" t="s">
        <v>3754</v>
      </c>
      <c r="E344" s="217">
        <f>UCIRanking!B163</f>
        <v>47004.712499999994</v>
      </c>
      <c r="F344" s="217">
        <v>47835.287499999991</v>
      </c>
      <c r="G344" s="57">
        <f>SUM(E344-F344)</f>
        <v>-830.57499999999709</v>
      </c>
      <c r="H344" s="345"/>
      <c r="I344" s="454" t="s">
        <v>2</v>
      </c>
      <c r="J344" s="107" t="s">
        <v>2846</v>
      </c>
      <c r="L344" s="405">
        <f>'Punten per wedstrijd'!I1273</f>
        <v>16</v>
      </c>
      <c r="M344" s="406">
        <f>'Punten per wedstrijd'!J1273</f>
        <v>23</v>
      </c>
      <c r="N344" s="407">
        <f>'Punten per wedstrijd'!K1273</f>
        <v>12</v>
      </c>
      <c r="O344" s="285" t="s">
        <v>3971</v>
      </c>
    </row>
    <row r="345" spans="1:15" s="61" customFormat="1" ht="15.75" customHeight="1">
      <c r="A345" s="459" t="s">
        <v>702</v>
      </c>
      <c r="B345" s="285" t="s">
        <v>1657</v>
      </c>
      <c r="C345" s="465"/>
      <c r="D345" s="359" t="s">
        <v>3749</v>
      </c>
      <c r="E345" s="217">
        <f>UCIRanking!B6</f>
        <v>45448.624999999964</v>
      </c>
      <c r="F345" s="217">
        <v>45708.424999999959</v>
      </c>
      <c r="G345" s="57">
        <f>SUM(E345-F345)</f>
        <v>-259.79999999999563</v>
      </c>
      <c r="H345" s="345"/>
      <c r="I345" s="454" t="s">
        <v>3</v>
      </c>
      <c r="J345" s="107" t="s">
        <v>3953</v>
      </c>
      <c r="L345" s="405">
        <f>'Punten per wedstrijd'!I1274</f>
        <v>15</v>
      </c>
      <c r="M345" s="406">
        <f>'Punten per wedstrijd'!J1274</f>
        <v>18</v>
      </c>
      <c r="N345" s="407">
        <f>'Punten per wedstrijd'!K1274</f>
        <v>8</v>
      </c>
      <c r="O345" s="285" t="s">
        <v>3972</v>
      </c>
    </row>
    <row r="346" spans="1:15" s="61" customFormat="1" ht="15.75" customHeight="1">
      <c r="A346" s="459" t="s">
        <v>703</v>
      </c>
      <c r="B346" s="107" t="s">
        <v>2203</v>
      </c>
      <c r="C346" s="107"/>
      <c r="D346" s="359" t="s">
        <v>3772</v>
      </c>
      <c r="E346" s="217">
        <f>UCIRanking!B72</f>
        <v>44778.224999999999</v>
      </c>
      <c r="F346" s="217">
        <v>44351.1</v>
      </c>
      <c r="G346" s="57">
        <f>SUM(E346-F346)</f>
        <v>427.125</v>
      </c>
      <c r="H346" s="345"/>
      <c r="I346" s="454" t="s">
        <v>5</v>
      </c>
      <c r="J346" s="107" t="s">
        <v>2844</v>
      </c>
      <c r="L346" s="405">
        <f>'Punten per wedstrijd'!I1271</f>
        <v>15</v>
      </c>
      <c r="M346" s="406">
        <f>'Punten per wedstrijd'!J1271</f>
        <v>24</v>
      </c>
      <c r="N346" s="407">
        <f>'Punten per wedstrijd'!K1271</f>
        <v>7</v>
      </c>
      <c r="O346" s="106" t="s">
        <v>3969</v>
      </c>
    </row>
    <row r="347" spans="1:15" s="61" customFormat="1" ht="15.75" customHeight="1">
      <c r="A347" s="459" t="s">
        <v>706</v>
      </c>
      <c r="B347" s="107" t="s">
        <v>633</v>
      </c>
      <c r="C347" s="107"/>
      <c r="D347" s="359" t="s">
        <v>3765</v>
      </c>
      <c r="E347" s="217">
        <f>UCIRanking!B35</f>
        <v>44752.08749999998</v>
      </c>
      <c r="F347" s="217">
        <v>44763.437499999985</v>
      </c>
      <c r="G347" s="57">
        <f>SUM(E347-F347)</f>
        <v>-11.350000000005821</v>
      </c>
      <c r="H347" s="345"/>
      <c r="I347" s="454" t="s">
        <v>7</v>
      </c>
      <c r="J347" s="107" t="s">
        <v>2843</v>
      </c>
      <c r="L347" s="405">
        <f>'Punten per wedstrijd'!I1285</f>
        <v>13</v>
      </c>
      <c r="M347" s="406">
        <f>'Punten per wedstrijd'!J1285</f>
        <v>9</v>
      </c>
      <c r="N347" s="407">
        <f>'Punten per wedstrijd'!K1285</f>
        <v>15</v>
      </c>
      <c r="O347" s="107" t="s">
        <v>3987</v>
      </c>
    </row>
    <row r="348" spans="1:15" s="61" customFormat="1" ht="15.75" customHeight="1">
      <c r="A348" s="454" t="s">
        <v>775</v>
      </c>
      <c r="B348" s="107" t="s">
        <v>2210</v>
      </c>
      <c r="C348" s="107"/>
      <c r="D348" s="359" t="s">
        <v>3774</v>
      </c>
      <c r="E348" s="217">
        <f>UCIRanking!B97</f>
        <v>44258.475000000006</v>
      </c>
      <c r="F348" s="217">
        <v>43704.875000000015</v>
      </c>
      <c r="G348" s="57">
        <f>SUM(E348-F348)</f>
        <v>553.59999999999127</v>
      </c>
      <c r="H348" s="345"/>
      <c r="I348" s="454" t="s">
        <v>8</v>
      </c>
      <c r="J348" s="107" t="s">
        <v>3952</v>
      </c>
      <c r="L348" s="405">
        <f>'Punten per wedstrijd'!I1272</f>
        <v>13</v>
      </c>
      <c r="M348" s="406">
        <f>'Punten per wedstrijd'!J1272</f>
        <v>17</v>
      </c>
      <c r="N348" s="407">
        <f>'Punten per wedstrijd'!K1272</f>
        <v>18</v>
      </c>
      <c r="O348" s="285" t="s">
        <v>3970</v>
      </c>
    </row>
    <row r="349" spans="1:15" s="61" customFormat="1" ht="15.75" customHeight="1">
      <c r="A349" s="454" t="s">
        <v>776</v>
      </c>
      <c r="B349" s="107" t="s">
        <v>2212</v>
      </c>
      <c r="C349" s="107"/>
      <c r="D349" s="359" t="s">
        <v>3776</v>
      </c>
      <c r="E349" s="217">
        <f>UCIRanking!B27</f>
        <v>43886.975000000006</v>
      </c>
      <c r="F349" s="217">
        <v>43493.474999999999</v>
      </c>
      <c r="G349" s="57">
        <f>SUM(E349-F349)</f>
        <v>393.50000000000728</v>
      </c>
      <c r="H349" s="345"/>
      <c r="I349" s="454" t="s">
        <v>10</v>
      </c>
      <c r="J349" s="107" t="s">
        <v>1359</v>
      </c>
      <c r="L349" s="405">
        <f>'Punten per wedstrijd'!I1284</f>
        <v>15</v>
      </c>
      <c r="M349" s="406">
        <f>'Punten per wedstrijd'!J1284</f>
        <v>13</v>
      </c>
      <c r="N349" s="407">
        <f>'Punten per wedstrijd'!K1284</f>
        <v>11</v>
      </c>
      <c r="O349" s="107" t="s">
        <v>3981</v>
      </c>
    </row>
    <row r="350" spans="1:15" s="61" customFormat="1" ht="15.75" customHeight="1">
      <c r="A350" s="454" t="s">
        <v>777</v>
      </c>
      <c r="B350" s="107" t="s">
        <v>2202</v>
      </c>
      <c r="C350" s="107"/>
      <c r="D350" s="359" t="s">
        <v>3778</v>
      </c>
      <c r="E350" s="217">
        <f>UCIRanking!B77</f>
        <v>43836.487500000025</v>
      </c>
      <c r="F350" s="217">
        <v>43594.487500000025</v>
      </c>
      <c r="G350" s="57">
        <f>SUM(E350-F350)</f>
        <v>242</v>
      </c>
      <c r="H350" s="345"/>
      <c r="I350" s="454" t="s">
        <v>12</v>
      </c>
      <c r="J350" s="107" t="s">
        <v>3954</v>
      </c>
      <c r="L350" s="405">
        <f>'Punten per wedstrijd'!I1275</f>
        <v>12</v>
      </c>
      <c r="M350" s="406">
        <f>'Punten per wedstrijd'!J1275</f>
        <v>12</v>
      </c>
      <c r="N350" s="407">
        <f>'Punten per wedstrijd'!K1275</f>
        <v>7</v>
      </c>
      <c r="O350" s="285" t="s">
        <v>3973</v>
      </c>
    </row>
    <row r="351" spans="1:15" s="61" customFormat="1" ht="15.75" customHeight="1">
      <c r="A351" s="454" t="s">
        <v>778</v>
      </c>
      <c r="B351" s="107" t="s">
        <v>2195</v>
      </c>
      <c r="C351" s="107"/>
      <c r="D351" s="359" t="s">
        <v>3775</v>
      </c>
      <c r="E351" s="217">
        <f>UCIRanking!B10</f>
        <v>43831.875000000015</v>
      </c>
      <c r="F351" s="217">
        <v>43173.525000000023</v>
      </c>
      <c r="G351" s="57">
        <f>SUM(E351-F351)</f>
        <v>658.34999999999127</v>
      </c>
      <c r="H351" s="345"/>
      <c r="I351" s="459" t="s">
        <v>14</v>
      </c>
      <c r="J351" s="107" t="s">
        <v>3957</v>
      </c>
      <c r="L351" s="405">
        <f>'Punten per wedstrijd'!I1280</f>
        <v>10</v>
      </c>
      <c r="M351" s="406">
        <f>'Punten per wedstrijd'!J1280</f>
        <v>12</v>
      </c>
      <c r="N351" s="407">
        <f>'Punten per wedstrijd'!K1280</f>
        <v>13</v>
      </c>
      <c r="O351" s="107" t="s">
        <v>3977</v>
      </c>
    </row>
    <row r="352" spans="1:15" s="61" customFormat="1" ht="15.75" customHeight="1">
      <c r="A352" s="454" t="s">
        <v>779</v>
      </c>
      <c r="B352" s="285" t="s">
        <v>1667</v>
      </c>
      <c r="C352" s="107"/>
      <c r="D352" s="359" t="s">
        <v>3768</v>
      </c>
      <c r="E352" s="217">
        <f>UCIRanking!B69</f>
        <v>43606.375000000022</v>
      </c>
      <c r="F352" s="217">
        <v>43353.900000000016</v>
      </c>
      <c r="G352" s="57">
        <f>SUM(E352-F352)</f>
        <v>252.47500000000582</v>
      </c>
      <c r="H352" s="345"/>
      <c r="I352" s="459" t="s">
        <v>16</v>
      </c>
      <c r="J352" s="107" t="s">
        <v>1360</v>
      </c>
      <c r="K352" s="411"/>
      <c r="L352" s="405">
        <f>'Punten per wedstrijd'!I1277</f>
        <v>12</v>
      </c>
      <c r="M352" s="406">
        <f>'Punten per wedstrijd'!J1277</f>
        <v>6</v>
      </c>
      <c r="N352" s="407">
        <f>'Punten per wedstrijd'!K1277</f>
        <v>6</v>
      </c>
      <c r="O352" s="106" t="s">
        <v>3975</v>
      </c>
    </row>
    <row r="353" spans="1:15" s="61" customFormat="1" ht="15.75" customHeight="1">
      <c r="A353" s="454" t="s">
        <v>780</v>
      </c>
      <c r="B353" s="107" t="s">
        <v>2196</v>
      </c>
      <c r="C353" s="107"/>
      <c r="D353" s="359" t="s">
        <v>3773</v>
      </c>
      <c r="E353" s="217">
        <f>UCIRanking!B23</f>
        <v>43572.599999999991</v>
      </c>
      <c r="F353" s="217">
        <v>43513.224999999991</v>
      </c>
      <c r="G353" s="57">
        <f>SUM(E353-F353)</f>
        <v>59.375</v>
      </c>
      <c r="I353" s="459" t="s">
        <v>18</v>
      </c>
      <c r="J353" s="107" t="s">
        <v>3955</v>
      </c>
      <c r="L353" s="405">
        <f>'Punten per wedstrijd'!I1278</f>
        <v>9</v>
      </c>
      <c r="M353" s="406">
        <f>'Punten per wedstrijd'!J1278</f>
        <v>10</v>
      </c>
      <c r="N353" s="407">
        <f>'Punten per wedstrijd'!K1278</f>
        <v>11</v>
      </c>
      <c r="O353" s="106" t="s">
        <v>3976</v>
      </c>
    </row>
    <row r="354" spans="1:15" s="61" customFormat="1" ht="15.75" customHeight="1">
      <c r="A354" s="454" t="s">
        <v>781</v>
      </c>
      <c r="B354" s="107" t="s">
        <v>180</v>
      </c>
      <c r="C354" s="107"/>
      <c r="D354" s="359" t="s">
        <v>3781</v>
      </c>
      <c r="E354" s="217">
        <f>UCIRanking!B131</f>
        <v>43459.575000000033</v>
      </c>
      <c r="F354" s="217">
        <v>42692.675000000032</v>
      </c>
      <c r="G354" s="57">
        <f>SUM(E354-F354)</f>
        <v>766.90000000000146</v>
      </c>
      <c r="I354" s="459" t="s">
        <v>20</v>
      </c>
      <c r="J354" s="107" t="s">
        <v>2845</v>
      </c>
      <c r="L354" s="405">
        <f>'Punten per wedstrijd'!I1276</f>
        <v>7</v>
      </c>
      <c r="M354" s="406">
        <f>'Punten per wedstrijd'!J1276</f>
        <v>13</v>
      </c>
      <c r="N354" s="407">
        <f>'Punten per wedstrijd'!K1276</f>
        <v>18</v>
      </c>
      <c r="O354" s="107" t="s">
        <v>3974</v>
      </c>
    </row>
    <row r="355" spans="1:15" s="61" customFormat="1" ht="15.75" customHeight="1">
      <c r="A355" s="454" t="s">
        <v>782</v>
      </c>
      <c r="B355" s="106" t="s">
        <v>1333</v>
      </c>
      <c r="C355" s="465"/>
      <c r="D355" s="359" t="s">
        <v>3744</v>
      </c>
      <c r="E355" s="217">
        <f>UCIRanking!B160</f>
        <v>43171.487500000003</v>
      </c>
      <c r="F355" s="217">
        <v>44032.750000000015</v>
      </c>
      <c r="G355" s="57">
        <f>SUM(E355-F355)</f>
        <v>-861.26250000001164</v>
      </c>
      <c r="H355" s="345"/>
      <c r="I355" s="459" t="s">
        <v>22</v>
      </c>
      <c r="J355" s="107" t="s">
        <v>3959</v>
      </c>
      <c r="L355" s="405">
        <f>'Punten per wedstrijd'!I1282</f>
        <v>6</v>
      </c>
      <c r="M355" s="406">
        <f>'Punten per wedstrijd'!J1282</f>
        <v>9</v>
      </c>
      <c r="N355" s="407">
        <f>'Punten per wedstrijd'!K1282</f>
        <v>11</v>
      </c>
      <c r="O355" s="285" t="s">
        <v>3979</v>
      </c>
    </row>
    <row r="356" spans="1:15" s="61" customFormat="1" ht="15.75" customHeight="1">
      <c r="A356" s="454" t="s">
        <v>783</v>
      </c>
      <c r="B356" s="107" t="s">
        <v>2220</v>
      </c>
      <c r="C356" s="107"/>
      <c r="D356" s="359" t="s">
        <v>3777</v>
      </c>
      <c r="E356" s="217">
        <f>UCIRanking!B54</f>
        <v>42981.300000000025</v>
      </c>
      <c r="F356" s="217">
        <v>42441.912500000028</v>
      </c>
      <c r="G356" s="57">
        <f>SUM(E356-F356)</f>
        <v>539.38749999999709</v>
      </c>
      <c r="H356" s="345"/>
      <c r="I356" s="459" t="s">
        <v>24</v>
      </c>
      <c r="J356" s="107" t="s">
        <v>3961</v>
      </c>
      <c r="L356" s="405">
        <f>'Punten per wedstrijd'!I1286</f>
        <v>5</v>
      </c>
      <c r="M356" s="406">
        <f>'Punten per wedstrijd'!J1286</f>
        <v>7</v>
      </c>
      <c r="N356" s="407">
        <f>'Punten per wedstrijd'!K1286</f>
        <v>9</v>
      </c>
      <c r="O356" s="107" t="s">
        <v>3982</v>
      </c>
    </row>
    <row r="357" spans="1:15" s="61" customFormat="1" ht="15.75" customHeight="1">
      <c r="A357" s="454" t="s">
        <v>784</v>
      </c>
      <c r="B357" s="285" t="s">
        <v>1</v>
      </c>
      <c r="C357" s="9"/>
      <c r="D357" s="359" t="s">
        <v>3766</v>
      </c>
      <c r="E357" s="217">
        <f>UCIRanking!B11</f>
        <v>42595.787499999955</v>
      </c>
      <c r="F357" s="217">
        <v>43031.437499999964</v>
      </c>
      <c r="G357" s="57">
        <f>SUM(E357-F357)</f>
        <v>-435.65000000000873</v>
      </c>
      <c r="H357" s="345"/>
      <c r="I357" s="459" t="s">
        <v>26</v>
      </c>
      <c r="J357" s="107" t="s">
        <v>3960</v>
      </c>
      <c r="L357" s="405">
        <f>'Punten per wedstrijd'!I1283</f>
        <v>7</v>
      </c>
      <c r="M357" s="406">
        <f>'Punten per wedstrijd'!J1283</f>
        <v>13</v>
      </c>
      <c r="N357" s="407">
        <f>'Punten per wedstrijd'!K1283</f>
        <v>11</v>
      </c>
      <c r="O357" s="107" t="s">
        <v>3980</v>
      </c>
    </row>
    <row r="358" spans="1:15" s="61" customFormat="1" ht="15.75" customHeight="1">
      <c r="A358" s="454" t="s">
        <v>785</v>
      </c>
      <c r="B358" s="107" t="s">
        <v>2200</v>
      </c>
      <c r="C358" s="107"/>
      <c r="D358" s="359" t="s">
        <v>3782</v>
      </c>
      <c r="E358" s="217">
        <f>UCIRanking!B57</f>
        <v>42066.774999999951</v>
      </c>
      <c r="F358" s="217">
        <v>41862.112499999945</v>
      </c>
      <c r="G358" s="57">
        <f>SUM(E358-F358)</f>
        <v>204.66250000000582</v>
      </c>
      <c r="H358" s="345"/>
      <c r="I358" s="459" t="s">
        <v>28</v>
      </c>
      <c r="J358" s="107" t="s">
        <v>3956</v>
      </c>
      <c r="L358" s="405">
        <f>'Punten per wedstrijd'!I1279</f>
        <v>5</v>
      </c>
      <c r="M358" s="406">
        <f>'Punten per wedstrijd'!J1279</f>
        <v>12</v>
      </c>
      <c r="N358" s="407">
        <f>'Punten per wedstrijd'!K1279</f>
        <v>9</v>
      </c>
      <c r="O358" s="107" t="s">
        <v>3986</v>
      </c>
    </row>
    <row r="359" spans="1:15" s="61" customFormat="1" ht="15.75" customHeight="1">
      <c r="A359" s="454" t="s">
        <v>786</v>
      </c>
      <c r="B359" s="285" t="s">
        <v>1665</v>
      </c>
      <c r="C359" s="107"/>
      <c r="D359" s="359" t="s">
        <v>3770</v>
      </c>
      <c r="E359" s="217">
        <f>UCIRanking!B25</f>
        <v>41964.075000000004</v>
      </c>
      <c r="F359" s="217">
        <v>42248.625000000007</v>
      </c>
      <c r="G359" s="57">
        <f>SUM(E359-F359)</f>
        <v>-284.55000000000291</v>
      </c>
      <c r="H359" s="345"/>
      <c r="I359" s="459" t="s">
        <v>30</v>
      </c>
      <c r="J359" s="107" t="s">
        <v>3958</v>
      </c>
      <c r="L359" s="405">
        <f>'Punten per wedstrijd'!I1281</f>
        <v>3</v>
      </c>
      <c r="M359" s="406">
        <f>'Punten per wedstrijd'!J1281</f>
        <v>3</v>
      </c>
      <c r="N359" s="407">
        <f>'Punten per wedstrijd'!K1281</f>
        <v>7</v>
      </c>
      <c r="O359" s="285" t="s">
        <v>3978</v>
      </c>
    </row>
    <row r="360" spans="1:15" s="61" customFormat="1" ht="15.75" customHeight="1">
      <c r="A360" s="454" t="s">
        <v>787</v>
      </c>
      <c r="B360" s="285" t="s">
        <v>1690</v>
      </c>
      <c r="C360" s="107"/>
      <c r="D360" s="359" t="s">
        <v>3780</v>
      </c>
      <c r="E360" s="217">
        <f>UCIRanking!B105</f>
        <v>41494.487500000003</v>
      </c>
      <c r="F360" s="217">
        <v>41329.587500000009</v>
      </c>
      <c r="G360" s="57">
        <f>SUM(E360-F360)</f>
        <v>164.89999999999418</v>
      </c>
      <c r="H360" s="345"/>
      <c r="L360" s="409"/>
      <c r="M360" s="408"/>
      <c r="N360" s="410"/>
    </row>
    <row r="361" spans="1:15" s="61" customFormat="1" ht="15.75" customHeight="1">
      <c r="A361" s="454" t="s">
        <v>788</v>
      </c>
      <c r="B361" s="107" t="s">
        <v>692</v>
      </c>
      <c r="C361" s="107"/>
      <c r="D361" s="359" t="s">
        <v>3748</v>
      </c>
      <c r="E361" s="217">
        <f>UCIRanking!B150</f>
        <v>40987.974999999969</v>
      </c>
      <c r="F361" s="217">
        <v>41670.449999999975</v>
      </c>
      <c r="G361" s="57">
        <f>SUM(E361-F361)</f>
        <v>-682.47500000000582</v>
      </c>
      <c r="H361" s="345"/>
      <c r="L361" s="277">
        <f>SUM(L343:L360)</f>
        <v>182</v>
      </c>
      <c r="M361" s="277">
        <f>SUM(M343:M360)</f>
        <v>215</v>
      </c>
      <c r="N361" s="277">
        <f>SUM(N343:N360)</f>
        <v>194</v>
      </c>
    </row>
    <row r="362" spans="1:15" s="61" customFormat="1" ht="15.75" customHeight="1">
      <c r="A362" s="454" t="s">
        <v>789</v>
      </c>
      <c r="B362" s="107" t="s">
        <v>2217</v>
      </c>
      <c r="C362" s="107"/>
      <c r="D362" s="359" t="s">
        <v>3783</v>
      </c>
      <c r="E362" s="217">
        <f>UCIRanking!B133</f>
        <v>40626.900000000038</v>
      </c>
      <c r="F362" s="217">
        <v>40104.950000000041</v>
      </c>
      <c r="G362" s="57">
        <f>SUM(E362-F362)</f>
        <v>521.94999999999709</v>
      </c>
      <c r="H362" s="345"/>
    </row>
    <row r="363" spans="1:15" s="61" customFormat="1" ht="15.75" customHeight="1">
      <c r="A363" s="454" t="s">
        <v>790</v>
      </c>
      <c r="B363" s="107" t="s">
        <v>2209</v>
      </c>
      <c r="C363" s="107"/>
      <c r="D363" s="359" t="s">
        <v>3785</v>
      </c>
      <c r="E363" s="217">
        <f>UCIRanking!B78</f>
        <v>40450.825000000026</v>
      </c>
      <c r="F363" s="217">
        <v>39971.775000000023</v>
      </c>
      <c r="G363" s="57">
        <f>SUM(E363-F363)</f>
        <v>479.05000000000291</v>
      </c>
      <c r="H363" s="345"/>
      <c r="J363" s="110" t="s">
        <v>1646</v>
      </c>
      <c r="N363" s="49"/>
    </row>
    <row r="364" spans="1:15" s="61" customFormat="1" ht="15.75" customHeight="1">
      <c r="A364" s="454" t="s">
        <v>791</v>
      </c>
      <c r="B364" s="285" t="s">
        <v>1654</v>
      </c>
      <c r="C364" s="465"/>
      <c r="D364" s="359" t="s">
        <v>3779</v>
      </c>
      <c r="E364" s="217">
        <f>UCIRanking!B47</f>
        <v>40346.4375</v>
      </c>
      <c r="F364" s="217">
        <v>40306.462500000009</v>
      </c>
      <c r="G364" s="57">
        <f>SUM(E364-F364)</f>
        <v>39.974999999991269</v>
      </c>
      <c r="H364" s="345"/>
      <c r="L364" s="268"/>
      <c r="N364" s="268" t="s">
        <v>40</v>
      </c>
      <c r="O364" s="49"/>
    </row>
    <row r="365" spans="1:15" s="61" customFormat="1" ht="15.75" customHeight="1">
      <c r="A365" s="454" t="s">
        <v>792</v>
      </c>
      <c r="B365" s="107" t="s">
        <v>2201</v>
      </c>
      <c r="C365" s="107"/>
      <c r="D365" s="359" t="s">
        <v>3786</v>
      </c>
      <c r="E365" s="217">
        <f>UCIRanking!B51</f>
        <v>39867.499999999993</v>
      </c>
      <c r="F365" s="217">
        <v>39749.549999999996</v>
      </c>
      <c r="G365" s="57">
        <f>SUM(E365-F365)</f>
        <v>117.94999999999709</v>
      </c>
      <c r="H365" s="345"/>
      <c r="I365" s="454" t="s">
        <v>0</v>
      </c>
      <c r="J365" s="107" t="s">
        <v>2844</v>
      </c>
      <c r="L365" s="49"/>
      <c r="N365" s="269">
        <f>SUM(Puntenklassement!D37)+(Puntenklassement!D51)+(Puntenklassement!D54)+(Puntenklassement!D56)+(Puntenklassement!D71)+(Puntenklassement!D92)+(Puntenklassement!D100)+(Puntenklassement!D134)</f>
        <v>33297</v>
      </c>
      <c r="O365" s="106" t="s">
        <v>3969</v>
      </c>
    </row>
    <row r="366" spans="1:15" s="61" customFormat="1" ht="15.75" customHeight="1">
      <c r="A366" s="454" t="s">
        <v>793</v>
      </c>
      <c r="B366" s="107" t="s">
        <v>2198</v>
      </c>
      <c r="C366" s="107"/>
      <c r="D366" s="359" t="s">
        <v>3787</v>
      </c>
      <c r="E366" s="217">
        <f>UCIRanking!B89</f>
        <v>38746.30000000001</v>
      </c>
      <c r="F366" s="217">
        <v>38217.612500000017</v>
      </c>
      <c r="G366" s="57">
        <f>SUM(E366-F366)</f>
        <v>528.68749999999272</v>
      </c>
      <c r="H366" s="345"/>
      <c r="I366" s="454" t="s">
        <v>2</v>
      </c>
      <c r="J366" s="107" t="s">
        <v>3958</v>
      </c>
      <c r="N366" s="269">
        <f>SUM(Puntenklassement!D11)+(Puntenklassement!D19)+(Puntenklassement!D30)+(Puntenklassement!D42)+(Puntenklassement!D82)+(Puntenklassement!D98)+(Puntenklassement!D123)+(Puntenklassement!D138)</f>
        <v>32771</v>
      </c>
      <c r="O366" s="285" t="s">
        <v>3978</v>
      </c>
    </row>
    <row r="367" spans="1:15" s="61" customFormat="1" ht="15.75" customHeight="1">
      <c r="A367" s="454" t="s">
        <v>794</v>
      </c>
      <c r="B367" s="107" t="s">
        <v>2213</v>
      </c>
      <c r="C367" s="107"/>
      <c r="D367" s="359" t="s">
        <v>3769</v>
      </c>
      <c r="E367" s="217">
        <f>UCIRanking!B148</f>
        <v>38115.025000000023</v>
      </c>
      <c r="F367" s="217">
        <v>38562.475000000028</v>
      </c>
      <c r="G367" s="57">
        <f>SUM(E367-F367)</f>
        <v>-447.45000000000437</v>
      </c>
      <c r="H367" s="345"/>
      <c r="I367" s="454" t="s">
        <v>3</v>
      </c>
      <c r="J367" s="107" t="s">
        <v>3960</v>
      </c>
      <c r="N367" s="269">
        <f>SUM(Puntenklassement!D3)+(Puntenklassement!D43)+(Puntenklassement!D45)+(Puntenklassement!D63)+(Puntenklassement!D79)+(Puntenklassement!D89)+(Puntenklassement!D120)+(Puntenklassement!D133)</f>
        <v>32114</v>
      </c>
      <c r="O367" s="107" t="s">
        <v>3980</v>
      </c>
    </row>
    <row r="368" spans="1:15" s="61" customFormat="1" ht="15.75" customHeight="1">
      <c r="A368" s="454" t="s">
        <v>795</v>
      </c>
      <c r="B368" s="285" t="s">
        <v>1650</v>
      </c>
      <c r="C368" s="9"/>
      <c r="D368" s="359" t="s">
        <v>3767</v>
      </c>
      <c r="E368" s="217">
        <f>UCIRanking!B145</f>
        <v>37879.274999999972</v>
      </c>
      <c r="F368" s="217">
        <v>38579.124999999964</v>
      </c>
      <c r="G368" s="57">
        <f>SUM(E368-F368)</f>
        <v>-699.84999999999127</v>
      </c>
      <c r="H368" s="345"/>
      <c r="I368" s="454" t="s">
        <v>5</v>
      </c>
      <c r="J368" s="107" t="s">
        <v>3956</v>
      </c>
      <c r="N368" s="269">
        <f>SUM(Puntenklassement!D14)+(Puntenklassement!D26)+(Puntenklassement!D61)+(Puntenklassement!D72)+(Puntenklassement!D80)+(Puntenklassement!D99)+(Puntenklassement!D125)+(Puntenklassement!D129)</f>
        <v>31852</v>
      </c>
      <c r="O368" s="107" t="s">
        <v>3986</v>
      </c>
    </row>
    <row r="369" spans="1:15" s="61" customFormat="1" ht="15.75" customHeight="1">
      <c r="A369" s="454" t="s">
        <v>796</v>
      </c>
      <c r="B369" s="285" t="s">
        <v>1693</v>
      </c>
      <c r="C369" s="107"/>
      <c r="D369" s="359" t="s">
        <v>3771</v>
      </c>
      <c r="E369" s="217">
        <f>UCIRanking!B149</f>
        <v>37837.487500000039</v>
      </c>
      <c r="F369" s="217">
        <v>38324.937500000036</v>
      </c>
      <c r="G369" s="57">
        <f>SUM(E369-F369)</f>
        <v>-487.44999999999709</v>
      </c>
      <c r="H369" s="345"/>
      <c r="I369" s="454" t="s">
        <v>7</v>
      </c>
      <c r="J369" s="107" t="s">
        <v>2846</v>
      </c>
      <c r="L369" s="49"/>
      <c r="N369" s="269">
        <f>SUM(Puntenklassement!D25)+(Puntenklassement!D40)+(Puntenklassement!D55)+(Puntenklassement!D90)+(Puntenklassement!D101)+(Puntenklassement!D108)+(Puntenklassement!D113)+(Puntenklassement!D115)</f>
        <v>31479</v>
      </c>
      <c r="O369" s="285" t="s">
        <v>3971</v>
      </c>
    </row>
    <row r="370" spans="1:15" s="61" customFormat="1" ht="15.75" customHeight="1">
      <c r="A370" s="454" t="s">
        <v>797</v>
      </c>
      <c r="B370" s="107" t="s">
        <v>2197</v>
      </c>
      <c r="C370" s="107"/>
      <c r="D370" s="359" t="s">
        <v>3792</v>
      </c>
      <c r="E370" s="217">
        <f>UCIRanking!B32</f>
        <v>36903.512500000019</v>
      </c>
      <c r="F370" s="217">
        <v>36576.237500000017</v>
      </c>
      <c r="G370" s="57">
        <f>SUM(E370-F370)</f>
        <v>327.27500000000146</v>
      </c>
      <c r="H370" s="345"/>
      <c r="I370" s="454" t="s">
        <v>8</v>
      </c>
      <c r="J370" s="107" t="s">
        <v>3954</v>
      </c>
      <c r="K370" s="303"/>
      <c r="L370" s="303"/>
      <c r="M370" s="49"/>
      <c r="N370" s="269">
        <f>SUM(Puntenklassement!D15)+(Puntenklassement!D34)+(Puntenklassement!D59)+(Puntenklassement!D60)+(Puntenklassement!D67)+(Puntenklassement!D92)+(Puntenklassement!D110)+(Puntenklassement!D121)</f>
        <v>31307</v>
      </c>
      <c r="O370" s="285" t="s">
        <v>3973</v>
      </c>
    </row>
    <row r="371" spans="1:15" s="61" customFormat="1" ht="15.75" customHeight="1">
      <c r="A371" s="454" t="s">
        <v>798</v>
      </c>
      <c r="B371" s="107" t="s">
        <v>2199</v>
      </c>
      <c r="C371" s="107"/>
      <c r="D371" s="359" t="s">
        <v>3784</v>
      </c>
      <c r="E371" s="217">
        <f>UCIRanking!B152</f>
        <v>34821.375000000007</v>
      </c>
      <c r="F371" s="217">
        <v>35170.825000000012</v>
      </c>
      <c r="G371" s="57">
        <f>SUM(E371-F371)</f>
        <v>-349.45000000000437</v>
      </c>
      <c r="H371" s="345"/>
      <c r="I371" s="454" t="s">
        <v>10</v>
      </c>
      <c r="J371" s="107" t="s">
        <v>1359</v>
      </c>
      <c r="N371" s="269">
        <f>SUM(Puntenklassement!D24)+(Puntenklassement!D58)+(Puntenklassement!D64)+(Puntenklassement!D73)+(Puntenklassement!D76)+(Puntenklassement!D91)+(Puntenklassement!D95)+(Puntenklassement!D112)</f>
        <v>31175</v>
      </c>
      <c r="O371" s="107" t="s">
        <v>3981</v>
      </c>
    </row>
    <row r="372" spans="1:15" s="61" customFormat="1" ht="15.75" customHeight="1">
      <c r="A372" s="454" t="s">
        <v>799</v>
      </c>
      <c r="B372" s="107" t="s">
        <v>2194</v>
      </c>
      <c r="C372" s="107"/>
      <c r="D372" s="359" t="s">
        <v>3788</v>
      </c>
      <c r="E372" s="217">
        <f>UCIRanking!B180</f>
        <v>33603.05000000001</v>
      </c>
      <c r="F372" s="217">
        <v>33980.962500000009</v>
      </c>
      <c r="G372" s="57">
        <f>SUM(E372-F372)</f>
        <v>-377.91249999999854</v>
      </c>
      <c r="H372" s="345"/>
      <c r="I372" s="454" t="s">
        <v>12</v>
      </c>
      <c r="J372" s="107" t="s">
        <v>3959</v>
      </c>
      <c r="K372" s="244"/>
      <c r="L372" s="303"/>
      <c r="M372" s="49"/>
      <c r="N372" s="269">
        <f>SUM(Puntenklassement!D13)+(Puntenklassement!D31)+(Puntenklassement!D41)+(Puntenklassement!D69)+(Puntenklassement!D77)+(Puntenklassement!D93)+(Puntenklassement!D111)+(Puntenklassement!D116)</f>
        <v>30592</v>
      </c>
      <c r="O372" s="285" t="s">
        <v>3979</v>
      </c>
    </row>
    <row r="373" spans="1:15" s="61" customFormat="1" ht="15.75" customHeight="1">
      <c r="A373" s="454" t="s">
        <v>800</v>
      </c>
      <c r="B373" s="107" t="s">
        <v>2219</v>
      </c>
      <c r="C373" s="107"/>
      <c r="D373" s="359" t="s">
        <v>3789</v>
      </c>
      <c r="E373" s="217">
        <f>UCIRanking!B169</f>
        <v>32912.812499999985</v>
      </c>
      <c r="F373" s="217">
        <v>33362.162499999984</v>
      </c>
      <c r="G373" s="57">
        <f>SUM(E373-F373)</f>
        <v>-449.34999999999854</v>
      </c>
      <c r="H373" s="345"/>
      <c r="I373" s="459" t="s">
        <v>14</v>
      </c>
      <c r="J373" s="107" t="s">
        <v>3953</v>
      </c>
      <c r="L373" s="49"/>
      <c r="N373" s="269">
        <f>SUM(Puntenklassement!D16)+(Puntenklassement!D20)+(Puntenklassement!D47)+(Puntenklassement!D48)+(Puntenklassement!D49)+(Puntenklassement!D65)+(Puntenklassement!D75)+(Puntenklassement!D96)</f>
        <v>30282</v>
      </c>
      <c r="O373" s="285" t="s">
        <v>3972</v>
      </c>
    </row>
    <row r="374" spans="1:15" s="61" customFormat="1" ht="15.75" customHeight="1">
      <c r="A374" s="454" t="s">
        <v>801</v>
      </c>
      <c r="B374" s="107" t="s">
        <v>2724</v>
      </c>
      <c r="C374" s="107"/>
      <c r="D374" s="359" t="s">
        <v>3800</v>
      </c>
      <c r="E374" s="217">
        <f>UCIRanking!B99</f>
        <v>32779.799999999996</v>
      </c>
      <c r="F374" s="217">
        <v>32073.9</v>
      </c>
      <c r="G374" s="57">
        <f>SUM(E374-F374)</f>
        <v>705.89999999999418</v>
      </c>
      <c r="H374" s="345"/>
      <c r="I374" s="459" t="s">
        <v>16</v>
      </c>
      <c r="J374" s="107" t="s">
        <v>3952</v>
      </c>
      <c r="L374" s="49"/>
      <c r="N374" s="269">
        <f>SUM(Puntenklassement!D8)+(Puntenklassement!D12)+(Puntenklassement!D21)+(Puntenklassement!D22)+(Puntenklassement!D66)+(Puntenklassement!D87)+(Puntenklassement!D109)+(Puntenklassement!D124)</f>
        <v>30186</v>
      </c>
      <c r="O374" s="285" t="s">
        <v>3970</v>
      </c>
    </row>
    <row r="375" spans="1:15" s="61" customFormat="1" ht="15.75" customHeight="1">
      <c r="A375" s="454" t="s">
        <v>802</v>
      </c>
      <c r="B375" s="107" t="s">
        <v>639</v>
      </c>
      <c r="C375" s="107"/>
      <c r="D375" s="359" t="s">
        <v>3794</v>
      </c>
      <c r="E375" s="217">
        <f>UCIRanking!B40</f>
        <v>32399.112500000032</v>
      </c>
      <c r="F375" s="217">
        <v>32514.775000000031</v>
      </c>
      <c r="G375" s="57">
        <f>SUM(E375-F375)</f>
        <v>-115.66249999999854</v>
      </c>
      <c r="H375" s="345"/>
      <c r="I375" s="459" t="s">
        <v>18</v>
      </c>
      <c r="J375" s="107" t="s">
        <v>3955</v>
      </c>
      <c r="L375" s="49"/>
      <c r="N375" s="269">
        <f>SUM(Puntenklassement!D10)+(Puntenklassement!D32)+(Puntenklassement!D39)+(Puntenklassement!D46)+(Puntenklassement!D57)+(Puntenklassement!D78)+(Puntenklassement!D104)+(Puntenklassement!D119)</f>
        <v>29994</v>
      </c>
      <c r="O375" s="106" t="s">
        <v>3976</v>
      </c>
    </row>
    <row r="376" spans="1:15" s="61" customFormat="1" ht="15.75" customHeight="1">
      <c r="A376" s="454" t="s">
        <v>803</v>
      </c>
      <c r="B376" s="107" t="s">
        <v>2721</v>
      </c>
      <c r="C376" s="107"/>
      <c r="D376" s="359" t="s">
        <v>3805</v>
      </c>
      <c r="E376" s="217">
        <f>UCIRanking!B29</f>
        <v>32102.649999999991</v>
      </c>
      <c r="F376" s="217">
        <v>31485.349999999988</v>
      </c>
      <c r="G376" s="57">
        <f>SUM(E376-F376)</f>
        <v>617.30000000000291</v>
      </c>
      <c r="H376" s="345"/>
      <c r="I376" s="459" t="s">
        <v>20</v>
      </c>
      <c r="J376" s="107" t="s">
        <v>3961</v>
      </c>
      <c r="N376" s="269">
        <f>SUM(Puntenklassement!D5)+(Puntenklassement!D38)+(Puntenklassement!D53)+(Puntenklassement!D85)+(Puntenklassement!D86)+(Puntenklassement!D122)+(Puntenklassement!D135)+(Puntenklassement!D136)</f>
        <v>29991</v>
      </c>
      <c r="O376" s="107" t="s">
        <v>3982</v>
      </c>
    </row>
    <row r="377" spans="1:15" s="61" customFormat="1" ht="15.75" customHeight="1">
      <c r="A377" s="454" t="s">
        <v>804</v>
      </c>
      <c r="B377" s="107" t="s">
        <v>2205</v>
      </c>
      <c r="C377" s="107"/>
      <c r="D377" s="359" t="s">
        <v>3791</v>
      </c>
      <c r="E377" s="217">
        <f>UCIRanking!B171</f>
        <v>32083.650000000009</v>
      </c>
      <c r="F377" s="217">
        <v>32442.650000000009</v>
      </c>
      <c r="G377" s="57">
        <f>SUM(E377-F377)</f>
        <v>-359</v>
      </c>
      <c r="H377" s="345"/>
      <c r="I377" s="459" t="s">
        <v>22</v>
      </c>
      <c r="J377" s="107" t="s">
        <v>3951</v>
      </c>
      <c r="L377" s="49"/>
      <c r="N377" s="269">
        <f>SUM(Puntenklassement!D4)+(Puntenklassement!D35)+(Puntenklassement!D36)+(Puntenklassement!D44)+(Puntenklassement!D81)+(Puntenklassement!D114)+(Puntenklassement!D117)+(Puntenklassement!D137)</f>
        <v>29367</v>
      </c>
      <c r="O377" s="107" t="s">
        <v>3968</v>
      </c>
    </row>
    <row r="378" spans="1:15" s="61" customFormat="1" ht="15.75" customHeight="1">
      <c r="A378" s="454" t="s">
        <v>805</v>
      </c>
      <c r="B378" s="107" t="s">
        <v>2729</v>
      </c>
      <c r="C378" s="107"/>
      <c r="D378" s="359" t="s">
        <v>3801</v>
      </c>
      <c r="E378" s="217">
        <f>UCIRanking!B138</f>
        <v>31872.149999999994</v>
      </c>
      <c r="F378" s="217">
        <v>31015.649999999994</v>
      </c>
      <c r="G378" s="57">
        <f>SUM(E378-F378)</f>
        <v>856.5</v>
      </c>
      <c r="H378" s="345"/>
      <c r="I378" s="459" t="s">
        <v>24</v>
      </c>
      <c r="J378" s="107" t="s">
        <v>2845</v>
      </c>
      <c r="L378" s="49"/>
      <c r="N378" s="269">
        <f>SUM(Puntenklassement!D6)+(Puntenklassement!D7)+(Puntenklassement!D9)+(Puntenklassement!D17)+(Puntenklassement!D83)+(Puntenklassement!D84)+(Puntenklassement!D105)+(Puntenklassement!D126)</f>
        <v>29026</v>
      </c>
      <c r="O378" s="107" t="s">
        <v>3974</v>
      </c>
    </row>
    <row r="379" spans="1:15" s="61" customFormat="1" ht="15.75" customHeight="1">
      <c r="A379" s="454" t="s">
        <v>806</v>
      </c>
      <c r="B379" s="107" t="s">
        <v>2713</v>
      </c>
      <c r="C379" s="107"/>
      <c r="D379" s="359" t="s">
        <v>3803</v>
      </c>
      <c r="E379" s="217">
        <f>UCIRanking!B83</f>
        <v>31810.474999999999</v>
      </c>
      <c r="F379" s="217">
        <v>30932.300000000003</v>
      </c>
      <c r="G379" s="57">
        <f>SUM(E379-F379)</f>
        <v>878.17499999999563</v>
      </c>
      <c r="H379" s="345"/>
      <c r="I379" s="459" t="s">
        <v>26</v>
      </c>
      <c r="J379" s="107" t="s">
        <v>3957</v>
      </c>
      <c r="L379" s="49"/>
      <c r="N379" s="269">
        <f>SUM(Puntenklassement!D23)+(Puntenklassement!D29)+(Puntenklassement!D33)+(Puntenklassement!D52)+(Puntenklassement!D68)+(Puntenklassement!D74)+(Puntenklassement!D102)+(Puntenklassement!D127)</f>
        <v>28537</v>
      </c>
      <c r="O379" s="107" t="s">
        <v>3977</v>
      </c>
    </row>
    <row r="380" spans="1:15" s="61" customFormat="1" ht="15.75" customHeight="1">
      <c r="A380" s="454" t="s">
        <v>807</v>
      </c>
      <c r="B380" s="107" t="s">
        <v>2716</v>
      </c>
      <c r="C380" s="107"/>
      <c r="D380" s="359" t="s">
        <v>3804</v>
      </c>
      <c r="E380" s="217">
        <f>UCIRanking!B64</f>
        <v>31540.974999999991</v>
      </c>
      <c r="F380" s="217">
        <v>30928.649999999994</v>
      </c>
      <c r="G380" s="57">
        <f>SUM(E380-F380)</f>
        <v>612.32499999999709</v>
      </c>
      <c r="H380" s="345"/>
      <c r="I380" s="459" t="s">
        <v>28</v>
      </c>
      <c r="J380" s="107" t="s">
        <v>1360</v>
      </c>
      <c r="L380" s="49"/>
      <c r="N380" s="269">
        <f>SUM(Puntenklassement!D18)+(Puntenklassement!D28)+(Puntenklassement!D50)+(Puntenklassement!D97)+(Puntenklassement!D106)+(Puntenklassement!D118)+(Puntenklassement!D128)+(Puntenklassement!D130)</f>
        <v>28370</v>
      </c>
      <c r="O380" s="106" t="s">
        <v>3975</v>
      </c>
    </row>
    <row r="381" spans="1:15" s="61" customFormat="1" ht="15.75" customHeight="1">
      <c r="A381" s="454" t="s">
        <v>808</v>
      </c>
      <c r="B381" s="107" t="s">
        <v>2833</v>
      </c>
      <c r="C381" s="107"/>
      <c r="D381" s="359" t="s">
        <v>3802</v>
      </c>
      <c r="E381" s="217">
        <f>UCIRanking!B112</f>
        <v>31284.25</v>
      </c>
      <c r="F381" s="217">
        <v>30392.75</v>
      </c>
      <c r="G381" s="57">
        <f>SUM(E381-F381)</f>
        <v>891.5</v>
      </c>
      <c r="H381" s="345"/>
      <c r="I381" s="459" t="s">
        <v>30</v>
      </c>
      <c r="J381" s="107" t="s">
        <v>2843</v>
      </c>
      <c r="N381" s="269">
        <f>SUM(Puntenklassement!D27)+(Puntenklassement!D62)+(Puntenklassement!D70)+(Puntenklassement!D88)+(Puntenklassement!D103)+(Puntenklassement!D107)+(Puntenklassement!D131)+(Puntenklassement!D132)</f>
        <v>27454</v>
      </c>
      <c r="O381" s="107" t="s">
        <v>3987</v>
      </c>
    </row>
    <row r="382" spans="1:15" s="61" customFormat="1" ht="15.75" customHeight="1">
      <c r="A382" s="454" t="s">
        <v>809</v>
      </c>
      <c r="B382" s="107" t="s">
        <v>2723</v>
      </c>
      <c r="C382" s="107"/>
      <c r="D382" s="359" t="s">
        <v>3808</v>
      </c>
      <c r="E382" s="217">
        <f>UCIRanking!B127</f>
        <v>31240.125</v>
      </c>
      <c r="F382" s="217">
        <v>30477.9</v>
      </c>
      <c r="G382" s="57">
        <f>SUM(E382-F382)</f>
        <v>762.22499999999854</v>
      </c>
      <c r="H382" s="345"/>
    </row>
    <row r="383" spans="1:15" s="61" customFormat="1" ht="15.75" customHeight="1">
      <c r="A383" s="454" t="s">
        <v>810</v>
      </c>
      <c r="B383" s="107" t="s">
        <v>2720</v>
      </c>
      <c r="C383" s="107"/>
      <c r="D383" s="359" t="s">
        <v>3810</v>
      </c>
      <c r="E383" s="217">
        <f>UCIRanking!B53</f>
        <v>30922.500000000004</v>
      </c>
      <c r="F383" s="217">
        <v>29944.175000000003</v>
      </c>
      <c r="G383" s="57">
        <f>SUM(E383-F383)</f>
        <v>978.32500000000073</v>
      </c>
      <c r="H383" s="345"/>
    </row>
    <row r="384" spans="1:15" s="61" customFormat="1" ht="15.75" customHeight="1">
      <c r="A384" s="454" t="s">
        <v>811</v>
      </c>
      <c r="B384" s="107" t="s">
        <v>2211</v>
      </c>
      <c r="C384" s="107"/>
      <c r="D384" s="359" t="s">
        <v>3793</v>
      </c>
      <c r="E384" s="217">
        <f>UCIRanking!B175</f>
        <v>30845.062500000007</v>
      </c>
      <c r="F384" s="217">
        <v>31241.687500000007</v>
      </c>
      <c r="G384" s="57">
        <f>SUM(E384-F384)</f>
        <v>-396.625</v>
      </c>
      <c r="H384" s="345"/>
      <c r="I384" s="265"/>
      <c r="J384" s="99" t="s">
        <v>4658</v>
      </c>
    </row>
    <row r="385" spans="1:14" s="61" customFormat="1" ht="15.75" customHeight="1">
      <c r="A385" s="454" t="s">
        <v>812</v>
      </c>
      <c r="B385" s="107" t="s">
        <v>2726</v>
      </c>
      <c r="C385" s="107"/>
      <c r="D385" s="359" t="s">
        <v>3807</v>
      </c>
      <c r="E385" s="217">
        <f>UCIRanking!B43</f>
        <v>30297.524999999991</v>
      </c>
      <c r="F385" s="217">
        <v>29749.524999999994</v>
      </c>
      <c r="G385" s="57">
        <f>SUM(E385-F385)</f>
        <v>547.99999999999636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4" t="s">
        <v>813</v>
      </c>
      <c r="B386" s="107" t="s">
        <v>2206</v>
      </c>
      <c r="C386" s="107"/>
      <c r="D386" s="359" t="s">
        <v>3795</v>
      </c>
      <c r="E386" s="217">
        <f>UCIRanking!B143</f>
        <v>30098.825000000008</v>
      </c>
      <c r="F386" s="217">
        <v>30449.625000000011</v>
      </c>
      <c r="G386" s="57">
        <f>SUM(E386-F386)</f>
        <v>-350.80000000000291</v>
      </c>
      <c r="H386" s="345"/>
      <c r="I386" s="454" t="s">
        <v>0</v>
      </c>
      <c r="J386" s="264" t="s">
        <v>475</v>
      </c>
      <c r="K386" s="241"/>
      <c r="L386" s="241"/>
      <c r="M386" s="314" t="s">
        <v>139</v>
      </c>
      <c r="N386" s="9">
        <v>597</v>
      </c>
    </row>
    <row r="387" spans="1:14" s="61" customFormat="1" ht="15.75" customHeight="1">
      <c r="A387" s="454" t="s">
        <v>814</v>
      </c>
      <c r="B387" s="106" t="s">
        <v>1341</v>
      </c>
      <c r="C387" s="465"/>
      <c r="D387" s="359" t="s">
        <v>3790</v>
      </c>
      <c r="E387" s="217">
        <f>UCIRanking!B147</f>
        <v>30094.912499999944</v>
      </c>
      <c r="F387" s="217">
        <v>30806.77499999994</v>
      </c>
      <c r="G387" s="57">
        <f>SUM(E387-F387)</f>
        <v>-711.86249999999563</v>
      </c>
      <c r="H387" s="345"/>
      <c r="I387" s="454" t="s">
        <v>2</v>
      </c>
      <c r="J387" s="264" t="s">
        <v>532</v>
      </c>
      <c r="K387" s="505"/>
      <c r="L387" s="241"/>
      <c r="M387" s="314" t="s">
        <v>138</v>
      </c>
      <c r="N387" s="9">
        <v>592</v>
      </c>
    </row>
    <row r="388" spans="1:14" s="61" customFormat="1" ht="15.75" customHeight="1">
      <c r="A388" s="454" t="s">
        <v>1950</v>
      </c>
      <c r="B388" s="107" t="s">
        <v>2849</v>
      </c>
      <c r="C388" s="107"/>
      <c r="D388" s="359" t="s">
        <v>3809</v>
      </c>
      <c r="E388" s="217">
        <f>UCIRanking!B18</f>
        <v>30015.699999999997</v>
      </c>
      <c r="F388" s="217">
        <v>29312.1</v>
      </c>
      <c r="G388" s="57">
        <f>SUM(E388-F388)</f>
        <v>703.59999999999854</v>
      </c>
      <c r="H388" s="345"/>
      <c r="I388" s="454" t="s">
        <v>3</v>
      </c>
      <c r="J388" s="264" t="s">
        <v>1705</v>
      </c>
      <c r="K388" s="241"/>
      <c r="L388" s="241"/>
      <c r="M388" s="314" t="s">
        <v>139</v>
      </c>
      <c r="N388" s="9">
        <v>501</v>
      </c>
    </row>
    <row r="389" spans="1:14" s="61" customFormat="1" ht="15.75" customHeight="1">
      <c r="A389" s="454" t="s">
        <v>2169</v>
      </c>
      <c r="B389" s="107" t="s">
        <v>2204</v>
      </c>
      <c r="C389" s="107"/>
      <c r="D389" s="359" t="s">
        <v>3796</v>
      </c>
      <c r="E389" s="217">
        <f>UCIRanking!B158</f>
        <v>29976.674999999981</v>
      </c>
      <c r="F389" s="217">
        <v>30497.899999999987</v>
      </c>
      <c r="G389" s="57">
        <f>SUM(E389-F389)</f>
        <v>-521.22500000000582</v>
      </c>
      <c r="H389" s="345"/>
      <c r="I389" s="454" t="s">
        <v>5</v>
      </c>
      <c r="J389" s="264" t="s">
        <v>498</v>
      </c>
      <c r="K389" s="28"/>
      <c r="L389" s="241"/>
      <c r="M389" s="314" t="s">
        <v>139</v>
      </c>
      <c r="N389" s="9">
        <v>486</v>
      </c>
    </row>
    <row r="390" spans="1:14" s="61" customFormat="1" ht="15.75" customHeight="1">
      <c r="A390" s="454" t="s">
        <v>2170</v>
      </c>
      <c r="B390" s="107" t="s">
        <v>2711</v>
      </c>
      <c r="C390" s="107"/>
      <c r="D390" s="359" t="s">
        <v>3814</v>
      </c>
      <c r="E390" s="217">
        <f>UCIRanking!B132</f>
        <v>29908.824999999997</v>
      </c>
      <c r="F390" s="217">
        <v>29030.6</v>
      </c>
      <c r="G390" s="57">
        <f>SUM(E390-F390)</f>
        <v>878.22499999999854</v>
      </c>
      <c r="H390" s="345"/>
      <c r="I390" s="454" t="s">
        <v>7</v>
      </c>
      <c r="J390" s="264" t="s">
        <v>546</v>
      </c>
      <c r="K390" s="28"/>
      <c r="L390" s="241"/>
      <c r="M390" s="314" t="s">
        <v>136</v>
      </c>
      <c r="N390" s="9">
        <v>393</v>
      </c>
    </row>
    <row r="391" spans="1:14" s="61" customFormat="1" ht="15.75" customHeight="1">
      <c r="A391" s="454" t="s">
        <v>2171</v>
      </c>
      <c r="B391" s="107" t="s">
        <v>2730</v>
      </c>
      <c r="C391" s="107"/>
      <c r="D391" s="359" t="s">
        <v>3806</v>
      </c>
      <c r="E391" s="217">
        <f>UCIRanking!B134</f>
        <v>29900.825000000001</v>
      </c>
      <c r="F391" s="217">
        <v>29586.975000000002</v>
      </c>
      <c r="G391" s="57">
        <f>SUM(E391-F391)</f>
        <v>313.84999999999854</v>
      </c>
      <c r="H391" s="345"/>
      <c r="I391" s="454" t="s">
        <v>8</v>
      </c>
      <c r="J391" s="264" t="s">
        <v>861</v>
      </c>
      <c r="K391" s="28"/>
      <c r="L391" s="28"/>
      <c r="M391" s="314" t="s">
        <v>133</v>
      </c>
      <c r="N391" s="9">
        <v>380</v>
      </c>
    </row>
    <row r="392" spans="1:14" s="61" customFormat="1" ht="15.75" customHeight="1">
      <c r="A392" s="454" t="s">
        <v>2172</v>
      </c>
      <c r="B392" s="107" t="s">
        <v>2712</v>
      </c>
      <c r="C392" s="107"/>
      <c r="D392" s="359" t="s">
        <v>3813</v>
      </c>
      <c r="E392" s="217">
        <f>UCIRanking!B55</f>
        <v>29900.749999999993</v>
      </c>
      <c r="F392" s="217">
        <v>29117.374999999993</v>
      </c>
      <c r="G392" s="57">
        <f>SUM(E392-F392)</f>
        <v>783.375</v>
      </c>
      <c r="H392" s="345"/>
      <c r="I392" s="454" t="s">
        <v>10</v>
      </c>
      <c r="J392" s="264" t="s">
        <v>1018</v>
      </c>
      <c r="K392" s="241"/>
      <c r="L392" s="241"/>
      <c r="M392" s="314" t="s">
        <v>139</v>
      </c>
      <c r="N392" s="9">
        <v>370</v>
      </c>
    </row>
    <row r="393" spans="1:14" s="61" customFormat="1" ht="15.75" customHeight="1">
      <c r="A393" s="454" t="s">
        <v>2173</v>
      </c>
      <c r="B393" s="107" t="s">
        <v>2727</v>
      </c>
      <c r="C393" s="107"/>
      <c r="D393" s="359" t="s">
        <v>3812</v>
      </c>
      <c r="E393" s="217">
        <f>UCIRanking!B71</f>
        <v>29894.649999999998</v>
      </c>
      <c r="F393" s="217">
        <v>29053.749999999996</v>
      </c>
      <c r="G393" s="57">
        <f>SUM(E393-F393)</f>
        <v>840.90000000000146</v>
      </c>
      <c r="H393" s="345"/>
      <c r="I393" s="454" t="s">
        <v>12</v>
      </c>
      <c r="J393" s="264" t="s">
        <v>466</v>
      </c>
      <c r="K393" s="241"/>
      <c r="L393" s="241"/>
      <c r="M393" s="314" t="s">
        <v>139</v>
      </c>
      <c r="N393" s="9">
        <v>307</v>
      </c>
    </row>
    <row r="394" spans="1:14" s="61" customFormat="1" ht="15.75" customHeight="1">
      <c r="A394" s="454" t="s">
        <v>2174</v>
      </c>
      <c r="B394" s="107" t="s">
        <v>2719</v>
      </c>
      <c r="C394" s="107"/>
      <c r="D394" s="359" t="s">
        <v>3817</v>
      </c>
      <c r="E394" s="217">
        <f>UCIRanking!B116</f>
        <v>29467.150000000005</v>
      </c>
      <c r="F394" s="217">
        <v>28825.500000000004</v>
      </c>
      <c r="G394" s="57">
        <f>SUM(E394-F394)</f>
        <v>641.65000000000146</v>
      </c>
      <c r="H394" s="345"/>
      <c r="I394" s="454" t="s">
        <v>14</v>
      </c>
      <c r="J394" s="264" t="s">
        <v>1000</v>
      </c>
      <c r="K394" s="241"/>
      <c r="L394" s="241"/>
      <c r="M394" s="314" t="s">
        <v>133</v>
      </c>
      <c r="N394" s="9">
        <v>292</v>
      </c>
    </row>
    <row r="395" spans="1:14" s="61" customFormat="1" ht="15.75" customHeight="1">
      <c r="A395" s="454" t="s">
        <v>2175</v>
      </c>
      <c r="B395" s="107" t="s">
        <v>2714</v>
      </c>
      <c r="C395" s="107"/>
      <c r="D395" s="359" t="s">
        <v>3811</v>
      </c>
      <c r="E395" s="217">
        <f>UCIRanking!B86</f>
        <v>29233.324999999997</v>
      </c>
      <c r="F395" s="217">
        <v>28600.724999999999</v>
      </c>
      <c r="G395" s="57">
        <f>SUM(E395-F395)</f>
        <v>632.59999999999854</v>
      </c>
      <c r="H395" s="345"/>
      <c r="I395" s="454" t="s">
        <v>16</v>
      </c>
      <c r="J395" s="264" t="s">
        <v>1006</v>
      </c>
      <c r="K395" s="244"/>
      <c r="L395" s="241"/>
      <c r="M395" s="314" t="s">
        <v>138</v>
      </c>
      <c r="N395" s="9">
        <v>279</v>
      </c>
    </row>
    <row r="396" spans="1:14" s="61" customFormat="1" ht="15.75" customHeight="1">
      <c r="A396" s="454" t="s">
        <v>2176</v>
      </c>
      <c r="B396" s="107" t="s">
        <v>2735</v>
      </c>
      <c r="C396" s="107"/>
      <c r="D396" s="359" t="s">
        <v>3816</v>
      </c>
      <c r="E396" s="217">
        <f>UCIRanking!B93</f>
        <v>29138.750000000004</v>
      </c>
      <c r="F396" s="217">
        <v>28643.95</v>
      </c>
      <c r="G396" s="57">
        <f>SUM(E396-F396)</f>
        <v>494.80000000000291</v>
      </c>
      <c r="H396" s="345"/>
      <c r="I396" s="454" t="s">
        <v>18</v>
      </c>
      <c r="J396" s="264" t="s">
        <v>1801</v>
      </c>
      <c r="K396" s="241"/>
      <c r="L396" s="241"/>
      <c r="M396" s="314" t="s">
        <v>140</v>
      </c>
      <c r="N396" s="9">
        <v>258</v>
      </c>
    </row>
    <row r="397" spans="1:14" s="61" customFormat="1" ht="15.75" customHeight="1">
      <c r="A397" s="454" t="s">
        <v>2177</v>
      </c>
      <c r="B397" s="107" t="s">
        <v>2709</v>
      </c>
      <c r="C397" s="107"/>
      <c r="D397" s="359" t="s">
        <v>3818</v>
      </c>
      <c r="E397" s="217">
        <f>UCIRanking!B92</f>
        <v>28690.049999999996</v>
      </c>
      <c r="F397" s="217">
        <v>27795.149999999998</v>
      </c>
      <c r="G397" s="57">
        <f>SUM(E397-F397)</f>
        <v>894.89999999999782</v>
      </c>
      <c r="H397" s="345"/>
      <c r="I397" s="454" t="s">
        <v>20</v>
      </c>
      <c r="J397" s="264" t="s">
        <v>575</v>
      </c>
      <c r="K397" s="28"/>
      <c r="L397" s="241"/>
      <c r="M397" s="314" t="s">
        <v>139</v>
      </c>
      <c r="N397" s="9">
        <v>252</v>
      </c>
    </row>
    <row r="398" spans="1:14" s="61" customFormat="1" ht="15.75" customHeight="1">
      <c r="A398" s="454" t="s">
        <v>2178</v>
      </c>
      <c r="B398" s="107" t="s">
        <v>2722</v>
      </c>
      <c r="C398" s="107"/>
      <c r="D398" s="359" t="s">
        <v>3819</v>
      </c>
      <c r="E398" s="217">
        <f>UCIRanking!B125</f>
        <v>28609.675000000007</v>
      </c>
      <c r="F398" s="217">
        <v>27632.325000000001</v>
      </c>
      <c r="G398" s="57">
        <f>SUM(E398-F398)</f>
        <v>977.35000000000582</v>
      </c>
      <c r="H398" s="345"/>
      <c r="I398" s="454" t="s">
        <v>22</v>
      </c>
      <c r="J398" s="264" t="s">
        <v>2093</v>
      </c>
      <c r="K398" s="241"/>
      <c r="L398" s="241"/>
      <c r="M398" s="314" t="s">
        <v>133</v>
      </c>
      <c r="N398" s="9">
        <v>248</v>
      </c>
    </row>
    <row r="399" spans="1:14" s="61" customFormat="1" ht="15.75" customHeight="1">
      <c r="A399" s="454" t="s">
        <v>2179</v>
      </c>
      <c r="B399" s="107" t="s">
        <v>2718</v>
      </c>
      <c r="C399" s="107"/>
      <c r="D399" s="359" t="s">
        <v>3820</v>
      </c>
      <c r="E399" s="217">
        <f>UCIRanking!B15</f>
        <v>28460.5</v>
      </c>
      <c r="F399" s="217">
        <v>27691.174999999999</v>
      </c>
      <c r="G399" s="57">
        <f>SUM(E399-F399)</f>
        <v>769.32500000000073</v>
      </c>
      <c r="H399" s="345"/>
      <c r="I399" s="454" t="s">
        <v>24</v>
      </c>
      <c r="J399" s="264" t="s">
        <v>2522</v>
      </c>
      <c r="K399" s="28"/>
      <c r="L399" s="241"/>
      <c r="M399" s="314" t="s">
        <v>133</v>
      </c>
      <c r="N399" s="9">
        <v>237</v>
      </c>
    </row>
    <row r="400" spans="1:14" s="61" customFormat="1" ht="15.75" customHeight="1">
      <c r="A400" s="454" t="s">
        <v>2180</v>
      </c>
      <c r="B400" s="107" t="s">
        <v>2708</v>
      </c>
      <c r="C400" s="107"/>
      <c r="D400" s="359" t="s">
        <v>3815</v>
      </c>
      <c r="E400" s="217">
        <f>UCIRanking!B20</f>
        <v>28370.349999999995</v>
      </c>
      <c r="F400" s="217">
        <v>28196.424999999996</v>
      </c>
      <c r="G400" s="57">
        <f>SUM(E400-F400)</f>
        <v>173.92499999999927</v>
      </c>
      <c r="H400" s="345"/>
      <c r="I400" s="454" t="s">
        <v>26</v>
      </c>
      <c r="J400" s="264" t="s">
        <v>1708</v>
      </c>
      <c r="K400" s="241"/>
      <c r="L400" s="241"/>
      <c r="M400" s="314" t="s">
        <v>137</v>
      </c>
      <c r="N400" s="9">
        <v>228</v>
      </c>
    </row>
    <row r="401" spans="1:14" s="61" customFormat="1" ht="15.75" customHeight="1">
      <c r="A401" s="454" t="s">
        <v>2181</v>
      </c>
      <c r="B401" s="107" t="s">
        <v>2710</v>
      </c>
      <c r="C401" s="107"/>
      <c r="D401" s="359" t="s">
        <v>3821</v>
      </c>
      <c r="E401" s="217">
        <f>UCIRanking!B139</f>
        <v>27695.724999999995</v>
      </c>
      <c r="F401" s="217">
        <v>26860.699999999997</v>
      </c>
      <c r="G401" s="57">
        <f>SUM(E401-F401)</f>
        <v>835.02499999999782</v>
      </c>
      <c r="H401" s="345"/>
      <c r="I401" s="454" t="s">
        <v>28</v>
      </c>
      <c r="J401" s="264" t="s">
        <v>458</v>
      </c>
      <c r="K401" s="241"/>
      <c r="L401" s="241"/>
      <c r="M401" s="314" t="s">
        <v>133</v>
      </c>
      <c r="N401" s="9">
        <v>217</v>
      </c>
    </row>
    <row r="402" spans="1:14" s="61" customFormat="1" ht="15.75" customHeight="1">
      <c r="A402" s="454" t="s">
        <v>2182</v>
      </c>
      <c r="B402" s="107" t="s">
        <v>2731</v>
      </c>
      <c r="C402" s="107"/>
      <c r="D402" s="359" t="s">
        <v>3823</v>
      </c>
      <c r="E402" s="217">
        <f>UCIRanking!B137</f>
        <v>27515.275000000001</v>
      </c>
      <c r="F402" s="217">
        <v>27217.775000000001</v>
      </c>
      <c r="G402" s="57">
        <f>SUM(E402-F402)</f>
        <v>297.5</v>
      </c>
      <c r="H402" s="345"/>
      <c r="I402" s="454" t="s">
        <v>30</v>
      </c>
      <c r="J402" s="264" t="s">
        <v>432</v>
      </c>
      <c r="K402" s="241"/>
      <c r="L402" s="241"/>
      <c r="M402" s="314" t="s">
        <v>139</v>
      </c>
      <c r="N402" s="9">
        <v>216</v>
      </c>
    </row>
    <row r="403" spans="1:14" s="61" customFormat="1" ht="15.75" customHeight="1">
      <c r="A403" s="454" t="s">
        <v>2183</v>
      </c>
      <c r="B403" s="107" t="s">
        <v>2734</v>
      </c>
      <c r="C403" s="107"/>
      <c r="D403" s="359" t="s">
        <v>3822</v>
      </c>
      <c r="E403" s="217">
        <f>UCIRanking!B59</f>
        <v>27497.525000000005</v>
      </c>
      <c r="F403" s="217">
        <v>26665.050000000007</v>
      </c>
      <c r="G403" s="57">
        <f>SUM(E403-F403)</f>
        <v>832.47499999999854</v>
      </c>
      <c r="H403" s="345"/>
      <c r="I403" s="454" t="s">
        <v>32</v>
      </c>
      <c r="J403" s="264" t="s">
        <v>1711</v>
      </c>
      <c r="K403" s="241"/>
      <c r="L403" s="241"/>
      <c r="M403" s="314" t="s">
        <v>137</v>
      </c>
      <c r="N403" s="9">
        <v>206</v>
      </c>
    </row>
    <row r="404" spans="1:14" s="61" customFormat="1" ht="15.75" customHeight="1">
      <c r="A404" s="454" t="s">
        <v>2184</v>
      </c>
      <c r="B404" s="107" t="s">
        <v>2725</v>
      </c>
      <c r="C404" s="107"/>
      <c r="D404" s="359" t="s">
        <v>3826</v>
      </c>
      <c r="E404" s="217">
        <f>UCIRanking!B103</f>
        <v>27173.949999999997</v>
      </c>
      <c r="F404" s="217">
        <v>26213.599999999999</v>
      </c>
      <c r="G404" s="57">
        <f>SUM(E404-F404)</f>
        <v>960.34999999999854</v>
      </c>
      <c r="H404" s="345"/>
      <c r="I404" s="454" t="s">
        <v>34</v>
      </c>
      <c r="J404" s="264" t="s">
        <v>420</v>
      </c>
      <c r="K404" s="244"/>
      <c r="L404" s="241"/>
      <c r="M404" s="314" t="s">
        <v>138</v>
      </c>
      <c r="N404" s="9">
        <v>204</v>
      </c>
    </row>
    <row r="405" spans="1:14" s="61" customFormat="1" ht="15.75" customHeight="1">
      <c r="A405" s="454" t="s">
        <v>2185</v>
      </c>
      <c r="B405" s="107" t="s">
        <v>2717</v>
      </c>
      <c r="C405" s="107"/>
      <c r="D405" s="359" t="s">
        <v>3825</v>
      </c>
      <c r="E405" s="217">
        <f>UCIRanking!B37</f>
        <v>26224.45</v>
      </c>
      <c r="F405" s="217">
        <v>25422.225000000002</v>
      </c>
      <c r="G405" s="57">
        <f>SUM(E405-F405)</f>
        <v>802.22499999999854</v>
      </c>
      <c r="H405" s="345"/>
      <c r="I405" s="454" t="s">
        <v>36</v>
      </c>
      <c r="J405" s="264" t="s">
        <v>529</v>
      </c>
      <c r="K405" s="244"/>
      <c r="L405" s="241"/>
      <c r="M405" s="314" t="s">
        <v>138</v>
      </c>
      <c r="N405" s="9">
        <v>204</v>
      </c>
    </row>
    <row r="406" spans="1:14" s="61" customFormat="1" ht="15.75" customHeight="1">
      <c r="A406" s="454" t="s">
        <v>2186</v>
      </c>
      <c r="B406" s="107" t="s">
        <v>2728</v>
      </c>
      <c r="C406" s="107"/>
      <c r="D406" s="359" t="s">
        <v>3827</v>
      </c>
      <c r="E406" s="217">
        <f>UCIRanking!B129</f>
        <v>26145.224999999999</v>
      </c>
      <c r="F406" s="217">
        <v>25617.325000000001</v>
      </c>
      <c r="G406" s="57">
        <f>SUM(E406-F406)</f>
        <v>527.89999999999782</v>
      </c>
      <c r="H406" s="345"/>
      <c r="I406" s="454" t="s">
        <v>38</v>
      </c>
      <c r="J406" s="264" t="s">
        <v>2577</v>
      </c>
      <c r="K406" s="28"/>
      <c r="L406" s="241"/>
      <c r="M406" s="314" t="s">
        <v>133</v>
      </c>
      <c r="N406" s="9">
        <v>179</v>
      </c>
    </row>
    <row r="407" spans="1:14" s="61" customFormat="1" ht="15.75" customHeight="1">
      <c r="A407" s="454" t="s">
        <v>2187</v>
      </c>
      <c r="B407" s="285" t="s">
        <v>27</v>
      </c>
      <c r="C407" s="9"/>
      <c r="D407" s="359" t="s">
        <v>3797</v>
      </c>
      <c r="E407" s="217">
        <f>UCIRanking!B166</f>
        <v>25872.899999999841</v>
      </c>
      <c r="F407" s="217">
        <v>26570.774999999841</v>
      </c>
      <c r="G407" s="57">
        <f>SUM(E407-F407)</f>
        <v>-697.875</v>
      </c>
      <c r="H407" s="345"/>
      <c r="I407" s="454" t="s">
        <v>145</v>
      </c>
      <c r="J407" s="264" t="s">
        <v>2029</v>
      </c>
      <c r="K407" s="28"/>
      <c r="L407" s="241"/>
      <c r="M407" s="314" t="s">
        <v>136</v>
      </c>
      <c r="N407" s="9">
        <v>178</v>
      </c>
    </row>
    <row r="408" spans="1:14" s="61" customFormat="1" ht="15.75" customHeight="1">
      <c r="A408" s="454" t="s">
        <v>2188</v>
      </c>
      <c r="B408" s="285" t="s">
        <v>13</v>
      </c>
      <c r="C408" s="107"/>
      <c r="D408" s="359" t="s">
        <v>3798</v>
      </c>
      <c r="E408" s="217">
        <f>UCIRanking!B156</f>
        <v>25381.462500000009</v>
      </c>
      <c r="F408" s="217">
        <v>25991.862500000003</v>
      </c>
      <c r="G408" s="57">
        <f>SUM(E408-F408)</f>
        <v>-610.39999999999418</v>
      </c>
      <c r="H408" s="345"/>
      <c r="I408" s="454" t="s">
        <v>146</v>
      </c>
      <c r="J408" s="264" t="s">
        <v>445</v>
      </c>
      <c r="K408" s="241"/>
      <c r="L408" s="241"/>
      <c r="M408" s="314" t="s">
        <v>134</v>
      </c>
      <c r="N408" s="9">
        <v>176</v>
      </c>
    </row>
    <row r="409" spans="1:14" s="61" customFormat="1" ht="15.75" customHeight="1">
      <c r="A409" s="454" t="s">
        <v>2189</v>
      </c>
      <c r="B409" s="107" t="s">
        <v>2733</v>
      </c>
      <c r="C409" s="107"/>
      <c r="D409" s="359" t="s">
        <v>3830</v>
      </c>
      <c r="E409" s="217">
        <f>UCIRanking!B61</f>
        <v>25139.399999999998</v>
      </c>
      <c r="F409" s="217">
        <v>24558.499999999996</v>
      </c>
      <c r="G409" s="57">
        <f>SUM(E409-F409)</f>
        <v>580.90000000000146</v>
      </c>
      <c r="H409" s="345"/>
      <c r="I409" s="459" t="s">
        <v>147</v>
      </c>
      <c r="J409" s="264" t="s">
        <v>2614</v>
      </c>
      <c r="K409" s="28"/>
      <c r="L409" s="241"/>
      <c r="M409" s="314" t="s">
        <v>134</v>
      </c>
      <c r="N409" s="9">
        <v>167</v>
      </c>
    </row>
    <row r="410" spans="1:14" s="61" customFormat="1" ht="15.75" customHeight="1">
      <c r="A410" s="454" t="s">
        <v>2190</v>
      </c>
      <c r="B410" s="107" t="s">
        <v>2715</v>
      </c>
      <c r="C410" s="107"/>
      <c r="D410" s="359" t="s">
        <v>3829</v>
      </c>
      <c r="E410" s="217">
        <f>UCIRanking!B111</f>
        <v>24294.7</v>
      </c>
      <c r="F410" s="217">
        <v>23283.325000000001</v>
      </c>
      <c r="G410" s="57">
        <f>SUM(E410-F410)</f>
        <v>1011.375</v>
      </c>
      <c r="H410" s="345"/>
      <c r="I410" s="454" t="s">
        <v>151</v>
      </c>
      <c r="J410" s="264" t="s">
        <v>561</v>
      </c>
      <c r="K410" s="241"/>
      <c r="L410" s="241"/>
      <c r="M410" s="314" t="s">
        <v>133</v>
      </c>
      <c r="N410" s="9">
        <v>167</v>
      </c>
    </row>
    <row r="411" spans="1:14" s="61" customFormat="1" ht="15.75" customHeight="1">
      <c r="A411" s="454" t="s">
        <v>2191</v>
      </c>
      <c r="B411" s="107" t="s">
        <v>660</v>
      </c>
      <c r="C411" s="107"/>
      <c r="D411" s="359" t="s">
        <v>3799</v>
      </c>
      <c r="E411" s="217">
        <f>UCIRanking!B176</f>
        <v>23559.487500000014</v>
      </c>
      <c r="F411" s="217">
        <v>24191.750000000011</v>
      </c>
      <c r="G411" s="57">
        <f>SUM(E411-F411)</f>
        <v>-632.26249999999709</v>
      </c>
      <c r="H411" s="345"/>
      <c r="I411" s="454" t="s">
        <v>157</v>
      </c>
      <c r="J411" s="264" t="s">
        <v>712</v>
      </c>
      <c r="K411" s="241"/>
      <c r="L411" s="241"/>
      <c r="M411" s="314" t="s">
        <v>136</v>
      </c>
      <c r="N411" s="9">
        <v>162</v>
      </c>
    </row>
    <row r="412" spans="1:14" s="61" customFormat="1" ht="15.75" customHeight="1">
      <c r="A412" s="454" t="s">
        <v>2192</v>
      </c>
      <c r="B412" s="107" t="s">
        <v>2732</v>
      </c>
      <c r="C412" s="107"/>
      <c r="D412" s="359" t="s">
        <v>3824</v>
      </c>
      <c r="E412" s="217">
        <f>UCIRanking!B161</f>
        <v>20610.174999999996</v>
      </c>
      <c r="F412" s="217">
        <v>20777.324999999997</v>
      </c>
      <c r="G412" s="57">
        <f>SUM(E412-F412)</f>
        <v>-167.15000000000146</v>
      </c>
      <c r="H412" s="345"/>
      <c r="I412" s="454" t="s">
        <v>159</v>
      </c>
      <c r="J412" s="264" t="s">
        <v>446</v>
      </c>
      <c r="K412" s="241"/>
      <c r="L412" s="241"/>
      <c r="M412" s="314" t="s">
        <v>139</v>
      </c>
      <c r="N412" s="9">
        <v>161</v>
      </c>
    </row>
    <row r="413" spans="1:14" s="61" customFormat="1" ht="15.75" customHeight="1">
      <c r="A413" s="454" t="s">
        <v>2303</v>
      </c>
      <c r="B413" s="107" t="s">
        <v>2737</v>
      </c>
      <c r="C413" s="107"/>
      <c r="D413" s="359" t="s">
        <v>3828</v>
      </c>
      <c r="E413" s="217">
        <f>UCIRanking!B146</f>
        <v>19288.5</v>
      </c>
      <c r="F413" s="217">
        <v>19414.550000000003</v>
      </c>
      <c r="G413" s="57">
        <f>SUM(E413-F413)</f>
        <v>-126.05000000000291</v>
      </c>
      <c r="H413" s="345"/>
      <c r="I413" s="454" t="s">
        <v>160</v>
      </c>
      <c r="J413" s="264" t="s">
        <v>547</v>
      </c>
      <c r="K413" s="241"/>
      <c r="L413" s="241"/>
      <c r="M413" s="314" t="s">
        <v>136</v>
      </c>
      <c r="N413" s="9">
        <v>160</v>
      </c>
    </row>
    <row r="414" spans="1:14" s="61" customFormat="1" ht="15.75" customHeight="1">
      <c r="A414" s="454" t="s">
        <v>2304</v>
      </c>
      <c r="B414" s="285" t="s">
        <v>1656</v>
      </c>
      <c r="C414" s="465"/>
      <c r="D414" s="359" t="s">
        <v>3835</v>
      </c>
      <c r="E414" s="217">
        <f>UCIRanking!B12</f>
        <v>17667.237499999959</v>
      </c>
      <c r="F414" s="217">
        <v>17642.637499999957</v>
      </c>
      <c r="G414" s="57">
        <f>SUM(E414-F414)</f>
        <v>24.600000000002183</v>
      </c>
      <c r="H414" s="345"/>
      <c r="I414" s="454" t="s">
        <v>161</v>
      </c>
      <c r="J414" s="264" t="s">
        <v>427</v>
      </c>
      <c r="K414" s="241"/>
      <c r="L414" s="241"/>
      <c r="M414" s="314" t="s">
        <v>133</v>
      </c>
      <c r="N414" s="9">
        <v>160</v>
      </c>
    </row>
    <row r="415" spans="1:14" s="61" customFormat="1" ht="15.75" customHeight="1">
      <c r="A415" s="454" t="s">
        <v>2305</v>
      </c>
      <c r="B415" s="285" t="s">
        <v>1692</v>
      </c>
      <c r="C415" s="107"/>
      <c r="D415" s="359" t="s">
        <v>3832</v>
      </c>
      <c r="E415" s="217">
        <f>UCIRanking!B170</f>
        <v>17568.437500000058</v>
      </c>
      <c r="F415" s="217">
        <v>17862.08750000006</v>
      </c>
      <c r="G415" s="57">
        <f>SUM(E415-F415)</f>
        <v>-293.65000000000146</v>
      </c>
      <c r="H415" s="345"/>
      <c r="I415" s="454" t="s">
        <v>163</v>
      </c>
      <c r="J415" s="264" t="s">
        <v>620</v>
      </c>
      <c r="K415" s="241"/>
      <c r="L415" s="241"/>
      <c r="M415" s="314" t="s">
        <v>137</v>
      </c>
      <c r="N415" s="9">
        <v>158</v>
      </c>
    </row>
    <row r="416" spans="1:14" s="61" customFormat="1" ht="15.75" customHeight="1">
      <c r="A416" s="454" t="s">
        <v>2685</v>
      </c>
      <c r="B416" s="106" t="s">
        <v>1350</v>
      </c>
      <c r="C416" s="107"/>
      <c r="D416" s="359" t="s">
        <v>3831</v>
      </c>
      <c r="E416" s="217">
        <f>UCIRanking!B164</f>
        <v>16303.349999999997</v>
      </c>
      <c r="F416" s="217">
        <v>16792.449999999993</v>
      </c>
      <c r="G416" s="57">
        <f>SUM(E416-F416)</f>
        <v>-489.09999999999673</v>
      </c>
      <c r="H416" s="345"/>
      <c r="I416" s="459" t="s">
        <v>274</v>
      </c>
      <c r="J416" s="264" t="s">
        <v>2331</v>
      </c>
      <c r="K416" s="28"/>
      <c r="L416" s="28"/>
      <c r="M416" s="314" t="s">
        <v>130</v>
      </c>
      <c r="N416" s="9">
        <v>156</v>
      </c>
    </row>
    <row r="417" spans="1:14" s="61" customFormat="1" ht="15.75" customHeight="1">
      <c r="A417" s="454" t="s">
        <v>2686</v>
      </c>
      <c r="B417" s="107" t="s">
        <v>2193</v>
      </c>
      <c r="C417" s="107"/>
      <c r="D417" s="359" t="s">
        <v>3837</v>
      </c>
      <c r="E417" s="217">
        <f>UCIRanking!B68</f>
        <v>16179.224999999982</v>
      </c>
      <c r="F417" s="217">
        <v>16130.024999999985</v>
      </c>
      <c r="G417" s="57">
        <f>SUM(E417-F417)</f>
        <v>49.19999999999709</v>
      </c>
      <c r="H417" s="345"/>
      <c r="I417" s="459" t="s">
        <v>275</v>
      </c>
      <c r="J417" s="264" t="s">
        <v>1448</v>
      </c>
      <c r="K417" s="241"/>
      <c r="L417" s="241"/>
      <c r="M417" s="314" t="s">
        <v>137</v>
      </c>
      <c r="N417" s="9">
        <v>156</v>
      </c>
    </row>
    <row r="418" spans="1:14" s="61" customFormat="1" ht="15.75" customHeight="1">
      <c r="A418" s="454" t="s">
        <v>2687</v>
      </c>
      <c r="B418" s="107" t="s">
        <v>2207</v>
      </c>
      <c r="C418" s="107"/>
      <c r="D418" s="359" t="s">
        <v>3833</v>
      </c>
      <c r="E418" s="217">
        <f>UCIRanking!B155</f>
        <v>14840.349999999977</v>
      </c>
      <c r="F418" s="217">
        <v>15094.412499999977</v>
      </c>
      <c r="G418" s="57">
        <f>SUM(E418-F418)</f>
        <v>-254.0625</v>
      </c>
      <c r="H418" s="345"/>
      <c r="I418" s="459" t="s">
        <v>276</v>
      </c>
      <c r="J418" s="264" t="s">
        <v>436</v>
      </c>
      <c r="K418" s="28"/>
      <c r="L418" s="241"/>
      <c r="M418" s="314" t="s">
        <v>140</v>
      </c>
      <c r="N418" s="9">
        <v>156</v>
      </c>
    </row>
    <row r="419" spans="1:14" s="61" customFormat="1" ht="15.75" customHeight="1">
      <c r="A419" s="454" t="s">
        <v>2688</v>
      </c>
      <c r="B419" s="107" t="s">
        <v>2208</v>
      </c>
      <c r="C419" s="107"/>
      <c r="D419" s="359" t="s">
        <v>3834</v>
      </c>
      <c r="E419" s="217">
        <f>UCIRanking!B173</f>
        <v>14310.599999999991</v>
      </c>
      <c r="F419" s="217">
        <v>14602.199999999993</v>
      </c>
      <c r="G419" s="57">
        <f>SUM(E419-F419)</f>
        <v>-291.60000000000218</v>
      </c>
      <c r="H419" s="345"/>
      <c r="I419" s="459" t="s">
        <v>277</v>
      </c>
      <c r="J419" s="264" t="s">
        <v>2128</v>
      </c>
      <c r="K419" s="241"/>
      <c r="L419" s="241"/>
      <c r="M419" s="314" t="s">
        <v>133</v>
      </c>
      <c r="N419" s="9">
        <v>153</v>
      </c>
    </row>
    <row r="420" spans="1:14" s="61" customFormat="1" ht="15.75" customHeight="1">
      <c r="A420" s="454" t="s">
        <v>2689</v>
      </c>
      <c r="B420" s="107" t="s">
        <v>2221</v>
      </c>
      <c r="C420" s="107"/>
      <c r="D420" s="359" t="s">
        <v>3838</v>
      </c>
      <c r="E420" s="217">
        <f>UCIRanking!B174</f>
        <v>12820.350000000009</v>
      </c>
      <c r="F420" s="217">
        <v>13051.137500000008</v>
      </c>
      <c r="G420" s="57">
        <f>SUM(E420-F420)</f>
        <v>-230.78749999999854</v>
      </c>
      <c r="H420" s="345"/>
      <c r="I420" s="459" t="s">
        <v>640</v>
      </c>
      <c r="J420" s="264" t="s">
        <v>2119</v>
      </c>
      <c r="K420" s="241"/>
      <c r="L420" s="241"/>
      <c r="M420" s="314" t="s">
        <v>140</v>
      </c>
      <c r="N420" s="9">
        <v>152</v>
      </c>
    </row>
    <row r="421" spans="1:14" s="61" customFormat="1" ht="15.75" customHeight="1">
      <c r="A421" s="454" t="s">
        <v>2690</v>
      </c>
      <c r="B421" s="285" t="s">
        <v>39</v>
      </c>
      <c r="C421" s="465"/>
      <c r="D421" s="359" t="s">
        <v>3836</v>
      </c>
      <c r="E421" s="217">
        <f>UCIRanking!B177</f>
        <v>12599.450000000095</v>
      </c>
      <c r="F421" s="217">
        <v>13067.375000000095</v>
      </c>
      <c r="G421" s="57">
        <f>SUM(E421-F421)</f>
        <v>-467.92499999999927</v>
      </c>
      <c r="H421" s="345"/>
      <c r="I421" s="459" t="s">
        <v>641</v>
      </c>
      <c r="J421" s="264" t="s">
        <v>1402</v>
      </c>
      <c r="K421" s="241"/>
      <c r="L421" s="241"/>
      <c r="M421" s="314" t="s">
        <v>133</v>
      </c>
      <c r="N421" s="9">
        <v>150</v>
      </c>
    </row>
    <row r="422" spans="1:14" s="61" customFormat="1" ht="15.75" customHeight="1">
      <c r="A422" s="454" t="s">
        <v>2691</v>
      </c>
      <c r="B422" s="284" t="s">
        <v>144</v>
      </c>
      <c r="C422" s="107"/>
      <c r="D422" s="359" t="s">
        <v>3839</v>
      </c>
      <c r="E422" s="217">
        <f>UCIRanking!B178</f>
        <v>11060.699999999999</v>
      </c>
      <c r="F422" s="217">
        <v>11450.475</v>
      </c>
      <c r="G422" s="57">
        <f>SUM(E422-F422)</f>
        <v>-389.77500000000146</v>
      </c>
      <c r="H422" s="345"/>
      <c r="I422" s="459" t="s">
        <v>642</v>
      </c>
      <c r="J422" s="264" t="s">
        <v>846</v>
      </c>
      <c r="K422" s="433"/>
      <c r="L422" s="241"/>
      <c r="M422" s="314" t="s">
        <v>135</v>
      </c>
      <c r="N422" s="9">
        <v>146</v>
      </c>
    </row>
    <row r="423" spans="1:14" s="61" customFormat="1" ht="15.75" customHeight="1">
      <c r="A423" s="454" t="s">
        <v>2692</v>
      </c>
      <c r="B423" s="107" t="s">
        <v>156</v>
      </c>
      <c r="C423" s="107"/>
      <c r="D423" s="359" t="s">
        <v>3840</v>
      </c>
      <c r="E423" s="217">
        <f>UCIRanking!B144</f>
        <v>10162.012500000052</v>
      </c>
      <c r="F423" s="217">
        <v>10582.800000000054</v>
      </c>
      <c r="G423" s="57">
        <f>SUM(E423-F423)</f>
        <v>-420.78750000000218</v>
      </c>
      <c r="H423" s="345"/>
      <c r="I423" s="459" t="s">
        <v>644</v>
      </c>
      <c r="J423" s="264" t="s">
        <v>479</v>
      </c>
      <c r="K423" s="241"/>
      <c r="L423" s="241"/>
      <c r="M423" s="314" t="s">
        <v>139</v>
      </c>
      <c r="N423" s="9">
        <v>145</v>
      </c>
    </row>
    <row r="424" spans="1:14" s="61" customFormat="1" ht="15.75" customHeight="1">
      <c r="A424" s="454" t="s">
        <v>2693</v>
      </c>
      <c r="B424" s="285" t="s">
        <v>1670</v>
      </c>
      <c r="C424" s="107"/>
      <c r="D424" s="359" t="s">
        <v>3841</v>
      </c>
      <c r="E424" s="217">
        <f>UCIRanking!B172</f>
        <v>8857.5875000000051</v>
      </c>
      <c r="F424" s="217">
        <v>9138.1500000000033</v>
      </c>
      <c r="G424" s="57">
        <f>SUM(E424-F424)</f>
        <v>-280.56249999999818</v>
      </c>
      <c r="H424" s="345"/>
      <c r="I424" s="459" t="s">
        <v>650</v>
      </c>
      <c r="J424" s="264" t="s">
        <v>424</v>
      </c>
      <c r="K424" s="241"/>
      <c r="L424" s="241"/>
      <c r="M424" s="314" t="s">
        <v>134</v>
      </c>
      <c r="N424" s="9">
        <v>144</v>
      </c>
    </row>
    <row r="425" spans="1:14" s="61" customFormat="1" ht="15.75" customHeight="1">
      <c r="A425" s="454" t="s">
        <v>2694</v>
      </c>
      <c r="B425" s="285" t="s">
        <v>1669</v>
      </c>
      <c r="C425" s="107"/>
      <c r="D425" s="359" t="s">
        <v>3842</v>
      </c>
      <c r="E425" s="217">
        <f>UCIRanking!B165</f>
        <v>8851.9749999999458</v>
      </c>
      <c r="F425" s="217">
        <v>9095.7499999999454</v>
      </c>
      <c r="G425" s="57">
        <f>SUM(E425-F425)</f>
        <v>-243.77499999999964</v>
      </c>
      <c r="H425" s="345"/>
      <c r="I425" s="459" t="s">
        <v>652</v>
      </c>
      <c r="J425" s="264" t="s">
        <v>477</v>
      </c>
      <c r="K425" s="28"/>
      <c r="L425" s="241"/>
      <c r="M425" s="314" t="s">
        <v>136</v>
      </c>
      <c r="N425" s="9">
        <v>144</v>
      </c>
    </row>
    <row r="426" spans="1:14" s="61" customFormat="1" ht="15.75" customHeight="1">
      <c r="A426" s="454" t="s">
        <v>2695</v>
      </c>
      <c r="B426" s="284" t="s">
        <v>3643</v>
      </c>
      <c r="C426" s="107"/>
      <c r="D426" s="359" t="s">
        <v>3858</v>
      </c>
      <c r="E426" s="217">
        <f>UCIRanking!B88</f>
        <v>7850.2000000000007</v>
      </c>
      <c r="F426" s="217">
        <v>6565.1</v>
      </c>
      <c r="G426" s="57">
        <f>SUM(E426-F426)</f>
        <v>1285.1000000000004</v>
      </c>
      <c r="H426" s="345"/>
      <c r="I426" s="459" t="s">
        <v>655</v>
      </c>
      <c r="J426" s="264" t="s">
        <v>548</v>
      </c>
      <c r="K426" s="28"/>
      <c r="L426" s="241"/>
      <c r="M426" s="314" t="s">
        <v>140</v>
      </c>
      <c r="N426" s="9">
        <v>143</v>
      </c>
    </row>
    <row r="427" spans="1:14" s="61" customFormat="1" ht="15.75" customHeight="1">
      <c r="A427" s="454" t="s">
        <v>2696</v>
      </c>
      <c r="B427" s="284" t="s">
        <v>3635</v>
      </c>
      <c r="C427" s="107"/>
      <c r="D427" s="359" t="s">
        <v>3850</v>
      </c>
      <c r="E427" s="217">
        <f>UCIRanking!B56</f>
        <v>6946.5</v>
      </c>
      <c r="F427" s="217">
        <v>6150.3</v>
      </c>
      <c r="G427" s="57">
        <f>SUM(E427-F427)</f>
        <v>796.19999999999982</v>
      </c>
      <c r="H427" s="345"/>
      <c r="I427" s="459" t="s">
        <v>656</v>
      </c>
      <c r="J427" s="264" t="s">
        <v>1750</v>
      </c>
      <c r="K427" s="241"/>
      <c r="L427" s="241"/>
      <c r="M427" s="314" t="s">
        <v>137</v>
      </c>
      <c r="N427" s="9">
        <v>142</v>
      </c>
    </row>
    <row r="428" spans="1:14" s="61" customFormat="1" ht="15.75" customHeight="1">
      <c r="A428" s="454" t="s">
        <v>2697</v>
      </c>
      <c r="B428" s="107" t="s">
        <v>3689</v>
      </c>
      <c r="C428" s="107"/>
      <c r="D428" s="359" t="s">
        <v>3865</v>
      </c>
      <c r="E428" s="217">
        <f>UCIRanking!B119</f>
        <v>6915.2</v>
      </c>
      <c r="F428" s="217">
        <v>5871.5</v>
      </c>
      <c r="G428" s="57">
        <f>SUM(E428-F428)</f>
        <v>1043.6999999999998</v>
      </c>
      <c r="H428" s="345"/>
      <c r="I428" s="459" t="s">
        <v>659</v>
      </c>
      <c r="J428" s="264" t="s">
        <v>2039</v>
      </c>
      <c r="K428" s="241"/>
      <c r="L428" s="241"/>
      <c r="M428" s="314" t="s">
        <v>136</v>
      </c>
      <c r="N428" s="9">
        <v>141</v>
      </c>
    </row>
    <row r="429" spans="1:14" s="61" customFormat="1" ht="15.75" customHeight="1">
      <c r="A429" s="454" t="s">
        <v>2698</v>
      </c>
      <c r="B429" s="284" t="s">
        <v>3634</v>
      </c>
      <c r="C429" s="107"/>
      <c r="D429" s="359" t="s">
        <v>3849</v>
      </c>
      <c r="E429" s="217">
        <f>UCIRanking!B52</f>
        <v>6864.6</v>
      </c>
      <c r="F429" s="217">
        <v>6014.8</v>
      </c>
      <c r="G429" s="57">
        <f>SUM(E429-F429)</f>
        <v>849.80000000000018</v>
      </c>
      <c r="H429" s="345"/>
      <c r="I429" s="459" t="s">
        <v>661</v>
      </c>
      <c r="J429" s="264" t="s">
        <v>723</v>
      </c>
      <c r="K429" s="241"/>
      <c r="L429" s="241"/>
      <c r="M429" s="314" t="s">
        <v>139</v>
      </c>
      <c r="N429" s="9">
        <v>137</v>
      </c>
    </row>
    <row r="430" spans="1:14" s="61" customFormat="1" ht="15.75" customHeight="1">
      <c r="A430" s="454" t="s">
        <v>2699</v>
      </c>
      <c r="B430" s="284" t="s">
        <v>3629</v>
      </c>
      <c r="C430" s="107"/>
      <c r="D430" s="359" t="s">
        <v>3761</v>
      </c>
      <c r="E430" s="217">
        <f>UCIRanking!B28</f>
        <v>6814.2000000000007</v>
      </c>
      <c r="F430" s="217">
        <v>5645.1</v>
      </c>
      <c r="G430" s="57">
        <f>SUM(E430-F430)</f>
        <v>1169.1000000000004</v>
      </c>
      <c r="H430" s="345"/>
      <c r="I430" s="459" t="s">
        <v>666</v>
      </c>
      <c r="J430" s="264" t="s">
        <v>1988</v>
      </c>
      <c r="K430" s="433"/>
      <c r="L430" s="315"/>
      <c r="M430" s="314" t="s">
        <v>135</v>
      </c>
      <c r="N430" s="9">
        <v>135</v>
      </c>
    </row>
    <row r="431" spans="1:14" s="61" customFormat="1" ht="15.75" customHeight="1">
      <c r="A431" s="454" t="s">
        <v>2700</v>
      </c>
      <c r="B431" s="107" t="s">
        <v>3637</v>
      </c>
      <c r="C431" s="107"/>
      <c r="D431" s="359" t="s">
        <v>3852</v>
      </c>
      <c r="E431" s="217">
        <f>UCIRanking!B63</f>
        <v>6747.7999999999984</v>
      </c>
      <c r="F431" s="217">
        <v>5732.1999999999989</v>
      </c>
      <c r="G431" s="57">
        <f>SUM(E431-F431)</f>
        <v>1015.5999999999995</v>
      </c>
      <c r="H431" s="345"/>
      <c r="I431" s="459" t="s">
        <v>670</v>
      </c>
      <c r="J431" s="264" t="s">
        <v>494</v>
      </c>
      <c r="K431" s="28"/>
      <c r="L431" s="241"/>
      <c r="M431" s="314" t="s">
        <v>137</v>
      </c>
      <c r="N431" s="9">
        <v>134</v>
      </c>
    </row>
    <row r="432" spans="1:14" s="61" customFormat="1" ht="15.75" customHeight="1">
      <c r="A432" s="454" t="s">
        <v>2701</v>
      </c>
      <c r="B432" s="107" t="s">
        <v>3641</v>
      </c>
      <c r="C432" s="107"/>
      <c r="D432" s="359" t="s">
        <v>3856</v>
      </c>
      <c r="E432" s="217">
        <f>UCIRanking!B80</f>
        <v>6715.1</v>
      </c>
      <c r="F432" s="217">
        <v>5640.2000000000007</v>
      </c>
      <c r="G432" s="57">
        <f>SUM(E432-F432)</f>
        <v>1074.8999999999996</v>
      </c>
      <c r="H432" s="345"/>
      <c r="I432" s="459" t="s">
        <v>671</v>
      </c>
      <c r="J432" s="264" t="s">
        <v>2598</v>
      </c>
      <c r="K432" s="28"/>
      <c r="L432" s="241"/>
      <c r="M432" s="314" t="s">
        <v>134</v>
      </c>
      <c r="N432" s="9">
        <v>134</v>
      </c>
    </row>
    <row r="433" spans="1:14" s="61" customFormat="1" ht="15.75" customHeight="1">
      <c r="A433" s="454" t="s">
        <v>2702</v>
      </c>
      <c r="B433" s="284" t="s">
        <v>3649</v>
      </c>
      <c r="C433" s="107"/>
      <c r="D433" s="359" t="s">
        <v>3864</v>
      </c>
      <c r="E433" s="217">
        <f>UCIRanking!B118</f>
        <v>6714.7999999999993</v>
      </c>
      <c r="F433" s="217">
        <v>5816.2</v>
      </c>
      <c r="G433" s="57">
        <f>SUM(E433-F433)</f>
        <v>898.59999999999945</v>
      </c>
      <c r="H433" s="345"/>
      <c r="I433" s="459" t="s">
        <v>672</v>
      </c>
      <c r="J433" s="264" t="s">
        <v>2043</v>
      </c>
      <c r="K433" s="241"/>
      <c r="L433" s="241"/>
      <c r="M433" s="314" t="s">
        <v>134</v>
      </c>
      <c r="N433" s="9">
        <v>134</v>
      </c>
    </row>
    <row r="434" spans="1:14" s="61" customFormat="1" ht="15.75" customHeight="1">
      <c r="A434" s="454" t="s">
        <v>2703</v>
      </c>
      <c r="B434" s="284" t="s">
        <v>3648</v>
      </c>
      <c r="C434" s="107"/>
      <c r="D434" s="359" t="s">
        <v>3863</v>
      </c>
      <c r="E434" s="217">
        <f>UCIRanking!B114</f>
        <v>6650.7</v>
      </c>
      <c r="F434" s="217">
        <v>5313.2</v>
      </c>
      <c r="G434" s="57">
        <f>SUM(E434-F434)</f>
        <v>1337.5</v>
      </c>
      <c r="H434" s="345"/>
      <c r="I434" s="459" t="s">
        <v>677</v>
      </c>
      <c r="J434" s="264" t="s">
        <v>1694</v>
      </c>
      <c r="K434" s="244"/>
      <c r="L434" s="241"/>
      <c r="M434" s="314" t="s">
        <v>138</v>
      </c>
      <c r="N434" s="9">
        <v>134</v>
      </c>
    </row>
    <row r="435" spans="1:14" s="61" customFormat="1" ht="15.75" customHeight="1">
      <c r="A435" s="454" t="s">
        <v>2704</v>
      </c>
      <c r="B435" s="284" t="s">
        <v>3633</v>
      </c>
      <c r="C435" s="107"/>
      <c r="D435" s="359" t="s">
        <v>3848</v>
      </c>
      <c r="E435" s="217">
        <f>UCIRanking!B49</f>
        <v>6624.7999999999993</v>
      </c>
      <c r="F435" s="217">
        <v>5566.5</v>
      </c>
      <c r="G435" s="57">
        <f>SUM(E435-F435)</f>
        <v>1058.2999999999993</v>
      </c>
      <c r="H435" s="345"/>
      <c r="I435" s="459" t="s">
        <v>685</v>
      </c>
      <c r="J435" s="264" t="s">
        <v>535</v>
      </c>
      <c r="K435" s="28"/>
      <c r="L435" s="241"/>
      <c r="M435" s="314" t="s">
        <v>137</v>
      </c>
      <c r="N435" s="9">
        <v>131</v>
      </c>
    </row>
    <row r="436" spans="1:14" s="61" customFormat="1" ht="15.75" customHeight="1">
      <c r="A436" s="454" t="s">
        <v>2705</v>
      </c>
      <c r="B436" s="107" t="s">
        <v>3626</v>
      </c>
      <c r="C436" s="465"/>
      <c r="D436" s="359" t="s">
        <v>3755</v>
      </c>
      <c r="E436" s="217">
        <f>UCIRanking!B16</f>
        <v>6602.1</v>
      </c>
      <c r="F436" s="217">
        <v>5524.3</v>
      </c>
      <c r="G436" s="57">
        <f>SUM(E436-F436)</f>
        <v>1077.8000000000002</v>
      </c>
      <c r="H436" s="345"/>
      <c r="I436" s="459" t="s">
        <v>689</v>
      </c>
      <c r="J436" s="264" t="s">
        <v>492</v>
      </c>
      <c r="K436" s="241"/>
      <c r="L436" s="241"/>
      <c r="M436" s="1" t="s">
        <v>131</v>
      </c>
      <c r="N436" s="9">
        <v>130</v>
      </c>
    </row>
    <row r="437" spans="1:14" s="61" customFormat="1" ht="15.75" customHeight="1">
      <c r="A437" s="454" t="s">
        <v>2706</v>
      </c>
      <c r="B437" s="284" t="s">
        <v>3627</v>
      </c>
      <c r="C437" s="107"/>
      <c r="D437" s="359" t="s">
        <v>3757</v>
      </c>
      <c r="E437" s="217">
        <f>UCIRanking!B21</f>
        <v>6552.2</v>
      </c>
      <c r="F437" s="217">
        <v>5441</v>
      </c>
      <c r="G437" s="57">
        <f>SUM(E437-F437)</f>
        <v>1111.1999999999998</v>
      </c>
      <c r="I437" s="459" t="s">
        <v>690</v>
      </c>
      <c r="J437" s="264" t="s">
        <v>1002</v>
      </c>
      <c r="K437" s="241"/>
      <c r="L437" s="241"/>
      <c r="M437" s="314" t="s">
        <v>136</v>
      </c>
      <c r="N437" s="9">
        <v>128</v>
      </c>
    </row>
    <row r="438" spans="1:14" s="61" customFormat="1" ht="15.75" customHeight="1">
      <c r="A438" s="454" t="s">
        <v>2707</v>
      </c>
      <c r="B438" s="284" t="s">
        <v>3636</v>
      </c>
      <c r="C438" s="107"/>
      <c r="D438" s="359" t="s">
        <v>3851</v>
      </c>
      <c r="E438" s="217">
        <f>UCIRanking!B58</f>
        <v>6540.5000000000009</v>
      </c>
      <c r="F438" s="217">
        <v>5563.4000000000005</v>
      </c>
      <c r="G438" s="57">
        <f>SUM(E438-F438)</f>
        <v>977.10000000000036</v>
      </c>
      <c r="H438" s="345"/>
      <c r="I438" s="459" t="s">
        <v>691</v>
      </c>
      <c r="J438" s="264" t="s">
        <v>1364</v>
      </c>
      <c r="K438" s="28"/>
      <c r="L438" s="241"/>
      <c r="M438" s="314" t="s">
        <v>133</v>
      </c>
      <c r="N438" s="9">
        <v>128</v>
      </c>
    </row>
    <row r="439" spans="1:14" s="61" customFormat="1" ht="15.75" customHeight="1">
      <c r="A439" s="454" t="s">
        <v>2736</v>
      </c>
      <c r="B439" s="284" t="s">
        <v>3624</v>
      </c>
      <c r="C439" s="465"/>
      <c r="D439" s="359" t="s">
        <v>3758</v>
      </c>
      <c r="E439" s="217">
        <f>UCIRanking!B8</f>
        <v>6389.8</v>
      </c>
      <c r="F439" s="217">
        <v>5298.4</v>
      </c>
      <c r="G439" s="57">
        <f>SUM(E439-F439)</f>
        <v>1091.4000000000005</v>
      </c>
      <c r="I439" s="459" t="s">
        <v>697</v>
      </c>
      <c r="J439" s="264" t="s">
        <v>1709</v>
      </c>
      <c r="K439" s="241"/>
      <c r="L439" s="241"/>
      <c r="M439" s="314" t="s">
        <v>139</v>
      </c>
      <c r="N439" s="9">
        <v>128</v>
      </c>
    </row>
    <row r="440" spans="1:14" s="61" customFormat="1" ht="15.75" customHeight="1">
      <c r="A440" s="454" t="s">
        <v>2834</v>
      </c>
      <c r="B440" s="284" t="s">
        <v>3638</v>
      </c>
      <c r="C440" s="107"/>
      <c r="D440" s="359" t="s">
        <v>3853</v>
      </c>
      <c r="E440" s="217">
        <f>UCIRanking!B70</f>
        <v>6380.2000000000007</v>
      </c>
      <c r="F440" s="217">
        <v>5162</v>
      </c>
      <c r="G440" s="57">
        <f>SUM(E440-F440)</f>
        <v>1218.2000000000007</v>
      </c>
      <c r="H440" s="345"/>
      <c r="I440" s="459" t="s">
        <v>698</v>
      </c>
      <c r="J440" s="264" t="s">
        <v>2050</v>
      </c>
      <c r="K440" s="241"/>
      <c r="L440" s="241"/>
      <c r="M440" s="314" t="s">
        <v>137</v>
      </c>
      <c r="N440" s="9">
        <v>127</v>
      </c>
    </row>
    <row r="441" spans="1:14" s="61" customFormat="1" ht="15.75" customHeight="1">
      <c r="A441" s="454" t="s">
        <v>2851</v>
      </c>
      <c r="B441" s="284" t="s">
        <v>3639</v>
      </c>
      <c r="C441" s="107"/>
      <c r="D441" s="359" t="s">
        <v>3854</v>
      </c>
      <c r="E441" s="217">
        <f>UCIRanking!B74</f>
        <v>6303.9000000000005</v>
      </c>
      <c r="F441" s="217">
        <v>5569.6</v>
      </c>
      <c r="G441" s="57">
        <f>SUM(E441-F441)</f>
        <v>734.30000000000018</v>
      </c>
      <c r="H441" s="345"/>
      <c r="I441" s="459" t="s">
        <v>699</v>
      </c>
      <c r="J441" s="264" t="s">
        <v>3257</v>
      </c>
      <c r="K441" s="241"/>
      <c r="L441" s="241"/>
      <c r="M441" s="314" t="s">
        <v>130</v>
      </c>
      <c r="N441" s="9">
        <v>125</v>
      </c>
    </row>
    <row r="442" spans="1:14" s="61" customFormat="1" ht="15.75" customHeight="1">
      <c r="A442" s="454" t="s">
        <v>2901</v>
      </c>
      <c r="B442" s="284" t="s">
        <v>3640</v>
      </c>
      <c r="C442" s="107"/>
      <c r="D442" s="359" t="s">
        <v>3855</v>
      </c>
      <c r="E442" s="217">
        <f>UCIRanking!B75</f>
        <v>6281.3</v>
      </c>
      <c r="F442" s="217">
        <v>4922.3999999999996</v>
      </c>
      <c r="G442" s="57">
        <f>SUM(E442-F442)</f>
        <v>1358.9000000000005</v>
      </c>
      <c r="H442" s="345"/>
      <c r="I442" s="459" t="s">
        <v>701</v>
      </c>
      <c r="J442" s="264" t="s">
        <v>1011</v>
      </c>
      <c r="K442" s="241"/>
      <c r="L442" s="241"/>
      <c r="M442" s="314" t="s">
        <v>140</v>
      </c>
      <c r="N442" s="9">
        <v>125</v>
      </c>
    </row>
    <row r="443" spans="1:14" s="61" customFormat="1" ht="15.75" customHeight="1">
      <c r="A443" s="454" t="s">
        <v>2902</v>
      </c>
      <c r="B443" s="284" t="s">
        <v>3647</v>
      </c>
      <c r="C443" s="107"/>
      <c r="D443" s="359" t="s">
        <v>3862</v>
      </c>
      <c r="E443" s="217">
        <f>UCIRanking!B113</f>
        <v>6213.2999999999993</v>
      </c>
      <c r="F443" s="217">
        <v>5249.2</v>
      </c>
      <c r="G443" s="57">
        <f>SUM(E443-F443)</f>
        <v>964.09999999999945</v>
      </c>
      <c r="H443" s="345"/>
      <c r="I443" s="459" t="s">
        <v>702</v>
      </c>
      <c r="J443" s="264" t="s">
        <v>1400</v>
      </c>
      <c r="K443" s="28"/>
      <c r="L443" s="28"/>
      <c r="M443" s="314" t="s">
        <v>129</v>
      </c>
      <c r="N443" s="9">
        <v>121</v>
      </c>
    </row>
    <row r="444" spans="1:14" s="61" customFormat="1" ht="15.75" customHeight="1">
      <c r="A444" s="454" t="s">
        <v>2903</v>
      </c>
      <c r="B444" s="284" t="s">
        <v>3645</v>
      </c>
      <c r="C444" s="107"/>
      <c r="D444" s="359" t="s">
        <v>3860</v>
      </c>
      <c r="E444" s="217">
        <f>UCIRanking!B95</f>
        <v>6198.5500000000011</v>
      </c>
      <c r="F444" s="217">
        <v>5324.85</v>
      </c>
      <c r="G444" s="57">
        <f>SUM(E444-F444)</f>
        <v>873.70000000000073</v>
      </c>
      <c r="H444" s="345"/>
      <c r="I444" s="459" t="s">
        <v>703</v>
      </c>
      <c r="J444" s="264" t="s">
        <v>1748</v>
      </c>
      <c r="K444" s="86"/>
      <c r="L444" s="241"/>
      <c r="M444" s="314" t="s">
        <v>135</v>
      </c>
      <c r="N444" s="9">
        <v>120</v>
      </c>
    </row>
    <row r="445" spans="1:14" s="61" customFormat="1" ht="15.75" customHeight="1">
      <c r="A445" s="454" t="s">
        <v>2904</v>
      </c>
      <c r="B445" s="284" t="s">
        <v>3628</v>
      </c>
      <c r="C445" s="107"/>
      <c r="D445" s="359" t="s">
        <v>3760</v>
      </c>
      <c r="E445" s="217">
        <f>UCIRanking!B26</f>
        <v>6082.8</v>
      </c>
      <c r="F445" s="217">
        <v>5217.9000000000005</v>
      </c>
      <c r="G445" s="57">
        <f>SUM(E445-F445)</f>
        <v>864.89999999999964</v>
      </c>
      <c r="H445" s="345"/>
      <c r="I445" s="459" t="s">
        <v>706</v>
      </c>
      <c r="J445" s="264" t="s">
        <v>1148</v>
      </c>
      <c r="K445" s="241"/>
      <c r="L445" s="241"/>
      <c r="M445" s="314" t="s">
        <v>130</v>
      </c>
      <c r="N445" s="9">
        <v>119</v>
      </c>
    </row>
    <row r="446" spans="1:14" s="61" customFormat="1" ht="15.75" customHeight="1">
      <c r="A446" s="454" t="s">
        <v>2905</v>
      </c>
      <c r="B446" s="284" t="s">
        <v>3652</v>
      </c>
      <c r="C446" s="107"/>
      <c r="D446" s="359" t="s">
        <v>3868</v>
      </c>
      <c r="E446" s="217">
        <f>UCIRanking!B136</f>
        <v>5985.65</v>
      </c>
      <c r="F446" s="217">
        <v>4832.3499999999995</v>
      </c>
      <c r="G446" s="57">
        <f>SUM(E446-F446)</f>
        <v>1153.3000000000002</v>
      </c>
      <c r="H446" s="345"/>
      <c r="I446" s="459" t="s">
        <v>775</v>
      </c>
      <c r="J446" s="264" t="s">
        <v>975</v>
      </c>
      <c r="K446" s="28"/>
      <c r="L446" s="241"/>
      <c r="M446" s="314" t="s">
        <v>137</v>
      </c>
      <c r="N446" s="9">
        <v>118</v>
      </c>
    </row>
    <row r="447" spans="1:14" s="61" customFormat="1" ht="15.75" customHeight="1">
      <c r="A447" s="454" t="s">
        <v>3595</v>
      </c>
      <c r="B447" s="284" t="s">
        <v>3659</v>
      </c>
      <c r="C447" s="465"/>
      <c r="D447" s="359" t="s">
        <v>3759</v>
      </c>
      <c r="E447" s="217">
        <f>UCIRanking!B41</f>
        <v>5972.8</v>
      </c>
      <c r="F447" s="217">
        <v>5213.9000000000005</v>
      </c>
      <c r="G447" s="57">
        <f>SUM(E447-F447)</f>
        <v>758.89999999999964</v>
      </c>
      <c r="H447" s="345"/>
      <c r="I447" s="459" t="s">
        <v>776</v>
      </c>
      <c r="J447" s="264" t="s">
        <v>497</v>
      </c>
      <c r="K447" s="28"/>
      <c r="L447" s="241"/>
      <c r="M447" s="314" t="s">
        <v>136</v>
      </c>
      <c r="N447" s="9">
        <v>117</v>
      </c>
    </row>
    <row r="448" spans="1:14" s="61" customFormat="1" ht="15.75" customHeight="1">
      <c r="A448" s="454" t="s">
        <v>3596</v>
      </c>
      <c r="B448" s="284" t="s">
        <v>3642</v>
      </c>
      <c r="C448" s="107"/>
      <c r="D448" s="359" t="s">
        <v>3857</v>
      </c>
      <c r="E448" s="217">
        <f>UCIRanking!B87</f>
        <v>5931.4000000000015</v>
      </c>
      <c r="F448" s="217">
        <v>5225.2000000000007</v>
      </c>
      <c r="G448" s="57">
        <f>SUM(E448-F448)</f>
        <v>706.20000000000073</v>
      </c>
      <c r="H448" s="345"/>
      <c r="I448" s="459" t="s">
        <v>777</v>
      </c>
      <c r="J448" s="264" t="s">
        <v>1804</v>
      </c>
      <c r="K448" s="241"/>
      <c r="L448" s="241"/>
      <c r="M448" s="314" t="s">
        <v>140</v>
      </c>
      <c r="N448" s="9">
        <v>117</v>
      </c>
    </row>
    <row r="449" spans="1:14" s="61" customFormat="1" ht="15.75" customHeight="1">
      <c r="A449" s="454" t="s">
        <v>3597</v>
      </c>
      <c r="B449" s="284" t="s">
        <v>3625</v>
      </c>
      <c r="C449" s="465"/>
      <c r="D449" s="359" t="s">
        <v>3762</v>
      </c>
      <c r="E449" s="217">
        <f>UCIRanking!B14</f>
        <v>5697.6</v>
      </c>
      <c r="F449" s="217">
        <v>4910.6000000000004</v>
      </c>
      <c r="G449" s="57">
        <f>SUM(E449-F449)</f>
        <v>787</v>
      </c>
      <c r="H449" s="345"/>
      <c r="I449" s="459" t="s">
        <v>778</v>
      </c>
      <c r="J449" s="264" t="s">
        <v>1714</v>
      </c>
      <c r="K449" s="241"/>
      <c r="L449" s="241"/>
      <c r="M449" s="314" t="s">
        <v>137</v>
      </c>
      <c r="N449" s="9">
        <v>116</v>
      </c>
    </row>
    <row r="450" spans="1:14" s="61" customFormat="1" ht="15.75" customHeight="1">
      <c r="A450" s="454" t="s">
        <v>3598</v>
      </c>
      <c r="B450" s="284" t="s">
        <v>3650</v>
      </c>
      <c r="C450" s="107"/>
      <c r="D450" s="359" t="s">
        <v>3866</v>
      </c>
      <c r="E450" s="217">
        <f>UCIRanking!B124</f>
        <v>5642.4999999999991</v>
      </c>
      <c r="F450" s="217">
        <v>4727.1999999999989</v>
      </c>
      <c r="G450" s="57">
        <f>SUM(E450-F450)</f>
        <v>915.30000000000018</v>
      </c>
      <c r="H450" s="345"/>
      <c r="I450" s="459" t="s">
        <v>779</v>
      </c>
      <c r="J450" s="264" t="s">
        <v>556</v>
      </c>
      <c r="K450" s="241"/>
      <c r="L450" s="241"/>
      <c r="M450" s="314" t="s">
        <v>137</v>
      </c>
      <c r="N450" s="9">
        <v>115</v>
      </c>
    </row>
    <row r="451" spans="1:14" s="61" customFormat="1" ht="15.75" customHeight="1">
      <c r="A451" s="454" t="s">
        <v>3599</v>
      </c>
      <c r="B451" s="284" t="s">
        <v>3644</v>
      </c>
      <c r="C451" s="107"/>
      <c r="D451" s="359" t="s">
        <v>3859</v>
      </c>
      <c r="E451" s="217">
        <f>UCIRanking!B94</f>
        <v>5508.4000000000005</v>
      </c>
      <c r="F451" s="217">
        <v>4750.8</v>
      </c>
      <c r="G451" s="57">
        <f>SUM(E451-F451)</f>
        <v>757.60000000000036</v>
      </c>
      <c r="H451" s="345"/>
      <c r="I451" s="459" t="s">
        <v>780</v>
      </c>
      <c r="J451" s="264" t="s">
        <v>1747</v>
      </c>
      <c r="K451" s="28"/>
      <c r="L451" s="241"/>
      <c r="M451" s="314" t="s">
        <v>140</v>
      </c>
      <c r="N451" s="9">
        <v>115</v>
      </c>
    </row>
    <row r="452" spans="1:14" s="61" customFormat="1" ht="15.75" customHeight="1">
      <c r="A452" s="454" t="s">
        <v>3600</v>
      </c>
      <c r="B452" s="284" t="s">
        <v>3646</v>
      </c>
      <c r="C452" s="107"/>
      <c r="D452" s="359" t="s">
        <v>3861</v>
      </c>
      <c r="E452" s="217">
        <f>UCIRanking!B104</f>
        <v>5426.1</v>
      </c>
      <c r="F452" s="217">
        <v>4708.3999999999996</v>
      </c>
      <c r="G452" s="57">
        <f>SUM(E452-F452)</f>
        <v>717.70000000000073</v>
      </c>
      <c r="H452" s="345"/>
      <c r="I452" s="459" t="s">
        <v>781</v>
      </c>
      <c r="J452" s="264" t="s">
        <v>2023</v>
      </c>
      <c r="K452" s="241"/>
      <c r="L452" s="241"/>
      <c r="M452" s="314" t="s">
        <v>140</v>
      </c>
      <c r="N452" s="9">
        <v>114</v>
      </c>
    </row>
    <row r="453" spans="1:14" s="61" customFormat="1" ht="15.75" customHeight="1">
      <c r="A453" s="454" t="s">
        <v>3601</v>
      </c>
      <c r="B453" s="284" t="s">
        <v>3651</v>
      </c>
      <c r="C453" s="107"/>
      <c r="D453" s="359" t="s">
        <v>3867</v>
      </c>
      <c r="E453" s="217">
        <f>UCIRanking!B128</f>
        <v>5346.2</v>
      </c>
      <c r="F453" s="217">
        <v>4674.4000000000005</v>
      </c>
      <c r="G453" s="57">
        <f>SUM(E453-F453)</f>
        <v>671.79999999999927</v>
      </c>
      <c r="H453" s="345"/>
      <c r="I453" s="459" t="s">
        <v>782</v>
      </c>
      <c r="J453" s="264" t="s">
        <v>1401</v>
      </c>
      <c r="K453" s="28"/>
      <c r="L453" s="241"/>
      <c r="M453" s="314" t="s">
        <v>129</v>
      </c>
      <c r="N453" s="9">
        <v>112</v>
      </c>
    </row>
    <row r="454" spans="1:14" s="61" customFormat="1" ht="15.75" customHeight="1">
      <c r="A454" s="454" t="s">
        <v>3602</v>
      </c>
      <c r="B454" s="284" t="s">
        <v>3632</v>
      </c>
      <c r="C454" s="465"/>
      <c r="D454" s="359" t="s">
        <v>3756</v>
      </c>
      <c r="E454" s="217">
        <f>UCIRanking!B46</f>
        <v>5283.2000000000007</v>
      </c>
      <c r="F454" s="217">
        <v>4518.1000000000004</v>
      </c>
      <c r="G454" s="57">
        <f>SUM(E454-F454)</f>
        <v>765.10000000000036</v>
      </c>
      <c r="H454" s="345"/>
      <c r="I454" s="459" t="s">
        <v>783</v>
      </c>
      <c r="J454" s="264" t="s">
        <v>516</v>
      </c>
      <c r="K454" s="28"/>
      <c r="L454" s="28"/>
      <c r="M454" s="314" t="s">
        <v>134</v>
      </c>
      <c r="N454" s="9">
        <v>112</v>
      </c>
    </row>
    <row r="455" spans="1:14" s="61" customFormat="1" ht="15.75" customHeight="1">
      <c r="A455" s="454" t="s">
        <v>3603</v>
      </c>
      <c r="B455" s="284" t="s">
        <v>3631</v>
      </c>
      <c r="C455" s="107"/>
      <c r="D455" s="359" t="s">
        <v>3763</v>
      </c>
      <c r="E455" s="217">
        <f>UCIRanking!B44</f>
        <v>4963.1000000000004</v>
      </c>
      <c r="F455" s="217">
        <v>4155.4000000000005</v>
      </c>
      <c r="G455" s="57">
        <f>SUM(E455-F455)</f>
        <v>807.69999999999982</v>
      </c>
      <c r="H455" s="345"/>
      <c r="I455" s="459" t="s">
        <v>784</v>
      </c>
      <c r="J455" s="264" t="s">
        <v>2071</v>
      </c>
      <c r="K455" s="28"/>
      <c r="L455" s="241"/>
      <c r="M455" s="314" t="s">
        <v>136</v>
      </c>
      <c r="N455" s="9">
        <v>112</v>
      </c>
    </row>
    <row r="456" spans="1:14" s="61" customFormat="1" ht="15.75" customHeight="1">
      <c r="A456" s="454" t="s">
        <v>3604</v>
      </c>
      <c r="B456" s="284" t="s">
        <v>3630</v>
      </c>
      <c r="C456" s="107"/>
      <c r="D456" s="359" t="s">
        <v>3764</v>
      </c>
      <c r="E456" s="217">
        <f>UCIRanking!B38</f>
        <v>4858.6000000000004</v>
      </c>
      <c r="F456" s="217">
        <v>4196.8</v>
      </c>
      <c r="G456" s="57">
        <f>SUM(E456-F456)</f>
        <v>661.80000000000018</v>
      </c>
      <c r="H456" s="345"/>
      <c r="I456" s="459" t="s">
        <v>785</v>
      </c>
      <c r="J456" s="264" t="s">
        <v>463</v>
      </c>
      <c r="K456" s="241"/>
      <c r="L456" s="241"/>
      <c r="M456" s="314" t="s">
        <v>136</v>
      </c>
      <c r="N456" s="9">
        <v>110</v>
      </c>
    </row>
    <row r="457" spans="1:14" s="61" customFormat="1" ht="15.75" customHeight="1">
      <c r="A457" s="454" t="s">
        <v>3605</v>
      </c>
      <c r="B457" s="285" t="s">
        <v>6</v>
      </c>
      <c r="C457" s="9"/>
      <c r="D457" s="359" t="s">
        <v>3843</v>
      </c>
      <c r="E457" s="217">
        <f>UCIRanking!B151</f>
        <v>3711.0374999999863</v>
      </c>
      <c r="F457" s="217">
        <v>4020.8749999999859</v>
      </c>
      <c r="G457" s="57">
        <f>SUM(E457-F457)</f>
        <v>-309.83749999999964</v>
      </c>
      <c r="H457" s="345"/>
      <c r="I457" s="459" t="s">
        <v>786</v>
      </c>
      <c r="J457" s="264" t="s">
        <v>1381</v>
      </c>
      <c r="K457" s="28"/>
      <c r="L457" s="28"/>
      <c r="M457" s="314" t="s">
        <v>129</v>
      </c>
      <c r="N457" s="9">
        <v>107</v>
      </c>
    </row>
    <row r="458" spans="1:14" s="61" customFormat="1" ht="15.75" customHeight="1">
      <c r="A458" s="454" t="s">
        <v>3606</v>
      </c>
      <c r="B458" s="285" t="s">
        <v>1651</v>
      </c>
      <c r="C458" s="188"/>
      <c r="D458" s="359" t="s">
        <v>3846</v>
      </c>
      <c r="E458" s="217">
        <f>UCIRanking!B153</f>
        <v>3631.5499999999524</v>
      </c>
      <c r="F458" s="217">
        <v>3849.4249999999529</v>
      </c>
      <c r="G458" s="57">
        <f>SUM(E458-F458)</f>
        <v>-217.87500000000045</v>
      </c>
      <c r="H458" s="345"/>
      <c r="I458" s="459" t="s">
        <v>787</v>
      </c>
      <c r="J458" s="264" t="s">
        <v>3355</v>
      </c>
      <c r="K458" s="28"/>
      <c r="L458" s="241"/>
      <c r="M458" s="314" t="s">
        <v>129</v>
      </c>
      <c r="N458" s="9">
        <v>104</v>
      </c>
    </row>
    <row r="459" spans="1:14" s="61" customFormat="1" ht="15.75" customHeight="1">
      <c r="A459" s="454" t="s">
        <v>3607</v>
      </c>
      <c r="B459" s="106" t="s">
        <v>1335</v>
      </c>
      <c r="C459" s="9"/>
      <c r="D459" s="359" t="s">
        <v>3844</v>
      </c>
      <c r="E459" s="217">
        <f>UCIRanking!B162</f>
        <v>3559.949999999973</v>
      </c>
      <c r="F459" s="217">
        <v>3818.6749999999752</v>
      </c>
      <c r="G459" s="57">
        <f>SUM(E459-F459)</f>
        <v>-258.72500000000218</v>
      </c>
      <c r="H459" s="345"/>
      <c r="I459" s="459" t="s">
        <v>788</v>
      </c>
      <c r="J459" s="264" t="s">
        <v>619</v>
      </c>
      <c r="K459" s="28"/>
      <c r="L459" s="28"/>
      <c r="M459" s="1" t="s">
        <v>131</v>
      </c>
      <c r="N459" s="9">
        <v>103</v>
      </c>
    </row>
    <row r="460" spans="1:14" s="61" customFormat="1" ht="15.75" customHeight="1">
      <c r="A460" s="454" t="s">
        <v>3612</v>
      </c>
      <c r="B460" s="285" t="s">
        <v>19</v>
      </c>
      <c r="C460" s="9"/>
      <c r="D460" s="359" t="s">
        <v>3845</v>
      </c>
      <c r="E460" s="217">
        <f>UCIRanking!B159</f>
        <v>3496.1624999999731</v>
      </c>
      <c r="F460" s="217">
        <v>3754.674999999972</v>
      </c>
      <c r="G460" s="57">
        <f>SUM(E460-F460)</f>
        <v>-258.51249999999891</v>
      </c>
      <c r="H460" s="345"/>
      <c r="I460" s="459" t="s">
        <v>789</v>
      </c>
      <c r="J460" s="264" t="s">
        <v>2648</v>
      </c>
      <c r="K460" s="241"/>
      <c r="L460" s="241"/>
      <c r="M460" s="314" t="s">
        <v>137</v>
      </c>
      <c r="N460" s="9">
        <v>103</v>
      </c>
    </row>
    <row r="461" spans="1:14" s="61" customFormat="1" ht="15.75" customHeight="1">
      <c r="A461" s="454" t="s">
        <v>3694</v>
      </c>
      <c r="B461" s="285" t="s">
        <v>29</v>
      </c>
      <c r="C461" s="465"/>
      <c r="D461" s="359" t="s">
        <v>3847</v>
      </c>
      <c r="E461" s="217">
        <f>UCIRanking!B167</f>
        <v>3054.7624999999953</v>
      </c>
      <c r="F461" s="217">
        <v>3424.6124999999947</v>
      </c>
      <c r="G461" s="57">
        <f>SUM(E461-F461)</f>
        <v>-369.84999999999945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155</v>
      </c>
      <c r="D467" s="65">
        <f>$BI$870</f>
        <v>9244.8500000000022</v>
      </c>
      <c r="E467" s="271" t="s">
        <v>0</v>
      </c>
      <c r="F467" s="564" t="s">
        <v>1655</v>
      </c>
      <c r="G467" s="567"/>
      <c r="H467" s="566">
        <f>$EC$870</f>
        <v>8879.6000000000022</v>
      </c>
      <c r="I467" s="271" t="s">
        <v>0</v>
      </c>
      <c r="J467" s="285" t="s">
        <v>2216</v>
      </c>
      <c r="K467" s="423"/>
      <c r="L467" s="65">
        <f>$SZ$870</f>
        <v>9259.5499999999975</v>
      </c>
      <c r="M467" s="271" t="s">
        <v>0</v>
      </c>
      <c r="N467" s="285" t="s">
        <v>1666</v>
      </c>
      <c r="P467" s="65">
        <f>$NC$870</f>
        <v>9579.2500000000018</v>
      </c>
      <c r="Q467" s="271" t="s">
        <v>0</v>
      </c>
      <c r="R467" s="284" t="s">
        <v>3643</v>
      </c>
      <c r="T467" s="65">
        <f>$BDR$870</f>
        <v>9444.9999999999982</v>
      </c>
    </row>
    <row r="468" spans="1:20" s="61" customFormat="1" ht="15.75" customHeight="1">
      <c r="A468" s="265" t="s">
        <v>2</v>
      </c>
      <c r="B468" s="284" t="s">
        <v>3967</v>
      </c>
      <c r="D468" s="65">
        <f>$CA$870</f>
        <v>9138.6000000000022</v>
      </c>
      <c r="E468" s="271" t="s">
        <v>2</v>
      </c>
      <c r="F468" s="284" t="s">
        <v>667</v>
      </c>
      <c r="G468" s="567"/>
      <c r="H468" s="65">
        <f>$JQ$870</f>
        <v>8860.2000000000007</v>
      </c>
      <c r="I468" s="271" t="s">
        <v>2</v>
      </c>
      <c r="J468" s="462" t="s">
        <v>1349</v>
      </c>
      <c r="K468" s="107"/>
      <c r="L468" s="65">
        <f>$LS$870</f>
        <v>8715.0999999999985</v>
      </c>
      <c r="M468" s="271" t="s">
        <v>2</v>
      </c>
      <c r="N468" s="107" t="s">
        <v>2711</v>
      </c>
      <c r="P468" s="65">
        <f>$AKZ$870</f>
        <v>9043.3999999999978</v>
      </c>
      <c r="Q468" s="271" t="s">
        <v>2</v>
      </c>
      <c r="R468" s="107" t="s">
        <v>3637</v>
      </c>
      <c r="T468" s="65">
        <f>$BBP$870</f>
        <v>8435.7000000000007</v>
      </c>
    </row>
    <row r="469" spans="1:20" s="61" customFormat="1" ht="15.75" customHeight="1">
      <c r="A469" s="265" t="s">
        <v>3</v>
      </c>
      <c r="B469" s="284" t="s">
        <v>1351</v>
      </c>
      <c r="D469" s="65">
        <f>$AH$870</f>
        <v>8912</v>
      </c>
      <c r="E469" s="271" t="s">
        <v>3</v>
      </c>
      <c r="F469" s="284" t="s">
        <v>704</v>
      </c>
      <c r="G469" s="402"/>
      <c r="H469" s="65">
        <f>$DB$870</f>
        <v>8785.7999999999993</v>
      </c>
      <c r="I469" s="271" t="s">
        <v>3</v>
      </c>
      <c r="J469" s="462" t="s">
        <v>2203</v>
      </c>
      <c r="K469" s="424"/>
      <c r="L469" s="65">
        <f>$WL$870</f>
        <v>8462.9499999999971</v>
      </c>
      <c r="M469" s="271" t="s">
        <v>3</v>
      </c>
      <c r="N469" s="107" t="s">
        <v>2720</v>
      </c>
      <c r="P469" s="65">
        <f>$AJP$870</f>
        <v>8984.7000000000007</v>
      </c>
      <c r="Q469" s="271" t="s">
        <v>3</v>
      </c>
      <c r="R469" s="284" t="s">
        <v>3634</v>
      </c>
      <c r="T469" s="65">
        <f>$BAO$870</f>
        <v>8340.6000000000022</v>
      </c>
    </row>
    <row r="470" spans="1:20" s="61" customFormat="1" ht="15.75" customHeight="1">
      <c r="A470" s="265" t="s">
        <v>5</v>
      </c>
      <c r="B470" s="284" t="s">
        <v>1661</v>
      </c>
      <c r="D470" s="65">
        <f>$CS$870</f>
        <v>8730.35</v>
      </c>
      <c r="E470" s="271" t="s">
        <v>5</v>
      </c>
      <c r="F470" s="461" t="s">
        <v>654</v>
      </c>
      <c r="G470" s="349"/>
      <c r="H470" s="272">
        <f>$HO$870</f>
        <v>8730.5999999999985</v>
      </c>
      <c r="I470" s="271" t="s">
        <v>5</v>
      </c>
      <c r="J470" s="550" t="s">
        <v>2210</v>
      </c>
      <c r="K470" s="413"/>
      <c r="L470" s="272">
        <f>$XD$870</f>
        <v>8345.3500000000022</v>
      </c>
      <c r="M470" s="271" t="s">
        <v>5</v>
      </c>
      <c r="N470" s="568" t="s">
        <v>2725</v>
      </c>
      <c r="O470" s="568"/>
      <c r="P470" s="566">
        <f>$APD$870</f>
        <v>8965.1999999999989</v>
      </c>
      <c r="Q470" s="271" t="s">
        <v>5</v>
      </c>
      <c r="R470" s="284" t="s">
        <v>3635</v>
      </c>
      <c r="S470" s="354"/>
      <c r="T470" s="65">
        <f>$BAX$870</f>
        <v>8282.4</v>
      </c>
    </row>
    <row r="471" spans="1:20" s="61" customFormat="1" ht="15.75" customHeight="1">
      <c r="A471" s="265" t="s">
        <v>7</v>
      </c>
      <c r="B471" s="284" t="s">
        <v>3966</v>
      </c>
      <c r="D471" s="65">
        <f>$P$870</f>
        <v>8628.3999999999978</v>
      </c>
      <c r="E471" s="265" t="s">
        <v>7</v>
      </c>
      <c r="F471" s="462" t="s">
        <v>1344</v>
      </c>
      <c r="G471" s="57"/>
      <c r="H471" s="65">
        <f>$GW$870</f>
        <v>8539.0999999999985</v>
      </c>
      <c r="I471" s="265" t="s">
        <v>7</v>
      </c>
      <c r="J471" s="462" t="s">
        <v>153</v>
      </c>
      <c r="K471" s="107"/>
      <c r="L471" s="65">
        <f>$SQ$870</f>
        <v>8331.3000000000011</v>
      </c>
      <c r="M471" s="265" t="s">
        <v>2218</v>
      </c>
      <c r="N471" s="107" t="s">
        <v>2721</v>
      </c>
      <c r="P471" s="65">
        <f>$AHW$870</f>
        <v>8928.8000000000011</v>
      </c>
      <c r="Q471" s="271" t="s">
        <v>7</v>
      </c>
      <c r="R471" s="107" t="s">
        <v>3641</v>
      </c>
      <c r="T471" s="65">
        <f>$BCZ$870</f>
        <v>8241.7999999999975</v>
      </c>
    </row>
    <row r="472" spans="1:20" s="61" customFormat="1" ht="15.75" customHeight="1">
      <c r="A472" s="265" t="s">
        <v>8</v>
      </c>
      <c r="B472" s="284" t="s">
        <v>1337</v>
      </c>
      <c r="D472" s="65">
        <f>$G$870</f>
        <v>8614.9499999999989</v>
      </c>
      <c r="E472" s="265" t="s">
        <v>8</v>
      </c>
      <c r="F472" s="284" t="s">
        <v>2325</v>
      </c>
      <c r="G472" s="57"/>
      <c r="H472" s="65">
        <f>$OD$870</f>
        <v>8527.2000000000025</v>
      </c>
      <c r="I472" s="265" t="s">
        <v>8</v>
      </c>
      <c r="J472" s="284" t="s">
        <v>1343</v>
      </c>
      <c r="K472" s="107"/>
      <c r="L472" s="65">
        <f>$IP$870</f>
        <v>8024.2000000000025</v>
      </c>
      <c r="M472" s="271" t="s">
        <v>8</v>
      </c>
      <c r="N472" s="107" t="s">
        <v>2719</v>
      </c>
      <c r="P472" s="65">
        <f>$AMA$870</f>
        <v>8815.4</v>
      </c>
      <c r="Q472" s="271" t="s">
        <v>8</v>
      </c>
      <c r="R472" s="107" t="s">
        <v>3689</v>
      </c>
      <c r="T472" s="65">
        <f>$BGC$870</f>
        <v>8119.3</v>
      </c>
    </row>
    <row r="473" spans="1:20" s="61" customFormat="1" ht="15.75" customHeight="1">
      <c r="A473" s="265" t="s">
        <v>10</v>
      </c>
      <c r="B473" s="284" t="s">
        <v>651</v>
      </c>
      <c r="D473" s="65">
        <f>$DK$870</f>
        <v>8461.8000000000011</v>
      </c>
      <c r="E473" s="265" t="s">
        <v>10</v>
      </c>
      <c r="F473" s="284" t="s">
        <v>1342</v>
      </c>
      <c r="G473" s="57"/>
      <c r="H473" s="65">
        <f>$IG$870</f>
        <v>8414.5000000000018</v>
      </c>
      <c r="I473" s="265" t="s">
        <v>10</v>
      </c>
      <c r="J473" s="284" t="s">
        <v>658</v>
      </c>
      <c r="K473" s="107"/>
      <c r="L473" s="65">
        <f>$JZ$870</f>
        <v>8013.6000000000022</v>
      </c>
      <c r="M473" s="271" t="s">
        <v>10</v>
      </c>
      <c r="N473" s="413" t="s">
        <v>2724</v>
      </c>
      <c r="O473" s="403"/>
      <c r="P473" s="272">
        <f>$AGD$870</f>
        <v>8632.0500000000029</v>
      </c>
      <c r="Q473" s="271" t="s">
        <v>10</v>
      </c>
      <c r="R473" s="284" t="s">
        <v>3633</v>
      </c>
      <c r="T473" s="65">
        <f>$BAF$870</f>
        <v>8116.2999999999984</v>
      </c>
    </row>
    <row r="474" spans="1:20" s="61" customFormat="1" ht="15.75" customHeight="1">
      <c r="A474" s="265" t="s">
        <v>12</v>
      </c>
      <c r="B474" s="284" t="s">
        <v>3964</v>
      </c>
      <c r="D474" s="65">
        <f>$AQ$870</f>
        <v>8434.3999999999978</v>
      </c>
      <c r="E474" s="265" t="s">
        <v>12</v>
      </c>
      <c r="F474" s="284" t="s">
        <v>653</v>
      </c>
      <c r="G474" s="57"/>
      <c r="H474" s="65">
        <f>$IY$870</f>
        <v>8337.1999999999971</v>
      </c>
      <c r="I474" s="265" t="s">
        <v>12</v>
      </c>
      <c r="J474" s="284" t="s">
        <v>1649</v>
      </c>
      <c r="K474" s="107"/>
      <c r="L474" s="65">
        <f>$KR$870</f>
        <v>7703.6499999999987</v>
      </c>
      <c r="M474" s="265" t="s">
        <v>12</v>
      </c>
      <c r="N474" s="107" t="s">
        <v>2727</v>
      </c>
      <c r="P474" s="65">
        <f>$AKH$870</f>
        <v>8579.6999999999989</v>
      </c>
      <c r="Q474" s="265" t="s">
        <v>12</v>
      </c>
      <c r="R474" s="284" t="s">
        <v>3629</v>
      </c>
      <c r="S474" s="3"/>
      <c r="T474" s="65">
        <f>$AYM$870</f>
        <v>8100.7</v>
      </c>
    </row>
    <row r="475" spans="1:20" s="61" customFormat="1" ht="15.75" customHeight="1">
      <c r="A475" s="265" t="s">
        <v>14</v>
      </c>
      <c r="B475" s="284" t="s">
        <v>142</v>
      </c>
      <c r="D475" s="65">
        <f>$DT$870</f>
        <v>8380.0500000000011</v>
      </c>
      <c r="E475" s="265" t="s">
        <v>14</v>
      </c>
      <c r="F475" s="284" t="s">
        <v>1653</v>
      </c>
      <c r="G475" s="57"/>
      <c r="H475" s="65">
        <f>$FV$870</f>
        <v>8257.6</v>
      </c>
      <c r="I475" s="265" t="s">
        <v>14</v>
      </c>
      <c r="J475" s="462" t="s">
        <v>675</v>
      </c>
      <c r="K475" s="107"/>
      <c r="L475" s="65">
        <f>$MB$870</f>
        <v>7659.45</v>
      </c>
      <c r="M475" s="265" t="s">
        <v>14</v>
      </c>
      <c r="N475" s="107" t="s">
        <v>2712</v>
      </c>
      <c r="P475" s="65">
        <f>$AKQ$870</f>
        <v>8536.1000000000022</v>
      </c>
      <c r="Q475" s="265" t="s">
        <v>14</v>
      </c>
      <c r="R475" s="284" t="s">
        <v>3649</v>
      </c>
      <c r="T475" s="65">
        <f>$BFT$870</f>
        <v>8037.8000000000011</v>
      </c>
    </row>
    <row r="476" spans="1:20" s="61" customFormat="1" ht="15.75" customHeight="1">
      <c r="A476" s="265" t="s">
        <v>16</v>
      </c>
      <c r="B476" s="284" t="s">
        <v>3963</v>
      </c>
      <c r="D476" s="65">
        <f>$AZ$870</f>
        <v>8209.6</v>
      </c>
      <c r="E476" s="265" t="s">
        <v>16</v>
      </c>
      <c r="F476" s="284" t="s">
        <v>3965</v>
      </c>
      <c r="G476" s="57"/>
      <c r="H476" s="65">
        <f>$LA$870</f>
        <v>8206</v>
      </c>
      <c r="I476" s="265" t="s">
        <v>16</v>
      </c>
      <c r="J476" s="284" t="s">
        <v>668</v>
      </c>
      <c r="K476" s="107"/>
      <c r="L476" s="65">
        <f>$SH$870</f>
        <v>7565.3</v>
      </c>
      <c r="M476" s="265" t="s">
        <v>16</v>
      </c>
      <c r="N476" s="107" t="s">
        <v>2723</v>
      </c>
      <c r="P476" s="65">
        <f>$AIX$870</f>
        <v>8535.4000000000015</v>
      </c>
      <c r="Q476" s="265" t="s">
        <v>16</v>
      </c>
      <c r="R476" s="460" t="s">
        <v>3636</v>
      </c>
      <c r="S476" s="571"/>
      <c r="T476" s="377">
        <f>$BBG$870</f>
        <v>7998</v>
      </c>
    </row>
    <row r="477" spans="1:20" s="61" customFormat="1" ht="15.75" customHeight="1">
      <c r="A477" s="265" t="s">
        <v>18</v>
      </c>
      <c r="B477" s="284" t="s">
        <v>687</v>
      </c>
      <c r="D477" s="65">
        <f>$BR$870</f>
        <v>7905.25</v>
      </c>
      <c r="E477" s="265" t="s">
        <v>18</v>
      </c>
      <c r="F477" s="284" t="s">
        <v>638</v>
      </c>
      <c r="G477" s="57"/>
      <c r="H477" s="65">
        <f>$JH$870</f>
        <v>7776.0000000000009</v>
      </c>
      <c r="I477" s="265" t="s">
        <v>18</v>
      </c>
      <c r="J477" s="285" t="s">
        <v>1753</v>
      </c>
      <c r="K477" s="423"/>
      <c r="L477" s="65">
        <f>$NL$870</f>
        <v>7488.2500000000009</v>
      </c>
      <c r="M477" s="265" t="s">
        <v>18</v>
      </c>
      <c r="N477" s="107" t="s">
        <v>2735</v>
      </c>
      <c r="P477" s="65">
        <f>$ALR$870</f>
        <v>8319.1000000000022</v>
      </c>
      <c r="Q477" s="265" t="s">
        <v>18</v>
      </c>
      <c r="R477" s="107" t="s">
        <v>3626</v>
      </c>
      <c r="T477" s="65">
        <f>$AXL$870</f>
        <v>7949.7999999999984</v>
      </c>
    </row>
    <row r="478" spans="1:20" s="61" customFormat="1" ht="15.75" customHeight="1">
      <c r="A478" s="265" t="s">
        <v>20</v>
      </c>
      <c r="B478" s="284" t="s">
        <v>33</v>
      </c>
      <c r="D478" s="65">
        <f>$CJ$870</f>
        <v>7882.8999999999987</v>
      </c>
      <c r="E478" s="265" t="s">
        <v>20</v>
      </c>
      <c r="F478" s="284" t="s">
        <v>1668</v>
      </c>
      <c r="G478" s="57"/>
      <c r="H478" s="65">
        <f>$PE$870</f>
        <v>7729.2</v>
      </c>
      <c r="I478" s="274" t="s">
        <v>20</v>
      </c>
      <c r="J478" s="413" t="s">
        <v>686</v>
      </c>
      <c r="K478" s="551"/>
      <c r="L478" s="272">
        <f>$PW$870</f>
        <v>7319.4000000000024</v>
      </c>
      <c r="M478" s="265" t="s">
        <v>20</v>
      </c>
      <c r="N478" s="107" t="s">
        <v>2729</v>
      </c>
      <c r="P478" s="65">
        <f>$AGM$870</f>
        <v>8314.3999999999978</v>
      </c>
      <c r="Q478" s="265" t="s">
        <v>20</v>
      </c>
      <c r="R478" s="284" t="s">
        <v>3638</v>
      </c>
      <c r="T478" s="65">
        <f>$BBY$870</f>
        <v>7872.1</v>
      </c>
    </row>
    <row r="479" spans="1:20" s="61" customFormat="1" ht="15.75" customHeight="1">
      <c r="A479" s="265" t="s">
        <v>22</v>
      </c>
      <c r="B479" s="284" t="s">
        <v>143</v>
      </c>
      <c r="D479" s="65">
        <f>$FM$870</f>
        <v>7631.4999999999991</v>
      </c>
      <c r="E479" s="265" t="s">
        <v>22</v>
      </c>
      <c r="F479" s="564" t="s">
        <v>17</v>
      </c>
      <c r="G479" s="567"/>
      <c r="H479" s="65">
        <f>$EL$870</f>
        <v>7566.7999999999993</v>
      </c>
      <c r="I479" s="274" t="s">
        <v>22</v>
      </c>
      <c r="J479" s="284" t="s">
        <v>23</v>
      </c>
      <c r="K479" s="107"/>
      <c r="L479" s="65">
        <f>$OV$870</f>
        <v>7239.2000000000007</v>
      </c>
      <c r="M479" s="265" t="s">
        <v>22</v>
      </c>
      <c r="N479" s="107" t="s">
        <v>180</v>
      </c>
      <c r="O479" s="3"/>
      <c r="P479" s="65">
        <f>$ZO$870</f>
        <v>8304.2000000000007</v>
      </c>
      <c r="Q479" s="265" t="s">
        <v>22</v>
      </c>
      <c r="R479" s="284" t="s">
        <v>3652</v>
      </c>
      <c r="T479" s="65">
        <f>$BHD$870</f>
        <v>7837.2499999999991</v>
      </c>
    </row>
    <row r="480" spans="1:20" s="61" customFormat="1" ht="15.75" customHeight="1">
      <c r="A480" s="273" t="s">
        <v>24</v>
      </c>
      <c r="B480" s="460" t="s">
        <v>683</v>
      </c>
      <c r="C480" s="263"/>
      <c r="D480" s="65">
        <f>$Y$870</f>
        <v>7420.5000000000018</v>
      </c>
      <c r="E480" s="265" t="s">
        <v>24</v>
      </c>
      <c r="F480" s="460" t="s">
        <v>37</v>
      </c>
      <c r="G480" s="402"/>
      <c r="H480" s="566">
        <f>$EU$870</f>
        <v>7317.2500000000018</v>
      </c>
      <c r="I480" s="274" t="s">
        <v>24</v>
      </c>
      <c r="J480" s="107" t="s">
        <v>2220</v>
      </c>
      <c r="K480" s="423"/>
      <c r="L480" s="65">
        <f>$YE$870</f>
        <v>7033.6</v>
      </c>
      <c r="M480" s="265" t="s">
        <v>24</v>
      </c>
      <c r="N480" s="462" t="s">
        <v>2202</v>
      </c>
      <c r="P480" s="65">
        <f>$YN$870</f>
        <v>8167.5499999999975</v>
      </c>
      <c r="Q480" s="265" t="s">
        <v>24</v>
      </c>
      <c r="R480" s="284" t="s">
        <v>3648</v>
      </c>
      <c r="T480" s="65">
        <f>$BFK$870</f>
        <v>7834.3000000000011</v>
      </c>
    </row>
    <row r="481" spans="1:20" s="61" customFormat="1" ht="15.75" customHeight="1">
      <c r="A481" s="306" t="s">
        <v>26</v>
      </c>
      <c r="B481" s="461" t="s">
        <v>141</v>
      </c>
      <c r="C481" s="263"/>
      <c r="D481" s="272">
        <f>$GN$870</f>
        <v>7346.4000000000005</v>
      </c>
      <c r="E481" s="274" t="s">
        <v>26</v>
      </c>
      <c r="F481" s="461" t="s">
        <v>700</v>
      </c>
      <c r="G481" s="349"/>
      <c r="H481" s="272">
        <f>$NU$870</f>
        <v>7212.8000000000029</v>
      </c>
      <c r="I481" s="274" t="s">
        <v>26</v>
      </c>
      <c r="J481" s="568" t="s">
        <v>2196</v>
      </c>
      <c r="K481" s="569"/>
      <c r="L481" s="566">
        <f>$WU$870</f>
        <v>6840.0000000000027</v>
      </c>
      <c r="M481" s="265" t="s">
        <v>26</v>
      </c>
      <c r="N481" s="107" t="s">
        <v>2713</v>
      </c>
      <c r="P481" s="65">
        <f>$AHE$870</f>
        <v>8117.4000000000005</v>
      </c>
      <c r="Q481" s="18" t="s">
        <v>26</v>
      </c>
      <c r="R481" s="284" t="s">
        <v>3645</v>
      </c>
      <c r="T481" s="65">
        <f>$BEJ$870</f>
        <v>7770.3499999999995</v>
      </c>
    </row>
    <row r="482" spans="1:20" s="61" customFormat="1" ht="15.75" customHeight="1">
      <c r="A482" s="274" t="s">
        <v>28</v>
      </c>
      <c r="B482" s="564" t="s">
        <v>3962</v>
      </c>
      <c r="C482" s="565"/>
      <c r="D482" s="566">
        <f>$FD$870</f>
        <v>7346.1</v>
      </c>
      <c r="E482" s="274" t="s">
        <v>28</v>
      </c>
      <c r="F482" s="549" t="s">
        <v>162</v>
      </c>
      <c r="G482" s="57"/>
      <c r="H482" s="353">
        <f>$HF$870</f>
        <v>6191.7000000000025</v>
      </c>
      <c r="I482" s="274" t="s">
        <v>28</v>
      </c>
      <c r="J482" s="284" t="s">
        <v>694</v>
      </c>
      <c r="K482" s="107"/>
      <c r="L482" s="65">
        <f>$RG$870</f>
        <v>6532.9</v>
      </c>
      <c r="M482" s="265" t="s">
        <v>28</v>
      </c>
      <c r="N482" s="107" t="s">
        <v>2709</v>
      </c>
      <c r="P482" s="65">
        <f>$AMJ$870</f>
        <v>8115.7000000000016</v>
      </c>
      <c r="Q482" s="18" t="s">
        <v>28</v>
      </c>
      <c r="R482" s="107" t="s">
        <v>3624</v>
      </c>
      <c r="T482" s="65">
        <f>$AWT$870</f>
        <v>7747.1000000000013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6837.5999999999995</v>
      </c>
      <c r="E483" s="274" t="s">
        <v>30</v>
      </c>
      <c r="F483" s="284" t="s">
        <v>3611</v>
      </c>
      <c r="G483" s="57"/>
      <c r="H483" s="65" t="e">
        <f>$MT$870</f>
        <v>#N/A</v>
      </c>
      <c r="I483" s="274" t="s">
        <v>30</v>
      </c>
      <c r="J483" s="284" t="s">
        <v>669</v>
      </c>
      <c r="K483" s="107"/>
      <c r="L483" s="65">
        <f>$MK$870</f>
        <v>6497.4000000000005</v>
      </c>
      <c r="M483" s="265" t="s">
        <v>30</v>
      </c>
      <c r="N483" s="107" t="s">
        <v>2716</v>
      </c>
      <c r="P483" s="65">
        <f>$AHN$870</f>
        <v>8000.2000000000016</v>
      </c>
      <c r="Q483" s="18" t="s">
        <v>30</v>
      </c>
      <c r="R483" s="564" t="s">
        <v>3642</v>
      </c>
      <c r="S483" s="565"/>
      <c r="T483" s="566">
        <f>$BDI$870</f>
        <v>7601.5999999999995</v>
      </c>
    </row>
    <row r="484" spans="1:20" s="61" customFormat="1" ht="15.75" customHeight="1">
      <c r="A484" s="274" t="s">
        <v>32</v>
      </c>
      <c r="B484" s="460" t="s">
        <v>3608</v>
      </c>
      <c r="D484" s="65" t="e">
        <f>$GE$870</f>
        <v>#N/A</v>
      </c>
      <c r="E484" s="274" t="s">
        <v>32</v>
      </c>
      <c r="F484" s="460" t="s">
        <v>3609</v>
      </c>
      <c r="G484" s="57"/>
      <c r="H484" s="65" t="e">
        <f>$LJ$870</f>
        <v>#N/A</v>
      </c>
      <c r="I484" s="274" t="s">
        <v>32</v>
      </c>
      <c r="J484" s="460" t="s">
        <v>3610</v>
      </c>
      <c r="K484" s="107"/>
      <c r="L484" s="65" t="e">
        <f>$KI$870</f>
        <v>#N/A</v>
      </c>
      <c r="M484" s="265" t="s">
        <v>32</v>
      </c>
      <c r="N484" s="107" t="s">
        <v>2718</v>
      </c>
      <c r="P484" s="65">
        <f>$ANB$870</f>
        <v>7994.2500000000036</v>
      </c>
      <c r="Q484" s="18" t="s">
        <v>32</v>
      </c>
      <c r="R484" s="284" t="s">
        <v>3628</v>
      </c>
      <c r="T484" s="65">
        <f>$AYD$870</f>
        <v>7600.4000000000024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2731</v>
      </c>
      <c r="O485" s="61"/>
      <c r="P485" s="65">
        <f>$AOC$870</f>
        <v>7937.0000000000018</v>
      </c>
      <c r="Q485" s="18" t="s">
        <v>34</v>
      </c>
      <c r="R485" s="284" t="s">
        <v>3627</v>
      </c>
      <c r="S485" s="61"/>
      <c r="T485" s="65">
        <f>$AXU$870</f>
        <v>7582.4000000000005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285" t="s">
        <v>1671</v>
      </c>
      <c r="O486" s="61"/>
      <c r="P486" s="65">
        <f>$RP$870</f>
        <v>7895.4999999999973</v>
      </c>
      <c r="Q486" s="18" t="s">
        <v>36</v>
      </c>
      <c r="R486" s="284" t="s">
        <v>3640</v>
      </c>
      <c r="T486" s="65">
        <f>$BCQ$870</f>
        <v>7547.7000000000016</v>
      </c>
    </row>
    <row r="487" spans="1:20" s="61" customFormat="1" ht="15.75" customHeight="1">
      <c r="A487" s="265"/>
      <c r="B487" s="107" t="str">
        <f>B481</f>
        <v>Johnny Koolen</v>
      </c>
      <c r="C487" s="107"/>
      <c r="D487" s="463"/>
      <c r="E487" s="454"/>
      <c r="F487" s="420" t="str">
        <f>F481</f>
        <v>John Hertogh</v>
      </c>
      <c r="G487" s="57"/>
      <c r="H487" s="65"/>
      <c r="I487" s="454"/>
      <c r="J487" s="420" t="str">
        <f>J478</f>
        <v>Sander Vreugdenhil</v>
      </c>
      <c r="K487" s="34"/>
      <c r="L487" s="72"/>
      <c r="M487" s="265" t="s">
        <v>38</v>
      </c>
      <c r="N487" s="107" t="s">
        <v>2714</v>
      </c>
      <c r="P487" s="65">
        <f>$AJY$870</f>
        <v>7814.8999999999978</v>
      </c>
      <c r="Q487" s="18" t="s">
        <v>38</v>
      </c>
      <c r="R487" s="284" t="s">
        <v>3659</v>
      </c>
      <c r="T487" s="65">
        <f>$AZE$870</f>
        <v>7449.4000000000015</v>
      </c>
    </row>
    <row r="488" spans="1:20" s="61" customFormat="1" ht="15.75" customHeight="1">
      <c r="A488" s="265"/>
      <c r="B488" s="107" t="str">
        <f>F470</f>
        <v>Peter Broos</v>
      </c>
      <c r="C488" s="107"/>
      <c r="D488" s="463"/>
      <c r="E488" s="454"/>
      <c r="F488" s="464" t="str">
        <f>J470</f>
        <v>Michiel Willems</v>
      </c>
      <c r="G488" s="57"/>
      <c r="H488" s="65"/>
      <c r="I488" s="454"/>
      <c r="J488" s="107" t="str">
        <f>N473</f>
        <v>Monique van Hoven</v>
      </c>
      <c r="K488" s="107"/>
      <c r="L488" s="256"/>
      <c r="M488" s="265" t="s">
        <v>145</v>
      </c>
      <c r="N488" s="462" t="s">
        <v>1345</v>
      </c>
      <c r="P488" s="65">
        <f>$PN$870</f>
        <v>7812.6000000000022</v>
      </c>
      <c r="Q488" s="18" t="s">
        <v>145</v>
      </c>
      <c r="R488" s="107" t="s">
        <v>2728</v>
      </c>
      <c r="S488" s="3"/>
      <c r="T488" s="65">
        <f>$APM$870</f>
        <v>7420.7000000000025</v>
      </c>
    </row>
    <row r="489" spans="1:20" s="61" customFormat="1" ht="15.75" customHeight="1">
      <c r="A489" s="265"/>
      <c r="B489" s="107"/>
      <c r="C489" s="465"/>
      <c r="D489" s="65"/>
      <c r="E489" s="454"/>
      <c r="F489" s="464"/>
      <c r="G489" s="57"/>
      <c r="H489" s="65"/>
      <c r="I489" s="454"/>
      <c r="K489" s="107"/>
      <c r="L489" s="256"/>
      <c r="M489" s="265" t="s">
        <v>146</v>
      </c>
      <c r="N489" s="285" t="s">
        <v>2212</v>
      </c>
      <c r="P489" s="65">
        <f>$XV$870</f>
        <v>7705.4999999999991</v>
      </c>
      <c r="Q489" s="18" t="s">
        <v>146</v>
      </c>
      <c r="R489" s="284" t="s">
        <v>3639</v>
      </c>
      <c r="T489" s="65">
        <f>$BCH$870</f>
        <v>7410.1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285" t="s">
        <v>2200</v>
      </c>
      <c r="P490" s="65">
        <f>$ZX$870</f>
        <v>7703.4000000000005</v>
      </c>
      <c r="Q490" s="18" t="s">
        <v>147</v>
      </c>
      <c r="R490" s="107" t="s">
        <v>2733</v>
      </c>
      <c r="T490" s="65">
        <f>$AQN$870</f>
        <v>7330.4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8"/>
      <c r="L491" s="256"/>
      <c r="M491" s="265" t="s">
        <v>151</v>
      </c>
      <c r="N491" s="107" t="s">
        <v>2726</v>
      </c>
      <c r="P491" s="65">
        <f>$AIO$870</f>
        <v>7657.4000000000005</v>
      </c>
      <c r="Q491" s="18" t="s">
        <v>151</v>
      </c>
      <c r="R491" s="107" t="s">
        <v>3625</v>
      </c>
      <c r="T491" s="65">
        <f>$AXC$870</f>
        <v>7211.6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107" t="s">
        <v>2734</v>
      </c>
      <c r="P492" s="65">
        <f>$ANT$870</f>
        <v>7618.2</v>
      </c>
      <c r="Q492" s="18" t="s">
        <v>157</v>
      </c>
      <c r="R492" s="107" t="s">
        <v>2717</v>
      </c>
      <c r="T492" s="65">
        <f>$AOU$870</f>
        <v>7202.9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2722</v>
      </c>
      <c r="P493" s="65">
        <f>$AMS$870</f>
        <v>7606.3999999999987</v>
      </c>
      <c r="Q493" s="18" t="s">
        <v>159</v>
      </c>
      <c r="R493" s="284" t="s">
        <v>3647</v>
      </c>
      <c r="T493" s="65">
        <f>$BFB$870</f>
        <v>7082.1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284" t="s">
        <v>2195</v>
      </c>
      <c r="P494" s="65">
        <f>$XM$870</f>
        <v>7381.0999999999995</v>
      </c>
      <c r="Q494" s="18" t="s">
        <v>160</v>
      </c>
      <c r="R494" s="284" t="s">
        <v>3651</v>
      </c>
      <c r="T494" s="65">
        <f>$BGU$870</f>
        <v>6828.6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2849</v>
      </c>
      <c r="P495" s="65">
        <f>$AJG$870</f>
        <v>7286.9499999999971</v>
      </c>
      <c r="Q495" s="18" t="s">
        <v>161</v>
      </c>
      <c r="R495" s="284" t="s">
        <v>3650</v>
      </c>
      <c r="T495" s="65">
        <f>$BGL$870</f>
        <v>6827.1000000000013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2710</v>
      </c>
      <c r="O496" s="3"/>
      <c r="P496" s="65">
        <f>$ANK$870</f>
        <v>7232.1999999999989</v>
      </c>
      <c r="Q496" s="18" t="s">
        <v>163</v>
      </c>
      <c r="R496" s="285" t="s">
        <v>1667</v>
      </c>
      <c r="T496" s="65">
        <f>$VB$870</f>
        <v>6782.0999999999995</v>
      </c>
    </row>
    <row r="497" spans="12:20" s="61" customFormat="1" ht="15.75" customHeight="1">
      <c r="L497" s="256"/>
      <c r="M497" s="265" t="s">
        <v>274</v>
      </c>
      <c r="N497" s="568" t="s">
        <v>2209</v>
      </c>
      <c r="O497" s="565"/>
      <c r="P497" s="566">
        <f>$AAY$870</f>
        <v>7177.1</v>
      </c>
      <c r="Q497" s="18" t="s">
        <v>274</v>
      </c>
      <c r="R497" s="107" t="s">
        <v>1654</v>
      </c>
      <c r="T497" s="65">
        <f>$YW$870</f>
        <v>6621.2</v>
      </c>
    </row>
    <row r="498" spans="12:20" s="61" customFormat="1" ht="15.75" customHeight="1">
      <c r="L498" s="256"/>
      <c r="M498" s="265" t="s">
        <v>275</v>
      </c>
      <c r="N498" s="107" t="s">
        <v>2708</v>
      </c>
      <c r="P498" s="65">
        <f>$ALI$870</f>
        <v>7099.0499999999984</v>
      </c>
      <c r="Q498" s="18" t="s">
        <v>275</v>
      </c>
      <c r="R498" s="285" t="s">
        <v>1657</v>
      </c>
      <c r="T498" s="65">
        <f>$TR$870</f>
        <v>6592.1999999999989</v>
      </c>
    </row>
    <row r="499" spans="12:20" s="61" customFormat="1" ht="15.75" customHeight="1">
      <c r="L499" s="256"/>
      <c r="M499" s="265" t="s">
        <v>276</v>
      </c>
      <c r="N499" s="570" t="s">
        <v>1664</v>
      </c>
      <c r="O499" s="263"/>
      <c r="P499" s="377">
        <f>$QF$870</f>
        <v>6975.0000000000018</v>
      </c>
      <c r="Q499" s="18" t="s">
        <v>276</v>
      </c>
      <c r="R499" s="284" t="s">
        <v>3644</v>
      </c>
      <c r="S499" s="3"/>
      <c r="T499" s="65">
        <f>$BEA$870</f>
        <v>6529.9999999999982</v>
      </c>
    </row>
    <row r="500" spans="12:20" s="61" customFormat="1" ht="15.75" customHeight="1">
      <c r="L500" s="256"/>
      <c r="M500" s="274" t="s">
        <v>277</v>
      </c>
      <c r="N500" s="107" t="s">
        <v>2833</v>
      </c>
      <c r="P500" s="65">
        <f>$AGV$870</f>
        <v>6960.2000000000007</v>
      </c>
      <c r="Q500" s="18" t="s">
        <v>277</v>
      </c>
      <c r="R500" s="284" t="s">
        <v>3631</v>
      </c>
      <c r="T500" s="65">
        <f>$AZN$870</f>
        <v>6474.9999999999991</v>
      </c>
    </row>
    <row r="501" spans="12:20" s="61" customFormat="1" ht="15.75" customHeight="1">
      <c r="L501" s="256"/>
      <c r="M501" s="274" t="s">
        <v>640</v>
      </c>
      <c r="N501" s="107" t="s">
        <v>2730</v>
      </c>
      <c r="O501" s="107"/>
      <c r="P501" s="65">
        <f>$AIF$870</f>
        <v>6888.4999999999982</v>
      </c>
      <c r="Q501" s="18" t="s">
        <v>640</v>
      </c>
      <c r="R501" s="284" t="s">
        <v>3632</v>
      </c>
      <c r="S501" s="3"/>
      <c r="T501" s="65">
        <f>$AZW$870</f>
        <v>6470.9999999999991</v>
      </c>
    </row>
    <row r="502" spans="12:20" s="61" customFormat="1" ht="15.75" customHeight="1">
      <c r="L502" s="256"/>
      <c r="M502" s="274" t="s">
        <v>641</v>
      </c>
      <c r="N502" s="462" t="s">
        <v>1346</v>
      </c>
      <c r="P502" s="65">
        <f>$QX$870</f>
        <v>6862.2000000000007</v>
      </c>
      <c r="Q502" s="18" t="s">
        <v>641</v>
      </c>
      <c r="R502" s="284" t="s">
        <v>3646</v>
      </c>
      <c r="T502" s="65">
        <f>$BES$870</f>
        <v>6454.6999999999989</v>
      </c>
    </row>
    <row r="503" spans="12:20" s="61" customFormat="1" ht="15.75" customHeight="1">
      <c r="L503" s="256"/>
      <c r="M503" s="274" t="s">
        <v>642</v>
      </c>
      <c r="N503" s="107" t="s">
        <v>2201</v>
      </c>
      <c r="P503" s="65">
        <f>$ABH$870</f>
        <v>6853.1</v>
      </c>
      <c r="Q503" s="18" t="s">
        <v>642</v>
      </c>
      <c r="R503" s="462" t="s">
        <v>1656</v>
      </c>
      <c r="T503" s="65">
        <f>$ASG$870</f>
        <v>6297.5000000000027</v>
      </c>
    </row>
    <row r="504" spans="12:20" s="61" customFormat="1" ht="15.75" customHeight="1">
      <c r="L504" s="256"/>
      <c r="M504" s="274" t="s">
        <v>644</v>
      </c>
      <c r="N504" s="107" t="s">
        <v>2217</v>
      </c>
      <c r="P504" s="65">
        <f>$AAG$870</f>
        <v>6596.1000000000013</v>
      </c>
      <c r="Q504" s="18" t="s">
        <v>644</v>
      </c>
      <c r="R504" s="107" t="s">
        <v>2197</v>
      </c>
      <c r="S504" s="3"/>
      <c r="T504" s="65">
        <f>$ADJ$870</f>
        <v>6066.7000000000016</v>
      </c>
    </row>
    <row r="505" spans="12:20" s="61" customFormat="1" ht="15.75" customHeight="1">
      <c r="L505" s="256"/>
      <c r="M505" s="274" t="s">
        <v>650</v>
      </c>
      <c r="N505" s="284" t="s">
        <v>633</v>
      </c>
      <c r="P505" s="65">
        <f>$UA$870</f>
        <v>6574.2000000000007</v>
      </c>
      <c r="Q505" s="18" t="s">
        <v>650</v>
      </c>
      <c r="R505" s="284" t="s">
        <v>3630</v>
      </c>
      <c r="T505" s="65">
        <f>$AYV$870</f>
        <v>5928.3000000000011</v>
      </c>
    </row>
    <row r="506" spans="12:20" s="61" customFormat="1" ht="15.75" customHeight="1">
      <c r="L506" s="256"/>
      <c r="M506" s="274" t="s">
        <v>652</v>
      </c>
      <c r="N506" s="285" t="s">
        <v>1658</v>
      </c>
      <c r="O506" s="354"/>
      <c r="P506" s="65">
        <f>$OM$870</f>
        <v>6545.05</v>
      </c>
      <c r="Q506" s="18" t="s">
        <v>652</v>
      </c>
      <c r="R506" s="285" t="s">
        <v>1690</v>
      </c>
      <c r="T506" s="65">
        <f>$ZF$870</f>
        <v>5756.15</v>
      </c>
    </row>
    <row r="507" spans="12:20" s="61" customFormat="1" ht="15.75" customHeight="1">
      <c r="L507" s="256"/>
      <c r="M507" s="274" t="s">
        <v>655</v>
      </c>
      <c r="N507" s="284" t="s">
        <v>2715</v>
      </c>
      <c r="P507" s="65">
        <f>$AQE$870</f>
        <v>6286.2000000000016</v>
      </c>
      <c r="Q507" s="18" t="s">
        <v>655</v>
      </c>
      <c r="R507" s="285" t="s">
        <v>1665</v>
      </c>
      <c r="T507" s="65">
        <f>$VT$870</f>
        <v>5691.1</v>
      </c>
    </row>
    <row r="508" spans="12:20" s="61" customFormat="1" ht="15.75" customHeight="1">
      <c r="L508" s="256"/>
      <c r="M508" s="274" t="s">
        <v>656</v>
      </c>
      <c r="N508" s="107" t="s">
        <v>2198</v>
      </c>
      <c r="P508" s="65">
        <f>$ABQ$870</f>
        <v>6167.2000000000016</v>
      </c>
      <c r="Q508" s="18" t="s">
        <v>656</v>
      </c>
      <c r="R508" s="462" t="s">
        <v>1</v>
      </c>
      <c r="T508" s="65">
        <f>$UJ$870</f>
        <v>4655.2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5211.75</v>
      </c>
      <c r="Q509" s="246" t="s">
        <v>659</v>
      </c>
      <c r="R509" s="107" t="s">
        <v>2193</v>
      </c>
      <c r="T509" s="65">
        <f>$ASY$870</f>
        <v>4415.3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3" t="s">
        <v>0</v>
      </c>
      <c r="B517" s="284" t="s">
        <v>3647</v>
      </c>
      <c r="D517" s="65">
        <f>$BFC$802</f>
        <v>1883.8000000000002</v>
      </c>
      <c r="E517" s="453" t="s">
        <v>0</v>
      </c>
      <c r="F517" s="107" t="s">
        <v>155</v>
      </c>
      <c r="H517" s="65">
        <f>$BJ$808</f>
        <v>2967</v>
      </c>
      <c r="I517" s="453" t="s">
        <v>0</v>
      </c>
      <c r="J517" s="285" t="s">
        <v>17</v>
      </c>
      <c r="L517" s="65">
        <f>$EM$814</f>
        <v>1642.7</v>
      </c>
      <c r="M517" s="453" t="s">
        <v>0</v>
      </c>
      <c r="N517" s="107" t="s">
        <v>3637</v>
      </c>
      <c r="P517" s="65">
        <f>$BBQ$820</f>
        <v>910.30000000000007</v>
      </c>
      <c r="Q517" s="453" t="s">
        <v>0</v>
      </c>
      <c r="R517" s="106" t="s">
        <v>1337</v>
      </c>
      <c r="T517" s="65">
        <f>$H$826</f>
        <v>1511.4499999999998</v>
      </c>
      <c r="U517" s="453" t="s">
        <v>0</v>
      </c>
      <c r="V517" s="107" t="s">
        <v>162</v>
      </c>
      <c r="X517" s="65">
        <f>$HG$832</f>
        <v>676.7</v>
      </c>
      <c r="Y517" s="453" t="s">
        <v>0</v>
      </c>
      <c r="Z517" s="107" t="s">
        <v>2203</v>
      </c>
      <c r="AB517" s="65">
        <f>$WM$838</f>
        <v>880.05</v>
      </c>
      <c r="AC517" s="453" t="s">
        <v>0</v>
      </c>
      <c r="AD517" s="107" t="s">
        <v>2735</v>
      </c>
      <c r="AF517" s="65">
        <f>$ALS$844</f>
        <v>520</v>
      </c>
      <c r="AG517" s="453" t="s">
        <v>0</v>
      </c>
      <c r="AH517" s="107" t="s">
        <v>694</v>
      </c>
      <c r="AJ517" s="65">
        <f>$RH$850</f>
        <v>382.2</v>
      </c>
      <c r="AK517" s="453" t="s">
        <v>0</v>
      </c>
      <c r="AL517" s="284" t="s">
        <v>3644</v>
      </c>
      <c r="AN517" s="65">
        <f>$BEB$856</f>
        <v>390.59999999999997</v>
      </c>
      <c r="AO517" s="453" t="s">
        <v>0</v>
      </c>
      <c r="AP517" s="107" t="s">
        <v>2724</v>
      </c>
      <c r="AR517" s="65">
        <f>$AGE$862</f>
        <v>604.55000000000007</v>
      </c>
      <c r="AS517" s="453" t="s">
        <v>0</v>
      </c>
      <c r="AT517" s="107" t="s">
        <v>2720</v>
      </c>
      <c r="AW517" s="65">
        <f>$AJQ$868</f>
        <v>559.6</v>
      </c>
    </row>
    <row r="518" spans="1:49" s="34" customFormat="1" ht="15.75" customHeight="1">
      <c r="A518" s="453" t="s">
        <v>2</v>
      </c>
      <c r="B518" s="107" t="s">
        <v>658</v>
      </c>
      <c r="D518" s="65">
        <f>$KA$802</f>
        <v>1824.5</v>
      </c>
      <c r="E518" s="453" t="s">
        <v>2</v>
      </c>
      <c r="F518" s="284" t="s">
        <v>3627</v>
      </c>
      <c r="H518" s="65">
        <f>$AXV$808</f>
        <v>2963.2</v>
      </c>
      <c r="I518" s="453" t="s">
        <v>2</v>
      </c>
      <c r="J518" s="107" t="s">
        <v>2713</v>
      </c>
      <c r="L518" s="65">
        <f>$AHF$814</f>
        <v>1639.3000000000002</v>
      </c>
      <c r="M518" s="453" t="s">
        <v>2</v>
      </c>
      <c r="N518" s="107" t="s">
        <v>2209</v>
      </c>
      <c r="P518" s="65">
        <f>$AAZ$820</f>
        <v>861.2</v>
      </c>
      <c r="Q518" s="453" t="s">
        <v>2</v>
      </c>
      <c r="R518" s="284" t="s">
        <v>142</v>
      </c>
      <c r="T518" s="65">
        <f>$DU$826</f>
        <v>1497.5500000000002</v>
      </c>
      <c r="U518" s="453" t="s">
        <v>2</v>
      </c>
      <c r="V518" s="284" t="s">
        <v>3644</v>
      </c>
      <c r="X518" s="65">
        <f>$BEB$832</f>
        <v>599.59999999999991</v>
      </c>
      <c r="Y518" s="453" t="s">
        <v>2</v>
      </c>
      <c r="Z518" s="284" t="s">
        <v>3645</v>
      </c>
      <c r="AB518" s="65">
        <f>$BEK$838</f>
        <v>835.4</v>
      </c>
      <c r="AC518" s="453" t="s">
        <v>2</v>
      </c>
      <c r="AD518" s="107" t="s">
        <v>2727</v>
      </c>
      <c r="AF518" s="65">
        <f>$AKI$844</f>
        <v>519.4</v>
      </c>
      <c r="AG518" s="453" t="s">
        <v>2</v>
      </c>
      <c r="AH518" s="107" t="s">
        <v>668</v>
      </c>
      <c r="AJ518" s="65">
        <f>$SI$850</f>
        <v>342.5</v>
      </c>
      <c r="AK518" s="453" t="s">
        <v>2</v>
      </c>
      <c r="AL518" s="107" t="s">
        <v>2200</v>
      </c>
      <c r="AN518" s="65">
        <f>$ZY$856</f>
        <v>325</v>
      </c>
      <c r="AO518" s="453" t="s">
        <v>2</v>
      </c>
      <c r="AP518" s="285" t="s">
        <v>2325</v>
      </c>
      <c r="AR518" s="65">
        <f>$OE$862</f>
        <v>580.5</v>
      </c>
      <c r="AS518" s="453" t="s">
        <v>2</v>
      </c>
      <c r="AT518" s="107" t="s">
        <v>141</v>
      </c>
      <c r="AW518" s="65">
        <f>$GO$868</f>
        <v>478.9</v>
      </c>
    </row>
    <row r="519" spans="1:49" s="34" customFormat="1" ht="15.75" customHeight="1">
      <c r="A519" s="453" t="s">
        <v>3</v>
      </c>
      <c r="B519" s="107" t="s">
        <v>2200</v>
      </c>
      <c r="D519" s="65">
        <f>$ZY$802</f>
        <v>1821.6000000000001</v>
      </c>
      <c r="E519" s="453" t="s">
        <v>3</v>
      </c>
      <c r="F519" s="107" t="s">
        <v>2216</v>
      </c>
      <c r="H519" s="65">
        <f>$TA$808</f>
        <v>2937.7999999999997</v>
      </c>
      <c r="I519" s="453" t="s">
        <v>3</v>
      </c>
      <c r="J519" s="107" t="s">
        <v>180</v>
      </c>
      <c r="L519" s="65">
        <f>$ZP$814</f>
        <v>1638.8999999999999</v>
      </c>
      <c r="M519" s="453" t="s">
        <v>3</v>
      </c>
      <c r="N519" s="285" t="s">
        <v>1661</v>
      </c>
      <c r="P519" s="65">
        <f>$CT$820</f>
        <v>850.00000000000011</v>
      </c>
      <c r="Q519" s="453" t="s">
        <v>3</v>
      </c>
      <c r="R519" s="107" t="s">
        <v>2721</v>
      </c>
      <c r="T519" s="65">
        <f>$AHX$826</f>
        <v>1324.3999999999999</v>
      </c>
      <c r="U519" s="453" t="s">
        <v>3</v>
      </c>
      <c r="V519" s="107" t="s">
        <v>2712</v>
      </c>
      <c r="X519" s="65">
        <f>$AKR$832</f>
        <v>567.1</v>
      </c>
      <c r="Y519" s="453" t="s">
        <v>3</v>
      </c>
      <c r="Z519" s="107" t="s">
        <v>2733</v>
      </c>
      <c r="AB519" s="65">
        <f>$AQO$838</f>
        <v>748.40000000000009</v>
      </c>
      <c r="AC519" s="453" t="s">
        <v>3</v>
      </c>
      <c r="AD519" s="107" t="s">
        <v>682</v>
      </c>
      <c r="AF519" s="65">
        <f>$HY$844</f>
        <v>503.29999999999995</v>
      </c>
      <c r="AG519" s="453" t="s">
        <v>3</v>
      </c>
      <c r="AH519" s="106" t="s">
        <v>1345</v>
      </c>
      <c r="AJ519" s="65">
        <f>$PO$850</f>
        <v>287.89999999999998</v>
      </c>
      <c r="AK519" s="453" t="s">
        <v>3</v>
      </c>
      <c r="AL519" s="107" t="s">
        <v>3637</v>
      </c>
      <c r="AN519" s="65">
        <f>$BBQ$856</f>
        <v>311.5</v>
      </c>
      <c r="AO519" s="453" t="s">
        <v>3</v>
      </c>
      <c r="AP519" s="285" t="s">
        <v>31</v>
      </c>
      <c r="AR519" s="65">
        <f>$CB$862</f>
        <v>559.80000000000007</v>
      </c>
      <c r="AS519" s="453" t="s">
        <v>3</v>
      </c>
      <c r="AT519" s="285" t="s">
        <v>33</v>
      </c>
      <c r="AW519" s="65">
        <f>$CK$868</f>
        <v>469.39999999999992</v>
      </c>
    </row>
    <row r="520" spans="1:49" s="34" customFormat="1" ht="15.75" customHeight="1">
      <c r="A520" s="453" t="s">
        <v>5</v>
      </c>
      <c r="B520" s="107" t="s">
        <v>704</v>
      </c>
      <c r="D520" s="65">
        <f>$DC$802</f>
        <v>1802.5</v>
      </c>
      <c r="E520" s="453" t="s">
        <v>5</v>
      </c>
      <c r="F520" s="285" t="s">
        <v>1666</v>
      </c>
      <c r="H520" s="65">
        <f>$ND$808</f>
        <v>2926.2</v>
      </c>
      <c r="I520" s="453" t="s">
        <v>5</v>
      </c>
      <c r="J520" s="284" t="s">
        <v>3638</v>
      </c>
      <c r="L520" s="65">
        <f>$BBZ$814</f>
        <v>1628.3000000000002</v>
      </c>
      <c r="M520" s="453" t="s">
        <v>5</v>
      </c>
      <c r="N520" s="285" t="s">
        <v>2325</v>
      </c>
      <c r="P520" s="65">
        <f>$OE$820</f>
        <v>827.4</v>
      </c>
      <c r="Q520" s="453" t="s">
        <v>5</v>
      </c>
      <c r="R520" s="107" t="s">
        <v>2725</v>
      </c>
      <c r="T520" s="65">
        <f>$APE$826</f>
        <v>1254.3</v>
      </c>
      <c r="U520" s="453" t="s">
        <v>5</v>
      </c>
      <c r="V520" s="107" t="s">
        <v>2726</v>
      </c>
      <c r="X520" s="65">
        <f>$AIP$832</f>
        <v>551.30000000000007</v>
      </c>
      <c r="Y520" s="453" t="s">
        <v>5</v>
      </c>
      <c r="Z520" s="284" t="s">
        <v>3633</v>
      </c>
      <c r="AB520" s="65">
        <f>$BAG$838</f>
        <v>737.3</v>
      </c>
      <c r="AC520" s="453" t="s">
        <v>5</v>
      </c>
      <c r="AD520" s="107" t="s">
        <v>180</v>
      </c>
      <c r="AF520" s="65">
        <f>$ZP$844</f>
        <v>498.4</v>
      </c>
      <c r="AG520" s="453" t="s">
        <v>5</v>
      </c>
      <c r="AH520" s="107" t="s">
        <v>2201</v>
      </c>
      <c r="AJ520" s="65">
        <f>$ABI$850</f>
        <v>285.89999999999998</v>
      </c>
      <c r="AK520" s="453" t="s">
        <v>5</v>
      </c>
      <c r="AL520" s="285" t="s">
        <v>1667</v>
      </c>
      <c r="AN520" s="65">
        <f>$VC$856</f>
        <v>289.79999999999995</v>
      </c>
      <c r="AO520" s="453" t="s">
        <v>5</v>
      </c>
      <c r="AP520" s="285" t="s">
        <v>1666</v>
      </c>
      <c r="AR520" s="65">
        <f>$ND$862</f>
        <v>551.29999999999995</v>
      </c>
      <c r="AS520" s="453" t="s">
        <v>5</v>
      </c>
      <c r="AT520" s="107" t="s">
        <v>2711</v>
      </c>
      <c r="AW520" s="65">
        <f>$ALA$868</f>
        <v>459.70000000000005</v>
      </c>
    </row>
    <row r="521" spans="1:49" s="34" customFormat="1" ht="15.75" customHeight="1">
      <c r="A521" s="453" t="s">
        <v>7</v>
      </c>
      <c r="B521" s="107" t="s">
        <v>2722</v>
      </c>
      <c r="D521" s="65">
        <f>$AMT$802</f>
        <v>1796.3000000000002</v>
      </c>
      <c r="E521" s="453" t="s">
        <v>7</v>
      </c>
      <c r="F521" s="107" t="s">
        <v>667</v>
      </c>
      <c r="H521" s="65">
        <f>$JR$808</f>
        <v>2887.1</v>
      </c>
      <c r="I521" s="453" t="s">
        <v>7</v>
      </c>
      <c r="J521" s="107" t="s">
        <v>2720</v>
      </c>
      <c r="L521" s="65">
        <f>$AJQ$814</f>
        <v>1597.3</v>
      </c>
      <c r="M521" s="453" t="s">
        <v>7</v>
      </c>
      <c r="N521" s="285" t="s">
        <v>1671</v>
      </c>
      <c r="P521" s="65">
        <f>$RQ$820</f>
        <v>820.5</v>
      </c>
      <c r="Q521" s="453" t="s">
        <v>7</v>
      </c>
      <c r="R521" s="107" t="s">
        <v>654</v>
      </c>
      <c r="T521" s="65">
        <f>$HP$826</f>
        <v>1241.0999999999999</v>
      </c>
      <c r="U521" s="453" t="s">
        <v>7</v>
      </c>
      <c r="V521" s="284" t="s">
        <v>3648</v>
      </c>
      <c r="X521" s="65">
        <f>$BFL$832</f>
        <v>543.79999999999995</v>
      </c>
      <c r="Y521" s="453" t="s">
        <v>7</v>
      </c>
      <c r="Z521" s="284" t="s">
        <v>3643</v>
      </c>
      <c r="AB521" s="65">
        <f>$BDS$838</f>
        <v>714.7</v>
      </c>
      <c r="AC521" s="453" t="s">
        <v>7</v>
      </c>
      <c r="AD521" s="107" t="s">
        <v>2201</v>
      </c>
      <c r="AF521" s="65">
        <f>$ABI$844</f>
        <v>496.7</v>
      </c>
      <c r="AG521" s="453" t="s">
        <v>7</v>
      </c>
      <c r="AH521" s="284" t="s">
        <v>3638</v>
      </c>
      <c r="AJ521" s="65">
        <f>$BBZ$850</f>
        <v>282</v>
      </c>
      <c r="AK521" s="453" t="s">
        <v>7</v>
      </c>
      <c r="AL521" s="107" t="s">
        <v>2721</v>
      </c>
      <c r="AN521" s="65">
        <f>$AHX$856</f>
        <v>284.7</v>
      </c>
      <c r="AO521" s="453" t="s">
        <v>7</v>
      </c>
      <c r="AP521" s="107" t="s">
        <v>654</v>
      </c>
      <c r="AR521" s="65">
        <f>$HP$862</f>
        <v>529.40000000000009</v>
      </c>
      <c r="AS521" s="453" t="s">
        <v>7</v>
      </c>
      <c r="AT521" s="106" t="s">
        <v>1343</v>
      </c>
      <c r="AW521" s="65">
        <f>$IQ$868</f>
        <v>453.9</v>
      </c>
    </row>
    <row r="522" spans="1:49" s="34" customFormat="1" ht="15.75" customHeight="1">
      <c r="A522" s="453" t="s">
        <v>8</v>
      </c>
      <c r="B522" s="285" t="s">
        <v>15</v>
      </c>
      <c r="D522" s="65">
        <f>$LB$802</f>
        <v>1787.5</v>
      </c>
      <c r="E522" s="453" t="s">
        <v>8</v>
      </c>
      <c r="F522" s="107" t="s">
        <v>2712</v>
      </c>
      <c r="H522" s="65">
        <f>$AKR$808</f>
        <v>2794.4</v>
      </c>
      <c r="I522" s="453" t="s">
        <v>8</v>
      </c>
      <c r="J522" s="285" t="s">
        <v>31</v>
      </c>
      <c r="L522" s="65">
        <f>$CB$814</f>
        <v>1588.3</v>
      </c>
      <c r="M522" s="453" t="s">
        <v>8</v>
      </c>
      <c r="N522" s="107" t="s">
        <v>2711</v>
      </c>
      <c r="P522" s="65">
        <f>$ALA$820</f>
        <v>795.3</v>
      </c>
      <c r="Q522" s="453" t="s">
        <v>8</v>
      </c>
      <c r="R522" s="107" t="s">
        <v>2719</v>
      </c>
      <c r="T522" s="65">
        <f>$AMB$826</f>
        <v>1230.3999999999999</v>
      </c>
      <c r="U522" s="453" t="s">
        <v>8</v>
      </c>
      <c r="V522" s="284" t="s">
        <v>3640</v>
      </c>
      <c r="X522" s="65">
        <f>$BCR$832</f>
        <v>542.6</v>
      </c>
      <c r="Y522" s="453" t="s">
        <v>8</v>
      </c>
      <c r="Z522" s="107" t="s">
        <v>654</v>
      </c>
      <c r="AB522" s="65">
        <f>$HP$838</f>
        <v>708</v>
      </c>
      <c r="AC522" s="453" t="s">
        <v>8</v>
      </c>
      <c r="AD522" s="285" t="s">
        <v>1668</v>
      </c>
      <c r="AF522" s="65">
        <f>$PF$844</f>
        <v>470</v>
      </c>
      <c r="AG522" s="453" t="s">
        <v>8</v>
      </c>
      <c r="AH522" s="107" t="s">
        <v>2210</v>
      </c>
      <c r="AJ522" s="65">
        <f>$XE$850</f>
        <v>279.3</v>
      </c>
      <c r="AK522" s="453" t="s">
        <v>8</v>
      </c>
      <c r="AL522" s="284" t="s">
        <v>3635</v>
      </c>
      <c r="AN522" s="65">
        <f>$BAY$856</f>
        <v>271.39999999999998</v>
      </c>
      <c r="AO522" s="453" t="s">
        <v>8</v>
      </c>
      <c r="AP522" s="106" t="s">
        <v>1351</v>
      </c>
      <c r="AR522" s="65">
        <f>$AI$862</f>
        <v>523.6</v>
      </c>
      <c r="AS522" s="453" t="s">
        <v>8</v>
      </c>
      <c r="AT522" s="107" t="s">
        <v>2713</v>
      </c>
      <c r="AW522" s="65">
        <f>$AHF$868</f>
        <v>435.9</v>
      </c>
    </row>
    <row r="523" spans="1:49" s="34" customFormat="1" ht="15.75" customHeight="1">
      <c r="A523" s="453" t="s">
        <v>10</v>
      </c>
      <c r="B523" s="285" t="s">
        <v>1665</v>
      </c>
      <c r="D523" s="65">
        <f>$VU$802</f>
        <v>1785.3</v>
      </c>
      <c r="E523" s="453" t="s">
        <v>10</v>
      </c>
      <c r="F523" s="107" t="s">
        <v>2728</v>
      </c>
      <c r="H523" s="65">
        <f>$APN$808</f>
        <v>2761.7000000000003</v>
      </c>
      <c r="I523" s="453" t="s">
        <v>10</v>
      </c>
      <c r="J523" s="107" t="s">
        <v>2719</v>
      </c>
      <c r="L523" s="65">
        <f>$AMB$814</f>
        <v>1585.8</v>
      </c>
      <c r="M523" s="453" t="s">
        <v>10</v>
      </c>
      <c r="N523" s="107" t="s">
        <v>2725</v>
      </c>
      <c r="P523" s="65">
        <f>$APE$820</f>
        <v>788.7</v>
      </c>
      <c r="Q523" s="453" t="s">
        <v>10</v>
      </c>
      <c r="R523" s="284" t="s">
        <v>3640</v>
      </c>
      <c r="T523" s="65">
        <f>$BCR$826</f>
        <v>1172.7</v>
      </c>
      <c r="U523" s="453" t="s">
        <v>10</v>
      </c>
      <c r="V523" s="284" t="s">
        <v>3643</v>
      </c>
      <c r="X523" s="65">
        <f>$BDS$832</f>
        <v>541.70000000000005</v>
      </c>
      <c r="Y523" s="453" t="s">
        <v>10</v>
      </c>
      <c r="Z523" s="107" t="s">
        <v>2708</v>
      </c>
      <c r="AB523" s="65">
        <f>$ALJ$838</f>
        <v>679.4</v>
      </c>
      <c r="AC523" s="453" t="s">
        <v>10</v>
      </c>
      <c r="AD523" s="107" t="s">
        <v>2719</v>
      </c>
      <c r="AF523" s="65">
        <f>$AMB$844</f>
        <v>447.3</v>
      </c>
      <c r="AG523" s="453" t="s">
        <v>10</v>
      </c>
      <c r="AH523" s="107" t="s">
        <v>2849</v>
      </c>
      <c r="AJ523" s="65">
        <f>$AJH$850</f>
        <v>276.5</v>
      </c>
      <c r="AK523" s="453" t="s">
        <v>10</v>
      </c>
      <c r="AL523" s="107" t="s">
        <v>686</v>
      </c>
      <c r="AN523" s="65">
        <f>$PX$856</f>
        <v>254.9</v>
      </c>
      <c r="AO523" s="453" t="s">
        <v>10</v>
      </c>
      <c r="AP523" s="107" t="s">
        <v>154</v>
      </c>
      <c r="AR523" s="65">
        <f>$AR$862</f>
        <v>503.2</v>
      </c>
      <c r="AS523" s="453" t="s">
        <v>10</v>
      </c>
      <c r="AT523" s="107" t="s">
        <v>2220</v>
      </c>
      <c r="AW523" s="65">
        <f>$YF$868</f>
        <v>433.99999999999994</v>
      </c>
    </row>
    <row r="524" spans="1:49" s="34" customFormat="1" ht="15.75" customHeight="1">
      <c r="A524" s="453" t="s">
        <v>12</v>
      </c>
      <c r="B524" s="107" t="s">
        <v>675</v>
      </c>
      <c r="D524" s="65">
        <f>$MC$802</f>
        <v>1760.7</v>
      </c>
      <c r="E524" s="453" t="s">
        <v>12</v>
      </c>
      <c r="F524" s="107" t="s">
        <v>2733</v>
      </c>
      <c r="H524" s="65">
        <f>$AQO$808</f>
        <v>2736.3</v>
      </c>
      <c r="I524" s="453" t="s">
        <v>12</v>
      </c>
      <c r="J524" s="107" t="s">
        <v>2216</v>
      </c>
      <c r="L524" s="65">
        <f>$TA$814</f>
        <v>1572.65</v>
      </c>
      <c r="M524" s="453" t="s">
        <v>12</v>
      </c>
      <c r="N524" s="107" t="s">
        <v>2720</v>
      </c>
      <c r="P524" s="65">
        <f>$AJQ$820</f>
        <v>740.2</v>
      </c>
      <c r="Q524" s="453" t="s">
        <v>12</v>
      </c>
      <c r="R524" s="107" t="s">
        <v>633</v>
      </c>
      <c r="T524" s="65">
        <f>$UB$826</f>
        <v>1165.0999999999999</v>
      </c>
      <c r="U524" s="453" t="s">
        <v>12</v>
      </c>
      <c r="V524" s="285" t="s">
        <v>37</v>
      </c>
      <c r="X524" s="65">
        <f>$EV$832</f>
        <v>537.4</v>
      </c>
      <c r="Y524" s="453" t="s">
        <v>12</v>
      </c>
      <c r="Z524" s="107" t="s">
        <v>653</v>
      </c>
      <c r="AB524" s="65">
        <f>$IZ$838</f>
        <v>667.09999999999991</v>
      </c>
      <c r="AC524" s="453" t="s">
        <v>12</v>
      </c>
      <c r="AD524" s="285" t="s">
        <v>25</v>
      </c>
      <c r="AF524" s="65">
        <f>$BA$844</f>
        <v>445.49999999999994</v>
      </c>
      <c r="AG524" s="453" t="s">
        <v>12</v>
      </c>
      <c r="AH524" s="284" t="s">
        <v>3636</v>
      </c>
      <c r="AJ524" s="65">
        <f>$BBH$850</f>
        <v>268.8</v>
      </c>
      <c r="AK524" s="453" t="s">
        <v>12</v>
      </c>
      <c r="AL524" s="107" t="s">
        <v>3641</v>
      </c>
      <c r="AN524" s="65">
        <f>$BDA$856</f>
        <v>253.6</v>
      </c>
      <c r="AO524" s="453" t="s">
        <v>12</v>
      </c>
      <c r="AP524" s="107" t="s">
        <v>2729</v>
      </c>
      <c r="AR524" s="65">
        <f>$AGN$862</f>
        <v>470.09999999999997</v>
      </c>
      <c r="AS524" s="453" t="s">
        <v>12</v>
      </c>
      <c r="AT524" s="107" t="s">
        <v>2725</v>
      </c>
      <c r="AW524" s="65">
        <f>$APE$868</f>
        <v>420.90000000000003</v>
      </c>
    </row>
    <row r="525" spans="1:49" s="34" customFormat="1" ht="15.75" customHeight="1">
      <c r="A525" s="453" t="s">
        <v>14</v>
      </c>
      <c r="B525" s="107" t="s">
        <v>2210</v>
      </c>
      <c r="D525" s="65">
        <f>$XE$802</f>
        <v>1745.7</v>
      </c>
      <c r="E525" s="453" t="s">
        <v>14</v>
      </c>
      <c r="F525" s="106" t="s">
        <v>1349</v>
      </c>
      <c r="H525" s="65">
        <f>$LT$808</f>
        <v>2674.6</v>
      </c>
      <c r="I525" s="453" t="s">
        <v>14</v>
      </c>
      <c r="J525" s="284" t="s">
        <v>3645</v>
      </c>
      <c r="L525" s="65">
        <f>$BEK$814</f>
        <v>1557.45</v>
      </c>
      <c r="M525" s="453" t="s">
        <v>14</v>
      </c>
      <c r="N525" s="284" t="s">
        <v>3652</v>
      </c>
      <c r="P525" s="65">
        <f>$BHE$820</f>
        <v>715.5</v>
      </c>
      <c r="Q525" s="453" t="s">
        <v>14</v>
      </c>
      <c r="R525" s="107" t="s">
        <v>638</v>
      </c>
      <c r="T525" s="65">
        <f>$JI$826</f>
        <v>1157.5999999999999</v>
      </c>
      <c r="U525" s="453" t="s">
        <v>14</v>
      </c>
      <c r="V525" s="284" t="s">
        <v>3628</v>
      </c>
      <c r="X525" s="65">
        <f>$AYE$832</f>
        <v>529.5</v>
      </c>
      <c r="Y525" s="453" t="s">
        <v>14</v>
      </c>
      <c r="Z525" s="284" t="s">
        <v>3650</v>
      </c>
      <c r="AB525" s="65">
        <f>$BGM$838</f>
        <v>652</v>
      </c>
      <c r="AC525" s="453" t="s">
        <v>14</v>
      </c>
      <c r="AD525" s="107" t="s">
        <v>2734</v>
      </c>
      <c r="AF525" s="65">
        <f>$ANU$844</f>
        <v>443.40000000000003</v>
      </c>
      <c r="AG525" s="453" t="s">
        <v>14</v>
      </c>
      <c r="AH525" s="284" t="s">
        <v>3632</v>
      </c>
      <c r="AJ525" s="65">
        <f>$AZX$850</f>
        <v>261.40000000000003</v>
      </c>
      <c r="AK525" s="453" t="s">
        <v>14</v>
      </c>
      <c r="AL525" s="285" t="s">
        <v>11</v>
      </c>
      <c r="AN525" s="65">
        <f>$FE$856</f>
        <v>244.1</v>
      </c>
      <c r="AO525" s="453" t="s">
        <v>14</v>
      </c>
      <c r="AP525" s="107" t="s">
        <v>2718</v>
      </c>
      <c r="AR525" s="65">
        <f>$ANC$862</f>
        <v>458.45000000000005</v>
      </c>
      <c r="AS525" s="453" t="s">
        <v>14</v>
      </c>
      <c r="AT525" s="284" t="s">
        <v>3638</v>
      </c>
      <c r="AW525" s="65">
        <f>$BBZ$868</f>
        <v>399.3</v>
      </c>
    </row>
    <row r="526" spans="1:49" s="34" customFormat="1" ht="15.75" customHeight="1">
      <c r="A526" s="453" t="s">
        <v>16</v>
      </c>
      <c r="B526" s="107" t="s">
        <v>2727</v>
      </c>
      <c r="D526" s="65">
        <f>$AKI$802</f>
        <v>1729.6000000000001</v>
      </c>
      <c r="E526" s="453" t="s">
        <v>16</v>
      </c>
      <c r="F526" s="284" t="s">
        <v>3636</v>
      </c>
      <c r="H526" s="65">
        <f>$BBH$808</f>
        <v>2670.3</v>
      </c>
      <c r="I526" s="453" t="s">
        <v>16</v>
      </c>
      <c r="J526" s="285" t="s">
        <v>1661</v>
      </c>
      <c r="L526" s="65">
        <f>$CT$814</f>
        <v>1545.1000000000001</v>
      </c>
      <c r="M526" s="453" t="s">
        <v>16</v>
      </c>
      <c r="N526" s="107" t="s">
        <v>2716</v>
      </c>
      <c r="P526" s="65">
        <f>$AHO$820</f>
        <v>697.99999999999989</v>
      </c>
      <c r="Q526" s="453" t="s">
        <v>16</v>
      </c>
      <c r="R526" s="107" t="s">
        <v>154</v>
      </c>
      <c r="T526" s="65">
        <f>$AR$826</f>
        <v>1153.8999999999999</v>
      </c>
      <c r="U526" s="453" t="s">
        <v>16</v>
      </c>
      <c r="V526" s="107" t="s">
        <v>3641</v>
      </c>
      <c r="X526" s="65">
        <f>$BDA$832</f>
        <v>522</v>
      </c>
      <c r="Y526" s="453" t="s">
        <v>16</v>
      </c>
      <c r="Z526" s="107" t="s">
        <v>2734</v>
      </c>
      <c r="AB526" s="65">
        <f>$ANU$838</f>
        <v>647.6</v>
      </c>
      <c r="AC526" s="453" t="s">
        <v>16</v>
      </c>
      <c r="AD526" s="106" t="s">
        <v>1337</v>
      </c>
      <c r="AF526" s="65">
        <f>$H$844</f>
        <v>428</v>
      </c>
      <c r="AG526" s="453" t="s">
        <v>16</v>
      </c>
      <c r="AH526" s="107" t="s">
        <v>2721</v>
      </c>
      <c r="AJ526" s="65">
        <f>$AHX$850</f>
        <v>257.70000000000005</v>
      </c>
      <c r="AK526" s="453" t="s">
        <v>16</v>
      </c>
      <c r="AL526" s="107" t="s">
        <v>2220</v>
      </c>
      <c r="AN526" s="65">
        <f>$YF$856</f>
        <v>234.49999999999997</v>
      </c>
      <c r="AO526" s="453" t="s">
        <v>16</v>
      </c>
      <c r="AP526" s="107" t="s">
        <v>2720</v>
      </c>
      <c r="AR526" s="65">
        <f>$AJQ$862</f>
        <v>443.3</v>
      </c>
      <c r="AS526" s="453" t="s">
        <v>16</v>
      </c>
      <c r="AT526" s="284" t="s">
        <v>3633</v>
      </c>
      <c r="AW526" s="65">
        <f>$BAG$868</f>
        <v>370.5</v>
      </c>
    </row>
    <row r="527" spans="1:49" s="34" customFormat="1" ht="15.75" customHeight="1">
      <c r="A527" s="453" t="s">
        <v>18</v>
      </c>
      <c r="B527" s="285" t="s">
        <v>31</v>
      </c>
      <c r="D527" s="65">
        <f>$CB$802</f>
        <v>1729</v>
      </c>
      <c r="E527" s="453" t="s">
        <v>18</v>
      </c>
      <c r="F527" s="107" t="s">
        <v>2709</v>
      </c>
      <c r="H527" s="65">
        <f>$AMK$808</f>
        <v>2649.4000000000005</v>
      </c>
      <c r="I527" s="453" t="s">
        <v>18</v>
      </c>
      <c r="J527" s="107" t="s">
        <v>2714</v>
      </c>
      <c r="L527" s="65">
        <f>$AJZ$814</f>
        <v>1533.3000000000002</v>
      </c>
      <c r="M527" s="453" t="s">
        <v>18</v>
      </c>
      <c r="N527" s="106" t="s">
        <v>1343</v>
      </c>
      <c r="P527" s="65">
        <f>$IQ$820</f>
        <v>672.8</v>
      </c>
      <c r="Q527" s="453" t="s">
        <v>18</v>
      </c>
      <c r="R527" s="107" t="s">
        <v>653</v>
      </c>
      <c r="T527" s="65">
        <f>$IZ$826</f>
        <v>1135.6000000000001</v>
      </c>
      <c r="U527" s="453" t="s">
        <v>18</v>
      </c>
      <c r="V527" s="285" t="s">
        <v>1753</v>
      </c>
      <c r="X527" s="65">
        <f>$NM$832</f>
        <v>521</v>
      </c>
      <c r="Y527" s="453" t="s">
        <v>18</v>
      </c>
      <c r="Z527" s="107" t="s">
        <v>2723</v>
      </c>
      <c r="AB527" s="65">
        <f>$AIY$838</f>
        <v>643</v>
      </c>
      <c r="AC527" s="453" t="s">
        <v>18</v>
      </c>
      <c r="AD527" s="107" t="s">
        <v>2220</v>
      </c>
      <c r="AF527" s="65">
        <f>$YF$844</f>
        <v>425.7</v>
      </c>
      <c r="AG527" s="453" t="s">
        <v>18</v>
      </c>
      <c r="AH527" s="285" t="s">
        <v>23</v>
      </c>
      <c r="AJ527" s="65">
        <f>$OW$850</f>
        <v>252.6</v>
      </c>
      <c r="AK527" s="453" t="s">
        <v>18</v>
      </c>
      <c r="AL527" s="107" t="s">
        <v>2731</v>
      </c>
      <c r="AN527" s="65">
        <f>$AOD$856</f>
        <v>226.8</v>
      </c>
      <c r="AO527" s="453" t="s">
        <v>18</v>
      </c>
      <c r="AP527" s="284" t="s">
        <v>3636</v>
      </c>
      <c r="AR527" s="65">
        <f>$BBH$862</f>
        <v>442.3</v>
      </c>
      <c r="AS527" s="453" t="s">
        <v>18</v>
      </c>
      <c r="AT527" s="107" t="s">
        <v>667</v>
      </c>
      <c r="AW527" s="65">
        <f>$JR$868</f>
        <v>368.6</v>
      </c>
    </row>
    <row r="528" spans="1:49" s="34" customFormat="1" ht="15.75" customHeight="1">
      <c r="A528" s="453" t="s">
        <v>20</v>
      </c>
      <c r="B528" s="285" t="s">
        <v>1661</v>
      </c>
      <c r="D528" s="65">
        <f>$CT$802</f>
        <v>1718</v>
      </c>
      <c r="E528" s="453" t="s">
        <v>20</v>
      </c>
      <c r="F528" s="106" t="s">
        <v>1345</v>
      </c>
      <c r="H528" s="65">
        <f>$PO$808</f>
        <v>2644.3</v>
      </c>
      <c r="I528" s="453" t="s">
        <v>20</v>
      </c>
      <c r="J528" s="285" t="s">
        <v>1655</v>
      </c>
      <c r="L528" s="65">
        <f>$ED$814</f>
        <v>1531.7</v>
      </c>
      <c r="M528" s="453" t="s">
        <v>20</v>
      </c>
      <c r="N528" s="107" t="s">
        <v>2727</v>
      </c>
      <c r="P528" s="65">
        <f>$AKI$820</f>
        <v>661</v>
      </c>
      <c r="Q528" s="453" t="s">
        <v>20</v>
      </c>
      <c r="R528" s="284" t="s">
        <v>21</v>
      </c>
      <c r="T528" s="65">
        <f>$Q$826</f>
        <v>1131.5999999999999</v>
      </c>
      <c r="U528" s="453" t="s">
        <v>20</v>
      </c>
      <c r="V528" s="284" t="s">
        <v>3649</v>
      </c>
      <c r="X528" s="65">
        <f>$BFU$832</f>
        <v>516.4</v>
      </c>
      <c r="Y528" s="453" t="s">
        <v>20</v>
      </c>
      <c r="Z528" s="107" t="s">
        <v>2735</v>
      </c>
      <c r="AB528" s="65">
        <f>$ALS$838</f>
        <v>640.80000000000007</v>
      </c>
      <c r="AC528" s="453" t="s">
        <v>20</v>
      </c>
      <c r="AD528" s="107" t="s">
        <v>2717</v>
      </c>
      <c r="AF528" s="65">
        <f>$AOV$844</f>
        <v>419</v>
      </c>
      <c r="AG528" s="453" t="s">
        <v>20</v>
      </c>
      <c r="AH528" s="284" t="s">
        <v>3634</v>
      </c>
      <c r="AJ528" s="65">
        <f>$BAP$850</f>
        <v>252.5</v>
      </c>
      <c r="AK528" s="453" t="s">
        <v>20</v>
      </c>
      <c r="AL528" s="107" t="s">
        <v>2216</v>
      </c>
      <c r="AN528" s="65">
        <f>$TA$856</f>
        <v>218.50000000000003</v>
      </c>
      <c r="AO528" s="453" t="s">
        <v>20</v>
      </c>
      <c r="AP528" s="285" t="s">
        <v>25</v>
      </c>
      <c r="AR528" s="65">
        <f>$BA$862</f>
        <v>437.70000000000005</v>
      </c>
      <c r="AS528" s="453" t="s">
        <v>20</v>
      </c>
      <c r="AT528" s="107" t="s">
        <v>2210</v>
      </c>
      <c r="AW528" s="65">
        <f>$XE$868</f>
        <v>368.09999999999997</v>
      </c>
    </row>
    <row r="529" spans="1:49" s="34" customFormat="1" ht="15.75" customHeight="1">
      <c r="A529" s="453" t="s">
        <v>22</v>
      </c>
      <c r="B529" s="284" t="s">
        <v>3629</v>
      </c>
      <c r="D529" s="65">
        <f>$AYN$802</f>
        <v>1716.2</v>
      </c>
      <c r="E529" s="453" t="s">
        <v>22</v>
      </c>
      <c r="F529" s="106" t="s">
        <v>1342</v>
      </c>
      <c r="H529" s="65">
        <f>$IH$808</f>
        <v>2638.2</v>
      </c>
      <c r="I529" s="453" t="s">
        <v>22</v>
      </c>
      <c r="J529" s="106" t="s">
        <v>1351</v>
      </c>
      <c r="L529" s="65">
        <f>$AI$814</f>
        <v>1518</v>
      </c>
      <c r="M529" s="453" t="s">
        <v>22</v>
      </c>
      <c r="N529" s="107" t="s">
        <v>2195</v>
      </c>
      <c r="P529" s="65">
        <f>$XN$820</f>
        <v>638.69999999999993</v>
      </c>
      <c r="Q529" s="453" t="s">
        <v>22</v>
      </c>
      <c r="R529" s="107" t="s">
        <v>700</v>
      </c>
      <c r="T529" s="65">
        <f>$NV$826</f>
        <v>1125.2</v>
      </c>
      <c r="U529" s="453" t="s">
        <v>22</v>
      </c>
      <c r="V529" s="285" t="s">
        <v>1655</v>
      </c>
      <c r="X529" s="65">
        <f>$ED$832</f>
        <v>514.6</v>
      </c>
      <c r="Y529" s="453" t="s">
        <v>22</v>
      </c>
      <c r="Z529" s="285" t="s">
        <v>1649</v>
      </c>
      <c r="AB529" s="65">
        <f>$KS$838</f>
        <v>636.75</v>
      </c>
      <c r="AC529" s="453" t="s">
        <v>22</v>
      </c>
      <c r="AD529" s="285" t="s">
        <v>1671</v>
      </c>
      <c r="AF529" s="65">
        <f>$RQ$844</f>
        <v>402.4</v>
      </c>
      <c r="AG529" s="453" t="s">
        <v>22</v>
      </c>
      <c r="AH529" s="107" t="s">
        <v>3689</v>
      </c>
      <c r="AJ529" s="65">
        <f>$BGD$850</f>
        <v>250.5</v>
      </c>
      <c r="AK529" s="453" t="s">
        <v>22</v>
      </c>
      <c r="AL529" s="106" t="s">
        <v>1349</v>
      </c>
      <c r="AN529" s="65">
        <f>$LT$856</f>
        <v>218.50000000000003</v>
      </c>
      <c r="AO529" s="453" t="s">
        <v>22</v>
      </c>
      <c r="AP529" s="285" t="s">
        <v>17</v>
      </c>
      <c r="AR529" s="65">
        <f>$EM$862</f>
        <v>425.7</v>
      </c>
      <c r="AS529" s="453" t="s">
        <v>22</v>
      </c>
      <c r="AT529" s="106" t="s">
        <v>1345</v>
      </c>
      <c r="AW529" s="65">
        <f>$PO$868</f>
        <v>366.6</v>
      </c>
    </row>
    <row r="530" spans="1:49" s="34" customFormat="1" ht="15.75" customHeight="1">
      <c r="A530" s="453" t="s">
        <v>24</v>
      </c>
      <c r="B530" s="107" t="s">
        <v>2717</v>
      </c>
      <c r="D530" s="65">
        <f>$AOV$802</f>
        <v>1699.9</v>
      </c>
      <c r="E530" s="453" t="s">
        <v>24</v>
      </c>
      <c r="F530" s="107" t="s">
        <v>3689</v>
      </c>
      <c r="H530" s="65">
        <f>$BGD$808</f>
        <v>2615.5</v>
      </c>
      <c r="I530" s="453" t="s">
        <v>24</v>
      </c>
      <c r="J530" s="284" t="s">
        <v>3624</v>
      </c>
      <c r="L530" s="65">
        <f>$AWU$814</f>
        <v>1515.6</v>
      </c>
      <c r="M530" s="453" t="s">
        <v>24</v>
      </c>
      <c r="N530" s="107" t="s">
        <v>155</v>
      </c>
      <c r="P530" s="65">
        <f>$BJ$820</f>
        <v>613.29999999999995</v>
      </c>
      <c r="Q530" s="453" t="s">
        <v>24</v>
      </c>
      <c r="R530" s="107" t="s">
        <v>2711</v>
      </c>
      <c r="T530" s="65">
        <f>$ALA$826</f>
        <v>1122.1000000000001</v>
      </c>
      <c r="U530" s="453" t="s">
        <v>24</v>
      </c>
      <c r="V530" s="285" t="s">
        <v>1</v>
      </c>
      <c r="X530" s="65">
        <f>$UK$832</f>
        <v>513.6</v>
      </c>
      <c r="Y530" s="453" t="s">
        <v>24</v>
      </c>
      <c r="Z530" s="107" t="s">
        <v>686</v>
      </c>
      <c r="AB530" s="65">
        <f>$PX$838</f>
        <v>631.6</v>
      </c>
      <c r="AC530" s="453" t="s">
        <v>24</v>
      </c>
      <c r="AD530" s="107" t="s">
        <v>2730</v>
      </c>
      <c r="AF530" s="65">
        <f>$AIG$844</f>
        <v>393.7</v>
      </c>
      <c r="AG530" s="453" t="s">
        <v>24</v>
      </c>
      <c r="AH530" s="107" t="s">
        <v>2731</v>
      </c>
      <c r="AJ530" s="65">
        <f>$AOD$850</f>
        <v>240.10000000000002</v>
      </c>
      <c r="AK530" s="453" t="s">
        <v>24</v>
      </c>
      <c r="AL530" s="107" t="s">
        <v>2849</v>
      </c>
      <c r="AN530" s="65">
        <f>$AJH$856</f>
        <v>215.20000000000002</v>
      </c>
      <c r="AO530" s="453" t="s">
        <v>24</v>
      </c>
      <c r="AP530" s="106" t="s">
        <v>1349</v>
      </c>
      <c r="AR530" s="65">
        <f>$LT$862</f>
        <v>412.5</v>
      </c>
      <c r="AS530" s="453" t="s">
        <v>24</v>
      </c>
      <c r="AT530" s="284" t="s">
        <v>142</v>
      </c>
      <c r="AW530" s="65">
        <f>$DU$868</f>
        <v>364.20000000000005</v>
      </c>
    </row>
    <row r="531" spans="1:49" s="34" customFormat="1" ht="15.75" customHeight="1">
      <c r="A531" s="453" t="s">
        <v>26</v>
      </c>
      <c r="B531" s="107" t="s">
        <v>2731</v>
      </c>
      <c r="D531" s="65">
        <f>$AOD$802</f>
        <v>1667.5</v>
      </c>
      <c r="E531" s="453" t="s">
        <v>26</v>
      </c>
      <c r="F531" s="285" t="s">
        <v>1655</v>
      </c>
      <c r="H531" s="65">
        <f>$ED$808</f>
        <v>2615.5</v>
      </c>
      <c r="I531" s="453" t="s">
        <v>26</v>
      </c>
      <c r="J531" s="107" t="s">
        <v>2729</v>
      </c>
      <c r="L531" s="65">
        <f>$AGN$814</f>
        <v>1514.9</v>
      </c>
      <c r="M531" s="453" t="s">
        <v>26</v>
      </c>
      <c r="N531" s="285" t="s">
        <v>1668</v>
      </c>
      <c r="P531" s="65">
        <f>$PF$820</f>
        <v>601.20000000000005</v>
      </c>
      <c r="Q531" s="453" t="s">
        <v>26</v>
      </c>
      <c r="R531" s="284" t="s">
        <v>3643</v>
      </c>
      <c r="T531" s="65">
        <f>$BDS$826</f>
        <v>1109.5</v>
      </c>
      <c r="U531" s="453" t="s">
        <v>26</v>
      </c>
      <c r="V531" s="284" t="s">
        <v>3638</v>
      </c>
      <c r="X531" s="65">
        <f>$BBZ$832</f>
        <v>511.80000000000007</v>
      </c>
      <c r="Y531" s="453" t="s">
        <v>26</v>
      </c>
      <c r="Z531" s="107" t="s">
        <v>2202</v>
      </c>
      <c r="AB531" s="65">
        <f>$YO$838</f>
        <v>627.15</v>
      </c>
      <c r="AC531" s="453" t="s">
        <v>26</v>
      </c>
      <c r="AD531" s="285" t="s">
        <v>1654</v>
      </c>
      <c r="AF531" s="65">
        <f>$YX$844</f>
        <v>390.1</v>
      </c>
      <c r="AG531" s="453" t="s">
        <v>26</v>
      </c>
      <c r="AH531" s="285" t="s">
        <v>1667</v>
      </c>
      <c r="AJ531" s="65">
        <f>$VC$850</f>
        <v>239.7</v>
      </c>
      <c r="AK531" s="453" t="s">
        <v>26</v>
      </c>
      <c r="AL531" s="284" t="s">
        <v>3627</v>
      </c>
      <c r="AN531" s="65">
        <f>$AXV$856</f>
        <v>213.4</v>
      </c>
      <c r="AO531" s="453" t="s">
        <v>26</v>
      </c>
      <c r="AP531" s="107" t="s">
        <v>2721</v>
      </c>
      <c r="AR531" s="65">
        <f>$AHX$862</f>
        <v>412.5</v>
      </c>
      <c r="AS531" s="453" t="s">
        <v>26</v>
      </c>
      <c r="AT531" s="284" t="s">
        <v>3640</v>
      </c>
      <c r="AW531" s="65">
        <f>$BCR$868</f>
        <v>361.59999999999997</v>
      </c>
    </row>
    <row r="532" spans="1:49" s="34" customFormat="1" ht="15.75" customHeight="1">
      <c r="A532" s="453" t="s">
        <v>28</v>
      </c>
      <c r="B532" s="107" t="s">
        <v>2721</v>
      </c>
      <c r="D532" s="65">
        <f>$AHX$802</f>
        <v>1666.3000000000002</v>
      </c>
      <c r="E532" s="453" t="s">
        <v>28</v>
      </c>
      <c r="F532" s="284" t="s">
        <v>3643</v>
      </c>
      <c r="H532" s="65">
        <f>$BDS$808</f>
        <v>2613.8999999999996</v>
      </c>
      <c r="I532" s="453" t="s">
        <v>28</v>
      </c>
      <c r="J532" s="107" t="s">
        <v>683</v>
      </c>
      <c r="L532" s="65">
        <f>$Z$814</f>
        <v>1514.8</v>
      </c>
      <c r="M532" s="453" t="s">
        <v>28</v>
      </c>
      <c r="N532" s="284" t="s">
        <v>3645</v>
      </c>
      <c r="P532" s="65">
        <f>$BEK$820</f>
        <v>599.6</v>
      </c>
      <c r="Q532" s="453" t="s">
        <v>28</v>
      </c>
      <c r="R532" s="284" t="s">
        <v>3648</v>
      </c>
      <c r="T532" s="65">
        <f>$BFL$826</f>
        <v>1090.5999999999999</v>
      </c>
      <c r="U532" s="453" t="s">
        <v>28</v>
      </c>
      <c r="V532" s="107" t="s">
        <v>2212</v>
      </c>
      <c r="X532" s="65">
        <f>$XW$832</f>
        <v>511.20000000000005</v>
      </c>
      <c r="Y532" s="453" t="s">
        <v>28</v>
      </c>
      <c r="Z532" s="107" t="s">
        <v>633</v>
      </c>
      <c r="AB532" s="65">
        <f>$UB$838</f>
        <v>624.70000000000005</v>
      </c>
      <c r="AC532" s="453" t="s">
        <v>28</v>
      </c>
      <c r="AD532" s="285" t="s">
        <v>1753</v>
      </c>
      <c r="AF532" s="65">
        <f>$NM$844</f>
        <v>383.7</v>
      </c>
      <c r="AG532" s="453" t="s">
        <v>28</v>
      </c>
      <c r="AH532" s="107" t="s">
        <v>2718</v>
      </c>
      <c r="AJ532" s="65">
        <f>$ANC$850</f>
        <v>234.9</v>
      </c>
      <c r="AK532" s="453" t="s">
        <v>28</v>
      </c>
      <c r="AL532" s="284" t="s">
        <v>142</v>
      </c>
      <c r="AN532" s="65">
        <f>$DU$856</f>
        <v>212.8</v>
      </c>
      <c r="AO532" s="453" t="s">
        <v>28</v>
      </c>
      <c r="AP532" s="107" t="s">
        <v>2202</v>
      </c>
      <c r="AR532" s="65">
        <f>$YO$862</f>
        <v>412</v>
      </c>
      <c r="AS532" s="453" t="s">
        <v>28</v>
      </c>
      <c r="AT532" s="107" t="s">
        <v>2716</v>
      </c>
      <c r="AW532" s="65">
        <f>$AHO$868</f>
        <v>354.9</v>
      </c>
    </row>
    <row r="533" spans="1:49" s="34" customFormat="1" ht="15.75" customHeight="1">
      <c r="A533" s="453" t="s">
        <v>30</v>
      </c>
      <c r="B533" s="107" t="s">
        <v>3637</v>
      </c>
      <c r="D533" s="65">
        <f>$BBQ$802</f>
        <v>1664.5</v>
      </c>
      <c r="E533" s="453" t="s">
        <v>30</v>
      </c>
      <c r="F533" s="107" t="s">
        <v>651</v>
      </c>
      <c r="H533" s="65">
        <f>$DL$808</f>
        <v>2592.2999999999997</v>
      </c>
      <c r="I533" s="453" t="s">
        <v>30</v>
      </c>
      <c r="J533" s="284" t="s">
        <v>3643</v>
      </c>
      <c r="L533" s="65">
        <f>$BDS$814</f>
        <v>1503.8999999999999</v>
      </c>
      <c r="M533" s="453" t="s">
        <v>30</v>
      </c>
      <c r="N533" s="284" t="s">
        <v>3634</v>
      </c>
      <c r="P533" s="65">
        <f>$BAP$820</f>
        <v>588.70000000000005</v>
      </c>
      <c r="Q533" s="453" t="s">
        <v>30</v>
      </c>
      <c r="R533" s="107" t="s">
        <v>704</v>
      </c>
      <c r="T533" s="65">
        <f>$DC$826</f>
        <v>1073.2</v>
      </c>
      <c r="U533" s="453" t="s">
        <v>30</v>
      </c>
      <c r="V533" s="285" t="s">
        <v>1656</v>
      </c>
      <c r="X533" s="65">
        <f>$ASH$832</f>
        <v>509.20000000000005</v>
      </c>
      <c r="Y533" s="453" t="s">
        <v>30</v>
      </c>
      <c r="Z533" s="107" t="s">
        <v>675</v>
      </c>
      <c r="AB533" s="65">
        <f>$MC$838</f>
        <v>623.59999999999991</v>
      </c>
      <c r="AC533" s="453" t="s">
        <v>30</v>
      </c>
      <c r="AD533" s="107" t="s">
        <v>2196</v>
      </c>
      <c r="AF533" s="65">
        <f>$WV$844</f>
        <v>381.5</v>
      </c>
      <c r="AG533" s="453" t="s">
        <v>30</v>
      </c>
      <c r="AH533" s="284" t="s">
        <v>3640</v>
      </c>
      <c r="AJ533" s="65">
        <f>$BCR$850</f>
        <v>233.4</v>
      </c>
      <c r="AK533" s="453" t="s">
        <v>30</v>
      </c>
      <c r="AL533" s="285" t="s">
        <v>1666</v>
      </c>
      <c r="AN533" s="65">
        <f>$ND$856</f>
        <v>212.3</v>
      </c>
      <c r="AO533" s="453" t="s">
        <v>30</v>
      </c>
      <c r="AP533" s="107" t="s">
        <v>687</v>
      </c>
      <c r="AR533" s="65">
        <f>$BS$862</f>
        <v>407.05</v>
      </c>
      <c r="AS533" s="453" t="s">
        <v>30</v>
      </c>
      <c r="AT533" s="106" t="s">
        <v>1337</v>
      </c>
      <c r="AW533" s="65">
        <f>$H$868</f>
        <v>354.5</v>
      </c>
    </row>
    <row r="534" spans="1:49" s="34" customFormat="1" ht="15.75" customHeight="1">
      <c r="A534" s="453" t="s">
        <v>32</v>
      </c>
      <c r="B534" s="285" t="s">
        <v>1753</v>
      </c>
      <c r="D534" s="65">
        <f>$NM$802</f>
        <v>1657</v>
      </c>
      <c r="E534" s="453" t="s">
        <v>32</v>
      </c>
      <c r="F534" s="107" t="s">
        <v>2725</v>
      </c>
      <c r="H534" s="65">
        <f>$APE$808</f>
        <v>2587.7999999999997</v>
      </c>
      <c r="I534" s="453" t="s">
        <v>32</v>
      </c>
      <c r="J534" s="106" t="s">
        <v>1345</v>
      </c>
      <c r="L534" s="65">
        <f>$PO$814</f>
        <v>1490.8</v>
      </c>
      <c r="M534" s="453" t="s">
        <v>32</v>
      </c>
      <c r="N534" s="107" t="s">
        <v>704</v>
      </c>
      <c r="P534" s="65">
        <f>$DC$820</f>
        <v>587.19999999999993</v>
      </c>
      <c r="Q534" s="453" t="s">
        <v>32</v>
      </c>
      <c r="R534" s="285" t="s">
        <v>31</v>
      </c>
      <c r="T534" s="65">
        <f>$CB$826</f>
        <v>1069.5999999999999</v>
      </c>
      <c r="U534" s="453" t="s">
        <v>32</v>
      </c>
      <c r="V534" s="107" t="s">
        <v>2735</v>
      </c>
      <c r="X534" s="65">
        <f>$ALS$832</f>
        <v>507.40000000000003</v>
      </c>
      <c r="Y534" s="453" t="s">
        <v>32</v>
      </c>
      <c r="Z534" s="285" t="s">
        <v>1654</v>
      </c>
      <c r="AB534" s="65">
        <f>$YX$838</f>
        <v>607.70000000000005</v>
      </c>
      <c r="AC534" s="453" t="s">
        <v>32</v>
      </c>
      <c r="AD534" s="107" t="s">
        <v>141</v>
      </c>
      <c r="AF534" s="65">
        <f>$GO$844</f>
        <v>374.1</v>
      </c>
      <c r="AG534" s="453" t="s">
        <v>32</v>
      </c>
      <c r="AH534" s="107" t="s">
        <v>667</v>
      </c>
      <c r="AJ534" s="65">
        <f>$JR$850</f>
        <v>231.5</v>
      </c>
      <c r="AK534" s="453" t="s">
        <v>32</v>
      </c>
      <c r="AL534" s="284" t="s">
        <v>3633</v>
      </c>
      <c r="AN534" s="65">
        <f>$BAG$856</f>
        <v>211.70000000000002</v>
      </c>
      <c r="AO534" s="453" t="s">
        <v>32</v>
      </c>
      <c r="AP534" s="106" t="s">
        <v>1342</v>
      </c>
      <c r="AR534" s="65">
        <f>$IH$862</f>
        <v>402.5</v>
      </c>
      <c r="AS534" s="453" t="s">
        <v>32</v>
      </c>
      <c r="AT534" s="285" t="s">
        <v>37</v>
      </c>
      <c r="AW534" s="65">
        <f>$EV$868</f>
        <v>353.79999999999995</v>
      </c>
    </row>
    <row r="535" spans="1:49" s="34" customFormat="1" ht="15.75" customHeight="1">
      <c r="A535" s="453" t="s">
        <v>34</v>
      </c>
      <c r="B535" s="284" t="s">
        <v>3651</v>
      </c>
      <c r="D535" s="65">
        <f>$BGV$802</f>
        <v>1653</v>
      </c>
      <c r="E535" s="453" t="s">
        <v>34</v>
      </c>
      <c r="F535" s="107" t="s">
        <v>2711</v>
      </c>
      <c r="H535" s="65">
        <f>$ALA$808</f>
        <v>2582.4999999999995</v>
      </c>
      <c r="I535" s="453" t="s">
        <v>34</v>
      </c>
      <c r="J535" s="107" t="s">
        <v>2210</v>
      </c>
      <c r="L535" s="65">
        <f>$XE$814</f>
        <v>1485.2</v>
      </c>
      <c r="M535" s="453" t="s">
        <v>34</v>
      </c>
      <c r="N535" s="107" t="s">
        <v>668</v>
      </c>
      <c r="P535" s="65">
        <f>$SI$820</f>
        <v>561.5</v>
      </c>
      <c r="Q535" s="453" t="s">
        <v>34</v>
      </c>
      <c r="R535" s="107" t="s">
        <v>155</v>
      </c>
      <c r="T535" s="65">
        <f>$BJ$826</f>
        <v>1055</v>
      </c>
      <c r="U535" s="453" t="s">
        <v>34</v>
      </c>
      <c r="V535" s="106" t="s">
        <v>1343</v>
      </c>
      <c r="X535" s="65">
        <f>$IQ$832</f>
        <v>503.29999999999995</v>
      </c>
      <c r="Y535" s="453" t="s">
        <v>34</v>
      </c>
      <c r="Z535" s="107" t="s">
        <v>651</v>
      </c>
      <c r="AB535" s="65">
        <f>$DL$838</f>
        <v>603.29999999999995</v>
      </c>
      <c r="AC535" s="453" t="s">
        <v>34</v>
      </c>
      <c r="AD535" s="107" t="s">
        <v>2720</v>
      </c>
      <c r="AF535" s="65">
        <f>$AJQ$844</f>
        <v>373.3</v>
      </c>
      <c r="AG535" s="453" t="s">
        <v>34</v>
      </c>
      <c r="AH535" s="285" t="s">
        <v>1668</v>
      </c>
      <c r="AJ535" s="65">
        <f>$PF$850</f>
        <v>228</v>
      </c>
      <c r="AK535" s="453" t="s">
        <v>34</v>
      </c>
      <c r="AL535" s="107" t="s">
        <v>2193</v>
      </c>
      <c r="AN535" s="65">
        <f>$ASZ$856</f>
        <v>204.2</v>
      </c>
      <c r="AO535" s="453" t="s">
        <v>34</v>
      </c>
      <c r="AP535" s="285" t="s">
        <v>1655</v>
      </c>
      <c r="AR535" s="65">
        <f>$ED$862</f>
        <v>396.8</v>
      </c>
      <c r="AS535" s="453" t="s">
        <v>34</v>
      </c>
      <c r="AT535" s="284" t="s">
        <v>3652</v>
      </c>
      <c r="AW535" s="65">
        <f>$BHE$868</f>
        <v>352.19999999999993</v>
      </c>
    </row>
    <row r="536" spans="1:49" s="34" customFormat="1" ht="15.75" customHeight="1">
      <c r="A536" s="453" t="s">
        <v>36</v>
      </c>
      <c r="B536" s="285" t="s">
        <v>1671</v>
      </c>
      <c r="D536" s="65">
        <f>$RQ$802</f>
        <v>1649.9</v>
      </c>
      <c r="E536" s="453" t="s">
        <v>36</v>
      </c>
      <c r="F536" s="106" t="s">
        <v>1343</v>
      </c>
      <c r="H536" s="65">
        <f>$IQ$808</f>
        <v>2577.1000000000004</v>
      </c>
      <c r="I536" s="453" t="s">
        <v>36</v>
      </c>
      <c r="J536" s="107" t="s">
        <v>653</v>
      </c>
      <c r="L536" s="65">
        <f>$IZ$814</f>
        <v>1482.2</v>
      </c>
      <c r="M536" s="453" t="s">
        <v>36</v>
      </c>
      <c r="N536" s="107" t="s">
        <v>2212</v>
      </c>
      <c r="P536" s="65">
        <f>$XW$820</f>
        <v>561.40000000000009</v>
      </c>
      <c r="Q536" s="453" t="s">
        <v>36</v>
      </c>
      <c r="R536" s="107" t="s">
        <v>651</v>
      </c>
      <c r="T536" s="65">
        <f>$DL$826</f>
        <v>1048.3</v>
      </c>
      <c r="U536" s="453" t="s">
        <v>36</v>
      </c>
      <c r="V536" s="284" t="s">
        <v>3652</v>
      </c>
      <c r="X536" s="65">
        <f>$BHE$832</f>
        <v>496.5</v>
      </c>
      <c r="Y536" s="453" t="s">
        <v>36</v>
      </c>
      <c r="Z536" s="285" t="s">
        <v>23</v>
      </c>
      <c r="AB536" s="65">
        <f>$OW$838</f>
        <v>603</v>
      </c>
      <c r="AC536" s="453" t="s">
        <v>36</v>
      </c>
      <c r="AD536" s="285" t="s">
        <v>31</v>
      </c>
      <c r="AF536" s="65">
        <f>$CB$844</f>
        <v>362</v>
      </c>
      <c r="AG536" s="453" t="s">
        <v>36</v>
      </c>
      <c r="AH536" s="107" t="s">
        <v>2203</v>
      </c>
      <c r="AJ536" s="65">
        <f>$WM$850</f>
        <v>225.49999999999997</v>
      </c>
      <c r="AK536" s="453" t="s">
        <v>36</v>
      </c>
      <c r="AL536" s="285" t="s">
        <v>1658</v>
      </c>
      <c r="AN536" s="65">
        <f>$ON$856</f>
        <v>201.5</v>
      </c>
      <c r="AO536" s="453" t="s">
        <v>36</v>
      </c>
      <c r="AP536" s="107" t="s">
        <v>2216</v>
      </c>
      <c r="AR536" s="65">
        <f>$TA$862</f>
        <v>388.70000000000005</v>
      </c>
      <c r="AS536" s="453" t="s">
        <v>36</v>
      </c>
      <c r="AT536" s="284" t="s">
        <v>3642</v>
      </c>
      <c r="AW536" s="65">
        <f>$BDJ$868</f>
        <v>344.29999999999995</v>
      </c>
    </row>
    <row r="537" spans="1:49" s="34" customFormat="1" ht="15.75" customHeight="1">
      <c r="A537" s="453" t="s">
        <v>38</v>
      </c>
      <c r="B537" s="284" t="s">
        <v>3633</v>
      </c>
      <c r="D537" s="65">
        <f>$BAG$802</f>
        <v>1642.5</v>
      </c>
      <c r="E537" s="453" t="s">
        <v>38</v>
      </c>
      <c r="F537" s="285" t="s">
        <v>25</v>
      </c>
      <c r="H537" s="65">
        <f>$BA$808</f>
        <v>2574.1</v>
      </c>
      <c r="I537" s="453" t="s">
        <v>38</v>
      </c>
      <c r="J537" s="285" t="s">
        <v>1664</v>
      </c>
      <c r="L537" s="65">
        <f>$QG$814</f>
        <v>1477.3</v>
      </c>
      <c r="M537" s="453" t="s">
        <v>38</v>
      </c>
      <c r="N537" s="285" t="s">
        <v>1655</v>
      </c>
      <c r="P537" s="65">
        <f>$ED$820</f>
        <v>551.20000000000005</v>
      </c>
      <c r="Q537" s="453" t="s">
        <v>38</v>
      </c>
      <c r="R537" s="107" t="s">
        <v>2724</v>
      </c>
      <c r="T537" s="65">
        <f>$AGE$826</f>
        <v>1048.3</v>
      </c>
      <c r="U537" s="453" t="s">
        <v>38</v>
      </c>
      <c r="V537" s="107" t="s">
        <v>704</v>
      </c>
      <c r="X537" s="65">
        <f>$DC$832</f>
        <v>496</v>
      </c>
      <c r="Y537" s="453" t="s">
        <v>38</v>
      </c>
      <c r="Z537" s="107" t="s">
        <v>2714</v>
      </c>
      <c r="AB537" s="65">
        <f>$AJZ$838</f>
        <v>601.29999999999995</v>
      </c>
      <c r="AC537" s="453" t="s">
        <v>38</v>
      </c>
      <c r="AD537" s="106" t="s">
        <v>1344</v>
      </c>
      <c r="AF537" s="65">
        <f>$GX$844</f>
        <v>360.8</v>
      </c>
      <c r="AG537" s="453" t="s">
        <v>38</v>
      </c>
      <c r="AH537" s="107" t="s">
        <v>2716</v>
      </c>
      <c r="AJ537" s="65">
        <f>$AHO$850</f>
        <v>224.9</v>
      </c>
      <c r="AK537" s="453" t="s">
        <v>38</v>
      </c>
      <c r="AL537" s="285" t="s">
        <v>1</v>
      </c>
      <c r="AN537" s="65">
        <f>$UK$856</f>
        <v>198.5</v>
      </c>
      <c r="AO537" s="453" t="s">
        <v>38</v>
      </c>
      <c r="AP537" s="107" t="s">
        <v>2201</v>
      </c>
      <c r="AR537" s="65">
        <f>$ABI$862</f>
        <v>372.5</v>
      </c>
      <c r="AS537" s="453" t="s">
        <v>38</v>
      </c>
      <c r="AT537" s="107" t="s">
        <v>704</v>
      </c>
      <c r="AW537" s="65">
        <f>$DC$868</f>
        <v>339.4</v>
      </c>
    </row>
    <row r="538" spans="1:49" s="34" customFormat="1" ht="15.75" customHeight="1">
      <c r="A538" s="453" t="s">
        <v>145</v>
      </c>
      <c r="B538" s="285" t="s">
        <v>1668</v>
      </c>
      <c r="D538" s="65">
        <f>$PF$802</f>
        <v>1640.8</v>
      </c>
      <c r="E538" s="453" t="s">
        <v>145</v>
      </c>
      <c r="F538" s="284" t="s">
        <v>3629</v>
      </c>
      <c r="H538" s="65">
        <f>$AYN$808</f>
        <v>2540.1999999999998</v>
      </c>
      <c r="I538" s="453" t="s">
        <v>145</v>
      </c>
      <c r="J538" s="107" t="s">
        <v>3637</v>
      </c>
      <c r="L538" s="65">
        <f>$BBQ$814</f>
        <v>1466.7</v>
      </c>
      <c r="M538" s="453" t="s">
        <v>145</v>
      </c>
      <c r="N538" s="284" t="s">
        <v>3636</v>
      </c>
      <c r="P538" s="65">
        <f>$BBH$820</f>
        <v>544.4</v>
      </c>
      <c r="Q538" s="453" t="s">
        <v>145</v>
      </c>
      <c r="R538" s="284" t="s">
        <v>143</v>
      </c>
      <c r="T538" s="65">
        <f>$FN$826</f>
        <v>1035.7</v>
      </c>
      <c r="U538" s="453" t="s">
        <v>145</v>
      </c>
      <c r="V538" s="107" t="s">
        <v>2720</v>
      </c>
      <c r="X538" s="65">
        <f>$AJQ$832</f>
        <v>493.6</v>
      </c>
      <c r="Y538" s="453" t="s">
        <v>145</v>
      </c>
      <c r="Z538" s="107" t="s">
        <v>2719</v>
      </c>
      <c r="AB538" s="65">
        <f>$AMB$838</f>
        <v>596.20000000000005</v>
      </c>
      <c r="AC538" s="453" t="s">
        <v>145</v>
      </c>
      <c r="AD538" s="285" t="s">
        <v>1657</v>
      </c>
      <c r="AF538" s="65">
        <f>$TS$844</f>
        <v>351.1</v>
      </c>
      <c r="AG538" s="453" t="s">
        <v>145</v>
      </c>
      <c r="AH538" s="107" t="s">
        <v>2723</v>
      </c>
      <c r="AJ538" s="65">
        <f>$AIY$850</f>
        <v>217.2</v>
      </c>
      <c r="AK538" s="453" t="s">
        <v>145</v>
      </c>
      <c r="AL538" s="107" t="s">
        <v>2197</v>
      </c>
      <c r="AN538" s="65">
        <f>$ADK$856</f>
        <v>196.8</v>
      </c>
      <c r="AO538" s="453" t="s">
        <v>145</v>
      </c>
      <c r="AP538" s="106" t="s">
        <v>1337</v>
      </c>
      <c r="AR538" s="65">
        <f>$H$862</f>
        <v>371.4</v>
      </c>
      <c r="AS538" s="453" t="s">
        <v>145</v>
      </c>
      <c r="AT538" s="107" t="s">
        <v>658</v>
      </c>
      <c r="AW538" s="65">
        <f>$KA$868</f>
        <v>336.29999999999995</v>
      </c>
    </row>
    <row r="539" spans="1:49" s="34" customFormat="1" ht="15.75" customHeight="1">
      <c r="A539" s="453" t="s">
        <v>146</v>
      </c>
      <c r="B539" s="285" t="s">
        <v>1649</v>
      </c>
      <c r="D539" s="65">
        <f>$KS$802</f>
        <v>1640.8</v>
      </c>
      <c r="E539" s="453" t="s">
        <v>146</v>
      </c>
      <c r="F539" s="106" t="s">
        <v>1351</v>
      </c>
      <c r="H539" s="65">
        <f>$AI$808</f>
        <v>2538.6</v>
      </c>
      <c r="I539" s="453" t="s">
        <v>146</v>
      </c>
      <c r="J539" s="285" t="s">
        <v>1654</v>
      </c>
      <c r="L539" s="65">
        <f>$YX$814</f>
        <v>1464.6000000000001</v>
      </c>
      <c r="M539" s="453" t="s">
        <v>146</v>
      </c>
      <c r="N539" s="284" t="s">
        <v>3629</v>
      </c>
      <c r="P539" s="65">
        <f>$AYN$820</f>
        <v>542.5</v>
      </c>
      <c r="Q539" s="453" t="s">
        <v>146</v>
      </c>
      <c r="R539" s="107" t="s">
        <v>2728</v>
      </c>
      <c r="T539" s="65">
        <f>$APN$826</f>
        <v>1033.0999999999999</v>
      </c>
      <c r="U539" s="453" t="s">
        <v>146</v>
      </c>
      <c r="V539" s="285" t="s">
        <v>1649</v>
      </c>
      <c r="X539" s="65">
        <f>$KS$832</f>
        <v>493.29999999999995</v>
      </c>
      <c r="Y539" s="453" t="s">
        <v>146</v>
      </c>
      <c r="Z539" s="107" t="s">
        <v>2717</v>
      </c>
      <c r="AB539" s="65">
        <f>$AOV$838</f>
        <v>578.69999999999993</v>
      </c>
      <c r="AC539" s="453" t="s">
        <v>146</v>
      </c>
      <c r="AD539" s="106" t="s">
        <v>1343</v>
      </c>
      <c r="AF539" s="65">
        <f>$IQ$844</f>
        <v>345.5</v>
      </c>
      <c r="AG539" s="453" t="s">
        <v>146</v>
      </c>
      <c r="AH539" s="284" t="s">
        <v>3639</v>
      </c>
      <c r="AJ539" s="65">
        <f>$BCI$850</f>
        <v>210.70000000000002</v>
      </c>
      <c r="AK539" s="453" t="s">
        <v>146</v>
      </c>
      <c r="AL539" s="107" t="s">
        <v>2716</v>
      </c>
      <c r="AN539" s="65">
        <f>$AHO$856</f>
        <v>194.70000000000002</v>
      </c>
      <c r="AO539" s="453" t="s">
        <v>146</v>
      </c>
      <c r="AP539" s="107" t="s">
        <v>2726</v>
      </c>
      <c r="AR539" s="65">
        <f>$AIP$862</f>
        <v>369.1</v>
      </c>
      <c r="AS539" s="453" t="s">
        <v>146</v>
      </c>
      <c r="AT539" s="284" t="s">
        <v>21</v>
      </c>
      <c r="AW539" s="65">
        <f>$Q$868</f>
        <v>330.19999999999993</v>
      </c>
    </row>
    <row r="540" spans="1:49" s="34" customFormat="1" ht="15.75" customHeight="1">
      <c r="A540" s="453" t="s">
        <v>147</v>
      </c>
      <c r="B540" s="107" t="s">
        <v>700</v>
      </c>
      <c r="D540" s="65">
        <f>$NV$802</f>
        <v>1636.6000000000001</v>
      </c>
      <c r="E540" s="453" t="s">
        <v>147</v>
      </c>
      <c r="F540" s="107" t="s">
        <v>2200</v>
      </c>
      <c r="H540" s="65">
        <f>$ZY$808</f>
        <v>2499.6</v>
      </c>
      <c r="I540" s="453" t="s">
        <v>147</v>
      </c>
      <c r="J540" s="107" t="s">
        <v>667</v>
      </c>
      <c r="L540" s="65">
        <f>$JR$814</f>
        <v>1443.5</v>
      </c>
      <c r="M540" s="453" t="s">
        <v>147</v>
      </c>
      <c r="N540" s="284" t="s">
        <v>3635</v>
      </c>
      <c r="P540" s="65">
        <f>$BAY$820</f>
        <v>538.4</v>
      </c>
      <c r="Q540" s="453" t="s">
        <v>147</v>
      </c>
      <c r="R540" s="107" t="s">
        <v>2714</v>
      </c>
      <c r="T540" s="65">
        <f>$AJZ$826</f>
        <v>1032.1999999999998</v>
      </c>
      <c r="U540" s="453" t="s">
        <v>147</v>
      </c>
      <c r="V540" s="107" t="s">
        <v>2731</v>
      </c>
      <c r="X540" s="65">
        <f>$AOD$832</f>
        <v>492.6</v>
      </c>
      <c r="Y540" s="453" t="s">
        <v>147</v>
      </c>
      <c r="Z540" s="285" t="s">
        <v>1661</v>
      </c>
      <c r="AB540" s="65">
        <f>$CT$838</f>
        <v>576.65000000000009</v>
      </c>
      <c r="AC540" s="453" t="s">
        <v>147</v>
      </c>
      <c r="AD540" s="107" t="s">
        <v>154</v>
      </c>
      <c r="AF540" s="65">
        <f>$AR$844</f>
        <v>345.29999999999995</v>
      </c>
      <c r="AG540" s="453" t="s">
        <v>147</v>
      </c>
      <c r="AH540" s="285" t="s">
        <v>1649</v>
      </c>
      <c r="AJ540" s="65">
        <f>$KS$850</f>
        <v>210.20000000000002</v>
      </c>
      <c r="AK540" s="453" t="s">
        <v>147</v>
      </c>
      <c r="AL540" s="107" t="s">
        <v>2202</v>
      </c>
      <c r="AN540" s="65">
        <f>$YO$856</f>
        <v>194.7</v>
      </c>
      <c r="AO540" s="453" t="s">
        <v>147</v>
      </c>
      <c r="AP540" s="107" t="s">
        <v>2195</v>
      </c>
      <c r="AR540" s="65">
        <f>$XN$862</f>
        <v>366.5</v>
      </c>
      <c r="AS540" s="453" t="s">
        <v>147</v>
      </c>
      <c r="AT540" s="107" t="s">
        <v>153</v>
      </c>
      <c r="AW540" s="65">
        <f>$SR$868</f>
        <v>328.8</v>
      </c>
    </row>
    <row r="541" spans="1:49" s="34" customFormat="1" ht="15.75" customHeight="1">
      <c r="A541" s="453" t="s">
        <v>151</v>
      </c>
      <c r="B541" s="107" t="s">
        <v>3626</v>
      </c>
      <c r="D541" s="65">
        <f>$AXM$802</f>
        <v>1628</v>
      </c>
      <c r="E541" s="453" t="s">
        <v>151</v>
      </c>
      <c r="F541" s="284" t="s">
        <v>3635</v>
      </c>
      <c r="H541" s="65">
        <f>$BAY$808</f>
        <v>2499.4</v>
      </c>
      <c r="I541" s="453" t="s">
        <v>151</v>
      </c>
      <c r="J541" s="107" t="s">
        <v>2727</v>
      </c>
      <c r="L541" s="65">
        <f>$AKI$814</f>
        <v>1419.6</v>
      </c>
      <c r="M541" s="453" t="s">
        <v>151</v>
      </c>
      <c r="N541" s="107" t="s">
        <v>3641</v>
      </c>
      <c r="P541" s="65">
        <f>$BDA$820</f>
        <v>534.4</v>
      </c>
      <c r="Q541" s="453" t="s">
        <v>151</v>
      </c>
      <c r="R541" s="107" t="s">
        <v>2723</v>
      </c>
      <c r="T541" s="65">
        <f>$AIY$826</f>
        <v>1031.5</v>
      </c>
      <c r="U541" s="453" t="s">
        <v>151</v>
      </c>
      <c r="V541" s="107" t="s">
        <v>154</v>
      </c>
      <c r="X541" s="65">
        <f>$AR$832</f>
        <v>484.7</v>
      </c>
      <c r="Y541" s="453" t="s">
        <v>151</v>
      </c>
      <c r="Z541" s="284" t="s">
        <v>143</v>
      </c>
      <c r="AB541" s="65">
        <f>$FN$838</f>
        <v>576.30000000000007</v>
      </c>
      <c r="AC541" s="453" t="s">
        <v>151</v>
      </c>
      <c r="AD541" s="107" t="s">
        <v>2210</v>
      </c>
      <c r="AF541" s="65">
        <f>$XE$844</f>
        <v>340.1</v>
      </c>
      <c r="AG541" s="453" t="s">
        <v>151</v>
      </c>
      <c r="AH541" s="107" t="s">
        <v>2719</v>
      </c>
      <c r="AJ541" s="65">
        <f>$AMB$850</f>
        <v>201.60000000000002</v>
      </c>
      <c r="AK541" s="453" t="s">
        <v>151</v>
      </c>
      <c r="AL541" s="107" t="s">
        <v>2833</v>
      </c>
      <c r="AN541" s="65">
        <f>$AGW$856</f>
        <v>194.7</v>
      </c>
      <c r="AO541" s="453" t="s">
        <v>151</v>
      </c>
      <c r="AP541" s="107" t="s">
        <v>667</v>
      </c>
      <c r="AR541" s="65">
        <f>$JR$862</f>
        <v>359.5</v>
      </c>
      <c r="AS541" s="453" t="s">
        <v>151</v>
      </c>
      <c r="AT541" s="107" t="s">
        <v>154</v>
      </c>
      <c r="AW541" s="65">
        <f>$AR$868</f>
        <v>328.29999999999995</v>
      </c>
    </row>
    <row r="542" spans="1:49" s="34" customFormat="1" ht="15.75" customHeight="1">
      <c r="A542" s="453" t="s">
        <v>157</v>
      </c>
      <c r="B542" s="285" t="s">
        <v>11</v>
      </c>
      <c r="D542" s="65">
        <f>$FE$802</f>
        <v>1621</v>
      </c>
      <c r="E542" s="453" t="s">
        <v>157</v>
      </c>
      <c r="F542" s="284" t="s">
        <v>21</v>
      </c>
      <c r="H542" s="65">
        <f>$Q$808</f>
        <v>2497.4</v>
      </c>
      <c r="I542" s="453" t="s">
        <v>157</v>
      </c>
      <c r="J542" s="107" t="s">
        <v>155</v>
      </c>
      <c r="L542" s="65">
        <f>$BJ$814</f>
        <v>1404.4000000000003</v>
      </c>
      <c r="M542" s="453" t="s">
        <v>157</v>
      </c>
      <c r="N542" s="107" t="s">
        <v>658</v>
      </c>
      <c r="P542" s="65">
        <f>$KA$820</f>
        <v>520.29999999999995</v>
      </c>
      <c r="Q542" s="453" t="s">
        <v>157</v>
      </c>
      <c r="R542" s="107" t="s">
        <v>2720</v>
      </c>
      <c r="T542" s="65">
        <f>$AJQ$826</f>
        <v>1026.5999999999999</v>
      </c>
      <c r="U542" s="453" t="s">
        <v>157</v>
      </c>
      <c r="V542" s="107" t="s">
        <v>638</v>
      </c>
      <c r="X542" s="65">
        <f>$JI$832</f>
        <v>483.1</v>
      </c>
      <c r="Y542" s="453" t="s">
        <v>157</v>
      </c>
      <c r="Z542" s="107" t="s">
        <v>3689</v>
      </c>
      <c r="AB542" s="65">
        <f>$BGD$838</f>
        <v>561.6</v>
      </c>
      <c r="AC542" s="453" t="s">
        <v>157</v>
      </c>
      <c r="AD542" s="284" t="s">
        <v>3635</v>
      </c>
      <c r="AF542" s="65">
        <f>$BAY$844</f>
        <v>323</v>
      </c>
      <c r="AG542" s="453" t="s">
        <v>157</v>
      </c>
      <c r="AH542" s="107" t="s">
        <v>669</v>
      </c>
      <c r="AJ542" s="65">
        <f>$ML$850</f>
        <v>197.29999999999998</v>
      </c>
      <c r="AK542" s="453" t="s">
        <v>157</v>
      </c>
      <c r="AL542" s="284" t="s">
        <v>143</v>
      </c>
      <c r="AN542" s="65">
        <f>$FN$856</f>
        <v>194.1</v>
      </c>
      <c r="AO542" s="453" t="s">
        <v>157</v>
      </c>
      <c r="AP542" s="285" t="s">
        <v>1653</v>
      </c>
      <c r="AR542" s="65">
        <f>$FW$862</f>
        <v>358.3</v>
      </c>
      <c r="AS542" s="453" t="s">
        <v>157</v>
      </c>
      <c r="AT542" s="285" t="s">
        <v>2325</v>
      </c>
      <c r="AW542" s="65">
        <f>$OE$868</f>
        <v>327.90000000000003</v>
      </c>
    </row>
    <row r="543" spans="1:49" s="34" customFormat="1" ht="15.75" customHeight="1">
      <c r="A543" s="453" t="s">
        <v>159</v>
      </c>
      <c r="B543" s="284" t="s">
        <v>21</v>
      </c>
      <c r="D543" s="65">
        <f>$Q$802</f>
        <v>1621</v>
      </c>
      <c r="E543" s="453" t="s">
        <v>159</v>
      </c>
      <c r="F543" s="107" t="s">
        <v>2729</v>
      </c>
      <c r="H543" s="65">
        <f>$AGN$808</f>
        <v>2491.6999999999998</v>
      </c>
      <c r="I543" s="453" t="s">
        <v>159</v>
      </c>
      <c r="J543" s="107" t="s">
        <v>687</v>
      </c>
      <c r="L543" s="65">
        <f>$BS$814</f>
        <v>1396.8</v>
      </c>
      <c r="M543" s="453" t="s">
        <v>159</v>
      </c>
      <c r="N543" s="107" t="s">
        <v>686</v>
      </c>
      <c r="P543" s="65">
        <f>$PX$820</f>
        <v>518.6</v>
      </c>
      <c r="Q543" s="453" t="s">
        <v>159</v>
      </c>
      <c r="R543" s="106" t="s">
        <v>1351</v>
      </c>
      <c r="T543" s="65">
        <f>$AI$826</f>
        <v>1022.7</v>
      </c>
      <c r="U543" s="453" t="s">
        <v>159</v>
      </c>
      <c r="V543" s="107" t="s">
        <v>651</v>
      </c>
      <c r="X543" s="65">
        <f>$DL$832</f>
        <v>483.09999999999997</v>
      </c>
      <c r="Y543" s="453" t="s">
        <v>159</v>
      </c>
      <c r="Z543" s="107" t="s">
        <v>2712</v>
      </c>
      <c r="AB543" s="65">
        <f>$AKR$838</f>
        <v>553.6</v>
      </c>
      <c r="AC543" s="453" t="s">
        <v>159</v>
      </c>
      <c r="AD543" s="107" t="s">
        <v>658</v>
      </c>
      <c r="AF543" s="65">
        <f>$KA$844</f>
        <v>322.60000000000002</v>
      </c>
      <c r="AG543" s="453" t="s">
        <v>159</v>
      </c>
      <c r="AH543" s="107" t="s">
        <v>2202</v>
      </c>
      <c r="AJ543" s="65">
        <f>$YO$850</f>
        <v>190.29999999999998</v>
      </c>
      <c r="AK543" s="453" t="s">
        <v>159</v>
      </c>
      <c r="AL543" s="285" t="s">
        <v>1654</v>
      </c>
      <c r="AN543" s="65">
        <f>$YX$856</f>
        <v>193.2</v>
      </c>
      <c r="AO543" s="453" t="s">
        <v>159</v>
      </c>
      <c r="AP543" s="107" t="s">
        <v>155</v>
      </c>
      <c r="AR543" s="65">
        <f>$BJ$862</f>
        <v>341.05</v>
      </c>
      <c r="AS543" s="453" t="s">
        <v>159</v>
      </c>
      <c r="AT543" s="285" t="s">
        <v>1653</v>
      </c>
      <c r="AW543" s="65">
        <f>$FW$868</f>
        <v>323</v>
      </c>
    </row>
    <row r="544" spans="1:49" s="34" customFormat="1" ht="15.75" customHeight="1">
      <c r="A544" s="453" t="s">
        <v>160</v>
      </c>
      <c r="B544" s="107" t="s">
        <v>2212</v>
      </c>
      <c r="D544" s="65">
        <f>$XW$802</f>
        <v>1620.9</v>
      </c>
      <c r="E544" s="453" t="s">
        <v>160</v>
      </c>
      <c r="F544" s="107" t="s">
        <v>2721</v>
      </c>
      <c r="H544" s="65">
        <f>$AHX$808</f>
        <v>2480</v>
      </c>
      <c r="I544" s="453" t="s">
        <v>160</v>
      </c>
      <c r="J544" s="106" t="s">
        <v>1346</v>
      </c>
      <c r="L544" s="65">
        <f>$QY$814</f>
        <v>1396.3999999999999</v>
      </c>
      <c r="M544" s="453" t="s">
        <v>160</v>
      </c>
      <c r="N544" s="285" t="s">
        <v>31</v>
      </c>
      <c r="P544" s="65">
        <f>$CB$820</f>
        <v>513</v>
      </c>
      <c r="Q544" s="453" t="s">
        <v>160</v>
      </c>
      <c r="R544" s="285" t="s">
        <v>1666</v>
      </c>
      <c r="T544" s="65">
        <f>$ND$826</f>
        <v>1019</v>
      </c>
      <c r="U544" s="453" t="s">
        <v>160</v>
      </c>
      <c r="V544" s="285" t="s">
        <v>1671</v>
      </c>
      <c r="X544" s="65">
        <f>$RQ$832</f>
        <v>470.1</v>
      </c>
      <c r="Y544" s="453" t="s">
        <v>160</v>
      </c>
      <c r="Z544" s="107" t="s">
        <v>2195</v>
      </c>
      <c r="AB544" s="65">
        <f>$XN$838</f>
        <v>541.4</v>
      </c>
      <c r="AC544" s="453" t="s">
        <v>160</v>
      </c>
      <c r="AD544" s="107" t="s">
        <v>2849</v>
      </c>
      <c r="AF544" s="65">
        <f>$AJH$844</f>
        <v>321.10000000000002</v>
      </c>
      <c r="AG544" s="453" t="s">
        <v>160</v>
      </c>
      <c r="AH544" s="106" t="s">
        <v>1344</v>
      </c>
      <c r="AJ544" s="65">
        <f>$GX$850</f>
        <v>184.7</v>
      </c>
      <c r="AK544" s="453" t="s">
        <v>160</v>
      </c>
      <c r="AL544" s="285" t="s">
        <v>25</v>
      </c>
      <c r="AN544" s="65">
        <f>$BA$856</f>
        <v>192.6</v>
      </c>
      <c r="AO544" s="453" t="s">
        <v>160</v>
      </c>
      <c r="AP544" s="285" t="s">
        <v>1690</v>
      </c>
      <c r="AR544" s="65">
        <f>$ZG$862</f>
        <v>336.2</v>
      </c>
      <c r="AS544" s="453" t="s">
        <v>160</v>
      </c>
      <c r="AT544" s="284" t="s">
        <v>3643</v>
      </c>
      <c r="AW544" s="65">
        <f>$BDS$868</f>
        <v>318.3</v>
      </c>
    </row>
    <row r="545" spans="1:49" s="34" customFormat="1" ht="15.75" customHeight="1">
      <c r="A545" s="453" t="s">
        <v>161</v>
      </c>
      <c r="B545" s="285" t="s">
        <v>1653</v>
      </c>
      <c r="D545" s="65">
        <f>$FW$802</f>
        <v>1619.7</v>
      </c>
      <c r="E545" s="453" t="s">
        <v>161</v>
      </c>
      <c r="F545" s="285" t="s">
        <v>1653</v>
      </c>
      <c r="H545" s="65">
        <f>$FW$808</f>
        <v>2479.1000000000004</v>
      </c>
      <c r="I545" s="453" t="s">
        <v>161</v>
      </c>
      <c r="J545" s="106" t="s">
        <v>1349</v>
      </c>
      <c r="L545" s="65">
        <f>$LT$814</f>
        <v>1388.1999999999998</v>
      </c>
      <c r="M545" s="453" t="s">
        <v>161</v>
      </c>
      <c r="N545" s="107" t="s">
        <v>682</v>
      </c>
      <c r="P545" s="65">
        <f>$HY$820</f>
        <v>509.5</v>
      </c>
      <c r="Q545" s="453" t="s">
        <v>161</v>
      </c>
      <c r="R545" s="107" t="s">
        <v>3689</v>
      </c>
      <c r="T545" s="65">
        <f>$BGD$826</f>
        <v>1015.8</v>
      </c>
      <c r="U545" s="453" t="s">
        <v>161</v>
      </c>
      <c r="V545" s="107" t="s">
        <v>2723</v>
      </c>
      <c r="X545" s="65">
        <f>$AIY$832</f>
        <v>468.3</v>
      </c>
      <c r="Y545" s="453" t="s">
        <v>161</v>
      </c>
      <c r="Z545" s="284" t="s">
        <v>3632</v>
      </c>
      <c r="AB545" s="65">
        <f>$AZX$838</f>
        <v>538.79999999999995</v>
      </c>
      <c r="AC545" s="453" t="s">
        <v>161</v>
      </c>
      <c r="AD545" s="284" t="s">
        <v>3624</v>
      </c>
      <c r="AF545" s="65">
        <f>$AWU$844</f>
        <v>321</v>
      </c>
      <c r="AG545" s="453" t="s">
        <v>161</v>
      </c>
      <c r="AH545" s="285" t="s">
        <v>1658</v>
      </c>
      <c r="AJ545" s="65">
        <f>$ON$850</f>
        <v>184.10000000000002</v>
      </c>
      <c r="AK545" s="453" t="s">
        <v>161</v>
      </c>
      <c r="AL545" s="284" t="s">
        <v>3651</v>
      </c>
      <c r="AN545" s="65">
        <f>$BGV$856</f>
        <v>180.1</v>
      </c>
      <c r="AO545" s="453" t="s">
        <v>161</v>
      </c>
      <c r="AP545" s="284" t="s">
        <v>143</v>
      </c>
      <c r="AR545" s="65">
        <f>$FN$862</f>
        <v>334.8</v>
      </c>
      <c r="AS545" s="453" t="s">
        <v>161</v>
      </c>
      <c r="AT545" s="284" t="s">
        <v>143</v>
      </c>
      <c r="AW545" s="65">
        <f>$FN$868</f>
        <v>316.40000000000003</v>
      </c>
    </row>
    <row r="546" spans="1:49" s="34" customFormat="1" ht="15.75" customHeight="1">
      <c r="A546" s="453" t="s">
        <v>163</v>
      </c>
      <c r="B546" s="107" t="s">
        <v>2713</v>
      </c>
      <c r="D546" s="65">
        <f>$AHF$802</f>
        <v>1619.7</v>
      </c>
      <c r="E546" s="453" t="s">
        <v>163</v>
      </c>
      <c r="F546" s="106" t="s">
        <v>1344</v>
      </c>
      <c r="H546" s="65">
        <f>$GX$808</f>
        <v>2455.8000000000002</v>
      </c>
      <c r="I546" s="453" t="s">
        <v>163</v>
      </c>
      <c r="J546" s="107" t="s">
        <v>2849</v>
      </c>
      <c r="L546" s="65">
        <f>$AJH$814</f>
        <v>1380.65</v>
      </c>
      <c r="M546" s="453" t="s">
        <v>163</v>
      </c>
      <c r="N546" s="107" t="s">
        <v>639</v>
      </c>
      <c r="P546" s="65">
        <f>$AEC$820</f>
        <v>503.90000000000003</v>
      </c>
      <c r="Q546" s="453" t="s">
        <v>163</v>
      </c>
      <c r="R546" s="285" t="s">
        <v>1653</v>
      </c>
      <c r="T546" s="65">
        <f>$FW$826</f>
        <v>1015.3</v>
      </c>
      <c r="U546" s="453" t="s">
        <v>163</v>
      </c>
      <c r="V546" s="285" t="s">
        <v>1658</v>
      </c>
      <c r="X546" s="65">
        <f>$ON$832</f>
        <v>465.90000000000003</v>
      </c>
      <c r="Y546" s="453" t="s">
        <v>163</v>
      </c>
      <c r="Z546" s="284" t="s">
        <v>3659</v>
      </c>
      <c r="AB546" s="65">
        <f>$AZF$838</f>
        <v>535.90000000000009</v>
      </c>
      <c r="AC546" s="453" t="s">
        <v>163</v>
      </c>
      <c r="AD546" s="285" t="s">
        <v>11</v>
      </c>
      <c r="AF546" s="65">
        <f>$FE$844</f>
        <v>319.10000000000002</v>
      </c>
      <c r="AG546" s="453" t="s">
        <v>163</v>
      </c>
      <c r="AH546" s="284" t="s">
        <v>3628</v>
      </c>
      <c r="AJ546" s="65">
        <f>$AYE$850</f>
        <v>179.99999999999997</v>
      </c>
      <c r="AK546" s="453" t="s">
        <v>163</v>
      </c>
      <c r="AL546" s="284" t="s">
        <v>3647</v>
      </c>
      <c r="AN546" s="65">
        <f>$BFC$856</f>
        <v>179.9</v>
      </c>
      <c r="AO546" s="453" t="s">
        <v>163</v>
      </c>
      <c r="AP546" s="107" t="s">
        <v>2716</v>
      </c>
      <c r="AR546" s="65">
        <f>$AHO$862</f>
        <v>334.20000000000005</v>
      </c>
      <c r="AS546" s="453" t="s">
        <v>163</v>
      </c>
      <c r="AT546" s="285" t="s">
        <v>1655</v>
      </c>
      <c r="AW546" s="65">
        <f>$ED$868</f>
        <v>316.30000000000007</v>
      </c>
    </row>
    <row r="547" spans="1:49" s="34" customFormat="1" ht="15.75" customHeight="1">
      <c r="A547" s="453" t="s">
        <v>274</v>
      </c>
      <c r="B547" s="107" t="s">
        <v>2710</v>
      </c>
      <c r="D547" s="65">
        <f>$ANL$802</f>
        <v>1619.7</v>
      </c>
      <c r="E547" s="453" t="s">
        <v>274</v>
      </c>
      <c r="F547" s="107" t="s">
        <v>2734</v>
      </c>
      <c r="H547" s="65">
        <f>$ANU$808</f>
        <v>2442.6999999999998</v>
      </c>
      <c r="I547" s="453" t="s">
        <v>274</v>
      </c>
      <c r="J547" s="285" t="s">
        <v>1666</v>
      </c>
      <c r="L547" s="65">
        <f>$ND$814</f>
        <v>1374</v>
      </c>
      <c r="M547" s="453" t="s">
        <v>274</v>
      </c>
      <c r="N547" s="106" t="s">
        <v>1344</v>
      </c>
      <c r="P547" s="65">
        <f>$GX$820</f>
        <v>496.20000000000005</v>
      </c>
      <c r="Q547" s="453" t="s">
        <v>274</v>
      </c>
      <c r="R547" s="285" t="s">
        <v>1655</v>
      </c>
      <c r="T547" s="65">
        <f>$ED$826</f>
        <v>1015.3</v>
      </c>
      <c r="U547" s="453" t="s">
        <v>274</v>
      </c>
      <c r="V547" s="107" t="s">
        <v>668</v>
      </c>
      <c r="X547" s="65">
        <f>$SI$832</f>
        <v>464</v>
      </c>
      <c r="Y547" s="453" t="s">
        <v>274</v>
      </c>
      <c r="Z547" s="285" t="s">
        <v>25</v>
      </c>
      <c r="AB547" s="65">
        <f>$BA$838</f>
        <v>525.59999999999991</v>
      </c>
      <c r="AC547" s="453" t="s">
        <v>274</v>
      </c>
      <c r="AD547" s="285" t="s">
        <v>1666</v>
      </c>
      <c r="AF547" s="65">
        <f>$ND$844</f>
        <v>316.40000000000003</v>
      </c>
      <c r="AG547" s="453" t="s">
        <v>274</v>
      </c>
      <c r="AH547" s="285" t="s">
        <v>31</v>
      </c>
      <c r="AJ547" s="65">
        <f>$CB$850</f>
        <v>176.29999999999998</v>
      </c>
      <c r="AK547" s="453" t="s">
        <v>274</v>
      </c>
      <c r="AL547" s="107" t="s">
        <v>2735</v>
      </c>
      <c r="AN547" s="65">
        <f>$ALS$856</f>
        <v>177</v>
      </c>
      <c r="AO547" s="453" t="s">
        <v>274</v>
      </c>
      <c r="AP547" s="285" t="s">
        <v>33</v>
      </c>
      <c r="AR547" s="65">
        <f>$CK$862</f>
        <v>301.2</v>
      </c>
      <c r="AS547" s="453" t="s">
        <v>274</v>
      </c>
      <c r="AT547" s="107" t="s">
        <v>2726</v>
      </c>
      <c r="AW547" s="65">
        <f>$AIP$868</f>
        <v>311.3</v>
      </c>
    </row>
    <row r="548" spans="1:49" s="34" customFormat="1" ht="15.75" customHeight="1">
      <c r="A548" s="453" t="s">
        <v>275</v>
      </c>
      <c r="B548" s="107" t="s">
        <v>180</v>
      </c>
      <c r="D548" s="65">
        <f>$ZP$802</f>
        <v>1618.6000000000001</v>
      </c>
      <c r="E548" s="453" t="s">
        <v>275</v>
      </c>
      <c r="F548" s="107" t="s">
        <v>704</v>
      </c>
      <c r="H548" s="65">
        <f>$DC$808</f>
        <v>2430.3999999999996</v>
      </c>
      <c r="I548" s="453" t="s">
        <v>275</v>
      </c>
      <c r="J548" s="284" t="s">
        <v>142</v>
      </c>
      <c r="L548" s="65">
        <f>$DU$814</f>
        <v>1372.8999999999999</v>
      </c>
      <c r="M548" s="453" t="s">
        <v>275</v>
      </c>
      <c r="N548" s="107" t="s">
        <v>2202</v>
      </c>
      <c r="P548" s="65">
        <f>$YO$820</f>
        <v>496</v>
      </c>
      <c r="Q548" s="453" t="s">
        <v>275</v>
      </c>
      <c r="R548" s="106" t="s">
        <v>1342</v>
      </c>
      <c r="T548" s="65">
        <f>$IH$826</f>
        <v>1013</v>
      </c>
      <c r="U548" s="453" t="s">
        <v>275</v>
      </c>
      <c r="V548" s="107" t="s">
        <v>2708</v>
      </c>
      <c r="X548" s="65">
        <f>$ALJ$832</f>
        <v>459.1</v>
      </c>
      <c r="Y548" s="453" t="s">
        <v>275</v>
      </c>
      <c r="Z548" s="284" t="s">
        <v>3625</v>
      </c>
      <c r="AB548" s="65">
        <f>$AXD$838</f>
        <v>521.29999999999995</v>
      </c>
      <c r="AC548" s="453" t="s">
        <v>275</v>
      </c>
      <c r="AD548" s="107" t="s">
        <v>2216</v>
      </c>
      <c r="AF548" s="65">
        <f>$TA$844</f>
        <v>316.40000000000003</v>
      </c>
      <c r="AG548" s="453" t="s">
        <v>275</v>
      </c>
      <c r="AH548" s="107" t="s">
        <v>3641</v>
      </c>
      <c r="AJ548" s="65">
        <f>$BDA$850</f>
        <v>171.4</v>
      </c>
      <c r="AK548" s="453" t="s">
        <v>275</v>
      </c>
      <c r="AL548" s="284" t="s">
        <v>3650</v>
      </c>
      <c r="AN548" s="65">
        <f>$BGM$856</f>
        <v>176.5</v>
      </c>
      <c r="AO548" s="453" t="s">
        <v>275</v>
      </c>
      <c r="AP548" s="107" t="s">
        <v>668</v>
      </c>
      <c r="AR548" s="65">
        <f>$SI$862</f>
        <v>297.2</v>
      </c>
      <c r="AS548" s="453" t="s">
        <v>275</v>
      </c>
      <c r="AT548" s="107" t="s">
        <v>3641</v>
      </c>
      <c r="AW548" s="65">
        <f>$BDA$868</f>
        <v>302.10000000000002</v>
      </c>
    </row>
    <row r="549" spans="1:49" s="34" customFormat="1" ht="15.75" customHeight="1">
      <c r="A549" s="453" t="s">
        <v>276</v>
      </c>
      <c r="B549" s="284" t="s">
        <v>3624</v>
      </c>
      <c r="D549" s="65">
        <f>$AWU$802</f>
        <v>1611.1000000000001</v>
      </c>
      <c r="E549" s="453" t="s">
        <v>276</v>
      </c>
      <c r="F549" s="107" t="s">
        <v>675</v>
      </c>
      <c r="H549" s="65">
        <f>$MC$808</f>
        <v>2428.4</v>
      </c>
      <c r="I549" s="453" t="s">
        <v>276</v>
      </c>
      <c r="J549" s="107" t="s">
        <v>682</v>
      </c>
      <c r="L549" s="65">
        <f>$HY$814</f>
        <v>1365.9</v>
      </c>
      <c r="M549" s="453" t="s">
        <v>276</v>
      </c>
      <c r="N549" s="107" t="s">
        <v>2731</v>
      </c>
      <c r="P549" s="65">
        <f>$AOD$820</f>
        <v>489.79999999999995</v>
      </c>
      <c r="Q549" s="453" t="s">
        <v>276</v>
      </c>
      <c r="R549" s="107" t="s">
        <v>2200</v>
      </c>
      <c r="T549" s="65">
        <f>$ZY$826</f>
        <v>1009.5999999999999</v>
      </c>
      <c r="U549" s="453" t="s">
        <v>276</v>
      </c>
      <c r="V549" s="285" t="s">
        <v>11</v>
      </c>
      <c r="X549" s="65">
        <f>$FE$832</f>
        <v>456.8</v>
      </c>
      <c r="Y549" s="453" t="s">
        <v>276</v>
      </c>
      <c r="Z549" s="107" t="s">
        <v>683</v>
      </c>
      <c r="AB549" s="65">
        <f>$Z$838</f>
        <v>520.80000000000007</v>
      </c>
      <c r="AC549" s="453" t="s">
        <v>276</v>
      </c>
      <c r="AD549" s="284" t="s">
        <v>3639</v>
      </c>
      <c r="AF549" s="65">
        <f>$BCI$844</f>
        <v>314.29999999999995</v>
      </c>
      <c r="AG549" s="453" t="s">
        <v>276</v>
      </c>
      <c r="AH549" s="284" t="s">
        <v>3647</v>
      </c>
      <c r="AJ549" s="65">
        <f>$BFC$850</f>
        <v>170.29999999999998</v>
      </c>
      <c r="AK549" s="453" t="s">
        <v>276</v>
      </c>
      <c r="AL549" s="106" t="s">
        <v>1344</v>
      </c>
      <c r="AN549" s="65">
        <f>$GX$856</f>
        <v>174.50000000000003</v>
      </c>
      <c r="AO549" s="453" t="s">
        <v>276</v>
      </c>
      <c r="AP549" s="285" t="s">
        <v>1661</v>
      </c>
      <c r="AR549" s="65">
        <f>$CT$862</f>
        <v>292</v>
      </c>
      <c r="AS549" s="453" t="s">
        <v>276</v>
      </c>
      <c r="AT549" s="285" t="s">
        <v>1664</v>
      </c>
      <c r="AW549" s="65">
        <f>$QG$868</f>
        <v>301.20000000000005</v>
      </c>
    </row>
    <row r="550" spans="1:49" s="34" customFormat="1" ht="15.75" customHeight="1">
      <c r="A550" s="453" t="s">
        <v>277</v>
      </c>
      <c r="B550" s="284" t="s">
        <v>3639</v>
      </c>
      <c r="D550" s="65">
        <f>$BCI$802</f>
        <v>1611.1000000000001</v>
      </c>
      <c r="E550" s="453" t="s">
        <v>277</v>
      </c>
      <c r="F550" s="284" t="s">
        <v>3648</v>
      </c>
      <c r="H550" s="65">
        <f>$BFL$808</f>
        <v>2422.5</v>
      </c>
      <c r="I550" s="453" t="s">
        <v>277</v>
      </c>
      <c r="J550" s="107" t="s">
        <v>2709</v>
      </c>
      <c r="L550" s="65">
        <f>$AMK$814</f>
        <v>1362.5</v>
      </c>
      <c r="M550" s="453" t="s">
        <v>277</v>
      </c>
      <c r="N550" s="107" t="s">
        <v>2718</v>
      </c>
      <c r="P550" s="65">
        <f>$ANC$820</f>
        <v>489.69999999999993</v>
      </c>
      <c r="Q550" s="453" t="s">
        <v>277</v>
      </c>
      <c r="R550" s="107" t="s">
        <v>2833</v>
      </c>
      <c r="T550" s="65">
        <f>$AGW$826</f>
        <v>1006.5999999999999</v>
      </c>
      <c r="U550" s="453" t="s">
        <v>277</v>
      </c>
      <c r="V550" s="107" t="s">
        <v>3637</v>
      </c>
      <c r="X550" s="65">
        <f>$BBQ$832</f>
        <v>456</v>
      </c>
      <c r="Y550" s="453" t="s">
        <v>277</v>
      </c>
      <c r="Z550" s="107" t="s">
        <v>2201</v>
      </c>
      <c r="AB550" s="65">
        <f>$ABI$838</f>
        <v>520.29999999999995</v>
      </c>
      <c r="AC550" s="453" t="s">
        <v>277</v>
      </c>
      <c r="AD550" s="107" t="s">
        <v>2193</v>
      </c>
      <c r="AF550" s="65">
        <f>$ASZ$844</f>
        <v>309.79999999999995</v>
      </c>
      <c r="AG550" s="453" t="s">
        <v>277</v>
      </c>
      <c r="AH550" s="107" t="s">
        <v>686</v>
      </c>
      <c r="AJ550" s="65">
        <f>$PX$850</f>
        <v>168.2</v>
      </c>
      <c r="AK550" s="453" t="s">
        <v>277</v>
      </c>
      <c r="AL550" s="284" t="s">
        <v>3642</v>
      </c>
      <c r="AN550" s="65">
        <f>$BDJ$856</f>
        <v>169.8</v>
      </c>
      <c r="AO550" s="453" t="s">
        <v>277</v>
      </c>
      <c r="AP550" s="107" t="s">
        <v>2731</v>
      </c>
      <c r="AR550" s="65">
        <f>$AOD$862</f>
        <v>281.2</v>
      </c>
      <c r="AS550" s="453" t="s">
        <v>277</v>
      </c>
      <c r="AT550" s="285" t="s">
        <v>17</v>
      </c>
      <c r="AW550" s="65">
        <f>$EM$868</f>
        <v>288.79999999999995</v>
      </c>
    </row>
    <row r="551" spans="1:49" s="34" customFormat="1" ht="15.75" customHeight="1">
      <c r="A551" s="453" t="s">
        <v>640</v>
      </c>
      <c r="B551" s="106" t="s">
        <v>1345</v>
      </c>
      <c r="D551" s="65">
        <f>$PO$802</f>
        <v>1611.1000000000001</v>
      </c>
      <c r="E551" s="453" t="s">
        <v>640</v>
      </c>
      <c r="F551" s="107" t="s">
        <v>2203</v>
      </c>
      <c r="H551" s="65">
        <f>$WM$808</f>
        <v>2421.3000000000002</v>
      </c>
      <c r="I551" s="453" t="s">
        <v>640</v>
      </c>
      <c r="J551" s="107" t="s">
        <v>2711</v>
      </c>
      <c r="L551" s="65">
        <f>$ALA$814</f>
        <v>1348.8</v>
      </c>
      <c r="M551" s="453" t="s">
        <v>640</v>
      </c>
      <c r="N551" s="284" t="s">
        <v>3633</v>
      </c>
      <c r="P551" s="65">
        <f>$BAG$820</f>
        <v>485.19999999999993</v>
      </c>
      <c r="Q551" s="453" t="s">
        <v>640</v>
      </c>
      <c r="R551" s="284" t="s">
        <v>3647</v>
      </c>
      <c r="T551" s="65">
        <f>$BFC$826</f>
        <v>1005.7</v>
      </c>
      <c r="U551" s="453" t="s">
        <v>640</v>
      </c>
      <c r="V551" s="107" t="s">
        <v>658</v>
      </c>
      <c r="X551" s="65">
        <f>$KA$832</f>
        <v>453.40000000000003</v>
      </c>
      <c r="Y551" s="453" t="s">
        <v>640</v>
      </c>
      <c r="Z551" s="107" t="s">
        <v>2721</v>
      </c>
      <c r="AB551" s="65">
        <f>$AHX$838</f>
        <v>517.79999999999995</v>
      </c>
      <c r="AC551" s="453" t="s">
        <v>640</v>
      </c>
      <c r="AD551" s="106" t="s">
        <v>1349</v>
      </c>
      <c r="AF551" s="65">
        <f>$LT$844</f>
        <v>303.2</v>
      </c>
      <c r="AG551" s="453" t="s">
        <v>640</v>
      </c>
      <c r="AH551" s="284" t="s">
        <v>3649</v>
      </c>
      <c r="AJ551" s="65">
        <f>$BFU$850</f>
        <v>156.19999999999999</v>
      </c>
      <c r="AK551" s="453" t="s">
        <v>640</v>
      </c>
      <c r="AL551" s="107" t="s">
        <v>153</v>
      </c>
      <c r="AN551" s="65">
        <f>$SR$856</f>
        <v>169.1</v>
      </c>
      <c r="AO551" s="453" t="s">
        <v>640</v>
      </c>
      <c r="AP551" s="107" t="s">
        <v>2727</v>
      </c>
      <c r="AR551" s="65">
        <f>$AKI$862</f>
        <v>281.2</v>
      </c>
      <c r="AS551" s="453" t="s">
        <v>640</v>
      </c>
      <c r="AT551" s="107" t="s">
        <v>2712</v>
      </c>
      <c r="AW551" s="65">
        <f>$AKR$868</f>
        <v>272.3</v>
      </c>
    </row>
    <row r="552" spans="1:49" s="34" customFormat="1" ht="15.75" customHeight="1">
      <c r="A552" s="453" t="s">
        <v>641</v>
      </c>
      <c r="B552" s="285" t="s">
        <v>2325</v>
      </c>
      <c r="D552" s="65">
        <f>$OE$802</f>
        <v>1610</v>
      </c>
      <c r="E552" s="453" t="s">
        <v>641</v>
      </c>
      <c r="F552" s="284" t="s">
        <v>3652</v>
      </c>
      <c r="H552" s="65">
        <f>$BHE$808</f>
        <v>2420.8000000000002</v>
      </c>
      <c r="I552" s="453" t="s">
        <v>641</v>
      </c>
      <c r="J552" s="107" t="s">
        <v>2712</v>
      </c>
      <c r="L552" s="65">
        <f>$AKR$814</f>
        <v>1341.3999999999999</v>
      </c>
      <c r="M552" s="453" t="s">
        <v>641</v>
      </c>
      <c r="N552" s="107" t="s">
        <v>687</v>
      </c>
      <c r="P552" s="65">
        <f>$BS$820</f>
        <v>483.5</v>
      </c>
      <c r="Q552" s="453" t="s">
        <v>641</v>
      </c>
      <c r="R552" s="107" t="s">
        <v>2210</v>
      </c>
      <c r="T552" s="65">
        <f>$XE$826</f>
        <v>1001.7</v>
      </c>
      <c r="U552" s="453" t="s">
        <v>641</v>
      </c>
      <c r="V552" s="285" t="s">
        <v>1666</v>
      </c>
      <c r="X552" s="65">
        <f>$ND$832</f>
        <v>451.09999999999997</v>
      </c>
      <c r="Y552" s="453" t="s">
        <v>641</v>
      </c>
      <c r="Z552" s="107" t="s">
        <v>155</v>
      </c>
      <c r="AB552" s="65">
        <f>$BJ$838</f>
        <v>513.29999999999995</v>
      </c>
      <c r="AC552" s="453" t="s">
        <v>641</v>
      </c>
      <c r="AD552" s="107" t="s">
        <v>3641</v>
      </c>
      <c r="AF552" s="65">
        <f>$BDA$844</f>
        <v>301.8</v>
      </c>
      <c r="AG552" s="453" t="s">
        <v>641</v>
      </c>
      <c r="AH552" s="284" t="s">
        <v>3659</v>
      </c>
      <c r="AJ552" s="65">
        <f>$AZF$850</f>
        <v>154.4</v>
      </c>
      <c r="AK552" s="453" t="s">
        <v>641</v>
      </c>
      <c r="AL552" s="284" t="s">
        <v>3634</v>
      </c>
      <c r="AN552" s="65">
        <f>$BAP$856</f>
        <v>168.4</v>
      </c>
      <c r="AO552" s="453" t="s">
        <v>641</v>
      </c>
      <c r="AP552" s="107" t="s">
        <v>2719</v>
      </c>
      <c r="AR552" s="65">
        <f>$AMB$862</f>
        <v>273.60000000000002</v>
      </c>
      <c r="AS552" s="453" t="s">
        <v>641</v>
      </c>
      <c r="AT552" s="285" t="s">
        <v>11</v>
      </c>
      <c r="AW552" s="65">
        <f>$FE$868</f>
        <v>267.10000000000002</v>
      </c>
    </row>
    <row r="553" spans="1:49" s="34" customFormat="1" ht="15.75" customHeight="1">
      <c r="A553" s="453" t="s">
        <v>642</v>
      </c>
      <c r="B553" s="107" t="s">
        <v>694</v>
      </c>
      <c r="D553" s="65">
        <f>$RH$802</f>
        <v>1607.1999999999998</v>
      </c>
      <c r="E553" s="453" t="s">
        <v>642</v>
      </c>
      <c r="F553" s="107" t="s">
        <v>3626</v>
      </c>
      <c r="H553" s="65">
        <f>$AXM$808</f>
        <v>2412.6999999999998</v>
      </c>
      <c r="I553" s="453" t="s">
        <v>642</v>
      </c>
      <c r="J553" s="107" t="s">
        <v>2217</v>
      </c>
      <c r="L553" s="65">
        <f>$AAH$814</f>
        <v>1333.7</v>
      </c>
      <c r="M553" s="453" t="s">
        <v>642</v>
      </c>
      <c r="N553" s="285" t="s">
        <v>33</v>
      </c>
      <c r="P553" s="65">
        <f>$CK$820</f>
        <v>480.9</v>
      </c>
      <c r="Q553" s="453" t="s">
        <v>642</v>
      </c>
      <c r="R553" s="107" t="s">
        <v>2735</v>
      </c>
      <c r="T553" s="65">
        <f>$ALS$826</f>
        <v>1001.1</v>
      </c>
      <c r="U553" s="453" t="s">
        <v>642</v>
      </c>
      <c r="V553" s="107" t="s">
        <v>694</v>
      </c>
      <c r="X553" s="65">
        <f>$RH$832</f>
        <v>446.3</v>
      </c>
      <c r="Y553" s="453" t="s">
        <v>642</v>
      </c>
      <c r="Z553" s="107" t="s">
        <v>2727</v>
      </c>
      <c r="AB553" s="65">
        <f>$AKI$838</f>
        <v>506.2</v>
      </c>
      <c r="AC553" s="453" t="s">
        <v>642</v>
      </c>
      <c r="AD553" s="106" t="s">
        <v>1351</v>
      </c>
      <c r="AF553" s="65">
        <f>$AI$844</f>
        <v>295.39999999999998</v>
      </c>
      <c r="AG553" s="453" t="s">
        <v>642</v>
      </c>
      <c r="AH553" s="284" t="s">
        <v>3645</v>
      </c>
      <c r="AJ553" s="65">
        <f>$BEK$850</f>
        <v>153.30000000000001</v>
      </c>
      <c r="AK553" s="453" t="s">
        <v>642</v>
      </c>
      <c r="AL553" s="107" t="s">
        <v>633</v>
      </c>
      <c r="AN553" s="65">
        <f>$UB$856</f>
        <v>165.8</v>
      </c>
      <c r="AO553" s="453" t="s">
        <v>642</v>
      </c>
      <c r="AP553" s="284" t="s">
        <v>3634</v>
      </c>
      <c r="AR553" s="65">
        <f>$BAP$862</f>
        <v>273</v>
      </c>
      <c r="AS553" s="453" t="s">
        <v>642</v>
      </c>
      <c r="AT553" s="107" t="s">
        <v>694</v>
      </c>
      <c r="AW553" s="65">
        <f>$RH$868</f>
        <v>264.59999999999997</v>
      </c>
    </row>
    <row r="554" spans="1:49" s="34" customFormat="1" ht="15.75" customHeight="1">
      <c r="A554" s="453" t="s">
        <v>644</v>
      </c>
      <c r="B554" s="284" t="s">
        <v>3634</v>
      </c>
      <c r="D554" s="65">
        <f>$BAP$802</f>
        <v>1607.1</v>
      </c>
      <c r="E554" s="453" t="s">
        <v>644</v>
      </c>
      <c r="F554" s="107" t="s">
        <v>2212</v>
      </c>
      <c r="H554" s="65">
        <f>$XW$808</f>
        <v>2404.3000000000002</v>
      </c>
      <c r="I554" s="453" t="s">
        <v>644</v>
      </c>
      <c r="J554" s="107" t="s">
        <v>2198</v>
      </c>
      <c r="L554" s="65">
        <f>$ABR$814</f>
        <v>1330.5</v>
      </c>
      <c r="M554" s="453" t="s">
        <v>644</v>
      </c>
      <c r="N554" s="284" t="s">
        <v>3627</v>
      </c>
      <c r="P554" s="65">
        <f>$AXV$820</f>
        <v>472.20000000000005</v>
      </c>
      <c r="Q554" s="453" t="s">
        <v>644</v>
      </c>
      <c r="R554" s="107" t="s">
        <v>658</v>
      </c>
      <c r="T554" s="65">
        <f>$KA$826</f>
        <v>1001</v>
      </c>
      <c r="U554" s="453" t="s">
        <v>644</v>
      </c>
      <c r="V554" s="107" t="s">
        <v>683</v>
      </c>
      <c r="X554" s="65">
        <f>$Z$832</f>
        <v>443.90000000000003</v>
      </c>
      <c r="Y554" s="453" t="s">
        <v>644</v>
      </c>
      <c r="Z554" s="284" t="s">
        <v>3646</v>
      </c>
      <c r="AB554" s="65">
        <f>$BET$838</f>
        <v>505.20000000000005</v>
      </c>
      <c r="AC554" s="453" t="s">
        <v>644</v>
      </c>
      <c r="AD554" s="284" t="s">
        <v>3659</v>
      </c>
      <c r="AF554" s="65">
        <f>$AZF$844</f>
        <v>294.3</v>
      </c>
      <c r="AG554" s="453" t="s">
        <v>644</v>
      </c>
      <c r="AH554" s="107" t="s">
        <v>2734</v>
      </c>
      <c r="AJ554" s="65">
        <f>$ANU$850</f>
        <v>152.89999999999998</v>
      </c>
      <c r="AK554" s="453" t="s">
        <v>644</v>
      </c>
      <c r="AL554" s="106" t="s">
        <v>1343</v>
      </c>
      <c r="AN554" s="65">
        <f>$IQ$856</f>
        <v>163.79999999999998</v>
      </c>
      <c r="AO554" s="453" t="s">
        <v>644</v>
      </c>
      <c r="AP554" s="106" t="s">
        <v>1344</v>
      </c>
      <c r="AR554" s="65">
        <f>$GX$862</f>
        <v>269.2</v>
      </c>
      <c r="AS554" s="453" t="s">
        <v>644</v>
      </c>
      <c r="AT554" s="107" t="s">
        <v>683</v>
      </c>
      <c r="AW554" s="65">
        <f>$Z$868</f>
        <v>262.39999999999998</v>
      </c>
    </row>
    <row r="555" spans="1:49" s="34" customFormat="1" ht="15.75" customHeight="1">
      <c r="A555" s="453" t="s">
        <v>650</v>
      </c>
      <c r="B555" s="107" t="s">
        <v>3689</v>
      </c>
      <c r="D555" s="65">
        <f>$BGD$802</f>
        <v>1601.2</v>
      </c>
      <c r="E555" s="453" t="s">
        <v>650</v>
      </c>
      <c r="F555" s="107" t="s">
        <v>2724</v>
      </c>
      <c r="H555" s="65">
        <f>$AGE$808</f>
        <v>2397.9</v>
      </c>
      <c r="I555" s="453" t="s">
        <v>650</v>
      </c>
      <c r="J555" s="284" t="s">
        <v>3659</v>
      </c>
      <c r="L555" s="65">
        <f>$AZF$814</f>
        <v>1325.6999999999998</v>
      </c>
      <c r="M555" s="453" t="s">
        <v>650</v>
      </c>
      <c r="N555" s="285" t="s">
        <v>1</v>
      </c>
      <c r="P555" s="65">
        <f>$UK$820</f>
        <v>467.70000000000005</v>
      </c>
      <c r="Q555" s="453" t="s">
        <v>650</v>
      </c>
      <c r="R555" s="284" t="s">
        <v>3633</v>
      </c>
      <c r="T555" s="65">
        <f>$BAG$826</f>
        <v>1001</v>
      </c>
      <c r="U555" s="453" t="s">
        <v>650</v>
      </c>
      <c r="V555" s="107" t="s">
        <v>2724</v>
      </c>
      <c r="X555" s="65">
        <f>$AGE$832</f>
        <v>440.1</v>
      </c>
      <c r="Y555" s="453" t="s">
        <v>650</v>
      </c>
      <c r="Z555" s="107" t="s">
        <v>694</v>
      </c>
      <c r="AB555" s="65">
        <f>$RH$838</f>
        <v>504.79999999999995</v>
      </c>
      <c r="AC555" s="453" t="s">
        <v>650</v>
      </c>
      <c r="AD555" s="284" t="s">
        <v>3640</v>
      </c>
      <c r="AF555" s="65">
        <f>$BCR$844</f>
        <v>292.49999999999994</v>
      </c>
      <c r="AG555" s="453" t="s">
        <v>650</v>
      </c>
      <c r="AH555" s="107" t="s">
        <v>638</v>
      </c>
      <c r="AJ555" s="65">
        <f>$JI$850</f>
        <v>150.79999999999998</v>
      </c>
      <c r="AK555" s="453" t="s">
        <v>650</v>
      </c>
      <c r="AL555" s="106" t="s">
        <v>1345</v>
      </c>
      <c r="AN555" s="65">
        <f>$PO$856</f>
        <v>163.59999999999997</v>
      </c>
      <c r="AO555" s="453" t="s">
        <v>650</v>
      </c>
      <c r="AP555" s="107" t="s">
        <v>3637</v>
      </c>
      <c r="AR555" s="65">
        <f>$BBQ$862</f>
        <v>266.89999999999998</v>
      </c>
      <c r="AS555" s="453" t="s">
        <v>650</v>
      </c>
      <c r="AT555" s="285" t="s">
        <v>15</v>
      </c>
      <c r="AW555" s="65">
        <f>$LB$868</f>
        <v>260.7</v>
      </c>
    </row>
    <row r="556" spans="1:49" s="34" customFormat="1" ht="15.75" customHeight="1">
      <c r="A556" s="453" t="s">
        <v>652</v>
      </c>
      <c r="B556" s="107" t="s">
        <v>2725</v>
      </c>
      <c r="D556" s="65">
        <f>$APE$802</f>
        <v>1600.1</v>
      </c>
      <c r="E556" s="453" t="s">
        <v>652</v>
      </c>
      <c r="F556" s="284" t="s">
        <v>3624</v>
      </c>
      <c r="H556" s="65">
        <f>$AWU$808</f>
        <v>2380.4</v>
      </c>
      <c r="I556" s="453" t="s">
        <v>652</v>
      </c>
      <c r="J556" s="285" t="s">
        <v>33</v>
      </c>
      <c r="L556" s="65">
        <f>$CK$814</f>
        <v>1320.4</v>
      </c>
      <c r="M556" s="453" t="s">
        <v>652</v>
      </c>
      <c r="N556" s="107" t="s">
        <v>2717</v>
      </c>
      <c r="P556" s="65">
        <f>$AOV$820</f>
        <v>465.90000000000003</v>
      </c>
      <c r="Q556" s="453" t="s">
        <v>652</v>
      </c>
      <c r="R556" s="284" t="s">
        <v>3649</v>
      </c>
      <c r="T556" s="65">
        <f>$BFU$826</f>
        <v>999.8</v>
      </c>
      <c r="U556" s="453" t="s">
        <v>652</v>
      </c>
      <c r="V556" s="107" t="s">
        <v>2727</v>
      </c>
      <c r="X556" s="65">
        <f>$AKI$832</f>
        <v>436.4</v>
      </c>
      <c r="Y556" s="453" t="s">
        <v>652</v>
      </c>
      <c r="Z556" s="107" t="s">
        <v>658</v>
      </c>
      <c r="AB556" s="65">
        <f>$KA$838</f>
        <v>504.7</v>
      </c>
      <c r="AC556" s="453" t="s">
        <v>652</v>
      </c>
      <c r="AD556" s="107" t="s">
        <v>668</v>
      </c>
      <c r="AF556" s="65">
        <f>$SI$844</f>
        <v>291.10000000000002</v>
      </c>
      <c r="AG556" s="453" t="s">
        <v>652</v>
      </c>
      <c r="AH556" s="284" t="s">
        <v>3646</v>
      </c>
      <c r="AJ556" s="65">
        <f>$BET$850</f>
        <v>150.6</v>
      </c>
      <c r="AK556" s="453" t="s">
        <v>652</v>
      </c>
      <c r="AL556" s="107" t="s">
        <v>3626</v>
      </c>
      <c r="AN556" s="65">
        <f>$AXM$856</f>
        <v>160.00000000000003</v>
      </c>
      <c r="AO556" s="453" t="s">
        <v>652</v>
      </c>
      <c r="AP556" s="284" t="s">
        <v>3635</v>
      </c>
      <c r="AR556" s="65">
        <f>$BAY$862</f>
        <v>264.39999999999998</v>
      </c>
      <c r="AS556" s="453" t="s">
        <v>652</v>
      </c>
      <c r="AT556" s="106" t="s">
        <v>1351</v>
      </c>
      <c r="AW556" s="65">
        <f>$AI$868</f>
        <v>256.29999999999995</v>
      </c>
    </row>
    <row r="557" spans="1:49" s="34" customFormat="1" ht="15.75" customHeight="1">
      <c r="A557" s="453" t="s">
        <v>655</v>
      </c>
      <c r="B557" s="107" t="s">
        <v>2197</v>
      </c>
      <c r="D557" s="65">
        <f>$ADK$802</f>
        <v>1583.9</v>
      </c>
      <c r="E557" s="453" t="s">
        <v>655</v>
      </c>
      <c r="F557" s="285" t="s">
        <v>33</v>
      </c>
      <c r="H557" s="65">
        <f>$CK$808</f>
        <v>2377.0000000000005</v>
      </c>
      <c r="I557" s="453" t="s">
        <v>655</v>
      </c>
      <c r="J557" s="284" t="s">
        <v>3625</v>
      </c>
      <c r="L557" s="65">
        <f>$AXD$814</f>
        <v>1319.9</v>
      </c>
      <c r="M557" s="453" t="s">
        <v>655</v>
      </c>
      <c r="N557" s="107" t="s">
        <v>2203</v>
      </c>
      <c r="P557" s="65">
        <f>$WM$820</f>
        <v>464.5</v>
      </c>
      <c r="Q557" s="453" t="s">
        <v>655</v>
      </c>
      <c r="R557" s="107" t="s">
        <v>686</v>
      </c>
      <c r="T557" s="65">
        <f>$PX$826</f>
        <v>999.59999999999991</v>
      </c>
      <c r="U557" s="453" t="s">
        <v>655</v>
      </c>
      <c r="V557" s="107" t="s">
        <v>2196</v>
      </c>
      <c r="X557" s="65">
        <f>$WV$832</f>
        <v>433.90000000000003</v>
      </c>
      <c r="Y557" s="453" t="s">
        <v>655</v>
      </c>
      <c r="Z557" s="285" t="s">
        <v>17</v>
      </c>
      <c r="AB557" s="65">
        <f>$EM$838</f>
        <v>501.3</v>
      </c>
      <c r="AC557" s="453" t="s">
        <v>655</v>
      </c>
      <c r="AD557" s="107" t="s">
        <v>3637</v>
      </c>
      <c r="AF557" s="65">
        <f>$BBQ$844</f>
        <v>290.60000000000002</v>
      </c>
      <c r="AG557" s="453" t="s">
        <v>655</v>
      </c>
      <c r="AH557" s="284" t="s">
        <v>3629</v>
      </c>
      <c r="AJ557" s="65">
        <f>$AYN$850</f>
        <v>149.10000000000002</v>
      </c>
      <c r="AK557" s="453" t="s">
        <v>655</v>
      </c>
      <c r="AL557" s="107" t="s">
        <v>675</v>
      </c>
      <c r="AN557" s="65">
        <f>$MC$856</f>
        <v>158.5</v>
      </c>
      <c r="AO557" s="453" t="s">
        <v>655</v>
      </c>
      <c r="AP557" s="107" t="s">
        <v>651</v>
      </c>
      <c r="AR557" s="65">
        <f>$DL$862</f>
        <v>262.10000000000002</v>
      </c>
      <c r="AS557" s="453" t="s">
        <v>655</v>
      </c>
      <c r="AT557" s="107" t="s">
        <v>2216</v>
      </c>
      <c r="AW557" s="65">
        <f>$TA$868</f>
        <v>255.79999999999998</v>
      </c>
    </row>
    <row r="558" spans="1:49" s="34" customFormat="1" ht="15.75" customHeight="1">
      <c r="A558" s="453" t="s">
        <v>656</v>
      </c>
      <c r="B558" s="107" t="s">
        <v>686</v>
      </c>
      <c r="D558" s="65">
        <f>$PX$802</f>
        <v>1583.9</v>
      </c>
      <c r="E558" s="453" t="s">
        <v>656</v>
      </c>
      <c r="F558" s="107" t="s">
        <v>2209</v>
      </c>
      <c r="H558" s="65">
        <f>$AAZ$808</f>
        <v>2352.6000000000004</v>
      </c>
      <c r="I558" s="453" t="s">
        <v>656</v>
      </c>
      <c r="J558" s="285" t="s">
        <v>15</v>
      </c>
      <c r="L558" s="65">
        <f>$LB$814</f>
        <v>1314.9</v>
      </c>
      <c r="M558" s="453" t="s">
        <v>656</v>
      </c>
      <c r="N558" s="106" t="s">
        <v>1337</v>
      </c>
      <c r="P558" s="65">
        <f>$H$820</f>
        <v>463.4</v>
      </c>
      <c r="Q558" s="453" t="s">
        <v>656</v>
      </c>
      <c r="R558" s="107" t="s">
        <v>3641</v>
      </c>
      <c r="T558" s="65">
        <f>$BDA$826</f>
        <v>993.10000000000014</v>
      </c>
      <c r="U558" s="453" t="s">
        <v>656</v>
      </c>
      <c r="V558" s="107" t="s">
        <v>654</v>
      </c>
      <c r="X558" s="65">
        <f>$HP$832</f>
        <v>433</v>
      </c>
      <c r="Y558" s="453" t="s">
        <v>656</v>
      </c>
      <c r="Z558" s="106" t="s">
        <v>1351</v>
      </c>
      <c r="AB558" s="65">
        <f>$AI$838</f>
        <v>500.59999999999997</v>
      </c>
      <c r="AC558" s="453" t="s">
        <v>656</v>
      </c>
      <c r="AD558" s="106" t="s">
        <v>1342</v>
      </c>
      <c r="AF558" s="65">
        <f>$IH$844</f>
        <v>285.5</v>
      </c>
      <c r="AG558" s="453" t="s">
        <v>656</v>
      </c>
      <c r="AH558" s="107" t="s">
        <v>2217</v>
      </c>
      <c r="AJ558" s="65">
        <f>$AAH$850</f>
        <v>146.9</v>
      </c>
      <c r="AK558" s="453" t="s">
        <v>656</v>
      </c>
      <c r="AL558" s="107" t="s">
        <v>2734</v>
      </c>
      <c r="AN558" s="65">
        <f>$ANU$856</f>
        <v>158.1</v>
      </c>
      <c r="AO558" s="453" t="s">
        <v>656</v>
      </c>
      <c r="AP558" s="107" t="s">
        <v>2723</v>
      </c>
      <c r="AR558" s="65">
        <f>$AIY$862</f>
        <v>262.10000000000002</v>
      </c>
      <c r="AS558" s="453" t="s">
        <v>656</v>
      </c>
      <c r="AT558" s="107" t="s">
        <v>2717</v>
      </c>
      <c r="AW558" s="65">
        <f>$AOV$868</f>
        <v>251.60000000000002</v>
      </c>
    </row>
    <row r="559" spans="1:49" s="34" customFormat="1" ht="15.75" customHeight="1">
      <c r="A559" s="453" t="s">
        <v>659</v>
      </c>
      <c r="B559" s="107" t="s">
        <v>2735</v>
      </c>
      <c r="D559" s="65">
        <f>$ALS$802</f>
        <v>1578.6999999999998</v>
      </c>
      <c r="E559" s="453" t="s">
        <v>659</v>
      </c>
      <c r="F559" s="284" t="s">
        <v>3628</v>
      </c>
      <c r="H559" s="65">
        <f>$AYE$808</f>
        <v>2352.5</v>
      </c>
      <c r="I559" s="453" t="s">
        <v>659</v>
      </c>
      <c r="J559" s="107" t="s">
        <v>2710</v>
      </c>
      <c r="L559" s="65">
        <f>$ANL$814</f>
        <v>1302.3999999999999</v>
      </c>
      <c r="M559" s="453" t="s">
        <v>659</v>
      </c>
      <c r="N559" s="284" t="s">
        <v>21</v>
      </c>
      <c r="P559" s="65">
        <f>$Q$820</f>
        <v>461.1</v>
      </c>
      <c r="Q559" s="453" t="s">
        <v>659</v>
      </c>
      <c r="R559" s="106" t="s">
        <v>1344</v>
      </c>
      <c r="T559" s="65">
        <f>$GX$826</f>
        <v>992.30000000000007</v>
      </c>
      <c r="U559" s="453" t="s">
        <v>659</v>
      </c>
      <c r="V559" s="107" t="s">
        <v>2734</v>
      </c>
      <c r="X559" s="65">
        <f>$ANU$832</f>
        <v>428.6</v>
      </c>
      <c r="Y559" s="453" t="s">
        <v>659</v>
      </c>
      <c r="Z559" s="107" t="s">
        <v>153</v>
      </c>
      <c r="AB559" s="65">
        <f>$SR$838</f>
        <v>498.8</v>
      </c>
      <c r="AC559" s="453" t="s">
        <v>659</v>
      </c>
      <c r="AD559" s="107" t="s">
        <v>651</v>
      </c>
      <c r="AF559" s="65">
        <f>$DL$844</f>
        <v>284.2</v>
      </c>
      <c r="AG559" s="453" t="s">
        <v>659</v>
      </c>
      <c r="AH559" s="107" t="s">
        <v>2200</v>
      </c>
      <c r="AJ559" s="65">
        <f>$ZY$850</f>
        <v>144.70000000000002</v>
      </c>
      <c r="AK559" s="453" t="s">
        <v>659</v>
      </c>
      <c r="AL559" s="285" t="s">
        <v>1690</v>
      </c>
      <c r="AN559" s="65">
        <f>$ZG$856</f>
        <v>156.4</v>
      </c>
      <c r="AO559" s="453" t="s">
        <v>659</v>
      </c>
      <c r="AP559" s="107" t="s">
        <v>2725</v>
      </c>
      <c r="AR559" s="65">
        <f>$APE$862</f>
        <v>260.60000000000002</v>
      </c>
      <c r="AS559" s="453" t="s">
        <v>659</v>
      </c>
      <c r="AT559" s="285" t="s">
        <v>25</v>
      </c>
      <c r="AW559" s="65">
        <f>$BA$868</f>
        <v>251.29999999999998</v>
      </c>
    </row>
    <row r="560" spans="1:49" s="34" customFormat="1" ht="15.75" customHeight="1">
      <c r="A560" s="453" t="s">
        <v>661</v>
      </c>
      <c r="B560" s="106" t="s">
        <v>1343</v>
      </c>
      <c r="D560" s="65">
        <f>$IQ$802</f>
        <v>1577.5</v>
      </c>
      <c r="E560" s="453" t="s">
        <v>661</v>
      </c>
      <c r="F560" s="285" t="s">
        <v>31</v>
      </c>
      <c r="H560" s="65">
        <f>$CB$808</f>
        <v>2347.6</v>
      </c>
      <c r="I560" s="453" t="s">
        <v>661</v>
      </c>
      <c r="J560" s="107" t="s">
        <v>2723</v>
      </c>
      <c r="L560" s="65">
        <f>$AIY$814</f>
        <v>1299.0999999999999</v>
      </c>
      <c r="M560" s="453" t="s">
        <v>661</v>
      </c>
      <c r="N560" s="107" t="s">
        <v>2708</v>
      </c>
      <c r="P560" s="65">
        <f>$ALJ$820</f>
        <v>459.20000000000005</v>
      </c>
      <c r="Q560" s="453" t="s">
        <v>661</v>
      </c>
      <c r="R560" s="107" t="s">
        <v>153</v>
      </c>
      <c r="T560" s="65">
        <f>$SR$826</f>
        <v>991.39999999999986</v>
      </c>
      <c r="U560" s="453" t="s">
        <v>661</v>
      </c>
      <c r="V560" s="107" t="s">
        <v>3626</v>
      </c>
      <c r="X560" s="65">
        <f>$AXM$832</f>
        <v>424.5</v>
      </c>
      <c r="Y560" s="453" t="s">
        <v>661</v>
      </c>
      <c r="Z560" s="284" t="s">
        <v>3640</v>
      </c>
      <c r="AB560" s="65">
        <f>$BCR$838</f>
        <v>489.90000000000003</v>
      </c>
      <c r="AC560" s="453" t="s">
        <v>661</v>
      </c>
      <c r="AD560" s="285" t="s">
        <v>1667</v>
      </c>
      <c r="AF560" s="65">
        <f>$VC$844</f>
        <v>283</v>
      </c>
      <c r="AG560" s="453" t="s">
        <v>661</v>
      </c>
      <c r="AH560" s="107" t="s">
        <v>2209</v>
      </c>
      <c r="AJ560" s="65">
        <f>$AAZ$850</f>
        <v>144.6</v>
      </c>
      <c r="AK560" s="453" t="s">
        <v>661</v>
      </c>
      <c r="AL560" s="285" t="s">
        <v>17</v>
      </c>
      <c r="AN560" s="65">
        <f>$EM$856</f>
        <v>155.5</v>
      </c>
      <c r="AO560" s="453" t="s">
        <v>661</v>
      </c>
      <c r="AP560" s="284" t="s">
        <v>3640</v>
      </c>
      <c r="AR560" s="65">
        <f>$BCR$862</f>
        <v>256.5</v>
      </c>
      <c r="AS560" s="453" t="s">
        <v>661</v>
      </c>
      <c r="AT560" s="285" t="s">
        <v>1661</v>
      </c>
      <c r="AW560" s="65">
        <f>$CT$868</f>
        <v>250.89999999999998</v>
      </c>
    </row>
    <row r="561" spans="1:49" s="34" customFormat="1" ht="15.75" customHeight="1">
      <c r="A561" s="453" t="s">
        <v>666</v>
      </c>
      <c r="B561" s="284" t="s">
        <v>3640</v>
      </c>
      <c r="D561" s="65">
        <f>$BCR$802</f>
        <v>1569.4</v>
      </c>
      <c r="E561" s="453" t="s">
        <v>666</v>
      </c>
      <c r="F561" s="107" t="s">
        <v>638</v>
      </c>
      <c r="H561" s="65">
        <f>$JI$808</f>
        <v>2343.6999999999998</v>
      </c>
      <c r="I561" s="453" t="s">
        <v>666</v>
      </c>
      <c r="J561" s="284" t="s">
        <v>21</v>
      </c>
      <c r="L561" s="65">
        <f>$Q$814</f>
        <v>1298.3</v>
      </c>
      <c r="M561" s="453" t="s">
        <v>666</v>
      </c>
      <c r="N561" s="107" t="s">
        <v>153</v>
      </c>
      <c r="P561" s="65">
        <f>$SR$820</f>
        <v>459.19999999999993</v>
      </c>
      <c r="Q561" s="453" t="s">
        <v>666</v>
      </c>
      <c r="R561" s="285" t="s">
        <v>1658</v>
      </c>
      <c r="T561" s="65">
        <f>$ON$826</f>
        <v>965.19999999999993</v>
      </c>
      <c r="U561" s="453" t="s">
        <v>666</v>
      </c>
      <c r="V561" s="107" t="s">
        <v>2718</v>
      </c>
      <c r="X561" s="65">
        <f>$ANC$832</f>
        <v>421.1</v>
      </c>
      <c r="Y561" s="453" t="s">
        <v>666</v>
      </c>
      <c r="Z561" s="284" t="s">
        <v>3649</v>
      </c>
      <c r="AB561" s="65">
        <f>$BFU$838</f>
        <v>487.59999999999997</v>
      </c>
      <c r="AC561" s="453" t="s">
        <v>666</v>
      </c>
      <c r="AD561" s="107" t="s">
        <v>2713</v>
      </c>
      <c r="AF561" s="65">
        <f>$AHF$844</f>
        <v>279.7</v>
      </c>
      <c r="AG561" s="453" t="s">
        <v>666</v>
      </c>
      <c r="AH561" s="107" t="s">
        <v>3626</v>
      </c>
      <c r="AJ561" s="65">
        <f>$AXM$850</f>
        <v>142.60000000000002</v>
      </c>
      <c r="AK561" s="453" t="s">
        <v>666</v>
      </c>
      <c r="AL561" s="107" t="s">
        <v>651</v>
      </c>
      <c r="AN561" s="65">
        <f>$DL$856</f>
        <v>155.19999999999999</v>
      </c>
      <c r="AO561" s="453" t="s">
        <v>666</v>
      </c>
      <c r="AP561" s="285" t="s">
        <v>37</v>
      </c>
      <c r="AR561" s="65">
        <f>$EV$862</f>
        <v>251.3</v>
      </c>
      <c r="AS561" s="453" t="s">
        <v>666</v>
      </c>
      <c r="AT561" s="285" t="s">
        <v>1666</v>
      </c>
      <c r="AW561" s="65">
        <f>$ND$868</f>
        <v>246.79999999999998</v>
      </c>
    </row>
    <row r="562" spans="1:49" s="34" customFormat="1" ht="15.75" customHeight="1">
      <c r="A562" s="453" t="s">
        <v>670</v>
      </c>
      <c r="B562" s="107" t="s">
        <v>2714</v>
      </c>
      <c r="D562" s="65">
        <f>$AJZ$802</f>
        <v>1566.3000000000002</v>
      </c>
      <c r="E562" s="453" t="s">
        <v>670</v>
      </c>
      <c r="F562" s="284" t="s">
        <v>3642</v>
      </c>
      <c r="H562" s="65">
        <f>$BDJ$808</f>
        <v>2305.1000000000004</v>
      </c>
      <c r="I562" s="453" t="s">
        <v>670</v>
      </c>
      <c r="J562" s="107" t="s">
        <v>154</v>
      </c>
      <c r="L562" s="65">
        <f>$AR$814</f>
        <v>1295.4000000000001</v>
      </c>
      <c r="M562" s="453" t="s">
        <v>670</v>
      </c>
      <c r="N562" s="285" t="s">
        <v>11</v>
      </c>
      <c r="P562" s="65">
        <f>$FE$820</f>
        <v>454.5</v>
      </c>
      <c r="Q562" s="453" t="s">
        <v>670</v>
      </c>
      <c r="R562" s="284" t="s">
        <v>3634</v>
      </c>
      <c r="T562" s="65">
        <f>$BAP$826</f>
        <v>964.1</v>
      </c>
      <c r="U562" s="453" t="s">
        <v>670</v>
      </c>
      <c r="V562" s="107" t="s">
        <v>653</v>
      </c>
      <c r="X562" s="65">
        <f>$IZ$832</f>
        <v>420.09999999999997</v>
      </c>
      <c r="Y562" s="453" t="s">
        <v>670</v>
      </c>
      <c r="Z562" s="285" t="s">
        <v>1666</v>
      </c>
      <c r="AB562" s="65">
        <f>$ND$838</f>
        <v>484.4</v>
      </c>
      <c r="AC562" s="453" t="s">
        <v>670</v>
      </c>
      <c r="AD562" s="284" t="s">
        <v>3649</v>
      </c>
      <c r="AF562" s="65">
        <f>$BFU$844</f>
        <v>278.2</v>
      </c>
      <c r="AG562" s="453" t="s">
        <v>670</v>
      </c>
      <c r="AH562" s="107" t="s">
        <v>2733</v>
      </c>
      <c r="AJ562" s="65">
        <f>$AQO$850</f>
        <v>141</v>
      </c>
      <c r="AK562" s="453" t="s">
        <v>670</v>
      </c>
      <c r="AL562" s="107" t="s">
        <v>2726</v>
      </c>
      <c r="AN562" s="65">
        <f>$AIP$856</f>
        <v>152.20000000000002</v>
      </c>
      <c r="AO562" s="453" t="s">
        <v>670</v>
      </c>
      <c r="AP562" s="285" t="s">
        <v>1671</v>
      </c>
      <c r="AR562" s="65">
        <f>$RQ$862</f>
        <v>247.4</v>
      </c>
      <c r="AS562" s="453" t="s">
        <v>670</v>
      </c>
      <c r="AT562" s="284" t="s">
        <v>3634</v>
      </c>
      <c r="AW562" s="65">
        <f>$BAP$868</f>
        <v>243.59999999999997</v>
      </c>
    </row>
    <row r="563" spans="1:49" s="34" customFormat="1" ht="15.75" customHeight="1">
      <c r="A563" s="453" t="s">
        <v>671</v>
      </c>
      <c r="B563" s="107" t="s">
        <v>654</v>
      </c>
      <c r="D563" s="65">
        <f>$HP$802</f>
        <v>1564.1999999999998</v>
      </c>
      <c r="E563" s="453" t="s">
        <v>671</v>
      </c>
      <c r="F563" s="107" t="s">
        <v>153</v>
      </c>
      <c r="H563" s="65">
        <f>$SR$808</f>
        <v>2289</v>
      </c>
      <c r="I563" s="453" t="s">
        <v>671</v>
      </c>
      <c r="J563" s="107" t="s">
        <v>2833</v>
      </c>
      <c r="L563" s="65">
        <f>$AGW$814</f>
        <v>1294.8999999999999</v>
      </c>
      <c r="M563" s="453" t="s">
        <v>671</v>
      </c>
      <c r="N563" s="285" t="s">
        <v>1666</v>
      </c>
      <c r="P563" s="65">
        <f>$ND$820</f>
        <v>452.5</v>
      </c>
      <c r="Q563" s="453" t="s">
        <v>671</v>
      </c>
      <c r="R563" s="107" t="s">
        <v>3626</v>
      </c>
      <c r="T563" s="65">
        <f>$AXM$826</f>
        <v>963.6</v>
      </c>
      <c r="U563" s="453" t="s">
        <v>671</v>
      </c>
      <c r="V563" s="107" t="s">
        <v>2709</v>
      </c>
      <c r="X563" s="65">
        <f>$AMK$832</f>
        <v>417.6</v>
      </c>
      <c r="Y563" s="453" t="s">
        <v>671</v>
      </c>
      <c r="Z563" s="107" t="s">
        <v>638</v>
      </c>
      <c r="AB563" s="65">
        <f>$JI$838</f>
        <v>480.6</v>
      </c>
      <c r="AC563" s="453" t="s">
        <v>671</v>
      </c>
      <c r="AD563" s="107" t="s">
        <v>2728</v>
      </c>
      <c r="AF563" s="65">
        <f>$APN$844</f>
        <v>278.00000000000006</v>
      </c>
      <c r="AG563" s="453" t="s">
        <v>671</v>
      </c>
      <c r="AH563" s="107" t="s">
        <v>2726</v>
      </c>
      <c r="AJ563" s="65">
        <f>$AIP$850</f>
        <v>138.39999999999998</v>
      </c>
      <c r="AK563" s="453" t="s">
        <v>671</v>
      </c>
      <c r="AL563" s="107" t="s">
        <v>162</v>
      </c>
      <c r="AN563" s="65">
        <f>$HG$856</f>
        <v>149.4</v>
      </c>
      <c r="AO563" s="453" t="s">
        <v>671</v>
      </c>
      <c r="AP563" s="107" t="s">
        <v>2203</v>
      </c>
      <c r="AR563" s="65">
        <f>$WM$862</f>
        <v>247.4</v>
      </c>
      <c r="AS563" s="453" t="s">
        <v>671</v>
      </c>
      <c r="AT563" s="107" t="s">
        <v>2730</v>
      </c>
      <c r="AW563" s="65">
        <f>$AIG$868</f>
        <v>241.6</v>
      </c>
    </row>
    <row r="564" spans="1:49" s="34" customFormat="1" ht="15.75" customHeight="1">
      <c r="A564" s="453" t="s">
        <v>672</v>
      </c>
      <c r="B564" s="284" t="s">
        <v>3628</v>
      </c>
      <c r="D564" s="65">
        <f>$AYE$802</f>
        <v>1563.5000000000002</v>
      </c>
      <c r="E564" s="453" t="s">
        <v>672</v>
      </c>
      <c r="F564" s="285" t="s">
        <v>15</v>
      </c>
      <c r="H564" s="65">
        <f>$LB$808</f>
        <v>2277</v>
      </c>
      <c r="I564" s="453" t="s">
        <v>672</v>
      </c>
      <c r="J564" s="107" t="s">
        <v>2722</v>
      </c>
      <c r="L564" s="65">
        <f>$AMT$814</f>
        <v>1289.1000000000001</v>
      </c>
      <c r="M564" s="453" t="s">
        <v>672</v>
      </c>
      <c r="N564" s="107" t="s">
        <v>2729</v>
      </c>
      <c r="P564" s="65">
        <f>$AGN$820</f>
        <v>448.30000000000007</v>
      </c>
      <c r="Q564" s="453" t="s">
        <v>672</v>
      </c>
      <c r="R564" s="285" t="s">
        <v>1667</v>
      </c>
      <c r="T564" s="65">
        <f>$VC$826</f>
        <v>961.09999999999991</v>
      </c>
      <c r="U564" s="453" t="s">
        <v>672</v>
      </c>
      <c r="V564" s="107" t="s">
        <v>2833</v>
      </c>
      <c r="X564" s="65">
        <f>$AGW$832</f>
        <v>417.20000000000005</v>
      </c>
      <c r="Y564" s="453" t="s">
        <v>672</v>
      </c>
      <c r="Z564" s="107" t="s">
        <v>2849</v>
      </c>
      <c r="AB564" s="65">
        <f>$AJH$838</f>
        <v>479.90000000000003</v>
      </c>
      <c r="AC564" s="453" t="s">
        <v>672</v>
      </c>
      <c r="AD564" s="107" t="s">
        <v>2726</v>
      </c>
      <c r="AF564" s="65">
        <f>$AIP$844</f>
        <v>277</v>
      </c>
      <c r="AG564" s="453" t="s">
        <v>672</v>
      </c>
      <c r="AH564" s="284" t="s">
        <v>3652</v>
      </c>
      <c r="AJ564" s="65">
        <f>$BHE$850</f>
        <v>134</v>
      </c>
      <c r="AK564" s="453" t="s">
        <v>672</v>
      </c>
      <c r="AL564" s="107" t="s">
        <v>2727</v>
      </c>
      <c r="AN564" s="65">
        <f>$AKI$856</f>
        <v>147.19999999999999</v>
      </c>
      <c r="AO564" s="453" t="s">
        <v>672</v>
      </c>
      <c r="AP564" s="107" t="s">
        <v>2711</v>
      </c>
      <c r="AR564" s="65">
        <f>$ALA$862</f>
        <v>245.9</v>
      </c>
      <c r="AS564" s="453" t="s">
        <v>672</v>
      </c>
      <c r="AT564" s="107" t="s">
        <v>687</v>
      </c>
      <c r="AW564" s="65">
        <f>$BS$868</f>
        <v>241.29999999999998</v>
      </c>
    </row>
    <row r="565" spans="1:49" s="34" customFormat="1" ht="15.75" customHeight="1">
      <c r="A565" s="453" t="s">
        <v>677</v>
      </c>
      <c r="B565" s="107" t="s">
        <v>2220</v>
      </c>
      <c r="D565" s="65">
        <f>$YF$802</f>
        <v>1557.2</v>
      </c>
      <c r="E565" s="453" t="s">
        <v>677</v>
      </c>
      <c r="F565" s="107" t="s">
        <v>2718</v>
      </c>
      <c r="H565" s="65">
        <f>$ANC$808</f>
        <v>2247.6</v>
      </c>
      <c r="I565" s="453" t="s">
        <v>677</v>
      </c>
      <c r="J565" s="285" t="s">
        <v>1653</v>
      </c>
      <c r="L565" s="65">
        <f>$FW$814</f>
        <v>1285.8</v>
      </c>
      <c r="M565" s="453" t="s">
        <v>677</v>
      </c>
      <c r="N565" s="107" t="s">
        <v>2730</v>
      </c>
      <c r="P565" s="65">
        <f>$AIG$820</f>
        <v>444.1</v>
      </c>
      <c r="Q565" s="453" t="s">
        <v>677</v>
      </c>
      <c r="R565" s="284" t="s">
        <v>3629</v>
      </c>
      <c r="T565" s="65">
        <f>$AYN$826</f>
        <v>958.9</v>
      </c>
      <c r="U565" s="453" t="s">
        <v>677</v>
      </c>
      <c r="V565" s="106" t="s">
        <v>1346</v>
      </c>
      <c r="X565" s="65">
        <f>$QY$832</f>
        <v>413</v>
      </c>
      <c r="Y565" s="453" t="s">
        <v>677</v>
      </c>
      <c r="Z565" s="107" t="s">
        <v>180</v>
      </c>
      <c r="AB565" s="65">
        <f>$ZP$838</f>
        <v>468.90000000000003</v>
      </c>
      <c r="AC565" s="453" t="s">
        <v>677</v>
      </c>
      <c r="AD565" s="107" t="s">
        <v>2716</v>
      </c>
      <c r="AF565" s="65">
        <f>$AHO$844</f>
        <v>275.7</v>
      </c>
      <c r="AG565" s="453" t="s">
        <v>677</v>
      </c>
      <c r="AH565" s="284" t="s">
        <v>3642</v>
      </c>
      <c r="AJ565" s="65">
        <f>$BDJ$850</f>
        <v>132.79999999999998</v>
      </c>
      <c r="AK565" s="453" t="s">
        <v>677</v>
      </c>
      <c r="AL565" s="284" t="s">
        <v>3646</v>
      </c>
      <c r="AN565" s="65">
        <f>$BET$856</f>
        <v>147</v>
      </c>
      <c r="AO565" s="453" t="s">
        <v>677</v>
      </c>
      <c r="AP565" s="284" t="s">
        <v>3625</v>
      </c>
      <c r="AR565" s="65">
        <f>$AXD$862</f>
        <v>238.20000000000002</v>
      </c>
      <c r="AS565" s="453" t="s">
        <v>677</v>
      </c>
      <c r="AT565" s="285" t="s">
        <v>1654</v>
      </c>
      <c r="AW565" s="65">
        <f>$YX$868</f>
        <v>240.79999999999998</v>
      </c>
    </row>
    <row r="566" spans="1:49" s="34" customFormat="1" ht="15.75" customHeight="1">
      <c r="A566" s="453" t="s">
        <v>685</v>
      </c>
      <c r="B566" s="107" t="s">
        <v>2198</v>
      </c>
      <c r="D566" s="65">
        <f>$ABR$802</f>
        <v>1551.7</v>
      </c>
      <c r="E566" s="453" t="s">
        <v>685</v>
      </c>
      <c r="F566" s="107" t="s">
        <v>2727</v>
      </c>
      <c r="H566" s="65">
        <f>$AKI$808</f>
        <v>2224.1000000000004</v>
      </c>
      <c r="I566" s="453" t="s">
        <v>685</v>
      </c>
      <c r="J566" s="107" t="s">
        <v>669</v>
      </c>
      <c r="L566" s="65">
        <f>$ML$814</f>
        <v>1274.3</v>
      </c>
      <c r="M566" s="453" t="s">
        <v>685</v>
      </c>
      <c r="N566" s="107" t="s">
        <v>2733</v>
      </c>
      <c r="P566" s="65">
        <f>$AQO$820</f>
        <v>444</v>
      </c>
      <c r="Q566" s="453" t="s">
        <v>685</v>
      </c>
      <c r="R566" s="107" t="s">
        <v>2716</v>
      </c>
      <c r="T566" s="65">
        <f>$AHO$826</f>
        <v>951.09999999999991</v>
      </c>
      <c r="U566" s="453" t="s">
        <v>685</v>
      </c>
      <c r="V566" s="107" t="s">
        <v>682</v>
      </c>
      <c r="X566" s="65">
        <f>$HY$832</f>
        <v>410.2</v>
      </c>
      <c r="Y566" s="453" t="s">
        <v>685</v>
      </c>
      <c r="Z566" s="106" t="s">
        <v>1337</v>
      </c>
      <c r="AB566" s="65">
        <f>$H$838</f>
        <v>467.7</v>
      </c>
      <c r="AC566" s="453" t="s">
        <v>685</v>
      </c>
      <c r="AD566" s="284" t="s">
        <v>3643</v>
      </c>
      <c r="AF566" s="65">
        <f>$BDS$844</f>
        <v>275.5</v>
      </c>
      <c r="AG566" s="453" t="s">
        <v>685</v>
      </c>
      <c r="AH566" s="107" t="s">
        <v>2722</v>
      </c>
      <c r="AJ566" s="65">
        <f>$AMT$850</f>
        <v>126.4</v>
      </c>
      <c r="AK566" s="453" t="s">
        <v>685</v>
      </c>
      <c r="AL566" s="107" t="s">
        <v>2708</v>
      </c>
      <c r="AN566" s="65">
        <f>$ALJ$856</f>
        <v>147</v>
      </c>
      <c r="AO566" s="453" t="s">
        <v>685</v>
      </c>
      <c r="AP566" s="285" t="s">
        <v>15</v>
      </c>
      <c r="AR566" s="65">
        <f>$LB$862</f>
        <v>237.8</v>
      </c>
      <c r="AS566" s="453" t="s">
        <v>685</v>
      </c>
      <c r="AT566" s="107" t="s">
        <v>3689</v>
      </c>
      <c r="AW566" s="65">
        <f>$BGD$868</f>
        <v>240.60000000000002</v>
      </c>
    </row>
    <row r="567" spans="1:49" s="34" customFormat="1" ht="15.75" customHeight="1">
      <c r="A567" s="453" t="s">
        <v>689</v>
      </c>
      <c r="B567" s="284" t="s">
        <v>3636</v>
      </c>
      <c r="D567" s="65">
        <f>$BBH$802</f>
        <v>1551.7</v>
      </c>
      <c r="E567" s="453" t="s">
        <v>689</v>
      </c>
      <c r="F567" s="107" t="s">
        <v>2217</v>
      </c>
      <c r="H567" s="65">
        <f>$AAH$808</f>
        <v>2222.9</v>
      </c>
      <c r="I567" s="453" t="s">
        <v>689</v>
      </c>
      <c r="J567" s="107" t="s">
        <v>2715</v>
      </c>
      <c r="L567" s="65">
        <f>$AQF$814</f>
        <v>1273.0999999999999</v>
      </c>
      <c r="M567" s="453" t="s">
        <v>689</v>
      </c>
      <c r="N567" s="284" t="s">
        <v>3643</v>
      </c>
      <c r="P567" s="65">
        <f>$BDS$820</f>
        <v>441.90000000000003</v>
      </c>
      <c r="Q567" s="453" t="s">
        <v>689</v>
      </c>
      <c r="R567" s="107" t="s">
        <v>2197</v>
      </c>
      <c r="T567" s="65">
        <f>$ADK$826</f>
        <v>947.7</v>
      </c>
      <c r="U567" s="453" t="s">
        <v>689</v>
      </c>
      <c r="V567" s="107" t="s">
        <v>180</v>
      </c>
      <c r="X567" s="65">
        <f>$ZP$832</f>
        <v>410.2</v>
      </c>
      <c r="Y567" s="453" t="s">
        <v>689</v>
      </c>
      <c r="Z567" s="107" t="s">
        <v>154</v>
      </c>
      <c r="AB567" s="65">
        <f>$AR$838</f>
        <v>465.20000000000005</v>
      </c>
      <c r="AC567" s="453" t="s">
        <v>689</v>
      </c>
      <c r="AD567" s="284" t="s">
        <v>3642</v>
      </c>
      <c r="AF567" s="65">
        <f>$BDJ$844</f>
        <v>274.2</v>
      </c>
      <c r="AG567" s="453" t="s">
        <v>689</v>
      </c>
      <c r="AH567" s="285" t="s">
        <v>1664</v>
      </c>
      <c r="AJ567" s="65">
        <f>$QG$850</f>
        <v>126.1</v>
      </c>
      <c r="AK567" s="453" t="s">
        <v>689</v>
      </c>
      <c r="AL567" s="107" t="s">
        <v>700</v>
      </c>
      <c r="AN567" s="65">
        <f>$NV$856</f>
        <v>146.89999999999998</v>
      </c>
      <c r="AO567" s="453" t="s">
        <v>689</v>
      </c>
      <c r="AP567" s="285" t="s">
        <v>1649</v>
      </c>
      <c r="AR567" s="65">
        <f>$KS$862</f>
        <v>236.4</v>
      </c>
      <c r="AS567" s="453" t="s">
        <v>689</v>
      </c>
      <c r="AT567" s="107" t="s">
        <v>654</v>
      </c>
      <c r="AW567" s="65">
        <f>$HP$868</f>
        <v>240.2</v>
      </c>
    </row>
    <row r="568" spans="1:49" s="34" customFormat="1" ht="15.75" customHeight="1">
      <c r="A568" s="453" t="s">
        <v>690</v>
      </c>
      <c r="B568" s="284" t="s">
        <v>3649</v>
      </c>
      <c r="D568" s="65">
        <f>$BFU$802</f>
        <v>1549.0000000000002</v>
      </c>
      <c r="E568" s="453" t="s">
        <v>690</v>
      </c>
      <c r="F568" s="107" t="s">
        <v>668</v>
      </c>
      <c r="H568" s="65">
        <f>$SI$808</f>
        <v>2214</v>
      </c>
      <c r="I568" s="453" t="s">
        <v>690</v>
      </c>
      <c r="J568" s="107" t="s">
        <v>2196</v>
      </c>
      <c r="L568" s="65">
        <f>$WV$814</f>
        <v>1271.3</v>
      </c>
      <c r="M568" s="453" t="s">
        <v>690</v>
      </c>
      <c r="N568" s="285" t="s">
        <v>23</v>
      </c>
      <c r="P568" s="65">
        <f>$OW$820</f>
        <v>441.4</v>
      </c>
      <c r="Q568" s="453" t="s">
        <v>690</v>
      </c>
      <c r="R568" s="107" t="s">
        <v>2730</v>
      </c>
      <c r="T568" s="65">
        <f>$AIG$826</f>
        <v>942.8</v>
      </c>
      <c r="U568" s="453" t="s">
        <v>690</v>
      </c>
      <c r="V568" s="107" t="s">
        <v>2717</v>
      </c>
      <c r="X568" s="65">
        <f>$AOV$832</f>
        <v>408.6</v>
      </c>
      <c r="Y568" s="453" t="s">
        <v>690</v>
      </c>
      <c r="Z568" s="107" t="s">
        <v>700</v>
      </c>
      <c r="AB568" s="65">
        <f>$NV$838</f>
        <v>464.2</v>
      </c>
      <c r="AC568" s="453" t="s">
        <v>690</v>
      </c>
      <c r="AD568" s="107" t="s">
        <v>2708</v>
      </c>
      <c r="AF568" s="65">
        <f>$ALJ$844</f>
        <v>273.5</v>
      </c>
      <c r="AG568" s="453" t="s">
        <v>690</v>
      </c>
      <c r="AH568" s="107" t="s">
        <v>2216</v>
      </c>
      <c r="AJ568" s="65">
        <f>$TA$850</f>
        <v>124.7</v>
      </c>
      <c r="AK568" s="453" t="s">
        <v>690</v>
      </c>
      <c r="AL568" s="107" t="s">
        <v>2714</v>
      </c>
      <c r="AN568" s="65">
        <f>$AJZ$856</f>
        <v>146.80000000000001</v>
      </c>
      <c r="AO568" s="453" t="s">
        <v>690</v>
      </c>
      <c r="AP568" s="107" t="s">
        <v>2710</v>
      </c>
      <c r="AR568" s="65">
        <f>$ANL$862</f>
        <v>235.7</v>
      </c>
      <c r="AS568" s="453" t="s">
        <v>690</v>
      </c>
      <c r="AT568" s="107" t="s">
        <v>2733</v>
      </c>
      <c r="AW568" s="65">
        <f>$AQO$868</f>
        <v>237.5</v>
      </c>
    </row>
    <row r="569" spans="1:49" s="34" customFormat="1" ht="15.75" customHeight="1">
      <c r="A569" s="453" t="s">
        <v>691</v>
      </c>
      <c r="B569" s="284" t="s">
        <v>3635</v>
      </c>
      <c r="D569" s="65">
        <f>$BAY$802</f>
        <v>1549.0000000000002</v>
      </c>
      <c r="E569" s="453" t="s">
        <v>691</v>
      </c>
      <c r="F569" s="107" t="s">
        <v>2723</v>
      </c>
      <c r="H569" s="65">
        <f>$AIY$808</f>
        <v>2190.1</v>
      </c>
      <c r="I569" s="453" t="s">
        <v>691</v>
      </c>
      <c r="J569" s="285" t="s">
        <v>37</v>
      </c>
      <c r="L569" s="65">
        <f>$EV$814</f>
        <v>1255.1000000000001</v>
      </c>
      <c r="M569" s="453" t="s">
        <v>691</v>
      </c>
      <c r="N569" s="284" t="s">
        <v>3640</v>
      </c>
      <c r="P569" s="65">
        <f>$BCR$820</f>
        <v>441</v>
      </c>
      <c r="Q569" s="453" t="s">
        <v>691</v>
      </c>
      <c r="R569" s="106" t="s">
        <v>1346</v>
      </c>
      <c r="T569" s="65">
        <f>$QY$826</f>
        <v>939.59999999999991</v>
      </c>
      <c r="U569" s="453" t="s">
        <v>691</v>
      </c>
      <c r="V569" s="284" t="s">
        <v>3651</v>
      </c>
      <c r="X569" s="65">
        <f>$BGV$832</f>
        <v>404.7</v>
      </c>
      <c r="Y569" s="453" t="s">
        <v>691</v>
      </c>
      <c r="Z569" s="107" t="s">
        <v>3626</v>
      </c>
      <c r="AB569" s="65">
        <f>$AXM$838</f>
        <v>461.9</v>
      </c>
      <c r="AC569" s="453" t="s">
        <v>691</v>
      </c>
      <c r="AD569" s="107" t="s">
        <v>153</v>
      </c>
      <c r="AF569" s="65">
        <f>$SR$844</f>
        <v>272</v>
      </c>
      <c r="AG569" s="453" t="s">
        <v>691</v>
      </c>
      <c r="AH569" s="107" t="s">
        <v>633</v>
      </c>
      <c r="AJ569" s="65">
        <f>$UB$850</f>
        <v>123.30000000000001</v>
      </c>
      <c r="AK569" s="453" t="s">
        <v>691</v>
      </c>
      <c r="AL569" s="107" t="s">
        <v>683</v>
      </c>
      <c r="AN569" s="65">
        <f>$Z$856</f>
        <v>146</v>
      </c>
      <c r="AO569" s="453" t="s">
        <v>691</v>
      </c>
      <c r="AP569" s="107" t="s">
        <v>3641</v>
      </c>
      <c r="AR569" s="65">
        <f>$BDA$862</f>
        <v>235.5</v>
      </c>
      <c r="AS569" s="453" t="s">
        <v>691</v>
      </c>
      <c r="AT569" s="107" t="s">
        <v>2735</v>
      </c>
      <c r="AW569" s="65">
        <f>$ALS$868</f>
        <v>231.70000000000002</v>
      </c>
    </row>
    <row r="570" spans="1:49" s="34" customFormat="1" ht="15.75" customHeight="1">
      <c r="A570" s="453" t="s">
        <v>697</v>
      </c>
      <c r="B570" s="107" t="s">
        <v>2716</v>
      </c>
      <c r="D570" s="65">
        <f>$AHO$802</f>
        <v>1542.8999999999999</v>
      </c>
      <c r="E570" s="453" t="s">
        <v>697</v>
      </c>
      <c r="F570" s="106" t="s">
        <v>1337</v>
      </c>
      <c r="H570" s="65">
        <f>$H$808</f>
        <v>2175.1999999999998</v>
      </c>
      <c r="I570" s="453" t="s">
        <v>697</v>
      </c>
      <c r="J570" s="284" t="s">
        <v>3627</v>
      </c>
      <c r="L570" s="65">
        <f>$AXV$814</f>
        <v>1244.6999999999998</v>
      </c>
      <c r="M570" s="453" t="s">
        <v>697</v>
      </c>
      <c r="N570" s="107" t="s">
        <v>180</v>
      </c>
      <c r="P570" s="65">
        <f>$ZP$820</f>
        <v>440.90000000000009</v>
      </c>
      <c r="Q570" s="453" t="s">
        <v>697</v>
      </c>
      <c r="R570" s="107" t="s">
        <v>675</v>
      </c>
      <c r="T570" s="65">
        <f>$MC$826</f>
        <v>938.1</v>
      </c>
      <c r="U570" s="453" t="s">
        <v>697</v>
      </c>
      <c r="V570" s="285" t="s">
        <v>2325</v>
      </c>
      <c r="X570" s="65">
        <f>$OE$832</f>
        <v>402.29999999999995</v>
      </c>
      <c r="Y570" s="453" t="s">
        <v>697</v>
      </c>
      <c r="Z570" s="107" t="s">
        <v>2709</v>
      </c>
      <c r="AB570" s="65">
        <f>$AMK$838</f>
        <v>453.70000000000005</v>
      </c>
      <c r="AC570" s="453" t="s">
        <v>697</v>
      </c>
      <c r="AD570" s="107" t="s">
        <v>2715</v>
      </c>
      <c r="AF570" s="65">
        <f>$AQF$844</f>
        <v>271.89999999999998</v>
      </c>
      <c r="AG570" s="453" t="s">
        <v>697</v>
      </c>
      <c r="AH570" s="285" t="s">
        <v>15</v>
      </c>
      <c r="AJ570" s="65">
        <f>$LB$850</f>
        <v>122.6</v>
      </c>
      <c r="AK570" s="453" t="s">
        <v>697</v>
      </c>
      <c r="AL570" s="107" t="s">
        <v>2718</v>
      </c>
      <c r="AN570" s="65">
        <f>$ANC$856</f>
        <v>141.69999999999999</v>
      </c>
      <c r="AO570" s="453" t="s">
        <v>697</v>
      </c>
      <c r="AP570" s="107" t="s">
        <v>2220</v>
      </c>
      <c r="AR570" s="65">
        <f>$YF$862</f>
        <v>233.60000000000002</v>
      </c>
      <c r="AS570" s="453" t="s">
        <v>697</v>
      </c>
      <c r="AT570" s="107" t="s">
        <v>2731</v>
      </c>
      <c r="AW570" s="65">
        <f>$AOD$868</f>
        <v>227.89999999999998</v>
      </c>
    </row>
    <row r="571" spans="1:49" s="34" customFormat="1" ht="15.75" customHeight="1">
      <c r="A571" s="453" t="s">
        <v>698</v>
      </c>
      <c r="B571" s="284" t="s">
        <v>3638</v>
      </c>
      <c r="D571" s="65">
        <f>$BBZ$802</f>
        <v>1542.7</v>
      </c>
      <c r="E571" s="453" t="s">
        <v>698</v>
      </c>
      <c r="F571" s="107" t="s">
        <v>2726</v>
      </c>
      <c r="H571" s="65">
        <f>$AIP$808</f>
        <v>2161.3999999999996</v>
      </c>
      <c r="I571" s="453" t="s">
        <v>698</v>
      </c>
      <c r="J571" s="284" t="s">
        <v>3629</v>
      </c>
      <c r="L571" s="65">
        <f>$AYN$814</f>
        <v>1228.7</v>
      </c>
      <c r="M571" s="453" t="s">
        <v>698</v>
      </c>
      <c r="N571" s="107" t="s">
        <v>2723</v>
      </c>
      <c r="P571" s="65">
        <f>$AIY$820</f>
        <v>439</v>
      </c>
      <c r="Q571" s="453" t="s">
        <v>698</v>
      </c>
      <c r="R571" s="106" t="s">
        <v>1349</v>
      </c>
      <c r="T571" s="65">
        <f>$LT$826</f>
        <v>937.1</v>
      </c>
      <c r="U571" s="453" t="s">
        <v>698</v>
      </c>
      <c r="V571" s="107" t="s">
        <v>153</v>
      </c>
      <c r="X571" s="65">
        <f>$SR$832</f>
        <v>391.70000000000005</v>
      </c>
      <c r="Y571" s="453" t="s">
        <v>698</v>
      </c>
      <c r="Z571" s="107" t="s">
        <v>3641</v>
      </c>
      <c r="AB571" s="65">
        <f>$BDA$838</f>
        <v>452.8</v>
      </c>
      <c r="AC571" s="453" t="s">
        <v>698</v>
      </c>
      <c r="AD571" s="107" t="s">
        <v>2731</v>
      </c>
      <c r="AF571" s="65">
        <f>$AOD$844</f>
        <v>270.7</v>
      </c>
      <c r="AG571" s="453" t="s">
        <v>698</v>
      </c>
      <c r="AH571" s="284" t="s">
        <v>3624</v>
      </c>
      <c r="AJ571" s="65">
        <f>$AWU$850</f>
        <v>121</v>
      </c>
      <c r="AK571" s="453" t="s">
        <v>698</v>
      </c>
      <c r="AL571" s="107" t="s">
        <v>2724</v>
      </c>
      <c r="AN571" s="65">
        <f>$AGE$856</f>
        <v>141.69999999999999</v>
      </c>
      <c r="AO571" s="453" t="s">
        <v>698</v>
      </c>
      <c r="AP571" s="284" t="s">
        <v>21</v>
      </c>
      <c r="AR571" s="65">
        <f>$Q$862</f>
        <v>230.1</v>
      </c>
      <c r="AS571" s="453" t="s">
        <v>698</v>
      </c>
      <c r="AT571" s="285" t="s">
        <v>1668</v>
      </c>
      <c r="AW571" s="65">
        <f>$PF$868</f>
        <v>227.29999999999998</v>
      </c>
    </row>
    <row r="572" spans="1:49" s="34" customFormat="1" ht="15.75" customHeight="1">
      <c r="A572" s="453" t="s">
        <v>699</v>
      </c>
      <c r="B572" s="107" t="s">
        <v>687</v>
      </c>
      <c r="D572" s="65">
        <f>$BS$802</f>
        <v>1538.6000000000001</v>
      </c>
      <c r="E572" s="453" t="s">
        <v>699</v>
      </c>
      <c r="F572" s="107" t="s">
        <v>653</v>
      </c>
      <c r="H572" s="65">
        <f>$IZ$808</f>
        <v>2159.4</v>
      </c>
      <c r="I572" s="453" t="s">
        <v>699</v>
      </c>
      <c r="J572" s="284" t="s">
        <v>3650</v>
      </c>
      <c r="L572" s="65">
        <f>$BGM$814</f>
        <v>1221.6000000000001</v>
      </c>
      <c r="M572" s="453" t="s">
        <v>699</v>
      </c>
      <c r="N572" s="284" t="s">
        <v>3651</v>
      </c>
      <c r="P572" s="65">
        <f>$BGV$820</f>
        <v>438.70000000000005</v>
      </c>
      <c r="Q572" s="453" t="s">
        <v>699</v>
      </c>
      <c r="R572" s="285" t="s">
        <v>1753</v>
      </c>
      <c r="T572" s="65">
        <f>$NM$826</f>
        <v>930.39999999999986</v>
      </c>
      <c r="U572" s="453" t="s">
        <v>699</v>
      </c>
      <c r="V572" s="107" t="s">
        <v>2721</v>
      </c>
      <c r="X572" s="65">
        <f>$AHX$832</f>
        <v>390.8</v>
      </c>
      <c r="Y572" s="453" t="s">
        <v>699</v>
      </c>
      <c r="Z572" s="106" t="s">
        <v>1349</v>
      </c>
      <c r="AB572" s="65">
        <f>$LT$838</f>
        <v>450.29999999999995</v>
      </c>
      <c r="AC572" s="453" t="s">
        <v>699</v>
      </c>
      <c r="AD572" s="107" t="s">
        <v>2723</v>
      </c>
      <c r="AF572" s="65">
        <f>$AIY$844</f>
        <v>266.60000000000002</v>
      </c>
      <c r="AG572" s="453" t="s">
        <v>699</v>
      </c>
      <c r="AH572" s="107" t="s">
        <v>2195</v>
      </c>
      <c r="AJ572" s="65">
        <f>$XN$850</f>
        <v>120.69999999999999</v>
      </c>
      <c r="AK572" s="453" t="s">
        <v>699</v>
      </c>
      <c r="AL572" s="107" t="s">
        <v>2723</v>
      </c>
      <c r="AN572" s="65">
        <f>$AIY$856</f>
        <v>141.69999999999999</v>
      </c>
      <c r="AO572" s="453" t="s">
        <v>699</v>
      </c>
      <c r="AP572" s="107" t="s">
        <v>682</v>
      </c>
      <c r="AR572" s="65">
        <f>$HY$862</f>
        <v>228.8</v>
      </c>
      <c r="AS572" s="453" t="s">
        <v>699</v>
      </c>
      <c r="AT572" s="107" t="s">
        <v>2195</v>
      </c>
      <c r="AW572" s="65">
        <f>$XN$868</f>
        <v>222.8</v>
      </c>
    </row>
    <row r="573" spans="1:49" s="34" customFormat="1" ht="15.75" customHeight="1">
      <c r="A573" s="453" t="s">
        <v>701</v>
      </c>
      <c r="B573" s="107" t="s">
        <v>2719</v>
      </c>
      <c r="D573" s="65">
        <f>$AMB$802</f>
        <v>1538.6000000000001</v>
      </c>
      <c r="E573" s="453" t="s">
        <v>701</v>
      </c>
      <c r="F573" s="107" t="s">
        <v>2202</v>
      </c>
      <c r="H573" s="65">
        <f>$YO$808</f>
        <v>2158.1</v>
      </c>
      <c r="I573" s="453" t="s">
        <v>701</v>
      </c>
      <c r="J573" s="284" t="s">
        <v>3652</v>
      </c>
      <c r="L573" s="65">
        <f>$BHE$814</f>
        <v>1221.5500000000002</v>
      </c>
      <c r="M573" s="453" t="s">
        <v>701</v>
      </c>
      <c r="N573" s="285" t="s">
        <v>1653</v>
      </c>
      <c r="P573" s="65">
        <f>$FW$820</f>
        <v>436.9</v>
      </c>
      <c r="Q573" s="453" t="s">
        <v>701</v>
      </c>
      <c r="R573" s="107" t="s">
        <v>2712</v>
      </c>
      <c r="T573" s="65">
        <f>$AKR$826</f>
        <v>924.1</v>
      </c>
      <c r="U573" s="453" t="s">
        <v>701</v>
      </c>
      <c r="V573" s="107" t="s">
        <v>2710</v>
      </c>
      <c r="X573" s="65">
        <f>$ANL$832</f>
        <v>390.79999999999995</v>
      </c>
      <c r="Y573" s="453" t="s">
        <v>701</v>
      </c>
      <c r="Z573" s="107" t="s">
        <v>2210</v>
      </c>
      <c r="AB573" s="65">
        <f>$XE$838</f>
        <v>446.75</v>
      </c>
      <c r="AC573" s="453" t="s">
        <v>701</v>
      </c>
      <c r="AD573" s="284" t="s">
        <v>3633</v>
      </c>
      <c r="AF573" s="65">
        <f>$BAG$844</f>
        <v>266.2</v>
      </c>
      <c r="AG573" s="453" t="s">
        <v>701</v>
      </c>
      <c r="AH573" s="284" t="s">
        <v>3631</v>
      </c>
      <c r="AJ573" s="65">
        <f>$AZO$850</f>
        <v>119.2</v>
      </c>
      <c r="AK573" s="453" t="s">
        <v>701</v>
      </c>
      <c r="AL573" s="107" t="s">
        <v>3689</v>
      </c>
      <c r="AN573" s="65">
        <f>$BGD$856</f>
        <v>139.9</v>
      </c>
      <c r="AO573" s="453" t="s">
        <v>701</v>
      </c>
      <c r="AP573" s="107" t="s">
        <v>669</v>
      </c>
      <c r="AR573" s="65">
        <f>$ML$862</f>
        <v>226.20000000000002</v>
      </c>
      <c r="AS573" s="453" t="s">
        <v>701</v>
      </c>
      <c r="AT573" s="284" t="s">
        <v>3651</v>
      </c>
      <c r="AW573" s="65">
        <f>$BGV$868</f>
        <v>221.39999999999998</v>
      </c>
    </row>
    <row r="574" spans="1:49" s="34" customFormat="1" ht="15.75" customHeight="1">
      <c r="A574" s="453" t="s">
        <v>702</v>
      </c>
      <c r="B574" s="284" t="s">
        <v>3648</v>
      </c>
      <c r="D574" s="65">
        <f>$BFL$802</f>
        <v>1537.2</v>
      </c>
      <c r="E574" s="453" t="s">
        <v>702</v>
      </c>
      <c r="F574" s="107" t="s">
        <v>2722</v>
      </c>
      <c r="H574" s="65">
        <f>$AMT$808</f>
        <v>2144.2999999999997</v>
      </c>
      <c r="I574" s="453" t="s">
        <v>702</v>
      </c>
      <c r="J574" s="284" t="s">
        <v>3631</v>
      </c>
      <c r="L574" s="65">
        <f>$AZO$814</f>
        <v>1214.1999999999998</v>
      </c>
      <c r="M574" s="453" t="s">
        <v>702</v>
      </c>
      <c r="N574" s="284" t="s">
        <v>3649</v>
      </c>
      <c r="P574" s="65">
        <f>$BFU$820</f>
        <v>436.4</v>
      </c>
      <c r="Q574" s="453" t="s">
        <v>702</v>
      </c>
      <c r="R574" s="284" t="s">
        <v>3639</v>
      </c>
      <c r="T574" s="65">
        <f>$BCI$826</f>
        <v>921.39999999999986</v>
      </c>
      <c r="U574" s="453" t="s">
        <v>702</v>
      </c>
      <c r="V574" s="284" t="s">
        <v>3645</v>
      </c>
      <c r="X574" s="65">
        <f>$BEK$832</f>
        <v>388.20000000000005</v>
      </c>
      <c r="Y574" s="453" t="s">
        <v>702</v>
      </c>
      <c r="Z574" s="284" t="s">
        <v>3642</v>
      </c>
      <c r="AB574" s="65">
        <f>$BDJ$838</f>
        <v>446.20000000000005</v>
      </c>
      <c r="AC574" s="453" t="s">
        <v>702</v>
      </c>
      <c r="AD574" s="107" t="s">
        <v>2212</v>
      </c>
      <c r="AF574" s="65">
        <f>$XW$844</f>
        <v>263.8</v>
      </c>
      <c r="AG574" s="453" t="s">
        <v>702</v>
      </c>
      <c r="AH574" s="106" t="s">
        <v>1342</v>
      </c>
      <c r="AJ574" s="65">
        <f>$IH$850</f>
        <v>116.3</v>
      </c>
      <c r="AK574" s="453" t="s">
        <v>702</v>
      </c>
      <c r="AL574" s="107" t="s">
        <v>2711</v>
      </c>
      <c r="AN574" s="65">
        <f>$ALA$856</f>
        <v>138.5</v>
      </c>
      <c r="AO574" s="453" t="s">
        <v>702</v>
      </c>
      <c r="AP574" s="107" t="s">
        <v>653</v>
      </c>
      <c r="AR574" s="65">
        <f>$IZ$862</f>
        <v>225.4</v>
      </c>
      <c r="AS574" s="453" t="s">
        <v>702</v>
      </c>
      <c r="AT574" s="107" t="s">
        <v>2709</v>
      </c>
      <c r="AW574" s="65">
        <f>$AMK$868</f>
        <v>213.89999999999998</v>
      </c>
    </row>
    <row r="575" spans="1:49" s="34" customFormat="1" ht="15.75" customHeight="1">
      <c r="A575" s="453" t="s">
        <v>703</v>
      </c>
      <c r="B575" s="284" t="s">
        <v>3644</v>
      </c>
      <c r="D575" s="65">
        <f>$BEB$802</f>
        <v>1530.9</v>
      </c>
      <c r="E575" s="453" t="s">
        <v>703</v>
      </c>
      <c r="F575" s="107" t="s">
        <v>180</v>
      </c>
      <c r="H575" s="65">
        <f>$ZP$808</f>
        <v>2137.2999999999997</v>
      </c>
      <c r="I575" s="453" t="s">
        <v>703</v>
      </c>
      <c r="J575" s="107" t="s">
        <v>2724</v>
      </c>
      <c r="L575" s="65">
        <f>$AGE$814</f>
        <v>1211.7999999999997</v>
      </c>
      <c r="M575" s="453" t="s">
        <v>703</v>
      </c>
      <c r="N575" s="107" t="s">
        <v>2724</v>
      </c>
      <c r="P575" s="65">
        <f>$AGE$820</f>
        <v>435.29999999999995</v>
      </c>
      <c r="Q575" s="453" t="s">
        <v>703</v>
      </c>
      <c r="R575" s="107" t="s">
        <v>2203</v>
      </c>
      <c r="T575" s="65">
        <f>$WM$826</f>
        <v>898.9</v>
      </c>
      <c r="U575" s="453" t="s">
        <v>703</v>
      </c>
      <c r="V575" s="107" t="s">
        <v>2216</v>
      </c>
      <c r="X575" s="65">
        <f>$TA$832</f>
        <v>388.09999999999997</v>
      </c>
      <c r="Y575" s="453" t="s">
        <v>703</v>
      </c>
      <c r="Z575" s="284" t="s">
        <v>3634</v>
      </c>
      <c r="AB575" s="65">
        <f>$BAP$838</f>
        <v>442.3</v>
      </c>
      <c r="AC575" s="453" t="s">
        <v>703</v>
      </c>
      <c r="AD575" s="107" t="s">
        <v>2718</v>
      </c>
      <c r="AF575" s="65">
        <f>$ANC$844</f>
        <v>261.39999999999998</v>
      </c>
      <c r="AG575" s="453" t="s">
        <v>703</v>
      </c>
      <c r="AH575" s="107" t="s">
        <v>2833</v>
      </c>
      <c r="AJ575" s="65">
        <f>$AGW$850</f>
        <v>114.49999999999999</v>
      </c>
      <c r="AK575" s="453" t="s">
        <v>703</v>
      </c>
      <c r="AL575" s="107" t="s">
        <v>2719</v>
      </c>
      <c r="AN575" s="65">
        <f>$AMB$856</f>
        <v>138.39999999999998</v>
      </c>
      <c r="AO575" s="453" t="s">
        <v>703</v>
      </c>
      <c r="AP575" s="107" t="s">
        <v>704</v>
      </c>
      <c r="AR575" s="65">
        <f>$DC$862</f>
        <v>223.9</v>
      </c>
      <c r="AS575" s="453" t="s">
        <v>703</v>
      </c>
      <c r="AT575" s="107" t="s">
        <v>651</v>
      </c>
      <c r="AW575" s="65">
        <f>$DL$868</f>
        <v>209.89999999999998</v>
      </c>
    </row>
    <row r="576" spans="1:49" s="34" customFormat="1" ht="15.75" customHeight="1">
      <c r="A576" s="453" t="s">
        <v>706</v>
      </c>
      <c r="B576" s="285" t="s">
        <v>37</v>
      </c>
      <c r="D576" s="65">
        <f>$EV$802</f>
        <v>1529.8000000000002</v>
      </c>
      <c r="E576" s="453" t="s">
        <v>706</v>
      </c>
      <c r="F576" s="284" t="s">
        <v>3639</v>
      </c>
      <c r="H576" s="65">
        <f>$BCI$808</f>
        <v>2136.1999999999998</v>
      </c>
      <c r="I576" s="453" t="s">
        <v>706</v>
      </c>
      <c r="J576" s="107" t="s">
        <v>3641</v>
      </c>
      <c r="L576" s="65">
        <f>$BDA$814</f>
        <v>1210.3999999999999</v>
      </c>
      <c r="M576" s="453" t="s">
        <v>706</v>
      </c>
      <c r="N576" s="107" t="s">
        <v>2726</v>
      </c>
      <c r="P576" s="65">
        <f>$AIP$820</f>
        <v>434.09999999999997</v>
      </c>
      <c r="Q576" s="453" t="s">
        <v>706</v>
      </c>
      <c r="R576" s="107" t="s">
        <v>2216</v>
      </c>
      <c r="T576" s="65">
        <f>$TA$826</f>
        <v>893.90000000000009</v>
      </c>
      <c r="U576" s="453" t="s">
        <v>706</v>
      </c>
      <c r="V576" s="107" t="s">
        <v>686</v>
      </c>
      <c r="X576" s="65">
        <f>$PX$832</f>
        <v>386.5</v>
      </c>
      <c r="Y576" s="453" t="s">
        <v>706</v>
      </c>
      <c r="Z576" s="106" t="s">
        <v>1344</v>
      </c>
      <c r="AB576" s="65">
        <f>$GX$838</f>
        <v>437.3</v>
      </c>
      <c r="AC576" s="453" t="s">
        <v>706</v>
      </c>
      <c r="AD576" s="285" t="s">
        <v>2325</v>
      </c>
      <c r="AF576" s="65">
        <f>$OE$844</f>
        <v>259.29999999999995</v>
      </c>
      <c r="AG576" s="453" t="s">
        <v>706</v>
      </c>
      <c r="AH576" s="284" t="s">
        <v>3635</v>
      </c>
      <c r="AJ576" s="65">
        <f>$BAY$850</f>
        <v>113.60000000000001</v>
      </c>
      <c r="AK576" s="453" t="s">
        <v>706</v>
      </c>
      <c r="AL576" s="284" t="s">
        <v>3639</v>
      </c>
      <c r="AN576" s="65">
        <f>$BCI$856</f>
        <v>137.69999999999999</v>
      </c>
      <c r="AO576" s="453" t="s">
        <v>706</v>
      </c>
      <c r="AP576" s="107" t="s">
        <v>2714</v>
      </c>
      <c r="AR576" s="65">
        <f>$AJZ$862</f>
        <v>218.4</v>
      </c>
      <c r="AS576" s="453" t="s">
        <v>706</v>
      </c>
      <c r="AT576" s="107" t="s">
        <v>2734</v>
      </c>
      <c r="AW576" s="65">
        <f>$ANU$868</f>
        <v>204.49999999999997</v>
      </c>
    </row>
    <row r="577" spans="1:49" s="34" customFormat="1" ht="15.75" customHeight="1">
      <c r="A577" s="453" t="s">
        <v>775</v>
      </c>
      <c r="B577" s="107" t="s">
        <v>667</v>
      </c>
      <c r="D577" s="65">
        <f>$JR$802</f>
        <v>1528.6000000000001</v>
      </c>
      <c r="E577" s="453" t="s">
        <v>775</v>
      </c>
      <c r="F577" s="284" t="s">
        <v>3634</v>
      </c>
      <c r="H577" s="65">
        <f>$BAP$808</f>
        <v>2129.6999999999998</v>
      </c>
      <c r="I577" s="453" t="s">
        <v>775</v>
      </c>
      <c r="J577" s="285" t="s">
        <v>23</v>
      </c>
      <c r="L577" s="65">
        <f>$OW$814</f>
        <v>1209.3</v>
      </c>
      <c r="M577" s="453" t="s">
        <v>775</v>
      </c>
      <c r="N577" s="285" t="s">
        <v>1664</v>
      </c>
      <c r="P577" s="65">
        <f>$QG$820</f>
        <v>427</v>
      </c>
      <c r="Q577" s="453" t="s">
        <v>775</v>
      </c>
      <c r="R577" s="285" t="s">
        <v>15</v>
      </c>
      <c r="T577" s="65">
        <f>$LB$826</f>
        <v>864.4</v>
      </c>
      <c r="U577" s="453" t="s">
        <v>775</v>
      </c>
      <c r="V577" s="284" t="s">
        <v>3659</v>
      </c>
      <c r="X577" s="65">
        <f>$AZF$832</f>
        <v>385.5</v>
      </c>
      <c r="Y577" s="453" t="s">
        <v>775</v>
      </c>
      <c r="Z577" s="107" t="s">
        <v>2711</v>
      </c>
      <c r="AB577" s="65">
        <f>$ALA$838</f>
        <v>436.3</v>
      </c>
      <c r="AC577" s="453" t="s">
        <v>775</v>
      </c>
      <c r="AD577" s="284" t="s">
        <v>3632</v>
      </c>
      <c r="AF577" s="65">
        <f>$AZX$844</f>
        <v>259</v>
      </c>
      <c r="AG577" s="453" t="s">
        <v>775</v>
      </c>
      <c r="AH577" s="285" t="s">
        <v>1690</v>
      </c>
      <c r="AJ577" s="65">
        <f>$ZG$850</f>
        <v>112.70000000000002</v>
      </c>
      <c r="AK577" s="453" t="s">
        <v>775</v>
      </c>
      <c r="AL577" s="284" t="s">
        <v>3645</v>
      </c>
      <c r="AN577" s="65">
        <f>$BEK$856</f>
        <v>137.5</v>
      </c>
      <c r="AO577" s="453" t="s">
        <v>775</v>
      </c>
      <c r="AP577" s="107" t="s">
        <v>2722</v>
      </c>
      <c r="AR577" s="65">
        <f>$AMT$862</f>
        <v>217.4</v>
      </c>
      <c r="AS577" s="453" t="s">
        <v>775</v>
      </c>
      <c r="AT577" s="107" t="s">
        <v>3626</v>
      </c>
      <c r="AW577" s="65">
        <f>$AXM$868</f>
        <v>198.7</v>
      </c>
    </row>
    <row r="578" spans="1:49" s="34" customFormat="1" ht="15.75" customHeight="1">
      <c r="A578" s="453" t="s">
        <v>776</v>
      </c>
      <c r="B578" s="284" t="s">
        <v>3643</v>
      </c>
      <c r="D578" s="65">
        <f>$BDS$802</f>
        <v>1528.6000000000001</v>
      </c>
      <c r="E578" s="453" t="s">
        <v>776</v>
      </c>
      <c r="F578" s="107" t="s">
        <v>141</v>
      </c>
      <c r="H578" s="65">
        <f>$GO$808</f>
        <v>2122.1000000000004</v>
      </c>
      <c r="I578" s="453" t="s">
        <v>776</v>
      </c>
      <c r="J578" s="284" t="s">
        <v>3633</v>
      </c>
      <c r="L578" s="65">
        <f>$BAG$814</f>
        <v>1201.4000000000001</v>
      </c>
      <c r="M578" s="453" t="s">
        <v>776</v>
      </c>
      <c r="N578" s="107" t="s">
        <v>154</v>
      </c>
      <c r="P578" s="65">
        <f>$AR$820</f>
        <v>426</v>
      </c>
      <c r="Q578" s="453" t="s">
        <v>776</v>
      </c>
      <c r="R578" s="107" t="s">
        <v>2202</v>
      </c>
      <c r="T578" s="65">
        <f>$YO$826</f>
        <v>863.79999999999984</v>
      </c>
      <c r="U578" s="453" t="s">
        <v>776</v>
      </c>
      <c r="V578" s="107" t="s">
        <v>2714</v>
      </c>
      <c r="X578" s="65">
        <f>$AJZ$832</f>
        <v>385.4</v>
      </c>
      <c r="Y578" s="453" t="s">
        <v>776</v>
      </c>
      <c r="Z578" s="107" t="s">
        <v>141</v>
      </c>
      <c r="AB578" s="65">
        <f>$GO$838</f>
        <v>432.2</v>
      </c>
      <c r="AC578" s="453" t="s">
        <v>776</v>
      </c>
      <c r="AD578" s="284" t="s">
        <v>21</v>
      </c>
      <c r="AF578" s="65">
        <f>$Q$844</f>
        <v>258.5</v>
      </c>
      <c r="AG578" s="453" t="s">
        <v>776</v>
      </c>
      <c r="AH578" s="107" t="s">
        <v>704</v>
      </c>
      <c r="AJ578" s="65">
        <f>$DC$850</f>
        <v>110.4</v>
      </c>
      <c r="AK578" s="453" t="s">
        <v>776</v>
      </c>
      <c r="AL578" s="107" t="s">
        <v>2728</v>
      </c>
      <c r="AN578" s="65">
        <f>$APN$856</f>
        <v>137.19999999999999</v>
      </c>
      <c r="AO578" s="453" t="s">
        <v>776</v>
      </c>
      <c r="AP578" s="284" t="s">
        <v>3643</v>
      </c>
      <c r="AR578" s="65">
        <f>$BDS$862</f>
        <v>217</v>
      </c>
      <c r="AS578" s="453" t="s">
        <v>776</v>
      </c>
      <c r="AT578" s="285" t="s">
        <v>1649</v>
      </c>
      <c r="AW578" s="65">
        <f>$KS$868</f>
        <v>195.79999999999998</v>
      </c>
    </row>
    <row r="579" spans="1:49" s="34" customFormat="1" ht="15.75" customHeight="1">
      <c r="A579" s="453" t="s">
        <v>777</v>
      </c>
      <c r="B579" s="107" t="s">
        <v>2202</v>
      </c>
      <c r="D579" s="65">
        <f>$YO$802</f>
        <v>1526</v>
      </c>
      <c r="E579" s="453" t="s">
        <v>777</v>
      </c>
      <c r="F579" s="285" t="s">
        <v>23</v>
      </c>
      <c r="H579" s="65">
        <f>$OW$808</f>
        <v>2121.3999999999996</v>
      </c>
      <c r="I579" s="453" t="s">
        <v>777</v>
      </c>
      <c r="J579" s="285" t="s">
        <v>2325</v>
      </c>
      <c r="L579" s="65">
        <f>$OE$814</f>
        <v>1199.9000000000001</v>
      </c>
      <c r="M579" s="453" t="s">
        <v>777</v>
      </c>
      <c r="N579" s="284" t="s">
        <v>142</v>
      </c>
      <c r="P579" s="65">
        <f>$DU$820</f>
        <v>423.40000000000003</v>
      </c>
      <c r="Q579" s="453" t="s">
        <v>777</v>
      </c>
      <c r="R579" s="107" t="s">
        <v>2718</v>
      </c>
      <c r="T579" s="65">
        <f>$ANC$826</f>
        <v>863</v>
      </c>
      <c r="U579" s="453" t="s">
        <v>777</v>
      </c>
      <c r="V579" s="107" t="s">
        <v>2729</v>
      </c>
      <c r="X579" s="65">
        <f>$AGN$832</f>
        <v>381.4</v>
      </c>
      <c r="Y579" s="453" t="s">
        <v>777</v>
      </c>
      <c r="Z579" s="107" t="s">
        <v>2724</v>
      </c>
      <c r="AB579" s="65">
        <f>$AGE$838</f>
        <v>430.5</v>
      </c>
      <c r="AC579" s="453" t="s">
        <v>777</v>
      </c>
      <c r="AD579" s="107" t="s">
        <v>2712</v>
      </c>
      <c r="AF579" s="65">
        <f>$AKR$844</f>
        <v>258</v>
      </c>
      <c r="AG579" s="453" t="s">
        <v>777</v>
      </c>
      <c r="AH579" s="284" t="s">
        <v>3625</v>
      </c>
      <c r="AJ579" s="65">
        <f>$AXD$850</f>
        <v>106.6</v>
      </c>
      <c r="AK579" s="453" t="s">
        <v>777</v>
      </c>
      <c r="AL579" s="285" t="s">
        <v>1661</v>
      </c>
      <c r="AN579" s="65">
        <f>$CT$856</f>
        <v>136.10000000000002</v>
      </c>
      <c r="AO579" s="453" t="s">
        <v>777</v>
      </c>
      <c r="AP579" s="284" t="s">
        <v>3638</v>
      </c>
      <c r="AR579" s="65">
        <f>$BBZ$862</f>
        <v>216.5</v>
      </c>
      <c r="AS579" s="453" t="s">
        <v>777</v>
      </c>
      <c r="AT579" s="284" t="s">
        <v>3625</v>
      </c>
      <c r="AW579" s="65">
        <f>$AXD$868</f>
        <v>193.79999999999998</v>
      </c>
    </row>
    <row r="580" spans="1:49" s="34" customFormat="1" ht="15.75" customHeight="1">
      <c r="A580" s="453" t="s">
        <v>778</v>
      </c>
      <c r="B580" s="107" t="s">
        <v>2726</v>
      </c>
      <c r="D580" s="65">
        <f>$AIP$802</f>
        <v>1522.7</v>
      </c>
      <c r="E580" s="453" t="s">
        <v>778</v>
      </c>
      <c r="F580" s="285" t="s">
        <v>1661</v>
      </c>
      <c r="H580" s="65">
        <f>$CT$808</f>
        <v>2120</v>
      </c>
      <c r="I580" s="453" t="s">
        <v>778</v>
      </c>
      <c r="J580" s="285" t="s">
        <v>1668</v>
      </c>
      <c r="L580" s="65">
        <f>$PF$814</f>
        <v>1198.7</v>
      </c>
      <c r="M580" s="453" t="s">
        <v>778</v>
      </c>
      <c r="N580" s="284" t="s">
        <v>3639</v>
      </c>
      <c r="P580" s="65">
        <f>$BCI$820</f>
        <v>420</v>
      </c>
      <c r="Q580" s="453" t="s">
        <v>778</v>
      </c>
      <c r="R580" s="107" t="s">
        <v>2195</v>
      </c>
      <c r="T580" s="65">
        <f>$XN$826</f>
        <v>858.09999999999991</v>
      </c>
      <c r="U580" s="453" t="s">
        <v>778</v>
      </c>
      <c r="V580" s="107" t="s">
        <v>687</v>
      </c>
      <c r="X580" s="65">
        <f>$BS$832</f>
        <v>380.5</v>
      </c>
      <c r="Y580" s="453" t="s">
        <v>778</v>
      </c>
      <c r="Z580" s="107" t="s">
        <v>2718</v>
      </c>
      <c r="AB580" s="65">
        <f>$ANC$838</f>
        <v>427.1</v>
      </c>
      <c r="AC580" s="453" t="s">
        <v>778</v>
      </c>
      <c r="AD580" s="107" t="s">
        <v>654</v>
      </c>
      <c r="AF580" s="65">
        <f>$HP$844</f>
        <v>255.69999999999996</v>
      </c>
      <c r="AG580" s="453" t="s">
        <v>778</v>
      </c>
      <c r="AH580" s="285" t="s">
        <v>2325</v>
      </c>
      <c r="AJ580" s="65">
        <f>$OE$850</f>
        <v>106</v>
      </c>
      <c r="AK580" s="453" t="s">
        <v>778</v>
      </c>
      <c r="AL580" s="106" t="s">
        <v>1342</v>
      </c>
      <c r="AN580" s="65">
        <f>$IH$856</f>
        <v>135</v>
      </c>
      <c r="AO580" s="453" t="s">
        <v>778</v>
      </c>
      <c r="AP580" s="285" t="s">
        <v>1668</v>
      </c>
      <c r="AR580" s="65">
        <f>$PF$862</f>
        <v>216.1</v>
      </c>
      <c r="AS580" s="453" t="s">
        <v>778</v>
      </c>
      <c r="AT580" s="284" t="s">
        <v>3630</v>
      </c>
      <c r="AW580" s="65">
        <f>$AYW$868</f>
        <v>191.8</v>
      </c>
    </row>
    <row r="581" spans="1:49" s="34" customFormat="1" ht="15.75" customHeight="1">
      <c r="A581" s="453" t="s">
        <v>779</v>
      </c>
      <c r="B581" s="107" t="s">
        <v>2709</v>
      </c>
      <c r="D581" s="65">
        <f>$AMK$802</f>
        <v>1522.7</v>
      </c>
      <c r="E581" s="453" t="s">
        <v>779</v>
      </c>
      <c r="F581" s="107" t="s">
        <v>2833</v>
      </c>
      <c r="H581" s="65">
        <f>$AGW$808</f>
        <v>2116.4000000000005</v>
      </c>
      <c r="I581" s="453" t="s">
        <v>779</v>
      </c>
      <c r="J581" s="106" t="s">
        <v>1344</v>
      </c>
      <c r="L581" s="65">
        <f>$GX$814</f>
        <v>1197.7</v>
      </c>
      <c r="M581" s="453" t="s">
        <v>779</v>
      </c>
      <c r="N581" s="284" t="s">
        <v>3632</v>
      </c>
      <c r="P581" s="65">
        <f>$AZX$820</f>
        <v>418.49999999999994</v>
      </c>
      <c r="Q581" s="453" t="s">
        <v>779</v>
      </c>
      <c r="R581" s="284" t="s">
        <v>3635</v>
      </c>
      <c r="T581" s="65">
        <f>$BAY$826</f>
        <v>847.3</v>
      </c>
      <c r="U581" s="453" t="s">
        <v>779</v>
      </c>
      <c r="V581" s="284" t="s">
        <v>3624</v>
      </c>
      <c r="X581" s="65">
        <f>$AWU$832</f>
        <v>375.5</v>
      </c>
      <c r="Y581" s="453" t="s">
        <v>779</v>
      </c>
      <c r="Z581" s="107" t="s">
        <v>2729</v>
      </c>
      <c r="AB581" s="65">
        <f>$AGN$838</f>
        <v>423.2</v>
      </c>
      <c r="AC581" s="453" t="s">
        <v>779</v>
      </c>
      <c r="AD581" s="107" t="s">
        <v>2724</v>
      </c>
      <c r="AF581" s="65">
        <f>$AGE$844</f>
        <v>255.2</v>
      </c>
      <c r="AG581" s="453" t="s">
        <v>779</v>
      </c>
      <c r="AH581" s="284" t="s">
        <v>3633</v>
      </c>
      <c r="AJ581" s="65">
        <f>$BAG$850</f>
        <v>106</v>
      </c>
      <c r="AK581" s="453" t="s">
        <v>779</v>
      </c>
      <c r="AL581" s="107" t="s">
        <v>155</v>
      </c>
      <c r="AN581" s="65">
        <f>$BJ$856</f>
        <v>134.19999999999999</v>
      </c>
      <c r="AO581" s="453" t="s">
        <v>779</v>
      </c>
      <c r="AP581" s="107" t="s">
        <v>162</v>
      </c>
      <c r="AR581" s="65">
        <f>$HG$862</f>
        <v>216.1</v>
      </c>
      <c r="AS581" s="453" t="s">
        <v>779</v>
      </c>
      <c r="AT581" s="284" t="s">
        <v>3646</v>
      </c>
      <c r="AW581" s="65">
        <f>$BET$868</f>
        <v>191.6</v>
      </c>
    </row>
    <row r="582" spans="1:49" s="34" customFormat="1" ht="15.75" customHeight="1">
      <c r="A582" s="453" t="s">
        <v>780</v>
      </c>
      <c r="B582" s="107" t="s">
        <v>2203</v>
      </c>
      <c r="D582" s="65">
        <f>$WM$802</f>
        <v>1522.3000000000002</v>
      </c>
      <c r="E582" s="453" t="s">
        <v>780</v>
      </c>
      <c r="F582" s="107" t="s">
        <v>3637</v>
      </c>
      <c r="H582" s="65">
        <f>$BBQ$808</f>
        <v>2115.6</v>
      </c>
      <c r="I582" s="453" t="s">
        <v>780</v>
      </c>
      <c r="J582" s="107" t="s">
        <v>2202</v>
      </c>
      <c r="L582" s="65">
        <f>$YO$814</f>
        <v>1197.6999999999998</v>
      </c>
      <c r="M582" s="453" t="s">
        <v>780</v>
      </c>
      <c r="N582" s="285" t="s">
        <v>15</v>
      </c>
      <c r="P582" s="65">
        <f>$LB$820</f>
        <v>417.70000000000005</v>
      </c>
      <c r="Q582" s="453" t="s">
        <v>780</v>
      </c>
      <c r="R582" s="107" t="s">
        <v>2713</v>
      </c>
      <c r="T582" s="65">
        <f>$AHF$826</f>
        <v>832.8</v>
      </c>
      <c r="U582" s="453" t="s">
        <v>780</v>
      </c>
      <c r="V582" s="107" t="s">
        <v>2197</v>
      </c>
      <c r="X582" s="65">
        <f>$ADK$832</f>
        <v>374.6</v>
      </c>
      <c r="Y582" s="453" t="s">
        <v>780</v>
      </c>
      <c r="Z582" s="107" t="s">
        <v>667</v>
      </c>
      <c r="AB582" s="65">
        <f>$JR$838</f>
        <v>419.90000000000003</v>
      </c>
      <c r="AC582" s="453" t="s">
        <v>780</v>
      </c>
      <c r="AD582" s="107" t="s">
        <v>3626</v>
      </c>
      <c r="AF582" s="65">
        <f>$AXM$844</f>
        <v>255</v>
      </c>
      <c r="AG582" s="453" t="s">
        <v>780</v>
      </c>
      <c r="AH582" s="285" t="s">
        <v>1666</v>
      </c>
      <c r="AJ582" s="65">
        <f>$ND$850</f>
        <v>105.45</v>
      </c>
      <c r="AK582" s="453" t="s">
        <v>780</v>
      </c>
      <c r="AL582" s="107" t="s">
        <v>2212</v>
      </c>
      <c r="AN582" s="65">
        <f>$XW$856</f>
        <v>129.6</v>
      </c>
      <c r="AO582" s="453" t="s">
        <v>780</v>
      </c>
      <c r="AP582" s="284" t="s">
        <v>3642</v>
      </c>
      <c r="AR582" s="65">
        <f>$BDJ$862</f>
        <v>214.7</v>
      </c>
      <c r="AS582" s="453" t="s">
        <v>780</v>
      </c>
      <c r="AT582" s="284" t="s">
        <v>3629</v>
      </c>
      <c r="AW582" s="65">
        <f>$AYN$868</f>
        <v>191.5</v>
      </c>
    </row>
    <row r="583" spans="1:49" s="34" customFormat="1" ht="15.75" customHeight="1">
      <c r="A583" s="453" t="s">
        <v>781</v>
      </c>
      <c r="B583" s="284" t="s">
        <v>3625</v>
      </c>
      <c r="D583" s="65">
        <f>$AXD$802</f>
        <v>1522.3000000000002</v>
      </c>
      <c r="E583" s="453" t="s">
        <v>781</v>
      </c>
      <c r="F583" s="284" t="s">
        <v>3651</v>
      </c>
      <c r="H583" s="65">
        <f>$BGV$808</f>
        <v>2108.6999999999998</v>
      </c>
      <c r="I583" s="453" t="s">
        <v>781</v>
      </c>
      <c r="J583" s="284" t="s">
        <v>3649</v>
      </c>
      <c r="L583" s="65">
        <f>$BFU$814</f>
        <v>1194.5999999999999</v>
      </c>
      <c r="M583" s="453" t="s">
        <v>781</v>
      </c>
      <c r="N583" s="107" t="s">
        <v>2710</v>
      </c>
      <c r="P583" s="65">
        <f>$ANL$820</f>
        <v>415.5</v>
      </c>
      <c r="Q583" s="453" t="s">
        <v>781</v>
      </c>
      <c r="R583" s="107" t="s">
        <v>2217</v>
      </c>
      <c r="T583" s="65">
        <f>$AAH$826</f>
        <v>822.69999999999993</v>
      </c>
      <c r="U583" s="453" t="s">
        <v>781</v>
      </c>
      <c r="V583" s="285" t="s">
        <v>1654</v>
      </c>
      <c r="X583" s="65">
        <f>$YX$832</f>
        <v>374.2</v>
      </c>
      <c r="Y583" s="453" t="s">
        <v>781</v>
      </c>
      <c r="Z583" s="284" t="s">
        <v>3635</v>
      </c>
      <c r="AB583" s="65">
        <f>$BAY$838</f>
        <v>418.4</v>
      </c>
      <c r="AC583" s="453" t="s">
        <v>781</v>
      </c>
      <c r="AD583" s="107" t="s">
        <v>2714</v>
      </c>
      <c r="AF583" s="65">
        <f>$AJZ$844</f>
        <v>252.2</v>
      </c>
      <c r="AG583" s="453" t="s">
        <v>781</v>
      </c>
      <c r="AH583" s="284" t="s">
        <v>142</v>
      </c>
      <c r="AJ583" s="65">
        <f>$DU$850</f>
        <v>104.5</v>
      </c>
      <c r="AK583" s="453" t="s">
        <v>781</v>
      </c>
      <c r="AL583" s="285" t="s">
        <v>1753</v>
      </c>
      <c r="AN583" s="65">
        <f>$NM$856</f>
        <v>128.9</v>
      </c>
      <c r="AO583" s="453" t="s">
        <v>781</v>
      </c>
      <c r="AP583" s="107" t="s">
        <v>683</v>
      </c>
      <c r="AR583" s="65">
        <f>$Z$862</f>
        <v>211.70000000000002</v>
      </c>
      <c r="AS583" s="453" t="s">
        <v>781</v>
      </c>
      <c r="AT583" s="106" t="s">
        <v>1342</v>
      </c>
      <c r="AW583" s="65">
        <f>$IH$868</f>
        <v>190.6</v>
      </c>
    </row>
    <row r="584" spans="1:49" s="34" customFormat="1" ht="15.75" customHeight="1">
      <c r="A584" s="453" t="s">
        <v>782</v>
      </c>
      <c r="B584" s="107" t="s">
        <v>2201</v>
      </c>
      <c r="D584" s="65">
        <f>$ABI$802</f>
        <v>1522.3000000000002</v>
      </c>
      <c r="E584" s="453" t="s">
        <v>782</v>
      </c>
      <c r="F584" s="107" t="s">
        <v>654</v>
      </c>
      <c r="H584" s="65">
        <f>$HP$808</f>
        <v>2106.3000000000002</v>
      </c>
      <c r="I584" s="453" t="s">
        <v>782</v>
      </c>
      <c r="J584" s="285" t="s">
        <v>1649</v>
      </c>
      <c r="L584" s="65">
        <f>$KS$814</f>
        <v>1193.1999999999998</v>
      </c>
      <c r="M584" s="453" t="s">
        <v>782</v>
      </c>
      <c r="N584" s="107" t="s">
        <v>700</v>
      </c>
      <c r="P584" s="65">
        <f>$NV$820</f>
        <v>414.4</v>
      </c>
      <c r="Q584" s="453" t="s">
        <v>782</v>
      </c>
      <c r="R584" s="284" t="s">
        <v>3659</v>
      </c>
      <c r="T584" s="65">
        <f>$AZF$826</f>
        <v>821.10000000000014</v>
      </c>
      <c r="U584" s="453" t="s">
        <v>782</v>
      </c>
      <c r="V584" s="284" t="s">
        <v>3625</v>
      </c>
      <c r="X584" s="65">
        <f>$AXD$832</f>
        <v>373.6</v>
      </c>
      <c r="Y584" s="453" t="s">
        <v>782</v>
      </c>
      <c r="Z584" s="285" t="s">
        <v>1657</v>
      </c>
      <c r="AB584" s="65">
        <f>$TS$838</f>
        <v>412.79999999999995</v>
      </c>
      <c r="AC584" s="453" t="s">
        <v>782</v>
      </c>
      <c r="AD584" s="107" t="s">
        <v>669</v>
      </c>
      <c r="AF584" s="65">
        <f>$ML$844</f>
        <v>250.29999999999998</v>
      </c>
      <c r="AG584" s="453" t="s">
        <v>782</v>
      </c>
      <c r="AH584" s="107" t="s">
        <v>2720</v>
      </c>
      <c r="AJ584" s="65">
        <f>$AJQ$850</f>
        <v>100.7</v>
      </c>
      <c r="AK584" s="453" t="s">
        <v>782</v>
      </c>
      <c r="AL584" s="107" t="s">
        <v>2203</v>
      </c>
      <c r="AN584" s="65">
        <f>$WM$856</f>
        <v>128.4</v>
      </c>
      <c r="AO584" s="453" t="s">
        <v>782</v>
      </c>
      <c r="AP584" s="107" t="s">
        <v>2709</v>
      </c>
      <c r="AR584" s="65">
        <f>$AMK$862</f>
        <v>211.4</v>
      </c>
      <c r="AS584" s="453" t="s">
        <v>782</v>
      </c>
      <c r="AT584" s="107" t="s">
        <v>2722</v>
      </c>
      <c r="AW584" s="65">
        <f>$AMT$868</f>
        <v>189.2</v>
      </c>
    </row>
    <row r="585" spans="1:49" s="34" customFormat="1" ht="15.75" customHeight="1">
      <c r="A585" s="453" t="s">
        <v>783</v>
      </c>
      <c r="B585" s="285" t="s">
        <v>33</v>
      </c>
      <c r="D585" s="65">
        <f>$CK$802</f>
        <v>1512.5</v>
      </c>
      <c r="E585" s="453" t="s">
        <v>783</v>
      </c>
      <c r="F585" s="285" t="s">
        <v>1753</v>
      </c>
      <c r="H585" s="65">
        <f>$NM$808</f>
        <v>2085.5</v>
      </c>
      <c r="I585" s="453" t="s">
        <v>783</v>
      </c>
      <c r="J585" s="284" t="s">
        <v>3636</v>
      </c>
      <c r="L585" s="65">
        <f>$BBH$814</f>
        <v>1190.8</v>
      </c>
      <c r="M585" s="453" t="s">
        <v>783</v>
      </c>
      <c r="N585" s="107" t="s">
        <v>2201</v>
      </c>
      <c r="P585" s="65">
        <f>$ABI$820</f>
        <v>411.3</v>
      </c>
      <c r="Q585" s="453" t="s">
        <v>783</v>
      </c>
      <c r="R585" s="284" t="s">
        <v>3624</v>
      </c>
      <c r="T585" s="65">
        <f>$AWU$826</f>
        <v>800</v>
      </c>
      <c r="U585" s="453" t="s">
        <v>783</v>
      </c>
      <c r="V585" s="285" t="s">
        <v>1665</v>
      </c>
      <c r="X585" s="65">
        <f>$VU$832</f>
        <v>373.20000000000005</v>
      </c>
      <c r="Y585" s="453" t="s">
        <v>783</v>
      </c>
      <c r="Z585" s="107" t="s">
        <v>639</v>
      </c>
      <c r="AB585" s="65">
        <f>$AEC$838</f>
        <v>409.85</v>
      </c>
      <c r="AC585" s="453" t="s">
        <v>783</v>
      </c>
      <c r="AD585" s="285" t="s">
        <v>1656</v>
      </c>
      <c r="AF585" s="65">
        <f>$ASH$844</f>
        <v>248.4</v>
      </c>
      <c r="AG585" s="453" t="s">
        <v>783</v>
      </c>
      <c r="AH585" s="107" t="s">
        <v>2708</v>
      </c>
      <c r="AJ585" s="65">
        <f>$ALJ$850</f>
        <v>100.65</v>
      </c>
      <c r="AK585" s="453" t="s">
        <v>783</v>
      </c>
      <c r="AL585" s="107" t="s">
        <v>2196</v>
      </c>
      <c r="AN585" s="65">
        <f>$WV$856</f>
        <v>126.5</v>
      </c>
      <c r="AO585" s="453" t="s">
        <v>783</v>
      </c>
      <c r="AP585" s="285" t="s">
        <v>1656</v>
      </c>
      <c r="AR585" s="65">
        <f>$ASH$862</f>
        <v>210.8</v>
      </c>
      <c r="AS585" s="453" t="s">
        <v>783</v>
      </c>
      <c r="AT585" s="107" t="s">
        <v>2212</v>
      </c>
      <c r="AW585" s="65">
        <f>$XW$868</f>
        <v>189.2</v>
      </c>
    </row>
    <row r="586" spans="1:49" s="34" customFormat="1" ht="15.75" customHeight="1">
      <c r="A586" s="453" t="s">
        <v>784</v>
      </c>
      <c r="B586" s="106" t="s">
        <v>1344</v>
      </c>
      <c r="D586" s="65">
        <f>$GX$802</f>
        <v>1509.5</v>
      </c>
      <c r="E586" s="453" t="s">
        <v>784</v>
      </c>
      <c r="F586" s="284" t="s">
        <v>3649</v>
      </c>
      <c r="H586" s="65">
        <f>$BFU$808</f>
        <v>2074.1999999999998</v>
      </c>
      <c r="I586" s="453" t="s">
        <v>784</v>
      </c>
      <c r="J586" s="107" t="s">
        <v>2203</v>
      </c>
      <c r="L586" s="65">
        <f>$WM$814</f>
        <v>1190.1000000000001</v>
      </c>
      <c r="M586" s="453" t="s">
        <v>784</v>
      </c>
      <c r="N586" s="107" t="s">
        <v>2849</v>
      </c>
      <c r="P586" s="65">
        <f>$AJH$820</f>
        <v>410.5</v>
      </c>
      <c r="Q586" s="453" t="s">
        <v>784</v>
      </c>
      <c r="R586" s="285" t="s">
        <v>1668</v>
      </c>
      <c r="T586" s="65">
        <f>$PF$826</f>
        <v>792.2</v>
      </c>
      <c r="U586" s="453" t="s">
        <v>784</v>
      </c>
      <c r="V586" s="285" t="s">
        <v>1667</v>
      </c>
      <c r="X586" s="65">
        <f>$VC$832</f>
        <v>371.9</v>
      </c>
      <c r="Y586" s="453" t="s">
        <v>784</v>
      </c>
      <c r="Z586" s="107" t="s">
        <v>2731</v>
      </c>
      <c r="AB586" s="65">
        <f>$AOD$838</f>
        <v>403.5</v>
      </c>
      <c r="AC586" s="453" t="s">
        <v>784</v>
      </c>
      <c r="AD586" s="107" t="s">
        <v>2722</v>
      </c>
      <c r="AF586" s="65">
        <f>$AMT$844</f>
        <v>248.3</v>
      </c>
      <c r="AG586" s="453" t="s">
        <v>784</v>
      </c>
      <c r="AH586" s="107" t="s">
        <v>153</v>
      </c>
      <c r="AJ586" s="65">
        <f>$SR$850</f>
        <v>99.1</v>
      </c>
      <c r="AK586" s="453" t="s">
        <v>784</v>
      </c>
      <c r="AL586" s="106" t="s">
        <v>1351</v>
      </c>
      <c r="AN586" s="65">
        <f>$AI$856</f>
        <v>124.60000000000001</v>
      </c>
      <c r="AO586" s="453" t="s">
        <v>784</v>
      </c>
      <c r="AP586" s="107" t="s">
        <v>153</v>
      </c>
      <c r="AR586" s="65">
        <f>$SR$862</f>
        <v>210.4</v>
      </c>
      <c r="AS586" s="453" t="s">
        <v>784</v>
      </c>
      <c r="AT586" s="107" t="s">
        <v>2724</v>
      </c>
      <c r="AW586" s="65">
        <f>$AGE$868</f>
        <v>187.6</v>
      </c>
    </row>
    <row r="587" spans="1:49" s="34" customFormat="1" ht="15.75" customHeight="1">
      <c r="A587" s="453" t="s">
        <v>785</v>
      </c>
      <c r="B587" s="107" t="s">
        <v>155</v>
      </c>
      <c r="D587" s="65">
        <f>$BJ$802</f>
        <v>1509.5</v>
      </c>
      <c r="E587" s="453" t="s">
        <v>785</v>
      </c>
      <c r="F587" s="107" t="s">
        <v>2713</v>
      </c>
      <c r="H587" s="65">
        <f>$AHF$808</f>
        <v>2054.6999999999998</v>
      </c>
      <c r="I587" s="453" t="s">
        <v>785</v>
      </c>
      <c r="J587" s="107" t="s">
        <v>638</v>
      </c>
      <c r="L587" s="65">
        <f>$JI$814</f>
        <v>1189.9000000000001</v>
      </c>
      <c r="M587" s="453" t="s">
        <v>785</v>
      </c>
      <c r="N587" s="107" t="s">
        <v>3689</v>
      </c>
      <c r="P587" s="65">
        <f>$BGD$820</f>
        <v>407.5</v>
      </c>
      <c r="Q587" s="453" t="s">
        <v>785</v>
      </c>
      <c r="R587" s="285" t="s">
        <v>1657</v>
      </c>
      <c r="T587" s="65">
        <f>$TS$826</f>
        <v>790.4</v>
      </c>
      <c r="U587" s="453" t="s">
        <v>785</v>
      </c>
      <c r="V587" s="107" t="s">
        <v>2725</v>
      </c>
      <c r="X587" s="65">
        <f>$APE$832</f>
        <v>370.9</v>
      </c>
      <c r="Y587" s="453" t="s">
        <v>785</v>
      </c>
      <c r="Z587" s="107" t="s">
        <v>2725</v>
      </c>
      <c r="AB587" s="65">
        <f>$APE$838</f>
        <v>402.4</v>
      </c>
      <c r="AC587" s="453" t="s">
        <v>785</v>
      </c>
      <c r="AD587" s="107" t="s">
        <v>694</v>
      </c>
      <c r="AF587" s="65">
        <f>$RH$844</f>
        <v>244.50000000000003</v>
      </c>
      <c r="AG587" s="453" t="s">
        <v>785</v>
      </c>
      <c r="AH587" s="107" t="s">
        <v>2715</v>
      </c>
      <c r="AJ587" s="65">
        <f>$AQF$850</f>
        <v>95.2</v>
      </c>
      <c r="AK587" s="453" t="s">
        <v>785</v>
      </c>
      <c r="AL587" s="284" t="s">
        <v>3659</v>
      </c>
      <c r="AN587" s="65">
        <f>$AZF$856</f>
        <v>120.8</v>
      </c>
      <c r="AO587" s="453" t="s">
        <v>785</v>
      </c>
      <c r="AP587" s="284" t="s">
        <v>142</v>
      </c>
      <c r="AR587" s="65">
        <f>$DU$862</f>
        <v>209</v>
      </c>
      <c r="AS587" s="453" t="s">
        <v>785</v>
      </c>
      <c r="AT587" s="284" t="s">
        <v>3649</v>
      </c>
      <c r="AW587" s="65">
        <f>$BFU$868</f>
        <v>184.5</v>
      </c>
    </row>
    <row r="588" spans="1:49" s="34" customFormat="1" ht="15.75" customHeight="1">
      <c r="A588" s="453" t="s">
        <v>786</v>
      </c>
      <c r="B588" s="107" t="s">
        <v>653</v>
      </c>
      <c r="D588" s="65">
        <f>$IZ$802</f>
        <v>1495.1</v>
      </c>
      <c r="E588" s="453" t="s">
        <v>786</v>
      </c>
      <c r="F588" s="107" t="s">
        <v>2719</v>
      </c>
      <c r="H588" s="65">
        <f>$AMB$808</f>
        <v>2050.1000000000004</v>
      </c>
      <c r="I588" s="453" t="s">
        <v>786</v>
      </c>
      <c r="J588" s="285" t="s">
        <v>25</v>
      </c>
      <c r="L588" s="65">
        <f>$BA$814</f>
        <v>1185.3999999999999</v>
      </c>
      <c r="M588" s="453" t="s">
        <v>786</v>
      </c>
      <c r="N588" s="284" t="s">
        <v>3659</v>
      </c>
      <c r="P588" s="65">
        <f>$AZF$820</f>
        <v>405.6</v>
      </c>
      <c r="Q588" s="453" t="s">
        <v>786</v>
      </c>
      <c r="R588" s="285" t="s">
        <v>11</v>
      </c>
      <c r="T588" s="65">
        <f>$FE$826</f>
        <v>761.6</v>
      </c>
      <c r="U588" s="453" t="s">
        <v>786</v>
      </c>
      <c r="V588" s="285" t="s">
        <v>23</v>
      </c>
      <c r="X588" s="65">
        <f>$OW$832</f>
        <v>370</v>
      </c>
      <c r="Y588" s="453" t="s">
        <v>786</v>
      </c>
      <c r="Z588" s="285" t="s">
        <v>37</v>
      </c>
      <c r="AB588" s="65">
        <f>$EV$838</f>
        <v>396.35</v>
      </c>
      <c r="AC588" s="453" t="s">
        <v>786</v>
      </c>
      <c r="AD588" s="284" t="s">
        <v>3645</v>
      </c>
      <c r="AF588" s="65">
        <f>$BEK$844</f>
        <v>238.70000000000002</v>
      </c>
      <c r="AG588" s="453" t="s">
        <v>786</v>
      </c>
      <c r="AH588" s="285" t="s">
        <v>37</v>
      </c>
      <c r="AJ588" s="65">
        <f>$EV$850</f>
        <v>94.399999999999991</v>
      </c>
      <c r="AK588" s="453" t="s">
        <v>786</v>
      </c>
      <c r="AL588" s="285" t="s">
        <v>2325</v>
      </c>
      <c r="AN588" s="65">
        <f>$OE$856</f>
        <v>119.7</v>
      </c>
      <c r="AO588" s="453" t="s">
        <v>786</v>
      </c>
      <c r="AP588" s="107" t="s">
        <v>2713</v>
      </c>
      <c r="AR588" s="65">
        <f>$AHF$862</f>
        <v>207</v>
      </c>
      <c r="AS588" s="453" t="s">
        <v>786</v>
      </c>
      <c r="AT588" s="285" t="s">
        <v>31</v>
      </c>
      <c r="AW588" s="65">
        <f>$CB$868</f>
        <v>183.9</v>
      </c>
    </row>
    <row r="589" spans="1:49" s="34" customFormat="1" ht="15.75" customHeight="1">
      <c r="A589" s="453" t="s">
        <v>787</v>
      </c>
      <c r="B589" s="107" t="s">
        <v>2216</v>
      </c>
      <c r="D589" s="65">
        <f>$TA$802</f>
        <v>1480.6</v>
      </c>
      <c r="E589" s="453" t="s">
        <v>787</v>
      </c>
      <c r="F589" s="107" t="s">
        <v>2716</v>
      </c>
      <c r="H589" s="65">
        <f>$AHO$808</f>
        <v>2042.6999999999998</v>
      </c>
      <c r="I589" s="453" t="s">
        <v>787</v>
      </c>
      <c r="J589" s="107" t="s">
        <v>162</v>
      </c>
      <c r="L589" s="65">
        <f>$HG$814</f>
        <v>1184.8000000000002</v>
      </c>
      <c r="M589" s="453" t="s">
        <v>787</v>
      </c>
      <c r="N589" s="107" t="s">
        <v>2715</v>
      </c>
      <c r="P589" s="65">
        <f>$AQF$820</f>
        <v>403.2</v>
      </c>
      <c r="Q589" s="453" t="s">
        <v>787</v>
      </c>
      <c r="R589" s="107" t="s">
        <v>687</v>
      </c>
      <c r="T589" s="65">
        <f>$BS$826</f>
        <v>759.3</v>
      </c>
      <c r="U589" s="453" t="s">
        <v>787</v>
      </c>
      <c r="V589" s="284" t="s">
        <v>3634</v>
      </c>
      <c r="X589" s="65">
        <f>$BAP$832</f>
        <v>366.3</v>
      </c>
      <c r="Y589" s="453" t="s">
        <v>787</v>
      </c>
      <c r="Z589" s="107" t="s">
        <v>2216</v>
      </c>
      <c r="AB589" s="65">
        <f>$TA$838</f>
        <v>395.3</v>
      </c>
      <c r="AC589" s="453" t="s">
        <v>787</v>
      </c>
      <c r="AD589" s="107" t="s">
        <v>2710</v>
      </c>
      <c r="AF589" s="65">
        <f>$ANL$844</f>
        <v>238.59999999999997</v>
      </c>
      <c r="AG589" s="453" t="s">
        <v>787</v>
      </c>
      <c r="AH589" s="107" t="s">
        <v>2714</v>
      </c>
      <c r="AJ589" s="65">
        <f>$AJZ$850</f>
        <v>94</v>
      </c>
      <c r="AK589" s="453" t="s">
        <v>787</v>
      </c>
      <c r="AL589" s="107" t="s">
        <v>2201</v>
      </c>
      <c r="AN589" s="65">
        <f>$ABI$856</f>
        <v>119.20000000000002</v>
      </c>
      <c r="AO589" s="453" t="s">
        <v>787</v>
      </c>
      <c r="AP589" s="284" t="s">
        <v>3630</v>
      </c>
      <c r="AR589" s="65">
        <f>$AYW$862</f>
        <v>206.00000000000003</v>
      </c>
      <c r="AS589" s="453" t="s">
        <v>787</v>
      </c>
      <c r="AT589" s="106" t="s">
        <v>1349</v>
      </c>
      <c r="AW589" s="65">
        <f>$LT$868</f>
        <v>181.5</v>
      </c>
    </row>
    <row r="590" spans="1:49" s="34" customFormat="1" ht="15.75" customHeight="1">
      <c r="A590" s="453" t="s">
        <v>788</v>
      </c>
      <c r="B590" s="106" t="s">
        <v>1342</v>
      </c>
      <c r="D590" s="65">
        <f>$IH$802</f>
        <v>1480.6</v>
      </c>
      <c r="E590" s="453" t="s">
        <v>788</v>
      </c>
      <c r="F590" s="107" t="s">
        <v>2735</v>
      </c>
      <c r="H590" s="65">
        <f>$ALS$808</f>
        <v>2037.0000000000002</v>
      </c>
      <c r="I590" s="453" t="s">
        <v>788</v>
      </c>
      <c r="J590" s="107" t="s">
        <v>2195</v>
      </c>
      <c r="L590" s="65">
        <f>$XN$814</f>
        <v>1182.4000000000001</v>
      </c>
      <c r="M590" s="453" t="s">
        <v>788</v>
      </c>
      <c r="N590" s="107" t="s">
        <v>2210</v>
      </c>
      <c r="P590" s="65">
        <f>$XE$820</f>
        <v>401.3</v>
      </c>
      <c r="Q590" s="453" t="s">
        <v>788</v>
      </c>
      <c r="R590" s="285" t="s">
        <v>1664</v>
      </c>
      <c r="T590" s="65">
        <f>$QG$826</f>
        <v>716</v>
      </c>
      <c r="U590" s="453" t="s">
        <v>788</v>
      </c>
      <c r="V590" s="285" t="s">
        <v>1657</v>
      </c>
      <c r="X590" s="65">
        <f>$TS$832</f>
        <v>364</v>
      </c>
      <c r="Y590" s="453" t="s">
        <v>788</v>
      </c>
      <c r="Z590" s="107" t="s">
        <v>2713</v>
      </c>
      <c r="AB590" s="65">
        <f>$AHF$838</f>
        <v>388.5</v>
      </c>
      <c r="AC590" s="453" t="s">
        <v>788</v>
      </c>
      <c r="AD590" s="285" t="s">
        <v>33</v>
      </c>
      <c r="AF590" s="65">
        <f>$CK$844</f>
        <v>237.6</v>
      </c>
      <c r="AG590" s="453" t="s">
        <v>788</v>
      </c>
      <c r="AH590" s="107" t="s">
        <v>2193</v>
      </c>
      <c r="AJ590" s="65">
        <f>$ASZ$850</f>
        <v>93.899999999999991</v>
      </c>
      <c r="AK590" s="453" t="s">
        <v>788</v>
      </c>
      <c r="AL590" s="107" t="s">
        <v>2733</v>
      </c>
      <c r="AN590" s="65">
        <f>$AQO$856</f>
        <v>118.5</v>
      </c>
      <c r="AO590" s="453" t="s">
        <v>788</v>
      </c>
      <c r="AP590" s="284" t="s">
        <v>3659</v>
      </c>
      <c r="AR590" s="65">
        <f>$AZF$862</f>
        <v>199.1</v>
      </c>
      <c r="AS590" s="453" t="s">
        <v>788</v>
      </c>
      <c r="AT590" s="107" t="s">
        <v>675</v>
      </c>
      <c r="AW590" s="65">
        <f>$MC$868</f>
        <v>180.79999999999998</v>
      </c>
    </row>
    <row r="591" spans="1:49" s="34" customFormat="1" ht="15.75" customHeight="1">
      <c r="A591" s="453" t="s">
        <v>789</v>
      </c>
      <c r="B591" s="107" t="s">
        <v>2729</v>
      </c>
      <c r="D591" s="65">
        <f>$AGN$802</f>
        <v>1480.6</v>
      </c>
      <c r="E591" s="453" t="s">
        <v>789</v>
      </c>
      <c r="F591" s="285" t="s">
        <v>2325</v>
      </c>
      <c r="H591" s="65">
        <f>$OE$808</f>
        <v>2030.8999999999999</v>
      </c>
      <c r="I591" s="453" t="s">
        <v>789</v>
      </c>
      <c r="J591" s="107" t="s">
        <v>2220</v>
      </c>
      <c r="L591" s="65">
        <f>$YF$814</f>
        <v>1182.3</v>
      </c>
      <c r="M591" s="453" t="s">
        <v>789</v>
      </c>
      <c r="N591" s="284" t="s">
        <v>143</v>
      </c>
      <c r="P591" s="65">
        <f>$FN$820</f>
        <v>397.70000000000005</v>
      </c>
      <c r="Q591" s="453" t="s">
        <v>789</v>
      </c>
      <c r="R591" s="284" t="s">
        <v>3645</v>
      </c>
      <c r="T591" s="65">
        <f>$BEK$826</f>
        <v>714.3</v>
      </c>
      <c r="U591" s="453" t="s">
        <v>789</v>
      </c>
      <c r="V591" s="285" t="s">
        <v>17</v>
      </c>
      <c r="X591" s="65">
        <f>$EM$832</f>
        <v>358.8</v>
      </c>
      <c r="Y591" s="453" t="s">
        <v>789</v>
      </c>
      <c r="Z591" s="285" t="s">
        <v>15</v>
      </c>
      <c r="AB591" s="65">
        <f>$LB$838</f>
        <v>388.5</v>
      </c>
      <c r="AC591" s="453" t="s">
        <v>789</v>
      </c>
      <c r="AD591" s="284" t="s">
        <v>3638</v>
      </c>
      <c r="AF591" s="65">
        <f>$BBZ$844</f>
        <v>237.6</v>
      </c>
      <c r="AG591" s="453" t="s">
        <v>789</v>
      </c>
      <c r="AH591" s="285" t="s">
        <v>25</v>
      </c>
      <c r="AJ591" s="65">
        <f>$BA$850</f>
        <v>93.2</v>
      </c>
      <c r="AK591" s="453" t="s">
        <v>789</v>
      </c>
      <c r="AL591" s="106" t="s">
        <v>1337</v>
      </c>
      <c r="AN591" s="65">
        <f>$H$856</f>
        <v>115.4</v>
      </c>
      <c r="AO591" s="453" t="s">
        <v>789</v>
      </c>
      <c r="AP591" s="107" t="s">
        <v>2735</v>
      </c>
      <c r="AR591" s="65">
        <f>$ALS$862</f>
        <v>196.60000000000002</v>
      </c>
      <c r="AS591" s="453" t="s">
        <v>789</v>
      </c>
      <c r="AT591" s="107" t="s">
        <v>2193</v>
      </c>
      <c r="AW591" s="65">
        <f>$ASZ$868</f>
        <v>175.6</v>
      </c>
    </row>
    <row r="592" spans="1:49" s="34" customFormat="1" ht="15.75" customHeight="1">
      <c r="A592" s="453" t="s">
        <v>790</v>
      </c>
      <c r="B592" s="284" t="s">
        <v>3630</v>
      </c>
      <c r="D592" s="65">
        <f>$AYW$802</f>
        <v>1477.9</v>
      </c>
      <c r="E592" s="453" t="s">
        <v>790</v>
      </c>
      <c r="F592" s="107" t="s">
        <v>687</v>
      </c>
      <c r="H592" s="65">
        <f>$BS$808</f>
        <v>2026.3000000000004</v>
      </c>
      <c r="I592" s="453" t="s">
        <v>790</v>
      </c>
      <c r="J592" s="107" t="s">
        <v>153</v>
      </c>
      <c r="L592" s="65">
        <f>$SR$814</f>
        <v>1182</v>
      </c>
      <c r="M592" s="453" t="s">
        <v>790</v>
      </c>
      <c r="N592" s="107" t="s">
        <v>653</v>
      </c>
      <c r="P592" s="65">
        <f>$IZ$820</f>
        <v>393.29999999999995</v>
      </c>
      <c r="Q592" s="453" t="s">
        <v>790</v>
      </c>
      <c r="R592" s="107" t="s">
        <v>2710</v>
      </c>
      <c r="T592" s="65">
        <f>$ANL$826</f>
        <v>712.8</v>
      </c>
      <c r="U592" s="453" t="s">
        <v>790</v>
      </c>
      <c r="V592" s="106" t="s">
        <v>1351</v>
      </c>
      <c r="X592" s="65">
        <f>$AI$832</f>
        <v>358.3</v>
      </c>
      <c r="Y592" s="453" t="s">
        <v>790</v>
      </c>
      <c r="Z592" s="285" t="s">
        <v>1671</v>
      </c>
      <c r="AB592" s="65">
        <f>$RQ$838</f>
        <v>385.3</v>
      </c>
      <c r="AC592" s="453" t="s">
        <v>790</v>
      </c>
      <c r="AD592" s="284" t="s">
        <v>3630</v>
      </c>
      <c r="AF592" s="65">
        <f>$AYW$844</f>
        <v>237.1</v>
      </c>
      <c r="AG592" s="453" t="s">
        <v>790</v>
      </c>
      <c r="AH592" s="285" t="s">
        <v>17</v>
      </c>
      <c r="AJ592" s="65">
        <f>$EM$850</f>
        <v>91.7</v>
      </c>
      <c r="AK592" s="453" t="s">
        <v>790</v>
      </c>
      <c r="AL592" s="107" t="s">
        <v>694</v>
      </c>
      <c r="AN592" s="65">
        <f>$RH$856</f>
        <v>114.9</v>
      </c>
      <c r="AO592" s="453" t="s">
        <v>790</v>
      </c>
      <c r="AP592" s="285" t="s">
        <v>1657</v>
      </c>
      <c r="AR592" s="65">
        <f>$TS$862</f>
        <v>190.5</v>
      </c>
      <c r="AS592" s="453" t="s">
        <v>790</v>
      </c>
      <c r="AT592" s="107" t="s">
        <v>2729</v>
      </c>
      <c r="AW592" s="65">
        <f>$AGN$868</f>
        <v>168</v>
      </c>
    </row>
    <row r="593" spans="1:49" s="34" customFormat="1" ht="15.75" customHeight="1">
      <c r="A593" s="453" t="s">
        <v>791</v>
      </c>
      <c r="B593" s="284" t="s">
        <v>3646</v>
      </c>
      <c r="D593" s="65">
        <f>$BET$802</f>
        <v>1469.9</v>
      </c>
      <c r="E593" s="453" t="s">
        <v>791</v>
      </c>
      <c r="F593" s="284" t="s">
        <v>3647</v>
      </c>
      <c r="H593" s="65">
        <f>$BFC$808</f>
        <v>2024.3999999999999</v>
      </c>
      <c r="I593" s="453" t="s">
        <v>791</v>
      </c>
      <c r="J593" s="284" t="s">
        <v>3628</v>
      </c>
      <c r="L593" s="65">
        <f>$AYE$814</f>
        <v>1178.6000000000001</v>
      </c>
      <c r="M593" s="453" t="s">
        <v>791</v>
      </c>
      <c r="N593" s="106" t="s">
        <v>1346</v>
      </c>
      <c r="P593" s="65">
        <f>$QY$820</f>
        <v>391.8</v>
      </c>
      <c r="Q593" s="453" t="s">
        <v>791</v>
      </c>
      <c r="R593" s="107" t="s">
        <v>2220</v>
      </c>
      <c r="T593" s="65">
        <f>$YF$826</f>
        <v>703.1</v>
      </c>
      <c r="U593" s="453" t="s">
        <v>791</v>
      </c>
      <c r="V593" s="284" t="s">
        <v>3633</v>
      </c>
      <c r="X593" s="65">
        <f>$BAG$832</f>
        <v>354.4</v>
      </c>
      <c r="Y593" s="453" t="s">
        <v>791</v>
      </c>
      <c r="Z593" s="284" t="s">
        <v>3652</v>
      </c>
      <c r="AB593" s="65">
        <f>$BHE$838</f>
        <v>384.4</v>
      </c>
      <c r="AC593" s="453" t="s">
        <v>791</v>
      </c>
      <c r="AD593" s="107" t="s">
        <v>667</v>
      </c>
      <c r="AF593" s="65">
        <f>$JR$844</f>
        <v>235.20000000000002</v>
      </c>
      <c r="AG593" s="453" t="s">
        <v>791</v>
      </c>
      <c r="AH593" s="107" t="s">
        <v>653</v>
      </c>
      <c r="AJ593" s="65">
        <f>$IZ$850</f>
        <v>91.300000000000011</v>
      </c>
      <c r="AK593" s="453" t="s">
        <v>791</v>
      </c>
      <c r="AL593" s="284" t="s">
        <v>3628</v>
      </c>
      <c r="AN593" s="65">
        <f>$AYE$856</f>
        <v>113.6</v>
      </c>
      <c r="AO593" s="453" t="s">
        <v>791</v>
      </c>
      <c r="AP593" s="107" t="s">
        <v>658</v>
      </c>
      <c r="AR593" s="65">
        <f>$KA$862</f>
        <v>188.8</v>
      </c>
      <c r="AS593" s="453" t="s">
        <v>791</v>
      </c>
      <c r="AT593" s="107" t="s">
        <v>2721</v>
      </c>
      <c r="AW593" s="65">
        <f>$AHX$868</f>
        <v>166.8</v>
      </c>
    </row>
    <row r="594" spans="1:49" s="34" customFormat="1" ht="15.75" customHeight="1">
      <c r="A594" s="453" t="s">
        <v>792</v>
      </c>
      <c r="B594" s="284" t="s">
        <v>3659</v>
      </c>
      <c r="D594" s="65">
        <f>$AZF$802</f>
        <v>1463.6000000000001</v>
      </c>
      <c r="E594" s="453" t="s">
        <v>792</v>
      </c>
      <c r="F594" s="285" t="s">
        <v>1667</v>
      </c>
      <c r="H594" s="65">
        <f>$VC$808</f>
        <v>2020.8000000000002</v>
      </c>
      <c r="I594" s="453" t="s">
        <v>792</v>
      </c>
      <c r="J594" s="285" t="s">
        <v>11</v>
      </c>
      <c r="L594" s="65">
        <f>$FE$814</f>
        <v>1178.3</v>
      </c>
      <c r="M594" s="453" t="s">
        <v>792</v>
      </c>
      <c r="N594" s="106" t="s">
        <v>1342</v>
      </c>
      <c r="P594" s="65">
        <f>$IH$820</f>
        <v>380.6</v>
      </c>
      <c r="Q594" s="453" t="s">
        <v>792</v>
      </c>
      <c r="R594" s="284" t="s">
        <v>3646</v>
      </c>
      <c r="T594" s="65">
        <f>$BET$826</f>
        <v>692.90000000000009</v>
      </c>
      <c r="U594" s="453" t="s">
        <v>792</v>
      </c>
      <c r="V594" s="106" t="s">
        <v>1337</v>
      </c>
      <c r="X594" s="65">
        <f>$H$832</f>
        <v>353.9</v>
      </c>
      <c r="Y594" s="453" t="s">
        <v>792</v>
      </c>
      <c r="Z594" s="107" t="s">
        <v>668</v>
      </c>
      <c r="AB594" s="65">
        <f>$SI$838</f>
        <v>384.19999999999993</v>
      </c>
      <c r="AC594" s="453" t="s">
        <v>792</v>
      </c>
      <c r="AD594" s="107" t="s">
        <v>2209</v>
      </c>
      <c r="AF594" s="65">
        <f>$AAZ$844</f>
        <v>233.2</v>
      </c>
      <c r="AG594" s="453" t="s">
        <v>792</v>
      </c>
      <c r="AH594" s="285" t="s">
        <v>1661</v>
      </c>
      <c r="AJ594" s="65">
        <f>$CT$850</f>
        <v>90.6</v>
      </c>
      <c r="AK594" s="453" t="s">
        <v>792</v>
      </c>
      <c r="AL594" s="284" t="s">
        <v>21</v>
      </c>
      <c r="AN594" s="65">
        <f>$Q$856</f>
        <v>112.80000000000001</v>
      </c>
      <c r="AO594" s="453" t="s">
        <v>792</v>
      </c>
      <c r="AP594" s="107" t="s">
        <v>2712</v>
      </c>
      <c r="AR594" s="65">
        <f>$AKR$862</f>
        <v>187.70000000000002</v>
      </c>
      <c r="AS594" s="453" t="s">
        <v>792</v>
      </c>
      <c r="AT594" s="107" t="s">
        <v>180</v>
      </c>
      <c r="AW594" s="65">
        <f>$ZP$868</f>
        <v>166.5</v>
      </c>
    </row>
    <row r="595" spans="1:49" s="34" customFormat="1" ht="15.75" customHeight="1">
      <c r="A595" s="453" t="s">
        <v>793</v>
      </c>
      <c r="B595" s="285" t="s">
        <v>17</v>
      </c>
      <c r="D595" s="65">
        <f>$EM$802</f>
        <v>1462.9</v>
      </c>
      <c r="E595" s="453" t="s">
        <v>793</v>
      </c>
      <c r="F595" s="284" t="s">
        <v>3631</v>
      </c>
      <c r="H595" s="65">
        <f>$AZO$808</f>
        <v>2015.5000000000002</v>
      </c>
      <c r="I595" s="453" t="s">
        <v>793</v>
      </c>
      <c r="J595" s="285" t="s">
        <v>1667</v>
      </c>
      <c r="L595" s="65">
        <f>$VC$814</f>
        <v>1172.3</v>
      </c>
      <c r="M595" s="453" t="s">
        <v>793</v>
      </c>
      <c r="N595" s="285" t="s">
        <v>25</v>
      </c>
      <c r="P595" s="65">
        <f>$BA$820</f>
        <v>377.3</v>
      </c>
      <c r="Q595" s="453" t="s">
        <v>793</v>
      </c>
      <c r="R595" s="107" t="s">
        <v>2212</v>
      </c>
      <c r="T595" s="65">
        <f>$XW$826</f>
        <v>691.3</v>
      </c>
      <c r="U595" s="453" t="s">
        <v>793</v>
      </c>
      <c r="V595" s="284" t="s">
        <v>3642</v>
      </c>
      <c r="X595" s="65">
        <f>$BDJ$832</f>
        <v>352.3</v>
      </c>
      <c r="Y595" s="453" t="s">
        <v>793</v>
      </c>
      <c r="Z595" s="285" t="s">
        <v>2325</v>
      </c>
      <c r="AB595" s="65">
        <f>$OE$838</f>
        <v>383.6</v>
      </c>
      <c r="AC595" s="453" t="s">
        <v>793</v>
      </c>
      <c r="AD595" s="285" t="s">
        <v>37</v>
      </c>
      <c r="AF595" s="65">
        <f>$EV$844</f>
        <v>231.1</v>
      </c>
      <c r="AG595" s="453" t="s">
        <v>793</v>
      </c>
      <c r="AH595" s="107" t="s">
        <v>2729</v>
      </c>
      <c r="AJ595" s="65">
        <f>$AGN$850</f>
        <v>89.399999999999991</v>
      </c>
      <c r="AK595" s="453" t="s">
        <v>793</v>
      </c>
      <c r="AL595" s="107" t="s">
        <v>2195</v>
      </c>
      <c r="AN595" s="65">
        <f>$XN$856</f>
        <v>112.10000000000001</v>
      </c>
      <c r="AO595" s="453" t="s">
        <v>793</v>
      </c>
      <c r="AP595" s="107" t="s">
        <v>2708</v>
      </c>
      <c r="AR595" s="65">
        <f>$ALJ$862</f>
        <v>183</v>
      </c>
      <c r="AS595" s="453" t="s">
        <v>793</v>
      </c>
      <c r="AT595" s="107" t="s">
        <v>639</v>
      </c>
      <c r="AW595" s="65">
        <f>$AEC$868</f>
        <v>160.10000000000002</v>
      </c>
    </row>
    <row r="596" spans="1:49" s="34" customFormat="1" ht="15.75" customHeight="1">
      <c r="A596" s="453" t="s">
        <v>794</v>
      </c>
      <c r="B596" s="107" t="s">
        <v>669</v>
      </c>
      <c r="D596" s="65">
        <f>$ML$802</f>
        <v>1460.7</v>
      </c>
      <c r="E596" s="453" t="s">
        <v>794</v>
      </c>
      <c r="F596" s="284" t="s">
        <v>143</v>
      </c>
      <c r="H596" s="65">
        <f>$FN$808</f>
        <v>2013.1</v>
      </c>
      <c r="I596" s="453" t="s">
        <v>794</v>
      </c>
      <c r="J596" s="107" t="s">
        <v>141</v>
      </c>
      <c r="L596" s="65">
        <f>$GO$814</f>
        <v>1166.8</v>
      </c>
      <c r="M596" s="453" t="s">
        <v>794</v>
      </c>
      <c r="N596" s="107" t="s">
        <v>2709</v>
      </c>
      <c r="P596" s="65">
        <f>$AMK$820</f>
        <v>376</v>
      </c>
      <c r="Q596" s="453" t="s">
        <v>794</v>
      </c>
      <c r="R596" s="107" t="s">
        <v>667</v>
      </c>
      <c r="T596" s="65">
        <f>$JR$826</f>
        <v>687.3</v>
      </c>
      <c r="U596" s="453" t="s">
        <v>794</v>
      </c>
      <c r="V596" s="107" t="s">
        <v>700</v>
      </c>
      <c r="X596" s="65">
        <f>$NV$832</f>
        <v>347.1</v>
      </c>
      <c r="Y596" s="453" t="s">
        <v>794</v>
      </c>
      <c r="Z596" s="107" t="s">
        <v>2200</v>
      </c>
      <c r="AB596" s="65">
        <f>$ZY$838</f>
        <v>374.79999999999995</v>
      </c>
      <c r="AC596" s="453" t="s">
        <v>794</v>
      </c>
      <c r="AD596" s="107" t="s">
        <v>155</v>
      </c>
      <c r="AF596" s="65">
        <f>$BJ$844</f>
        <v>224.79999999999995</v>
      </c>
      <c r="AG596" s="453" t="s">
        <v>794</v>
      </c>
      <c r="AH596" s="106" t="s">
        <v>1346</v>
      </c>
      <c r="AJ596" s="65">
        <f>$QY$850</f>
        <v>88.9</v>
      </c>
      <c r="AK596" s="453" t="s">
        <v>794</v>
      </c>
      <c r="AL596" s="107" t="s">
        <v>2209</v>
      </c>
      <c r="AN596" s="65">
        <f>$AAZ$856</f>
        <v>110.80000000000001</v>
      </c>
      <c r="AO596" s="453" t="s">
        <v>794</v>
      </c>
      <c r="AP596" s="107" t="s">
        <v>180</v>
      </c>
      <c r="AR596" s="65">
        <f>$ZP$862</f>
        <v>181</v>
      </c>
      <c r="AS596" s="453" t="s">
        <v>794</v>
      </c>
      <c r="AT596" s="107" t="s">
        <v>686</v>
      </c>
      <c r="AW596" s="65">
        <f>$PX$868</f>
        <v>160.10000000000002</v>
      </c>
    </row>
    <row r="597" spans="1:49" s="34" customFormat="1" ht="15.75" customHeight="1">
      <c r="A597" s="454" t="s">
        <v>795</v>
      </c>
      <c r="B597" s="285" t="s">
        <v>1655</v>
      </c>
      <c r="D597" s="65">
        <f>$ED$802</f>
        <v>1460.2</v>
      </c>
      <c r="E597" s="454" t="s">
        <v>795</v>
      </c>
      <c r="F597" s="284" t="s">
        <v>142</v>
      </c>
      <c r="H597" s="65">
        <f>$DU$808</f>
        <v>2008.3000000000004</v>
      </c>
      <c r="I597" s="454" t="s">
        <v>795</v>
      </c>
      <c r="J597" s="107" t="s">
        <v>2721</v>
      </c>
      <c r="L597" s="65">
        <f>$AHX$814</f>
        <v>1163</v>
      </c>
      <c r="M597" s="454" t="s">
        <v>795</v>
      </c>
      <c r="N597" s="107" t="s">
        <v>2714</v>
      </c>
      <c r="P597" s="65">
        <f>$AJZ$820</f>
        <v>375.6</v>
      </c>
      <c r="Q597" s="454" t="s">
        <v>795</v>
      </c>
      <c r="R597" s="284" t="s">
        <v>3628</v>
      </c>
      <c r="T597" s="65">
        <f>$AYE$826</f>
        <v>685.59999999999991</v>
      </c>
      <c r="U597" s="454" t="s">
        <v>795</v>
      </c>
      <c r="V597" s="107" t="s">
        <v>2719</v>
      </c>
      <c r="X597" s="65">
        <f>$AMB$832</f>
        <v>346.29999999999995</v>
      </c>
      <c r="Y597" s="454" t="s">
        <v>795</v>
      </c>
      <c r="Z597" s="107" t="s">
        <v>704</v>
      </c>
      <c r="AB597" s="65">
        <f>$DC$838</f>
        <v>371.7</v>
      </c>
      <c r="AC597" s="454" t="s">
        <v>795</v>
      </c>
      <c r="AD597" s="285" t="s">
        <v>1661</v>
      </c>
      <c r="AF597" s="65">
        <f>$CT$844</f>
        <v>221.7</v>
      </c>
      <c r="AG597" s="454" t="s">
        <v>795</v>
      </c>
      <c r="AH597" s="284" t="s">
        <v>143</v>
      </c>
      <c r="AJ597" s="65">
        <f>$FN$850</f>
        <v>87.699999999999989</v>
      </c>
      <c r="AK597" s="454" t="s">
        <v>795</v>
      </c>
      <c r="AL597" s="285" t="s">
        <v>1671</v>
      </c>
      <c r="AN597" s="65">
        <f>$RQ$856</f>
        <v>109.2</v>
      </c>
      <c r="AO597" s="454" t="s">
        <v>795</v>
      </c>
      <c r="AP597" s="284" t="s">
        <v>3648</v>
      </c>
      <c r="AR597" s="65">
        <f>$BFL$862</f>
        <v>176.2</v>
      </c>
      <c r="AS597" s="454" t="s">
        <v>795</v>
      </c>
      <c r="AT597" s="107" t="s">
        <v>700</v>
      </c>
      <c r="AW597" s="65">
        <f>$NV$868</f>
        <v>152.79999999999998</v>
      </c>
    </row>
    <row r="598" spans="1:49" s="34" customFormat="1" ht="15.75" customHeight="1">
      <c r="A598" s="454" t="s">
        <v>796</v>
      </c>
      <c r="B598" s="285" t="s">
        <v>1658</v>
      </c>
      <c r="D598" s="65">
        <f>$ON$802</f>
        <v>1460.2</v>
      </c>
      <c r="E598" s="454" t="s">
        <v>796</v>
      </c>
      <c r="F598" s="285" t="s">
        <v>1649</v>
      </c>
      <c r="H598" s="65">
        <f>$KS$808</f>
        <v>2000.7</v>
      </c>
      <c r="I598" s="454" t="s">
        <v>796</v>
      </c>
      <c r="J598" s="106" t="s">
        <v>1342</v>
      </c>
      <c r="L598" s="65">
        <f>$IH$814</f>
        <v>1157.0999999999999</v>
      </c>
      <c r="M598" s="454" t="s">
        <v>796</v>
      </c>
      <c r="N598" s="284" t="s">
        <v>3631</v>
      </c>
      <c r="P598" s="65">
        <f>$AZO$820</f>
        <v>374</v>
      </c>
      <c r="Q598" s="454" t="s">
        <v>796</v>
      </c>
      <c r="R598" s="107" t="s">
        <v>2722</v>
      </c>
      <c r="T598" s="65">
        <f>$AMT$826</f>
        <v>684.3</v>
      </c>
      <c r="U598" s="454" t="s">
        <v>796</v>
      </c>
      <c r="V598" s="284" t="s">
        <v>3636</v>
      </c>
      <c r="X598" s="65">
        <f>$BBH$832</f>
        <v>342</v>
      </c>
      <c r="Y598" s="454" t="s">
        <v>796</v>
      </c>
      <c r="Z598" s="284" t="s">
        <v>3630</v>
      </c>
      <c r="AB598" s="65">
        <f>$AYW$838</f>
        <v>369.79999999999995</v>
      </c>
      <c r="AC598" s="454" t="s">
        <v>796</v>
      </c>
      <c r="AD598" s="284" t="s">
        <v>3628</v>
      </c>
      <c r="AF598" s="65">
        <f>$AYE$844</f>
        <v>219.3</v>
      </c>
      <c r="AG598" s="454" t="s">
        <v>796</v>
      </c>
      <c r="AH598" s="107" t="s">
        <v>682</v>
      </c>
      <c r="AJ598" s="65">
        <f>$HY$850</f>
        <v>87.600000000000009</v>
      </c>
      <c r="AK598" s="454" t="s">
        <v>796</v>
      </c>
      <c r="AL598" s="285" t="s">
        <v>1664</v>
      </c>
      <c r="AN598" s="65">
        <f>$QG$856</f>
        <v>108.8</v>
      </c>
      <c r="AO598" s="454" t="s">
        <v>796</v>
      </c>
      <c r="AP598" s="107" t="s">
        <v>2730</v>
      </c>
      <c r="AR598" s="65">
        <f>$AIG$862</f>
        <v>175.20000000000002</v>
      </c>
      <c r="AS598" s="454" t="s">
        <v>796</v>
      </c>
      <c r="AT598" s="107" t="s">
        <v>2710</v>
      </c>
      <c r="AW598" s="65">
        <f>$ANL$868</f>
        <v>150.19999999999999</v>
      </c>
    </row>
    <row r="599" spans="1:49" s="34" customFormat="1" ht="15.75" customHeight="1">
      <c r="A599" s="454" t="s">
        <v>797</v>
      </c>
      <c r="B599" s="107" t="s">
        <v>2196</v>
      </c>
      <c r="D599" s="65">
        <f>$WV$802</f>
        <v>1448.4</v>
      </c>
      <c r="E599" s="454" t="s">
        <v>797</v>
      </c>
      <c r="F599" s="107" t="s">
        <v>2731</v>
      </c>
      <c r="H599" s="65">
        <f>$AOD$808</f>
        <v>1997.8</v>
      </c>
      <c r="I599" s="454" t="s">
        <v>797</v>
      </c>
      <c r="J599" s="107" t="s">
        <v>704</v>
      </c>
      <c r="L599" s="65">
        <f>$DC$814</f>
        <v>1156</v>
      </c>
      <c r="M599" s="454" t="s">
        <v>797</v>
      </c>
      <c r="N599" s="107" t="s">
        <v>2728</v>
      </c>
      <c r="P599" s="65">
        <f>$APN$820</f>
        <v>372.6</v>
      </c>
      <c r="Q599" s="454" t="s">
        <v>797</v>
      </c>
      <c r="R599" s="285" t="s">
        <v>2325</v>
      </c>
      <c r="T599" s="65">
        <f>$OE$826</f>
        <v>679.7</v>
      </c>
      <c r="U599" s="454" t="s">
        <v>797</v>
      </c>
      <c r="V599" s="107" t="s">
        <v>2202</v>
      </c>
      <c r="X599" s="65">
        <f>$YO$832</f>
        <v>337.6</v>
      </c>
      <c r="Y599" s="454" t="s">
        <v>797</v>
      </c>
      <c r="Z599" s="284" t="s">
        <v>142</v>
      </c>
      <c r="AB599" s="65">
        <f>$DU$838</f>
        <v>368.40000000000003</v>
      </c>
      <c r="AC599" s="454" t="s">
        <v>797</v>
      </c>
      <c r="AD599" s="107" t="s">
        <v>2711</v>
      </c>
      <c r="AF599" s="65">
        <f>$ALA$844</f>
        <v>215.5</v>
      </c>
      <c r="AG599" s="454" t="s">
        <v>797</v>
      </c>
      <c r="AH599" s="107" t="s">
        <v>675</v>
      </c>
      <c r="AJ599" s="65">
        <f>$MC$850</f>
        <v>87.35</v>
      </c>
      <c r="AK599" s="454" t="s">
        <v>797</v>
      </c>
      <c r="AL599" s="285" t="s">
        <v>23</v>
      </c>
      <c r="AN599" s="65">
        <f>$OW$856</f>
        <v>108.10000000000001</v>
      </c>
      <c r="AO599" s="454" t="s">
        <v>797</v>
      </c>
      <c r="AP599" s="284" t="s">
        <v>3628</v>
      </c>
      <c r="AR599" s="65">
        <f>$AYE$862</f>
        <v>172.1</v>
      </c>
      <c r="AS599" s="454" t="s">
        <v>797</v>
      </c>
      <c r="AT599" s="284" t="s">
        <v>3635</v>
      </c>
      <c r="AW599" s="65">
        <f>$BAY$868</f>
        <v>145.30000000000001</v>
      </c>
    </row>
    <row r="600" spans="1:49" s="34" customFormat="1" ht="15.75" customHeight="1">
      <c r="A600" s="454" t="s">
        <v>798</v>
      </c>
      <c r="B600" s="107" t="s">
        <v>2728</v>
      </c>
      <c r="D600" s="65">
        <f>$APN$802</f>
        <v>1448.4</v>
      </c>
      <c r="E600" s="454" t="s">
        <v>798</v>
      </c>
      <c r="F600" s="107" t="s">
        <v>2849</v>
      </c>
      <c r="H600" s="65">
        <f>$AJH$808</f>
        <v>1990.4</v>
      </c>
      <c r="I600" s="454" t="s">
        <v>798</v>
      </c>
      <c r="J600" s="107" t="s">
        <v>654</v>
      </c>
      <c r="L600" s="65">
        <f>$HP$814</f>
        <v>1150.2</v>
      </c>
      <c r="M600" s="454" t="s">
        <v>798</v>
      </c>
      <c r="N600" s="107" t="s">
        <v>141</v>
      </c>
      <c r="P600" s="65">
        <f>$GO$820</f>
        <v>364.20000000000005</v>
      </c>
      <c r="Q600" s="454" t="s">
        <v>798</v>
      </c>
      <c r="R600" s="284" t="s">
        <v>3650</v>
      </c>
      <c r="T600" s="65">
        <f>$BGM$826</f>
        <v>674.5</v>
      </c>
      <c r="U600" s="454" t="s">
        <v>798</v>
      </c>
      <c r="V600" s="106" t="s">
        <v>1349</v>
      </c>
      <c r="X600" s="65">
        <f>$LT$832</f>
        <v>331.9</v>
      </c>
      <c r="Y600" s="454" t="s">
        <v>798</v>
      </c>
      <c r="Z600" s="285" t="s">
        <v>1</v>
      </c>
      <c r="AB600" s="65">
        <f>$UK$838</f>
        <v>363.4</v>
      </c>
      <c r="AC600" s="454" t="s">
        <v>798</v>
      </c>
      <c r="AD600" s="284" t="s">
        <v>3634</v>
      </c>
      <c r="AF600" s="65">
        <f>$BAP$844</f>
        <v>214.2</v>
      </c>
      <c r="AG600" s="454" t="s">
        <v>798</v>
      </c>
      <c r="AH600" s="107" t="s">
        <v>2197</v>
      </c>
      <c r="AJ600" s="65">
        <f>$ADK$850</f>
        <v>87.1</v>
      </c>
      <c r="AK600" s="454" t="s">
        <v>798</v>
      </c>
      <c r="AL600" s="285" t="s">
        <v>1665</v>
      </c>
      <c r="AN600" s="65">
        <f>$VU$856</f>
        <v>107.8</v>
      </c>
      <c r="AO600" s="454" t="s">
        <v>798</v>
      </c>
      <c r="AP600" s="107" t="s">
        <v>141</v>
      </c>
      <c r="AR600" s="65">
        <f>$GO$862</f>
        <v>171.79999999999998</v>
      </c>
      <c r="AS600" s="454" t="s">
        <v>798</v>
      </c>
      <c r="AT600" s="106" t="s">
        <v>1344</v>
      </c>
      <c r="AW600" s="65">
        <f>$GX$868</f>
        <v>145.19999999999999</v>
      </c>
    </row>
    <row r="601" spans="1:49" s="34" customFormat="1" ht="15.75" customHeight="1">
      <c r="A601" s="454" t="s">
        <v>799</v>
      </c>
      <c r="B601" s="285" t="s">
        <v>23</v>
      </c>
      <c r="D601" s="65">
        <f>$OW$802</f>
        <v>1446.0000000000002</v>
      </c>
      <c r="E601" s="454" t="s">
        <v>799</v>
      </c>
      <c r="F601" s="284" t="s">
        <v>3638</v>
      </c>
      <c r="H601" s="65">
        <f>$BBZ$808</f>
        <v>1964.4000000000003</v>
      </c>
      <c r="I601" s="454" t="s">
        <v>799</v>
      </c>
      <c r="J601" s="107" t="s">
        <v>2708</v>
      </c>
      <c r="L601" s="65">
        <f>$ALJ$814</f>
        <v>1149.1999999999998</v>
      </c>
      <c r="M601" s="454" t="s">
        <v>799</v>
      </c>
      <c r="N601" s="284" t="s">
        <v>3646</v>
      </c>
      <c r="P601" s="65">
        <f>$BET$820</f>
        <v>358.80000000000007</v>
      </c>
      <c r="Q601" s="454" t="s">
        <v>799</v>
      </c>
      <c r="R601" s="107" t="s">
        <v>141</v>
      </c>
      <c r="T601" s="65">
        <f>$GO$826</f>
        <v>669.19999999999993</v>
      </c>
      <c r="U601" s="454" t="s">
        <v>799</v>
      </c>
      <c r="V601" s="284" t="s">
        <v>3647</v>
      </c>
      <c r="X601" s="65">
        <f>$BFC$832</f>
        <v>330.6</v>
      </c>
      <c r="Y601" s="454" t="s">
        <v>799</v>
      </c>
      <c r="Z601" s="285" t="s">
        <v>1668</v>
      </c>
      <c r="AB601" s="65">
        <f>$PF$838</f>
        <v>363.3</v>
      </c>
      <c r="AC601" s="454" t="s">
        <v>799</v>
      </c>
      <c r="AD601" s="284" t="s">
        <v>3627</v>
      </c>
      <c r="AF601" s="65">
        <f>$AXV$844</f>
        <v>210.3</v>
      </c>
      <c r="AG601" s="454" t="s">
        <v>799</v>
      </c>
      <c r="AH601" s="107" t="s">
        <v>2710</v>
      </c>
      <c r="AJ601" s="65">
        <f>$ANL$850</f>
        <v>86.2</v>
      </c>
      <c r="AK601" s="454" t="s">
        <v>799</v>
      </c>
      <c r="AL601" s="107" t="s">
        <v>667</v>
      </c>
      <c r="AN601" s="65">
        <f>$JR$856</f>
        <v>107.39999999999999</v>
      </c>
      <c r="AO601" s="454" t="s">
        <v>799</v>
      </c>
      <c r="AP601" s="107" t="s">
        <v>694</v>
      </c>
      <c r="AR601" s="65">
        <f>$RH$862</f>
        <v>167.5</v>
      </c>
      <c r="AS601" s="454" t="s">
        <v>799</v>
      </c>
      <c r="AT601" s="107" t="s">
        <v>638</v>
      </c>
      <c r="AW601" s="65">
        <f>$JI$868</f>
        <v>145.19999999999999</v>
      </c>
    </row>
    <row r="602" spans="1:49" s="34" customFormat="1" ht="15.75" customHeight="1">
      <c r="A602" s="454" t="s">
        <v>800</v>
      </c>
      <c r="B602" s="107" t="s">
        <v>633</v>
      </c>
      <c r="D602" s="65">
        <f>$UB$802</f>
        <v>1445.3</v>
      </c>
      <c r="E602" s="454" t="s">
        <v>800</v>
      </c>
      <c r="F602" s="285" t="s">
        <v>1658</v>
      </c>
      <c r="H602" s="65">
        <f>$ON$808</f>
        <v>1948.3000000000004</v>
      </c>
      <c r="I602" s="454" t="s">
        <v>800</v>
      </c>
      <c r="J602" s="106" t="s">
        <v>1337</v>
      </c>
      <c r="L602" s="65">
        <f>$H$814</f>
        <v>1143.6000000000001</v>
      </c>
      <c r="M602" s="454" t="s">
        <v>800</v>
      </c>
      <c r="N602" s="107" t="s">
        <v>667</v>
      </c>
      <c r="P602" s="65">
        <f>$JR$820</f>
        <v>355.9</v>
      </c>
      <c r="Q602" s="454" t="s">
        <v>800</v>
      </c>
      <c r="R602" s="285" t="s">
        <v>1671</v>
      </c>
      <c r="T602" s="65">
        <f>$RQ$826</f>
        <v>667.6</v>
      </c>
      <c r="U602" s="454" t="s">
        <v>800</v>
      </c>
      <c r="V602" s="107" t="s">
        <v>2728</v>
      </c>
      <c r="X602" s="65">
        <f>$APN$832</f>
        <v>330</v>
      </c>
      <c r="Y602" s="454" t="s">
        <v>800</v>
      </c>
      <c r="Z602" s="107" t="s">
        <v>687</v>
      </c>
      <c r="AB602" s="65">
        <f>$BS$838</f>
        <v>363.20000000000005</v>
      </c>
      <c r="AC602" s="454" t="s">
        <v>800</v>
      </c>
      <c r="AD602" s="107" t="s">
        <v>2729</v>
      </c>
      <c r="AF602" s="65">
        <f>$AGN$844</f>
        <v>205.7</v>
      </c>
      <c r="AG602" s="454" t="s">
        <v>800</v>
      </c>
      <c r="AH602" s="107" t="s">
        <v>2730</v>
      </c>
      <c r="AJ602" s="65">
        <f>$AIG$850</f>
        <v>86</v>
      </c>
      <c r="AK602" s="454" t="s">
        <v>800</v>
      </c>
      <c r="AL602" s="285" t="s">
        <v>1657</v>
      </c>
      <c r="AN602" s="65">
        <f>$TS$856</f>
        <v>106.2</v>
      </c>
      <c r="AO602" s="454" t="s">
        <v>800</v>
      </c>
      <c r="AP602" s="285" t="s">
        <v>1665</v>
      </c>
      <c r="AR602" s="65">
        <f>$VU$862</f>
        <v>161.5</v>
      </c>
      <c r="AS602" s="454" t="s">
        <v>800</v>
      </c>
      <c r="AT602" s="107" t="s">
        <v>2715</v>
      </c>
      <c r="AW602" s="65">
        <f>$AQF$868</f>
        <v>141.50000000000003</v>
      </c>
    </row>
    <row r="603" spans="1:49" s="34" customFormat="1" ht="15.75" customHeight="1">
      <c r="A603" s="454" t="s">
        <v>801</v>
      </c>
      <c r="B603" s="107" t="s">
        <v>153</v>
      </c>
      <c r="D603" s="65">
        <f>$SR$802</f>
        <v>1439.8000000000002</v>
      </c>
      <c r="E603" s="454" t="s">
        <v>801</v>
      </c>
      <c r="F603" s="107" t="s">
        <v>2210</v>
      </c>
      <c r="H603" s="65">
        <f>$XE$808</f>
        <v>1929.2999999999997</v>
      </c>
      <c r="I603" s="454" t="s">
        <v>801</v>
      </c>
      <c r="J603" s="284" t="s">
        <v>3648</v>
      </c>
      <c r="L603" s="65">
        <f>$BFL$814</f>
        <v>1134.5</v>
      </c>
      <c r="M603" s="454" t="s">
        <v>801</v>
      </c>
      <c r="N603" s="107" t="s">
        <v>694</v>
      </c>
      <c r="P603" s="65">
        <f>$RH$820</f>
        <v>340.00000000000006</v>
      </c>
      <c r="Q603" s="454" t="s">
        <v>801</v>
      </c>
      <c r="R603" s="284" t="s">
        <v>3627</v>
      </c>
      <c r="T603" s="65">
        <f>$AXV$826</f>
        <v>655.29999999999995</v>
      </c>
      <c r="U603" s="454" t="s">
        <v>801</v>
      </c>
      <c r="V603" s="284" t="s">
        <v>3650</v>
      </c>
      <c r="X603" s="65">
        <f>$BGM$832</f>
        <v>329.5</v>
      </c>
      <c r="Y603" s="454" t="s">
        <v>801</v>
      </c>
      <c r="Z603" s="284" t="s">
        <v>21</v>
      </c>
      <c r="AB603" s="65">
        <f>$Q$838</f>
        <v>363.09999999999997</v>
      </c>
      <c r="AC603" s="454" t="s">
        <v>801</v>
      </c>
      <c r="AD603" s="284" t="s">
        <v>3625</v>
      </c>
      <c r="AF603" s="65">
        <f>$AXD$844</f>
        <v>204.29999999999998</v>
      </c>
      <c r="AG603" s="454" t="s">
        <v>801</v>
      </c>
      <c r="AH603" s="107" t="s">
        <v>162</v>
      </c>
      <c r="AJ603" s="65">
        <f>$HG$850</f>
        <v>85.8</v>
      </c>
      <c r="AK603" s="454" t="s">
        <v>801</v>
      </c>
      <c r="AL603" s="107" t="s">
        <v>654</v>
      </c>
      <c r="AN603" s="65">
        <f>$HP$856</f>
        <v>104.9</v>
      </c>
      <c r="AO603" s="454" t="s">
        <v>801</v>
      </c>
      <c r="AP603" s="107" t="s">
        <v>2196</v>
      </c>
      <c r="AR603" s="65">
        <f>$WV$862</f>
        <v>161.19999999999999</v>
      </c>
      <c r="AS603" s="454" t="s">
        <v>801</v>
      </c>
      <c r="AT603" s="107" t="s">
        <v>3637</v>
      </c>
      <c r="AW603" s="65">
        <f>$BBQ$868</f>
        <v>139.6</v>
      </c>
    </row>
    <row r="604" spans="1:49" s="34" customFormat="1" ht="15.75" customHeight="1">
      <c r="A604" s="454" t="s">
        <v>802</v>
      </c>
      <c r="B604" s="284" t="s">
        <v>3631</v>
      </c>
      <c r="D604" s="65">
        <f>$AZO$802</f>
        <v>1439.8000000000002</v>
      </c>
      <c r="E604" s="454" t="s">
        <v>802</v>
      </c>
      <c r="F604" s="284" t="s">
        <v>3644</v>
      </c>
      <c r="H604" s="65">
        <f>$BEB$808</f>
        <v>1906.8</v>
      </c>
      <c r="I604" s="454" t="s">
        <v>802</v>
      </c>
      <c r="J604" s="107" t="s">
        <v>668</v>
      </c>
      <c r="L604" s="65">
        <f>$SI$814</f>
        <v>1109.7</v>
      </c>
      <c r="M604" s="454" t="s">
        <v>802</v>
      </c>
      <c r="N604" s="107" t="s">
        <v>2713</v>
      </c>
      <c r="P604" s="65">
        <f>$AHF$820</f>
        <v>335.1</v>
      </c>
      <c r="Q604" s="454" t="s">
        <v>802</v>
      </c>
      <c r="R604" s="284" t="s">
        <v>3642</v>
      </c>
      <c r="T604" s="65">
        <f>$BDJ$826</f>
        <v>654.6</v>
      </c>
      <c r="U604" s="454" t="s">
        <v>802</v>
      </c>
      <c r="V604" s="285" t="s">
        <v>15</v>
      </c>
      <c r="X604" s="65">
        <f>$LB$832</f>
        <v>329.40000000000003</v>
      </c>
      <c r="Y604" s="454" t="s">
        <v>802</v>
      </c>
      <c r="Z604" s="107" t="s">
        <v>2720</v>
      </c>
      <c r="AB604" s="65">
        <f>$AJQ$838</f>
        <v>362.90000000000003</v>
      </c>
      <c r="AC604" s="454" t="s">
        <v>802</v>
      </c>
      <c r="AD604" s="284" t="s">
        <v>3646</v>
      </c>
      <c r="AF604" s="65">
        <f>$BET$844</f>
        <v>188</v>
      </c>
      <c r="AG604" s="454" t="s">
        <v>802</v>
      </c>
      <c r="AH604" s="284" t="s">
        <v>3648</v>
      </c>
      <c r="AJ604" s="65">
        <f>$BFL$850</f>
        <v>85.1</v>
      </c>
      <c r="AK604" s="454" t="s">
        <v>802</v>
      </c>
      <c r="AL604" s="107" t="s">
        <v>2713</v>
      </c>
      <c r="AN604" s="65">
        <f>$AHF$856</f>
        <v>102.7</v>
      </c>
      <c r="AO604" s="454" t="s">
        <v>802</v>
      </c>
      <c r="AP604" s="285" t="s">
        <v>1753</v>
      </c>
      <c r="AR604" s="65">
        <f>$NM$862</f>
        <v>161.19999999999999</v>
      </c>
      <c r="AS604" s="454" t="s">
        <v>802</v>
      </c>
      <c r="AT604" s="107" t="s">
        <v>2718</v>
      </c>
      <c r="AW604" s="65">
        <f>$ANC$868</f>
        <v>136.99999999999997</v>
      </c>
    </row>
    <row r="605" spans="1:49" s="34" customFormat="1" ht="15.75" customHeight="1">
      <c r="A605" s="454" t="s">
        <v>803</v>
      </c>
      <c r="B605" s="106" t="s">
        <v>1349</v>
      </c>
      <c r="D605" s="65">
        <f>$LT$802</f>
        <v>1439.8000000000002</v>
      </c>
      <c r="E605" s="454" t="s">
        <v>803</v>
      </c>
      <c r="F605" s="284" t="s">
        <v>3650</v>
      </c>
      <c r="H605" s="65">
        <f>$BGM$808</f>
        <v>1903.1</v>
      </c>
      <c r="I605" s="454" t="s">
        <v>803</v>
      </c>
      <c r="J605" s="107" t="s">
        <v>2209</v>
      </c>
      <c r="L605" s="65">
        <f>$AAZ$814</f>
        <v>1109</v>
      </c>
      <c r="M605" s="454" t="s">
        <v>803</v>
      </c>
      <c r="N605" s="107" t="s">
        <v>2833</v>
      </c>
      <c r="P605" s="65">
        <f>$AGW$820</f>
        <v>331.1</v>
      </c>
      <c r="Q605" s="454" t="s">
        <v>803</v>
      </c>
      <c r="R605" s="107" t="s">
        <v>2731</v>
      </c>
      <c r="T605" s="65">
        <f>$AOD$826</f>
        <v>649.20000000000005</v>
      </c>
      <c r="U605" s="454" t="s">
        <v>803</v>
      </c>
      <c r="V605" s="107" t="s">
        <v>675</v>
      </c>
      <c r="X605" s="65">
        <f>$MC$832</f>
        <v>327.8</v>
      </c>
      <c r="Y605" s="454" t="s">
        <v>803</v>
      </c>
      <c r="Z605" s="107" t="s">
        <v>2196</v>
      </c>
      <c r="AB605" s="65">
        <f>$WV$838</f>
        <v>361.59999999999997</v>
      </c>
      <c r="AC605" s="454" t="s">
        <v>803</v>
      </c>
      <c r="AD605" s="284" t="s">
        <v>3647</v>
      </c>
      <c r="AF605" s="65">
        <f>$BFC$844</f>
        <v>187.7</v>
      </c>
      <c r="AG605" s="454" t="s">
        <v>803</v>
      </c>
      <c r="AH605" s="285" t="s">
        <v>1665</v>
      </c>
      <c r="AJ605" s="65">
        <f>$VU$850</f>
        <v>84.5</v>
      </c>
      <c r="AK605" s="454" t="s">
        <v>803</v>
      </c>
      <c r="AL605" s="107" t="s">
        <v>687</v>
      </c>
      <c r="AN605" s="65">
        <f>$BS$856</f>
        <v>101.80000000000001</v>
      </c>
      <c r="AO605" s="454" t="s">
        <v>803</v>
      </c>
      <c r="AP605" s="285" t="s">
        <v>11</v>
      </c>
      <c r="AR605" s="65">
        <f>$FE$862</f>
        <v>147.19999999999999</v>
      </c>
      <c r="AS605" s="454" t="s">
        <v>803</v>
      </c>
      <c r="AT605" s="107" t="s">
        <v>2723</v>
      </c>
      <c r="AW605" s="65">
        <f>$AIY$868</f>
        <v>136.99999999999997</v>
      </c>
    </row>
    <row r="606" spans="1:49" s="34" customFormat="1" ht="15.75" customHeight="1">
      <c r="A606" s="454" t="s">
        <v>804</v>
      </c>
      <c r="B606" s="106" t="s">
        <v>1351</v>
      </c>
      <c r="D606" s="65">
        <f>$AI$802</f>
        <v>1439.8000000000002</v>
      </c>
      <c r="E606" s="454" t="s">
        <v>804</v>
      </c>
      <c r="F606" s="107" t="s">
        <v>658</v>
      </c>
      <c r="H606" s="65">
        <f>$KA$808</f>
        <v>1887.6</v>
      </c>
      <c r="I606" s="454" t="s">
        <v>804</v>
      </c>
      <c r="J606" s="284" t="s">
        <v>3642</v>
      </c>
      <c r="L606" s="65">
        <f>$BDJ$814</f>
        <v>1093.3</v>
      </c>
      <c r="M606" s="454" t="s">
        <v>804</v>
      </c>
      <c r="N606" s="107" t="s">
        <v>654</v>
      </c>
      <c r="P606" s="65">
        <f>$HP$820</f>
        <v>328.29999999999995</v>
      </c>
      <c r="Q606" s="454" t="s">
        <v>804</v>
      </c>
      <c r="R606" s="107" t="s">
        <v>2734</v>
      </c>
      <c r="T606" s="65">
        <f>$ANU$826</f>
        <v>633.49999999999989</v>
      </c>
      <c r="U606" s="454" t="s">
        <v>804</v>
      </c>
      <c r="V606" s="107" t="s">
        <v>2711</v>
      </c>
      <c r="X606" s="65">
        <f>$ALA$832</f>
        <v>324.5</v>
      </c>
      <c r="Y606" s="454" t="s">
        <v>804</v>
      </c>
      <c r="Z606" s="284" t="s">
        <v>3651</v>
      </c>
      <c r="AB606" s="65">
        <f>$BGV$838</f>
        <v>348</v>
      </c>
      <c r="AC606" s="454" t="s">
        <v>804</v>
      </c>
      <c r="AD606" s="285" t="s">
        <v>1649</v>
      </c>
      <c r="AF606" s="65">
        <f>$KS$844</f>
        <v>186.89999999999998</v>
      </c>
      <c r="AG606" s="454" t="s">
        <v>804</v>
      </c>
      <c r="AH606" s="285" t="s">
        <v>1671</v>
      </c>
      <c r="AJ606" s="65">
        <f>$RQ$850</f>
        <v>83.1</v>
      </c>
      <c r="AK606" s="454" t="s">
        <v>804</v>
      </c>
      <c r="AL606" s="284" t="s">
        <v>3643</v>
      </c>
      <c r="AN606" s="65">
        <f>$BDS$856</f>
        <v>101.5</v>
      </c>
      <c r="AO606" s="454" t="s">
        <v>804</v>
      </c>
      <c r="AP606" s="107" t="s">
        <v>2210</v>
      </c>
      <c r="AR606" s="65">
        <f>$XE$862</f>
        <v>145.69999999999999</v>
      </c>
      <c r="AS606" s="454" t="s">
        <v>804</v>
      </c>
      <c r="AT606" s="285" t="s">
        <v>1671</v>
      </c>
      <c r="AW606" s="65">
        <f>$RQ$868</f>
        <v>132.5</v>
      </c>
    </row>
    <row r="607" spans="1:49" s="34" customFormat="1" ht="15.75" customHeight="1">
      <c r="A607" s="454" t="s">
        <v>805</v>
      </c>
      <c r="B607" s="107" t="s">
        <v>2849</v>
      </c>
      <c r="D607" s="65">
        <f>$AJH$802</f>
        <v>1439.8000000000002</v>
      </c>
      <c r="E607" s="454" t="s">
        <v>805</v>
      </c>
      <c r="F607" s="107" t="s">
        <v>2710</v>
      </c>
      <c r="H607" s="65">
        <f>$ANL$808</f>
        <v>1879.3</v>
      </c>
      <c r="I607" s="454" t="s">
        <v>805</v>
      </c>
      <c r="J607" s="284" t="s">
        <v>3634</v>
      </c>
      <c r="L607" s="65">
        <f>$BAP$814</f>
        <v>1090.7</v>
      </c>
      <c r="M607" s="454" t="s">
        <v>805</v>
      </c>
      <c r="N607" s="285" t="s">
        <v>17</v>
      </c>
      <c r="P607" s="65">
        <f>$EM$820</f>
        <v>327.7</v>
      </c>
      <c r="Q607" s="454" t="s">
        <v>805</v>
      </c>
      <c r="R607" s="106" t="s">
        <v>1343</v>
      </c>
      <c r="T607" s="65">
        <f>$IQ$826</f>
        <v>631.9</v>
      </c>
      <c r="U607" s="454" t="s">
        <v>805</v>
      </c>
      <c r="V607" s="107" t="s">
        <v>2198</v>
      </c>
      <c r="X607" s="65">
        <f>$ABR$832</f>
        <v>324</v>
      </c>
      <c r="Y607" s="454" t="s">
        <v>805</v>
      </c>
      <c r="Z607" s="107" t="s">
        <v>2726</v>
      </c>
      <c r="AB607" s="65">
        <f>$AIP$838</f>
        <v>346.70000000000005</v>
      </c>
      <c r="AC607" s="454" t="s">
        <v>805</v>
      </c>
      <c r="AD607" s="107" t="s">
        <v>686</v>
      </c>
      <c r="AF607" s="65">
        <f>$PX$844</f>
        <v>186.10000000000002</v>
      </c>
      <c r="AG607" s="454" t="s">
        <v>805</v>
      </c>
      <c r="AH607" s="107" t="s">
        <v>2727</v>
      </c>
      <c r="AJ607" s="65">
        <f>$AKI$850</f>
        <v>83.1</v>
      </c>
      <c r="AK607" s="454" t="s">
        <v>805</v>
      </c>
      <c r="AL607" s="107" t="s">
        <v>2722</v>
      </c>
      <c r="AN607" s="65">
        <f>$AMT$856</f>
        <v>99.4</v>
      </c>
      <c r="AO607" s="454" t="s">
        <v>805</v>
      </c>
      <c r="AP607" s="284" t="s">
        <v>3647</v>
      </c>
      <c r="AR607" s="65">
        <f>$BFC$862</f>
        <v>135.70000000000002</v>
      </c>
      <c r="AS607" s="454" t="s">
        <v>805</v>
      </c>
      <c r="AT607" s="284" t="s">
        <v>3628</v>
      </c>
      <c r="AW607" s="65">
        <f>$AYE$868</f>
        <v>132.19999999999999</v>
      </c>
    </row>
    <row r="608" spans="1:49" s="34" customFormat="1" ht="15.75" customHeight="1">
      <c r="A608" s="454" t="s">
        <v>806</v>
      </c>
      <c r="B608" s="285" t="s">
        <v>1666</v>
      </c>
      <c r="D608" s="65">
        <f>$ND$802</f>
        <v>1439.8000000000002</v>
      </c>
      <c r="E608" s="454" t="s">
        <v>806</v>
      </c>
      <c r="F608" s="107" t="s">
        <v>633</v>
      </c>
      <c r="H608" s="65">
        <f>$UB$808</f>
        <v>1868.9</v>
      </c>
      <c r="I608" s="454" t="s">
        <v>806</v>
      </c>
      <c r="J608" s="285" t="s">
        <v>1671</v>
      </c>
      <c r="L608" s="65">
        <f>$RQ$814</f>
        <v>1088.2</v>
      </c>
      <c r="M608" s="454" t="s">
        <v>806</v>
      </c>
      <c r="N608" s="284" t="s">
        <v>3648</v>
      </c>
      <c r="P608" s="65">
        <f>$BFL$820</f>
        <v>325.59999999999997</v>
      </c>
      <c r="Q608" s="454" t="s">
        <v>806</v>
      </c>
      <c r="R608" s="285" t="s">
        <v>1649</v>
      </c>
      <c r="T608" s="65">
        <f>$KS$826</f>
        <v>625.5</v>
      </c>
      <c r="U608" s="454" t="s">
        <v>806</v>
      </c>
      <c r="V608" s="107" t="s">
        <v>2730</v>
      </c>
      <c r="X608" s="65">
        <f>$AIG$832</f>
        <v>323.89999999999998</v>
      </c>
      <c r="Y608" s="454" t="s">
        <v>806</v>
      </c>
      <c r="Z608" s="107" t="s">
        <v>2716</v>
      </c>
      <c r="AB608" s="65">
        <f>$AHO$838</f>
        <v>344.6</v>
      </c>
      <c r="AC608" s="454" t="s">
        <v>806</v>
      </c>
      <c r="AD608" s="107" t="s">
        <v>2200</v>
      </c>
      <c r="AF608" s="65">
        <f>$ZY$844</f>
        <v>181.2</v>
      </c>
      <c r="AG608" s="454" t="s">
        <v>806</v>
      </c>
      <c r="AH608" s="284" t="s">
        <v>3650</v>
      </c>
      <c r="AJ608" s="65">
        <f>$BGM$850</f>
        <v>82.1</v>
      </c>
      <c r="AK608" s="454" t="s">
        <v>806</v>
      </c>
      <c r="AL608" s="284" t="s">
        <v>3649</v>
      </c>
      <c r="AN608" s="65">
        <f>$BFU$856</f>
        <v>97.1</v>
      </c>
      <c r="AO608" s="454" t="s">
        <v>806</v>
      </c>
      <c r="AP608" s="284" t="s">
        <v>3639</v>
      </c>
      <c r="AR608" s="65">
        <f>$BCI$862</f>
        <v>127.49999999999999</v>
      </c>
      <c r="AS608" s="454" t="s">
        <v>806</v>
      </c>
      <c r="AT608" s="107" t="s">
        <v>2708</v>
      </c>
      <c r="AW608" s="65">
        <f>$ALJ$868</f>
        <v>127.5</v>
      </c>
    </row>
    <row r="609" spans="1:49" s="34" customFormat="1" ht="15.75" customHeight="1">
      <c r="A609" s="454" t="s">
        <v>807</v>
      </c>
      <c r="B609" s="107" t="s">
        <v>2720</v>
      </c>
      <c r="D609" s="65">
        <f>$AJQ$802</f>
        <v>1439.8000000000002</v>
      </c>
      <c r="E609" s="454" t="s">
        <v>807</v>
      </c>
      <c r="F609" s="285" t="s">
        <v>1657</v>
      </c>
      <c r="H609" s="65">
        <f>$TS$808</f>
        <v>1860.6999999999998</v>
      </c>
      <c r="I609" s="454" t="s">
        <v>807</v>
      </c>
      <c r="J609" s="284" t="s">
        <v>3646</v>
      </c>
      <c r="L609" s="65">
        <f>$BET$814</f>
        <v>1070.0999999999999</v>
      </c>
      <c r="M609" s="454" t="s">
        <v>807</v>
      </c>
      <c r="N609" s="107" t="s">
        <v>683</v>
      </c>
      <c r="P609" s="65">
        <f>$Z$820</f>
        <v>320.8</v>
      </c>
      <c r="Q609" s="454" t="s">
        <v>807</v>
      </c>
      <c r="R609" s="107" t="s">
        <v>180</v>
      </c>
      <c r="T609" s="65">
        <f>$ZP$826</f>
        <v>624</v>
      </c>
      <c r="U609" s="454" t="s">
        <v>807</v>
      </c>
      <c r="V609" s="284" t="s">
        <v>3627</v>
      </c>
      <c r="X609" s="65">
        <f>$AXV$832</f>
        <v>323.8</v>
      </c>
      <c r="Y609" s="454" t="s">
        <v>807</v>
      </c>
      <c r="Z609" s="106" t="s">
        <v>1345</v>
      </c>
      <c r="AB609" s="65">
        <f>$PO$838</f>
        <v>338.1</v>
      </c>
      <c r="AC609" s="454" t="s">
        <v>807</v>
      </c>
      <c r="AD609" s="107" t="s">
        <v>2198</v>
      </c>
      <c r="AF609" s="65">
        <f>$ABR$844</f>
        <v>176.9</v>
      </c>
      <c r="AG609" s="454" t="s">
        <v>807</v>
      </c>
      <c r="AH609" s="106" t="s">
        <v>1349</v>
      </c>
      <c r="AJ609" s="65">
        <f>$LT$850</f>
        <v>81.2</v>
      </c>
      <c r="AK609" s="454" t="s">
        <v>807</v>
      </c>
      <c r="AL609" s="107" t="s">
        <v>154</v>
      </c>
      <c r="AN609" s="65">
        <f>$AR$856</f>
        <v>94.7</v>
      </c>
      <c r="AO609" s="454" t="s">
        <v>807</v>
      </c>
      <c r="AP609" s="107" t="s">
        <v>2209</v>
      </c>
      <c r="AR609" s="65">
        <f>$AAZ$862</f>
        <v>118.7</v>
      </c>
      <c r="AS609" s="454" t="s">
        <v>807</v>
      </c>
      <c r="AT609" s="107" t="s">
        <v>2198</v>
      </c>
      <c r="AW609" s="65">
        <f>$ABR$868</f>
        <v>125.60000000000001</v>
      </c>
    </row>
    <row r="610" spans="1:49" s="34" customFormat="1" ht="15.75" customHeight="1">
      <c r="A610" s="454" t="s">
        <v>808</v>
      </c>
      <c r="B610" s="107" t="s">
        <v>651</v>
      </c>
      <c r="D610" s="65">
        <f>$DL$802</f>
        <v>1439.8000000000002</v>
      </c>
      <c r="E610" s="454" t="s">
        <v>808</v>
      </c>
      <c r="F610" s="107" t="s">
        <v>154</v>
      </c>
      <c r="H610" s="65">
        <f>$AR$808</f>
        <v>1859.5</v>
      </c>
      <c r="I610" s="454" t="s">
        <v>808</v>
      </c>
      <c r="J610" s="284" t="s">
        <v>3639</v>
      </c>
      <c r="L610" s="65">
        <f>$BCI$814</f>
        <v>1069.1999999999998</v>
      </c>
      <c r="M610" s="454" t="s">
        <v>808</v>
      </c>
      <c r="N610" s="107" t="s">
        <v>2735</v>
      </c>
      <c r="P610" s="65">
        <f>$ALS$820</f>
        <v>318.30000000000007</v>
      </c>
      <c r="Q610" s="454" t="s">
        <v>808</v>
      </c>
      <c r="R610" s="284" t="s">
        <v>3630</v>
      </c>
      <c r="T610" s="65">
        <f>$AYW$826</f>
        <v>618.70000000000005</v>
      </c>
      <c r="U610" s="454" t="s">
        <v>808</v>
      </c>
      <c r="V610" s="285" t="s">
        <v>1661</v>
      </c>
      <c r="X610" s="65">
        <f>$CT$832</f>
        <v>320.70000000000005</v>
      </c>
      <c r="Y610" s="454" t="s">
        <v>808</v>
      </c>
      <c r="Z610" s="284" t="s">
        <v>3647</v>
      </c>
      <c r="AB610" s="65">
        <f>$BFC$838</f>
        <v>335.7</v>
      </c>
      <c r="AC610" s="454" t="s">
        <v>808</v>
      </c>
      <c r="AD610" s="107" t="s">
        <v>653</v>
      </c>
      <c r="AF610" s="65">
        <f>$IZ$844</f>
        <v>176.8</v>
      </c>
      <c r="AG610" s="454" t="s">
        <v>808</v>
      </c>
      <c r="AH610" s="284" t="s">
        <v>21</v>
      </c>
      <c r="AJ610" s="65">
        <f>$Q$850</f>
        <v>80.900000000000006</v>
      </c>
      <c r="AK610" s="454" t="s">
        <v>808</v>
      </c>
      <c r="AL610" s="107" t="s">
        <v>2729</v>
      </c>
      <c r="AN610" s="65">
        <f>$AGN$856</f>
        <v>94.7</v>
      </c>
      <c r="AO610" s="454" t="s">
        <v>808</v>
      </c>
      <c r="AP610" s="107" t="s">
        <v>2200</v>
      </c>
      <c r="AR610" s="65">
        <f>$ZY$862</f>
        <v>109.6</v>
      </c>
      <c r="AS610" s="454" t="s">
        <v>808</v>
      </c>
      <c r="AT610" s="107" t="s">
        <v>669</v>
      </c>
      <c r="AW610" s="65">
        <f>$ML$868</f>
        <v>122.4</v>
      </c>
    </row>
    <row r="611" spans="1:49" s="34" customFormat="1" ht="15.75" customHeight="1">
      <c r="A611" s="454" t="s">
        <v>809</v>
      </c>
      <c r="B611" s="107" t="s">
        <v>2724</v>
      </c>
      <c r="D611" s="65">
        <f>$AGE$802</f>
        <v>1439.8000000000002</v>
      </c>
      <c r="E611" s="454" t="s">
        <v>809</v>
      </c>
      <c r="F611" s="284" t="s">
        <v>3625</v>
      </c>
      <c r="H611" s="65">
        <f>$AXD$808</f>
        <v>1856.9</v>
      </c>
      <c r="I611" s="454" t="s">
        <v>809</v>
      </c>
      <c r="J611" s="284" t="s">
        <v>3640</v>
      </c>
      <c r="L611" s="65">
        <f>$BCR$814</f>
        <v>1067.9000000000001</v>
      </c>
      <c r="M611" s="454" t="s">
        <v>809</v>
      </c>
      <c r="N611" s="107" t="s">
        <v>669</v>
      </c>
      <c r="P611" s="65">
        <f>$ML$820</f>
        <v>313.10000000000002</v>
      </c>
      <c r="Q611" s="454" t="s">
        <v>809</v>
      </c>
      <c r="R611" s="285" t="s">
        <v>1661</v>
      </c>
      <c r="T611" s="65">
        <f>$CT$826</f>
        <v>608.6</v>
      </c>
      <c r="U611" s="454" t="s">
        <v>809</v>
      </c>
      <c r="V611" s="285" t="s">
        <v>1690</v>
      </c>
      <c r="X611" s="65">
        <f>$ZG$832</f>
        <v>320</v>
      </c>
      <c r="Y611" s="454" t="s">
        <v>809</v>
      </c>
      <c r="Z611" s="285" t="s">
        <v>31</v>
      </c>
      <c r="AB611" s="65">
        <f>$CB$838</f>
        <v>327.10000000000002</v>
      </c>
      <c r="AC611" s="454" t="s">
        <v>809</v>
      </c>
      <c r="AD611" s="285" t="s">
        <v>1690</v>
      </c>
      <c r="AF611" s="65">
        <f>$ZG$844</f>
        <v>174.7</v>
      </c>
      <c r="AG611" s="454" t="s">
        <v>809</v>
      </c>
      <c r="AH611" s="107" t="s">
        <v>2717</v>
      </c>
      <c r="AJ611" s="65">
        <f>$AOV$850</f>
        <v>80.3</v>
      </c>
      <c r="AK611" s="454" t="s">
        <v>809</v>
      </c>
      <c r="AL611" s="284" t="s">
        <v>3638</v>
      </c>
      <c r="AN611" s="65">
        <f>$BBZ$856</f>
        <v>94.100000000000009</v>
      </c>
      <c r="AO611" s="454" t="s">
        <v>809</v>
      </c>
      <c r="AP611" s="107" t="s">
        <v>639</v>
      </c>
      <c r="AR611" s="65">
        <f>$AEC$862</f>
        <v>104.8</v>
      </c>
      <c r="AS611" s="454" t="s">
        <v>809</v>
      </c>
      <c r="AT611" s="285" t="s">
        <v>1656</v>
      </c>
      <c r="AW611" s="65">
        <f>$ASH$868</f>
        <v>121.6</v>
      </c>
    </row>
    <row r="612" spans="1:49" s="34" customFormat="1" ht="15.75" customHeight="1">
      <c r="A612" s="454" t="s">
        <v>810</v>
      </c>
      <c r="B612" s="107" t="s">
        <v>2723</v>
      </c>
      <c r="D612" s="65">
        <f>$AIY$802</f>
        <v>1439.8000000000002</v>
      </c>
      <c r="E612" s="454" t="s">
        <v>810</v>
      </c>
      <c r="F612" s="107" t="s">
        <v>700</v>
      </c>
      <c r="H612" s="65">
        <f>$NV$808</f>
        <v>1847.9</v>
      </c>
      <c r="I612" s="454" t="s">
        <v>810</v>
      </c>
      <c r="J612" s="107" t="s">
        <v>2725</v>
      </c>
      <c r="L612" s="65">
        <f>$APE$814</f>
        <v>1054.5</v>
      </c>
      <c r="M612" s="454" t="s">
        <v>810</v>
      </c>
      <c r="N612" s="107" t="s">
        <v>2197</v>
      </c>
      <c r="P612" s="65">
        <f>$ADK$820</f>
        <v>310</v>
      </c>
      <c r="Q612" s="454" t="s">
        <v>810</v>
      </c>
      <c r="R612" s="285" t="s">
        <v>1656</v>
      </c>
      <c r="T612" s="65">
        <f>$ASH$826</f>
        <v>608.59999999999991</v>
      </c>
      <c r="U612" s="454" t="s">
        <v>810</v>
      </c>
      <c r="V612" s="107" t="s">
        <v>2203</v>
      </c>
      <c r="X612" s="65">
        <f>$WM$832</f>
        <v>318.5</v>
      </c>
      <c r="Y612" s="454" t="s">
        <v>810</v>
      </c>
      <c r="Z612" s="107" t="s">
        <v>2722</v>
      </c>
      <c r="AB612" s="65">
        <f>$AMT$838</f>
        <v>324.39999999999998</v>
      </c>
      <c r="AC612" s="454" t="s">
        <v>810</v>
      </c>
      <c r="AD612" s="284" t="s">
        <v>3631</v>
      </c>
      <c r="AF612" s="65">
        <f>$AZO$844</f>
        <v>174.60000000000002</v>
      </c>
      <c r="AG612" s="454" t="s">
        <v>810</v>
      </c>
      <c r="AH612" s="107" t="s">
        <v>700</v>
      </c>
      <c r="AJ612" s="65">
        <f>$NV$850</f>
        <v>79.699999999999989</v>
      </c>
      <c r="AK612" s="454" t="s">
        <v>810</v>
      </c>
      <c r="AL612" s="107" t="s">
        <v>2709</v>
      </c>
      <c r="AN612" s="65">
        <f>$AMK$856</f>
        <v>93.199999999999989</v>
      </c>
      <c r="AO612" s="454" t="s">
        <v>810</v>
      </c>
      <c r="AP612" s="107" t="s">
        <v>2833</v>
      </c>
      <c r="AR612" s="65">
        <f>$AGW$862</f>
        <v>104.39999999999999</v>
      </c>
      <c r="AS612" s="454" t="s">
        <v>810</v>
      </c>
      <c r="AT612" s="107" t="s">
        <v>682</v>
      </c>
      <c r="AW612" s="65">
        <f>$HY$868</f>
        <v>117.3</v>
      </c>
    </row>
    <row r="613" spans="1:49" s="34" customFormat="1" ht="15.75" customHeight="1">
      <c r="A613" s="454" t="s">
        <v>811</v>
      </c>
      <c r="B613" s="107" t="s">
        <v>2195</v>
      </c>
      <c r="D613" s="65">
        <f>$XN$802</f>
        <v>1433.9</v>
      </c>
      <c r="E613" s="454" t="s">
        <v>811</v>
      </c>
      <c r="F613" s="285" t="s">
        <v>1671</v>
      </c>
      <c r="H613" s="65">
        <f>$RQ$808</f>
        <v>1839.2999999999997</v>
      </c>
      <c r="I613" s="454" t="s">
        <v>811</v>
      </c>
      <c r="J613" s="107" t="s">
        <v>2735</v>
      </c>
      <c r="L613" s="65">
        <f>$ALS$814</f>
        <v>1049.9999999999998</v>
      </c>
      <c r="M613" s="454" t="s">
        <v>811</v>
      </c>
      <c r="N613" s="107" t="s">
        <v>3626</v>
      </c>
      <c r="P613" s="65">
        <f>$AXM$820</f>
        <v>309.70000000000005</v>
      </c>
      <c r="Q613" s="454" t="s">
        <v>811</v>
      </c>
      <c r="R613" s="107" t="s">
        <v>2709</v>
      </c>
      <c r="T613" s="65">
        <f>$AMK$826</f>
        <v>600.69999999999993</v>
      </c>
      <c r="U613" s="454" t="s">
        <v>811</v>
      </c>
      <c r="V613" s="107" t="s">
        <v>2715</v>
      </c>
      <c r="X613" s="65">
        <f>$AQF$832</f>
        <v>316.89999999999998</v>
      </c>
      <c r="Y613" s="454" t="s">
        <v>811</v>
      </c>
      <c r="Z613" s="106" t="s">
        <v>1342</v>
      </c>
      <c r="AB613" s="65">
        <f>$IH$838</f>
        <v>323.39999999999998</v>
      </c>
      <c r="AC613" s="454" t="s">
        <v>811</v>
      </c>
      <c r="AD613" s="107" t="s">
        <v>633</v>
      </c>
      <c r="AF613" s="65">
        <f>$UB$844</f>
        <v>168.2</v>
      </c>
      <c r="AG613" s="454" t="s">
        <v>811</v>
      </c>
      <c r="AH613" s="107" t="s">
        <v>155</v>
      </c>
      <c r="AJ613" s="65">
        <f>$BJ$850</f>
        <v>78.899999999999991</v>
      </c>
      <c r="AK613" s="454" t="s">
        <v>811</v>
      </c>
      <c r="AL613" s="107" t="s">
        <v>2717</v>
      </c>
      <c r="AN613" s="65">
        <f>$AOV$856</f>
        <v>83.2</v>
      </c>
      <c r="AO613" s="454" t="s">
        <v>811</v>
      </c>
      <c r="AP613" s="107" t="s">
        <v>686</v>
      </c>
      <c r="AR613" s="65">
        <f>$PX$862</f>
        <v>103.69999999999999</v>
      </c>
      <c r="AS613" s="454" t="s">
        <v>811</v>
      </c>
      <c r="AT613" s="107" t="s">
        <v>2209</v>
      </c>
      <c r="AW613" s="65">
        <f>$AAZ$868</f>
        <v>116.1</v>
      </c>
    </row>
    <row r="614" spans="1:49" s="34" customFormat="1" ht="15.75" customHeight="1">
      <c r="A614" s="454" t="s">
        <v>812</v>
      </c>
      <c r="B614" s="285" t="s">
        <v>1664</v>
      </c>
      <c r="D614" s="65">
        <f>$QG$802</f>
        <v>1433.9</v>
      </c>
      <c r="E614" s="454" t="s">
        <v>812</v>
      </c>
      <c r="F614" s="107" t="s">
        <v>3641</v>
      </c>
      <c r="H614" s="65">
        <f>$BDA$808</f>
        <v>1830.8000000000002</v>
      </c>
      <c r="I614" s="454" t="s">
        <v>812</v>
      </c>
      <c r="J614" s="107" t="s">
        <v>651</v>
      </c>
      <c r="L614" s="65">
        <f>$DL$814</f>
        <v>1035.8</v>
      </c>
      <c r="M614" s="454" t="s">
        <v>812</v>
      </c>
      <c r="N614" s="107" t="s">
        <v>651</v>
      </c>
      <c r="P614" s="65">
        <f>$DL$820</f>
        <v>309.7</v>
      </c>
      <c r="Q614" s="454" t="s">
        <v>812</v>
      </c>
      <c r="R614" s="107" t="s">
        <v>2717</v>
      </c>
      <c r="T614" s="65">
        <f>$AOV$826</f>
        <v>598.20000000000005</v>
      </c>
      <c r="U614" s="454" t="s">
        <v>812</v>
      </c>
      <c r="V614" s="285" t="s">
        <v>1668</v>
      </c>
      <c r="X614" s="65">
        <f>$PF$832</f>
        <v>316.39999999999998</v>
      </c>
      <c r="Y614" s="454" t="s">
        <v>812</v>
      </c>
      <c r="Z614" s="284" t="s">
        <v>3644</v>
      </c>
      <c r="AB614" s="65">
        <f>$BEB$838</f>
        <v>317.60000000000002</v>
      </c>
      <c r="AC614" s="454" t="s">
        <v>812</v>
      </c>
      <c r="AD614" s="107" t="s">
        <v>2709</v>
      </c>
      <c r="AF614" s="65">
        <f>$AMK$844</f>
        <v>167.9</v>
      </c>
      <c r="AG614" s="454" t="s">
        <v>812</v>
      </c>
      <c r="AH614" s="285" t="s">
        <v>33</v>
      </c>
      <c r="AJ614" s="65">
        <f>$CK$850</f>
        <v>78.600000000000009</v>
      </c>
      <c r="AK614" s="454" t="s">
        <v>812</v>
      </c>
      <c r="AL614" s="285" t="s">
        <v>1653</v>
      </c>
      <c r="AN614" s="65">
        <f>$FW$856</f>
        <v>81.700000000000017</v>
      </c>
      <c r="AO614" s="454" t="s">
        <v>812</v>
      </c>
      <c r="AP614" s="284" t="s">
        <v>3632</v>
      </c>
      <c r="AR614" s="65">
        <f>$AZX$862</f>
        <v>102.69999999999999</v>
      </c>
      <c r="AS614" s="454" t="s">
        <v>812</v>
      </c>
      <c r="AT614" s="284" t="s">
        <v>3645</v>
      </c>
      <c r="AW614" s="65">
        <f>$BEK$868</f>
        <v>114.5</v>
      </c>
    </row>
    <row r="615" spans="1:49" s="34" customFormat="1" ht="15.75" customHeight="1">
      <c r="A615" s="454" t="s">
        <v>813</v>
      </c>
      <c r="B615" s="107" t="s">
        <v>683</v>
      </c>
      <c r="D615" s="65">
        <f>$Z$802</f>
        <v>1433.9</v>
      </c>
      <c r="E615" s="454" t="s">
        <v>813</v>
      </c>
      <c r="F615" s="107" t="s">
        <v>683</v>
      </c>
      <c r="H615" s="65">
        <f>$Z$808</f>
        <v>1824.0000000000002</v>
      </c>
      <c r="I615" s="454" t="s">
        <v>813</v>
      </c>
      <c r="J615" s="284" t="s">
        <v>3635</v>
      </c>
      <c r="L615" s="65">
        <f>$BAY$814</f>
        <v>1025.6000000000001</v>
      </c>
      <c r="M615" s="454" t="s">
        <v>813</v>
      </c>
      <c r="N615" s="107" t="s">
        <v>2719</v>
      </c>
      <c r="P615" s="65">
        <f>$AMB$820</f>
        <v>307.90000000000003</v>
      </c>
      <c r="Q615" s="454" t="s">
        <v>813</v>
      </c>
      <c r="R615" s="285" t="s">
        <v>37</v>
      </c>
      <c r="T615" s="65">
        <f>$EV$826</f>
        <v>597.4</v>
      </c>
      <c r="U615" s="454" t="s">
        <v>813</v>
      </c>
      <c r="V615" s="106" t="s">
        <v>1344</v>
      </c>
      <c r="X615" s="65">
        <f>$GX$832</f>
        <v>315.89999999999998</v>
      </c>
      <c r="Y615" s="454" t="s">
        <v>813</v>
      </c>
      <c r="Z615" s="107" t="s">
        <v>2212</v>
      </c>
      <c r="AB615" s="65">
        <f>$XW$838</f>
        <v>302.40000000000003</v>
      </c>
      <c r="AC615" s="454" t="s">
        <v>813</v>
      </c>
      <c r="AD615" s="285" t="s">
        <v>1665</v>
      </c>
      <c r="AF615" s="65">
        <f>$VU$844</f>
        <v>164.8</v>
      </c>
      <c r="AG615" s="454" t="s">
        <v>813</v>
      </c>
      <c r="AH615" s="284" t="s">
        <v>3643</v>
      </c>
      <c r="AJ615" s="65">
        <f>$BDS$850</f>
        <v>78.5</v>
      </c>
      <c r="AK615" s="454" t="s">
        <v>813</v>
      </c>
      <c r="AL615" s="285" t="s">
        <v>1655</v>
      </c>
      <c r="AN615" s="65">
        <f>$ED$856</f>
        <v>81.700000000000017</v>
      </c>
      <c r="AO615" s="454" t="s">
        <v>813</v>
      </c>
      <c r="AP615" s="284" t="s">
        <v>3624</v>
      </c>
      <c r="AR615" s="65">
        <f>$AWU$862</f>
        <v>101.30000000000001</v>
      </c>
      <c r="AS615" s="454" t="s">
        <v>813</v>
      </c>
      <c r="AT615" s="107" t="s">
        <v>155</v>
      </c>
      <c r="AW615" s="65">
        <f>$BJ$868</f>
        <v>111.89999999999999</v>
      </c>
    </row>
    <row r="616" spans="1:49" s="34" customFormat="1" ht="15.75" customHeight="1">
      <c r="A616" s="454" t="s">
        <v>814</v>
      </c>
      <c r="B616" s="107" t="s">
        <v>3641</v>
      </c>
      <c r="D616" s="65">
        <f>$BDA$802</f>
        <v>1433.9</v>
      </c>
      <c r="E616" s="454" t="s">
        <v>814</v>
      </c>
      <c r="F616" s="107" t="s">
        <v>162</v>
      </c>
      <c r="H616" s="65">
        <f>$HG$808</f>
        <v>1823.3999999999999</v>
      </c>
      <c r="I616" s="454" t="s">
        <v>814</v>
      </c>
      <c r="J616" s="107" t="s">
        <v>2718</v>
      </c>
      <c r="L616" s="65">
        <f>$ANC$814</f>
        <v>1013.3</v>
      </c>
      <c r="M616" s="454" t="s">
        <v>814</v>
      </c>
      <c r="N616" s="106" t="s">
        <v>1349</v>
      </c>
      <c r="P616" s="65">
        <f>$LT$820</f>
        <v>296.3</v>
      </c>
      <c r="Q616" s="454" t="s">
        <v>814</v>
      </c>
      <c r="R616" s="285" t="s">
        <v>17</v>
      </c>
      <c r="T616" s="65">
        <f>$EM$826</f>
        <v>588.40000000000009</v>
      </c>
      <c r="U616" s="454" t="s">
        <v>814</v>
      </c>
      <c r="V616" s="284" t="s">
        <v>3629</v>
      </c>
      <c r="X616" s="65">
        <f>$AYN$832</f>
        <v>312.8</v>
      </c>
      <c r="Y616" s="454" t="s">
        <v>814</v>
      </c>
      <c r="Z616" s="107" t="s">
        <v>669</v>
      </c>
      <c r="AB616" s="65">
        <f>$ML$838</f>
        <v>296.40000000000003</v>
      </c>
      <c r="AC616" s="454" t="s">
        <v>814</v>
      </c>
      <c r="AD616" s="284" t="s">
        <v>3650</v>
      </c>
      <c r="AF616" s="65">
        <f>$BGM$844</f>
        <v>163.09999999999997</v>
      </c>
      <c r="AG616" s="454" t="s">
        <v>814</v>
      </c>
      <c r="AH616" s="107" t="s">
        <v>2725</v>
      </c>
      <c r="AJ616" s="65">
        <f>$APE$850</f>
        <v>78.100000000000009</v>
      </c>
      <c r="AK616" s="454" t="s">
        <v>814</v>
      </c>
      <c r="AL616" s="285" t="s">
        <v>33</v>
      </c>
      <c r="AN616" s="65">
        <f>$CK$856</f>
        <v>78.3</v>
      </c>
      <c r="AO616" s="454" t="s">
        <v>814</v>
      </c>
      <c r="AP616" s="284" t="s">
        <v>3633</v>
      </c>
      <c r="AR616" s="65">
        <f>$BAG$862</f>
        <v>100.2</v>
      </c>
      <c r="AS616" s="454" t="s">
        <v>814</v>
      </c>
      <c r="AT616" s="285" t="s">
        <v>1667</v>
      </c>
      <c r="AW616" s="65">
        <f>$VC$868</f>
        <v>105</v>
      </c>
    </row>
    <row r="617" spans="1:49" s="34" customFormat="1" ht="15.75" customHeight="1">
      <c r="A617" s="454" t="s">
        <v>1950</v>
      </c>
      <c r="B617" s="284" t="s">
        <v>142</v>
      </c>
      <c r="D617" s="65">
        <f>$DU$802</f>
        <v>1433.9</v>
      </c>
      <c r="E617" s="454" t="s">
        <v>1950</v>
      </c>
      <c r="F617" s="107" t="s">
        <v>2720</v>
      </c>
      <c r="H617" s="65">
        <f>$AJQ$808</f>
        <v>1813.8</v>
      </c>
      <c r="I617" s="454" t="s">
        <v>1950</v>
      </c>
      <c r="J617" s="285" t="s">
        <v>1690</v>
      </c>
      <c r="L617" s="65">
        <f>$ZG$814</f>
        <v>996.2</v>
      </c>
      <c r="M617" s="454" t="s">
        <v>1950</v>
      </c>
      <c r="N617" s="284" t="s">
        <v>3638</v>
      </c>
      <c r="P617" s="65">
        <f>$BBZ$820</f>
        <v>294.20000000000005</v>
      </c>
      <c r="Q617" s="454" t="s">
        <v>1950</v>
      </c>
      <c r="R617" s="284" t="s">
        <v>3652</v>
      </c>
      <c r="T617" s="65">
        <f>$BHE$826</f>
        <v>573.5</v>
      </c>
      <c r="U617" s="454" t="s">
        <v>1950</v>
      </c>
      <c r="V617" s="107" t="s">
        <v>669</v>
      </c>
      <c r="X617" s="65">
        <f>$ML$832</f>
        <v>308.29999999999995</v>
      </c>
      <c r="Y617" s="454" t="s">
        <v>1950</v>
      </c>
      <c r="Z617" s="107" t="s">
        <v>3637</v>
      </c>
      <c r="AB617" s="65">
        <f>$BBQ$838</f>
        <v>296</v>
      </c>
      <c r="AC617" s="454" t="s">
        <v>1950</v>
      </c>
      <c r="AD617" s="107" t="s">
        <v>162</v>
      </c>
      <c r="AF617" s="65">
        <f>$HG$844</f>
        <v>157.29999999999998</v>
      </c>
      <c r="AG617" s="454" t="s">
        <v>1950</v>
      </c>
      <c r="AH617" s="107" t="s">
        <v>2220</v>
      </c>
      <c r="AJ617" s="65">
        <f>$YF$850</f>
        <v>78</v>
      </c>
      <c r="AK617" s="454" t="s">
        <v>1950</v>
      </c>
      <c r="AL617" s="107" t="s">
        <v>653</v>
      </c>
      <c r="AN617" s="65">
        <f>$IZ$856</f>
        <v>73.499999999999986</v>
      </c>
      <c r="AO617" s="454" t="s">
        <v>1950</v>
      </c>
      <c r="AP617" s="107" t="s">
        <v>2734</v>
      </c>
      <c r="AR617" s="65">
        <f>$ANU$862</f>
        <v>99.2</v>
      </c>
      <c r="AS617" s="454" t="s">
        <v>1950</v>
      </c>
      <c r="AT617" s="284" t="s">
        <v>3650</v>
      </c>
      <c r="AW617" s="65">
        <f>$BGM$868</f>
        <v>105</v>
      </c>
    </row>
    <row r="618" spans="1:49" s="34" customFormat="1" ht="15.75" customHeight="1">
      <c r="A618" s="454" t="s">
        <v>2169</v>
      </c>
      <c r="B618" s="107" t="s">
        <v>2733</v>
      </c>
      <c r="D618" s="65">
        <f>$AQO$802</f>
        <v>1431.9999999999998</v>
      </c>
      <c r="E618" s="454" t="s">
        <v>2169</v>
      </c>
      <c r="F618" s="285" t="s">
        <v>1664</v>
      </c>
      <c r="H618" s="65">
        <f>$QG$808</f>
        <v>1807.5000000000002</v>
      </c>
      <c r="I618" s="454" t="s">
        <v>2169</v>
      </c>
      <c r="J618" s="107" t="s">
        <v>2731</v>
      </c>
      <c r="L618" s="65">
        <f>$AOD$814</f>
        <v>989.9</v>
      </c>
      <c r="M618" s="454" t="s">
        <v>2169</v>
      </c>
      <c r="N618" s="107" t="s">
        <v>2196</v>
      </c>
      <c r="P618" s="65">
        <f>$WV$820</f>
        <v>292.89999999999998</v>
      </c>
      <c r="Q618" s="454" t="s">
        <v>2169</v>
      </c>
      <c r="R618" s="107" t="s">
        <v>2201</v>
      </c>
      <c r="T618" s="65">
        <f>$ABI$826</f>
        <v>572.79999999999995</v>
      </c>
      <c r="U618" s="454" t="s">
        <v>2169</v>
      </c>
      <c r="V618" s="284" t="s">
        <v>3632</v>
      </c>
      <c r="X618" s="65">
        <f>$AZX$832</f>
        <v>302.60000000000002</v>
      </c>
      <c r="Y618" s="454" t="s">
        <v>2169</v>
      </c>
      <c r="Z618" s="285" t="s">
        <v>1656</v>
      </c>
      <c r="AB618" s="65">
        <f>$ASH$838</f>
        <v>293.10000000000002</v>
      </c>
      <c r="AC618" s="454" t="s">
        <v>2169</v>
      </c>
      <c r="AD618" s="285" t="s">
        <v>1664</v>
      </c>
      <c r="AF618" s="65">
        <f>$QG$844</f>
        <v>155.20000000000002</v>
      </c>
      <c r="AG618" s="454" t="s">
        <v>2169</v>
      </c>
      <c r="AH618" s="107" t="s">
        <v>154</v>
      </c>
      <c r="AJ618" s="65">
        <f>$AR$850</f>
        <v>77.699999999999989</v>
      </c>
      <c r="AK618" s="454" t="s">
        <v>2169</v>
      </c>
      <c r="AL618" s="284" t="s">
        <v>3630</v>
      </c>
      <c r="AN618" s="65">
        <f>$AYW$856</f>
        <v>72.399999999999991</v>
      </c>
      <c r="AO618" s="454" t="s">
        <v>2169</v>
      </c>
      <c r="AP618" s="284" t="s">
        <v>3651</v>
      </c>
      <c r="AR618" s="65">
        <f>$BGV$862</f>
        <v>92.2</v>
      </c>
      <c r="AS618" s="454" t="s">
        <v>2169</v>
      </c>
      <c r="AT618" s="284" t="s">
        <v>3639</v>
      </c>
      <c r="AW618" s="65">
        <f>$BCI$868</f>
        <v>102.7</v>
      </c>
    </row>
    <row r="619" spans="1:49" s="34" customFormat="1" ht="15.75" customHeight="1">
      <c r="A619" s="454" t="s">
        <v>2170</v>
      </c>
      <c r="B619" s="285" t="s">
        <v>1654</v>
      </c>
      <c r="D619" s="65">
        <f>$YX$802</f>
        <v>1430.6000000000001</v>
      </c>
      <c r="E619" s="454" t="s">
        <v>2170</v>
      </c>
      <c r="F619" s="284" t="s">
        <v>3632</v>
      </c>
      <c r="H619" s="65">
        <f>$AZX$808</f>
        <v>1789.9</v>
      </c>
      <c r="I619" s="454" t="s">
        <v>2170</v>
      </c>
      <c r="J619" s="285" t="s">
        <v>1753</v>
      </c>
      <c r="L619" s="65">
        <f>$NM$814</f>
        <v>983.65</v>
      </c>
      <c r="M619" s="454" t="s">
        <v>2170</v>
      </c>
      <c r="N619" s="285" t="s">
        <v>1753</v>
      </c>
      <c r="P619" s="65">
        <f>$NM$820</f>
        <v>292.89999999999998</v>
      </c>
      <c r="Q619" s="454" t="s">
        <v>2170</v>
      </c>
      <c r="R619" s="284" t="s">
        <v>3625</v>
      </c>
      <c r="T619" s="65">
        <f>$AXD$826</f>
        <v>566.70000000000005</v>
      </c>
      <c r="U619" s="454" t="s">
        <v>2170</v>
      </c>
      <c r="V619" s="107" t="s">
        <v>2195</v>
      </c>
      <c r="X619" s="65">
        <f>$XN$832</f>
        <v>302.5</v>
      </c>
      <c r="Y619" s="454" t="s">
        <v>2170</v>
      </c>
      <c r="Z619" s="285" t="s">
        <v>1665</v>
      </c>
      <c r="AB619" s="65">
        <f>$VU$838</f>
        <v>291.39999999999998</v>
      </c>
      <c r="AC619" s="454" t="s">
        <v>2170</v>
      </c>
      <c r="AD619" s="285" t="s">
        <v>15</v>
      </c>
      <c r="AF619" s="65">
        <f>$LB$844</f>
        <v>154.79999999999998</v>
      </c>
      <c r="AG619" s="454" t="s">
        <v>2170</v>
      </c>
      <c r="AH619" s="107" t="s">
        <v>141</v>
      </c>
      <c r="AJ619" s="65">
        <f>$GO$850</f>
        <v>77</v>
      </c>
      <c r="AK619" s="454" t="s">
        <v>2170</v>
      </c>
      <c r="AL619" s="107" t="s">
        <v>658</v>
      </c>
      <c r="AN619" s="65">
        <f>$KA$856</f>
        <v>72.2</v>
      </c>
      <c r="AO619" s="454" t="s">
        <v>2170</v>
      </c>
      <c r="AP619" s="106" t="s">
        <v>1345</v>
      </c>
      <c r="AR619" s="65">
        <f>$PO$862</f>
        <v>84.1</v>
      </c>
      <c r="AS619" s="454" t="s">
        <v>2170</v>
      </c>
      <c r="AT619" s="107" t="s">
        <v>2719</v>
      </c>
      <c r="AW619" s="65">
        <f>$AMB$868</f>
        <v>99.199999999999989</v>
      </c>
    </row>
    <row r="620" spans="1:49" s="34" customFormat="1" ht="15.75" customHeight="1">
      <c r="A620" s="454" t="s">
        <v>2171</v>
      </c>
      <c r="B620" s="285" t="s">
        <v>25</v>
      </c>
      <c r="D620" s="65">
        <f>$BA$802</f>
        <v>1428.5</v>
      </c>
      <c r="E620" s="454" t="s">
        <v>2171</v>
      </c>
      <c r="F620" s="107" t="s">
        <v>2708</v>
      </c>
      <c r="H620" s="65">
        <f>$ALJ$808</f>
        <v>1786.9</v>
      </c>
      <c r="I620" s="454" t="s">
        <v>2171</v>
      </c>
      <c r="J620" s="284" t="s">
        <v>3632</v>
      </c>
      <c r="L620" s="65">
        <f>$AZX$814</f>
        <v>983.30000000000007</v>
      </c>
      <c r="M620" s="454" t="s">
        <v>2171</v>
      </c>
      <c r="N620" s="284" t="s">
        <v>3644</v>
      </c>
      <c r="P620" s="65">
        <f>$BEB$820</f>
        <v>289.29999999999995</v>
      </c>
      <c r="Q620" s="454" t="s">
        <v>2171</v>
      </c>
      <c r="R620" s="285" t="s">
        <v>1654</v>
      </c>
      <c r="T620" s="65">
        <f>$YX$826</f>
        <v>566.6</v>
      </c>
      <c r="U620" s="454" t="s">
        <v>2171</v>
      </c>
      <c r="V620" s="107" t="s">
        <v>2201</v>
      </c>
      <c r="X620" s="65">
        <f>$ABI$832</f>
        <v>298.2</v>
      </c>
      <c r="Y620" s="454" t="s">
        <v>2171</v>
      </c>
      <c r="Z620" s="284" t="s">
        <v>3624</v>
      </c>
      <c r="AB620" s="65">
        <f>$AWU$838</f>
        <v>284.89999999999998</v>
      </c>
      <c r="AC620" s="454" t="s">
        <v>2171</v>
      </c>
      <c r="AD620" s="284" t="s">
        <v>3648</v>
      </c>
      <c r="AF620" s="65">
        <f>$BFL$844</f>
        <v>154.6</v>
      </c>
      <c r="AG620" s="454" t="s">
        <v>2171</v>
      </c>
      <c r="AH620" s="107" t="s">
        <v>2711</v>
      </c>
      <c r="AJ620" s="65">
        <f>$ALA$850</f>
        <v>75.3</v>
      </c>
      <c r="AK620" s="454" t="s">
        <v>2171</v>
      </c>
      <c r="AL620" s="107" t="s">
        <v>639</v>
      </c>
      <c r="AN620" s="65">
        <f>$AEC$856</f>
        <v>69.3</v>
      </c>
      <c r="AO620" s="454" t="s">
        <v>2171</v>
      </c>
      <c r="AP620" s="107" t="s">
        <v>2198</v>
      </c>
      <c r="AR620" s="65">
        <f>$ABR$862</f>
        <v>82.8</v>
      </c>
      <c r="AS620" s="454" t="s">
        <v>2171</v>
      </c>
      <c r="AT620" s="284" t="s">
        <v>3644</v>
      </c>
      <c r="AW620" s="65">
        <f>$BEB$868</f>
        <v>98.8</v>
      </c>
    </row>
    <row r="621" spans="1:49" s="34" customFormat="1" ht="15.75" customHeight="1">
      <c r="A621" s="454" t="s">
        <v>2172</v>
      </c>
      <c r="B621" s="285" t="s">
        <v>1657</v>
      </c>
      <c r="D621" s="65">
        <f>$TS$802</f>
        <v>1420.3999999999999</v>
      </c>
      <c r="E621" s="454" t="s">
        <v>2172</v>
      </c>
      <c r="F621" s="106" t="s">
        <v>1346</v>
      </c>
      <c r="H621" s="65">
        <f>$QY$808</f>
        <v>1782.5</v>
      </c>
      <c r="I621" s="454" t="s">
        <v>2172</v>
      </c>
      <c r="J621" s="285" t="s">
        <v>1656</v>
      </c>
      <c r="L621" s="65">
        <f>$ASH$814</f>
        <v>959.9</v>
      </c>
      <c r="M621" s="454" t="s">
        <v>2172</v>
      </c>
      <c r="N621" s="107" t="s">
        <v>2216</v>
      </c>
      <c r="P621" s="65">
        <f>$TA$820</f>
        <v>287.09999999999997</v>
      </c>
      <c r="Q621" s="454" t="s">
        <v>2172</v>
      </c>
      <c r="R621" s="107" t="s">
        <v>682</v>
      </c>
      <c r="T621" s="65">
        <f>$HY$826</f>
        <v>566</v>
      </c>
      <c r="U621" s="454" t="s">
        <v>2172</v>
      </c>
      <c r="V621" s="106" t="s">
        <v>1342</v>
      </c>
      <c r="X621" s="65">
        <f>$IH$832</f>
        <v>291.70000000000005</v>
      </c>
      <c r="Y621" s="454" t="s">
        <v>2172</v>
      </c>
      <c r="Z621" s="284" t="s">
        <v>3648</v>
      </c>
      <c r="AB621" s="65">
        <f>$BFL$838</f>
        <v>277.8</v>
      </c>
      <c r="AC621" s="454" t="s">
        <v>2172</v>
      </c>
      <c r="AD621" s="107" t="s">
        <v>639</v>
      </c>
      <c r="AF621" s="65">
        <f>$AEC$844</f>
        <v>153.20000000000002</v>
      </c>
      <c r="AG621" s="454" t="s">
        <v>2172</v>
      </c>
      <c r="AH621" s="107" t="s">
        <v>180</v>
      </c>
      <c r="AJ621" s="65">
        <f>$ZP$850</f>
        <v>74.8</v>
      </c>
      <c r="AK621" s="454" t="s">
        <v>2172</v>
      </c>
      <c r="AL621" s="107" t="s">
        <v>2725</v>
      </c>
      <c r="AN621" s="65">
        <f>$APE$856</f>
        <v>64.2</v>
      </c>
      <c r="AO621" s="454" t="s">
        <v>2172</v>
      </c>
      <c r="AP621" s="107" t="s">
        <v>2217</v>
      </c>
      <c r="AR621" s="65">
        <f>$AAH$862</f>
        <v>76.399999999999991</v>
      </c>
      <c r="AS621" s="454" t="s">
        <v>2172</v>
      </c>
      <c r="AT621" s="107" t="s">
        <v>2201</v>
      </c>
      <c r="AW621" s="65">
        <f>$ABI$868</f>
        <v>97.6</v>
      </c>
    </row>
    <row r="622" spans="1:49" s="34" customFormat="1" ht="15.75" customHeight="1">
      <c r="A622" s="454" t="s">
        <v>2173</v>
      </c>
      <c r="B622" s="284" t="s">
        <v>143</v>
      </c>
      <c r="D622" s="65">
        <f>$FN$802</f>
        <v>1412.4</v>
      </c>
      <c r="E622" s="454" t="s">
        <v>2173</v>
      </c>
      <c r="F622" s="107" t="s">
        <v>2196</v>
      </c>
      <c r="H622" s="65">
        <f>$WV$808</f>
        <v>1770.9000000000003</v>
      </c>
      <c r="I622" s="454" t="s">
        <v>2173</v>
      </c>
      <c r="J622" s="107" t="s">
        <v>2717</v>
      </c>
      <c r="L622" s="65">
        <f>$AOV$814</f>
        <v>955.5</v>
      </c>
      <c r="M622" s="454" t="s">
        <v>2173</v>
      </c>
      <c r="N622" s="107" t="s">
        <v>2198</v>
      </c>
      <c r="P622" s="65">
        <f>$ABR$820</f>
        <v>280.5</v>
      </c>
      <c r="Q622" s="454" t="s">
        <v>2173</v>
      </c>
      <c r="R622" s="284" t="s">
        <v>3632</v>
      </c>
      <c r="T622" s="65">
        <f>$AZX$826</f>
        <v>562.6</v>
      </c>
      <c r="U622" s="454" t="s">
        <v>2173</v>
      </c>
      <c r="V622" s="107" t="s">
        <v>155</v>
      </c>
      <c r="X622" s="65">
        <f>$BJ$832</f>
        <v>291.5</v>
      </c>
      <c r="Y622" s="454" t="s">
        <v>2173</v>
      </c>
      <c r="Z622" s="107" t="s">
        <v>2193</v>
      </c>
      <c r="AB622" s="65">
        <f>$ASZ$838</f>
        <v>277.10000000000002</v>
      </c>
      <c r="AC622" s="454" t="s">
        <v>2173</v>
      </c>
      <c r="AD622" s="284" t="s">
        <v>3629</v>
      </c>
      <c r="AF622" s="65">
        <f>$AYN$844</f>
        <v>144.70000000000002</v>
      </c>
      <c r="AG622" s="454" t="s">
        <v>2173</v>
      </c>
      <c r="AH622" s="106" t="s">
        <v>1337</v>
      </c>
      <c r="AJ622" s="65">
        <f>$H$850</f>
        <v>73</v>
      </c>
      <c r="AK622" s="454" t="s">
        <v>2173</v>
      </c>
      <c r="AL622" s="107" t="s">
        <v>2210</v>
      </c>
      <c r="AN622" s="65">
        <f>$XE$856</f>
        <v>63.7</v>
      </c>
      <c r="AO622" s="454" t="s">
        <v>2173</v>
      </c>
      <c r="AP622" s="284" t="s">
        <v>3652</v>
      </c>
      <c r="AR622" s="65">
        <f>$BHE$862</f>
        <v>68.5</v>
      </c>
      <c r="AS622" s="454" t="s">
        <v>2173</v>
      </c>
      <c r="AT622" s="107" t="s">
        <v>2203</v>
      </c>
      <c r="AW622" s="65">
        <f>$WM$868</f>
        <v>94.8</v>
      </c>
    </row>
    <row r="623" spans="1:49" s="34" customFormat="1" ht="15.75" customHeight="1">
      <c r="A623" s="454" t="s">
        <v>2174</v>
      </c>
      <c r="B623" s="107" t="s">
        <v>682</v>
      </c>
      <c r="D623" s="65">
        <f>$HY$802</f>
        <v>1403.9999999999998</v>
      </c>
      <c r="E623" s="454" t="s">
        <v>2174</v>
      </c>
      <c r="F623" s="107" t="s">
        <v>2730</v>
      </c>
      <c r="H623" s="65">
        <f>$AIG$808</f>
        <v>1767.6000000000001</v>
      </c>
      <c r="I623" s="454" t="s">
        <v>2174</v>
      </c>
      <c r="J623" s="107" t="s">
        <v>3626</v>
      </c>
      <c r="L623" s="65">
        <f>$AXM$814</f>
        <v>951.5</v>
      </c>
      <c r="M623" s="454" t="s">
        <v>2174</v>
      </c>
      <c r="N623" s="285" t="s">
        <v>1658</v>
      </c>
      <c r="P623" s="65">
        <f>$ON$820</f>
        <v>280.10000000000002</v>
      </c>
      <c r="Q623" s="454" t="s">
        <v>2174</v>
      </c>
      <c r="R623" s="285" t="s">
        <v>23</v>
      </c>
      <c r="T623" s="65">
        <f>$OW$826</f>
        <v>560.69999999999993</v>
      </c>
      <c r="U623" s="454" t="s">
        <v>2174</v>
      </c>
      <c r="V623" s="107" t="s">
        <v>3689</v>
      </c>
      <c r="X623" s="65">
        <f>$BGD$832</f>
        <v>289.60000000000002</v>
      </c>
      <c r="Y623" s="454" t="s">
        <v>2174</v>
      </c>
      <c r="Z623" s="107" t="s">
        <v>2715</v>
      </c>
      <c r="AB623" s="65">
        <f>$AQF$838</f>
        <v>268.5</v>
      </c>
      <c r="AC623" s="454" t="s">
        <v>2174</v>
      </c>
      <c r="AD623" s="107" t="s">
        <v>704</v>
      </c>
      <c r="AF623" s="65">
        <f>$DC$844</f>
        <v>144.4</v>
      </c>
      <c r="AG623" s="454" t="s">
        <v>2174</v>
      </c>
      <c r="AH623" s="106" t="s">
        <v>1343</v>
      </c>
      <c r="AJ623" s="65">
        <f>$IQ$850</f>
        <v>72.3</v>
      </c>
      <c r="AK623" s="454" t="s">
        <v>2174</v>
      </c>
      <c r="AL623" s="107" t="s">
        <v>682</v>
      </c>
      <c r="AN623" s="65">
        <f>$HY$856</f>
        <v>61.999999999999993</v>
      </c>
      <c r="AO623" s="454" t="s">
        <v>2174</v>
      </c>
      <c r="AP623" s="284" t="s">
        <v>3649</v>
      </c>
      <c r="AR623" s="65">
        <f>$BFU$862</f>
        <v>63.8</v>
      </c>
      <c r="AS623" s="454" t="s">
        <v>2174</v>
      </c>
      <c r="AT623" s="107" t="s">
        <v>2202</v>
      </c>
      <c r="AW623" s="65">
        <f>$YO$868</f>
        <v>89.7</v>
      </c>
    </row>
    <row r="624" spans="1:49" s="34" customFormat="1" ht="15.75" customHeight="1">
      <c r="A624" s="454" t="s">
        <v>2175</v>
      </c>
      <c r="B624" s="106" t="s">
        <v>1346</v>
      </c>
      <c r="D624" s="65">
        <f>$QY$802</f>
        <v>1403.3000000000002</v>
      </c>
      <c r="E624" s="454" t="s">
        <v>2175</v>
      </c>
      <c r="F624" s="285" t="s">
        <v>37</v>
      </c>
      <c r="H624" s="65">
        <f>$EV$808</f>
        <v>1752.8</v>
      </c>
      <c r="I624" s="454" t="s">
        <v>2175</v>
      </c>
      <c r="J624" s="107" t="s">
        <v>639</v>
      </c>
      <c r="L624" s="65">
        <f>$AEC$814</f>
        <v>928.6</v>
      </c>
      <c r="M624" s="454" t="s">
        <v>2175</v>
      </c>
      <c r="N624" s="106" t="s">
        <v>1351</v>
      </c>
      <c r="P624" s="65">
        <f>$AI$820</f>
        <v>275.59999999999997</v>
      </c>
      <c r="Q624" s="454" t="s">
        <v>2175</v>
      </c>
      <c r="R624" s="107" t="s">
        <v>683</v>
      </c>
      <c r="T624" s="65">
        <f>$Z$826</f>
        <v>555.69999999999993</v>
      </c>
      <c r="U624" s="454" t="s">
        <v>2175</v>
      </c>
      <c r="V624" s="284" t="s">
        <v>3635</v>
      </c>
      <c r="X624" s="65">
        <f>$BAY$832</f>
        <v>286.60000000000002</v>
      </c>
      <c r="Y624" s="454" t="s">
        <v>2175</v>
      </c>
      <c r="Z624" s="107" t="s">
        <v>2730</v>
      </c>
      <c r="AB624" s="65">
        <f>$AIG$838</f>
        <v>268.3</v>
      </c>
      <c r="AC624" s="454" t="s">
        <v>2175</v>
      </c>
      <c r="AD624" s="107" t="s">
        <v>687</v>
      </c>
      <c r="AF624" s="65">
        <f>$BS$844</f>
        <v>135.4</v>
      </c>
      <c r="AG624" s="454" t="s">
        <v>2175</v>
      </c>
      <c r="AH624" s="107" t="s">
        <v>687</v>
      </c>
      <c r="AJ624" s="65">
        <f>$BS$850</f>
        <v>71.5</v>
      </c>
      <c r="AK624" s="454" t="s">
        <v>2175</v>
      </c>
      <c r="AL624" s="285" t="s">
        <v>37</v>
      </c>
      <c r="AN624" s="65">
        <f>$EV$856</f>
        <v>60.2</v>
      </c>
      <c r="AO624" s="454" t="s">
        <v>2175</v>
      </c>
      <c r="AP624" s="284" t="s">
        <v>3629</v>
      </c>
      <c r="AR624" s="65">
        <f>$AYN$862</f>
        <v>62.999999999999993</v>
      </c>
      <c r="AS624" s="454" t="s">
        <v>2175</v>
      </c>
      <c r="AT624" s="107" t="s">
        <v>668</v>
      </c>
      <c r="AW624" s="65">
        <f>$SI$868</f>
        <v>83.699999999999989</v>
      </c>
    </row>
    <row r="625" spans="1:49" s="34" customFormat="1" ht="15.75" customHeight="1">
      <c r="A625" s="454" t="s">
        <v>2176</v>
      </c>
      <c r="B625" s="107" t="s">
        <v>154</v>
      </c>
      <c r="D625" s="65">
        <f>$AR$802</f>
        <v>1400.5000000000002</v>
      </c>
      <c r="E625" s="454" t="s">
        <v>2176</v>
      </c>
      <c r="F625" s="285" t="s">
        <v>1656</v>
      </c>
      <c r="H625" s="65">
        <f>$ASH$808</f>
        <v>1752.6999999999998</v>
      </c>
      <c r="I625" s="454" t="s">
        <v>2176</v>
      </c>
      <c r="J625" s="285" t="s">
        <v>1657</v>
      </c>
      <c r="L625" s="65">
        <f>$TS$814</f>
        <v>913.2</v>
      </c>
      <c r="M625" s="454" t="s">
        <v>2176</v>
      </c>
      <c r="N625" s="285" t="s">
        <v>1667</v>
      </c>
      <c r="P625" s="65">
        <f>$VC$820</f>
        <v>268.5</v>
      </c>
      <c r="Q625" s="454" t="s">
        <v>2176</v>
      </c>
      <c r="R625" s="284" t="s">
        <v>3631</v>
      </c>
      <c r="T625" s="65">
        <f>$AZO$826</f>
        <v>547.90000000000009</v>
      </c>
      <c r="U625" s="454" t="s">
        <v>2176</v>
      </c>
      <c r="V625" s="284" t="s">
        <v>143</v>
      </c>
      <c r="X625" s="65">
        <f>$FN$832</f>
        <v>286.3</v>
      </c>
      <c r="Y625" s="454" t="s">
        <v>2176</v>
      </c>
      <c r="Z625" s="285" t="s">
        <v>11</v>
      </c>
      <c r="AB625" s="65">
        <f>$FE$838</f>
        <v>265</v>
      </c>
      <c r="AC625" s="454" t="s">
        <v>2176</v>
      </c>
      <c r="AD625" s="107" t="s">
        <v>2197</v>
      </c>
      <c r="AF625" s="65">
        <f>$ADK$844</f>
        <v>134.5</v>
      </c>
      <c r="AG625" s="454" t="s">
        <v>2176</v>
      </c>
      <c r="AH625" s="285" t="s">
        <v>1655</v>
      </c>
      <c r="AJ625" s="65">
        <f>$ED$850</f>
        <v>70.3</v>
      </c>
      <c r="AK625" s="454" t="s">
        <v>2176</v>
      </c>
      <c r="AL625" s="284" t="s">
        <v>3636</v>
      </c>
      <c r="AN625" s="65">
        <f>$BBH$856</f>
        <v>58</v>
      </c>
      <c r="AO625" s="454" t="s">
        <v>2176</v>
      </c>
      <c r="AP625" s="107" t="s">
        <v>2728</v>
      </c>
      <c r="AR625" s="65">
        <f>$APN$862</f>
        <v>62.1</v>
      </c>
      <c r="AS625" s="454" t="s">
        <v>2176</v>
      </c>
      <c r="AT625" s="107" t="s">
        <v>2196</v>
      </c>
      <c r="AW625" s="65">
        <f>$WV$868</f>
        <v>77</v>
      </c>
    </row>
    <row r="626" spans="1:49" s="34" customFormat="1" ht="15.75" customHeight="1">
      <c r="A626" s="454" t="s">
        <v>2177</v>
      </c>
      <c r="B626" s="107" t="s">
        <v>2217</v>
      </c>
      <c r="D626" s="65">
        <f>$AAH$802</f>
        <v>1395.9</v>
      </c>
      <c r="E626" s="454" t="s">
        <v>2177</v>
      </c>
      <c r="F626" s="107" t="s">
        <v>686</v>
      </c>
      <c r="H626" s="65">
        <f>$PX$808</f>
        <v>1706.7000000000003</v>
      </c>
      <c r="I626" s="454" t="s">
        <v>2177</v>
      </c>
      <c r="J626" s="107" t="s">
        <v>2212</v>
      </c>
      <c r="L626" s="65">
        <f>$XW$814</f>
        <v>908.8</v>
      </c>
      <c r="M626" s="454" t="s">
        <v>2177</v>
      </c>
      <c r="N626" s="284" t="s">
        <v>3625</v>
      </c>
      <c r="P626" s="65">
        <f>$AXD$820</f>
        <v>262.89999999999998</v>
      </c>
      <c r="Q626" s="454" t="s">
        <v>2177</v>
      </c>
      <c r="R626" s="107" t="s">
        <v>2729</v>
      </c>
      <c r="T626" s="65">
        <f>$AGN$826</f>
        <v>546.4</v>
      </c>
      <c r="U626" s="454" t="s">
        <v>2177</v>
      </c>
      <c r="V626" s="284" t="s">
        <v>142</v>
      </c>
      <c r="X626" s="65">
        <f>$DU$832</f>
        <v>281.8</v>
      </c>
      <c r="Y626" s="454" t="s">
        <v>2177</v>
      </c>
      <c r="Z626" s="285" t="s">
        <v>33</v>
      </c>
      <c r="AB626" s="65">
        <f>$CK$838</f>
        <v>261.2</v>
      </c>
      <c r="AC626" s="454" t="s">
        <v>2177</v>
      </c>
      <c r="AD626" s="107" t="s">
        <v>675</v>
      </c>
      <c r="AF626" s="65">
        <f>$MC$844</f>
        <v>133.5</v>
      </c>
      <c r="AG626" s="454" t="s">
        <v>2177</v>
      </c>
      <c r="AH626" s="107" t="s">
        <v>2728</v>
      </c>
      <c r="AJ626" s="65">
        <f>$APN$850</f>
        <v>69.8</v>
      </c>
      <c r="AK626" s="454" t="s">
        <v>2177</v>
      </c>
      <c r="AL626" s="107" t="s">
        <v>2730</v>
      </c>
      <c r="AN626" s="65">
        <f>$AIG$856</f>
        <v>54.2</v>
      </c>
      <c r="AO626" s="454" t="s">
        <v>2177</v>
      </c>
      <c r="AP626" s="285" t="s">
        <v>1</v>
      </c>
      <c r="AR626" s="65">
        <f>$UK$862</f>
        <v>60.900000000000006</v>
      </c>
      <c r="AS626" s="454" t="s">
        <v>2177</v>
      </c>
      <c r="AT626" s="285" t="s">
        <v>1753</v>
      </c>
      <c r="AW626" s="65">
        <f>$NM$868</f>
        <v>77</v>
      </c>
    </row>
    <row r="627" spans="1:49" s="34" customFormat="1" ht="15.75" customHeight="1">
      <c r="A627" s="454" t="s">
        <v>2178</v>
      </c>
      <c r="B627" s="107" t="s">
        <v>2209</v>
      </c>
      <c r="D627" s="65">
        <f>$AAZ$802</f>
        <v>1391.8</v>
      </c>
      <c r="E627" s="454" t="s">
        <v>2178</v>
      </c>
      <c r="F627" s="107" t="s">
        <v>2201</v>
      </c>
      <c r="H627" s="65">
        <f>$ABI$808</f>
        <v>1689.6000000000001</v>
      </c>
      <c r="I627" s="454" t="s">
        <v>2178</v>
      </c>
      <c r="J627" s="107" t="s">
        <v>3689</v>
      </c>
      <c r="L627" s="65">
        <f>$BGD$814</f>
        <v>902.30000000000007</v>
      </c>
      <c r="M627" s="454" t="s">
        <v>2178</v>
      </c>
      <c r="N627" s="107" t="s">
        <v>2712</v>
      </c>
      <c r="P627" s="65">
        <f>$AKR$820</f>
        <v>262.10000000000002</v>
      </c>
      <c r="Q627" s="454" t="s">
        <v>2178</v>
      </c>
      <c r="R627" s="284" t="s">
        <v>3636</v>
      </c>
      <c r="T627" s="65">
        <f>$BBH$826</f>
        <v>544.79999999999984</v>
      </c>
      <c r="U627" s="454" t="s">
        <v>2178</v>
      </c>
      <c r="V627" s="285" t="s">
        <v>25</v>
      </c>
      <c r="X627" s="65">
        <f>$BA$832</f>
        <v>274.90000000000003</v>
      </c>
      <c r="Y627" s="454" t="s">
        <v>2178</v>
      </c>
      <c r="Z627" s="284" t="s">
        <v>3636</v>
      </c>
      <c r="AB627" s="65">
        <f>$BBH$838</f>
        <v>257.2</v>
      </c>
      <c r="AC627" s="454" t="s">
        <v>2178</v>
      </c>
      <c r="AD627" s="107" t="s">
        <v>638</v>
      </c>
      <c r="AF627" s="65">
        <f>$JI$844</f>
        <v>132.6</v>
      </c>
      <c r="AG627" s="454" t="s">
        <v>2178</v>
      </c>
      <c r="AH627" s="107" t="s">
        <v>2212</v>
      </c>
      <c r="AJ627" s="65">
        <f>$XW$850</f>
        <v>69.599999999999994</v>
      </c>
      <c r="AK627" s="454" t="s">
        <v>2178</v>
      </c>
      <c r="AL627" s="284" t="s">
        <v>3629</v>
      </c>
      <c r="AN627" s="65">
        <f>$AYN$856</f>
        <v>53.5</v>
      </c>
      <c r="AO627" s="454" t="s">
        <v>2178</v>
      </c>
      <c r="AP627" s="107" t="s">
        <v>2849</v>
      </c>
      <c r="AR627" s="65">
        <f>$AJH$862</f>
        <v>56.4</v>
      </c>
      <c r="AS627" s="454" t="s">
        <v>2178</v>
      </c>
      <c r="AT627" s="284" t="s">
        <v>3659</v>
      </c>
      <c r="AW627" s="65">
        <f>$AZF$868</f>
        <v>58.300000000000004</v>
      </c>
    </row>
    <row r="628" spans="1:49" s="34" customFormat="1" ht="15.75" customHeight="1">
      <c r="A628" s="454" t="s">
        <v>2179</v>
      </c>
      <c r="B628" s="107" t="s">
        <v>2715</v>
      </c>
      <c r="D628" s="65">
        <f>$AQF$802</f>
        <v>1383.1</v>
      </c>
      <c r="E628" s="454" t="s">
        <v>2179</v>
      </c>
      <c r="F628" s="284" t="s">
        <v>3659</v>
      </c>
      <c r="H628" s="65">
        <f>$AZF$808</f>
        <v>1685.1</v>
      </c>
      <c r="I628" s="454" t="s">
        <v>2179</v>
      </c>
      <c r="J628" s="107" t="s">
        <v>694</v>
      </c>
      <c r="L628" s="65">
        <f>$RH$814</f>
        <v>899.9</v>
      </c>
      <c r="M628" s="454" t="s">
        <v>2179</v>
      </c>
      <c r="N628" s="107" t="s">
        <v>638</v>
      </c>
      <c r="P628" s="65">
        <f>$JI$820</f>
        <v>260.60000000000002</v>
      </c>
      <c r="Q628" s="454" t="s">
        <v>2179</v>
      </c>
      <c r="R628" s="107" t="s">
        <v>2727</v>
      </c>
      <c r="T628" s="65">
        <f>$AKI$826</f>
        <v>542.5</v>
      </c>
      <c r="U628" s="454" t="s">
        <v>2179</v>
      </c>
      <c r="V628" s="285" t="s">
        <v>1653</v>
      </c>
      <c r="X628" s="65">
        <f>$FW$832</f>
        <v>267.10000000000002</v>
      </c>
      <c r="Y628" s="454" t="s">
        <v>2179</v>
      </c>
      <c r="Z628" s="106" t="s">
        <v>1346</v>
      </c>
      <c r="AB628" s="65">
        <f>$QY$838</f>
        <v>235.79999999999998</v>
      </c>
      <c r="AC628" s="454" t="s">
        <v>2179</v>
      </c>
      <c r="AD628" s="107" t="s">
        <v>2195</v>
      </c>
      <c r="AF628" s="65">
        <f>$XN$844</f>
        <v>129.4</v>
      </c>
      <c r="AG628" s="454" t="s">
        <v>2179</v>
      </c>
      <c r="AH628" s="107" t="s">
        <v>654</v>
      </c>
      <c r="AJ628" s="65">
        <f>$HP$850</f>
        <v>69.3</v>
      </c>
      <c r="AK628" s="454" t="s">
        <v>2179</v>
      </c>
      <c r="AL628" s="284" t="s">
        <v>3648</v>
      </c>
      <c r="AN628" s="65">
        <f>$BFL$856</f>
        <v>53.1</v>
      </c>
      <c r="AO628" s="454" t="s">
        <v>2179</v>
      </c>
      <c r="AP628" s="284" t="s">
        <v>3631</v>
      </c>
      <c r="AR628" s="65">
        <f>$AZO$862</f>
        <v>55.2</v>
      </c>
      <c r="AS628" s="454" t="s">
        <v>2179</v>
      </c>
      <c r="AT628" s="107" t="s">
        <v>162</v>
      </c>
      <c r="AW628" s="65">
        <f>$HG$868</f>
        <v>47.100000000000009</v>
      </c>
    </row>
    <row r="629" spans="1:49" s="34" customFormat="1" ht="15.75" customHeight="1">
      <c r="A629" s="454" t="s">
        <v>2180</v>
      </c>
      <c r="B629" s="284" t="s">
        <v>3642</v>
      </c>
      <c r="D629" s="65">
        <f>$BDJ$802</f>
        <v>1381.8999999999999</v>
      </c>
      <c r="E629" s="454" t="s">
        <v>2180</v>
      </c>
      <c r="F629" s="285" t="s">
        <v>1668</v>
      </c>
      <c r="H629" s="65">
        <f>$PF$808</f>
        <v>1645.1999999999998</v>
      </c>
      <c r="I629" s="454" t="s">
        <v>2180</v>
      </c>
      <c r="J629" s="107" t="s">
        <v>2200</v>
      </c>
      <c r="L629" s="65">
        <f>$ZY$814</f>
        <v>897.4</v>
      </c>
      <c r="M629" s="454" t="s">
        <v>2180</v>
      </c>
      <c r="N629" s="285" t="s">
        <v>37</v>
      </c>
      <c r="P629" s="65">
        <f>$EV$820</f>
        <v>257.60000000000002</v>
      </c>
      <c r="Q629" s="454" t="s">
        <v>2180</v>
      </c>
      <c r="R629" s="107" t="s">
        <v>669</v>
      </c>
      <c r="T629" s="65">
        <f>$ML$826</f>
        <v>540.9</v>
      </c>
      <c r="U629" s="454" t="s">
        <v>2180</v>
      </c>
      <c r="V629" s="107" t="s">
        <v>2722</v>
      </c>
      <c r="X629" s="65">
        <f>$AMT$832</f>
        <v>266.8</v>
      </c>
      <c r="Y629" s="454" t="s">
        <v>2180</v>
      </c>
      <c r="Z629" s="107" t="s">
        <v>2197</v>
      </c>
      <c r="AB629" s="65">
        <f>$ADK$838</f>
        <v>234.79999999999998</v>
      </c>
      <c r="AC629" s="454" t="s">
        <v>2180</v>
      </c>
      <c r="AD629" s="107" t="s">
        <v>2833</v>
      </c>
      <c r="AF629" s="65">
        <f>$AGW$844</f>
        <v>125</v>
      </c>
      <c r="AG629" s="454" t="s">
        <v>2180</v>
      </c>
      <c r="AH629" s="107" t="s">
        <v>683</v>
      </c>
      <c r="AJ629" s="65">
        <f>$Z$850</f>
        <v>67.600000000000009</v>
      </c>
      <c r="AK629" s="454" t="s">
        <v>2180</v>
      </c>
      <c r="AL629" s="285" t="s">
        <v>15</v>
      </c>
      <c r="AN629" s="65">
        <f>$LB$856</f>
        <v>50.699999999999996</v>
      </c>
      <c r="AO629" s="454" t="s">
        <v>2180</v>
      </c>
      <c r="AP629" s="285" t="s">
        <v>1664</v>
      </c>
      <c r="AR629" s="65">
        <f>$QG$862</f>
        <v>54.599999999999994</v>
      </c>
      <c r="AS629" s="454" t="s">
        <v>2180</v>
      </c>
      <c r="AT629" s="284" t="s">
        <v>3647</v>
      </c>
      <c r="AW629" s="65">
        <f>$BFC$868</f>
        <v>36.200000000000003</v>
      </c>
    </row>
    <row r="630" spans="1:49" s="34" customFormat="1" ht="15.75" customHeight="1">
      <c r="A630" s="454" t="s">
        <v>2181</v>
      </c>
      <c r="B630" s="284" t="s">
        <v>3645</v>
      </c>
      <c r="D630" s="65">
        <f>$BEK$802</f>
        <v>1372.3</v>
      </c>
      <c r="E630" s="454" t="s">
        <v>2181</v>
      </c>
      <c r="F630" s="107" t="s">
        <v>2717</v>
      </c>
      <c r="H630" s="65">
        <f>$AOV$808</f>
        <v>1644.8</v>
      </c>
      <c r="I630" s="454" t="s">
        <v>2181</v>
      </c>
      <c r="J630" s="107" t="s">
        <v>700</v>
      </c>
      <c r="L630" s="65">
        <f>$NV$814</f>
        <v>878.8</v>
      </c>
      <c r="M630" s="454" t="s">
        <v>2181</v>
      </c>
      <c r="N630" s="285" t="s">
        <v>1649</v>
      </c>
      <c r="P630" s="65">
        <f>$KS$820</f>
        <v>252.8</v>
      </c>
      <c r="Q630" s="454" t="s">
        <v>2181</v>
      </c>
      <c r="R630" s="284" t="s">
        <v>3651</v>
      </c>
      <c r="T630" s="65">
        <f>$BGV$826</f>
        <v>528.1</v>
      </c>
      <c r="U630" s="454" t="s">
        <v>2181</v>
      </c>
      <c r="V630" s="284" t="s">
        <v>3631</v>
      </c>
      <c r="X630" s="65">
        <f>$AZO$832</f>
        <v>260</v>
      </c>
      <c r="Y630" s="454" t="s">
        <v>2181</v>
      </c>
      <c r="Z630" s="285" t="s">
        <v>1753</v>
      </c>
      <c r="AB630" s="65">
        <f>$NM$838</f>
        <v>227.2</v>
      </c>
      <c r="AC630" s="454" t="s">
        <v>2181</v>
      </c>
      <c r="AD630" s="284" t="s">
        <v>3651</v>
      </c>
      <c r="AF630" s="65">
        <f>$BGV$844</f>
        <v>122.69999999999999</v>
      </c>
      <c r="AG630" s="454" t="s">
        <v>2181</v>
      </c>
      <c r="AH630" s="107" t="s">
        <v>658</v>
      </c>
      <c r="AJ630" s="65">
        <f>$KA$850</f>
        <v>67.099999999999994</v>
      </c>
      <c r="AK630" s="454" t="s">
        <v>2181</v>
      </c>
      <c r="AL630" s="107" t="s">
        <v>704</v>
      </c>
      <c r="AN630" s="65">
        <f>$DC$856</f>
        <v>50.699999999999996</v>
      </c>
      <c r="AO630" s="454" t="s">
        <v>2181</v>
      </c>
      <c r="AP630" s="106" t="s">
        <v>1346</v>
      </c>
      <c r="AR630" s="65">
        <f>$QY$862</f>
        <v>54.399999999999991</v>
      </c>
      <c r="AS630" s="454" t="s">
        <v>2181</v>
      </c>
      <c r="AT630" s="107" t="s">
        <v>2714</v>
      </c>
      <c r="AW630" s="65">
        <f>$AJZ$868</f>
        <v>33.700000000000003</v>
      </c>
    </row>
    <row r="631" spans="1:49" s="34" customFormat="1" ht="15.75" customHeight="1">
      <c r="A631" s="454" t="s">
        <v>2182</v>
      </c>
      <c r="B631" s="107" t="s">
        <v>638</v>
      </c>
      <c r="D631" s="65">
        <f>$JI$802</f>
        <v>1356.9</v>
      </c>
      <c r="E631" s="454" t="s">
        <v>2182</v>
      </c>
      <c r="F631" s="284" t="s">
        <v>3633</v>
      </c>
      <c r="H631" s="65">
        <f>$BAG$808</f>
        <v>1639.9</v>
      </c>
      <c r="I631" s="454" t="s">
        <v>2182</v>
      </c>
      <c r="J631" s="107" t="s">
        <v>2726</v>
      </c>
      <c r="L631" s="65">
        <f>$AIP$814</f>
        <v>873.30000000000007</v>
      </c>
      <c r="M631" s="454" t="s">
        <v>2182</v>
      </c>
      <c r="N631" s="284" t="s">
        <v>3628</v>
      </c>
      <c r="P631" s="65">
        <f>$AYE$820</f>
        <v>252.5</v>
      </c>
      <c r="Q631" s="454" t="s">
        <v>2182</v>
      </c>
      <c r="R631" s="107" t="s">
        <v>2726</v>
      </c>
      <c r="T631" s="65">
        <f>$AIP$826</f>
        <v>519.9</v>
      </c>
      <c r="U631" s="454" t="s">
        <v>2182</v>
      </c>
      <c r="V631" s="285" t="s">
        <v>33</v>
      </c>
      <c r="X631" s="65">
        <f>$CK$832</f>
        <v>255.79999999999998</v>
      </c>
      <c r="Y631" s="454" t="s">
        <v>2182</v>
      </c>
      <c r="Z631" s="284" t="s">
        <v>3638</v>
      </c>
      <c r="AB631" s="65">
        <f>$BBZ$838</f>
        <v>222.4</v>
      </c>
      <c r="AC631" s="454" t="s">
        <v>2182</v>
      </c>
      <c r="AD631" s="285" t="s">
        <v>17</v>
      </c>
      <c r="AF631" s="65">
        <f>$EM$844</f>
        <v>121.5</v>
      </c>
      <c r="AG631" s="454" t="s">
        <v>2182</v>
      </c>
      <c r="AH631" s="285" t="s">
        <v>1653</v>
      </c>
      <c r="AJ631" s="65">
        <f>$FW$850</f>
        <v>64.8</v>
      </c>
      <c r="AK631" s="454" t="s">
        <v>2182</v>
      </c>
      <c r="AL631" s="284" t="s">
        <v>3640</v>
      </c>
      <c r="AN631" s="65">
        <f>$BCR$856</f>
        <v>50</v>
      </c>
      <c r="AO631" s="454" t="s">
        <v>2182</v>
      </c>
      <c r="AP631" s="107" t="s">
        <v>700</v>
      </c>
      <c r="AR631" s="65">
        <f>$NV$862</f>
        <v>53.7</v>
      </c>
      <c r="AS631" s="454" t="s">
        <v>2182</v>
      </c>
      <c r="AT631" s="284" t="s">
        <v>3648</v>
      </c>
      <c r="AW631" s="65">
        <f>$BFL$868</f>
        <v>33.299999999999997</v>
      </c>
    </row>
    <row r="632" spans="1:49" s="34" customFormat="1" ht="15.75" customHeight="1">
      <c r="A632" s="454" t="s">
        <v>2183</v>
      </c>
      <c r="B632" s="284" t="s">
        <v>3652</v>
      </c>
      <c r="D632" s="65">
        <f>$BHE$802</f>
        <v>1356.9</v>
      </c>
      <c r="E632" s="454" t="s">
        <v>2183</v>
      </c>
      <c r="F632" s="107" t="s">
        <v>2715</v>
      </c>
      <c r="H632" s="65">
        <f>$AQF$808</f>
        <v>1639.9</v>
      </c>
      <c r="I632" s="454" t="s">
        <v>2183</v>
      </c>
      <c r="J632" s="284" t="s">
        <v>143</v>
      </c>
      <c r="L632" s="65">
        <f>$FN$814</f>
        <v>868.00000000000011</v>
      </c>
      <c r="M632" s="454" t="s">
        <v>2183</v>
      </c>
      <c r="N632" s="284" t="s">
        <v>3630</v>
      </c>
      <c r="P632" s="65">
        <f>$AYW$820</f>
        <v>247.6</v>
      </c>
      <c r="Q632" s="454" t="s">
        <v>2183</v>
      </c>
      <c r="R632" s="107" t="s">
        <v>2198</v>
      </c>
      <c r="T632" s="65">
        <f>$ABR$826</f>
        <v>516.29999999999995</v>
      </c>
      <c r="U632" s="454" t="s">
        <v>2183</v>
      </c>
      <c r="V632" s="284" t="s">
        <v>21</v>
      </c>
      <c r="X632" s="65">
        <f>$Q$832</f>
        <v>243.4</v>
      </c>
      <c r="Y632" s="454" t="s">
        <v>2183</v>
      </c>
      <c r="Z632" s="284" t="s">
        <v>3628</v>
      </c>
      <c r="AB632" s="65">
        <f>$AYE$838</f>
        <v>221</v>
      </c>
      <c r="AC632" s="454" t="s">
        <v>2183</v>
      </c>
      <c r="AD632" s="107" t="s">
        <v>683</v>
      </c>
      <c r="AF632" s="65">
        <f>$Z$844</f>
        <v>118.9</v>
      </c>
      <c r="AG632" s="454" t="s">
        <v>2183</v>
      </c>
      <c r="AH632" s="285" t="s">
        <v>1656</v>
      </c>
      <c r="AJ632" s="65">
        <f>$ASH$850</f>
        <v>64.3</v>
      </c>
      <c r="AK632" s="454" t="s">
        <v>2183</v>
      </c>
      <c r="AL632" s="285" t="s">
        <v>31</v>
      </c>
      <c r="AN632" s="65">
        <f>$CB$856</f>
        <v>47.6</v>
      </c>
      <c r="AO632" s="454" t="s">
        <v>2183</v>
      </c>
      <c r="AP632" s="107" t="s">
        <v>2212</v>
      </c>
      <c r="AR632" s="65">
        <f>$XW$862</f>
        <v>53.000000000000007</v>
      </c>
      <c r="AS632" s="454" t="s">
        <v>2183</v>
      </c>
      <c r="AT632" s="285" t="s">
        <v>1</v>
      </c>
      <c r="AW632" s="65">
        <f>$UK$868</f>
        <v>29.700000000000003</v>
      </c>
    </row>
    <row r="633" spans="1:49" s="34" customFormat="1" ht="15.75" customHeight="1">
      <c r="A633" s="454" t="s">
        <v>2184</v>
      </c>
      <c r="B633" s="107" t="s">
        <v>2730</v>
      </c>
      <c r="D633" s="65">
        <f>$AIG$802</f>
        <v>1333.8999999999999</v>
      </c>
      <c r="E633" s="454" t="s">
        <v>2184</v>
      </c>
      <c r="F633" s="285" t="s">
        <v>1690</v>
      </c>
      <c r="H633" s="65">
        <f>$ZG$808</f>
        <v>1630.8</v>
      </c>
      <c r="I633" s="454" t="s">
        <v>2184</v>
      </c>
      <c r="J633" s="107" t="s">
        <v>2734</v>
      </c>
      <c r="L633" s="65">
        <f>$ANU$814</f>
        <v>860.4</v>
      </c>
      <c r="M633" s="454" t="s">
        <v>2184</v>
      </c>
      <c r="N633" s="284" t="s">
        <v>3642</v>
      </c>
      <c r="P633" s="65">
        <f>$BDJ$820</f>
        <v>232.40000000000003</v>
      </c>
      <c r="Q633" s="454" t="s">
        <v>2184</v>
      </c>
      <c r="R633" s="107" t="s">
        <v>694</v>
      </c>
      <c r="T633" s="65">
        <f>$RH$826</f>
        <v>515.5</v>
      </c>
      <c r="U633" s="454" t="s">
        <v>2184</v>
      </c>
      <c r="V633" s="107" t="s">
        <v>667</v>
      </c>
      <c r="X633" s="65">
        <f>$JR$832</f>
        <v>235.7</v>
      </c>
      <c r="Y633" s="454" t="s">
        <v>2184</v>
      </c>
      <c r="Z633" s="285" t="s">
        <v>1664</v>
      </c>
      <c r="AB633" s="65">
        <f>$QG$838</f>
        <v>219.5</v>
      </c>
      <c r="AC633" s="454" t="s">
        <v>2184</v>
      </c>
      <c r="AD633" s="285" t="s">
        <v>1655</v>
      </c>
      <c r="AF633" s="65">
        <f>$ED$844</f>
        <v>113.69999999999999</v>
      </c>
      <c r="AG633" s="454" t="s">
        <v>2184</v>
      </c>
      <c r="AH633" s="285" t="s">
        <v>1657</v>
      </c>
      <c r="AJ633" s="65">
        <f>$TS$850</f>
        <v>62</v>
      </c>
      <c r="AK633" s="454" t="s">
        <v>2184</v>
      </c>
      <c r="AL633" s="284" t="s">
        <v>3631</v>
      </c>
      <c r="AN633" s="65">
        <f>$AZO$856</f>
        <v>45.7</v>
      </c>
      <c r="AO633" s="454" t="s">
        <v>2184</v>
      </c>
      <c r="AP633" s="284" t="s">
        <v>3645</v>
      </c>
      <c r="AR633" s="65">
        <f>$BEK$862</f>
        <v>52.000000000000007</v>
      </c>
      <c r="AS633" s="454" t="s">
        <v>2184</v>
      </c>
      <c r="AT633" s="107" t="s">
        <v>2727</v>
      </c>
      <c r="AW633" s="65">
        <f>$AKI$868</f>
        <v>29.4</v>
      </c>
    </row>
    <row r="634" spans="1:49" s="34" customFormat="1" ht="15.75" customHeight="1">
      <c r="A634" s="454" t="s">
        <v>2185</v>
      </c>
      <c r="B634" s="107" t="s">
        <v>162</v>
      </c>
      <c r="D634" s="65">
        <f>$HG$802</f>
        <v>1327.3000000000002</v>
      </c>
      <c r="E634" s="454" t="s">
        <v>2185</v>
      </c>
      <c r="F634" s="284" t="s">
        <v>3645</v>
      </c>
      <c r="H634" s="65">
        <f>$BEK$808</f>
        <v>1607.1</v>
      </c>
      <c r="I634" s="454" t="s">
        <v>2185</v>
      </c>
      <c r="J634" s="107" t="s">
        <v>2730</v>
      </c>
      <c r="L634" s="65">
        <f>$AIG$814</f>
        <v>857.2</v>
      </c>
      <c r="M634" s="454" t="s">
        <v>2185</v>
      </c>
      <c r="N634" s="107" t="s">
        <v>2220</v>
      </c>
      <c r="P634" s="65">
        <f>$YF$820</f>
        <v>232.39999999999998</v>
      </c>
      <c r="Q634" s="454" t="s">
        <v>2185</v>
      </c>
      <c r="R634" s="285" t="s">
        <v>1665</v>
      </c>
      <c r="T634" s="65">
        <f>$VU$826</f>
        <v>513.1</v>
      </c>
      <c r="U634" s="454" t="s">
        <v>2185</v>
      </c>
      <c r="V634" s="285" t="s">
        <v>31</v>
      </c>
      <c r="X634" s="65">
        <f>$CB$832</f>
        <v>234.4</v>
      </c>
      <c r="Y634" s="454" t="s">
        <v>2185</v>
      </c>
      <c r="Z634" s="285" t="s">
        <v>1658</v>
      </c>
      <c r="AB634" s="65">
        <f>$ON$838</f>
        <v>215.89999999999998</v>
      </c>
      <c r="AC634" s="454" t="s">
        <v>2185</v>
      </c>
      <c r="AD634" s="285" t="s">
        <v>1653</v>
      </c>
      <c r="AF634" s="65">
        <f>$FW$844</f>
        <v>113.6</v>
      </c>
      <c r="AG634" s="454" t="s">
        <v>2185</v>
      </c>
      <c r="AH634" s="107" t="s">
        <v>2735</v>
      </c>
      <c r="AJ634" s="65">
        <f>$ALS$850</f>
        <v>60.5</v>
      </c>
      <c r="AK634" s="454" t="s">
        <v>2185</v>
      </c>
      <c r="AL634" s="284" t="s">
        <v>3625</v>
      </c>
      <c r="AN634" s="65">
        <f>$AXD$856</f>
        <v>45.1</v>
      </c>
      <c r="AO634" s="454" t="s">
        <v>2185</v>
      </c>
      <c r="AP634" s="284" t="s">
        <v>3646</v>
      </c>
      <c r="AR634" s="65">
        <f>$BET$862</f>
        <v>49.400000000000006</v>
      </c>
      <c r="AS634" s="454" t="s">
        <v>2185</v>
      </c>
      <c r="AT634" s="285" t="s">
        <v>1690</v>
      </c>
      <c r="AW634" s="65">
        <f>$ZG$868</f>
        <v>25.299999999999997</v>
      </c>
    </row>
    <row r="635" spans="1:49" s="34" customFormat="1" ht="15.75" customHeight="1">
      <c r="A635" s="454" t="s">
        <v>2186</v>
      </c>
      <c r="B635" s="107" t="s">
        <v>668</v>
      </c>
      <c r="D635" s="65">
        <f>$SI$802</f>
        <v>1325.7</v>
      </c>
      <c r="E635" s="454" t="s">
        <v>2186</v>
      </c>
      <c r="F635" s="107" t="s">
        <v>2220</v>
      </c>
      <c r="H635" s="65">
        <f>$YF$808</f>
        <v>1605.7</v>
      </c>
      <c r="I635" s="454" t="s">
        <v>2186</v>
      </c>
      <c r="J635" s="107" t="s">
        <v>658</v>
      </c>
      <c r="L635" s="65">
        <f>$KA$814</f>
        <v>835.1</v>
      </c>
      <c r="M635" s="454" t="s">
        <v>2186</v>
      </c>
      <c r="N635" s="107" t="s">
        <v>2734</v>
      </c>
      <c r="P635" s="65">
        <f>$ANU$820</f>
        <v>227.9</v>
      </c>
      <c r="Q635" s="454" t="s">
        <v>2186</v>
      </c>
      <c r="R635" s="285" t="s">
        <v>33</v>
      </c>
      <c r="T635" s="65">
        <f>$CK$826</f>
        <v>510</v>
      </c>
      <c r="U635" s="454" t="s">
        <v>2186</v>
      </c>
      <c r="V635" s="284" t="s">
        <v>3630</v>
      </c>
      <c r="X635" s="65">
        <f>$AYW$832</f>
        <v>229.8</v>
      </c>
      <c r="Y635" s="454" t="s">
        <v>2186</v>
      </c>
      <c r="Z635" s="106" t="s">
        <v>1343</v>
      </c>
      <c r="AB635" s="65">
        <f>$IQ$838</f>
        <v>214.3</v>
      </c>
      <c r="AC635" s="454" t="s">
        <v>2186</v>
      </c>
      <c r="AD635" s="285" t="s">
        <v>1</v>
      </c>
      <c r="AF635" s="65">
        <f>$UK$844</f>
        <v>112.10000000000001</v>
      </c>
      <c r="AG635" s="454" t="s">
        <v>2186</v>
      </c>
      <c r="AH635" s="106" t="s">
        <v>1351</v>
      </c>
      <c r="AJ635" s="65">
        <f>$AI$850</f>
        <v>58.5</v>
      </c>
      <c r="AK635" s="454" t="s">
        <v>2186</v>
      </c>
      <c r="AL635" s="107" t="s">
        <v>180</v>
      </c>
      <c r="AN635" s="65">
        <f>$ZP$856</f>
        <v>44.7</v>
      </c>
      <c r="AO635" s="454" t="s">
        <v>2186</v>
      </c>
      <c r="AP635" s="107" t="s">
        <v>638</v>
      </c>
      <c r="AR635" s="65">
        <f>$JI$862</f>
        <v>46.8</v>
      </c>
      <c r="AS635" s="454" t="s">
        <v>2186</v>
      </c>
      <c r="AT635" s="284" t="s">
        <v>3624</v>
      </c>
      <c r="AW635" s="65">
        <f>$AWU$868</f>
        <v>23.400000000000002</v>
      </c>
    </row>
    <row r="636" spans="1:49" s="34" customFormat="1" ht="15.75" customHeight="1">
      <c r="A636" s="454" t="s">
        <v>2187</v>
      </c>
      <c r="B636" s="107" t="s">
        <v>2734</v>
      </c>
      <c r="D636" s="65">
        <f>$ANU$802</f>
        <v>1319.3999999999999</v>
      </c>
      <c r="E636" s="454" t="s">
        <v>2187</v>
      </c>
      <c r="F636" s="285" t="s">
        <v>17</v>
      </c>
      <c r="H636" s="65">
        <f>$EM$808</f>
        <v>1601.8000000000002</v>
      </c>
      <c r="I636" s="454" t="s">
        <v>2187</v>
      </c>
      <c r="J636" s="107" t="s">
        <v>2733</v>
      </c>
      <c r="L636" s="65">
        <f>$AQO$814</f>
        <v>833.3</v>
      </c>
      <c r="M636" s="454" t="s">
        <v>2187</v>
      </c>
      <c r="N636" s="284" t="s">
        <v>3650</v>
      </c>
      <c r="P636" s="65">
        <f>$BGM$820</f>
        <v>227.5</v>
      </c>
      <c r="Q636" s="454" t="s">
        <v>2187</v>
      </c>
      <c r="R636" s="107" t="s">
        <v>2849</v>
      </c>
      <c r="T636" s="65">
        <f>$AJH$826</f>
        <v>495.4</v>
      </c>
      <c r="U636" s="454" t="s">
        <v>2187</v>
      </c>
      <c r="V636" s="107" t="s">
        <v>2716</v>
      </c>
      <c r="X636" s="65">
        <f>$AHO$832</f>
        <v>224.8</v>
      </c>
      <c r="Y636" s="454" t="s">
        <v>2187</v>
      </c>
      <c r="Z636" s="285" t="s">
        <v>1653</v>
      </c>
      <c r="AB636" s="65">
        <f>$FW$838</f>
        <v>212.3</v>
      </c>
      <c r="AC636" s="454" t="s">
        <v>2187</v>
      </c>
      <c r="AD636" s="106" t="s">
        <v>1346</v>
      </c>
      <c r="AF636" s="65">
        <f>$QY$844</f>
        <v>109.69999999999999</v>
      </c>
      <c r="AG636" s="454" t="s">
        <v>2187</v>
      </c>
      <c r="AH636" s="107" t="s">
        <v>2713</v>
      </c>
      <c r="AJ636" s="65">
        <f>$AHF$850</f>
        <v>57.6</v>
      </c>
      <c r="AK636" s="454" t="s">
        <v>2187</v>
      </c>
      <c r="AL636" s="107" t="s">
        <v>2217</v>
      </c>
      <c r="AN636" s="65">
        <f>$AAH$856</f>
        <v>42.6</v>
      </c>
      <c r="AO636" s="454" t="s">
        <v>2187</v>
      </c>
      <c r="AP636" s="285" t="s">
        <v>1658</v>
      </c>
      <c r="AR636" s="65">
        <f>$ON$862</f>
        <v>46</v>
      </c>
      <c r="AS636" s="454" t="s">
        <v>2187</v>
      </c>
      <c r="AT636" s="284" t="s">
        <v>3636</v>
      </c>
      <c r="AW636" s="65">
        <f>$BBH$868</f>
        <v>22.400000000000002</v>
      </c>
    </row>
    <row r="637" spans="1:49" s="34" customFormat="1" ht="15.75" customHeight="1">
      <c r="A637" s="454" t="s">
        <v>2188</v>
      </c>
      <c r="B637" s="107" t="s">
        <v>2712</v>
      </c>
      <c r="D637" s="65">
        <f>$AKR$802</f>
        <v>1307.5999999999999</v>
      </c>
      <c r="E637" s="454" t="s">
        <v>2188</v>
      </c>
      <c r="F637" s="107" t="s">
        <v>2197</v>
      </c>
      <c r="H637" s="65">
        <f>$ADK$808</f>
        <v>1590.5</v>
      </c>
      <c r="I637" s="454" t="s">
        <v>2188</v>
      </c>
      <c r="J637" s="107" t="s">
        <v>675</v>
      </c>
      <c r="L637" s="65">
        <f>$MC$814</f>
        <v>814.30000000000007</v>
      </c>
      <c r="M637" s="454" t="s">
        <v>2188</v>
      </c>
      <c r="N637" s="107" t="s">
        <v>2722</v>
      </c>
      <c r="P637" s="65">
        <f>$AMT$820</f>
        <v>220.5</v>
      </c>
      <c r="Q637" s="454" t="s">
        <v>2188</v>
      </c>
      <c r="R637" s="284" t="s">
        <v>3644</v>
      </c>
      <c r="T637" s="65">
        <f>$BEB$826</f>
        <v>484.3</v>
      </c>
      <c r="U637" s="454" t="s">
        <v>2188</v>
      </c>
      <c r="V637" s="107" t="s">
        <v>2733</v>
      </c>
      <c r="X637" s="65">
        <f>$AQO$832</f>
        <v>221.6</v>
      </c>
      <c r="Y637" s="454" t="s">
        <v>2188</v>
      </c>
      <c r="Z637" s="285" t="s">
        <v>1655</v>
      </c>
      <c r="AB637" s="65">
        <f>$ED$838</f>
        <v>212.3</v>
      </c>
      <c r="AC637" s="454" t="s">
        <v>2188</v>
      </c>
      <c r="AD637" s="284" t="s">
        <v>143</v>
      </c>
      <c r="AF637" s="65">
        <f>$FN$844</f>
        <v>109</v>
      </c>
      <c r="AG637" s="454" t="s">
        <v>2188</v>
      </c>
      <c r="AH637" s="284" t="s">
        <v>3627</v>
      </c>
      <c r="AJ637" s="65">
        <f>$AXV$850</f>
        <v>53.300000000000004</v>
      </c>
      <c r="AK637" s="454" t="s">
        <v>2188</v>
      </c>
      <c r="AL637" s="106" t="s">
        <v>1346</v>
      </c>
      <c r="AN637" s="65">
        <f>$QY$856</f>
        <v>42.3</v>
      </c>
      <c r="AO637" s="454" t="s">
        <v>2188</v>
      </c>
      <c r="AP637" s="284" t="s">
        <v>3627</v>
      </c>
      <c r="AR637" s="65">
        <f>$AXV$862</f>
        <v>45.5</v>
      </c>
      <c r="AS637" s="454" t="s">
        <v>2188</v>
      </c>
      <c r="AT637" s="107" t="s">
        <v>633</v>
      </c>
      <c r="AW637" s="65">
        <f>$UB$868</f>
        <v>22.3</v>
      </c>
    </row>
    <row r="638" spans="1:49" s="34" customFormat="1" ht="15.75" customHeight="1">
      <c r="A638" s="454" t="s">
        <v>2189</v>
      </c>
      <c r="B638" s="107" t="s">
        <v>2718</v>
      </c>
      <c r="D638" s="65">
        <f>$ANC$802</f>
        <v>1299</v>
      </c>
      <c r="E638" s="454" t="s">
        <v>2189</v>
      </c>
      <c r="F638" s="285" t="s">
        <v>11</v>
      </c>
      <c r="H638" s="65">
        <f>$FE$808</f>
        <v>1585</v>
      </c>
      <c r="I638" s="454" t="s">
        <v>2189</v>
      </c>
      <c r="J638" s="107" t="s">
        <v>2716</v>
      </c>
      <c r="L638" s="65">
        <f>$AHO$814</f>
        <v>811.7</v>
      </c>
      <c r="M638" s="454" t="s">
        <v>2189</v>
      </c>
      <c r="N638" s="285" t="s">
        <v>1656</v>
      </c>
      <c r="P638" s="65">
        <f>$ASH$820</f>
        <v>217.79999999999998</v>
      </c>
      <c r="Q638" s="454" t="s">
        <v>2189</v>
      </c>
      <c r="R638" s="284" t="s">
        <v>3638</v>
      </c>
      <c r="T638" s="65">
        <f>$BBZ$826</f>
        <v>478.8</v>
      </c>
      <c r="U638" s="454" t="s">
        <v>2189</v>
      </c>
      <c r="V638" s="107" t="s">
        <v>2849</v>
      </c>
      <c r="X638" s="65">
        <f>$AJH$832</f>
        <v>221.1</v>
      </c>
      <c r="Y638" s="454" t="s">
        <v>2189</v>
      </c>
      <c r="Z638" s="107" t="s">
        <v>2728</v>
      </c>
      <c r="AB638" s="65">
        <f>$APN$838</f>
        <v>211.4</v>
      </c>
      <c r="AC638" s="454" t="s">
        <v>2189</v>
      </c>
      <c r="AD638" s="284" t="s">
        <v>3636</v>
      </c>
      <c r="AF638" s="65">
        <f>$BBH$844</f>
        <v>105.30000000000001</v>
      </c>
      <c r="AG638" s="454" t="s">
        <v>2189</v>
      </c>
      <c r="AH638" s="284" t="s">
        <v>3644</v>
      </c>
      <c r="AJ638" s="65">
        <f>$BEB$850</f>
        <v>52.9</v>
      </c>
      <c r="AK638" s="454" t="s">
        <v>2189</v>
      </c>
      <c r="AL638" s="284" t="s">
        <v>3652</v>
      </c>
      <c r="AN638" s="65">
        <f>$BHE$856</f>
        <v>40.9</v>
      </c>
      <c r="AO638" s="454" t="s">
        <v>2189</v>
      </c>
      <c r="AP638" s="107" t="s">
        <v>675</v>
      </c>
      <c r="AR638" s="65">
        <f>$MC$862</f>
        <v>44.1</v>
      </c>
      <c r="AS638" s="454" t="s">
        <v>2189</v>
      </c>
      <c r="AT638" s="284" t="s">
        <v>3631</v>
      </c>
      <c r="AW638" s="65">
        <f>$AZO$868</f>
        <v>20.3</v>
      </c>
    </row>
    <row r="639" spans="1:49" s="34" customFormat="1" ht="15.75" customHeight="1">
      <c r="A639" s="454" t="s">
        <v>2190</v>
      </c>
      <c r="B639" s="107" t="s">
        <v>2711</v>
      </c>
      <c r="D639" s="65">
        <f>$ALA$802</f>
        <v>1299</v>
      </c>
      <c r="E639" s="454" t="s">
        <v>2190</v>
      </c>
      <c r="F639" s="284" t="s">
        <v>3630</v>
      </c>
      <c r="H639" s="65">
        <f>$AYW$808</f>
        <v>1577.8000000000002</v>
      </c>
      <c r="I639" s="454" t="s">
        <v>2190</v>
      </c>
      <c r="J639" s="106" t="s">
        <v>1343</v>
      </c>
      <c r="L639" s="65">
        <f>$IQ$814</f>
        <v>787.30000000000007</v>
      </c>
      <c r="M639" s="454" t="s">
        <v>2190</v>
      </c>
      <c r="N639" s="285" t="s">
        <v>1690</v>
      </c>
      <c r="P639" s="65">
        <f>$ZG$820</f>
        <v>212.8</v>
      </c>
      <c r="Q639" s="454" t="s">
        <v>2190</v>
      </c>
      <c r="R639" s="107" t="s">
        <v>3637</v>
      </c>
      <c r="T639" s="65">
        <f>$BBQ$826</f>
        <v>477.7</v>
      </c>
      <c r="U639" s="454" t="s">
        <v>2190</v>
      </c>
      <c r="V639" s="107" t="s">
        <v>2209</v>
      </c>
      <c r="X639" s="65">
        <f>$AAZ$832</f>
        <v>206.5</v>
      </c>
      <c r="Y639" s="454" t="s">
        <v>2190</v>
      </c>
      <c r="Z639" s="284" t="s">
        <v>3631</v>
      </c>
      <c r="AB639" s="65">
        <f>$AZO$838</f>
        <v>208.59999999999997</v>
      </c>
      <c r="AC639" s="454" t="s">
        <v>2190</v>
      </c>
      <c r="AD639" s="284" t="s">
        <v>142</v>
      </c>
      <c r="AF639" s="65">
        <f>$DU$844</f>
        <v>103.3</v>
      </c>
      <c r="AG639" s="454" t="s">
        <v>2190</v>
      </c>
      <c r="AH639" s="107" t="s">
        <v>639</v>
      </c>
      <c r="AJ639" s="65">
        <f>$AEC$850</f>
        <v>48.1</v>
      </c>
      <c r="AK639" s="454" t="s">
        <v>2190</v>
      </c>
      <c r="AL639" s="107" t="s">
        <v>668</v>
      </c>
      <c r="AN639" s="65">
        <f>$SI$856</f>
        <v>40</v>
      </c>
      <c r="AO639" s="454" t="s">
        <v>2190</v>
      </c>
      <c r="AP639" s="107" t="s">
        <v>2733</v>
      </c>
      <c r="AR639" s="65">
        <f>$AQO$862</f>
        <v>42.099999999999994</v>
      </c>
      <c r="AS639" s="454" t="s">
        <v>2190</v>
      </c>
      <c r="AT639" s="107" t="s">
        <v>2197</v>
      </c>
      <c r="AW639" s="65">
        <f>$ADK$868</f>
        <v>18.2</v>
      </c>
    </row>
    <row r="640" spans="1:49" s="34" customFormat="1" ht="15.75" customHeight="1">
      <c r="A640" s="454" t="s">
        <v>2191</v>
      </c>
      <c r="B640" s="284" t="s">
        <v>3627</v>
      </c>
      <c r="D640" s="65">
        <f>$AXV$802</f>
        <v>1278.1000000000001</v>
      </c>
      <c r="E640" s="454" t="s">
        <v>2191</v>
      </c>
      <c r="F640" s="107" t="s">
        <v>2714</v>
      </c>
      <c r="H640" s="65">
        <f>$AJZ$808</f>
        <v>1575.7</v>
      </c>
      <c r="I640" s="454" t="s">
        <v>2191</v>
      </c>
      <c r="J640" s="107" t="s">
        <v>633</v>
      </c>
      <c r="L640" s="65">
        <f>$UB$814</f>
        <v>757.5</v>
      </c>
      <c r="M640" s="454" t="s">
        <v>2191</v>
      </c>
      <c r="N640" s="107" t="s">
        <v>2193</v>
      </c>
      <c r="P640" s="65">
        <f>$ASZ$820</f>
        <v>202.10000000000002</v>
      </c>
      <c r="Q640" s="454" t="s">
        <v>2191</v>
      </c>
      <c r="R640" s="107" t="s">
        <v>2708</v>
      </c>
      <c r="T640" s="65">
        <f>$ALJ$826</f>
        <v>477.7</v>
      </c>
      <c r="U640" s="454" t="s">
        <v>2191</v>
      </c>
      <c r="V640" s="107" t="s">
        <v>639</v>
      </c>
      <c r="X640" s="65">
        <f>$AEC$832</f>
        <v>205.3</v>
      </c>
      <c r="Y640" s="454" t="s">
        <v>2191</v>
      </c>
      <c r="Z640" s="284" t="s">
        <v>3629</v>
      </c>
      <c r="AB640" s="65">
        <f>$AYN$838</f>
        <v>199.6</v>
      </c>
      <c r="AC640" s="454" t="s">
        <v>2191</v>
      </c>
      <c r="AD640" s="107" t="s">
        <v>2721</v>
      </c>
      <c r="AF640" s="65">
        <f>$AHX$844</f>
        <v>97.1</v>
      </c>
      <c r="AG640" s="454" t="s">
        <v>2191</v>
      </c>
      <c r="AH640" s="107" t="s">
        <v>2709</v>
      </c>
      <c r="AJ640" s="65">
        <f>$AMK$850</f>
        <v>46.7</v>
      </c>
      <c r="AK640" s="454" t="s">
        <v>2191</v>
      </c>
      <c r="AL640" s="285" t="s">
        <v>1656</v>
      </c>
      <c r="AN640" s="65">
        <f>$ASH$856</f>
        <v>38.9</v>
      </c>
      <c r="AO640" s="454" t="s">
        <v>2191</v>
      </c>
      <c r="AP640" s="107" t="s">
        <v>3626</v>
      </c>
      <c r="AR640" s="65">
        <f>$AXM$862</f>
        <v>41.6</v>
      </c>
      <c r="AS640" s="454" t="s">
        <v>2191</v>
      </c>
      <c r="AT640" s="285" t="s">
        <v>23</v>
      </c>
      <c r="AW640" s="65">
        <f>$OW$868</f>
        <v>17.7</v>
      </c>
    </row>
    <row r="641" spans="1:49" s="34" customFormat="1" ht="15.75" customHeight="1">
      <c r="A641" s="454" t="s">
        <v>2192</v>
      </c>
      <c r="B641" s="285" t="s">
        <v>1656</v>
      </c>
      <c r="D641" s="65">
        <f>$ASH$802</f>
        <v>1272.2</v>
      </c>
      <c r="E641" s="454" t="s">
        <v>2192</v>
      </c>
      <c r="F641" s="107" t="s">
        <v>2198</v>
      </c>
      <c r="H641" s="65">
        <f>$ABR$808</f>
        <v>1552.9</v>
      </c>
      <c r="I641" s="454" t="s">
        <v>2192</v>
      </c>
      <c r="J641" s="285" t="s">
        <v>1</v>
      </c>
      <c r="L641" s="65">
        <f>$UK$814</f>
        <v>747.1</v>
      </c>
      <c r="M641" s="454" t="s">
        <v>2192</v>
      </c>
      <c r="N641" s="107" t="s">
        <v>2200</v>
      </c>
      <c r="P641" s="65">
        <f>$ZY$820</f>
        <v>192.2</v>
      </c>
      <c r="Q641" s="454" t="s">
        <v>2192</v>
      </c>
      <c r="R641" s="107" t="s">
        <v>2196</v>
      </c>
      <c r="T641" s="65">
        <f>$WV$826</f>
        <v>475</v>
      </c>
      <c r="U641" s="454" t="s">
        <v>2192</v>
      </c>
      <c r="V641" s="284" t="s">
        <v>3646</v>
      </c>
      <c r="X641" s="65">
        <f>$BET$832</f>
        <v>205.10000000000002</v>
      </c>
      <c r="Y641" s="454" t="s">
        <v>2192</v>
      </c>
      <c r="Z641" s="107" t="s">
        <v>2220</v>
      </c>
      <c r="AB641" s="65">
        <f>$YF$838</f>
        <v>184.1</v>
      </c>
      <c r="AC641" s="454" t="s">
        <v>2192</v>
      </c>
      <c r="AD641" s="107" t="s">
        <v>3689</v>
      </c>
      <c r="AF641" s="65">
        <f>$BGD$844</f>
        <v>90.4</v>
      </c>
      <c r="AG641" s="454" t="s">
        <v>2192</v>
      </c>
      <c r="AH641" s="285" t="s">
        <v>11</v>
      </c>
      <c r="AJ641" s="65">
        <f>$FE$850</f>
        <v>46.4</v>
      </c>
      <c r="AK641" s="454" t="s">
        <v>2192</v>
      </c>
      <c r="AL641" s="107" t="s">
        <v>141</v>
      </c>
      <c r="AN641" s="65">
        <f>$GO$856</f>
        <v>37.6</v>
      </c>
      <c r="AO641" s="454" t="s">
        <v>2192</v>
      </c>
      <c r="AP641" s="284" t="s">
        <v>3644</v>
      </c>
      <c r="AR641" s="65">
        <f>$BEB$862</f>
        <v>38.1</v>
      </c>
      <c r="AS641" s="454" t="s">
        <v>2192</v>
      </c>
      <c r="AT641" s="107" t="s">
        <v>653</v>
      </c>
      <c r="AW641" s="65">
        <f>$IZ$868</f>
        <v>17.399999999999999</v>
      </c>
    </row>
    <row r="642" spans="1:49" s="34" customFormat="1" ht="15.75" customHeight="1">
      <c r="A642" s="454" t="s">
        <v>2303</v>
      </c>
      <c r="B642" s="284" t="s">
        <v>3650</v>
      </c>
      <c r="D642" s="65">
        <f>$BGM$802</f>
        <v>1270.5999999999999</v>
      </c>
      <c r="E642" s="454" t="s">
        <v>2303</v>
      </c>
      <c r="F642" s="107" t="s">
        <v>639</v>
      </c>
      <c r="H642" s="65">
        <f>$AEC$808</f>
        <v>1473.8</v>
      </c>
      <c r="I642" s="454" t="s">
        <v>2303</v>
      </c>
      <c r="J642" s="285" t="s">
        <v>1665</v>
      </c>
      <c r="L642" s="65">
        <f>$VU$814</f>
        <v>737.5</v>
      </c>
      <c r="M642" s="454" t="s">
        <v>2303</v>
      </c>
      <c r="N642" s="284" t="s">
        <v>3624</v>
      </c>
      <c r="P642" s="65">
        <f>$AWU$820</f>
        <v>181.6</v>
      </c>
      <c r="Q642" s="454" t="s">
        <v>2303</v>
      </c>
      <c r="R642" s="107" t="s">
        <v>2715</v>
      </c>
      <c r="T642" s="65">
        <f>$AQF$826</f>
        <v>465.90000000000003</v>
      </c>
      <c r="U642" s="454" t="s">
        <v>2303</v>
      </c>
      <c r="V642" s="107" t="s">
        <v>141</v>
      </c>
      <c r="X642" s="65">
        <f>$GO$832</f>
        <v>196.6</v>
      </c>
      <c r="Y642" s="454" t="s">
        <v>2303</v>
      </c>
      <c r="Z642" s="107" t="s">
        <v>682</v>
      </c>
      <c r="AB642" s="65">
        <f>$HY$838</f>
        <v>179.1</v>
      </c>
      <c r="AC642" s="454" t="s">
        <v>2303</v>
      </c>
      <c r="AD642" s="284" t="s">
        <v>3644</v>
      </c>
      <c r="AF642" s="65">
        <f>$BEB$844</f>
        <v>89.6</v>
      </c>
      <c r="AG642" s="454" t="s">
        <v>2303</v>
      </c>
      <c r="AH642" s="284" t="s">
        <v>3651</v>
      </c>
      <c r="AJ642" s="65">
        <f>$BGV$850</f>
        <v>46.3</v>
      </c>
      <c r="AK642" s="454" t="s">
        <v>2303</v>
      </c>
      <c r="AL642" s="107" t="s">
        <v>2198</v>
      </c>
      <c r="AN642" s="65">
        <f>$ABR$856</f>
        <v>36.700000000000003</v>
      </c>
      <c r="AO642" s="454" t="s">
        <v>2303</v>
      </c>
      <c r="AP642" s="107" t="s">
        <v>2197</v>
      </c>
      <c r="AR642" s="65">
        <f>$ADK$862</f>
        <v>28.799999999999997</v>
      </c>
      <c r="AS642" s="454" t="s">
        <v>2303</v>
      </c>
      <c r="AT642" s="107" t="s">
        <v>2833</v>
      </c>
      <c r="AW642" s="65">
        <f>$AGW$868</f>
        <v>17.299999999999997</v>
      </c>
    </row>
    <row r="643" spans="1:49" s="34" customFormat="1" ht="15.75" customHeight="1">
      <c r="A643" s="454" t="s">
        <v>2304</v>
      </c>
      <c r="B643" s="107" t="s">
        <v>2708</v>
      </c>
      <c r="D643" s="65">
        <f>$ALJ$802</f>
        <v>1255.9000000000001</v>
      </c>
      <c r="E643" s="454" t="s">
        <v>2304</v>
      </c>
      <c r="F643" s="107" t="s">
        <v>2195</v>
      </c>
      <c r="H643" s="65">
        <f>$XN$808</f>
        <v>1472.6000000000001</v>
      </c>
      <c r="I643" s="454" t="s">
        <v>2304</v>
      </c>
      <c r="J643" s="284" t="s">
        <v>3644</v>
      </c>
      <c r="L643" s="65">
        <f>$BEB$814</f>
        <v>731.49999999999989</v>
      </c>
      <c r="M643" s="454" t="s">
        <v>2304</v>
      </c>
      <c r="N643" s="107" t="s">
        <v>2721</v>
      </c>
      <c r="P643" s="65">
        <f>$AHX$820</f>
        <v>167.7</v>
      </c>
      <c r="Q643" s="454" t="s">
        <v>2304</v>
      </c>
      <c r="R643" s="107" t="s">
        <v>668</v>
      </c>
      <c r="T643" s="65">
        <f>$SI$826</f>
        <v>451.7</v>
      </c>
      <c r="U643" s="454" t="s">
        <v>2304</v>
      </c>
      <c r="V643" s="284" t="s">
        <v>3639</v>
      </c>
      <c r="X643" s="65">
        <f>$BCI$832</f>
        <v>194.70000000000002</v>
      </c>
      <c r="Y643" s="454" t="s">
        <v>2304</v>
      </c>
      <c r="Z643" s="107" t="s">
        <v>2209</v>
      </c>
      <c r="AB643" s="65">
        <f>$AAZ$838</f>
        <v>173.70000000000002</v>
      </c>
      <c r="AC643" s="454" t="s">
        <v>2304</v>
      </c>
      <c r="AD643" s="285" t="s">
        <v>23</v>
      </c>
      <c r="AF643" s="65">
        <f>$OW$844</f>
        <v>89.300000000000011</v>
      </c>
      <c r="AG643" s="454" t="s">
        <v>2304</v>
      </c>
      <c r="AH643" s="284" t="s">
        <v>3630</v>
      </c>
      <c r="AJ643" s="65">
        <f>$AYW$850</f>
        <v>42.099999999999994</v>
      </c>
      <c r="AK643" s="454" t="s">
        <v>2304</v>
      </c>
      <c r="AL643" s="107" t="s">
        <v>669</v>
      </c>
      <c r="AN643" s="65">
        <f>$ML$856</f>
        <v>36.200000000000003</v>
      </c>
      <c r="AO643" s="454" t="s">
        <v>2304</v>
      </c>
      <c r="AP643" s="106" t="s">
        <v>1343</v>
      </c>
      <c r="AR643" s="65">
        <f>$IQ$862</f>
        <v>24.5</v>
      </c>
      <c r="AS643" s="454" t="s">
        <v>2304</v>
      </c>
      <c r="AT643" s="107" t="s">
        <v>2200</v>
      </c>
      <c r="AW643" s="65">
        <f>$ZY$868</f>
        <v>16.2</v>
      </c>
    </row>
    <row r="644" spans="1:49" s="34" customFormat="1" ht="15.75" customHeight="1">
      <c r="A644" s="454" t="s">
        <v>2305</v>
      </c>
      <c r="B644" s="107" t="s">
        <v>141</v>
      </c>
      <c r="D644" s="65">
        <f>$GO$802</f>
        <v>1255.9000000000001</v>
      </c>
      <c r="E644" s="454" t="s">
        <v>2305</v>
      </c>
      <c r="F644" s="107" t="s">
        <v>669</v>
      </c>
      <c r="H644" s="65">
        <f>$ML$808</f>
        <v>1471.3</v>
      </c>
      <c r="I644" s="454" t="s">
        <v>2305</v>
      </c>
      <c r="J644" s="107" t="s">
        <v>2728</v>
      </c>
      <c r="L644" s="65">
        <f>$APN$814</f>
        <v>701</v>
      </c>
      <c r="M644" s="454" t="s">
        <v>2305</v>
      </c>
      <c r="N644" s="107" t="s">
        <v>2217</v>
      </c>
      <c r="P644" s="65">
        <f>$AAH$820</f>
        <v>163.19999999999999</v>
      </c>
      <c r="Q644" s="454" t="s">
        <v>2305</v>
      </c>
      <c r="R644" s="285" t="s">
        <v>1</v>
      </c>
      <c r="T644" s="65">
        <f>$UK$826</f>
        <v>449.1</v>
      </c>
      <c r="U644" s="454" t="s">
        <v>2305</v>
      </c>
      <c r="V644" s="107" t="s">
        <v>2217</v>
      </c>
      <c r="X644" s="65">
        <f>$AAH$832</f>
        <v>173.8</v>
      </c>
      <c r="Y644" s="454" t="s">
        <v>2305</v>
      </c>
      <c r="Z644" s="107" t="s">
        <v>2710</v>
      </c>
      <c r="AB644" s="65">
        <f>$ANL$838</f>
        <v>170.4</v>
      </c>
      <c r="AC644" s="454" t="s">
        <v>2305</v>
      </c>
      <c r="AD644" s="285" t="s">
        <v>1658</v>
      </c>
      <c r="AF644" s="65">
        <f>$ON$844</f>
        <v>89.2</v>
      </c>
      <c r="AG644" s="454" t="s">
        <v>2305</v>
      </c>
      <c r="AH644" s="107" t="s">
        <v>3637</v>
      </c>
      <c r="AJ644" s="65">
        <f>$BBQ$850</f>
        <v>40.299999999999997</v>
      </c>
      <c r="AK644" s="454" t="s">
        <v>2305</v>
      </c>
      <c r="AL644" s="107" t="s">
        <v>2720</v>
      </c>
      <c r="AN644" s="65">
        <f>$AJQ$856</f>
        <v>33.6</v>
      </c>
      <c r="AO644" s="454" t="s">
        <v>2305</v>
      </c>
      <c r="AP644" s="285" t="s">
        <v>1654</v>
      </c>
      <c r="AR644" s="65">
        <f>$YX$862</f>
        <v>23.400000000000002</v>
      </c>
      <c r="AS644" s="454" t="s">
        <v>2305</v>
      </c>
      <c r="AT644" s="285" t="s">
        <v>1665</v>
      </c>
      <c r="AW644" s="65">
        <f>$VU$868</f>
        <v>16</v>
      </c>
    </row>
    <row r="645" spans="1:49" s="34" customFormat="1" ht="15.75" customHeight="1">
      <c r="A645" s="454" t="s">
        <v>2685</v>
      </c>
      <c r="B645" s="285" t="s">
        <v>1690</v>
      </c>
      <c r="D645" s="65">
        <f>$ZG$802</f>
        <v>1241.2</v>
      </c>
      <c r="E645" s="454" t="s">
        <v>2685</v>
      </c>
      <c r="F645" s="284" t="s">
        <v>3646</v>
      </c>
      <c r="H645" s="65">
        <f>$BET$808</f>
        <v>1426.1</v>
      </c>
      <c r="I645" s="454" t="s">
        <v>2685</v>
      </c>
      <c r="J645" s="284" t="s">
        <v>3651</v>
      </c>
      <c r="L645" s="65">
        <f>$BGV$814</f>
        <v>684.7</v>
      </c>
      <c r="M645" s="454" t="s">
        <v>2685</v>
      </c>
      <c r="N645" s="107" t="s">
        <v>675</v>
      </c>
      <c r="P645" s="65">
        <f>$MC$820</f>
        <v>162.30000000000001</v>
      </c>
      <c r="Q645" s="454" t="s">
        <v>2685</v>
      </c>
      <c r="R645" s="285" t="s">
        <v>1690</v>
      </c>
      <c r="T645" s="65">
        <f>$ZG$826</f>
        <v>448.65</v>
      </c>
      <c r="U645" s="454" t="s">
        <v>2685</v>
      </c>
      <c r="V645" s="107" t="s">
        <v>2713</v>
      </c>
      <c r="X645" s="65">
        <f>$AHF$832</f>
        <v>164.4</v>
      </c>
      <c r="Y645" s="454" t="s">
        <v>2685</v>
      </c>
      <c r="Z645" s="285" t="s">
        <v>1667</v>
      </c>
      <c r="AB645" s="65">
        <f>$VC$838</f>
        <v>168.1</v>
      </c>
      <c r="AC645" s="454" t="s">
        <v>2685</v>
      </c>
      <c r="AD645" s="106" t="s">
        <v>1345</v>
      </c>
      <c r="AF645" s="65">
        <f>$PO$844</f>
        <v>83.2</v>
      </c>
      <c r="AG645" s="454" t="s">
        <v>2685</v>
      </c>
      <c r="AH645" s="107" t="s">
        <v>2196</v>
      </c>
      <c r="AJ645" s="65">
        <f>$WV$850</f>
        <v>39.799999999999997</v>
      </c>
      <c r="AK645" s="454" t="s">
        <v>2685</v>
      </c>
      <c r="AL645" s="107" t="s">
        <v>2712</v>
      </c>
      <c r="AN645" s="65">
        <f>$AKR$856</f>
        <v>32.1</v>
      </c>
      <c r="AO645" s="454" t="s">
        <v>2685</v>
      </c>
      <c r="AP645" s="284" t="s">
        <v>3650</v>
      </c>
      <c r="AR645" s="65">
        <f>$BGM$862</f>
        <v>21.599999999999998</v>
      </c>
      <c r="AS645" s="454" t="s">
        <v>2685</v>
      </c>
      <c r="AT645" s="107" t="s">
        <v>2728</v>
      </c>
      <c r="AW645" s="65">
        <f>$APN$868</f>
        <v>15.399999999999999</v>
      </c>
    </row>
    <row r="646" spans="1:49" s="34" customFormat="1" ht="15.75" customHeight="1">
      <c r="A646" s="454" t="s">
        <v>2686</v>
      </c>
      <c r="B646" s="284" t="s">
        <v>3632</v>
      </c>
      <c r="D646" s="65">
        <f>$AZX$802</f>
        <v>1221.1000000000001</v>
      </c>
      <c r="E646" s="454" t="s">
        <v>2686</v>
      </c>
      <c r="F646" s="285" t="s">
        <v>1665</v>
      </c>
      <c r="H646" s="65">
        <f>$VU$808</f>
        <v>1404.8</v>
      </c>
      <c r="I646" s="454" t="s">
        <v>2686</v>
      </c>
      <c r="J646" s="285" t="s">
        <v>1658</v>
      </c>
      <c r="L646" s="65">
        <f>$ON$814</f>
        <v>676.65000000000009</v>
      </c>
      <c r="M646" s="454" t="s">
        <v>2686</v>
      </c>
      <c r="N646" s="106" t="s">
        <v>1345</v>
      </c>
      <c r="P646" s="65">
        <f>$PO$820</f>
        <v>156.1</v>
      </c>
      <c r="Q646" s="454" t="s">
        <v>2686</v>
      </c>
      <c r="R646" s="106" t="s">
        <v>1345</v>
      </c>
      <c r="T646" s="65">
        <f>$PO$826</f>
        <v>437.2</v>
      </c>
      <c r="U646" s="454" t="s">
        <v>2686</v>
      </c>
      <c r="V646" s="107" t="s">
        <v>2220</v>
      </c>
      <c r="X646" s="65">
        <f>$YF$832</f>
        <v>163</v>
      </c>
      <c r="Y646" s="454" t="s">
        <v>2686</v>
      </c>
      <c r="Z646" s="107" t="s">
        <v>2833</v>
      </c>
      <c r="AB646" s="65">
        <f>$AGW$838</f>
        <v>167.2</v>
      </c>
      <c r="AC646" s="454" t="s">
        <v>2686</v>
      </c>
      <c r="AD646" s="107" t="s">
        <v>2217</v>
      </c>
      <c r="AF646" s="65">
        <f>$AAH$844</f>
        <v>82.7</v>
      </c>
      <c r="AG646" s="454" t="s">
        <v>2686</v>
      </c>
      <c r="AH646" s="285" t="s">
        <v>1753</v>
      </c>
      <c r="AJ646" s="65">
        <f>$NM$850</f>
        <v>39.799999999999997</v>
      </c>
      <c r="AK646" s="454" t="s">
        <v>2686</v>
      </c>
      <c r="AL646" s="285" t="s">
        <v>1649</v>
      </c>
      <c r="AN646" s="65">
        <f>$KS$856</f>
        <v>31.3</v>
      </c>
      <c r="AO646" s="454" t="s">
        <v>2686</v>
      </c>
      <c r="AP646" s="285" t="s">
        <v>23</v>
      </c>
      <c r="AR646" s="65">
        <f>$OW$862</f>
        <v>19.7</v>
      </c>
      <c r="AS646" s="454" t="s">
        <v>2686</v>
      </c>
      <c r="AT646" s="285" t="s">
        <v>1658</v>
      </c>
      <c r="AW646" s="65">
        <f>$ON$868</f>
        <v>12</v>
      </c>
    </row>
    <row r="647" spans="1:49" s="34" customFormat="1" ht="15.75" customHeight="1">
      <c r="A647" s="454" t="s">
        <v>2687</v>
      </c>
      <c r="B647" s="106" t="s">
        <v>1337</v>
      </c>
      <c r="D647" s="65">
        <f>$H$802</f>
        <v>1157.4000000000001</v>
      </c>
      <c r="E647" s="454" t="s">
        <v>2687</v>
      </c>
      <c r="F647" s="107" t="s">
        <v>682</v>
      </c>
      <c r="H647" s="65">
        <f>$HY$808</f>
        <v>1403.8999999999999</v>
      </c>
      <c r="I647" s="454" t="s">
        <v>2687</v>
      </c>
      <c r="J647" s="284" t="s">
        <v>3630</v>
      </c>
      <c r="L647" s="65">
        <f>$AYW$814</f>
        <v>657.3</v>
      </c>
      <c r="M647" s="454" t="s">
        <v>2687</v>
      </c>
      <c r="N647" s="284" t="s">
        <v>3647</v>
      </c>
      <c r="P647" s="65">
        <f>$BFC$820</f>
        <v>148.9</v>
      </c>
      <c r="Q647" s="454" t="s">
        <v>2687</v>
      </c>
      <c r="R647" s="107" t="s">
        <v>2193</v>
      </c>
      <c r="T647" s="65">
        <f>$ASZ$826</f>
        <v>425.3</v>
      </c>
      <c r="U647" s="454" t="s">
        <v>2687</v>
      </c>
      <c r="V647" s="106" t="s">
        <v>1345</v>
      </c>
      <c r="X647" s="65">
        <f>$PO$832</f>
        <v>149.60000000000002</v>
      </c>
      <c r="Y647" s="454" t="s">
        <v>2687</v>
      </c>
      <c r="Z647" s="284" t="s">
        <v>3639</v>
      </c>
      <c r="AB647" s="65">
        <f>$BCI$838</f>
        <v>164.60000000000002</v>
      </c>
      <c r="AC647" s="454" t="s">
        <v>2687</v>
      </c>
      <c r="AD647" s="107" t="s">
        <v>2725</v>
      </c>
      <c r="AF647" s="65">
        <f>$APE$844</f>
        <v>82.7</v>
      </c>
      <c r="AG647" s="454" t="s">
        <v>2687</v>
      </c>
      <c r="AH647" s="107" t="s">
        <v>2724</v>
      </c>
      <c r="AJ647" s="65">
        <f>$AGE$850</f>
        <v>39.299999999999997</v>
      </c>
      <c r="AK647" s="454" t="s">
        <v>2687</v>
      </c>
      <c r="AL647" s="284" t="s">
        <v>3624</v>
      </c>
      <c r="AN647" s="65">
        <f>$AWU$856</f>
        <v>31.299999999999997</v>
      </c>
      <c r="AO647" s="454" t="s">
        <v>2687</v>
      </c>
      <c r="AP647" s="107" t="s">
        <v>2717</v>
      </c>
      <c r="AR647" s="65">
        <f>$AOV$862</f>
        <v>17.2</v>
      </c>
      <c r="AS647" s="454" t="s">
        <v>2687</v>
      </c>
      <c r="AT647" s="107" t="s">
        <v>2217</v>
      </c>
      <c r="AW647" s="65">
        <f>$AAH$868</f>
        <v>11.2</v>
      </c>
    </row>
    <row r="648" spans="1:49" s="34" customFormat="1" ht="15.75" customHeight="1">
      <c r="A648" s="454" t="s">
        <v>2688</v>
      </c>
      <c r="B648" s="107" t="s">
        <v>2833</v>
      </c>
      <c r="D648" s="65">
        <f>$AGW$802</f>
        <v>1070.9000000000001</v>
      </c>
      <c r="E648" s="454" t="s">
        <v>2688</v>
      </c>
      <c r="F648" s="107" t="s">
        <v>2193</v>
      </c>
      <c r="H648" s="65">
        <f>$ASZ$808</f>
        <v>1211.8999999999999</v>
      </c>
      <c r="I648" s="454" t="s">
        <v>2688</v>
      </c>
      <c r="J648" s="284" t="s">
        <v>3647</v>
      </c>
      <c r="L648" s="65">
        <f>$BFC$814</f>
        <v>643.19999999999993</v>
      </c>
      <c r="M648" s="454" t="s">
        <v>2688</v>
      </c>
      <c r="N648" s="285" t="s">
        <v>1657</v>
      </c>
      <c r="P648" s="65">
        <f>$TS$820</f>
        <v>119.39999999999999</v>
      </c>
      <c r="Q648" s="454" t="s">
        <v>2688</v>
      </c>
      <c r="R648" s="285" t="s">
        <v>25</v>
      </c>
      <c r="T648" s="65">
        <f>$BA$826</f>
        <v>423.49999999999994</v>
      </c>
      <c r="U648" s="454" t="s">
        <v>2688</v>
      </c>
      <c r="V648" s="285" t="s">
        <v>1664</v>
      </c>
      <c r="X648" s="65">
        <f>$QG$832</f>
        <v>147.9</v>
      </c>
      <c r="Y648" s="454" t="s">
        <v>2688</v>
      </c>
      <c r="Z648" s="107" t="s">
        <v>2198</v>
      </c>
      <c r="AB648" s="65">
        <f>$ABR$838</f>
        <v>150.19999999999999</v>
      </c>
      <c r="AC648" s="454" t="s">
        <v>2688</v>
      </c>
      <c r="AD648" s="107" t="s">
        <v>2202</v>
      </c>
      <c r="AF648" s="65">
        <f>$YO$844</f>
        <v>74.5</v>
      </c>
      <c r="AG648" s="454" t="s">
        <v>2688</v>
      </c>
      <c r="AH648" s="107" t="s">
        <v>2198</v>
      </c>
      <c r="AJ648" s="65">
        <f>$ABR$850</f>
        <v>39.099999999999994</v>
      </c>
      <c r="AK648" s="454" t="s">
        <v>2688</v>
      </c>
      <c r="AL648" s="107" t="s">
        <v>2710</v>
      </c>
      <c r="AN648" s="65">
        <f>$ANL$856</f>
        <v>30.6</v>
      </c>
      <c r="AO648" s="454" t="s">
        <v>2688</v>
      </c>
      <c r="AP648" s="107" t="s">
        <v>633</v>
      </c>
      <c r="AR648" s="65">
        <f>$UB$862</f>
        <v>15.2</v>
      </c>
      <c r="AS648" s="454" t="s">
        <v>2688</v>
      </c>
      <c r="AT648" s="106" t="s">
        <v>1346</v>
      </c>
      <c r="AW648" s="65">
        <f>$QY$868</f>
        <v>4.5</v>
      </c>
    </row>
    <row r="649" spans="1:49" s="34" customFormat="1" ht="15.75" customHeight="1">
      <c r="A649" s="454" t="s">
        <v>2689</v>
      </c>
      <c r="B649" s="285" t="s">
        <v>1</v>
      </c>
      <c r="D649" s="65">
        <f>$UK$802</f>
        <v>1022.8</v>
      </c>
      <c r="E649" s="454" t="s">
        <v>2689</v>
      </c>
      <c r="F649" s="285" t="s">
        <v>1654</v>
      </c>
      <c r="H649" s="65">
        <f>$YX$808</f>
        <v>1203.3000000000002</v>
      </c>
      <c r="I649" s="454" t="s">
        <v>2689</v>
      </c>
      <c r="J649" s="107" t="s">
        <v>686</v>
      </c>
      <c r="L649" s="65">
        <f>$PX$814</f>
        <v>619.5</v>
      </c>
      <c r="M649" s="454" t="s">
        <v>2689</v>
      </c>
      <c r="N649" s="285" t="s">
        <v>1654</v>
      </c>
      <c r="P649" s="65">
        <f>$YX$820</f>
        <v>107.8</v>
      </c>
      <c r="Q649" s="454" t="s">
        <v>2689</v>
      </c>
      <c r="R649" s="107" t="s">
        <v>162</v>
      </c>
      <c r="T649" s="65">
        <f>$HG$826</f>
        <v>362.59999999999997</v>
      </c>
      <c r="U649" s="454" t="s">
        <v>2689</v>
      </c>
      <c r="V649" s="107" t="s">
        <v>2210</v>
      </c>
      <c r="X649" s="65">
        <f>$XE$832</f>
        <v>138.5</v>
      </c>
      <c r="Y649" s="454" t="s">
        <v>2689</v>
      </c>
      <c r="Z649" s="107" t="s">
        <v>2217</v>
      </c>
      <c r="AB649" s="65">
        <f>$AAH$838</f>
        <v>124.1</v>
      </c>
      <c r="AC649" s="454" t="s">
        <v>2689</v>
      </c>
      <c r="AD649" s="284" t="s">
        <v>3652</v>
      </c>
      <c r="AF649" s="65">
        <f>$BHE$844</f>
        <v>72.5</v>
      </c>
      <c r="AG649" s="454" t="s">
        <v>2689</v>
      </c>
      <c r="AH649" s="107" t="s">
        <v>651</v>
      </c>
      <c r="AJ649" s="65">
        <f>$DL$850</f>
        <v>38.1</v>
      </c>
      <c r="AK649" s="454" t="s">
        <v>2689</v>
      </c>
      <c r="AL649" s="285" t="s">
        <v>1668</v>
      </c>
      <c r="AN649" s="65">
        <f>$PF$856</f>
        <v>30</v>
      </c>
      <c r="AO649" s="454" t="s">
        <v>2689</v>
      </c>
      <c r="AP649" s="285" t="s">
        <v>1667</v>
      </c>
      <c r="AR649" s="65">
        <f>$VC$862</f>
        <v>11.4</v>
      </c>
      <c r="AS649" s="454" t="s">
        <v>2689</v>
      </c>
      <c r="AT649" s="284" t="s">
        <v>3632</v>
      </c>
      <c r="AW649" s="65">
        <f>$AZX$868</f>
        <v>4.0999999999999996</v>
      </c>
    </row>
    <row r="650" spans="1:49" s="34" customFormat="1" ht="15.75" customHeight="1">
      <c r="A650" s="454" t="s">
        <v>2690</v>
      </c>
      <c r="B650" s="107" t="s">
        <v>639</v>
      </c>
      <c r="D650" s="65">
        <f>$AEC$802</f>
        <v>921.49999999999989</v>
      </c>
      <c r="E650" s="454" t="s">
        <v>2690</v>
      </c>
      <c r="F650" s="284" t="s">
        <v>3640</v>
      </c>
      <c r="H650" s="65">
        <f>$BCR$808</f>
        <v>1070.1999999999998</v>
      </c>
      <c r="I650" s="454" t="s">
        <v>2690</v>
      </c>
      <c r="J650" s="107" t="s">
        <v>2193</v>
      </c>
      <c r="L650" s="65">
        <f>$ASZ$814</f>
        <v>573.4</v>
      </c>
      <c r="M650" s="454" t="s">
        <v>2690</v>
      </c>
      <c r="N650" s="107" t="s">
        <v>162</v>
      </c>
      <c r="P650" s="65">
        <f>$HG$820</f>
        <v>100.5</v>
      </c>
      <c r="Q650" s="454" t="s">
        <v>2690</v>
      </c>
      <c r="R650" s="107" t="s">
        <v>2209</v>
      </c>
      <c r="T650" s="65">
        <f>$AAZ$826</f>
        <v>358.9</v>
      </c>
      <c r="U650" s="454" t="s">
        <v>2690</v>
      </c>
      <c r="V650" s="107" t="s">
        <v>2200</v>
      </c>
      <c r="X650" s="65">
        <f>$ZY$832</f>
        <v>131.5</v>
      </c>
      <c r="Y650" s="454" t="s">
        <v>2690</v>
      </c>
      <c r="Z650" s="284" t="s">
        <v>3627</v>
      </c>
      <c r="AB650" s="65">
        <f>$AXV$838</f>
        <v>122.60000000000001</v>
      </c>
      <c r="AC650" s="454" t="s">
        <v>2690</v>
      </c>
      <c r="AD650" s="107" t="s">
        <v>2203</v>
      </c>
      <c r="AF650" s="65">
        <f>$WM$844</f>
        <v>71.2</v>
      </c>
      <c r="AG650" s="454" t="s">
        <v>2690</v>
      </c>
      <c r="AH650" s="107" t="s">
        <v>2712</v>
      </c>
      <c r="AJ650" s="65">
        <f>$AKR$850</f>
        <v>35.700000000000003</v>
      </c>
      <c r="AK650" s="454" t="s">
        <v>2690</v>
      </c>
      <c r="AL650" s="107" t="s">
        <v>638</v>
      </c>
      <c r="AN650" s="65">
        <f>$JI$856</f>
        <v>28.200000000000003</v>
      </c>
      <c r="AO650" s="454" t="s">
        <v>2690</v>
      </c>
      <c r="AP650" s="107" t="s">
        <v>3689</v>
      </c>
      <c r="AR650" s="65">
        <f>$BGD$862</f>
        <v>4.4000000000000004</v>
      </c>
      <c r="AS650" s="454" t="s">
        <v>2690</v>
      </c>
      <c r="AT650" s="285" t="s">
        <v>1657</v>
      </c>
      <c r="AW650" s="65">
        <f>$TS$868</f>
        <v>1.5</v>
      </c>
    </row>
    <row r="651" spans="1:49" s="34" customFormat="1" ht="15.75" customHeight="1">
      <c r="A651" s="454" t="s">
        <v>2691</v>
      </c>
      <c r="B651" s="285" t="s">
        <v>1667</v>
      </c>
      <c r="D651" s="65">
        <f>$VC$802</f>
        <v>890.49999999999989</v>
      </c>
      <c r="E651" s="454" t="s">
        <v>2691</v>
      </c>
      <c r="F651" s="107" t="s">
        <v>694</v>
      </c>
      <c r="H651" s="65">
        <f>$RH$808</f>
        <v>1045.5</v>
      </c>
      <c r="I651" s="454" t="s">
        <v>2691</v>
      </c>
      <c r="J651" s="107" t="s">
        <v>2197</v>
      </c>
      <c r="L651" s="65">
        <f>$ADK$814</f>
        <v>559.79999999999995</v>
      </c>
      <c r="M651" s="454" t="s">
        <v>2691</v>
      </c>
      <c r="N651" s="107" t="s">
        <v>633</v>
      </c>
      <c r="P651" s="65">
        <f>$UB$820</f>
        <v>94</v>
      </c>
      <c r="Q651" s="454" t="s">
        <v>2691</v>
      </c>
      <c r="R651" s="107" t="s">
        <v>2733</v>
      </c>
      <c r="T651" s="65">
        <f>$AQO$826</f>
        <v>344</v>
      </c>
      <c r="U651" s="454" t="s">
        <v>2691</v>
      </c>
      <c r="V651" s="107" t="s">
        <v>633</v>
      </c>
      <c r="X651" s="65">
        <f>$UB$832</f>
        <v>123.9</v>
      </c>
      <c r="Y651" s="454" t="s">
        <v>2691</v>
      </c>
      <c r="Z651" s="285" t="s">
        <v>1690</v>
      </c>
      <c r="AB651" s="65">
        <f>$ZG$838</f>
        <v>101.2</v>
      </c>
      <c r="AC651" s="454" t="s">
        <v>2691</v>
      </c>
      <c r="AD651" s="107" t="s">
        <v>700</v>
      </c>
      <c r="AF651" s="65">
        <f>$NV$844</f>
        <v>65.5</v>
      </c>
      <c r="AG651" s="454" t="s">
        <v>2691</v>
      </c>
      <c r="AH651" s="285" t="s">
        <v>1654</v>
      </c>
      <c r="AJ651" s="65">
        <f>$YX$850</f>
        <v>18.899999999999999</v>
      </c>
      <c r="AK651" s="454" t="s">
        <v>2691</v>
      </c>
      <c r="AL651" s="107" t="s">
        <v>2715</v>
      </c>
      <c r="AN651" s="65">
        <f>$AQF$856</f>
        <v>27</v>
      </c>
      <c r="AO651" s="454" t="s">
        <v>2691</v>
      </c>
      <c r="AP651" s="107" t="s">
        <v>2193</v>
      </c>
      <c r="AR651" s="65">
        <f>$ASZ$862</f>
        <v>3.3000000000000003</v>
      </c>
      <c r="AS651" s="454" t="s">
        <v>2691</v>
      </c>
      <c r="AT651" s="107" t="s">
        <v>2849</v>
      </c>
      <c r="AW651" s="65">
        <f>$AJH$868</f>
        <v>0</v>
      </c>
    </row>
    <row r="652" spans="1:49" s="34" customFormat="1" ht="15.75" customHeight="1">
      <c r="A652" s="454" t="s">
        <v>2692</v>
      </c>
      <c r="B652" s="107" t="s">
        <v>2193</v>
      </c>
      <c r="D652" s="65">
        <f>$ASZ$802</f>
        <v>867.79999999999984</v>
      </c>
      <c r="E652" s="454" t="s">
        <v>2692</v>
      </c>
      <c r="F652" s="285" t="s">
        <v>1</v>
      </c>
      <c r="H652" s="65">
        <f>$UK$808</f>
        <v>678.90000000000009</v>
      </c>
      <c r="I652" s="454" t="s">
        <v>2692</v>
      </c>
      <c r="J652" s="107" t="s">
        <v>2201</v>
      </c>
      <c r="L652" s="65">
        <f>$ABI$814</f>
        <v>466.69999999999993</v>
      </c>
      <c r="M652" s="454" t="s">
        <v>2692</v>
      </c>
      <c r="N652" s="285" t="s">
        <v>1665</v>
      </c>
      <c r="P652" s="65">
        <f>$VU$820</f>
        <v>51.2</v>
      </c>
      <c r="Q652" s="454" t="s">
        <v>2692</v>
      </c>
      <c r="R652" s="107" t="s">
        <v>639</v>
      </c>
      <c r="T652" s="65">
        <f>$AEC$826</f>
        <v>233.3</v>
      </c>
      <c r="U652" s="454" t="s">
        <v>2692</v>
      </c>
      <c r="V652" s="107" t="s">
        <v>2193</v>
      </c>
      <c r="X652" s="65">
        <f>$ASZ$832</f>
        <v>70.900000000000006</v>
      </c>
      <c r="Y652" s="454" t="s">
        <v>2692</v>
      </c>
      <c r="Z652" s="107" t="s">
        <v>162</v>
      </c>
      <c r="AB652" s="65">
        <f>$HG$838</f>
        <v>60.7</v>
      </c>
      <c r="AC652" s="454" t="s">
        <v>2692</v>
      </c>
      <c r="AD652" s="107" t="s">
        <v>2733</v>
      </c>
      <c r="AF652" s="65">
        <f>$AQO$844</f>
        <v>31.700000000000003</v>
      </c>
      <c r="AG652" s="454" t="s">
        <v>2692</v>
      </c>
      <c r="AH652" s="285" t="s">
        <v>1</v>
      </c>
      <c r="AJ652" s="65">
        <f>$UK$850</f>
        <v>11.4</v>
      </c>
      <c r="AK652" s="454" t="s">
        <v>2692</v>
      </c>
      <c r="AL652" s="284" t="s">
        <v>3632</v>
      </c>
      <c r="AN652" s="65">
        <f>$AZX$856</f>
        <v>27</v>
      </c>
      <c r="AO652" s="454" t="s">
        <v>2692</v>
      </c>
      <c r="AP652" s="107" t="s">
        <v>2715</v>
      </c>
      <c r="AR652" s="65">
        <f>$AQF$862</f>
        <v>0</v>
      </c>
      <c r="AS652" s="454" t="s">
        <v>2692</v>
      </c>
      <c r="AT652" s="284" t="s">
        <v>3627</v>
      </c>
      <c r="AW652" s="65">
        <f>$AXV$868</f>
        <v>0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3" t="s">
        <v>0</v>
      </c>
      <c r="B656" s="285" t="s">
        <v>1657</v>
      </c>
      <c r="C656" s="107"/>
      <c r="D656" s="329">
        <f>'Punten per wedstrijd'!D985</f>
        <v>0</v>
      </c>
      <c r="E656" s="454" t="s">
        <v>0</v>
      </c>
      <c r="F656" s="285" t="s">
        <v>1661</v>
      </c>
      <c r="G656" s="107"/>
      <c r="H656" s="329">
        <f>'Punten per wedstrijd'!D169</f>
        <v>4607.4500000000007</v>
      </c>
      <c r="I656" s="454" t="s">
        <v>0</v>
      </c>
      <c r="J656" s="285" t="s">
        <v>1654</v>
      </c>
      <c r="K656" s="107"/>
      <c r="L656" s="329">
        <f>'Punten per wedstrijd'!D466</f>
        <v>686.8</v>
      </c>
      <c r="M656" s="454" t="s">
        <v>0</v>
      </c>
      <c r="N656" s="285" t="s">
        <v>1655</v>
      </c>
      <c r="O656" s="107"/>
      <c r="P656" s="329">
        <f>'Punten per wedstrijd'!D840</f>
        <v>342.79999999999995</v>
      </c>
      <c r="Q656" s="454" t="s">
        <v>0</v>
      </c>
      <c r="R656" s="107" t="s">
        <v>2849</v>
      </c>
      <c r="S656" s="454"/>
      <c r="T656" s="329">
        <f>'Punten per wedstrijd'!D857</f>
        <v>22.5</v>
      </c>
      <c r="U656" s="454" t="s">
        <v>0</v>
      </c>
      <c r="V656" s="284" t="s">
        <v>3634</v>
      </c>
      <c r="W656" s="107"/>
      <c r="X656" s="329">
        <f>'Punten per wedstrijd'!D51</f>
        <v>4698.1000000000004</v>
      </c>
      <c r="Y656" s="454" t="s">
        <v>0</v>
      </c>
      <c r="Z656" s="107" t="s">
        <v>694</v>
      </c>
      <c r="AA656" s="107"/>
      <c r="AB656" s="329">
        <f>'Punten per wedstrijd'!D396</f>
        <v>1110.8499999999999</v>
      </c>
      <c r="AC656" s="454" t="s">
        <v>0</v>
      </c>
      <c r="AD656" s="107" t="s">
        <v>2734</v>
      </c>
      <c r="AE656" s="107"/>
      <c r="AF656" s="329">
        <f>'Punten per wedstrijd'!D618</f>
        <v>419.7</v>
      </c>
      <c r="AN656" s="10"/>
      <c r="AO656" s="5"/>
      <c r="AR656" s="10"/>
      <c r="AT656" s="5"/>
      <c r="AW656" s="10"/>
    </row>
    <row r="657" spans="1:32" s="3" customFormat="1" ht="15.75" customHeight="1">
      <c r="A657" s="453" t="s">
        <v>2</v>
      </c>
      <c r="B657" s="106" t="s">
        <v>1346</v>
      </c>
      <c r="C657" s="107"/>
      <c r="D657" s="329">
        <f>'Punten per wedstrijd'!D986</f>
        <v>0</v>
      </c>
      <c r="E657" s="454" t="s">
        <v>2</v>
      </c>
      <c r="F657" s="107" t="s">
        <v>155</v>
      </c>
      <c r="G657" s="107"/>
      <c r="H657" s="329">
        <f>'Punten per wedstrijd'!D274</f>
        <v>4504.0999999999995</v>
      </c>
      <c r="I657" s="454" t="s">
        <v>2</v>
      </c>
      <c r="J657" s="107" t="s">
        <v>2202</v>
      </c>
      <c r="K657" s="107"/>
      <c r="L657" s="329">
        <f>'Punten per wedstrijd'!D496</f>
        <v>670.2</v>
      </c>
      <c r="M657" s="454" t="s">
        <v>2</v>
      </c>
      <c r="N657" s="107" t="s">
        <v>180</v>
      </c>
      <c r="O657" s="107"/>
      <c r="P657" s="329">
        <f>'Punten per wedstrijd'!D830</f>
        <v>336.9</v>
      </c>
      <c r="Q657" s="454" t="s">
        <v>2</v>
      </c>
      <c r="R657" s="284" t="s">
        <v>3639</v>
      </c>
      <c r="S657" s="454"/>
      <c r="T657" s="329">
        <f>'Punten per wedstrijd'!D913</f>
        <v>22.5</v>
      </c>
      <c r="U657" s="454" t="s">
        <v>2</v>
      </c>
      <c r="V657" s="107" t="s">
        <v>3689</v>
      </c>
      <c r="W657" s="107"/>
      <c r="X657" s="329">
        <f>'Punten per wedstrijd'!D118</f>
        <v>4529.5</v>
      </c>
      <c r="Y657" s="454" t="s">
        <v>2</v>
      </c>
      <c r="Z657" s="107" t="s">
        <v>667</v>
      </c>
      <c r="AA657" s="107"/>
      <c r="AB657" s="329">
        <f>'Punten per wedstrijd'!D355</f>
        <v>1029.2</v>
      </c>
      <c r="AC657" s="454" t="s">
        <v>2</v>
      </c>
      <c r="AD657" s="107" t="s">
        <v>694</v>
      </c>
      <c r="AE657" s="107"/>
      <c r="AF657" s="329">
        <f>'Punten per wedstrijd'!D676</f>
        <v>400.9</v>
      </c>
    </row>
    <row r="658" spans="1:32" s="3" customFormat="1" ht="15.75" customHeight="1">
      <c r="A658" s="453" t="s">
        <v>3</v>
      </c>
      <c r="B658" s="284" t="s">
        <v>3624</v>
      </c>
      <c r="C658" s="107"/>
      <c r="D658" s="329">
        <f>'Punten per wedstrijd'!D987</f>
        <v>0</v>
      </c>
      <c r="E658" s="454" t="s">
        <v>3</v>
      </c>
      <c r="F658" s="285" t="s">
        <v>31</v>
      </c>
      <c r="G658" s="107"/>
      <c r="H658" s="329">
        <f>'Punten per wedstrijd'!D254</f>
        <v>4463.1000000000004</v>
      </c>
      <c r="I658" s="454" t="s">
        <v>3</v>
      </c>
      <c r="J658" s="107" t="s">
        <v>683</v>
      </c>
      <c r="K658" s="107"/>
      <c r="L658" s="329">
        <f>'Punten per wedstrijd'!D521</f>
        <v>667.3</v>
      </c>
      <c r="M658" s="454" t="s">
        <v>3</v>
      </c>
      <c r="N658" s="106" t="s">
        <v>1343</v>
      </c>
      <c r="O658" s="107"/>
      <c r="P658" s="329">
        <f>'Punten per wedstrijd'!D783</f>
        <v>294.10000000000002</v>
      </c>
      <c r="Q658" s="454" t="s">
        <v>3</v>
      </c>
      <c r="R658" s="284" t="s">
        <v>3646</v>
      </c>
      <c r="S658" s="454"/>
      <c r="T658" s="329">
        <f>'Punten per wedstrijd'!D943</f>
        <v>22.5</v>
      </c>
      <c r="U658" s="454" t="s">
        <v>3</v>
      </c>
      <c r="V658" s="107" t="s">
        <v>2725</v>
      </c>
      <c r="W658" s="107"/>
      <c r="X658" s="329">
        <f>'Punten per wedstrijd'!D102</f>
        <v>4527.5</v>
      </c>
      <c r="Y658" s="454" t="s">
        <v>3</v>
      </c>
      <c r="Z658" s="284" t="s">
        <v>3652</v>
      </c>
      <c r="AA658" s="107"/>
      <c r="AB658" s="329">
        <f>'Punten per wedstrijd'!D415</f>
        <v>1026.2</v>
      </c>
      <c r="AC658" s="454" t="s">
        <v>3</v>
      </c>
      <c r="AD658" s="107" t="s">
        <v>2193</v>
      </c>
      <c r="AE658" s="107"/>
      <c r="AF658" s="329">
        <f>'Punten per wedstrijd'!D627</f>
        <v>347.40000000000003</v>
      </c>
    </row>
    <row r="659" spans="1:32" s="3" customFormat="1" ht="15.75" customHeight="1">
      <c r="A659" s="453" t="s">
        <v>5</v>
      </c>
      <c r="B659" s="106" t="s">
        <v>1337</v>
      </c>
      <c r="C659" s="107"/>
      <c r="D659" s="329">
        <f>'Punten per wedstrijd'!D988</f>
        <v>0</v>
      </c>
      <c r="E659" s="454" t="s">
        <v>5</v>
      </c>
      <c r="F659" s="107" t="s">
        <v>2727</v>
      </c>
      <c r="G659" s="107"/>
      <c r="H659" s="329">
        <f>'Punten per wedstrijd'!D210</f>
        <v>4391.0499999999993</v>
      </c>
      <c r="I659" s="454" t="s">
        <v>5</v>
      </c>
      <c r="J659" s="107" t="s">
        <v>2833</v>
      </c>
      <c r="K659" s="107"/>
      <c r="L659" s="329">
        <f>'Punten per wedstrijd'!D531</f>
        <v>664.7</v>
      </c>
      <c r="M659" s="454" t="s">
        <v>5</v>
      </c>
      <c r="N659" s="284" t="s">
        <v>3645</v>
      </c>
      <c r="O659" s="107"/>
      <c r="P659" s="329">
        <f>'Punten per wedstrijd'!D794</f>
        <v>291.10000000000002</v>
      </c>
      <c r="Q659" s="454" t="s">
        <v>5</v>
      </c>
      <c r="R659" s="284" t="s">
        <v>3632</v>
      </c>
      <c r="S659" s="454"/>
      <c r="T659" s="329">
        <f>'Punten per wedstrijd'!D885</f>
        <v>17.8</v>
      </c>
      <c r="U659" s="454" t="s">
        <v>5</v>
      </c>
      <c r="V659" s="107" t="s">
        <v>2718</v>
      </c>
      <c r="W659" s="107"/>
      <c r="X659" s="329">
        <f>'Punten per wedstrijd'!D14</f>
        <v>4407.45</v>
      </c>
      <c r="Y659" s="454" t="s">
        <v>5</v>
      </c>
      <c r="Z659" s="107" t="s">
        <v>2725</v>
      </c>
      <c r="AA659" s="107"/>
      <c r="AB659" s="329">
        <f>'Punten per wedstrijd'!D382</f>
        <v>965.19999999999993</v>
      </c>
      <c r="AC659" s="454" t="s">
        <v>5</v>
      </c>
      <c r="AD659" s="107" t="s">
        <v>2711</v>
      </c>
      <c r="AE659" s="107"/>
      <c r="AF659" s="329">
        <f>'Punten per wedstrijd'!D691</f>
        <v>326.3</v>
      </c>
    </row>
    <row r="660" spans="1:32" s="3" customFormat="1" ht="15.75" customHeight="1">
      <c r="A660" s="453" t="s">
        <v>7</v>
      </c>
      <c r="B660" s="107" t="s">
        <v>2195</v>
      </c>
      <c r="C660" s="107"/>
      <c r="D660" s="329">
        <f>'Punten per wedstrijd'!D989</f>
        <v>0</v>
      </c>
      <c r="E660" s="454" t="s">
        <v>7</v>
      </c>
      <c r="F660" s="107" t="s">
        <v>2720</v>
      </c>
      <c r="G660" s="107"/>
      <c r="H660" s="329">
        <f>'Punten per wedstrijd'!D192</f>
        <v>4270</v>
      </c>
      <c r="I660" s="454" t="s">
        <v>7</v>
      </c>
      <c r="J660" s="107" t="s">
        <v>162</v>
      </c>
      <c r="K660" s="107"/>
      <c r="L660" s="329">
        <f>'Punten per wedstrijd'!D469</f>
        <v>646.5</v>
      </c>
      <c r="M660" s="454" t="s">
        <v>7</v>
      </c>
      <c r="N660" s="107" t="s">
        <v>2217</v>
      </c>
      <c r="O660" s="107"/>
      <c r="P660" s="329">
        <f>'Punten per wedstrijd'!D832</f>
        <v>282.3</v>
      </c>
      <c r="Q660" s="454" t="s">
        <v>7</v>
      </c>
      <c r="R660" s="107" t="s">
        <v>2201</v>
      </c>
      <c r="S660" s="454"/>
      <c r="T660" s="329">
        <f>'Punten per wedstrijd'!D890</f>
        <v>16.5</v>
      </c>
      <c r="U660" s="454" t="s">
        <v>7</v>
      </c>
      <c r="V660" s="284" t="s">
        <v>3639</v>
      </c>
      <c r="W660" s="107"/>
      <c r="X660" s="329">
        <f>'Punten per wedstrijd'!D73</f>
        <v>4391.75</v>
      </c>
      <c r="Y660" s="454" t="s">
        <v>7</v>
      </c>
      <c r="Z660" s="285" t="s">
        <v>25</v>
      </c>
      <c r="AA660" s="107"/>
      <c r="AB660" s="329">
        <f>'Punten per wedstrijd'!D361</f>
        <v>942.5</v>
      </c>
      <c r="AC660" s="454" t="s">
        <v>7</v>
      </c>
      <c r="AD660" s="285" t="s">
        <v>1665</v>
      </c>
      <c r="AE660" s="107"/>
      <c r="AF660" s="329">
        <f>'Punten per wedstrijd'!D584</f>
        <v>326.19999999999993</v>
      </c>
    </row>
    <row r="661" spans="1:32" s="3" customFormat="1" ht="15.75" customHeight="1">
      <c r="A661" s="453" t="s">
        <v>8</v>
      </c>
      <c r="B661" s="285" t="s">
        <v>1</v>
      </c>
      <c r="C661" s="107"/>
      <c r="D661" s="329">
        <f>'Punten per wedstrijd'!D990</f>
        <v>0</v>
      </c>
      <c r="E661" s="454" t="s">
        <v>8</v>
      </c>
      <c r="F661" s="107" t="s">
        <v>653</v>
      </c>
      <c r="G661" s="107"/>
      <c r="H661" s="329">
        <f>'Punten per wedstrijd'!D246</f>
        <v>4219.3999999999996</v>
      </c>
      <c r="I661" s="454" t="s">
        <v>8</v>
      </c>
      <c r="J661" s="107" t="s">
        <v>2729</v>
      </c>
      <c r="K661" s="107"/>
      <c r="L661" s="329">
        <f>'Punten per wedstrijd'!D557</f>
        <v>627</v>
      </c>
      <c r="M661" s="454" t="s">
        <v>8</v>
      </c>
      <c r="N661" s="107" t="s">
        <v>2731</v>
      </c>
      <c r="O661" s="107"/>
      <c r="P661" s="329">
        <f>'Punten per wedstrijd'!D836</f>
        <v>275.60000000000002</v>
      </c>
      <c r="Q661" s="454" t="s">
        <v>8</v>
      </c>
      <c r="R661" s="285" t="s">
        <v>1665</v>
      </c>
      <c r="S661" s="454"/>
      <c r="T661" s="329">
        <f>'Punten per wedstrijd'!D864</f>
        <v>12.1</v>
      </c>
      <c r="U661" s="454" t="s">
        <v>8</v>
      </c>
      <c r="V661" s="107" t="s">
        <v>153</v>
      </c>
      <c r="W661" s="107"/>
      <c r="X661" s="329">
        <f>'Punten per wedstrijd'!D23</f>
        <v>4376.8999999999996</v>
      </c>
      <c r="Y661" s="454" t="s">
        <v>8</v>
      </c>
      <c r="Z661" s="107" t="s">
        <v>668</v>
      </c>
      <c r="AA661" s="107"/>
      <c r="AB661" s="329">
        <f>'Punten per wedstrijd'!D358</f>
        <v>887.65000000000009</v>
      </c>
      <c r="AC661" s="454" t="s">
        <v>8</v>
      </c>
      <c r="AD661" s="107" t="s">
        <v>153</v>
      </c>
      <c r="AE661" s="107"/>
      <c r="AF661" s="329">
        <f>'Punten per wedstrijd'!D583</f>
        <v>323.59999999999997</v>
      </c>
    </row>
    <row r="662" spans="1:32" s="3" customFormat="1" ht="15.75" customHeight="1">
      <c r="A662" s="453" t="s">
        <v>10</v>
      </c>
      <c r="B662" s="285" t="s">
        <v>1656</v>
      </c>
      <c r="C662" s="107"/>
      <c r="D662" s="329">
        <f>'Punten per wedstrijd'!D991</f>
        <v>0</v>
      </c>
      <c r="E662" s="454" t="s">
        <v>10</v>
      </c>
      <c r="F662" s="107" t="s">
        <v>154</v>
      </c>
      <c r="G662" s="107"/>
      <c r="H662" s="329">
        <f>'Punten per wedstrijd'!D235</f>
        <v>4149.25</v>
      </c>
      <c r="I662" s="454" t="s">
        <v>10</v>
      </c>
      <c r="J662" s="107" t="s">
        <v>155</v>
      </c>
      <c r="K662" s="107"/>
      <c r="L662" s="329">
        <f>'Punten per wedstrijd'!D554</f>
        <v>605.94999999999993</v>
      </c>
      <c r="M662" s="454" t="s">
        <v>10</v>
      </c>
      <c r="N662" s="284" t="s">
        <v>3631</v>
      </c>
      <c r="O662" s="107"/>
      <c r="P662" s="329">
        <f>'Punten per wedstrijd'!D743</f>
        <v>270.70000000000005</v>
      </c>
      <c r="Q662" s="454" t="s">
        <v>10</v>
      </c>
      <c r="R662" s="107" t="s">
        <v>658</v>
      </c>
      <c r="S662" s="454"/>
      <c r="T662" s="329">
        <f>'Punten per wedstrijd'!D979</f>
        <v>9</v>
      </c>
      <c r="U662" s="454" t="s">
        <v>10</v>
      </c>
      <c r="V662" s="107" t="s">
        <v>2711</v>
      </c>
      <c r="W662" s="107"/>
      <c r="X662" s="329">
        <f>'Punten per wedstrijd'!D131</f>
        <v>4366.8000000000011</v>
      </c>
      <c r="Y662" s="454" t="s">
        <v>10</v>
      </c>
      <c r="Z662" s="284" t="s">
        <v>3651</v>
      </c>
      <c r="AA662" s="107"/>
      <c r="AB662" s="329">
        <f>'Punten per wedstrijd'!D407</f>
        <v>871.90000000000009</v>
      </c>
      <c r="AC662" s="454" t="s">
        <v>10</v>
      </c>
      <c r="AD662" s="284" t="s">
        <v>3633</v>
      </c>
      <c r="AE662" s="107"/>
      <c r="AF662" s="329">
        <f>'Punten per wedstrijd'!D608</f>
        <v>315.5</v>
      </c>
    </row>
    <row r="663" spans="1:32" s="3" customFormat="1" ht="15.75" customHeight="1">
      <c r="A663" s="453" t="s">
        <v>12</v>
      </c>
      <c r="B663" s="285" t="s">
        <v>1664</v>
      </c>
      <c r="C663" s="107"/>
      <c r="D663" s="329">
        <f>'Punten per wedstrijd'!D992</f>
        <v>0</v>
      </c>
      <c r="E663" s="454" t="s">
        <v>12</v>
      </c>
      <c r="F663" s="107" t="s">
        <v>2722</v>
      </c>
      <c r="G663" s="107"/>
      <c r="H663" s="329">
        <f>'Punten per wedstrijd'!D264</f>
        <v>4107.95</v>
      </c>
      <c r="I663" s="454" t="s">
        <v>12</v>
      </c>
      <c r="J663" s="106" t="s">
        <v>1351</v>
      </c>
      <c r="K663" s="107"/>
      <c r="L663" s="329">
        <f>'Punten per wedstrijd'!D545</f>
        <v>603.19999999999993</v>
      </c>
      <c r="M663" s="454" t="s">
        <v>12</v>
      </c>
      <c r="N663" s="107" t="s">
        <v>2712</v>
      </c>
      <c r="O663" s="107"/>
      <c r="P663" s="329">
        <f>'Punten per wedstrijd'!D754</f>
        <v>268.60000000000002</v>
      </c>
      <c r="Q663" s="454" t="s">
        <v>12</v>
      </c>
      <c r="R663" s="107" t="s">
        <v>669</v>
      </c>
      <c r="S663" s="454"/>
      <c r="T663" s="329">
        <f>'Punten per wedstrijd'!D937</f>
        <v>7.8000000000000007</v>
      </c>
      <c r="U663" s="454" t="s">
        <v>12</v>
      </c>
      <c r="V663" s="107" t="s">
        <v>2216</v>
      </c>
      <c r="W663" s="107"/>
      <c r="X663" s="329">
        <f>'Punten per wedstrijd'!D44</f>
        <v>4318</v>
      </c>
      <c r="Y663" s="454" t="s">
        <v>12</v>
      </c>
      <c r="Z663" s="107" t="s">
        <v>2711</v>
      </c>
      <c r="AA663" s="107"/>
      <c r="AB663" s="329">
        <f>'Punten per wedstrijd'!D411</f>
        <v>871.6</v>
      </c>
      <c r="AC663" s="454" t="s">
        <v>12</v>
      </c>
      <c r="AD663" s="107" t="s">
        <v>687</v>
      </c>
      <c r="AE663" s="107"/>
      <c r="AF663" s="329">
        <f>'Punten per wedstrijd'!D598</f>
        <v>305.7</v>
      </c>
    </row>
    <row r="664" spans="1:32" s="3" customFormat="1" ht="15.75" customHeight="1">
      <c r="A664" s="453" t="s">
        <v>14</v>
      </c>
      <c r="B664" s="284" t="s">
        <v>3625</v>
      </c>
      <c r="C664" s="107"/>
      <c r="D664" s="329">
        <f>'Punten per wedstrijd'!D993</f>
        <v>0</v>
      </c>
      <c r="E664" s="454" t="s">
        <v>14</v>
      </c>
      <c r="F664" s="107" t="s">
        <v>2203</v>
      </c>
      <c r="G664" s="107"/>
      <c r="H664" s="329">
        <f>'Punten per wedstrijd'!D211</f>
        <v>4070.5999999999995</v>
      </c>
      <c r="I664" s="454" t="s">
        <v>14</v>
      </c>
      <c r="J664" s="285" t="s">
        <v>1661</v>
      </c>
      <c r="K664" s="107"/>
      <c r="L664" s="329">
        <f>'Punten per wedstrijd'!D449</f>
        <v>591.5</v>
      </c>
      <c r="M664" s="454" t="s">
        <v>14</v>
      </c>
      <c r="N664" s="107" t="s">
        <v>2193</v>
      </c>
      <c r="O664" s="107"/>
      <c r="P664" s="329">
        <f>'Punten per wedstrijd'!D767</f>
        <v>265.89999999999998</v>
      </c>
      <c r="Q664" s="454" t="s">
        <v>14</v>
      </c>
      <c r="R664" s="285" t="s">
        <v>1657</v>
      </c>
      <c r="S664" s="454"/>
      <c r="T664" s="329">
        <f>'Punten per wedstrijd'!D845</f>
        <v>0</v>
      </c>
      <c r="U664" s="454" t="s">
        <v>14</v>
      </c>
      <c r="V664" s="107" t="s">
        <v>2728</v>
      </c>
      <c r="W664" s="107"/>
      <c r="X664" s="329">
        <f>'Punten per wedstrijd'!D128</f>
        <v>4304.7</v>
      </c>
      <c r="Y664" s="454" t="s">
        <v>14</v>
      </c>
      <c r="Z664" s="285" t="s">
        <v>1671</v>
      </c>
      <c r="AA664" s="107"/>
      <c r="AB664" s="329">
        <f>'Punten per wedstrijd'!D409</f>
        <v>837.9</v>
      </c>
      <c r="AC664" s="454" t="s">
        <v>14</v>
      </c>
      <c r="AD664" s="285" t="s">
        <v>2325</v>
      </c>
      <c r="AE664" s="107"/>
      <c r="AF664" s="329">
        <f>'Punten per wedstrijd'!D621</f>
        <v>303.39999999999998</v>
      </c>
    </row>
    <row r="665" spans="1:32" s="3" customFormat="1" ht="15.75" customHeight="1">
      <c r="A665" s="453" t="s">
        <v>16</v>
      </c>
      <c r="B665" s="107" t="s">
        <v>2718</v>
      </c>
      <c r="C665" s="107"/>
      <c r="D665" s="329">
        <f>'Punten per wedstrijd'!D994</f>
        <v>0</v>
      </c>
      <c r="E665" s="454" t="s">
        <v>16</v>
      </c>
      <c r="F665" s="107" t="s">
        <v>654</v>
      </c>
      <c r="G665" s="107"/>
      <c r="H665" s="329">
        <f>'Punten per wedstrijd'!D245</f>
        <v>4033.2</v>
      </c>
      <c r="I665" s="454" t="s">
        <v>16</v>
      </c>
      <c r="J665" s="107" t="s">
        <v>2723</v>
      </c>
      <c r="K665" s="107"/>
      <c r="L665" s="329">
        <f>'Punten per wedstrijd'!D546</f>
        <v>581.20000000000005</v>
      </c>
      <c r="M665" s="454" t="s">
        <v>16</v>
      </c>
      <c r="N665" s="285" t="s">
        <v>15</v>
      </c>
      <c r="O665" s="107"/>
      <c r="P665" s="329">
        <f>'Punten per wedstrijd'!D741</f>
        <v>265.10000000000002</v>
      </c>
      <c r="Q665" s="454" t="s">
        <v>16</v>
      </c>
      <c r="R665" s="106" t="s">
        <v>1346</v>
      </c>
      <c r="S665" s="454"/>
      <c r="T665" s="329">
        <f>'Punten per wedstrijd'!D846</f>
        <v>0</v>
      </c>
      <c r="U665" s="454" t="s">
        <v>16</v>
      </c>
      <c r="V665" s="285" t="s">
        <v>1666</v>
      </c>
      <c r="W665" s="107"/>
      <c r="X665" s="329">
        <f>'Punten per wedstrijd'!D32</f>
        <v>4290.7</v>
      </c>
      <c r="Y665" s="454" t="s">
        <v>16</v>
      </c>
      <c r="Z665" s="107" t="s">
        <v>704</v>
      </c>
      <c r="AA665" s="107"/>
      <c r="AB665" s="329">
        <f>'Punten per wedstrijd'!D339</f>
        <v>825.49999999999989</v>
      </c>
      <c r="AC665" s="454" t="s">
        <v>16</v>
      </c>
      <c r="AD665" s="107" t="s">
        <v>668</v>
      </c>
      <c r="AE665" s="107"/>
      <c r="AF665" s="329">
        <f>'Punten per wedstrijd'!D638</f>
        <v>302.59999999999997</v>
      </c>
    </row>
    <row r="666" spans="1:32" s="3" customFormat="1" ht="15.75" customHeight="1">
      <c r="A666" s="453" t="s">
        <v>18</v>
      </c>
      <c r="B666" s="107" t="s">
        <v>3626</v>
      </c>
      <c r="C666" s="107"/>
      <c r="D666" s="329">
        <f>'Punten per wedstrijd'!D995</f>
        <v>0</v>
      </c>
      <c r="E666" s="454" t="s">
        <v>18</v>
      </c>
      <c r="F666" s="107" t="s">
        <v>2723</v>
      </c>
      <c r="G666" s="107"/>
      <c r="H666" s="329">
        <f>'Punten per wedstrijd'!D266</f>
        <v>4022.3</v>
      </c>
      <c r="I666" s="454" t="s">
        <v>18</v>
      </c>
      <c r="J666" s="285" t="s">
        <v>1653</v>
      </c>
      <c r="K666" s="107"/>
      <c r="L666" s="329">
        <f>'Punten per wedstrijd'!D441</f>
        <v>578.70000000000005</v>
      </c>
      <c r="M666" s="454" t="s">
        <v>18</v>
      </c>
      <c r="N666" s="107" t="s">
        <v>3637</v>
      </c>
      <c r="O666" s="107"/>
      <c r="P666" s="329">
        <f>'Punten per wedstrijd'!D762</f>
        <v>262.3</v>
      </c>
      <c r="Q666" s="454" t="s">
        <v>18</v>
      </c>
      <c r="R666" s="284" t="s">
        <v>3624</v>
      </c>
      <c r="S666" s="454"/>
      <c r="T666" s="329">
        <f>'Punten per wedstrijd'!D847</f>
        <v>0</v>
      </c>
      <c r="U666" s="454" t="s">
        <v>18</v>
      </c>
      <c r="V666" s="284" t="s">
        <v>3643</v>
      </c>
      <c r="W666" s="107"/>
      <c r="X666" s="329">
        <f>'Punten per wedstrijd'!D87</f>
        <v>4254.25</v>
      </c>
      <c r="Y666" s="454" t="s">
        <v>18</v>
      </c>
      <c r="Z666" s="107" t="s">
        <v>2212</v>
      </c>
      <c r="AA666" s="107"/>
      <c r="AB666" s="329">
        <f>'Punten per wedstrijd'!D306</f>
        <v>807.89999999999986</v>
      </c>
      <c r="AC666" s="454" t="s">
        <v>18</v>
      </c>
      <c r="AD666" s="107" t="s">
        <v>2735</v>
      </c>
      <c r="AE666" s="107"/>
      <c r="AF666" s="329">
        <f>'Punten per wedstrijd'!D652</f>
        <v>290.40000000000003</v>
      </c>
    </row>
    <row r="667" spans="1:32" s="3" customFormat="1" ht="15.75" customHeight="1">
      <c r="A667" s="453" t="s">
        <v>20</v>
      </c>
      <c r="B667" s="106" t="s">
        <v>1342</v>
      </c>
      <c r="C667" s="107"/>
      <c r="D667" s="329">
        <f>'Punten per wedstrijd'!D996</f>
        <v>0</v>
      </c>
      <c r="E667" s="454" t="s">
        <v>20</v>
      </c>
      <c r="F667" s="284" t="s">
        <v>21</v>
      </c>
      <c r="G667" s="107"/>
      <c r="H667" s="329">
        <f>'Punten per wedstrijd'!D205</f>
        <v>3928.3999999999996</v>
      </c>
      <c r="I667" s="454" t="s">
        <v>20</v>
      </c>
      <c r="J667" s="106" t="s">
        <v>1337</v>
      </c>
      <c r="K667" s="107"/>
      <c r="L667" s="329">
        <f>'Punten per wedstrijd'!D428</f>
        <v>578.5</v>
      </c>
      <c r="M667" s="454" t="s">
        <v>20</v>
      </c>
      <c r="N667" s="284" t="s">
        <v>3634</v>
      </c>
      <c r="O667" s="107"/>
      <c r="P667" s="329">
        <f>'Punten per wedstrijd'!D751</f>
        <v>261.3</v>
      </c>
      <c r="Q667" s="454" t="s">
        <v>20</v>
      </c>
      <c r="R667" s="106" t="s">
        <v>1337</v>
      </c>
      <c r="S667" s="454"/>
      <c r="T667" s="329">
        <f>'Punten per wedstrijd'!D848</f>
        <v>0</v>
      </c>
      <c r="U667" s="454" t="s">
        <v>20</v>
      </c>
      <c r="V667" s="284" t="s">
        <v>3624</v>
      </c>
      <c r="W667" s="107"/>
      <c r="X667" s="329">
        <f>'Punten per wedstrijd'!D7</f>
        <v>4250.1500000000005</v>
      </c>
      <c r="Y667" s="454" t="s">
        <v>20</v>
      </c>
      <c r="Z667" s="285" t="s">
        <v>31</v>
      </c>
      <c r="AA667" s="107"/>
      <c r="AB667" s="329">
        <f>'Punten per wedstrijd'!D394</f>
        <v>807.5</v>
      </c>
      <c r="AC667" s="454" t="s">
        <v>20</v>
      </c>
      <c r="AD667" s="107" t="s">
        <v>2717</v>
      </c>
      <c r="AE667" s="107"/>
      <c r="AF667" s="329">
        <f>'Punten per wedstrijd'!D596</f>
        <v>290.10000000000002</v>
      </c>
    </row>
    <row r="668" spans="1:32" s="3" customFormat="1" ht="15.75" customHeight="1">
      <c r="A668" s="453" t="s">
        <v>22</v>
      </c>
      <c r="B668" s="107" t="s">
        <v>2849</v>
      </c>
      <c r="C668" s="107"/>
      <c r="D668" s="329">
        <f>'Punten per wedstrijd'!D997</f>
        <v>0</v>
      </c>
      <c r="E668" s="454" t="s">
        <v>22</v>
      </c>
      <c r="F668" s="107" t="s">
        <v>2719</v>
      </c>
      <c r="G668" s="107"/>
      <c r="H668" s="329">
        <f>'Punten per wedstrijd'!D255</f>
        <v>3883.8999999999996</v>
      </c>
      <c r="I668" s="454" t="s">
        <v>22</v>
      </c>
      <c r="J668" s="107" t="s">
        <v>2720</v>
      </c>
      <c r="K668" s="107"/>
      <c r="L668" s="329">
        <f>'Punten per wedstrijd'!D472</f>
        <v>572.89999999999986</v>
      </c>
      <c r="M668" s="454" t="s">
        <v>22</v>
      </c>
      <c r="N668" s="107" t="s">
        <v>704</v>
      </c>
      <c r="O668" s="107"/>
      <c r="P668" s="329">
        <f>'Punten per wedstrijd'!D759</f>
        <v>256.10000000000002</v>
      </c>
      <c r="Q668" s="454" t="s">
        <v>22</v>
      </c>
      <c r="R668" s="107" t="s">
        <v>2195</v>
      </c>
      <c r="S668" s="454"/>
      <c r="T668" s="329">
        <f>'Punten per wedstrijd'!D849</f>
        <v>0</v>
      </c>
      <c r="U668" s="454" t="s">
        <v>22</v>
      </c>
      <c r="V668" s="106" t="s">
        <v>1342</v>
      </c>
      <c r="W668" s="107"/>
      <c r="X668" s="329">
        <f>'Punten per wedstrijd'!D16</f>
        <v>4223.2</v>
      </c>
      <c r="Y668" s="454" t="s">
        <v>22</v>
      </c>
      <c r="Z668" s="284" t="s">
        <v>3642</v>
      </c>
      <c r="AA668" s="107"/>
      <c r="AB668" s="329">
        <f>'Punten per wedstrijd'!D366</f>
        <v>800.69999999999993</v>
      </c>
      <c r="AC668" s="454" t="s">
        <v>22</v>
      </c>
      <c r="AD668" s="107" t="s">
        <v>2210</v>
      </c>
      <c r="AE668" s="107"/>
      <c r="AF668" s="329">
        <f>'Punten per wedstrijd'!D656</f>
        <v>289.35000000000002</v>
      </c>
    </row>
    <row r="669" spans="1:32" s="3" customFormat="1" ht="15.75" customHeight="1">
      <c r="A669" s="453" t="s">
        <v>24</v>
      </c>
      <c r="B669" s="107" t="s">
        <v>675</v>
      </c>
      <c r="C669" s="107"/>
      <c r="D669" s="329">
        <f>'Punten per wedstrijd'!D998</f>
        <v>0</v>
      </c>
      <c r="E669" s="454" t="s">
        <v>24</v>
      </c>
      <c r="F669" s="106" t="s">
        <v>1344</v>
      </c>
      <c r="G669" s="107"/>
      <c r="H669" s="329">
        <f>'Punten per wedstrijd'!D173</f>
        <v>3814.3</v>
      </c>
      <c r="I669" s="454" t="s">
        <v>24</v>
      </c>
      <c r="J669" s="107" t="s">
        <v>2724</v>
      </c>
      <c r="K669" s="107"/>
      <c r="L669" s="329">
        <f>'Punten per wedstrijd'!D518</f>
        <v>568</v>
      </c>
      <c r="M669" s="454" t="s">
        <v>24</v>
      </c>
      <c r="N669" s="107" t="s">
        <v>2220</v>
      </c>
      <c r="O669" s="107"/>
      <c r="P669" s="329">
        <f>'Punten per wedstrijd'!D753</f>
        <v>252.69999999999996</v>
      </c>
      <c r="Q669" s="454" t="s">
        <v>24</v>
      </c>
      <c r="R669" s="285" t="s">
        <v>1</v>
      </c>
      <c r="S669" s="454"/>
      <c r="T669" s="329">
        <f>'Punten per wedstrijd'!D850</f>
        <v>0</v>
      </c>
      <c r="U669" s="454" t="s">
        <v>24</v>
      </c>
      <c r="V669" s="284" t="s">
        <v>3627</v>
      </c>
      <c r="W669" s="107"/>
      <c r="X669" s="329">
        <f>'Punten per wedstrijd'!D20</f>
        <v>4210.8999999999996</v>
      </c>
      <c r="Y669" s="454" t="s">
        <v>24</v>
      </c>
      <c r="Z669" s="107" t="s">
        <v>654</v>
      </c>
      <c r="AA669" s="107"/>
      <c r="AB669" s="329">
        <f>'Punten per wedstrijd'!D385</f>
        <v>797.19999999999993</v>
      </c>
      <c r="AC669" s="454" t="s">
        <v>24</v>
      </c>
      <c r="AD669" s="107" t="s">
        <v>2725</v>
      </c>
      <c r="AE669" s="107"/>
      <c r="AF669" s="329">
        <f>'Punten per wedstrijd'!D662</f>
        <v>288.19999999999993</v>
      </c>
    </row>
    <row r="670" spans="1:32" s="3" customFormat="1" ht="15.75" customHeight="1">
      <c r="A670" s="453" t="s">
        <v>26</v>
      </c>
      <c r="B670" s="107" t="s">
        <v>2708</v>
      </c>
      <c r="C670" s="107"/>
      <c r="D670" s="329">
        <f>'Punten per wedstrijd'!D999</f>
        <v>0</v>
      </c>
      <c r="E670" s="454" t="s">
        <v>26</v>
      </c>
      <c r="F670" s="106" t="s">
        <v>1337</v>
      </c>
      <c r="G670" s="107"/>
      <c r="H670" s="329">
        <f>'Punten per wedstrijd'!D148</f>
        <v>3787.3499999999995</v>
      </c>
      <c r="I670" s="454" t="s">
        <v>26</v>
      </c>
      <c r="J670" s="284" t="s">
        <v>3625</v>
      </c>
      <c r="K670" s="107"/>
      <c r="L670" s="329">
        <f>'Punten per wedstrijd'!D433</f>
        <v>565.9</v>
      </c>
      <c r="M670" s="454" t="s">
        <v>26</v>
      </c>
      <c r="N670" s="284" t="s">
        <v>3625</v>
      </c>
      <c r="O670" s="107"/>
      <c r="P670" s="329">
        <f>'Punten per wedstrijd'!D713</f>
        <v>251.00000000000003</v>
      </c>
      <c r="Q670" s="454" t="s">
        <v>26</v>
      </c>
      <c r="R670" s="285" t="s">
        <v>1656</v>
      </c>
      <c r="S670" s="454"/>
      <c r="T670" s="329">
        <f>'Punten per wedstrijd'!D851</f>
        <v>0</v>
      </c>
      <c r="U670" s="454" t="s">
        <v>26</v>
      </c>
      <c r="V670" s="107" t="s">
        <v>675</v>
      </c>
      <c r="W670" s="107"/>
      <c r="X670" s="329">
        <f>'Punten per wedstrijd'!D18</f>
        <v>4170.1000000000004</v>
      </c>
      <c r="Y670" s="454" t="s">
        <v>26</v>
      </c>
      <c r="Z670" s="107" t="s">
        <v>2720</v>
      </c>
      <c r="AA670" s="107"/>
      <c r="AB670" s="329">
        <f>'Punten per wedstrijd'!D332</f>
        <v>794.59999999999991</v>
      </c>
      <c r="AC670" s="454" t="s">
        <v>26</v>
      </c>
      <c r="AD670" s="107" t="s">
        <v>2714</v>
      </c>
      <c r="AE670" s="107"/>
      <c r="AF670" s="329">
        <f>'Punten per wedstrijd'!D645</f>
        <v>285.2</v>
      </c>
    </row>
    <row r="671" spans="1:32" s="3" customFormat="1" ht="15.75" customHeight="1">
      <c r="A671" s="453" t="s">
        <v>28</v>
      </c>
      <c r="B671" s="284" t="s">
        <v>3627</v>
      </c>
      <c r="C671" s="107"/>
      <c r="D671" s="329">
        <f>'Punten per wedstrijd'!D1000</f>
        <v>0</v>
      </c>
      <c r="E671" s="454" t="s">
        <v>28</v>
      </c>
      <c r="F671" s="107" t="s">
        <v>2721</v>
      </c>
      <c r="G671" s="107"/>
      <c r="H671" s="329">
        <f>'Punten per wedstrijd'!D168</f>
        <v>3741.6499999999996</v>
      </c>
      <c r="I671" s="454" t="s">
        <v>28</v>
      </c>
      <c r="J671" s="284" t="s">
        <v>3631</v>
      </c>
      <c r="K671" s="107"/>
      <c r="L671" s="329">
        <f>'Punten per wedstrijd'!D463</f>
        <v>565.20000000000005</v>
      </c>
      <c r="M671" s="454" t="s">
        <v>28</v>
      </c>
      <c r="N671" s="284" t="s">
        <v>3636</v>
      </c>
      <c r="O671" s="107"/>
      <c r="P671" s="329">
        <f>'Punten per wedstrijd'!D757</f>
        <v>245.7</v>
      </c>
      <c r="Q671" s="454" t="s">
        <v>28</v>
      </c>
      <c r="R671" s="285" t="s">
        <v>1664</v>
      </c>
      <c r="S671" s="454"/>
      <c r="T671" s="329">
        <f>'Punten per wedstrijd'!D852</f>
        <v>0</v>
      </c>
      <c r="U671" s="454" t="s">
        <v>28</v>
      </c>
      <c r="V671" s="106" t="s">
        <v>1345</v>
      </c>
      <c r="W671" s="107"/>
      <c r="X671" s="329">
        <f>'Punten per wedstrijd'!D84</f>
        <v>4169.25</v>
      </c>
      <c r="Y671" s="454" t="s">
        <v>28</v>
      </c>
      <c r="Z671" s="107" t="s">
        <v>2718</v>
      </c>
      <c r="AA671" s="107"/>
      <c r="AB671" s="329">
        <f>'Punten per wedstrijd'!D294</f>
        <v>782.50000000000011</v>
      </c>
      <c r="AC671" s="454" t="s">
        <v>28</v>
      </c>
      <c r="AD671" s="285" t="s">
        <v>1654</v>
      </c>
      <c r="AE671" s="107"/>
      <c r="AF671" s="329">
        <f>'Punten per wedstrijd'!D606</f>
        <v>283.5</v>
      </c>
    </row>
    <row r="672" spans="1:32" s="3" customFormat="1" ht="15.75" customHeight="1">
      <c r="A672" s="453" t="s">
        <v>30</v>
      </c>
      <c r="B672" s="285" t="s">
        <v>1653</v>
      </c>
      <c r="C672" s="107"/>
      <c r="D672" s="329">
        <f>'Punten per wedstrijd'!D1001</f>
        <v>0</v>
      </c>
      <c r="E672" s="454" t="s">
        <v>30</v>
      </c>
      <c r="F672" s="107" t="s">
        <v>2729</v>
      </c>
      <c r="G672" s="107"/>
      <c r="H672" s="329">
        <f>'Punten per wedstrijd'!D277</f>
        <v>3691.6</v>
      </c>
      <c r="I672" s="454" t="s">
        <v>30</v>
      </c>
      <c r="J672" s="107" t="s">
        <v>653</v>
      </c>
      <c r="K672" s="107"/>
      <c r="L672" s="329">
        <f>'Punten per wedstrijd'!D526</f>
        <v>563.29999999999995</v>
      </c>
      <c r="M672" s="454" t="s">
        <v>30</v>
      </c>
      <c r="N672" s="107" t="s">
        <v>667</v>
      </c>
      <c r="O672" s="107"/>
      <c r="P672" s="329">
        <f>'Punten per wedstrijd'!D775</f>
        <v>245</v>
      </c>
      <c r="Q672" s="454" t="s">
        <v>30</v>
      </c>
      <c r="R672" s="284" t="s">
        <v>3625</v>
      </c>
      <c r="S672" s="454"/>
      <c r="T672" s="329">
        <f>'Punten per wedstrijd'!D853</f>
        <v>0</v>
      </c>
      <c r="U672" s="454" t="s">
        <v>30</v>
      </c>
      <c r="V672" s="284" t="s">
        <v>3629</v>
      </c>
      <c r="W672" s="107"/>
      <c r="X672" s="329">
        <f>'Punten per wedstrijd'!D27</f>
        <v>4163.4500000000007</v>
      </c>
      <c r="Y672" s="454" t="s">
        <v>30</v>
      </c>
      <c r="Z672" s="284" t="s">
        <v>21</v>
      </c>
      <c r="AA672" s="107"/>
      <c r="AB672" s="329">
        <f>'Punten per wedstrijd'!D345</f>
        <v>779.4</v>
      </c>
      <c r="AC672" s="454" t="s">
        <v>30</v>
      </c>
      <c r="AD672" s="107" t="s">
        <v>2719</v>
      </c>
      <c r="AE672" s="107"/>
      <c r="AF672" s="329">
        <f>'Punten per wedstrijd'!D675</f>
        <v>282.90000000000003</v>
      </c>
    </row>
    <row r="673" spans="1:32" s="3" customFormat="1" ht="15.75" customHeight="1">
      <c r="A673" s="453" t="s">
        <v>32</v>
      </c>
      <c r="B673" s="107" t="s">
        <v>2196</v>
      </c>
      <c r="C673" s="107"/>
      <c r="D673" s="329">
        <f>'Punten per wedstrijd'!D1002</f>
        <v>0</v>
      </c>
      <c r="E673" s="454" t="s">
        <v>32</v>
      </c>
      <c r="F673" s="285" t="s">
        <v>1666</v>
      </c>
      <c r="G673" s="107"/>
      <c r="H673" s="329">
        <f>'Punten per wedstrijd'!D172</f>
        <v>3676.45</v>
      </c>
      <c r="I673" s="454" t="s">
        <v>32</v>
      </c>
      <c r="J673" s="107" t="s">
        <v>2716</v>
      </c>
      <c r="K673" s="107"/>
      <c r="L673" s="329">
        <f>'Punten per wedstrijd'!D483</f>
        <v>563.1</v>
      </c>
      <c r="M673" s="454" t="s">
        <v>32</v>
      </c>
      <c r="N673" s="107" t="s">
        <v>2726</v>
      </c>
      <c r="O673" s="107"/>
      <c r="P673" s="329">
        <f>'Punten per wedstrijd'!D742</f>
        <v>244.39999999999998</v>
      </c>
      <c r="Q673" s="454" t="s">
        <v>32</v>
      </c>
      <c r="R673" s="107" t="s">
        <v>2718</v>
      </c>
      <c r="S673" s="454"/>
      <c r="T673" s="329">
        <f>'Punten per wedstrijd'!D854</f>
        <v>0</v>
      </c>
      <c r="U673" s="454" t="s">
        <v>32</v>
      </c>
      <c r="V673" s="107" t="s">
        <v>700</v>
      </c>
      <c r="W673" s="107"/>
      <c r="X673" s="329">
        <f>'Punten per wedstrijd'!D64</f>
        <v>4160.4000000000005</v>
      </c>
      <c r="Y673" s="454" t="s">
        <v>32</v>
      </c>
      <c r="Z673" s="107" t="s">
        <v>153</v>
      </c>
      <c r="AA673" s="107"/>
      <c r="AB673" s="329">
        <f>'Punten per wedstrijd'!D303</f>
        <v>779.00000000000011</v>
      </c>
      <c r="AC673" s="454" t="s">
        <v>32</v>
      </c>
      <c r="AD673" s="106" t="s">
        <v>1344</v>
      </c>
      <c r="AE673" s="107"/>
      <c r="AF673" s="329">
        <f>'Punten per wedstrijd'!D593</f>
        <v>277</v>
      </c>
    </row>
    <row r="674" spans="1:32" s="3" customFormat="1" ht="15.75" customHeight="1">
      <c r="A674" s="453" t="s">
        <v>34</v>
      </c>
      <c r="B674" s="107" t="s">
        <v>153</v>
      </c>
      <c r="C674" s="107"/>
      <c r="D674" s="329">
        <f>'Punten per wedstrijd'!D1003</f>
        <v>0</v>
      </c>
      <c r="E674" s="454" t="s">
        <v>34</v>
      </c>
      <c r="F674" s="107" t="s">
        <v>3637</v>
      </c>
      <c r="G674" s="107"/>
      <c r="H674" s="329">
        <f>'Punten per wedstrijd'!D202</f>
        <v>3676</v>
      </c>
      <c r="I674" s="454" t="s">
        <v>34</v>
      </c>
      <c r="J674" s="285" t="s">
        <v>25</v>
      </c>
      <c r="K674" s="107"/>
      <c r="L674" s="329">
        <f>'Punten per wedstrijd'!D501</f>
        <v>560.40000000000009</v>
      </c>
      <c r="M674" s="454" t="s">
        <v>34</v>
      </c>
      <c r="N674" s="107" t="s">
        <v>3626</v>
      </c>
      <c r="O674" s="107"/>
      <c r="P674" s="329">
        <f>'Punten per wedstrijd'!D715</f>
        <v>242.9</v>
      </c>
      <c r="Q674" s="454" t="s">
        <v>34</v>
      </c>
      <c r="R674" s="107" t="s">
        <v>3626</v>
      </c>
      <c r="S674" s="454"/>
      <c r="T674" s="329">
        <f>'Punten per wedstrijd'!D855</f>
        <v>0</v>
      </c>
      <c r="U674" s="454" t="s">
        <v>34</v>
      </c>
      <c r="V674" s="284" t="s">
        <v>3644</v>
      </c>
      <c r="W674" s="107"/>
      <c r="X674" s="329">
        <f>'Punten per wedstrijd'!D93</f>
        <v>4154.8999999999996</v>
      </c>
      <c r="Y674" s="454" t="s">
        <v>34</v>
      </c>
      <c r="Z674" s="107" t="s">
        <v>638</v>
      </c>
      <c r="AA674" s="107"/>
      <c r="AB674" s="329">
        <f>'Punten per wedstrijd'!D388</f>
        <v>777.10000000000014</v>
      </c>
      <c r="AC674" s="454" t="s">
        <v>34</v>
      </c>
      <c r="AD674" s="107" t="s">
        <v>2716</v>
      </c>
      <c r="AE674" s="107"/>
      <c r="AF674" s="329">
        <f>'Punten per wedstrijd'!D623</f>
        <v>272.79999999999995</v>
      </c>
    </row>
    <row r="675" spans="1:32" s="3" customFormat="1" ht="15.75" customHeight="1">
      <c r="A675" s="453" t="s">
        <v>36</v>
      </c>
      <c r="B675" s="285" t="s">
        <v>1665</v>
      </c>
      <c r="C675" s="107"/>
      <c r="D675" s="329">
        <f>'Punten per wedstrijd'!D1004</f>
        <v>0</v>
      </c>
      <c r="E675" s="454" t="s">
        <v>36</v>
      </c>
      <c r="F675" s="107" t="s">
        <v>704</v>
      </c>
      <c r="G675" s="107"/>
      <c r="H675" s="329">
        <f>'Punten per wedstrijd'!D199</f>
        <v>3632.3999999999996</v>
      </c>
      <c r="I675" s="454" t="s">
        <v>36</v>
      </c>
      <c r="J675" s="107" t="s">
        <v>2717</v>
      </c>
      <c r="K675" s="107"/>
      <c r="L675" s="329">
        <f>'Punten per wedstrijd'!D456</f>
        <v>554.59999999999991</v>
      </c>
      <c r="M675" s="454" t="s">
        <v>36</v>
      </c>
      <c r="N675" s="107" t="s">
        <v>2200</v>
      </c>
      <c r="O675" s="107"/>
      <c r="P675" s="329">
        <f>'Punten per wedstrijd'!D756</f>
        <v>239.29999999999998</v>
      </c>
      <c r="Q675" s="454" t="s">
        <v>36</v>
      </c>
      <c r="R675" s="106" t="s">
        <v>1342</v>
      </c>
      <c r="S675" s="454"/>
      <c r="T675" s="329">
        <f>'Punten per wedstrijd'!D856</f>
        <v>0</v>
      </c>
      <c r="U675" s="454" t="s">
        <v>36</v>
      </c>
      <c r="V675" s="107" t="s">
        <v>2735</v>
      </c>
      <c r="W675" s="107"/>
      <c r="X675" s="329">
        <f>'Punten per wedstrijd'!D92</f>
        <v>4090.7999999999993</v>
      </c>
      <c r="Y675" s="454" t="s">
        <v>36</v>
      </c>
      <c r="Z675" s="107" t="s">
        <v>3637</v>
      </c>
      <c r="AA675" s="107"/>
      <c r="AB675" s="329">
        <f>'Punten per wedstrijd'!D342</f>
        <v>776.19999999999993</v>
      </c>
      <c r="AC675" s="454" t="s">
        <v>36</v>
      </c>
      <c r="AD675" s="107" t="s">
        <v>704</v>
      </c>
      <c r="AE675" s="107"/>
      <c r="AF675" s="329">
        <f>'Punten per wedstrijd'!D619</f>
        <v>267.3</v>
      </c>
    </row>
    <row r="676" spans="1:32" s="3" customFormat="1" ht="15.75" customHeight="1">
      <c r="A676" s="453" t="s">
        <v>38</v>
      </c>
      <c r="B676" s="284" t="s">
        <v>3628</v>
      </c>
      <c r="C676" s="107"/>
      <c r="D676" s="329">
        <f>'Punten per wedstrijd'!D1005</f>
        <v>0</v>
      </c>
      <c r="E676" s="454" t="s">
        <v>38</v>
      </c>
      <c r="F676" s="285" t="s">
        <v>1649</v>
      </c>
      <c r="G676" s="107"/>
      <c r="H676" s="329">
        <f>'Punten per wedstrijd'!D249</f>
        <v>3606.65</v>
      </c>
      <c r="I676" s="454" t="s">
        <v>38</v>
      </c>
      <c r="J676" s="106" t="s">
        <v>1346</v>
      </c>
      <c r="K676" s="107"/>
      <c r="L676" s="329">
        <f>'Punten per wedstrijd'!D426</f>
        <v>553.6</v>
      </c>
      <c r="M676" s="454" t="s">
        <v>38</v>
      </c>
      <c r="N676" s="107" t="s">
        <v>2709</v>
      </c>
      <c r="O676" s="107"/>
      <c r="P676" s="329">
        <f>'Punten per wedstrijd'!D791</f>
        <v>236.4</v>
      </c>
      <c r="Q676" s="454" t="s">
        <v>38</v>
      </c>
      <c r="R676" s="107" t="s">
        <v>675</v>
      </c>
      <c r="S676" s="454"/>
      <c r="T676" s="329">
        <f>'Punten per wedstrijd'!D858</f>
        <v>0</v>
      </c>
      <c r="U676" s="454" t="s">
        <v>38</v>
      </c>
      <c r="V676" s="106" t="s">
        <v>1349</v>
      </c>
      <c r="W676" s="107"/>
      <c r="X676" s="329">
        <f>'Punten per wedstrijd'!D100</f>
        <v>4083.2000000000003</v>
      </c>
      <c r="Y676" s="454" t="s">
        <v>38</v>
      </c>
      <c r="Z676" s="107" t="s">
        <v>2721</v>
      </c>
      <c r="AA676" s="107"/>
      <c r="AB676" s="329">
        <f>'Punten per wedstrijd'!D308</f>
        <v>765.2</v>
      </c>
      <c r="AC676" s="454" t="s">
        <v>38</v>
      </c>
      <c r="AD676" s="107" t="s">
        <v>2729</v>
      </c>
      <c r="AE676" s="107"/>
      <c r="AF676" s="329">
        <f>'Punten per wedstrijd'!D697</f>
        <v>259.90000000000003</v>
      </c>
    </row>
    <row r="677" spans="1:32" s="3" customFormat="1" ht="15.75" customHeight="1">
      <c r="A677" s="453" t="s">
        <v>145</v>
      </c>
      <c r="B677" s="107" t="s">
        <v>2212</v>
      </c>
      <c r="C677" s="107"/>
      <c r="D677" s="329">
        <f>'Punten per wedstrijd'!D1006</f>
        <v>0</v>
      </c>
      <c r="E677" s="454" t="s">
        <v>145</v>
      </c>
      <c r="F677" s="107" t="s">
        <v>141</v>
      </c>
      <c r="G677" s="107"/>
      <c r="H677" s="329">
        <f>'Punten per wedstrijd'!D206</f>
        <v>3599.4999999999995</v>
      </c>
      <c r="I677" s="454" t="s">
        <v>145</v>
      </c>
      <c r="J677" s="285" t="s">
        <v>1666</v>
      </c>
      <c r="K677" s="107"/>
      <c r="L677" s="329">
        <f>'Punten per wedstrijd'!D452</f>
        <v>552.4</v>
      </c>
      <c r="M677" s="454" t="s">
        <v>145</v>
      </c>
      <c r="N677" s="107" t="s">
        <v>2727</v>
      </c>
      <c r="O677" s="107"/>
      <c r="P677" s="329">
        <f>'Punten per wedstrijd'!D770</f>
        <v>235.60000000000002</v>
      </c>
      <c r="Q677" s="454" t="s">
        <v>145</v>
      </c>
      <c r="R677" s="107" t="s">
        <v>2708</v>
      </c>
      <c r="S677" s="454"/>
      <c r="T677" s="329">
        <f>'Punten per wedstrijd'!D859</f>
        <v>0</v>
      </c>
      <c r="U677" s="454" t="s">
        <v>145</v>
      </c>
      <c r="V677" s="107" t="s">
        <v>2210</v>
      </c>
      <c r="W677" s="107"/>
      <c r="X677" s="329">
        <f>'Punten per wedstrijd'!D96</f>
        <v>4073.5</v>
      </c>
      <c r="Y677" s="454" t="s">
        <v>145</v>
      </c>
      <c r="Z677" s="285" t="s">
        <v>11</v>
      </c>
      <c r="AA677" s="107"/>
      <c r="AB677" s="329">
        <f>'Punten per wedstrijd'!D310</f>
        <v>761.09999999999991</v>
      </c>
      <c r="AC677" s="454" t="s">
        <v>145</v>
      </c>
      <c r="AD677" s="107" t="s">
        <v>2730</v>
      </c>
      <c r="AE677" s="107"/>
      <c r="AF677" s="329">
        <f>'Punten per wedstrijd'!D693</f>
        <v>255.99999999999997</v>
      </c>
    </row>
    <row r="678" spans="1:32" s="3" customFormat="1" ht="15.75" customHeight="1">
      <c r="A678" s="453" t="s">
        <v>146</v>
      </c>
      <c r="B678" s="284" t="s">
        <v>3629</v>
      </c>
      <c r="C678" s="107"/>
      <c r="D678" s="329">
        <f>'Punten per wedstrijd'!D1007</f>
        <v>0</v>
      </c>
      <c r="E678" s="454" t="s">
        <v>146</v>
      </c>
      <c r="F678" s="284" t="s">
        <v>3643</v>
      </c>
      <c r="G678" s="107"/>
      <c r="H678" s="329">
        <f>'Punten per wedstrijd'!D227</f>
        <v>3595.95</v>
      </c>
      <c r="I678" s="454" t="s">
        <v>146</v>
      </c>
      <c r="J678" s="285" t="s">
        <v>17</v>
      </c>
      <c r="K678" s="107"/>
      <c r="L678" s="329">
        <f>'Punten per wedstrijd'!D467</f>
        <v>549.9</v>
      </c>
      <c r="M678" s="454" t="s">
        <v>146</v>
      </c>
      <c r="N678" s="284" t="s">
        <v>3659</v>
      </c>
      <c r="O678" s="107"/>
      <c r="P678" s="329">
        <f>'Punten per wedstrijd'!D740</f>
        <v>235.5</v>
      </c>
      <c r="Q678" s="454" t="s">
        <v>146</v>
      </c>
      <c r="R678" s="284" t="s">
        <v>3627</v>
      </c>
      <c r="S678" s="454"/>
      <c r="T678" s="329">
        <f>'Punten per wedstrijd'!D860</f>
        <v>0</v>
      </c>
      <c r="U678" s="454" t="s">
        <v>146</v>
      </c>
      <c r="V678" s="107" t="s">
        <v>668</v>
      </c>
      <c r="W678" s="107"/>
      <c r="X678" s="329">
        <f>'Punten per wedstrijd'!D78</f>
        <v>4070.85</v>
      </c>
      <c r="Y678" s="454" t="s">
        <v>146</v>
      </c>
      <c r="Z678" s="107" t="s">
        <v>2724</v>
      </c>
      <c r="AA678" s="107"/>
      <c r="AB678" s="329">
        <f>'Punten per wedstrijd'!D378</f>
        <v>755.19999999999993</v>
      </c>
      <c r="AC678" s="454" t="s">
        <v>146</v>
      </c>
      <c r="AD678" s="106" t="s">
        <v>1345</v>
      </c>
      <c r="AE678" s="107"/>
      <c r="AF678" s="329">
        <f>'Punten per wedstrijd'!D644</f>
        <v>253.39999999999998</v>
      </c>
    </row>
    <row r="679" spans="1:32" s="3" customFormat="1" ht="15.75" customHeight="1">
      <c r="A679" s="453" t="s">
        <v>147</v>
      </c>
      <c r="B679" s="107" t="s">
        <v>2721</v>
      </c>
      <c r="C679" s="107"/>
      <c r="D679" s="329">
        <f>'Punten per wedstrijd'!D1008</f>
        <v>0</v>
      </c>
      <c r="E679" s="454" t="s">
        <v>147</v>
      </c>
      <c r="F679" s="285" t="s">
        <v>11</v>
      </c>
      <c r="G679" s="107"/>
      <c r="H679" s="329">
        <f>'Punten per wedstrijd'!D170</f>
        <v>3592.1000000000004</v>
      </c>
      <c r="I679" s="454" t="s">
        <v>147</v>
      </c>
      <c r="J679" s="106" t="s">
        <v>1349</v>
      </c>
      <c r="K679" s="107"/>
      <c r="L679" s="329">
        <f>'Punten per wedstrijd'!D520</f>
        <v>542.6</v>
      </c>
      <c r="M679" s="454" t="s">
        <v>147</v>
      </c>
      <c r="N679" s="284" t="s">
        <v>3648</v>
      </c>
      <c r="O679" s="107"/>
      <c r="P679" s="329">
        <f>'Punten per wedstrijd'!D813</f>
        <v>233.6</v>
      </c>
      <c r="Q679" s="454" t="s">
        <v>147</v>
      </c>
      <c r="R679" s="285" t="s">
        <v>1653</v>
      </c>
      <c r="S679" s="454"/>
      <c r="T679" s="329">
        <f>'Punten per wedstrijd'!D861</f>
        <v>0</v>
      </c>
      <c r="U679" s="454" t="s">
        <v>147</v>
      </c>
      <c r="V679" s="107" t="s">
        <v>3641</v>
      </c>
      <c r="W679" s="107"/>
      <c r="X679" s="329">
        <f>'Punten per wedstrijd'!D79</f>
        <v>4068.5000000000005</v>
      </c>
      <c r="Y679" s="454" t="s">
        <v>147</v>
      </c>
      <c r="Z679" s="107" t="s">
        <v>687</v>
      </c>
      <c r="AA679" s="107"/>
      <c r="AB679" s="329">
        <f>'Punten per wedstrijd'!D318</f>
        <v>747.5</v>
      </c>
      <c r="AC679" s="454" t="s">
        <v>147</v>
      </c>
      <c r="AD679" s="107" t="s">
        <v>2727</v>
      </c>
      <c r="AE679" s="107"/>
      <c r="AF679" s="329">
        <f>'Punten per wedstrijd'!D630</f>
        <v>252.1</v>
      </c>
    </row>
    <row r="680" spans="1:32" s="3" customFormat="1" ht="15.75" customHeight="1">
      <c r="A680" s="453" t="s">
        <v>151</v>
      </c>
      <c r="B680" s="285" t="s">
        <v>1661</v>
      </c>
      <c r="C680" s="107"/>
      <c r="D680" s="329">
        <f>'Punten per wedstrijd'!D1009</f>
        <v>0</v>
      </c>
      <c r="E680" s="454" t="s">
        <v>151</v>
      </c>
      <c r="F680" s="107" t="s">
        <v>683</v>
      </c>
      <c r="G680" s="107"/>
      <c r="H680" s="329">
        <f>'Punten per wedstrijd'!D241</f>
        <v>3545.5999999999995</v>
      </c>
      <c r="I680" s="454" t="s">
        <v>151</v>
      </c>
      <c r="J680" s="107" t="s">
        <v>2727</v>
      </c>
      <c r="K680" s="107"/>
      <c r="L680" s="329">
        <f>'Punten per wedstrijd'!D490</f>
        <v>537</v>
      </c>
      <c r="M680" s="454" t="s">
        <v>151</v>
      </c>
      <c r="N680" s="285" t="s">
        <v>1656</v>
      </c>
      <c r="O680" s="107"/>
      <c r="P680" s="329">
        <f>'Punten per wedstrijd'!D711</f>
        <v>232</v>
      </c>
      <c r="Q680" s="454" t="s">
        <v>151</v>
      </c>
      <c r="R680" s="107" t="s">
        <v>2196</v>
      </c>
      <c r="S680" s="454"/>
      <c r="T680" s="329">
        <f>'Punten per wedstrijd'!D862</f>
        <v>0</v>
      </c>
      <c r="U680" s="454" t="s">
        <v>151</v>
      </c>
      <c r="V680" s="107" t="s">
        <v>3626</v>
      </c>
      <c r="W680" s="107"/>
      <c r="X680" s="329">
        <f>'Punten per wedstrijd'!D15</f>
        <v>4052</v>
      </c>
      <c r="Y680" s="454" t="s">
        <v>151</v>
      </c>
      <c r="Z680" s="107" t="s">
        <v>2731</v>
      </c>
      <c r="AA680" s="107"/>
      <c r="AB680" s="329">
        <f>'Punten per wedstrijd'!D416</f>
        <v>746.8</v>
      </c>
      <c r="AC680" s="454" t="s">
        <v>151</v>
      </c>
      <c r="AD680" s="284" t="s">
        <v>3645</v>
      </c>
      <c r="AE680" s="107"/>
      <c r="AF680" s="329">
        <f>'Punten per wedstrijd'!D654</f>
        <v>250.5</v>
      </c>
    </row>
    <row r="681" spans="1:32" s="3" customFormat="1" ht="15.75" customHeight="1">
      <c r="A681" s="453" t="s">
        <v>157</v>
      </c>
      <c r="B681" s="285" t="s">
        <v>11</v>
      </c>
      <c r="C681" s="107"/>
      <c r="D681" s="329">
        <f>'Punten per wedstrijd'!D1010</f>
        <v>0</v>
      </c>
      <c r="E681" s="454" t="s">
        <v>157</v>
      </c>
      <c r="F681" s="107" t="s">
        <v>2724</v>
      </c>
      <c r="G681" s="107"/>
      <c r="H681" s="329">
        <f>'Punten per wedstrijd'!D238</f>
        <v>3527</v>
      </c>
      <c r="I681" s="454" t="s">
        <v>157</v>
      </c>
      <c r="J681" s="107" t="s">
        <v>2216</v>
      </c>
      <c r="K681" s="107"/>
      <c r="L681" s="329">
        <f>'Punten per wedstrijd'!D464</f>
        <v>533.4</v>
      </c>
      <c r="M681" s="454" t="s">
        <v>157</v>
      </c>
      <c r="N681" s="107" t="s">
        <v>700</v>
      </c>
      <c r="O681" s="107"/>
      <c r="P681" s="329">
        <f>'Punten per wedstrijd'!D764</f>
        <v>230.70000000000002</v>
      </c>
      <c r="Q681" s="454" t="s">
        <v>157</v>
      </c>
      <c r="R681" s="107" t="s">
        <v>153</v>
      </c>
      <c r="S681" s="454"/>
      <c r="T681" s="329">
        <f>'Punten per wedstrijd'!D863</f>
        <v>0</v>
      </c>
      <c r="U681" s="454" t="s">
        <v>157</v>
      </c>
      <c r="V681" s="285" t="s">
        <v>1655</v>
      </c>
      <c r="W681" s="107"/>
      <c r="X681" s="329">
        <f>'Punten per wedstrijd'!D140</f>
        <v>4036.3499999999995</v>
      </c>
      <c r="Y681" s="454" t="s">
        <v>157</v>
      </c>
      <c r="Z681" s="107" t="s">
        <v>2195</v>
      </c>
      <c r="AA681" s="107"/>
      <c r="AB681" s="329">
        <f>'Punten per wedstrijd'!D289</f>
        <v>741.45</v>
      </c>
      <c r="AC681" s="454" t="s">
        <v>157</v>
      </c>
      <c r="AD681" s="107" t="s">
        <v>2203</v>
      </c>
      <c r="AE681" s="107"/>
      <c r="AF681" s="329">
        <f>'Punten per wedstrijd'!D631</f>
        <v>249.85</v>
      </c>
    </row>
    <row r="682" spans="1:32" s="3" customFormat="1" ht="15.75" customHeight="1">
      <c r="A682" s="453" t="s">
        <v>159</v>
      </c>
      <c r="B682" s="107" t="s">
        <v>2197</v>
      </c>
      <c r="C682" s="107"/>
      <c r="D682" s="329">
        <f>'Punten per wedstrijd'!D1011</f>
        <v>0</v>
      </c>
      <c r="E682" s="454" t="s">
        <v>159</v>
      </c>
      <c r="F682" s="285" t="s">
        <v>2325</v>
      </c>
      <c r="G682" s="107"/>
      <c r="H682" s="329">
        <f>'Punten per wedstrijd'!D201</f>
        <v>3517.9</v>
      </c>
      <c r="I682" s="454" t="s">
        <v>159</v>
      </c>
      <c r="J682" s="107" t="s">
        <v>2721</v>
      </c>
      <c r="K682" s="107"/>
      <c r="L682" s="329">
        <f>'Punten per wedstrijd'!D448</f>
        <v>532.20000000000005</v>
      </c>
      <c r="M682" s="454" t="s">
        <v>159</v>
      </c>
      <c r="N682" s="107" t="s">
        <v>2833</v>
      </c>
      <c r="O682" s="107"/>
      <c r="P682" s="329">
        <f>'Punten per wedstrijd'!D811</f>
        <v>227</v>
      </c>
      <c r="Q682" s="454" t="s">
        <v>159</v>
      </c>
      <c r="R682" s="284" t="s">
        <v>3628</v>
      </c>
      <c r="S682" s="454"/>
      <c r="T682" s="329">
        <f>'Punten per wedstrijd'!D865</f>
        <v>0</v>
      </c>
      <c r="U682" s="454" t="s">
        <v>159</v>
      </c>
      <c r="V682" s="106" t="s">
        <v>1351</v>
      </c>
      <c r="W682" s="107"/>
      <c r="X682" s="329">
        <f>'Punten per wedstrijd'!D125</f>
        <v>3909.4</v>
      </c>
      <c r="Y682" s="454" t="s">
        <v>159</v>
      </c>
      <c r="Z682" s="106" t="s">
        <v>1337</v>
      </c>
      <c r="AA682" s="107"/>
      <c r="AB682" s="329">
        <f>'Punten per wedstrijd'!D288</f>
        <v>736.8</v>
      </c>
      <c r="AC682" s="454" t="s">
        <v>159</v>
      </c>
      <c r="AD682" s="284" t="s">
        <v>143</v>
      </c>
      <c r="AE682" s="107"/>
      <c r="AF682" s="329">
        <f>'Punten per wedstrijd'!D682</f>
        <v>249.79999999999998</v>
      </c>
    </row>
    <row r="683" spans="1:32" s="3" customFormat="1" ht="15.75" customHeight="1">
      <c r="A683" s="453" t="s">
        <v>160</v>
      </c>
      <c r="B683" s="285" t="s">
        <v>1666</v>
      </c>
      <c r="C683" s="107"/>
      <c r="D683" s="329">
        <f>'Punten per wedstrijd'!D1012</f>
        <v>0</v>
      </c>
      <c r="E683" s="454" t="s">
        <v>160</v>
      </c>
      <c r="F683" s="284" t="s">
        <v>142</v>
      </c>
      <c r="G683" s="107"/>
      <c r="H683" s="329">
        <f>'Punten per wedstrijd'!D239</f>
        <v>3515.9500000000003</v>
      </c>
      <c r="I683" s="454" t="s">
        <v>160</v>
      </c>
      <c r="J683" s="107" t="s">
        <v>2196</v>
      </c>
      <c r="K683" s="107"/>
      <c r="L683" s="329">
        <f>'Punten per wedstrijd'!D442</f>
        <v>532</v>
      </c>
      <c r="M683" s="454" t="s">
        <v>160</v>
      </c>
      <c r="N683" s="106" t="s">
        <v>1345</v>
      </c>
      <c r="O683" s="107"/>
      <c r="P683" s="329">
        <f>'Punten per wedstrijd'!D784</f>
        <v>225.7</v>
      </c>
      <c r="Q683" s="454" t="s">
        <v>160</v>
      </c>
      <c r="R683" s="107" t="s">
        <v>2212</v>
      </c>
      <c r="S683" s="454"/>
      <c r="T683" s="329">
        <f>'Punten per wedstrijd'!D866</f>
        <v>0</v>
      </c>
      <c r="U683" s="454" t="s">
        <v>160</v>
      </c>
      <c r="V683" s="107" t="s">
        <v>2731</v>
      </c>
      <c r="W683" s="107"/>
      <c r="X683" s="329">
        <f>'Punten per wedstrijd'!D136</f>
        <v>3884.35</v>
      </c>
      <c r="Y683" s="454" t="s">
        <v>160</v>
      </c>
      <c r="Z683" s="284" t="s">
        <v>143</v>
      </c>
      <c r="AA683" s="107"/>
      <c r="AB683" s="329">
        <f>'Punten per wedstrijd'!D402</f>
        <v>736.50000000000011</v>
      </c>
      <c r="AC683" s="454" t="s">
        <v>160</v>
      </c>
      <c r="AD683" s="285" t="s">
        <v>23</v>
      </c>
      <c r="AE683" s="107"/>
      <c r="AF683" s="329">
        <f>'Punten per wedstrijd'!D640</f>
        <v>249.5</v>
      </c>
    </row>
    <row r="684" spans="1:32" s="3" customFormat="1" ht="15.75" customHeight="1">
      <c r="A684" s="453" t="s">
        <v>161</v>
      </c>
      <c r="B684" s="106" t="s">
        <v>1344</v>
      </c>
      <c r="C684" s="107"/>
      <c r="D684" s="329">
        <f>'Punten per wedstrijd'!D1013</f>
        <v>0</v>
      </c>
      <c r="E684" s="454" t="s">
        <v>161</v>
      </c>
      <c r="F684" s="107" t="s">
        <v>2709</v>
      </c>
      <c r="G684" s="107"/>
      <c r="H684" s="329">
        <f>'Punten per wedstrijd'!D231</f>
        <v>3484.6499999999996</v>
      </c>
      <c r="I684" s="454" t="s">
        <v>161</v>
      </c>
      <c r="J684" s="285" t="s">
        <v>2325</v>
      </c>
      <c r="K684" s="107"/>
      <c r="L684" s="329">
        <f>'Punten per wedstrijd'!D481</f>
        <v>531.6</v>
      </c>
      <c r="M684" s="454" t="s">
        <v>161</v>
      </c>
      <c r="N684" s="284" t="s">
        <v>3628</v>
      </c>
      <c r="O684" s="107"/>
      <c r="P684" s="329">
        <f>'Punten per wedstrijd'!D725</f>
        <v>222.39999999999998</v>
      </c>
      <c r="Q684" s="454" t="s">
        <v>161</v>
      </c>
      <c r="R684" s="284" t="s">
        <v>3629</v>
      </c>
      <c r="S684" s="454"/>
      <c r="T684" s="329">
        <f>'Punten per wedstrijd'!D867</f>
        <v>0</v>
      </c>
      <c r="U684" s="454" t="s">
        <v>161</v>
      </c>
      <c r="V684" s="107" t="s">
        <v>2712</v>
      </c>
      <c r="W684" s="107"/>
      <c r="X684" s="329">
        <f>'Punten per wedstrijd'!D54</f>
        <v>3882.5</v>
      </c>
      <c r="Y684" s="454" t="s">
        <v>161</v>
      </c>
      <c r="Z684" s="107" t="s">
        <v>2710</v>
      </c>
      <c r="AA684" s="107"/>
      <c r="AB684" s="329">
        <f>'Punten per wedstrijd'!D418</f>
        <v>736</v>
      </c>
      <c r="AC684" s="454" t="s">
        <v>161</v>
      </c>
      <c r="AD684" s="284" t="s">
        <v>3659</v>
      </c>
      <c r="AE684" s="107"/>
      <c r="AF684" s="329">
        <f>'Punten per wedstrijd'!D600</f>
        <v>249.5</v>
      </c>
    </row>
    <row r="685" spans="1:32" s="3" customFormat="1" ht="15.75" customHeight="1">
      <c r="A685" s="453" t="s">
        <v>163</v>
      </c>
      <c r="B685" s="107" t="s">
        <v>633</v>
      </c>
      <c r="C685" s="107"/>
      <c r="D685" s="329">
        <f>'Punten per wedstrijd'!D1014</f>
        <v>0</v>
      </c>
      <c r="E685" s="454" t="s">
        <v>163</v>
      </c>
      <c r="F685" s="285" t="s">
        <v>1753</v>
      </c>
      <c r="G685" s="107"/>
      <c r="H685" s="329">
        <f>'Punten per wedstrijd'!D247</f>
        <v>3469.3500000000004</v>
      </c>
      <c r="I685" s="454" t="s">
        <v>163</v>
      </c>
      <c r="J685" s="285" t="s">
        <v>1655</v>
      </c>
      <c r="K685" s="107"/>
      <c r="L685" s="329">
        <f>'Punten per wedstrijd'!D560</f>
        <v>529.1</v>
      </c>
      <c r="M685" s="454" t="s">
        <v>163</v>
      </c>
      <c r="N685" s="285" t="s">
        <v>1665</v>
      </c>
      <c r="O685" s="107"/>
      <c r="P685" s="329">
        <f>'Punten per wedstrijd'!D724</f>
        <v>222.1</v>
      </c>
      <c r="Q685" s="454" t="s">
        <v>163</v>
      </c>
      <c r="R685" s="107" t="s">
        <v>2721</v>
      </c>
      <c r="S685" s="454"/>
      <c r="T685" s="329">
        <f>'Punten per wedstrijd'!D868</f>
        <v>0</v>
      </c>
      <c r="U685" s="454" t="s">
        <v>163</v>
      </c>
      <c r="V685" s="284" t="s">
        <v>3648</v>
      </c>
      <c r="W685" s="107"/>
      <c r="X685" s="329">
        <f>'Punten per wedstrijd'!D113</f>
        <v>3865.35</v>
      </c>
      <c r="Y685" s="454" t="s">
        <v>163</v>
      </c>
      <c r="Z685" s="285" t="s">
        <v>33</v>
      </c>
      <c r="AA685" s="107"/>
      <c r="AB685" s="329">
        <f>'Punten per wedstrijd'!D400</f>
        <v>729.5</v>
      </c>
      <c r="AC685" s="454" t="s">
        <v>163</v>
      </c>
      <c r="AD685" s="284" t="s">
        <v>3624</v>
      </c>
      <c r="AE685" s="107"/>
      <c r="AF685" s="329">
        <f>'Punten per wedstrijd'!D567</f>
        <v>247.5</v>
      </c>
    </row>
    <row r="686" spans="1:32" s="3" customFormat="1" ht="15.75" customHeight="1">
      <c r="A686" s="453" t="s">
        <v>274</v>
      </c>
      <c r="B686" s="285" t="s">
        <v>1658</v>
      </c>
      <c r="C686" s="107"/>
      <c r="D686" s="329">
        <f>'Punten per wedstrijd'!D1015</f>
        <v>0</v>
      </c>
      <c r="E686" s="454" t="s">
        <v>274</v>
      </c>
      <c r="F686" s="285" t="s">
        <v>33</v>
      </c>
      <c r="G686" s="107"/>
      <c r="H686" s="329">
        <f>'Punten per wedstrijd'!D260</f>
        <v>3468.8999999999996</v>
      </c>
      <c r="I686" s="454" t="s">
        <v>274</v>
      </c>
      <c r="J686" s="107" t="s">
        <v>141</v>
      </c>
      <c r="K686" s="107"/>
      <c r="L686" s="329">
        <f>'Punten per wedstrijd'!D486</f>
        <v>528.79999999999995</v>
      </c>
      <c r="M686" s="454" t="s">
        <v>274</v>
      </c>
      <c r="N686" s="285" t="s">
        <v>1668</v>
      </c>
      <c r="O686" s="107"/>
      <c r="P686" s="329">
        <f>'Punten per wedstrijd'!D772</f>
        <v>217.10000000000002</v>
      </c>
      <c r="Q686" s="454" t="s">
        <v>274</v>
      </c>
      <c r="R686" s="285" t="s">
        <v>1661</v>
      </c>
      <c r="S686" s="454"/>
      <c r="T686" s="329">
        <f>'Punten per wedstrijd'!D869</f>
        <v>0</v>
      </c>
      <c r="U686" s="454" t="s">
        <v>274</v>
      </c>
      <c r="V686" s="107" t="s">
        <v>686</v>
      </c>
      <c r="W686" s="107"/>
      <c r="X686" s="329">
        <f>'Punten per wedstrijd'!D119</f>
        <v>3829.25</v>
      </c>
      <c r="Y686" s="454" t="s">
        <v>274</v>
      </c>
      <c r="Z686" s="106" t="s">
        <v>1344</v>
      </c>
      <c r="AA686" s="107"/>
      <c r="AB686" s="329">
        <f>'Punten per wedstrijd'!D313</f>
        <v>722</v>
      </c>
      <c r="AC686" s="454" t="s">
        <v>274</v>
      </c>
      <c r="AD686" s="107" t="s">
        <v>638</v>
      </c>
      <c r="AE686" s="107"/>
      <c r="AF686" s="329">
        <f>'Punten per wedstrijd'!D668</f>
        <v>247.09999999999997</v>
      </c>
    </row>
    <row r="687" spans="1:32" s="3" customFormat="1" ht="15.75" customHeight="1">
      <c r="A687" s="453" t="s">
        <v>275</v>
      </c>
      <c r="B687" s="107" t="s">
        <v>2717</v>
      </c>
      <c r="C687" s="107"/>
      <c r="D687" s="329">
        <f>'Punten per wedstrijd'!D1016</f>
        <v>0</v>
      </c>
      <c r="E687" s="454" t="s">
        <v>275</v>
      </c>
      <c r="F687" s="285" t="s">
        <v>1668</v>
      </c>
      <c r="G687" s="107"/>
      <c r="H687" s="329">
        <f>'Punten per wedstrijd'!D212</f>
        <v>3468.8</v>
      </c>
      <c r="I687" s="454" t="s">
        <v>275</v>
      </c>
      <c r="J687" s="107" t="s">
        <v>704</v>
      </c>
      <c r="K687" s="107"/>
      <c r="L687" s="329">
        <f>'Punten per wedstrijd'!D479</f>
        <v>524.40000000000009</v>
      </c>
      <c r="M687" s="454" t="s">
        <v>275</v>
      </c>
      <c r="N687" s="285" t="s">
        <v>1653</v>
      </c>
      <c r="O687" s="107"/>
      <c r="P687" s="329">
        <f>'Punten per wedstrijd'!D721</f>
        <v>216.60000000000002</v>
      </c>
      <c r="Q687" s="454" t="s">
        <v>275</v>
      </c>
      <c r="R687" s="285" t="s">
        <v>11</v>
      </c>
      <c r="S687" s="454"/>
      <c r="T687" s="329">
        <f>'Punten per wedstrijd'!D870</f>
        <v>0</v>
      </c>
      <c r="U687" s="454" t="s">
        <v>275</v>
      </c>
      <c r="V687" s="285" t="s">
        <v>1653</v>
      </c>
      <c r="W687" s="107"/>
      <c r="X687" s="329">
        <f>'Punten per wedstrijd'!D21</f>
        <v>3813.9500000000003</v>
      </c>
      <c r="Y687" s="454" t="s">
        <v>275</v>
      </c>
      <c r="Z687" s="285" t="s">
        <v>1661</v>
      </c>
      <c r="AA687" s="107"/>
      <c r="AB687" s="329">
        <f>'Punten per wedstrijd'!D309</f>
        <v>708</v>
      </c>
      <c r="AC687" s="454" t="s">
        <v>275</v>
      </c>
      <c r="AD687" s="285" t="s">
        <v>37</v>
      </c>
      <c r="AE687" s="107"/>
      <c r="AF687" s="329">
        <f>'Punten per wedstrijd'!D681</f>
        <v>246.85</v>
      </c>
    </row>
    <row r="688" spans="1:32" s="3" customFormat="1" ht="15.75" customHeight="1">
      <c r="A688" s="453" t="s">
        <v>276</v>
      </c>
      <c r="B688" s="284" t="s">
        <v>3630</v>
      </c>
      <c r="C688" s="107"/>
      <c r="D688" s="329">
        <f>'Punten per wedstrijd'!D1017</f>
        <v>0</v>
      </c>
      <c r="E688" s="454" t="s">
        <v>276</v>
      </c>
      <c r="F688" s="107" t="s">
        <v>651</v>
      </c>
      <c r="G688" s="107"/>
      <c r="H688" s="329">
        <f>'Punten per wedstrijd'!D229</f>
        <v>3455.9</v>
      </c>
      <c r="I688" s="454" t="s">
        <v>276</v>
      </c>
      <c r="J688" s="107" t="s">
        <v>154</v>
      </c>
      <c r="K688" s="107"/>
      <c r="L688" s="329">
        <f>'Punten per wedstrijd'!D515</f>
        <v>522.4</v>
      </c>
      <c r="M688" s="454" t="s">
        <v>276</v>
      </c>
      <c r="N688" s="284" t="s">
        <v>3642</v>
      </c>
      <c r="O688" s="107"/>
      <c r="P688" s="329">
        <f>'Punten per wedstrijd'!D786</f>
        <v>216.50000000000003</v>
      </c>
      <c r="Q688" s="454" t="s">
        <v>276</v>
      </c>
      <c r="R688" s="107" t="s">
        <v>2197</v>
      </c>
      <c r="S688" s="454"/>
      <c r="T688" s="329">
        <f>'Punten per wedstrijd'!D871</f>
        <v>0</v>
      </c>
      <c r="U688" s="454" t="s">
        <v>276</v>
      </c>
      <c r="V688" s="284" t="s">
        <v>3649</v>
      </c>
      <c r="W688" s="107"/>
      <c r="X688" s="329">
        <f>'Punten per wedstrijd'!D117</f>
        <v>3791.15</v>
      </c>
      <c r="Y688" s="454" t="s">
        <v>276</v>
      </c>
      <c r="Z688" s="107" t="s">
        <v>3641</v>
      </c>
      <c r="AA688" s="107"/>
      <c r="AB688" s="329">
        <f>'Punten per wedstrijd'!D359</f>
        <v>707.40000000000009</v>
      </c>
      <c r="AC688" s="454" t="s">
        <v>276</v>
      </c>
      <c r="AD688" s="284" t="s">
        <v>3638</v>
      </c>
      <c r="AE688" s="107"/>
      <c r="AF688" s="329">
        <f>'Punten per wedstrijd'!D629</f>
        <v>244.6</v>
      </c>
    </row>
    <row r="689" spans="1:32" s="3" customFormat="1" ht="15.75" customHeight="1">
      <c r="A689" s="453" t="s">
        <v>277</v>
      </c>
      <c r="B689" s="107" t="s">
        <v>687</v>
      </c>
      <c r="C689" s="107"/>
      <c r="D689" s="329">
        <f>'Punten per wedstrijd'!D1018</f>
        <v>0</v>
      </c>
      <c r="E689" s="454" t="s">
        <v>277</v>
      </c>
      <c r="F689" s="107" t="s">
        <v>2216</v>
      </c>
      <c r="G689" s="107"/>
      <c r="H689" s="329">
        <f>'Punten per wedstrijd'!D184</f>
        <v>3445.65</v>
      </c>
      <c r="I689" s="454" t="s">
        <v>277</v>
      </c>
      <c r="J689" s="107" t="s">
        <v>658</v>
      </c>
      <c r="K689" s="107"/>
      <c r="L689" s="329">
        <f>'Punten per wedstrijd'!D559</f>
        <v>518.09999999999991</v>
      </c>
      <c r="M689" s="454" t="s">
        <v>277</v>
      </c>
      <c r="N689" s="107" t="s">
        <v>2735</v>
      </c>
      <c r="O689" s="107"/>
      <c r="P689" s="329">
        <f>'Punten per wedstrijd'!D792</f>
        <v>215.4</v>
      </c>
      <c r="Q689" s="454" t="s">
        <v>277</v>
      </c>
      <c r="R689" s="285" t="s">
        <v>1666</v>
      </c>
      <c r="S689" s="454"/>
      <c r="T689" s="329">
        <f>'Punten per wedstrijd'!D872</f>
        <v>0</v>
      </c>
      <c r="U689" s="454" t="s">
        <v>277</v>
      </c>
      <c r="V689" s="284" t="s">
        <v>3635</v>
      </c>
      <c r="W689" s="107"/>
      <c r="X689" s="329">
        <f>'Punten per wedstrijd'!D55</f>
        <v>3754.35</v>
      </c>
      <c r="Y689" s="454" t="s">
        <v>277</v>
      </c>
      <c r="Z689" s="285" t="s">
        <v>1666</v>
      </c>
      <c r="AA689" s="107"/>
      <c r="AB689" s="329">
        <f>'Punten per wedstrijd'!D312</f>
        <v>704</v>
      </c>
      <c r="AC689" s="454" t="s">
        <v>277</v>
      </c>
      <c r="AD689" s="107" t="s">
        <v>2195</v>
      </c>
      <c r="AE689" s="107"/>
      <c r="AF689" s="329">
        <f>'Punten per wedstrijd'!D569</f>
        <v>244.5</v>
      </c>
    </row>
    <row r="690" spans="1:32" s="3" customFormat="1" ht="15.75" customHeight="1">
      <c r="A690" s="453" t="s">
        <v>640</v>
      </c>
      <c r="B690" s="107" t="s">
        <v>639</v>
      </c>
      <c r="C690" s="107"/>
      <c r="D690" s="329">
        <f>'Punten per wedstrijd'!D1019</f>
        <v>0</v>
      </c>
      <c r="E690" s="454" t="s">
        <v>640</v>
      </c>
      <c r="F690" s="107" t="s">
        <v>2714</v>
      </c>
      <c r="G690" s="107"/>
      <c r="H690" s="329">
        <f>'Punten per wedstrijd'!D225</f>
        <v>3433.45</v>
      </c>
      <c r="I690" s="454" t="s">
        <v>640</v>
      </c>
      <c r="J690" s="106" t="s">
        <v>1344</v>
      </c>
      <c r="K690" s="107"/>
      <c r="L690" s="329">
        <f>'Punten per wedstrijd'!D453</f>
        <v>516.5</v>
      </c>
      <c r="M690" s="454" t="s">
        <v>640</v>
      </c>
      <c r="N690" s="285" t="s">
        <v>33</v>
      </c>
      <c r="O690" s="107"/>
      <c r="P690" s="329">
        <f>'Punten per wedstrijd'!D820</f>
        <v>213.5</v>
      </c>
      <c r="Q690" s="454" t="s">
        <v>640</v>
      </c>
      <c r="R690" s="106" t="s">
        <v>1344</v>
      </c>
      <c r="S690" s="454"/>
      <c r="T690" s="329">
        <f>'Punten per wedstrijd'!D873</f>
        <v>0</v>
      </c>
      <c r="U690" s="454" t="s">
        <v>640</v>
      </c>
      <c r="V690" s="107" t="s">
        <v>2200</v>
      </c>
      <c r="W690" s="107"/>
      <c r="X690" s="329">
        <f>'Punten per wedstrijd'!D56</f>
        <v>3708.0499999999997</v>
      </c>
      <c r="Y690" s="454" t="s">
        <v>640</v>
      </c>
      <c r="Z690" s="284" t="s">
        <v>3635</v>
      </c>
      <c r="AA690" s="107"/>
      <c r="AB690" s="329">
        <f>'Punten per wedstrijd'!D335</f>
        <v>702.30000000000007</v>
      </c>
      <c r="AC690" s="454" t="s">
        <v>640</v>
      </c>
      <c r="AD690" s="106" t="s">
        <v>1349</v>
      </c>
      <c r="AE690" s="107"/>
      <c r="AF690" s="329">
        <f>'Punten per wedstrijd'!D660</f>
        <v>240.60000000000002</v>
      </c>
    </row>
    <row r="691" spans="1:32" s="3" customFormat="1" ht="15.75" customHeight="1">
      <c r="A691" s="453" t="s">
        <v>641</v>
      </c>
      <c r="B691" s="284" t="s">
        <v>3659</v>
      </c>
      <c r="C691" s="107"/>
      <c r="D691" s="329">
        <f>'Punten per wedstrijd'!D1020</f>
        <v>0</v>
      </c>
      <c r="E691" s="454" t="s">
        <v>641</v>
      </c>
      <c r="F691" s="285" t="s">
        <v>15</v>
      </c>
      <c r="G691" s="107"/>
      <c r="H691" s="329">
        <f>'Punten per wedstrijd'!D181</f>
        <v>3426.9000000000005</v>
      </c>
      <c r="I691" s="454" t="s">
        <v>641</v>
      </c>
      <c r="J691" s="285" t="s">
        <v>1664</v>
      </c>
      <c r="K691" s="107"/>
      <c r="L691" s="329">
        <f>'Punten per wedstrijd'!D432</f>
        <v>516.1</v>
      </c>
      <c r="M691" s="454" t="s">
        <v>641</v>
      </c>
      <c r="N691" s="107" t="s">
        <v>2717</v>
      </c>
      <c r="O691" s="107"/>
      <c r="P691" s="329">
        <f>'Punten per wedstrijd'!D736</f>
        <v>211.8</v>
      </c>
      <c r="Q691" s="454" t="s">
        <v>641</v>
      </c>
      <c r="R691" s="107" t="s">
        <v>633</v>
      </c>
      <c r="S691" s="454"/>
      <c r="T691" s="329">
        <f>'Punten per wedstrijd'!D874</f>
        <v>0</v>
      </c>
      <c r="U691" s="454" t="s">
        <v>641</v>
      </c>
      <c r="V691" s="107" t="s">
        <v>2734</v>
      </c>
      <c r="W691" s="107"/>
      <c r="X691" s="329">
        <f>'Punten per wedstrijd'!D58</f>
        <v>3707.8</v>
      </c>
      <c r="Y691" s="454" t="s">
        <v>641</v>
      </c>
      <c r="Z691" s="285" t="s">
        <v>1649</v>
      </c>
      <c r="AA691" s="107"/>
      <c r="AB691" s="329">
        <f>'Punten per wedstrijd'!D389</f>
        <v>700.8</v>
      </c>
      <c r="AC691" s="454" t="s">
        <v>641</v>
      </c>
      <c r="AD691" s="107" t="s">
        <v>2733</v>
      </c>
      <c r="AE691" s="107"/>
      <c r="AF691" s="329">
        <f>'Punten per wedstrijd'!D620</f>
        <v>239.70000000000002</v>
      </c>
    </row>
    <row r="692" spans="1:32" s="3" customFormat="1" ht="15.75" customHeight="1">
      <c r="A692" s="453" t="s">
        <v>642</v>
      </c>
      <c r="B692" s="285" t="s">
        <v>15</v>
      </c>
      <c r="C692" s="107"/>
      <c r="D692" s="329">
        <f>'Punten per wedstrijd'!D1021</f>
        <v>0</v>
      </c>
      <c r="E692" s="454" t="s">
        <v>642</v>
      </c>
      <c r="F692" s="285" t="s">
        <v>1671</v>
      </c>
      <c r="G692" s="107"/>
      <c r="H692" s="329">
        <f>'Punten per wedstrijd'!D269</f>
        <v>3420.6500000000005</v>
      </c>
      <c r="I692" s="454" t="s">
        <v>642</v>
      </c>
      <c r="J692" s="107" t="s">
        <v>180</v>
      </c>
      <c r="K692" s="107"/>
      <c r="L692" s="329">
        <f>'Punten per wedstrijd'!D550</f>
        <v>515.4</v>
      </c>
      <c r="M692" s="454" t="s">
        <v>642</v>
      </c>
      <c r="N692" s="107" t="s">
        <v>3689</v>
      </c>
      <c r="O692" s="107"/>
      <c r="P692" s="329">
        <f>'Punten per wedstrijd'!D818</f>
        <v>210.4</v>
      </c>
      <c r="Q692" s="454" t="s">
        <v>642</v>
      </c>
      <c r="R692" s="285" t="s">
        <v>1658</v>
      </c>
      <c r="S692" s="454"/>
      <c r="T692" s="329">
        <f>'Punten per wedstrijd'!D875</f>
        <v>0</v>
      </c>
      <c r="U692" s="454" t="s">
        <v>642</v>
      </c>
      <c r="V692" s="284" t="s">
        <v>3638</v>
      </c>
      <c r="W692" s="107"/>
      <c r="X692" s="329">
        <f>'Punten per wedstrijd'!D69</f>
        <v>3699.7</v>
      </c>
      <c r="Y692" s="454" t="s">
        <v>642</v>
      </c>
      <c r="Z692" s="107" t="s">
        <v>2729</v>
      </c>
      <c r="AA692" s="107"/>
      <c r="AB692" s="329">
        <f>'Punten per wedstrijd'!D417</f>
        <v>699.7</v>
      </c>
      <c r="AC692" s="454" t="s">
        <v>642</v>
      </c>
      <c r="AD692" s="106" t="s">
        <v>1351</v>
      </c>
      <c r="AE692" s="107"/>
      <c r="AF692" s="329">
        <f>'Punten per wedstrijd'!D685</f>
        <v>236.3</v>
      </c>
    </row>
    <row r="693" spans="1:32" s="3" customFormat="1" ht="15.75" customHeight="1">
      <c r="A693" s="453" t="s">
        <v>644</v>
      </c>
      <c r="B693" s="107" t="s">
        <v>2726</v>
      </c>
      <c r="C693" s="107"/>
      <c r="D693" s="329">
        <f>'Punten per wedstrijd'!D1022</f>
        <v>0</v>
      </c>
      <c r="E693" s="454" t="s">
        <v>644</v>
      </c>
      <c r="F693" s="285" t="s">
        <v>17</v>
      </c>
      <c r="G693" s="107"/>
      <c r="H693" s="329">
        <f>'Punten per wedstrijd'!D187</f>
        <v>3402.8</v>
      </c>
      <c r="I693" s="454" t="s">
        <v>644</v>
      </c>
      <c r="J693" s="285" t="s">
        <v>15</v>
      </c>
      <c r="K693" s="107"/>
      <c r="L693" s="329">
        <f>'Punten per wedstrijd'!D461</f>
        <v>513.20000000000005</v>
      </c>
      <c r="M693" s="454" t="s">
        <v>644</v>
      </c>
      <c r="N693" s="107" t="s">
        <v>2734</v>
      </c>
      <c r="O693" s="107"/>
      <c r="P693" s="329">
        <f>'Punten per wedstrijd'!D758</f>
        <v>208.2</v>
      </c>
      <c r="Q693" s="454" t="s">
        <v>644</v>
      </c>
      <c r="R693" s="107" t="s">
        <v>2717</v>
      </c>
      <c r="S693" s="454"/>
      <c r="T693" s="329">
        <f>'Punten per wedstrijd'!D876</f>
        <v>0</v>
      </c>
      <c r="U693" s="454" t="s">
        <v>644</v>
      </c>
      <c r="V693" s="107" t="s">
        <v>2209</v>
      </c>
      <c r="W693" s="107"/>
      <c r="X693" s="329">
        <f>'Punten per wedstrijd'!D77</f>
        <v>3670.7999999999997</v>
      </c>
      <c r="Y693" s="454" t="s">
        <v>644</v>
      </c>
      <c r="Z693" s="285" t="s">
        <v>1668</v>
      </c>
      <c r="AA693" s="107"/>
      <c r="AB693" s="329">
        <f>'Punten per wedstrijd'!D352</f>
        <v>699.15000000000009</v>
      </c>
      <c r="AC693" s="454" t="s">
        <v>644</v>
      </c>
      <c r="AD693" s="284" t="s">
        <v>3642</v>
      </c>
      <c r="AE693" s="107"/>
      <c r="AF693" s="329">
        <f>'Punten per wedstrijd'!D646</f>
        <v>236.20000000000002</v>
      </c>
    </row>
    <row r="694" spans="1:32" s="3" customFormat="1" ht="15.75" customHeight="1">
      <c r="A694" s="453" t="s">
        <v>650</v>
      </c>
      <c r="B694" s="284" t="s">
        <v>3631</v>
      </c>
      <c r="C694" s="107"/>
      <c r="D694" s="329">
        <f>'Punten per wedstrijd'!D1023</f>
        <v>0</v>
      </c>
      <c r="E694" s="454" t="s">
        <v>650</v>
      </c>
      <c r="F694" s="107" t="s">
        <v>667</v>
      </c>
      <c r="G694" s="107"/>
      <c r="H694" s="329">
        <f>'Punten per wedstrijd'!D215</f>
        <v>3380.65</v>
      </c>
      <c r="I694" s="454" t="s">
        <v>650</v>
      </c>
      <c r="J694" s="107" t="s">
        <v>3637</v>
      </c>
      <c r="K694" s="107"/>
      <c r="L694" s="329">
        <f>'Punten per wedstrijd'!D482</f>
        <v>511.79999999999995</v>
      </c>
      <c r="M694" s="454" t="s">
        <v>650</v>
      </c>
      <c r="N694" s="285" t="s">
        <v>1654</v>
      </c>
      <c r="O694" s="107"/>
      <c r="P694" s="329">
        <f>'Punten per wedstrijd'!D746</f>
        <v>206</v>
      </c>
      <c r="Q694" s="454" t="s">
        <v>650</v>
      </c>
      <c r="R694" s="284" t="s">
        <v>3630</v>
      </c>
      <c r="S694" s="454"/>
      <c r="T694" s="329">
        <f>'Punten per wedstrijd'!D877</f>
        <v>0</v>
      </c>
      <c r="U694" s="454" t="s">
        <v>650</v>
      </c>
      <c r="V694" s="107" t="s">
        <v>2726</v>
      </c>
      <c r="W694" s="107"/>
      <c r="X694" s="329">
        <f>'Punten per wedstrijd'!D42</f>
        <v>3654.25</v>
      </c>
      <c r="Y694" s="454" t="s">
        <v>650</v>
      </c>
      <c r="Z694" s="284" t="s">
        <v>3628</v>
      </c>
      <c r="AA694" s="107"/>
      <c r="AB694" s="329">
        <f>'Punten per wedstrijd'!D305</f>
        <v>696.3</v>
      </c>
      <c r="AC694" s="454" t="s">
        <v>650</v>
      </c>
      <c r="AD694" s="107" t="s">
        <v>2720</v>
      </c>
      <c r="AE694" s="107"/>
      <c r="AF694" s="329">
        <f>'Punten per wedstrijd'!D612</f>
        <v>233.6</v>
      </c>
    </row>
    <row r="695" spans="1:32" s="3" customFormat="1" ht="15.75" customHeight="1">
      <c r="A695" s="453" t="s">
        <v>652</v>
      </c>
      <c r="B695" s="107" t="s">
        <v>2216</v>
      </c>
      <c r="C695" s="107"/>
      <c r="D695" s="329">
        <f>'Punten per wedstrijd'!D1024</f>
        <v>0</v>
      </c>
      <c r="E695" s="454" t="s">
        <v>652</v>
      </c>
      <c r="F695" s="107" t="s">
        <v>2202</v>
      </c>
      <c r="G695" s="107"/>
      <c r="H695" s="329">
        <f>'Punten per wedstrijd'!D216</f>
        <v>3368.9</v>
      </c>
      <c r="I695" s="454" t="s">
        <v>652</v>
      </c>
      <c r="J695" s="284" t="s">
        <v>3640</v>
      </c>
      <c r="K695" s="107"/>
      <c r="L695" s="329">
        <f>'Punten per wedstrijd'!D494</f>
        <v>505.9</v>
      </c>
      <c r="M695" s="454" t="s">
        <v>652</v>
      </c>
      <c r="N695" s="106" t="s">
        <v>1337</v>
      </c>
      <c r="O695" s="107"/>
      <c r="P695" s="329">
        <f>'Punten per wedstrijd'!D708</f>
        <v>205.60000000000002</v>
      </c>
      <c r="Q695" s="454" t="s">
        <v>652</v>
      </c>
      <c r="R695" s="107" t="s">
        <v>687</v>
      </c>
      <c r="S695" s="454"/>
      <c r="T695" s="329">
        <f>'Punten per wedstrijd'!D878</f>
        <v>0</v>
      </c>
      <c r="U695" s="454" t="s">
        <v>652</v>
      </c>
      <c r="V695" s="107" t="s">
        <v>2201</v>
      </c>
      <c r="W695" s="107"/>
      <c r="X695" s="329">
        <f>'Punten per wedstrijd'!D50</f>
        <v>3651.9999999999995</v>
      </c>
      <c r="Y695" s="454" t="s">
        <v>652</v>
      </c>
      <c r="Z695" s="284" t="s">
        <v>3643</v>
      </c>
      <c r="AA695" s="107"/>
      <c r="AB695" s="329">
        <f>'Punten per wedstrijd'!D367</f>
        <v>696</v>
      </c>
      <c r="AC695" s="454" t="s">
        <v>652</v>
      </c>
      <c r="AD695" s="106" t="s">
        <v>1342</v>
      </c>
      <c r="AE695" s="107"/>
      <c r="AF695" s="329">
        <f>'Punten per wedstrijd'!D576</f>
        <v>231.5</v>
      </c>
    </row>
    <row r="696" spans="1:32" s="3" customFormat="1" ht="15.75" customHeight="1">
      <c r="A696" s="453" t="s">
        <v>655</v>
      </c>
      <c r="B696" s="284" t="s">
        <v>3632</v>
      </c>
      <c r="C696" s="107"/>
      <c r="D696" s="329">
        <f>'Punten per wedstrijd'!D1025</f>
        <v>0</v>
      </c>
      <c r="E696" s="454" t="s">
        <v>655</v>
      </c>
      <c r="F696" s="106" t="s">
        <v>1351</v>
      </c>
      <c r="G696" s="107"/>
      <c r="H696" s="329">
        <f>'Punten per wedstrijd'!D265</f>
        <v>3340</v>
      </c>
      <c r="I696" s="454" t="s">
        <v>655</v>
      </c>
      <c r="J696" s="107" t="s">
        <v>651</v>
      </c>
      <c r="K696" s="107"/>
      <c r="L696" s="329">
        <f>'Punten per wedstrijd'!D509</f>
        <v>502.5</v>
      </c>
      <c r="M696" s="454" t="s">
        <v>655</v>
      </c>
      <c r="N696" s="107" t="s">
        <v>2713</v>
      </c>
      <c r="O696" s="107"/>
      <c r="P696" s="329">
        <f>'Punten per wedstrijd'!D782</f>
        <v>202.8</v>
      </c>
      <c r="Q696" s="454" t="s">
        <v>655</v>
      </c>
      <c r="R696" s="107" t="s">
        <v>639</v>
      </c>
      <c r="S696" s="454"/>
      <c r="T696" s="329">
        <f>'Punten per wedstrijd'!D879</f>
        <v>0</v>
      </c>
      <c r="U696" s="454" t="s">
        <v>655</v>
      </c>
      <c r="V696" s="107" t="s">
        <v>2721</v>
      </c>
      <c r="W696" s="107"/>
      <c r="X696" s="329">
        <f>'Punten per wedstrijd'!D28</f>
        <v>3621.0499999999997</v>
      </c>
      <c r="Y696" s="454" t="s">
        <v>655</v>
      </c>
      <c r="Z696" s="284" t="s">
        <v>142</v>
      </c>
      <c r="AA696" s="107"/>
      <c r="AB696" s="329">
        <f>'Punten per wedstrijd'!D379</f>
        <v>696</v>
      </c>
      <c r="AC696" s="454" t="s">
        <v>655</v>
      </c>
      <c r="AD696" s="107" t="s">
        <v>180</v>
      </c>
      <c r="AE696" s="107"/>
      <c r="AF696" s="329">
        <f>'Punten per wedstrijd'!D690</f>
        <v>231.49999999999997</v>
      </c>
    </row>
    <row r="697" spans="1:32" s="3" customFormat="1" ht="15.75" customHeight="1">
      <c r="A697" s="453" t="s">
        <v>656</v>
      </c>
      <c r="B697" s="285" t="s">
        <v>1654</v>
      </c>
      <c r="C697" s="107"/>
      <c r="D697" s="329">
        <f>'Punten per wedstrijd'!D1026</f>
        <v>0</v>
      </c>
      <c r="E697" s="454" t="s">
        <v>656</v>
      </c>
      <c r="F697" s="106" t="s">
        <v>1346</v>
      </c>
      <c r="G697" s="107"/>
      <c r="H697" s="329">
        <f>'Punten per wedstrijd'!D146</f>
        <v>3338.5</v>
      </c>
      <c r="I697" s="454" t="s">
        <v>656</v>
      </c>
      <c r="J697" s="284" t="s">
        <v>142</v>
      </c>
      <c r="K697" s="107"/>
      <c r="L697" s="329">
        <f>'Punten per wedstrijd'!D519</f>
        <v>499.1</v>
      </c>
      <c r="M697" s="454" t="s">
        <v>656</v>
      </c>
      <c r="N697" s="106" t="s">
        <v>1349</v>
      </c>
      <c r="O697" s="107"/>
      <c r="P697" s="329">
        <f>'Punten per wedstrijd'!D800</f>
        <v>199.79999999999998</v>
      </c>
      <c r="Q697" s="454" t="s">
        <v>656</v>
      </c>
      <c r="R697" s="284" t="s">
        <v>3659</v>
      </c>
      <c r="S697" s="454"/>
      <c r="T697" s="329">
        <f>'Punten per wedstrijd'!D880</f>
        <v>0</v>
      </c>
      <c r="U697" s="454" t="s">
        <v>656</v>
      </c>
      <c r="V697" s="107" t="s">
        <v>2197</v>
      </c>
      <c r="W697" s="107"/>
      <c r="X697" s="329">
        <f>'Punten per wedstrijd'!D31</f>
        <v>3600.7499999999995</v>
      </c>
      <c r="Y697" s="454" t="s">
        <v>656</v>
      </c>
      <c r="Z697" s="107" t="s">
        <v>2708</v>
      </c>
      <c r="AA697" s="107"/>
      <c r="AB697" s="329">
        <f>'Punten per wedstrijd'!D299</f>
        <v>693.99999999999989</v>
      </c>
      <c r="AC697" s="454" t="s">
        <v>656</v>
      </c>
      <c r="AD697" s="285" t="s">
        <v>1</v>
      </c>
      <c r="AE697" s="107"/>
      <c r="AF697" s="329">
        <f>'Punten per wedstrijd'!D570</f>
        <v>224.8</v>
      </c>
    </row>
    <row r="698" spans="1:32" s="3" customFormat="1" ht="15.75" customHeight="1">
      <c r="A698" s="453" t="s">
        <v>659</v>
      </c>
      <c r="B698" s="285" t="s">
        <v>17</v>
      </c>
      <c r="C698" s="107"/>
      <c r="D698" s="329">
        <f>'Punten per wedstrijd'!D1027</f>
        <v>0</v>
      </c>
      <c r="E698" s="454" t="s">
        <v>659</v>
      </c>
      <c r="F698" s="285" t="s">
        <v>1655</v>
      </c>
      <c r="G698" s="107"/>
      <c r="H698" s="329">
        <f>'Punten per wedstrijd'!D280</f>
        <v>3338.45</v>
      </c>
      <c r="I698" s="454" t="s">
        <v>659</v>
      </c>
      <c r="J698" s="107" t="s">
        <v>2193</v>
      </c>
      <c r="K698" s="107"/>
      <c r="L698" s="329">
        <f>'Punten per wedstrijd'!D487</f>
        <v>495.70000000000005</v>
      </c>
      <c r="M698" s="454" t="s">
        <v>659</v>
      </c>
      <c r="N698" s="285" t="s">
        <v>1661</v>
      </c>
      <c r="O698" s="107"/>
      <c r="P698" s="329">
        <f>'Punten per wedstrijd'!D729</f>
        <v>199.1</v>
      </c>
      <c r="Q698" s="454" t="s">
        <v>659</v>
      </c>
      <c r="R698" s="285" t="s">
        <v>15</v>
      </c>
      <c r="S698" s="454"/>
      <c r="T698" s="329">
        <f>'Punten per wedstrijd'!D881</f>
        <v>0</v>
      </c>
      <c r="U698" s="454" t="s">
        <v>659</v>
      </c>
      <c r="V698" s="107" t="s">
        <v>651</v>
      </c>
      <c r="W698" s="107"/>
      <c r="X698" s="329">
        <f>'Punten per wedstrijd'!D89</f>
        <v>3588</v>
      </c>
      <c r="Y698" s="454" t="s">
        <v>659</v>
      </c>
      <c r="Z698" s="107" t="s">
        <v>2220</v>
      </c>
      <c r="AA698" s="107"/>
      <c r="AB698" s="329">
        <f>'Punten per wedstrijd'!D333</f>
        <v>693.2</v>
      </c>
      <c r="AC698" s="454" t="s">
        <v>659</v>
      </c>
      <c r="AD698" s="284" t="s">
        <v>3643</v>
      </c>
      <c r="AE698" s="107"/>
      <c r="AF698" s="329">
        <f>'Punten per wedstrijd'!D647</f>
        <v>224.29999999999998</v>
      </c>
    </row>
    <row r="699" spans="1:32" s="3" customFormat="1" ht="15.75" customHeight="1">
      <c r="A699" s="453" t="s">
        <v>661</v>
      </c>
      <c r="B699" s="284" t="s">
        <v>3633</v>
      </c>
      <c r="C699" s="107"/>
      <c r="D699" s="329">
        <f>'Punten per wedstrijd'!D1028</f>
        <v>0</v>
      </c>
      <c r="E699" s="454" t="s">
        <v>661</v>
      </c>
      <c r="F699" s="284" t="s">
        <v>3633</v>
      </c>
      <c r="G699" s="107"/>
      <c r="H699" s="329">
        <f>'Punten per wedstrijd'!D188</f>
        <v>3314.2999999999997</v>
      </c>
      <c r="I699" s="454" t="s">
        <v>661</v>
      </c>
      <c r="J699" s="284" t="s">
        <v>3627</v>
      </c>
      <c r="K699" s="107"/>
      <c r="L699" s="329">
        <f>'Punten per wedstrijd'!D440</f>
        <v>495.59999999999991</v>
      </c>
      <c r="M699" s="454" t="s">
        <v>661</v>
      </c>
      <c r="N699" s="284" t="s">
        <v>3643</v>
      </c>
      <c r="O699" s="107"/>
      <c r="P699" s="329">
        <f>'Punten per wedstrijd'!D787</f>
        <v>197</v>
      </c>
      <c r="Q699" s="454" t="s">
        <v>661</v>
      </c>
      <c r="R699" s="107" t="s">
        <v>2726</v>
      </c>
      <c r="S699" s="454"/>
      <c r="T699" s="329">
        <f>'Punten per wedstrijd'!D882</f>
        <v>0</v>
      </c>
      <c r="U699" s="454" t="s">
        <v>661</v>
      </c>
      <c r="V699" s="107" t="s">
        <v>180</v>
      </c>
      <c r="W699" s="107"/>
      <c r="X699" s="329">
        <f>'Punten per wedstrijd'!D130</f>
        <v>3581.95</v>
      </c>
      <c r="Y699" s="454" t="s">
        <v>661</v>
      </c>
      <c r="Z699" s="284" t="s">
        <v>3634</v>
      </c>
      <c r="AA699" s="107"/>
      <c r="AB699" s="329">
        <f>'Punten per wedstrijd'!D331</f>
        <v>692.90000000000009</v>
      </c>
      <c r="AC699" s="454" t="s">
        <v>661</v>
      </c>
      <c r="AD699" s="285" t="s">
        <v>17</v>
      </c>
      <c r="AE699" s="107"/>
      <c r="AF699" s="329">
        <f>'Punten per wedstrijd'!D607</f>
        <v>222.39999999999998</v>
      </c>
    </row>
    <row r="700" spans="1:32" s="3" customFormat="1" ht="15.75" customHeight="1">
      <c r="A700" s="453" t="s">
        <v>666</v>
      </c>
      <c r="B700" s="107" t="s">
        <v>162</v>
      </c>
      <c r="C700" s="107"/>
      <c r="D700" s="329">
        <f>'Punten per wedstrijd'!D1029</f>
        <v>0</v>
      </c>
      <c r="E700" s="454" t="s">
        <v>666</v>
      </c>
      <c r="F700" s="285" t="s">
        <v>25</v>
      </c>
      <c r="G700" s="107"/>
      <c r="H700" s="329">
        <f>'Punten per wedstrijd'!D221</f>
        <v>3286.2000000000007</v>
      </c>
      <c r="I700" s="454" t="s">
        <v>666</v>
      </c>
      <c r="J700" s="107" t="s">
        <v>3641</v>
      </c>
      <c r="K700" s="107"/>
      <c r="L700" s="329">
        <f>'Punten per wedstrijd'!D499</f>
        <v>495.2</v>
      </c>
      <c r="M700" s="454" t="s">
        <v>666</v>
      </c>
      <c r="N700" s="285" t="s">
        <v>1658</v>
      </c>
      <c r="O700" s="107"/>
      <c r="P700" s="329">
        <f>'Punten per wedstrijd'!D735</f>
        <v>196.4</v>
      </c>
      <c r="Q700" s="454" t="s">
        <v>666</v>
      </c>
      <c r="R700" s="284" t="s">
        <v>3631</v>
      </c>
      <c r="S700" s="454"/>
      <c r="T700" s="329">
        <f>'Punten per wedstrijd'!D883</f>
        <v>0</v>
      </c>
      <c r="U700" s="454" t="s">
        <v>666</v>
      </c>
      <c r="V700" s="284" t="s">
        <v>3647</v>
      </c>
      <c r="W700" s="107"/>
      <c r="X700" s="329">
        <f>'Punten per wedstrijd'!D112</f>
        <v>3561.35</v>
      </c>
      <c r="Y700" s="454" t="s">
        <v>666</v>
      </c>
      <c r="Z700" s="285" t="s">
        <v>2325</v>
      </c>
      <c r="AA700" s="107"/>
      <c r="AB700" s="329">
        <f>'Punten per wedstrijd'!D341</f>
        <v>690.8</v>
      </c>
      <c r="AC700" s="454" t="s">
        <v>666</v>
      </c>
      <c r="AD700" s="107" t="s">
        <v>2731</v>
      </c>
      <c r="AE700" s="107"/>
      <c r="AF700" s="329">
        <f>'Punten per wedstrijd'!D696</f>
        <v>221.1</v>
      </c>
    </row>
    <row r="701" spans="1:32" s="3" customFormat="1" ht="15.75" customHeight="1">
      <c r="A701" s="453" t="s">
        <v>670</v>
      </c>
      <c r="B701" s="107" t="s">
        <v>2201</v>
      </c>
      <c r="C701" s="107"/>
      <c r="D701" s="329">
        <f>'Punten per wedstrijd'!D1030</f>
        <v>0</v>
      </c>
      <c r="E701" s="454" t="s">
        <v>670</v>
      </c>
      <c r="F701" s="107" t="s">
        <v>2713</v>
      </c>
      <c r="G701" s="107"/>
      <c r="H701" s="329">
        <f>'Punten per wedstrijd'!D222</f>
        <v>3277.8500000000004</v>
      </c>
      <c r="I701" s="454" t="s">
        <v>670</v>
      </c>
      <c r="J701" s="285" t="s">
        <v>31</v>
      </c>
      <c r="K701" s="107"/>
      <c r="L701" s="329">
        <f>'Punten per wedstrijd'!D534</f>
        <v>492.90000000000009</v>
      </c>
      <c r="M701" s="454" t="s">
        <v>670</v>
      </c>
      <c r="N701" s="107" t="s">
        <v>2719</v>
      </c>
      <c r="O701" s="107"/>
      <c r="P701" s="329">
        <f>'Punten per wedstrijd'!D815</f>
        <v>195.79999999999998</v>
      </c>
      <c r="Q701" s="454" t="s">
        <v>670</v>
      </c>
      <c r="R701" s="107" t="s">
        <v>2216</v>
      </c>
      <c r="S701" s="454"/>
      <c r="T701" s="329">
        <f>'Punten per wedstrijd'!D884</f>
        <v>0</v>
      </c>
      <c r="U701" s="454" t="s">
        <v>670</v>
      </c>
      <c r="V701" s="107" t="s">
        <v>658</v>
      </c>
      <c r="W701" s="107"/>
      <c r="X701" s="329">
        <f>'Punten per wedstrijd'!D139</f>
        <v>3533.2</v>
      </c>
      <c r="Y701" s="454" t="s">
        <v>670</v>
      </c>
      <c r="Z701" s="107" t="s">
        <v>154</v>
      </c>
      <c r="AA701" s="107"/>
      <c r="AB701" s="329">
        <f>'Punten per wedstrijd'!D375</f>
        <v>690</v>
      </c>
      <c r="AC701" s="454" t="s">
        <v>670</v>
      </c>
      <c r="AD701" s="107" t="s">
        <v>2212</v>
      </c>
      <c r="AE701" s="107"/>
      <c r="AF701" s="329">
        <f>'Punten per wedstrijd'!D586</f>
        <v>217.40000000000003</v>
      </c>
    </row>
    <row r="702" spans="1:32" s="3" customFormat="1" ht="15.75" customHeight="1">
      <c r="A702" s="453" t="s">
        <v>671</v>
      </c>
      <c r="B702" s="284" t="s">
        <v>3634</v>
      </c>
      <c r="C702" s="107"/>
      <c r="D702" s="329">
        <f>'Punten per wedstrijd'!D1031</f>
        <v>0</v>
      </c>
      <c r="E702" s="454" t="s">
        <v>671</v>
      </c>
      <c r="F702" s="107" t="s">
        <v>2712</v>
      </c>
      <c r="G702" s="107"/>
      <c r="H702" s="329">
        <f>'Punten per wedstrijd'!D194</f>
        <v>3271</v>
      </c>
      <c r="I702" s="454" t="s">
        <v>671</v>
      </c>
      <c r="J702" s="107" t="s">
        <v>2714</v>
      </c>
      <c r="K702" s="107"/>
      <c r="L702" s="329">
        <f>'Punten per wedstrijd'!D505</f>
        <v>490.49999999999994</v>
      </c>
      <c r="M702" s="454" t="s">
        <v>671</v>
      </c>
      <c r="N702" s="284" t="s">
        <v>3629</v>
      </c>
      <c r="O702" s="107"/>
      <c r="P702" s="329">
        <f>'Punten per wedstrijd'!D727</f>
        <v>195.70000000000002</v>
      </c>
      <c r="Q702" s="454" t="s">
        <v>671</v>
      </c>
      <c r="R702" s="285" t="s">
        <v>1654</v>
      </c>
      <c r="S702" s="454"/>
      <c r="T702" s="329">
        <f>'Punten per wedstrijd'!D886</f>
        <v>0</v>
      </c>
      <c r="U702" s="454" t="s">
        <v>671</v>
      </c>
      <c r="V702" s="107" t="s">
        <v>667</v>
      </c>
      <c r="W702" s="107"/>
      <c r="X702" s="329">
        <f>'Punten per wedstrijd'!D75</f>
        <v>3526.0499999999997</v>
      </c>
      <c r="Y702" s="454" t="s">
        <v>671</v>
      </c>
      <c r="Z702" s="107" t="s">
        <v>2210</v>
      </c>
      <c r="AA702" s="107"/>
      <c r="AB702" s="329">
        <f>'Punten per wedstrijd'!D376</f>
        <v>687.8</v>
      </c>
      <c r="AC702" s="454" t="s">
        <v>671</v>
      </c>
      <c r="AD702" s="284" t="s">
        <v>21</v>
      </c>
      <c r="AE702" s="107"/>
      <c r="AF702" s="329">
        <f>'Punten per wedstrijd'!D625</f>
        <v>217.29999999999998</v>
      </c>
    </row>
    <row r="703" spans="1:32" s="3" customFormat="1" ht="15.75" customHeight="1">
      <c r="A703" s="453" t="s">
        <v>672</v>
      </c>
      <c r="B703" s="107" t="s">
        <v>2720</v>
      </c>
      <c r="C703" s="107"/>
      <c r="D703" s="329">
        <f>'Punten per wedstrijd'!D1032</f>
        <v>0</v>
      </c>
      <c r="E703" s="454" t="s">
        <v>672</v>
      </c>
      <c r="F703" s="107" t="s">
        <v>180</v>
      </c>
      <c r="G703" s="107"/>
      <c r="H703" s="329">
        <f>'Punten per wedstrijd'!D270</f>
        <v>3197.9500000000003</v>
      </c>
      <c r="I703" s="454" t="s">
        <v>672</v>
      </c>
      <c r="J703" s="107" t="s">
        <v>2203</v>
      </c>
      <c r="K703" s="107"/>
      <c r="L703" s="329">
        <f>'Punten per wedstrijd'!D491</f>
        <v>488.70000000000005</v>
      </c>
      <c r="M703" s="454" t="s">
        <v>672</v>
      </c>
      <c r="N703" s="107" t="s">
        <v>682</v>
      </c>
      <c r="O703" s="107"/>
      <c r="P703" s="329">
        <f>'Punten per wedstrijd'!D790</f>
        <v>195.7</v>
      </c>
      <c r="Q703" s="454" t="s">
        <v>672</v>
      </c>
      <c r="R703" s="285" t="s">
        <v>17</v>
      </c>
      <c r="S703" s="454"/>
      <c r="T703" s="329">
        <f>'Punten per wedstrijd'!D887</f>
        <v>0</v>
      </c>
      <c r="U703" s="454" t="s">
        <v>672</v>
      </c>
      <c r="V703" s="284" t="s">
        <v>3632</v>
      </c>
      <c r="W703" s="107"/>
      <c r="X703" s="329">
        <f>'Punten per wedstrijd'!D45</f>
        <v>3501.8</v>
      </c>
      <c r="Y703" s="454" t="s">
        <v>672</v>
      </c>
      <c r="Z703" s="107" t="s">
        <v>2714</v>
      </c>
      <c r="AA703" s="107"/>
      <c r="AB703" s="329">
        <f>'Punten per wedstrijd'!D365</f>
        <v>670.2</v>
      </c>
      <c r="AC703" s="454" t="s">
        <v>672</v>
      </c>
      <c r="AD703" s="107" t="s">
        <v>2220</v>
      </c>
      <c r="AE703" s="107"/>
      <c r="AF703" s="329">
        <f>'Punten per wedstrijd'!D613</f>
        <v>215.79999999999998</v>
      </c>
    </row>
    <row r="704" spans="1:32" s="3" customFormat="1" ht="15.75" customHeight="1">
      <c r="A704" s="453" t="s">
        <v>677</v>
      </c>
      <c r="B704" s="107" t="s">
        <v>2220</v>
      </c>
      <c r="C704" s="107"/>
      <c r="D704" s="329">
        <f>'Punten per wedstrijd'!D1033</f>
        <v>0</v>
      </c>
      <c r="E704" s="454" t="s">
        <v>677</v>
      </c>
      <c r="F704" s="284" t="s">
        <v>3635</v>
      </c>
      <c r="G704" s="107"/>
      <c r="H704" s="329">
        <f>'Punten per wedstrijd'!D195</f>
        <v>3192.1499999999996</v>
      </c>
      <c r="I704" s="454" t="s">
        <v>677</v>
      </c>
      <c r="J704" s="285" t="s">
        <v>1690</v>
      </c>
      <c r="K704" s="107"/>
      <c r="L704" s="329">
        <f>'Punten per wedstrijd'!D524</f>
        <v>487.9</v>
      </c>
      <c r="M704" s="454" t="s">
        <v>677</v>
      </c>
      <c r="N704" s="107" t="s">
        <v>669</v>
      </c>
      <c r="O704" s="107"/>
      <c r="P704" s="329">
        <f>'Punten per wedstrijd'!D797</f>
        <v>192.89999999999998</v>
      </c>
      <c r="Q704" s="454" t="s">
        <v>677</v>
      </c>
      <c r="R704" s="284" t="s">
        <v>3633</v>
      </c>
      <c r="S704" s="454"/>
      <c r="T704" s="329">
        <f>'Punten per wedstrijd'!D888</f>
        <v>0</v>
      </c>
      <c r="U704" s="454" t="s">
        <v>677</v>
      </c>
      <c r="V704" s="107" t="s">
        <v>2212</v>
      </c>
      <c r="W704" s="107"/>
      <c r="X704" s="329">
        <f>'Punten per wedstrijd'!D26</f>
        <v>3494.2</v>
      </c>
      <c r="Y704" s="454" t="s">
        <v>677</v>
      </c>
      <c r="Z704" s="284" t="s">
        <v>3638</v>
      </c>
      <c r="AA704" s="107"/>
      <c r="AB704" s="329">
        <f>'Punten per wedstrijd'!D349</f>
        <v>666</v>
      </c>
      <c r="AC704" s="454" t="s">
        <v>677</v>
      </c>
      <c r="AD704" s="107" t="s">
        <v>154</v>
      </c>
      <c r="AE704" s="107"/>
      <c r="AF704" s="329">
        <f>'Punten per wedstrijd'!D655</f>
        <v>215.25</v>
      </c>
    </row>
    <row r="705" spans="1:32" s="3" customFormat="1" ht="15.75" customHeight="1">
      <c r="A705" s="453" t="s">
        <v>685</v>
      </c>
      <c r="B705" s="107" t="s">
        <v>2712</v>
      </c>
      <c r="C705" s="107"/>
      <c r="D705" s="329">
        <f>'Punten per wedstrijd'!D1034</f>
        <v>0</v>
      </c>
      <c r="E705" s="454" t="s">
        <v>685</v>
      </c>
      <c r="F705" s="284" t="s">
        <v>3640</v>
      </c>
      <c r="G705" s="107"/>
      <c r="H705" s="329">
        <f>'Punten per wedstrijd'!D214</f>
        <v>3191.35</v>
      </c>
      <c r="I705" s="454" t="s">
        <v>685</v>
      </c>
      <c r="J705" s="107" t="s">
        <v>667</v>
      </c>
      <c r="K705" s="107"/>
      <c r="L705" s="329">
        <f>'Punten per wedstrijd'!D495</f>
        <v>483.9</v>
      </c>
      <c r="M705" s="454" t="s">
        <v>685</v>
      </c>
      <c r="N705" s="107" t="s">
        <v>633</v>
      </c>
      <c r="O705" s="107"/>
      <c r="P705" s="329">
        <f>'Punten per wedstrijd'!D734</f>
        <v>191.99999999999997</v>
      </c>
      <c r="Q705" s="454" t="s">
        <v>685</v>
      </c>
      <c r="R705" s="107" t="s">
        <v>162</v>
      </c>
      <c r="S705" s="454"/>
      <c r="T705" s="329">
        <f>'Punten per wedstrijd'!D889</f>
        <v>0</v>
      </c>
      <c r="U705" s="454" t="s">
        <v>685</v>
      </c>
      <c r="V705" s="106" t="s">
        <v>1343</v>
      </c>
      <c r="W705" s="107"/>
      <c r="X705" s="329">
        <f>'Punten per wedstrijd'!D83</f>
        <v>3489.2</v>
      </c>
      <c r="Y705" s="454" t="s">
        <v>685</v>
      </c>
      <c r="Z705" s="107" t="s">
        <v>2719</v>
      </c>
      <c r="AA705" s="107"/>
      <c r="AB705" s="329">
        <f>'Punten per wedstrijd'!D395</f>
        <v>658.9</v>
      </c>
      <c r="AC705" s="454" t="s">
        <v>685</v>
      </c>
      <c r="AD705" s="107" t="s">
        <v>2726</v>
      </c>
      <c r="AE705" s="107"/>
      <c r="AF705" s="329">
        <f>'Punten per wedstrijd'!D602</f>
        <v>215.1</v>
      </c>
    </row>
    <row r="706" spans="1:32" s="3" customFormat="1" ht="15.75" customHeight="1">
      <c r="A706" s="453" t="s">
        <v>689</v>
      </c>
      <c r="B706" s="284" t="s">
        <v>3635</v>
      </c>
      <c r="C706" s="107"/>
      <c r="D706" s="329">
        <f>'Punten per wedstrijd'!D1035</f>
        <v>0</v>
      </c>
      <c r="E706" s="454" t="s">
        <v>689</v>
      </c>
      <c r="F706" s="107" t="s">
        <v>658</v>
      </c>
      <c r="G706" s="107"/>
      <c r="H706" s="329">
        <f>'Punten per wedstrijd'!D279</f>
        <v>3185.5</v>
      </c>
      <c r="I706" s="454" t="s">
        <v>689</v>
      </c>
      <c r="J706" s="284" t="s">
        <v>21</v>
      </c>
      <c r="K706" s="107"/>
      <c r="L706" s="329">
        <f>'Punten per wedstrijd'!D485</f>
        <v>480</v>
      </c>
      <c r="M706" s="454" t="s">
        <v>689</v>
      </c>
      <c r="N706" s="107" t="s">
        <v>2196</v>
      </c>
      <c r="O706" s="107"/>
      <c r="P706" s="329">
        <f>'Punten per wedstrijd'!D722</f>
        <v>191.79999999999998</v>
      </c>
      <c r="Q706" s="454" t="s">
        <v>689</v>
      </c>
      <c r="R706" s="284" t="s">
        <v>3634</v>
      </c>
      <c r="S706" s="454"/>
      <c r="T706" s="329">
        <f>'Punten per wedstrijd'!D891</f>
        <v>0</v>
      </c>
      <c r="U706" s="454" t="s">
        <v>689</v>
      </c>
      <c r="V706" s="107" t="s">
        <v>2724</v>
      </c>
      <c r="W706" s="107"/>
      <c r="X706" s="329">
        <f>'Punten per wedstrijd'!D98</f>
        <v>3471.6499999999996</v>
      </c>
      <c r="Y706" s="454" t="s">
        <v>689</v>
      </c>
      <c r="Z706" s="107" t="s">
        <v>669</v>
      </c>
      <c r="AA706" s="107"/>
      <c r="AB706" s="329">
        <f>'Punten per wedstrijd'!D377</f>
        <v>657.5</v>
      </c>
      <c r="AC706" s="454" t="s">
        <v>689</v>
      </c>
      <c r="AD706" s="107" t="s">
        <v>2709</v>
      </c>
      <c r="AE706" s="107"/>
      <c r="AF706" s="329">
        <f>'Punten per wedstrijd'!D651</f>
        <v>214.8</v>
      </c>
    </row>
    <row r="707" spans="1:32" s="3" customFormat="1" ht="15.75" customHeight="1">
      <c r="A707" s="453" t="s">
        <v>690</v>
      </c>
      <c r="B707" s="107" t="s">
        <v>2200</v>
      </c>
      <c r="C707" s="107"/>
      <c r="D707" s="329">
        <f>'Punten per wedstrijd'!D1036</f>
        <v>0</v>
      </c>
      <c r="E707" s="454" t="s">
        <v>690</v>
      </c>
      <c r="F707" s="107" t="s">
        <v>2198</v>
      </c>
      <c r="G707" s="107"/>
      <c r="H707" s="329">
        <f>'Punten per wedstrijd'!D228</f>
        <v>3138.4500000000003</v>
      </c>
      <c r="I707" s="454" t="s">
        <v>690</v>
      </c>
      <c r="J707" s="284" t="s">
        <v>3643</v>
      </c>
      <c r="K707" s="107"/>
      <c r="L707" s="329">
        <f>'Punten per wedstrijd'!D507</f>
        <v>477.5</v>
      </c>
      <c r="M707" s="454" t="s">
        <v>690</v>
      </c>
      <c r="N707" s="107" t="s">
        <v>2198</v>
      </c>
      <c r="O707" s="107"/>
      <c r="P707" s="329">
        <f>'Punten per wedstrijd'!D788</f>
        <v>189.3</v>
      </c>
      <c r="Q707" s="454" t="s">
        <v>690</v>
      </c>
      <c r="R707" s="107" t="s">
        <v>2720</v>
      </c>
      <c r="S707" s="454"/>
      <c r="T707" s="329">
        <f>'Punten per wedstrijd'!D892</f>
        <v>0</v>
      </c>
      <c r="U707" s="454" t="s">
        <v>690</v>
      </c>
      <c r="V707" s="107" t="s">
        <v>2849</v>
      </c>
      <c r="W707" s="107"/>
      <c r="X707" s="329">
        <f>'Punten per wedstrijd'!D17</f>
        <v>3470.9</v>
      </c>
      <c r="Y707" s="454" t="s">
        <v>690</v>
      </c>
      <c r="Z707" s="106" t="s">
        <v>1351</v>
      </c>
      <c r="AA707" s="107"/>
      <c r="AB707" s="329">
        <f>'Punten per wedstrijd'!D405</f>
        <v>655.5</v>
      </c>
      <c r="AC707" s="454" t="s">
        <v>690</v>
      </c>
      <c r="AD707" s="284" t="s">
        <v>3631</v>
      </c>
      <c r="AE707" s="107"/>
      <c r="AF707" s="329">
        <f>'Punten per wedstrijd'!D603</f>
        <v>214.00000000000003</v>
      </c>
    </row>
    <row r="708" spans="1:32" s="3" customFormat="1" ht="15.75" customHeight="1">
      <c r="A708" s="453" t="s">
        <v>691</v>
      </c>
      <c r="B708" s="284" t="s">
        <v>3636</v>
      </c>
      <c r="C708" s="107"/>
      <c r="D708" s="329">
        <f>'Punten per wedstrijd'!D1037</f>
        <v>0</v>
      </c>
      <c r="E708" s="454" t="s">
        <v>691</v>
      </c>
      <c r="F708" s="107" t="s">
        <v>638</v>
      </c>
      <c r="G708" s="107"/>
      <c r="H708" s="329">
        <f>'Punten per wedstrijd'!D248</f>
        <v>3129.7000000000003</v>
      </c>
      <c r="I708" s="454" t="s">
        <v>691</v>
      </c>
      <c r="J708" s="107" t="s">
        <v>2849</v>
      </c>
      <c r="K708" s="107"/>
      <c r="L708" s="329">
        <f>'Punten per wedstrijd'!D437</f>
        <v>473.4</v>
      </c>
      <c r="M708" s="454" t="s">
        <v>691</v>
      </c>
      <c r="N708" s="284" t="s">
        <v>3639</v>
      </c>
      <c r="O708" s="107"/>
      <c r="P708" s="329">
        <f>'Punten per wedstrijd'!D773</f>
        <v>188.79999999999995</v>
      </c>
      <c r="Q708" s="454" t="s">
        <v>691</v>
      </c>
      <c r="R708" s="107" t="s">
        <v>2220</v>
      </c>
      <c r="S708" s="454"/>
      <c r="T708" s="329">
        <f>'Punten per wedstrijd'!D893</f>
        <v>0</v>
      </c>
      <c r="U708" s="454" t="s">
        <v>691</v>
      </c>
      <c r="V708" s="284" t="s">
        <v>3625</v>
      </c>
      <c r="W708" s="107"/>
      <c r="X708" s="329">
        <f>'Punten per wedstrijd'!D13</f>
        <v>3468.9</v>
      </c>
      <c r="Y708" s="454" t="s">
        <v>691</v>
      </c>
      <c r="Z708" s="107" t="s">
        <v>2716</v>
      </c>
      <c r="AA708" s="107"/>
      <c r="AB708" s="329">
        <f>'Punten per wedstrijd'!D343</f>
        <v>650.5</v>
      </c>
      <c r="AC708" s="454" t="s">
        <v>691</v>
      </c>
      <c r="AD708" s="284" t="s">
        <v>3652</v>
      </c>
      <c r="AE708" s="107"/>
      <c r="AF708" s="329">
        <f>'Punten per wedstrijd'!D695</f>
        <v>213.6</v>
      </c>
    </row>
    <row r="709" spans="1:32" s="3" customFormat="1" ht="15.75" customHeight="1">
      <c r="A709" s="453" t="s">
        <v>697</v>
      </c>
      <c r="B709" s="107" t="s">
        <v>2734</v>
      </c>
      <c r="C709" s="107"/>
      <c r="D709" s="329">
        <f>'Punten per wedstrijd'!D1038</f>
        <v>0</v>
      </c>
      <c r="E709" s="454" t="s">
        <v>697</v>
      </c>
      <c r="F709" s="107" t="s">
        <v>2708</v>
      </c>
      <c r="G709" s="107"/>
      <c r="H709" s="329">
        <f>'Punten per wedstrijd'!D159</f>
        <v>3127.65</v>
      </c>
      <c r="I709" s="454" t="s">
        <v>697</v>
      </c>
      <c r="J709" s="285" t="s">
        <v>33</v>
      </c>
      <c r="K709" s="107"/>
      <c r="L709" s="329">
        <f>'Punten per wedstrijd'!D540</f>
        <v>472.20000000000005</v>
      </c>
      <c r="M709" s="454" t="s">
        <v>697</v>
      </c>
      <c r="N709" s="107" t="s">
        <v>2730</v>
      </c>
      <c r="O709" s="107"/>
      <c r="P709" s="329">
        <f>'Punten per wedstrijd'!D833</f>
        <v>188.00000000000003</v>
      </c>
      <c r="Q709" s="454" t="s">
        <v>697</v>
      </c>
      <c r="R709" s="107" t="s">
        <v>2712</v>
      </c>
      <c r="S709" s="454"/>
      <c r="T709" s="329">
        <f>'Punten per wedstrijd'!D894</f>
        <v>0</v>
      </c>
      <c r="U709" s="454" t="s">
        <v>697</v>
      </c>
      <c r="V709" s="285" t="s">
        <v>37</v>
      </c>
      <c r="W709" s="107"/>
      <c r="X709" s="329">
        <f>'Punten per wedstrijd'!D121</f>
        <v>3450.8</v>
      </c>
      <c r="Y709" s="454" t="s">
        <v>697</v>
      </c>
      <c r="Z709" s="107" t="s">
        <v>2723</v>
      </c>
      <c r="AA709" s="107"/>
      <c r="AB709" s="329">
        <f>'Punten per wedstrijd'!D406</f>
        <v>649.4</v>
      </c>
      <c r="AC709" s="454" t="s">
        <v>697</v>
      </c>
      <c r="AD709" s="285" t="s">
        <v>1657</v>
      </c>
      <c r="AE709" s="107"/>
      <c r="AF709" s="329">
        <f>'Punten per wedstrijd'!D565</f>
        <v>213.5</v>
      </c>
    </row>
    <row r="710" spans="1:32" s="3" customFormat="1" ht="15.75" customHeight="1">
      <c r="A710" s="453" t="s">
        <v>698</v>
      </c>
      <c r="B710" s="107" t="s">
        <v>704</v>
      </c>
      <c r="C710" s="107"/>
      <c r="D710" s="329">
        <f>'Punten per wedstrijd'!D1039</f>
        <v>0</v>
      </c>
      <c r="E710" s="454" t="s">
        <v>698</v>
      </c>
      <c r="F710" s="284" t="s">
        <v>3636</v>
      </c>
      <c r="G710" s="107"/>
      <c r="H710" s="329">
        <f>'Punten per wedstrijd'!D197</f>
        <v>3124.05</v>
      </c>
      <c r="I710" s="454" t="s">
        <v>698</v>
      </c>
      <c r="J710" s="285" t="s">
        <v>37</v>
      </c>
      <c r="K710" s="107"/>
      <c r="L710" s="329">
        <f>'Punten per wedstrijd'!D541</f>
        <v>471.79999999999995</v>
      </c>
      <c r="M710" s="454" t="s">
        <v>698</v>
      </c>
      <c r="N710" s="107" t="s">
        <v>2718</v>
      </c>
      <c r="O710" s="107"/>
      <c r="P710" s="329">
        <f>'Punten per wedstrijd'!D714</f>
        <v>185.5</v>
      </c>
      <c r="Q710" s="454" t="s">
        <v>698</v>
      </c>
      <c r="R710" s="284" t="s">
        <v>3635</v>
      </c>
      <c r="S710" s="454"/>
      <c r="T710" s="329">
        <f>'Punten per wedstrijd'!D895</f>
        <v>0</v>
      </c>
      <c r="U710" s="454" t="s">
        <v>698</v>
      </c>
      <c r="V710" s="107" t="s">
        <v>2220</v>
      </c>
      <c r="W710" s="107"/>
      <c r="X710" s="329">
        <f>'Punten per wedstrijd'!D53</f>
        <v>3431.1000000000004</v>
      </c>
      <c r="Y710" s="454" t="s">
        <v>698</v>
      </c>
      <c r="Z710" s="107" t="s">
        <v>2712</v>
      </c>
      <c r="AA710" s="107"/>
      <c r="AB710" s="329">
        <f>'Punten per wedstrijd'!D334</f>
        <v>648.1</v>
      </c>
      <c r="AC710" s="454" t="s">
        <v>698</v>
      </c>
      <c r="AD710" s="284" t="s">
        <v>3650</v>
      </c>
      <c r="AE710" s="107"/>
      <c r="AF710" s="329">
        <f>'Punten per wedstrijd'!D683</f>
        <v>211.4</v>
      </c>
    </row>
    <row r="711" spans="1:32" s="3" customFormat="1" ht="15.75" customHeight="1">
      <c r="A711" s="453" t="s">
        <v>699</v>
      </c>
      <c r="B711" s="107" t="s">
        <v>2733</v>
      </c>
      <c r="C711" s="107"/>
      <c r="D711" s="329">
        <f>'Punten per wedstrijd'!D1040</f>
        <v>0</v>
      </c>
      <c r="E711" s="454" t="s">
        <v>699</v>
      </c>
      <c r="F711" s="285" t="s">
        <v>23</v>
      </c>
      <c r="G711" s="107"/>
      <c r="H711" s="329">
        <f>'Punten per wedstrijd'!D220</f>
        <v>3122.9</v>
      </c>
      <c r="I711" s="454" t="s">
        <v>699</v>
      </c>
      <c r="J711" s="285" t="s">
        <v>1656</v>
      </c>
      <c r="K711" s="107"/>
      <c r="L711" s="329">
        <f>'Punten per wedstrijd'!D431</f>
        <v>468.1</v>
      </c>
      <c r="M711" s="454" t="s">
        <v>699</v>
      </c>
      <c r="N711" s="107" t="s">
        <v>2720</v>
      </c>
      <c r="O711" s="107"/>
      <c r="P711" s="329">
        <f>'Punten per wedstrijd'!D752</f>
        <v>185.4</v>
      </c>
      <c r="Q711" s="454" t="s">
        <v>699</v>
      </c>
      <c r="R711" s="107" t="s">
        <v>2200</v>
      </c>
      <c r="S711" s="454"/>
      <c r="T711" s="329">
        <f>'Punten per wedstrijd'!D896</f>
        <v>0</v>
      </c>
      <c r="U711" s="454" t="s">
        <v>699</v>
      </c>
      <c r="V711" s="284" t="s">
        <v>3636</v>
      </c>
      <c r="W711" s="107"/>
      <c r="X711" s="329">
        <f>'Punten per wedstrijd'!D57</f>
        <v>3416.4499999999994</v>
      </c>
      <c r="Y711" s="454" t="s">
        <v>699</v>
      </c>
      <c r="Z711" s="107" t="s">
        <v>2709</v>
      </c>
      <c r="AA711" s="107"/>
      <c r="AB711" s="329">
        <f>'Punten per wedstrijd'!D371</f>
        <v>647.6</v>
      </c>
      <c r="AC711" s="454" t="s">
        <v>699</v>
      </c>
      <c r="AD711" s="107" t="s">
        <v>633</v>
      </c>
      <c r="AE711" s="107"/>
      <c r="AF711" s="329">
        <f>'Punten per wedstrijd'!D594</f>
        <v>208.45</v>
      </c>
    </row>
    <row r="712" spans="1:32" s="3" customFormat="1" ht="15.75" customHeight="1">
      <c r="A712" s="453" t="s">
        <v>701</v>
      </c>
      <c r="B712" s="285" t="s">
        <v>2325</v>
      </c>
      <c r="C712" s="107"/>
      <c r="D712" s="329">
        <f>'Punten per wedstrijd'!D1041</f>
        <v>0</v>
      </c>
      <c r="E712" s="454" t="s">
        <v>701</v>
      </c>
      <c r="F712" s="107" t="s">
        <v>2716</v>
      </c>
      <c r="G712" s="107"/>
      <c r="H712" s="329">
        <f>'Punten per wedstrijd'!D203</f>
        <v>3106.5</v>
      </c>
      <c r="I712" s="454" t="s">
        <v>701</v>
      </c>
      <c r="J712" s="284" t="s">
        <v>3630</v>
      </c>
      <c r="K712" s="107"/>
      <c r="L712" s="329">
        <f>'Punten per wedstrijd'!D457</f>
        <v>467.30000000000007</v>
      </c>
      <c r="M712" s="454" t="s">
        <v>701</v>
      </c>
      <c r="N712" s="284" t="s">
        <v>3624</v>
      </c>
      <c r="O712" s="107"/>
      <c r="P712" s="329">
        <f>'Punten per wedstrijd'!D707</f>
        <v>183.60000000000002</v>
      </c>
      <c r="Q712" s="454" t="s">
        <v>701</v>
      </c>
      <c r="R712" s="284" t="s">
        <v>3636</v>
      </c>
      <c r="S712" s="454"/>
      <c r="T712" s="329">
        <f>'Punten per wedstrijd'!D897</f>
        <v>0</v>
      </c>
      <c r="U712" s="454" t="s">
        <v>701</v>
      </c>
      <c r="V712" s="284" t="s">
        <v>142</v>
      </c>
      <c r="W712" s="107"/>
      <c r="X712" s="329">
        <f>'Punten per wedstrijd'!D99</f>
        <v>3391.2999999999997</v>
      </c>
      <c r="Y712" s="454" t="s">
        <v>701</v>
      </c>
      <c r="Z712" s="107" t="s">
        <v>2713</v>
      </c>
      <c r="AA712" s="107"/>
      <c r="AB712" s="329">
        <f>'Punten per wedstrijd'!D362</f>
        <v>634.4</v>
      </c>
      <c r="AC712" s="454" t="s">
        <v>701</v>
      </c>
      <c r="AD712" s="284" t="s">
        <v>3625</v>
      </c>
      <c r="AE712" s="107"/>
      <c r="AF712" s="329">
        <f>'Punten per wedstrijd'!D573</f>
        <v>208.1</v>
      </c>
    </row>
    <row r="713" spans="1:32" s="3" customFormat="1" ht="15.75" customHeight="1">
      <c r="A713" s="453" t="s">
        <v>702</v>
      </c>
      <c r="B713" s="107" t="s">
        <v>3637</v>
      </c>
      <c r="C713" s="107"/>
      <c r="D713" s="329">
        <f>'Punten per wedstrijd'!D1042</f>
        <v>0</v>
      </c>
      <c r="E713" s="454" t="s">
        <v>702</v>
      </c>
      <c r="F713" s="107" t="s">
        <v>682</v>
      </c>
      <c r="G713" s="107"/>
      <c r="H713" s="329">
        <f>'Punten per wedstrijd'!D230</f>
        <v>3079.5</v>
      </c>
      <c r="I713" s="454" t="s">
        <v>702</v>
      </c>
      <c r="J713" s="107" t="s">
        <v>2713</v>
      </c>
      <c r="K713" s="107"/>
      <c r="L713" s="329">
        <f>'Punten per wedstrijd'!D502</f>
        <v>466.09999999999997</v>
      </c>
      <c r="M713" s="454" t="s">
        <v>702</v>
      </c>
      <c r="N713" s="107" t="s">
        <v>2716</v>
      </c>
      <c r="O713" s="107"/>
      <c r="P713" s="329">
        <f>'Punten per wedstrijd'!D763</f>
        <v>182.7</v>
      </c>
      <c r="Q713" s="454" t="s">
        <v>702</v>
      </c>
      <c r="R713" s="107" t="s">
        <v>2734</v>
      </c>
      <c r="S713" s="454"/>
      <c r="T713" s="329">
        <f>'Punten per wedstrijd'!D898</f>
        <v>0</v>
      </c>
      <c r="U713" s="454" t="s">
        <v>702</v>
      </c>
      <c r="V713" s="107" t="s">
        <v>2719</v>
      </c>
      <c r="W713" s="107"/>
      <c r="X713" s="329">
        <f>'Punten per wedstrijd'!D115</f>
        <v>3387</v>
      </c>
      <c r="Y713" s="454" t="s">
        <v>702</v>
      </c>
      <c r="Z713" s="107" t="s">
        <v>2216</v>
      </c>
      <c r="AA713" s="107"/>
      <c r="AB713" s="329">
        <f>'Punten per wedstrijd'!D324</f>
        <v>620.70000000000005</v>
      </c>
      <c r="AC713" s="454" t="s">
        <v>702</v>
      </c>
      <c r="AD713" s="285" t="s">
        <v>25</v>
      </c>
      <c r="AE713" s="107"/>
      <c r="AF713" s="329">
        <f>'Punten per wedstrijd'!D641</f>
        <v>206.5</v>
      </c>
    </row>
    <row r="714" spans="1:32" s="3" customFormat="1" ht="15.75" customHeight="1">
      <c r="A714" s="453" t="s">
        <v>703</v>
      </c>
      <c r="B714" s="107" t="s">
        <v>2716</v>
      </c>
      <c r="C714" s="107"/>
      <c r="D714" s="329">
        <f>'Punten per wedstrijd'!D1043</f>
        <v>0</v>
      </c>
      <c r="E714" s="454" t="s">
        <v>703</v>
      </c>
      <c r="F714" s="106" t="s">
        <v>1349</v>
      </c>
      <c r="G714" s="107"/>
      <c r="H714" s="329">
        <f>'Punten per wedstrijd'!D240</f>
        <v>3076.7000000000003</v>
      </c>
      <c r="I714" s="454" t="s">
        <v>703</v>
      </c>
      <c r="J714" s="284" t="s">
        <v>3624</v>
      </c>
      <c r="K714" s="107"/>
      <c r="L714" s="329">
        <f>'Punten per wedstrijd'!D427</f>
        <v>465.6</v>
      </c>
      <c r="M714" s="454" t="s">
        <v>703</v>
      </c>
      <c r="N714" s="107" t="s">
        <v>2714</v>
      </c>
      <c r="O714" s="107"/>
      <c r="P714" s="329">
        <f>'Punten per wedstrijd'!D785</f>
        <v>182.7</v>
      </c>
      <c r="Q714" s="454" t="s">
        <v>703</v>
      </c>
      <c r="R714" s="107" t="s">
        <v>704</v>
      </c>
      <c r="S714" s="454"/>
      <c r="T714" s="329">
        <f>'Punten per wedstrijd'!D899</f>
        <v>0</v>
      </c>
      <c r="U714" s="454" t="s">
        <v>703</v>
      </c>
      <c r="V714" s="284" t="s">
        <v>143</v>
      </c>
      <c r="W714" s="107"/>
      <c r="X714" s="329">
        <f>'Punten per wedstrijd'!D122</f>
        <v>3384.1000000000004</v>
      </c>
      <c r="Y714" s="454" t="s">
        <v>703</v>
      </c>
      <c r="Z714" s="106" t="s">
        <v>1342</v>
      </c>
      <c r="AA714" s="107"/>
      <c r="AB714" s="329">
        <f>'Punten per wedstrijd'!D296</f>
        <v>618.79999999999995</v>
      </c>
      <c r="AC714" s="454" t="s">
        <v>703</v>
      </c>
      <c r="AD714" s="107" t="s">
        <v>2708</v>
      </c>
      <c r="AE714" s="107"/>
      <c r="AF714" s="329">
        <f>'Punten per wedstrijd'!D579</f>
        <v>204.79999999999998</v>
      </c>
    </row>
    <row r="715" spans="1:32" s="3" customFormat="1" ht="15.75" customHeight="1">
      <c r="A715" s="453" t="s">
        <v>706</v>
      </c>
      <c r="B715" s="107" t="s">
        <v>700</v>
      </c>
      <c r="C715" s="107"/>
      <c r="D715" s="329">
        <f>'Punten per wedstrijd'!D1044</f>
        <v>0</v>
      </c>
      <c r="E715" s="454" t="s">
        <v>706</v>
      </c>
      <c r="F715" s="107" t="s">
        <v>687</v>
      </c>
      <c r="G715" s="107"/>
      <c r="H715" s="329">
        <f>'Punten per wedstrijd'!D178</f>
        <v>3070.7</v>
      </c>
      <c r="I715" s="454" t="s">
        <v>706</v>
      </c>
      <c r="J715" s="284" t="s">
        <v>3645</v>
      </c>
      <c r="K715" s="107"/>
      <c r="L715" s="329">
        <f>'Punten per wedstrijd'!D514</f>
        <v>456.4</v>
      </c>
      <c r="M715" s="454" t="s">
        <v>706</v>
      </c>
      <c r="N715" s="107" t="s">
        <v>155</v>
      </c>
      <c r="O715" s="107"/>
      <c r="P715" s="329">
        <f>'Punten per wedstrijd'!D834</f>
        <v>182.49999999999997</v>
      </c>
      <c r="Q715" s="454" t="s">
        <v>706</v>
      </c>
      <c r="R715" s="107" t="s">
        <v>2733</v>
      </c>
      <c r="S715" s="454"/>
      <c r="T715" s="329">
        <f>'Punten per wedstrijd'!D900</f>
        <v>0</v>
      </c>
      <c r="U715" s="454" t="s">
        <v>706</v>
      </c>
      <c r="V715" s="107" t="s">
        <v>2713</v>
      </c>
      <c r="W715" s="107"/>
      <c r="X715" s="329">
        <f>'Punten per wedstrijd'!D82</f>
        <v>3360.95</v>
      </c>
      <c r="Y715" s="454" t="s">
        <v>706</v>
      </c>
      <c r="Z715" s="285" t="s">
        <v>15</v>
      </c>
      <c r="AA715" s="107"/>
      <c r="AB715" s="329">
        <f>'Punten per wedstrijd'!D321</f>
        <v>606.59999999999991</v>
      </c>
      <c r="AC715" s="454" t="s">
        <v>706</v>
      </c>
      <c r="AD715" s="284" t="s">
        <v>3629</v>
      </c>
      <c r="AE715" s="107"/>
      <c r="AF715" s="329">
        <f>'Punten per wedstrijd'!D587</f>
        <v>204.29999999999998</v>
      </c>
    </row>
    <row r="716" spans="1:32" s="3" customFormat="1" ht="15.75" customHeight="1">
      <c r="A716" s="453" t="s">
        <v>775</v>
      </c>
      <c r="B716" s="284" t="s">
        <v>21</v>
      </c>
      <c r="C716" s="107"/>
      <c r="D716" s="329">
        <f>'Punten per wedstrijd'!D1045</f>
        <v>0</v>
      </c>
      <c r="E716" s="454" t="s">
        <v>775</v>
      </c>
      <c r="F716" s="284" t="s">
        <v>3628</v>
      </c>
      <c r="G716" s="107"/>
      <c r="H716" s="329">
        <f>'Punten per wedstrijd'!D165</f>
        <v>3060.25</v>
      </c>
      <c r="I716" s="454" t="s">
        <v>775</v>
      </c>
      <c r="J716" s="284" t="s">
        <v>3638</v>
      </c>
      <c r="K716" s="107"/>
      <c r="L716" s="329">
        <f>'Punten per wedstrijd'!D489</f>
        <v>456</v>
      </c>
      <c r="M716" s="454" t="s">
        <v>775</v>
      </c>
      <c r="N716" s="285" t="s">
        <v>1664</v>
      </c>
      <c r="O716" s="107"/>
      <c r="P716" s="329">
        <f>'Punten per wedstrijd'!D712</f>
        <v>181.8</v>
      </c>
      <c r="Q716" s="454" t="s">
        <v>775</v>
      </c>
      <c r="R716" s="285" t="s">
        <v>2325</v>
      </c>
      <c r="S716" s="454"/>
      <c r="T716" s="329">
        <f>'Punten per wedstrijd'!D901</f>
        <v>0</v>
      </c>
      <c r="U716" s="454" t="s">
        <v>775</v>
      </c>
      <c r="V716" s="107" t="s">
        <v>2217</v>
      </c>
      <c r="W716" s="107"/>
      <c r="X716" s="329">
        <f>'Punten per wedstrijd'!D132</f>
        <v>3360.2500000000005</v>
      </c>
      <c r="Y716" s="454" t="s">
        <v>775</v>
      </c>
      <c r="Z716" s="107" t="s">
        <v>141</v>
      </c>
      <c r="AA716" s="107"/>
      <c r="AB716" s="329">
        <f>'Punten per wedstrijd'!D346</f>
        <v>604.70000000000005</v>
      </c>
      <c r="AC716" s="454" t="s">
        <v>775</v>
      </c>
      <c r="AD716" s="107" t="s">
        <v>2202</v>
      </c>
      <c r="AE716" s="107"/>
      <c r="AF716" s="329">
        <f>'Punten per wedstrijd'!D636</f>
        <v>204.05</v>
      </c>
    </row>
    <row r="717" spans="1:32" s="3" customFormat="1" ht="15.75" customHeight="1">
      <c r="A717" s="453" t="s">
        <v>776</v>
      </c>
      <c r="B717" s="107" t="s">
        <v>141</v>
      </c>
      <c r="C717" s="107"/>
      <c r="D717" s="329">
        <f>'Punten per wedstrijd'!D1046</f>
        <v>0</v>
      </c>
      <c r="E717" s="454" t="s">
        <v>776</v>
      </c>
      <c r="F717" s="285" t="s">
        <v>1654</v>
      </c>
      <c r="G717" s="107"/>
      <c r="H717" s="329">
        <f>'Punten per wedstrijd'!D186</f>
        <v>3051.25</v>
      </c>
      <c r="I717" s="454" t="s">
        <v>776</v>
      </c>
      <c r="J717" s="285" t="s">
        <v>1753</v>
      </c>
      <c r="K717" s="107"/>
      <c r="L717" s="329">
        <f>'Punten per wedstrijd'!D527</f>
        <v>455.09999999999997</v>
      </c>
      <c r="M717" s="454" t="s">
        <v>776</v>
      </c>
      <c r="N717" s="107" t="s">
        <v>668</v>
      </c>
      <c r="O717" s="107"/>
      <c r="P717" s="329">
        <f>'Punten per wedstrijd'!D778</f>
        <v>180.2</v>
      </c>
      <c r="Q717" s="454" t="s">
        <v>776</v>
      </c>
      <c r="R717" s="107" t="s">
        <v>3637</v>
      </c>
      <c r="S717" s="454"/>
      <c r="T717" s="329">
        <f>'Punten per wedstrijd'!D902</f>
        <v>0</v>
      </c>
      <c r="U717" s="454" t="s">
        <v>776</v>
      </c>
      <c r="V717" s="284" t="s">
        <v>3646</v>
      </c>
      <c r="W717" s="107"/>
      <c r="X717" s="329">
        <f>'Punten per wedstrijd'!D103</f>
        <v>3345.9</v>
      </c>
      <c r="Y717" s="454" t="s">
        <v>776</v>
      </c>
      <c r="Z717" s="285" t="s">
        <v>17</v>
      </c>
      <c r="AA717" s="107"/>
      <c r="AB717" s="329">
        <f>'Punten per wedstrijd'!D327</f>
        <v>602.29999999999995</v>
      </c>
      <c r="AC717" s="454" t="s">
        <v>776</v>
      </c>
      <c r="AD717" s="107" t="s">
        <v>2718</v>
      </c>
      <c r="AE717" s="107"/>
      <c r="AF717" s="329">
        <f>'Punten per wedstrijd'!D574</f>
        <v>200.3</v>
      </c>
    </row>
    <row r="718" spans="1:32" s="3" customFormat="1" ht="15.75" customHeight="1">
      <c r="A718" s="453" t="s">
        <v>777</v>
      </c>
      <c r="B718" s="107" t="s">
        <v>2193</v>
      </c>
      <c r="C718" s="107"/>
      <c r="D718" s="329">
        <f>'Punten per wedstrijd'!D1047</f>
        <v>0</v>
      </c>
      <c r="E718" s="454" t="s">
        <v>777</v>
      </c>
      <c r="F718" s="106" t="s">
        <v>1343</v>
      </c>
      <c r="G718" s="107"/>
      <c r="H718" s="329">
        <f>'Punten per wedstrijd'!D223</f>
        <v>3043.6</v>
      </c>
      <c r="I718" s="454" t="s">
        <v>777</v>
      </c>
      <c r="J718" s="284" t="s">
        <v>3652</v>
      </c>
      <c r="K718" s="107"/>
      <c r="L718" s="329">
        <f>'Punten per wedstrijd'!D555</f>
        <v>454.3</v>
      </c>
      <c r="M718" s="454" t="s">
        <v>777</v>
      </c>
      <c r="N718" s="285" t="s">
        <v>1657</v>
      </c>
      <c r="O718" s="107"/>
      <c r="P718" s="329">
        <f>'Punten per wedstrijd'!D705</f>
        <v>180.2</v>
      </c>
      <c r="Q718" s="454" t="s">
        <v>777</v>
      </c>
      <c r="R718" s="107" t="s">
        <v>2716</v>
      </c>
      <c r="S718" s="454"/>
      <c r="T718" s="329">
        <f>'Punten per wedstrijd'!D903</f>
        <v>0</v>
      </c>
      <c r="U718" s="454" t="s">
        <v>777</v>
      </c>
      <c r="V718" s="284" t="s">
        <v>3645</v>
      </c>
      <c r="W718" s="107"/>
      <c r="X718" s="329">
        <f>'Punten per wedstrijd'!D94</f>
        <v>3342.6</v>
      </c>
      <c r="Y718" s="454" t="s">
        <v>777</v>
      </c>
      <c r="Z718" s="107" t="s">
        <v>651</v>
      </c>
      <c r="AA718" s="107"/>
      <c r="AB718" s="329">
        <f>'Punten per wedstrijd'!D369</f>
        <v>601.19999999999993</v>
      </c>
      <c r="AC718" s="454" t="s">
        <v>777</v>
      </c>
      <c r="AD718" s="285" t="s">
        <v>1666</v>
      </c>
      <c r="AE718" s="107"/>
      <c r="AF718" s="329">
        <f>'Punten per wedstrijd'!D592</f>
        <v>199.99999999999997</v>
      </c>
    </row>
    <row r="719" spans="1:32" s="3" customFormat="1" ht="15.75" customHeight="1">
      <c r="A719" s="453" t="s">
        <v>778</v>
      </c>
      <c r="B719" s="285" t="s">
        <v>1667</v>
      </c>
      <c r="C719" s="107"/>
      <c r="D719" s="329">
        <f>'Punten per wedstrijd'!D1048</f>
        <v>0</v>
      </c>
      <c r="E719" s="454" t="s">
        <v>778</v>
      </c>
      <c r="F719" s="285" t="s">
        <v>1653</v>
      </c>
      <c r="G719" s="107"/>
      <c r="H719" s="329">
        <f>'Punten per wedstrijd'!D161</f>
        <v>3007.35</v>
      </c>
      <c r="I719" s="454" t="s">
        <v>778</v>
      </c>
      <c r="J719" s="107" t="s">
        <v>2708</v>
      </c>
      <c r="K719" s="107"/>
      <c r="L719" s="329">
        <f>'Punten per wedstrijd'!D439</f>
        <v>453.90000000000003</v>
      </c>
      <c r="M719" s="454" t="s">
        <v>778</v>
      </c>
      <c r="N719" s="107" t="s">
        <v>653</v>
      </c>
      <c r="O719" s="107"/>
      <c r="P719" s="329">
        <f>'Punten per wedstrijd'!D806</f>
        <v>178.6</v>
      </c>
      <c r="Q719" s="454" t="s">
        <v>778</v>
      </c>
      <c r="R719" s="107" t="s">
        <v>700</v>
      </c>
      <c r="S719" s="454"/>
      <c r="T719" s="329">
        <f>'Punten per wedstrijd'!D904</f>
        <v>0</v>
      </c>
      <c r="U719" s="454" t="s">
        <v>778</v>
      </c>
      <c r="V719" s="107" t="s">
        <v>155</v>
      </c>
      <c r="W719" s="107"/>
      <c r="X719" s="329">
        <f>'Punten per wedstrijd'!D134</f>
        <v>3325.5</v>
      </c>
      <c r="Y719" s="454" t="s">
        <v>778</v>
      </c>
      <c r="Z719" s="107" t="s">
        <v>2198</v>
      </c>
      <c r="AA719" s="107"/>
      <c r="AB719" s="329">
        <f>'Punten per wedstrijd'!D368</f>
        <v>600.29999999999995</v>
      </c>
      <c r="AC719" s="454" t="s">
        <v>778</v>
      </c>
      <c r="AD719" s="284" t="s">
        <v>3636</v>
      </c>
      <c r="AE719" s="107"/>
      <c r="AF719" s="329">
        <f>'Punten per wedstrijd'!D617</f>
        <v>198.1</v>
      </c>
    </row>
    <row r="720" spans="1:32" s="3" customFormat="1" ht="15.75" customHeight="1">
      <c r="A720" s="453" t="s">
        <v>779</v>
      </c>
      <c r="B720" s="284" t="s">
        <v>3638</v>
      </c>
      <c r="C720" s="107"/>
      <c r="D720" s="329">
        <f>'Punten per wedstrijd'!D1049</f>
        <v>0</v>
      </c>
      <c r="E720" s="454" t="s">
        <v>779</v>
      </c>
      <c r="F720" s="285" t="s">
        <v>1667</v>
      </c>
      <c r="G720" s="107"/>
      <c r="H720" s="329">
        <f>'Punten per wedstrijd'!D208</f>
        <v>3003.7999999999997</v>
      </c>
      <c r="I720" s="454" t="s">
        <v>779</v>
      </c>
      <c r="J720" s="107" t="s">
        <v>2730</v>
      </c>
      <c r="K720" s="107"/>
      <c r="L720" s="329">
        <f>'Punten per wedstrijd'!D553</f>
        <v>449.1</v>
      </c>
      <c r="M720" s="454" t="s">
        <v>779</v>
      </c>
      <c r="N720" s="284" t="s">
        <v>3632</v>
      </c>
      <c r="O720" s="107"/>
      <c r="P720" s="329">
        <f>'Punten per wedstrijd'!D745</f>
        <v>176.1</v>
      </c>
      <c r="Q720" s="454" t="s">
        <v>779</v>
      </c>
      <c r="R720" s="284" t="s">
        <v>21</v>
      </c>
      <c r="S720" s="454"/>
      <c r="T720" s="329">
        <f>'Punten per wedstrijd'!D905</f>
        <v>0</v>
      </c>
      <c r="U720" s="454" t="s">
        <v>779</v>
      </c>
      <c r="V720" s="285" t="s">
        <v>2325</v>
      </c>
      <c r="W720" s="107"/>
      <c r="X720" s="329">
        <f>'Punten per wedstrijd'!D61</f>
        <v>3317.0000000000005</v>
      </c>
      <c r="Y720" s="454" t="s">
        <v>779</v>
      </c>
      <c r="Z720" s="284" t="s">
        <v>3659</v>
      </c>
      <c r="AA720" s="107"/>
      <c r="AB720" s="329">
        <f>'Punten per wedstrijd'!D320</f>
        <v>599.29999999999995</v>
      </c>
      <c r="AC720" s="454" t="s">
        <v>779</v>
      </c>
      <c r="AD720" s="284" t="s">
        <v>3634</v>
      </c>
      <c r="AE720" s="107"/>
      <c r="AF720" s="329">
        <f>'Punten per wedstrijd'!D611</f>
        <v>196.7</v>
      </c>
    </row>
    <row r="721" spans="1:32" s="3" customFormat="1" ht="15.75" customHeight="1">
      <c r="A721" s="453" t="s">
        <v>780</v>
      </c>
      <c r="B721" s="107" t="s">
        <v>2727</v>
      </c>
      <c r="C721" s="107"/>
      <c r="D721" s="329">
        <f>'Punten per wedstrijd'!D1050</f>
        <v>0</v>
      </c>
      <c r="E721" s="454" t="s">
        <v>780</v>
      </c>
      <c r="F721" s="284" t="s">
        <v>3652</v>
      </c>
      <c r="G721" s="107"/>
      <c r="H721" s="329">
        <f>'Punten per wedstrijd'!D275</f>
        <v>2961.05</v>
      </c>
      <c r="I721" s="454" t="s">
        <v>780</v>
      </c>
      <c r="J721" s="106" t="s">
        <v>1343</v>
      </c>
      <c r="K721" s="107"/>
      <c r="L721" s="329">
        <f>'Punten per wedstrijd'!D503</f>
        <v>448.90000000000003</v>
      </c>
      <c r="M721" s="454" t="s">
        <v>780</v>
      </c>
      <c r="N721" s="107" t="s">
        <v>2728</v>
      </c>
      <c r="O721" s="107"/>
      <c r="P721" s="329">
        <f>'Punten per wedstrijd'!D828</f>
        <v>174.79999999999998</v>
      </c>
      <c r="Q721" s="454" t="s">
        <v>780</v>
      </c>
      <c r="R721" s="107" t="s">
        <v>141</v>
      </c>
      <c r="S721" s="454"/>
      <c r="T721" s="329">
        <f>'Punten per wedstrijd'!D906</f>
        <v>0</v>
      </c>
      <c r="U721" s="454" t="s">
        <v>780</v>
      </c>
      <c r="V721" s="284" t="s">
        <v>3633</v>
      </c>
      <c r="W721" s="107"/>
      <c r="X721" s="329">
        <f>'Punten per wedstrijd'!D48</f>
        <v>3310.4999999999995</v>
      </c>
      <c r="Y721" s="454" t="s">
        <v>780</v>
      </c>
      <c r="Z721" s="107" t="s">
        <v>2726</v>
      </c>
      <c r="AA721" s="107"/>
      <c r="AB721" s="329">
        <f>'Punten per wedstrijd'!D322</f>
        <v>597.79999999999995</v>
      </c>
      <c r="AC721" s="454" t="s">
        <v>780</v>
      </c>
      <c r="AD721" s="107" t="s">
        <v>667</v>
      </c>
      <c r="AE721" s="107"/>
      <c r="AF721" s="329">
        <f>'Punten per wedstrijd'!D635</f>
        <v>195.4</v>
      </c>
    </row>
    <row r="722" spans="1:32" s="3" customFormat="1" ht="15.75" customHeight="1">
      <c r="A722" s="453" t="s">
        <v>781</v>
      </c>
      <c r="B722" s="107" t="s">
        <v>2203</v>
      </c>
      <c r="C722" s="107"/>
      <c r="D722" s="329">
        <f>'Punten per wedstrijd'!D1051</f>
        <v>0</v>
      </c>
      <c r="E722" s="454" t="s">
        <v>781</v>
      </c>
      <c r="F722" s="107" t="s">
        <v>2196</v>
      </c>
      <c r="G722" s="107"/>
      <c r="H722" s="329">
        <f>'Punten per wedstrijd'!D162</f>
        <v>2933.1</v>
      </c>
      <c r="I722" s="454" t="s">
        <v>781</v>
      </c>
      <c r="J722" s="107" t="s">
        <v>654</v>
      </c>
      <c r="K722" s="107"/>
      <c r="L722" s="329">
        <f>'Punten per wedstrijd'!D525</f>
        <v>447</v>
      </c>
      <c r="M722" s="454" t="s">
        <v>781</v>
      </c>
      <c r="N722" s="107" t="s">
        <v>141</v>
      </c>
      <c r="O722" s="107"/>
      <c r="P722" s="329">
        <f>'Punten per wedstrijd'!D766</f>
        <v>173.4</v>
      </c>
      <c r="Q722" s="454" t="s">
        <v>781</v>
      </c>
      <c r="R722" s="107" t="s">
        <v>2193</v>
      </c>
      <c r="S722" s="454"/>
      <c r="T722" s="329">
        <f>'Punten per wedstrijd'!D907</f>
        <v>0</v>
      </c>
      <c r="U722" s="454" t="s">
        <v>781</v>
      </c>
      <c r="V722" s="107" t="s">
        <v>704</v>
      </c>
      <c r="W722" s="107"/>
      <c r="X722" s="329">
        <f>'Punten per wedstrijd'!D59</f>
        <v>3280.1</v>
      </c>
      <c r="Y722" s="454" t="s">
        <v>781</v>
      </c>
      <c r="Z722" s="284" t="s">
        <v>3649</v>
      </c>
      <c r="AA722" s="107"/>
      <c r="AB722" s="329">
        <f>'Punten per wedstrijd'!D397</f>
        <v>597.29999999999995</v>
      </c>
      <c r="AC722" s="454" t="s">
        <v>781</v>
      </c>
      <c r="AD722" s="107" t="s">
        <v>2849</v>
      </c>
      <c r="AE722" s="107"/>
      <c r="AF722" s="329">
        <f>'Punten per wedstrijd'!D577</f>
        <v>192.79999999999998</v>
      </c>
    </row>
    <row r="723" spans="1:32" s="3" customFormat="1" ht="15.75" customHeight="1">
      <c r="A723" s="453" t="s">
        <v>782</v>
      </c>
      <c r="B723" s="285" t="s">
        <v>1668</v>
      </c>
      <c r="C723" s="107"/>
      <c r="D723" s="329">
        <f>'Punten per wedstrijd'!D1052</f>
        <v>0</v>
      </c>
      <c r="E723" s="454" t="s">
        <v>782</v>
      </c>
      <c r="F723" s="284" t="s">
        <v>3649</v>
      </c>
      <c r="G723" s="107"/>
      <c r="H723" s="329">
        <f>'Punten per wedstrijd'!D257</f>
        <v>2923.65</v>
      </c>
      <c r="I723" s="454" t="s">
        <v>782</v>
      </c>
      <c r="J723" s="285" t="s">
        <v>1</v>
      </c>
      <c r="K723" s="107"/>
      <c r="L723" s="329">
        <f>'Punten per wedstrijd'!D430</f>
        <v>446.40000000000003</v>
      </c>
      <c r="M723" s="454" t="s">
        <v>782</v>
      </c>
      <c r="N723" s="284" t="s">
        <v>21</v>
      </c>
      <c r="O723" s="107"/>
      <c r="P723" s="329">
        <f>'Punten per wedstrijd'!D765</f>
        <v>172.4</v>
      </c>
      <c r="Q723" s="454" t="s">
        <v>782</v>
      </c>
      <c r="R723" s="285" t="s">
        <v>1667</v>
      </c>
      <c r="S723" s="454"/>
      <c r="T723" s="329">
        <f>'Punten per wedstrijd'!D908</f>
        <v>0</v>
      </c>
      <c r="U723" s="454" t="s">
        <v>782</v>
      </c>
      <c r="V723" s="107" t="s">
        <v>2733</v>
      </c>
      <c r="W723" s="107"/>
      <c r="X723" s="329">
        <f>'Punten per wedstrijd'!D60</f>
        <v>3274</v>
      </c>
      <c r="Y723" s="454" t="s">
        <v>782</v>
      </c>
      <c r="Z723" s="107" t="s">
        <v>162</v>
      </c>
      <c r="AA723" s="107"/>
      <c r="AB723" s="329">
        <f>'Punten per wedstrijd'!D329</f>
        <v>595.80000000000007</v>
      </c>
      <c r="AC723" s="454" t="s">
        <v>782</v>
      </c>
      <c r="AD723" s="107" t="s">
        <v>2216</v>
      </c>
      <c r="AE723" s="107"/>
      <c r="AF723" s="329">
        <f>'Punten per wedstrijd'!D604</f>
        <v>187.7</v>
      </c>
    </row>
    <row r="724" spans="1:32" s="3" customFormat="1" ht="15.75" customHeight="1">
      <c r="A724" s="453" t="s">
        <v>783</v>
      </c>
      <c r="B724" s="284" t="s">
        <v>3639</v>
      </c>
      <c r="C724" s="107"/>
      <c r="D724" s="329">
        <f>'Punten per wedstrijd'!D1053</f>
        <v>0</v>
      </c>
      <c r="E724" s="454" t="s">
        <v>783</v>
      </c>
      <c r="F724" s="107" t="s">
        <v>2711</v>
      </c>
      <c r="G724" s="107"/>
      <c r="H724" s="329">
        <f>'Punten per wedstrijd'!D271</f>
        <v>2895.1999999999994</v>
      </c>
      <c r="I724" s="454" t="s">
        <v>783</v>
      </c>
      <c r="J724" s="284" t="s">
        <v>3636</v>
      </c>
      <c r="K724" s="107"/>
      <c r="L724" s="329">
        <f>'Punten per wedstrijd'!D477</f>
        <v>444</v>
      </c>
      <c r="M724" s="454" t="s">
        <v>783</v>
      </c>
      <c r="N724" s="107" t="s">
        <v>154</v>
      </c>
      <c r="O724" s="107"/>
      <c r="P724" s="329">
        <f>'Punten per wedstrijd'!D795</f>
        <v>171.4</v>
      </c>
      <c r="Q724" s="454" t="s">
        <v>783</v>
      </c>
      <c r="R724" s="284" t="s">
        <v>3638</v>
      </c>
      <c r="S724" s="454"/>
      <c r="T724" s="329">
        <f>'Punten per wedstrijd'!D909</f>
        <v>0</v>
      </c>
      <c r="U724" s="454" t="s">
        <v>783</v>
      </c>
      <c r="V724" s="285" t="s">
        <v>1658</v>
      </c>
      <c r="W724" s="107"/>
      <c r="X724" s="329">
        <f>'Punten per wedstrijd'!D35</f>
        <v>3256.4</v>
      </c>
      <c r="Y724" s="454" t="s">
        <v>783</v>
      </c>
      <c r="Z724" s="106" t="s">
        <v>1343</v>
      </c>
      <c r="AA724" s="107"/>
      <c r="AB724" s="329">
        <f>'Punten per wedstrijd'!D363</f>
        <v>591.5</v>
      </c>
      <c r="AC724" s="454" t="s">
        <v>783</v>
      </c>
      <c r="AD724" s="107" t="s">
        <v>2209</v>
      </c>
      <c r="AE724" s="107"/>
      <c r="AF724" s="329">
        <f>'Punten per wedstrijd'!D637</f>
        <v>187.1</v>
      </c>
    </row>
    <row r="725" spans="1:32" s="3" customFormat="1" ht="15.75" customHeight="1">
      <c r="A725" s="453" t="s">
        <v>784</v>
      </c>
      <c r="B725" s="284" t="s">
        <v>3640</v>
      </c>
      <c r="C725" s="107"/>
      <c r="D725" s="329">
        <f>'Punten per wedstrijd'!D1054</f>
        <v>0</v>
      </c>
      <c r="E725" s="454" t="s">
        <v>784</v>
      </c>
      <c r="F725" s="107" t="s">
        <v>2733</v>
      </c>
      <c r="G725" s="107"/>
      <c r="H725" s="329">
        <f>'Punten per wedstrijd'!D200</f>
        <v>2888.7999999999997</v>
      </c>
      <c r="I725" s="454" t="s">
        <v>784</v>
      </c>
      <c r="J725" s="107" t="s">
        <v>2217</v>
      </c>
      <c r="K725" s="107"/>
      <c r="L725" s="329">
        <f>'Punten per wedstrijd'!D552</f>
        <v>441.1</v>
      </c>
      <c r="M725" s="454" t="s">
        <v>784</v>
      </c>
      <c r="N725" s="107" t="s">
        <v>651</v>
      </c>
      <c r="O725" s="107"/>
      <c r="P725" s="329">
        <f>'Punten per wedstrijd'!D789</f>
        <v>170.3</v>
      </c>
      <c r="Q725" s="454" t="s">
        <v>784</v>
      </c>
      <c r="R725" s="107" t="s">
        <v>2727</v>
      </c>
      <c r="S725" s="454"/>
      <c r="T725" s="329">
        <f>'Punten per wedstrijd'!D910</f>
        <v>0</v>
      </c>
      <c r="U725" s="454" t="s">
        <v>784</v>
      </c>
      <c r="V725" s="107" t="s">
        <v>2202</v>
      </c>
      <c r="W725" s="107"/>
      <c r="X725" s="329">
        <f>'Punten per wedstrijd'!D76</f>
        <v>3227.1</v>
      </c>
      <c r="Y725" s="454" t="s">
        <v>784</v>
      </c>
      <c r="Z725" s="107" t="s">
        <v>2200</v>
      </c>
      <c r="AA725" s="107"/>
      <c r="AB725" s="329">
        <f>'Punten per wedstrijd'!D336</f>
        <v>590.90000000000009</v>
      </c>
      <c r="AC725" s="454" t="s">
        <v>784</v>
      </c>
      <c r="AD725" s="284" t="s">
        <v>3640</v>
      </c>
      <c r="AE725" s="107"/>
      <c r="AF725" s="329">
        <f>'Punten per wedstrijd'!D634</f>
        <v>186.70000000000002</v>
      </c>
    </row>
    <row r="726" spans="1:32" s="3" customFormat="1" ht="15.75" customHeight="1">
      <c r="A726" s="453" t="s">
        <v>785</v>
      </c>
      <c r="B726" s="107" t="s">
        <v>667</v>
      </c>
      <c r="C726" s="107"/>
      <c r="D726" s="329">
        <f>'Punten per wedstrijd'!D1055</f>
        <v>0</v>
      </c>
      <c r="E726" s="454" t="s">
        <v>785</v>
      </c>
      <c r="F726" s="284" t="s">
        <v>3631</v>
      </c>
      <c r="G726" s="107"/>
      <c r="H726" s="329">
        <f>'Punten per wedstrijd'!D183</f>
        <v>2877.5</v>
      </c>
      <c r="I726" s="454" t="s">
        <v>785</v>
      </c>
      <c r="J726" s="107" t="s">
        <v>3626</v>
      </c>
      <c r="K726" s="107"/>
      <c r="L726" s="329">
        <f>'Punten per wedstrijd'!D435</f>
        <v>439</v>
      </c>
      <c r="M726" s="454" t="s">
        <v>785</v>
      </c>
      <c r="N726" s="107" t="s">
        <v>687</v>
      </c>
      <c r="O726" s="107"/>
      <c r="P726" s="329">
        <f>'Punten per wedstrijd'!D738</f>
        <v>168.70000000000002</v>
      </c>
      <c r="Q726" s="454" t="s">
        <v>785</v>
      </c>
      <c r="R726" s="107" t="s">
        <v>2203</v>
      </c>
      <c r="S726" s="454"/>
      <c r="T726" s="329">
        <f>'Punten per wedstrijd'!D911</f>
        <v>0</v>
      </c>
      <c r="U726" s="454" t="s">
        <v>785</v>
      </c>
      <c r="V726" s="284" t="s">
        <v>3651</v>
      </c>
      <c r="W726" s="107"/>
      <c r="X726" s="329">
        <f>'Punten per wedstrijd'!D127</f>
        <v>3226.85</v>
      </c>
      <c r="Y726" s="454" t="s">
        <v>785</v>
      </c>
      <c r="Z726" s="107" t="s">
        <v>700</v>
      </c>
      <c r="AA726" s="107"/>
      <c r="AB726" s="329">
        <f>'Punten per wedstrijd'!D344</f>
        <v>590.69999999999993</v>
      </c>
      <c r="AC726" s="454" t="s">
        <v>785</v>
      </c>
      <c r="AD726" s="284" t="s">
        <v>3628</v>
      </c>
      <c r="AE726" s="107"/>
      <c r="AF726" s="329">
        <f>'Punten per wedstrijd'!D585</f>
        <v>186</v>
      </c>
    </row>
    <row r="727" spans="1:32" s="3" customFormat="1" ht="15.75" customHeight="1">
      <c r="A727" s="453" t="s">
        <v>786</v>
      </c>
      <c r="B727" s="107" t="s">
        <v>2202</v>
      </c>
      <c r="C727" s="107"/>
      <c r="D727" s="329">
        <f>'Punten per wedstrijd'!D1056</f>
        <v>0</v>
      </c>
      <c r="E727" s="454" t="s">
        <v>786</v>
      </c>
      <c r="F727" s="284" t="s">
        <v>3645</v>
      </c>
      <c r="G727" s="107"/>
      <c r="H727" s="329">
        <f>'Punten per wedstrijd'!D234</f>
        <v>2855.95</v>
      </c>
      <c r="I727" s="454" t="s">
        <v>786</v>
      </c>
      <c r="J727" s="107" t="s">
        <v>682</v>
      </c>
      <c r="K727" s="107"/>
      <c r="L727" s="329">
        <f>'Punten per wedstrijd'!D510</f>
        <v>438.70000000000005</v>
      </c>
      <c r="M727" s="454" t="s">
        <v>786</v>
      </c>
      <c r="N727" s="106" t="s">
        <v>1351</v>
      </c>
      <c r="O727" s="107"/>
      <c r="P727" s="329">
        <f>'Punten per wedstrijd'!D825</f>
        <v>167.60000000000002</v>
      </c>
      <c r="Q727" s="454" t="s">
        <v>786</v>
      </c>
      <c r="R727" s="285" t="s">
        <v>1668</v>
      </c>
      <c r="S727" s="454"/>
      <c r="T727" s="329">
        <f>'Punten per wedstrijd'!D912</f>
        <v>0</v>
      </c>
      <c r="U727" s="454" t="s">
        <v>786</v>
      </c>
      <c r="V727" s="107" t="s">
        <v>2833</v>
      </c>
      <c r="W727" s="107"/>
      <c r="X727" s="329">
        <f>'Punten per wedstrijd'!D111</f>
        <v>3226</v>
      </c>
      <c r="Y727" s="454" t="s">
        <v>786</v>
      </c>
      <c r="Z727" s="107" t="s">
        <v>633</v>
      </c>
      <c r="AA727" s="107"/>
      <c r="AB727" s="329">
        <f>'Punten per wedstrijd'!D314</f>
        <v>585.90000000000009</v>
      </c>
      <c r="AC727" s="454" t="s">
        <v>786</v>
      </c>
      <c r="AD727" s="285" t="s">
        <v>15</v>
      </c>
      <c r="AE727" s="107"/>
      <c r="AF727" s="329">
        <f>'Punten per wedstrijd'!D601</f>
        <v>181.8</v>
      </c>
    </row>
    <row r="728" spans="1:32" s="3" customFormat="1" ht="15.75" customHeight="1">
      <c r="A728" s="453" t="s">
        <v>787</v>
      </c>
      <c r="B728" s="107" t="s">
        <v>2209</v>
      </c>
      <c r="C728" s="107"/>
      <c r="D728" s="329">
        <f>'Punten per wedstrijd'!D1057</f>
        <v>0</v>
      </c>
      <c r="E728" s="454" t="s">
        <v>787</v>
      </c>
      <c r="F728" s="284" t="s">
        <v>3642</v>
      </c>
      <c r="G728" s="107"/>
      <c r="H728" s="329">
        <f>'Punten per wedstrijd'!D226</f>
        <v>2831.45</v>
      </c>
      <c r="I728" s="454" t="s">
        <v>787</v>
      </c>
      <c r="J728" s="107" t="s">
        <v>2715</v>
      </c>
      <c r="K728" s="107"/>
      <c r="L728" s="329">
        <f>'Punten per wedstrijd'!D530</f>
        <v>438.1</v>
      </c>
      <c r="M728" s="454" t="s">
        <v>787</v>
      </c>
      <c r="N728" s="107" t="s">
        <v>153</v>
      </c>
      <c r="O728" s="107"/>
      <c r="P728" s="329">
        <f>'Punten per wedstrijd'!D723</f>
        <v>166.80000000000004</v>
      </c>
      <c r="Q728" s="454" t="s">
        <v>787</v>
      </c>
      <c r="R728" s="284" t="s">
        <v>3640</v>
      </c>
      <c r="S728" s="454"/>
      <c r="T728" s="329">
        <f>'Punten per wedstrijd'!D914</f>
        <v>0</v>
      </c>
      <c r="U728" s="454" t="s">
        <v>787</v>
      </c>
      <c r="V728" s="107" t="s">
        <v>2716</v>
      </c>
      <c r="W728" s="107"/>
      <c r="X728" s="329">
        <f>'Punten per wedstrijd'!D63</f>
        <v>3224.6000000000004</v>
      </c>
      <c r="Y728" s="454" t="s">
        <v>787</v>
      </c>
      <c r="Z728" s="107" t="s">
        <v>2202</v>
      </c>
      <c r="AA728" s="107"/>
      <c r="AB728" s="329">
        <f>'Punten per wedstrijd'!D356</f>
        <v>580.29999999999995</v>
      </c>
      <c r="AC728" s="454" t="s">
        <v>787</v>
      </c>
      <c r="AD728" s="107" t="s">
        <v>700</v>
      </c>
      <c r="AE728" s="107"/>
      <c r="AF728" s="329">
        <f>'Punten per wedstrijd'!D624</f>
        <v>180.7</v>
      </c>
    </row>
    <row r="729" spans="1:32" s="3" customFormat="1" ht="15.75" customHeight="1">
      <c r="A729" s="453" t="s">
        <v>788</v>
      </c>
      <c r="B729" s="107" t="s">
        <v>668</v>
      </c>
      <c r="C729" s="107"/>
      <c r="D729" s="329">
        <f>'Punten per wedstrijd'!D1058</f>
        <v>0</v>
      </c>
      <c r="E729" s="454" t="s">
        <v>788</v>
      </c>
      <c r="F729" s="107" t="s">
        <v>2212</v>
      </c>
      <c r="G729" s="107"/>
      <c r="H729" s="329">
        <f>'Punten per wedstrijd'!D166</f>
        <v>2829.4</v>
      </c>
      <c r="I729" s="454" t="s">
        <v>788</v>
      </c>
      <c r="J729" s="284" t="s">
        <v>3633</v>
      </c>
      <c r="K729" s="107"/>
      <c r="L729" s="329">
        <f>'Punten per wedstrijd'!D468</f>
        <v>434.6</v>
      </c>
      <c r="M729" s="454" t="s">
        <v>788</v>
      </c>
      <c r="N729" s="285" t="s">
        <v>2325</v>
      </c>
      <c r="O729" s="107"/>
      <c r="P729" s="329">
        <f>'Punten per wedstrijd'!D761</f>
        <v>166.5</v>
      </c>
      <c r="Q729" s="454" t="s">
        <v>788</v>
      </c>
      <c r="R729" s="107" t="s">
        <v>667</v>
      </c>
      <c r="S729" s="454"/>
      <c r="T729" s="329">
        <f>'Punten per wedstrijd'!D915</f>
        <v>0</v>
      </c>
      <c r="U729" s="454" t="s">
        <v>788</v>
      </c>
      <c r="V729" s="107" t="s">
        <v>687</v>
      </c>
      <c r="W729" s="107"/>
      <c r="X729" s="329">
        <f>'Punten per wedstrijd'!D38</f>
        <v>3217.55</v>
      </c>
      <c r="Y729" s="454" t="s">
        <v>788</v>
      </c>
      <c r="Z729" s="284" t="s">
        <v>3633</v>
      </c>
      <c r="AA729" s="107"/>
      <c r="AB729" s="329">
        <f>'Punten per wedstrijd'!D328</f>
        <v>579.4</v>
      </c>
      <c r="AC729" s="454" t="s">
        <v>788</v>
      </c>
      <c r="AD729" s="107" t="s">
        <v>2723</v>
      </c>
      <c r="AE729" s="107"/>
      <c r="AF729" s="329">
        <f>'Punten per wedstrijd'!D686</f>
        <v>180.19999999999996</v>
      </c>
    </row>
    <row r="730" spans="1:32" s="3" customFormat="1" ht="15.75" customHeight="1">
      <c r="A730" s="453" t="s">
        <v>789</v>
      </c>
      <c r="B730" s="107" t="s">
        <v>3641</v>
      </c>
      <c r="C730" s="107"/>
      <c r="D730" s="329">
        <f>'Punten per wedstrijd'!D1059</f>
        <v>0</v>
      </c>
      <c r="E730" s="454" t="s">
        <v>789</v>
      </c>
      <c r="F730" s="107" t="s">
        <v>2200</v>
      </c>
      <c r="G730" s="107"/>
      <c r="H730" s="329">
        <f>'Punten per wedstrijd'!D196</f>
        <v>2817.55</v>
      </c>
      <c r="I730" s="454" t="s">
        <v>789</v>
      </c>
      <c r="J730" s="107" t="s">
        <v>2198</v>
      </c>
      <c r="K730" s="107"/>
      <c r="L730" s="329">
        <f>'Punten per wedstrijd'!D508</f>
        <v>430.20000000000005</v>
      </c>
      <c r="M730" s="454" t="s">
        <v>789</v>
      </c>
      <c r="N730" s="107" t="s">
        <v>2711</v>
      </c>
      <c r="O730" s="107"/>
      <c r="P730" s="329">
        <f>'Punten per wedstrijd'!D831</f>
        <v>166.4</v>
      </c>
      <c r="Q730" s="454" t="s">
        <v>789</v>
      </c>
      <c r="R730" s="107" t="s">
        <v>2202</v>
      </c>
      <c r="S730" s="454"/>
      <c r="T730" s="329">
        <f>'Punten per wedstrijd'!D916</f>
        <v>0</v>
      </c>
      <c r="U730" s="454" t="s">
        <v>789</v>
      </c>
      <c r="V730" s="285" t="s">
        <v>15</v>
      </c>
      <c r="W730" s="107"/>
      <c r="X730" s="329">
        <f>'Punten per wedstrijd'!D41</f>
        <v>3212.4</v>
      </c>
      <c r="Y730" s="454" t="s">
        <v>789</v>
      </c>
      <c r="Z730" s="284" t="s">
        <v>3650</v>
      </c>
      <c r="AA730" s="107"/>
      <c r="AB730" s="329">
        <f>'Punten per wedstrijd'!D403</f>
        <v>578.9</v>
      </c>
      <c r="AC730" s="454" t="s">
        <v>789</v>
      </c>
      <c r="AD730" s="107" t="s">
        <v>658</v>
      </c>
      <c r="AE730" s="107"/>
      <c r="AF730" s="329">
        <f>'Punten per wedstrijd'!D699</f>
        <v>179.6</v>
      </c>
    </row>
    <row r="731" spans="1:32" s="3" customFormat="1" ht="15.75" customHeight="1">
      <c r="A731" s="453" t="s">
        <v>790</v>
      </c>
      <c r="B731" s="285" t="s">
        <v>23</v>
      </c>
      <c r="C731" s="107"/>
      <c r="D731" s="329">
        <f>'Punten per wedstrijd'!D1060</f>
        <v>0</v>
      </c>
      <c r="E731" s="454" t="s">
        <v>790</v>
      </c>
      <c r="F731" s="284" t="s">
        <v>3659</v>
      </c>
      <c r="G731" s="107"/>
      <c r="H731" s="329">
        <f>'Punten per wedstrijd'!D180</f>
        <v>2815.2</v>
      </c>
      <c r="I731" s="454" t="s">
        <v>790</v>
      </c>
      <c r="J731" s="106" t="s">
        <v>1342</v>
      </c>
      <c r="K731" s="107"/>
      <c r="L731" s="329">
        <f>'Punten per wedstrijd'!D436</f>
        <v>426.9</v>
      </c>
      <c r="M731" s="454" t="s">
        <v>790</v>
      </c>
      <c r="N731" s="285" t="s">
        <v>1649</v>
      </c>
      <c r="O731" s="107"/>
      <c r="P731" s="329">
        <f>'Punten per wedstrijd'!D809</f>
        <v>165.7</v>
      </c>
      <c r="Q731" s="454" t="s">
        <v>790</v>
      </c>
      <c r="R731" s="107" t="s">
        <v>2209</v>
      </c>
      <c r="S731" s="454"/>
      <c r="T731" s="329">
        <f>'Punten per wedstrijd'!D917</f>
        <v>0</v>
      </c>
      <c r="U731" s="454" t="s">
        <v>790</v>
      </c>
      <c r="V731" s="107" t="s">
        <v>654</v>
      </c>
      <c r="W731" s="107"/>
      <c r="X731" s="329">
        <f>'Punten per wedstrijd'!D105</f>
        <v>3187.5</v>
      </c>
      <c r="Y731" s="454" t="s">
        <v>790</v>
      </c>
      <c r="Z731" s="107" t="s">
        <v>2196</v>
      </c>
      <c r="AA731" s="107"/>
      <c r="AB731" s="329">
        <f>'Punten per wedstrijd'!D302</f>
        <v>577.1</v>
      </c>
      <c r="AC731" s="454" t="s">
        <v>790</v>
      </c>
      <c r="AD731" s="284" t="s">
        <v>3635</v>
      </c>
      <c r="AE731" s="107"/>
      <c r="AF731" s="329">
        <f>'Punten per wedstrijd'!D615</f>
        <v>178.9</v>
      </c>
    </row>
    <row r="732" spans="1:32" s="3" customFormat="1" ht="15.75" customHeight="1">
      <c r="A732" s="453" t="s">
        <v>791</v>
      </c>
      <c r="B732" s="285" t="s">
        <v>25</v>
      </c>
      <c r="C732" s="107"/>
      <c r="D732" s="329">
        <f>'Punten per wedstrijd'!D1061</f>
        <v>0</v>
      </c>
      <c r="E732" s="454" t="s">
        <v>791</v>
      </c>
      <c r="F732" s="107" t="s">
        <v>2195</v>
      </c>
      <c r="G732" s="107"/>
      <c r="H732" s="329">
        <f>'Punten per wedstrijd'!D149</f>
        <v>2786.45</v>
      </c>
      <c r="I732" s="454" t="s">
        <v>791</v>
      </c>
      <c r="J732" s="284" t="s">
        <v>3648</v>
      </c>
      <c r="K732" s="107"/>
      <c r="L732" s="329">
        <f>'Punten per wedstrijd'!D533</f>
        <v>424.79999999999995</v>
      </c>
      <c r="M732" s="454" t="s">
        <v>791</v>
      </c>
      <c r="N732" s="107" t="s">
        <v>2209</v>
      </c>
      <c r="O732" s="107"/>
      <c r="P732" s="329">
        <f>'Punten per wedstrijd'!D777</f>
        <v>164.2</v>
      </c>
      <c r="Q732" s="454" t="s">
        <v>791</v>
      </c>
      <c r="R732" s="107" t="s">
        <v>668</v>
      </c>
      <c r="S732" s="454"/>
      <c r="T732" s="329">
        <f>'Punten per wedstrijd'!D918</f>
        <v>0</v>
      </c>
      <c r="U732" s="454" t="s">
        <v>791</v>
      </c>
      <c r="V732" s="285" t="s">
        <v>31</v>
      </c>
      <c r="W732" s="107"/>
      <c r="X732" s="329">
        <f>'Punten per wedstrijd'!D114</f>
        <v>3184.7</v>
      </c>
      <c r="Y732" s="454" t="s">
        <v>791</v>
      </c>
      <c r="Z732" s="107" t="s">
        <v>2203</v>
      </c>
      <c r="AA732" s="107"/>
      <c r="AB732" s="329">
        <f>'Punten per wedstrijd'!D351</f>
        <v>576.70000000000005</v>
      </c>
      <c r="AC732" s="454" t="s">
        <v>791</v>
      </c>
      <c r="AD732" s="285" t="s">
        <v>1671</v>
      </c>
      <c r="AE732" s="107"/>
      <c r="AF732" s="329">
        <f>'Punten per wedstrijd'!D689</f>
        <v>175.5</v>
      </c>
    </row>
    <row r="733" spans="1:32" s="3" customFormat="1" ht="15.75" customHeight="1">
      <c r="A733" s="453" t="s">
        <v>792</v>
      </c>
      <c r="B733" s="107" t="s">
        <v>2713</v>
      </c>
      <c r="C733" s="107"/>
      <c r="D733" s="329">
        <f>'Punten per wedstrijd'!D1062</f>
        <v>0</v>
      </c>
      <c r="E733" s="454" t="s">
        <v>792</v>
      </c>
      <c r="F733" s="284" t="s">
        <v>3648</v>
      </c>
      <c r="G733" s="107"/>
      <c r="H733" s="329">
        <f>'Punten per wedstrijd'!D253</f>
        <v>2785.3500000000004</v>
      </c>
      <c r="I733" s="454" t="s">
        <v>792</v>
      </c>
      <c r="J733" s="285" t="s">
        <v>11</v>
      </c>
      <c r="K733" s="107"/>
      <c r="L733" s="329">
        <f>'Punten per wedstrijd'!D450</f>
        <v>424.6</v>
      </c>
      <c r="M733" s="454" t="s">
        <v>792</v>
      </c>
      <c r="N733" s="284" t="s">
        <v>3633</v>
      </c>
      <c r="O733" s="107"/>
      <c r="P733" s="329">
        <f>'Punten per wedstrijd'!D748</f>
        <v>162</v>
      </c>
      <c r="Q733" s="454" t="s">
        <v>792</v>
      </c>
      <c r="R733" s="107" t="s">
        <v>3641</v>
      </c>
      <c r="S733" s="454"/>
      <c r="T733" s="329">
        <f>'Punten per wedstrijd'!D919</f>
        <v>0</v>
      </c>
      <c r="U733" s="454" t="s">
        <v>792</v>
      </c>
      <c r="V733" s="284" t="s">
        <v>3650</v>
      </c>
      <c r="W733" s="107"/>
      <c r="X733" s="329">
        <f>'Punten per wedstrijd'!D123</f>
        <v>3180.7999999999993</v>
      </c>
      <c r="Y733" s="454" t="s">
        <v>792</v>
      </c>
      <c r="Z733" s="284" t="s">
        <v>3645</v>
      </c>
      <c r="AA733" s="107"/>
      <c r="AB733" s="329">
        <f>'Punten per wedstrijd'!D374</f>
        <v>573.79999999999995</v>
      </c>
      <c r="AC733" s="454" t="s">
        <v>792</v>
      </c>
      <c r="AD733" s="107" t="s">
        <v>2713</v>
      </c>
      <c r="AE733" s="107"/>
      <c r="AF733" s="329">
        <f>'Punten per wedstrijd'!D642</f>
        <v>175.3</v>
      </c>
    </row>
    <row r="734" spans="1:32" s="3" customFormat="1" ht="15.75" customHeight="1">
      <c r="A734" s="453" t="s">
        <v>793</v>
      </c>
      <c r="B734" s="106" t="s">
        <v>1343</v>
      </c>
      <c r="C734" s="107"/>
      <c r="D734" s="329">
        <f>'Punten per wedstrijd'!D1063</f>
        <v>0</v>
      </c>
      <c r="E734" s="454" t="s">
        <v>793</v>
      </c>
      <c r="F734" s="285" t="s">
        <v>1664</v>
      </c>
      <c r="G734" s="107"/>
      <c r="H734" s="329">
        <f>'Punten per wedstrijd'!D152</f>
        <v>2782.1</v>
      </c>
      <c r="I734" s="454" t="s">
        <v>793</v>
      </c>
      <c r="J734" s="106" t="s">
        <v>1345</v>
      </c>
      <c r="K734" s="107"/>
      <c r="L734" s="329">
        <f>'Punten per wedstrijd'!D504</f>
        <v>423.8</v>
      </c>
      <c r="M734" s="454" t="s">
        <v>793</v>
      </c>
      <c r="N734" s="285" t="s">
        <v>1</v>
      </c>
      <c r="O734" s="107"/>
      <c r="P734" s="329">
        <f>'Punten per wedstrijd'!D710</f>
        <v>160.30000000000001</v>
      </c>
      <c r="Q734" s="454" t="s">
        <v>793</v>
      </c>
      <c r="R734" s="285" t="s">
        <v>23</v>
      </c>
      <c r="S734" s="454"/>
      <c r="T734" s="329">
        <f>'Punten per wedstrijd'!D920</f>
        <v>0</v>
      </c>
      <c r="U734" s="454" t="s">
        <v>793</v>
      </c>
      <c r="V734" s="284" t="s">
        <v>3659</v>
      </c>
      <c r="W734" s="107"/>
      <c r="X734" s="329">
        <f>'Punten per wedstrijd'!D40</f>
        <v>3157.6000000000004</v>
      </c>
      <c r="Y734" s="454" t="s">
        <v>793</v>
      </c>
      <c r="Z734" s="106" t="s">
        <v>1349</v>
      </c>
      <c r="AA734" s="107"/>
      <c r="AB734" s="329">
        <f>'Punten per wedstrijd'!D380</f>
        <v>572.20000000000005</v>
      </c>
      <c r="AC734" s="454" t="s">
        <v>793</v>
      </c>
      <c r="AD734" s="107" t="s">
        <v>3641</v>
      </c>
      <c r="AE734" s="107"/>
      <c r="AF734" s="329">
        <f>'Punten per wedstrijd'!D639</f>
        <v>170.40000000000003</v>
      </c>
    </row>
    <row r="735" spans="1:32" s="3" customFormat="1" ht="15.75" customHeight="1">
      <c r="A735" s="453" t="s">
        <v>794</v>
      </c>
      <c r="B735" s="106" t="s">
        <v>1345</v>
      </c>
      <c r="C735" s="107"/>
      <c r="D735" s="329">
        <f>'Punten per wedstrijd'!D1064</f>
        <v>0</v>
      </c>
      <c r="E735" s="454" t="s">
        <v>794</v>
      </c>
      <c r="F735" s="106" t="s">
        <v>1342</v>
      </c>
      <c r="G735" s="107"/>
      <c r="H735" s="329">
        <f>'Punten per wedstrijd'!D156</f>
        <v>2764</v>
      </c>
      <c r="I735" s="454" t="s">
        <v>794</v>
      </c>
      <c r="J735" s="107" t="s">
        <v>669</v>
      </c>
      <c r="K735" s="107"/>
      <c r="L735" s="329">
        <f>'Punten per wedstrijd'!D517</f>
        <v>418.5</v>
      </c>
      <c r="M735" s="454" t="s">
        <v>794</v>
      </c>
      <c r="N735" s="107" t="s">
        <v>2201</v>
      </c>
      <c r="O735" s="107"/>
      <c r="P735" s="329">
        <f>'Punten per wedstrijd'!D750</f>
        <v>158.5</v>
      </c>
      <c r="Q735" s="454" t="s">
        <v>794</v>
      </c>
      <c r="R735" s="285" t="s">
        <v>25</v>
      </c>
      <c r="S735" s="454"/>
      <c r="T735" s="329">
        <f>'Punten per wedstrijd'!D921</f>
        <v>0</v>
      </c>
      <c r="U735" s="454" t="s">
        <v>794</v>
      </c>
      <c r="V735" s="107" t="s">
        <v>638</v>
      </c>
      <c r="W735" s="107"/>
      <c r="X735" s="329">
        <f>'Punten per wedstrijd'!D108</f>
        <v>3151.1</v>
      </c>
      <c r="Y735" s="454" t="s">
        <v>794</v>
      </c>
      <c r="Z735" s="284" t="s">
        <v>3636</v>
      </c>
      <c r="AA735" s="107"/>
      <c r="AB735" s="329">
        <f>'Punten per wedstrijd'!D337</f>
        <v>569.70000000000005</v>
      </c>
      <c r="AC735" s="454" t="s">
        <v>794</v>
      </c>
      <c r="AD735" s="285" t="s">
        <v>33</v>
      </c>
      <c r="AE735" s="107"/>
      <c r="AF735" s="329">
        <f>'Punten per wedstrijd'!D680</f>
        <v>169.20000000000002</v>
      </c>
    </row>
    <row r="736" spans="1:32" s="3" customFormat="1" ht="15.75" customHeight="1">
      <c r="A736" s="454" t="s">
        <v>795</v>
      </c>
      <c r="B736" s="107" t="s">
        <v>2714</v>
      </c>
      <c r="C736" s="107"/>
      <c r="D736" s="329">
        <f>'Punten per wedstrijd'!D1065</f>
        <v>0</v>
      </c>
      <c r="E736" s="454" t="s">
        <v>795</v>
      </c>
      <c r="F736" s="107" t="s">
        <v>2735</v>
      </c>
      <c r="G736" s="107"/>
      <c r="H736" s="329">
        <f>'Punten per wedstrijd'!D232</f>
        <v>2763.7999999999997</v>
      </c>
      <c r="I736" s="454" t="s">
        <v>795</v>
      </c>
      <c r="J736" s="107" t="s">
        <v>2711</v>
      </c>
      <c r="K736" s="107"/>
      <c r="L736" s="329">
        <f>'Punten per wedstrijd'!D551</f>
        <v>417.1</v>
      </c>
      <c r="M736" s="454" t="s">
        <v>795</v>
      </c>
      <c r="N736" s="284" t="s">
        <v>3652</v>
      </c>
      <c r="O736" s="107"/>
      <c r="P736" s="329">
        <f>'Punten per wedstrijd'!D835</f>
        <v>157.5</v>
      </c>
      <c r="Q736" s="454" t="s">
        <v>795</v>
      </c>
      <c r="R736" s="107" t="s">
        <v>2713</v>
      </c>
      <c r="S736" s="454"/>
      <c r="T736" s="329">
        <f>'Punten per wedstrijd'!D922</f>
        <v>0</v>
      </c>
      <c r="U736" s="454" t="s">
        <v>795</v>
      </c>
      <c r="V736" s="106" t="s">
        <v>1337</v>
      </c>
      <c r="W736" s="107"/>
      <c r="X736" s="329">
        <f>'Punten per wedstrijd'!D8</f>
        <v>3143.9</v>
      </c>
      <c r="Y736" s="454" t="s">
        <v>795</v>
      </c>
      <c r="Z736" s="107" t="s">
        <v>686</v>
      </c>
      <c r="AA736" s="107"/>
      <c r="AB736" s="329">
        <f>'Punten per wedstrijd'!D399</f>
        <v>568.40000000000009</v>
      </c>
      <c r="AC736" s="454" t="s">
        <v>795</v>
      </c>
      <c r="AD736" s="107" t="s">
        <v>669</v>
      </c>
      <c r="AE736" s="107"/>
      <c r="AF736" s="329">
        <f>'Punten per wedstrijd'!D657</f>
        <v>167</v>
      </c>
    </row>
    <row r="737" spans="1:32" s="3" customFormat="1" ht="15.75" customHeight="1">
      <c r="A737" s="454" t="s">
        <v>796</v>
      </c>
      <c r="B737" s="284" t="s">
        <v>3642</v>
      </c>
      <c r="C737" s="107"/>
      <c r="D737" s="329">
        <f>'Punten per wedstrijd'!D1066</f>
        <v>0</v>
      </c>
      <c r="E737" s="454" t="s">
        <v>796</v>
      </c>
      <c r="F737" s="284" t="s">
        <v>143</v>
      </c>
      <c r="G737" s="107"/>
      <c r="H737" s="329">
        <f>'Punten per wedstrijd'!D262</f>
        <v>2754.2</v>
      </c>
      <c r="I737" s="454" t="s">
        <v>796</v>
      </c>
      <c r="J737" s="284" t="s">
        <v>3642</v>
      </c>
      <c r="K737" s="107"/>
      <c r="L737" s="329">
        <f>'Punten per wedstrijd'!D506</f>
        <v>416.8</v>
      </c>
      <c r="M737" s="454" t="s">
        <v>796</v>
      </c>
      <c r="N737" s="285" t="s">
        <v>1753</v>
      </c>
      <c r="O737" s="107"/>
      <c r="P737" s="329">
        <f>'Punten per wedstrijd'!D807</f>
        <v>157.19999999999999</v>
      </c>
      <c r="Q737" s="454" t="s">
        <v>796</v>
      </c>
      <c r="R737" s="106" t="s">
        <v>1343</v>
      </c>
      <c r="S737" s="454"/>
      <c r="T737" s="329">
        <f>'Punten per wedstrijd'!D923</f>
        <v>0</v>
      </c>
      <c r="U737" s="454" t="s">
        <v>796</v>
      </c>
      <c r="V737" s="107" t="s">
        <v>2709</v>
      </c>
      <c r="W737" s="107"/>
      <c r="X737" s="329">
        <f>'Punten per wedstrijd'!D91</f>
        <v>3138.55</v>
      </c>
      <c r="Y737" s="454" t="s">
        <v>796</v>
      </c>
      <c r="Z737" s="107" t="s">
        <v>2735</v>
      </c>
      <c r="AA737" s="107"/>
      <c r="AB737" s="329">
        <f>'Punten per wedstrijd'!D372</f>
        <v>566.4</v>
      </c>
      <c r="AC737" s="454" t="s">
        <v>796</v>
      </c>
      <c r="AD737" s="285" t="s">
        <v>1667</v>
      </c>
      <c r="AE737" s="107"/>
      <c r="AF737" s="329">
        <f>'Punten per wedstrijd'!D628</f>
        <v>166.8</v>
      </c>
    </row>
    <row r="738" spans="1:32" s="3" customFormat="1" ht="15.75" customHeight="1">
      <c r="A738" s="454" t="s">
        <v>797</v>
      </c>
      <c r="B738" s="284" t="s">
        <v>3643</v>
      </c>
      <c r="C738" s="107"/>
      <c r="D738" s="329">
        <f>'Punten per wedstrijd'!D1067</f>
        <v>0</v>
      </c>
      <c r="E738" s="454" t="s">
        <v>797</v>
      </c>
      <c r="F738" s="107" t="s">
        <v>2210</v>
      </c>
      <c r="G738" s="107"/>
      <c r="H738" s="329">
        <f>'Punten per wedstrijd'!D236</f>
        <v>2752.4</v>
      </c>
      <c r="I738" s="454" t="s">
        <v>797</v>
      </c>
      <c r="J738" s="107" t="s">
        <v>2726</v>
      </c>
      <c r="K738" s="107"/>
      <c r="L738" s="329">
        <f>'Punten per wedstrijd'!D462</f>
        <v>415.8</v>
      </c>
      <c r="M738" s="454" t="s">
        <v>797</v>
      </c>
      <c r="N738" s="107" t="s">
        <v>2733</v>
      </c>
      <c r="O738" s="107"/>
      <c r="P738" s="329">
        <f>'Punten per wedstrijd'!D760</f>
        <v>156.79999999999998</v>
      </c>
      <c r="Q738" s="454" t="s">
        <v>797</v>
      </c>
      <c r="R738" s="106" t="s">
        <v>1345</v>
      </c>
      <c r="S738" s="454"/>
      <c r="T738" s="329">
        <f>'Punten per wedstrijd'!D924</f>
        <v>0</v>
      </c>
      <c r="U738" s="454" t="s">
        <v>797</v>
      </c>
      <c r="V738" s="107" t="s">
        <v>2710</v>
      </c>
      <c r="W738" s="107"/>
      <c r="X738" s="329">
        <f>'Punten per wedstrijd'!D138</f>
        <v>3132.25</v>
      </c>
      <c r="Y738" s="454" t="s">
        <v>797</v>
      </c>
      <c r="Z738" s="106" t="s">
        <v>1345</v>
      </c>
      <c r="AA738" s="107"/>
      <c r="AB738" s="329">
        <f>'Punten per wedstrijd'!D364</f>
        <v>564.30000000000007</v>
      </c>
      <c r="AC738" s="454" t="s">
        <v>797</v>
      </c>
      <c r="AD738" s="107" t="s">
        <v>2201</v>
      </c>
      <c r="AE738" s="107"/>
      <c r="AF738" s="329">
        <f>'Punten per wedstrijd'!D610</f>
        <v>166.6</v>
      </c>
    </row>
    <row r="739" spans="1:32" s="3" customFormat="1" ht="15.75" customHeight="1">
      <c r="A739" s="454" t="s">
        <v>798</v>
      </c>
      <c r="B739" s="107" t="s">
        <v>2198</v>
      </c>
      <c r="C739" s="107"/>
      <c r="D739" s="329">
        <f>'Punten per wedstrijd'!D1068</f>
        <v>0</v>
      </c>
      <c r="E739" s="454" t="s">
        <v>798</v>
      </c>
      <c r="F739" s="107" t="s">
        <v>2710</v>
      </c>
      <c r="G739" s="107"/>
      <c r="H739" s="329">
        <f>'Punten per wedstrijd'!D278</f>
        <v>2740.05</v>
      </c>
      <c r="I739" s="454" t="s">
        <v>798</v>
      </c>
      <c r="J739" s="284" t="s">
        <v>3649</v>
      </c>
      <c r="K739" s="107"/>
      <c r="L739" s="329">
        <f>'Punten per wedstrijd'!D537</f>
        <v>415.1</v>
      </c>
      <c r="M739" s="454" t="s">
        <v>798</v>
      </c>
      <c r="N739" s="285" t="s">
        <v>1666</v>
      </c>
      <c r="O739" s="107"/>
      <c r="P739" s="329">
        <f>'Punten per wedstrijd'!D732</f>
        <v>155.69999999999999</v>
      </c>
      <c r="Q739" s="454" t="s">
        <v>798</v>
      </c>
      <c r="R739" s="107" t="s">
        <v>2714</v>
      </c>
      <c r="S739" s="454"/>
      <c r="T739" s="329">
        <f>'Punten per wedstrijd'!D925</f>
        <v>0</v>
      </c>
      <c r="U739" s="454" t="s">
        <v>798</v>
      </c>
      <c r="V739" s="107" t="s">
        <v>2717</v>
      </c>
      <c r="W739" s="107"/>
      <c r="X739" s="329">
        <f>'Punten per wedstrijd'!D36</f>
        <v>3118.2999999999997</v>
      </c>
      <c r="Y739" s="454" t="s">
        <v>798</v>
      </c>
      <c r="Z739" s="285" t="s">
        <v>23</v>
      </c>
      <c r="AA739" s="107"/>
      <c r="AB739" s="329">
        <f>'Punten per wedstrijd'!D360</f>
        <v>558.6</v>
      </c>
      <c r="AC739" s="454" t="s">
        <v>798</v>
      </c>
      <c r="AD739" s="284" t="s">
        <v>3649</v>
      </c>
      <c r="AE739" s="107"/>
      <c r="AF739" s="329">
        <f>'Punten per wedstrijd'!D677</f>
        <v>166.4</v>
      </c>
    </row>
    <row r="740" spans="1:32" s="3" customFormat="1" ht="15.75" customHeight="1">
      <c r="A740" s="454" t="s">
        <v>799</v>
      </c>
      <c r="B740" s="107" t="s">
        <v>651</v>
      </c>
      <c r="C740" s="107"/>
      <c r="D740" s="329">
        <f>'Punten per wedstrijd'!D1069</f>
        <v>0</v>
      </c>
      <c r="E740" s="454" t="s">
        <v>799</v>
      </c>
      <c r="F740" s="285" t="s">
        <v>1657</v>
      </c>
      <c r="G740" s="107"/>
      <c r="H740" s="329">
        <f>'Punten per wedstrijd'!D145</f>
        <v>2715.8999999999996</v>
      </c>
      <c r="I740" s="454" t="s">
        <v>799</v>
      </c>
      <c r="J740" s="284" t="s">
        <v>3628</v>
      </c>
      <c r="K740" s="107"/>
      <c r="L740" s="329">
        <f>'Punten per wedstrijd'!D445</f>
        <v>412.90000000000003</v>
      </c>
      <c r="M740" s="454" t="s">
        <v>799</v>
      </c>
      <c r="N740" s="285" t="s">
        <v>23</v>
      </c>
      <c r="O740" s="107"/>
      <c r="P740" s="329">
        <f>'Punten per wedstrijd'!D780</f>
        <v>155.4</v>
      </c>
      <c r="Q740" s="454" t="s">
        <v>799</v>
      </c>
      <c r="R740" s="284" t="s">
        <v>3642</v>
      </c>
      <c r="S740" s="454"/>
      <c r="T740" s="329">
        <f>'Punten per wedstrijd'!D926</f>
        <v>0</v>
      </c>
      <c r="U740" s="454" t="s">
        <v>799</v>
      </c>
      <c r="V740" s="284" t="s">
        <v>3642</v>
      </c>
      <c r="W740" s="107"/>
      <c r="X740" s="329">
        <f>'Punten per wedstrijd'!D86</f>
        <v>3099.95</v>
      </c>
      <c r="Y740" s="454" t="s">
        <v>799</v>
      </c>
      <c r="Z740" s="285" t="s">
        <v>1664</v>
      </c>
      <c r="AA740" s="107"/>
      <c r="AB740" s="329">
        <f>'Punten per wedstrijd'!D292</f>
        <v>552.80000000000007</v>
      </c>
      <c r="AC740" s="454" t="s">
        <v>799</v>
      </c>
      <c r="AD740" s="107" t="s">
        <v>3689</v>
      </c>
      <c r="AE740" s="107"/>
      <c r="AF740" s="329">
        <f>'Punten per wedstrijd'!D678</f>
        <v>165.80000000000004</v>
      </c>
    </row>
    <row r="741" spans="1:32" s="3" customFormat="1" ht="15.75" customHeight="1">
      <c r="A741" s="454" t="s">
        <v>800</v>
      </c>
      <c r="B741" s="107" t="s">
        <v>682</v>
      </c>
      <c r="C741" s="107"/>
      <c r="D741" s="329">
        <f>'Punten per wedstrijd'!D1070</f>
        <v>0</v>
      </c>
      <c r="E741" s="454" t="s">
        <v>800</v>
      </c>
      <c r="F741" s="107" t="s">
        <v>669</v>
      </c>
      <c r="G741" s="107"/>
      <c r="H741" s="329">
        <f>'Punten per wedstrijd'!D237</f>
        <v>2692.1500000000005</v>
      </c>
      <c r="I741" s="454" t="s">
        <v>800</v>
      </c>
      <c r="J741" s="107" t="s">
        <v>2210</v>
      </c>
      <c r="K741" s="107"/>
      <c r="L741" s="329">
        <f>'Punten per wedstrijd'!D516</f>
        <v>412.3</v>
      </c>
      <c r="M741" s="454" t="s">
        <v>800</v>
      </c>
      <c r="N741" s="107" t="s">
        <v>2710</v>
      </c>
      <c r="O741" s="107"/>
      <c r="P741" s="329">
        <f>'Punten per wedstrijd'!D838</f>
        <v>154.60000000000002</v>
      </c>
      <c r="Q741" s="454" t="s">
        <v>800</v>
      </c>
      <c r="R741" s="284" t="s">
        <v>3643</v>
      </c>
      <c r="S741" s="454"/>
      <c r="T741" s="329">
        <f>'Punten per wedstrijd'!D927</f>
        <v>0</v>
      </c>
      <c r="U741" s="454" t="s">
        <v>800</v>
      </c>
      <c r="V741" s="107" t="s">
        <v>2195</v>
      </c>
      <c r="W741" s="107"/>
      <c r="X741" s="329">
        <f>'Punten per wedstrijd'!D9</f>
        <v>3095.85</v>
      </c>
      <c r="Y741" s="454" t="s">
        <v>800</v>
      </c>
      <c r="Z741" s="107" t="s">
        <v>2727</v>
      </c>
      <c r="AA741" s="107"/>
      <c r="AB741" s="329">
        <f>'Punten per wedstrijd'!D350</f>
        <v>547.29999999999995</v>
      </c>
      <c r="AC741" s="454" t="s">
        <v>800</v>
      </c>
      <c r="AD741" s="107" t="s">
        <v>654</v>
      </c>
      <c r="AE741" s="107"/>
      <c r="AF741" s="329">
        <f>'Punten per wedstrijd'!D665</f>
        <v>165.2</v>
      </c>
    </row>
    <row r="742" spans="1:32" s="3" customFormat="1" ht="15.75" customHeight="1">
      <c r="A742" s="454" t="s">
        <v>801</v>
      </c>
      <c r="B742" s="107" t="s">
        <v>2709</v>
      </c>
      <c r="C742" s="107"/>
      <c r="D742" s="329">
        <f>'Punten per wedstrijd'!D1071</f>
        <v>0</v>
      </c>
      <c r="E742" s="454" t="s">
        <v>801</v>
      </c>
      <c r="F742" s="284" t="s">
        <v>3638</v>
      </c>
      <c r="G742" s="107"/>
      <c r="H742" s="329">
        <f>'Punten per wedstrijd'!D209</f>
        <v>2680.5</v>
      </c>
      <c r="I742" s="454" t="s">
        <v>801</v>
      </c>
      <c r="J742" s="107" t="s">
        <v>2209</v>
      </c>
      <c r="K742" s="107"/>
      <c r="L742" s="329">
        <f>'Punten per wedstrijd'!D497</f>
        <v>410</v>
      </c>
      <c r="M742" s="454" t="s">
        <v>801</v>
      </c>
      <c r="N742" s="107" t="s">
        <v>2216</v>
      </c>
      <c r="O742" s="107"/>
      <c r="P742" s="329">
        <f>'Punten per wedstrijd'!D744</f>
        <v>154.1</v>
      </c>
      <c r="Q742" s="454" t="s">
        <v>801</v>
      </c>
      <c r="R742" s="107" t="s">
        <v>2198</v>
      </c>
      <c r="S742" s="454"/>
      <c r="T742" s="329">
        <f>'Punten per wedstrijd'!D928</f>
        <v>0</v>
      </c>
      <c r="U742" s="454" t="s">
        <v>801</v>
      </c>
      <c r="V742" s="285" t="s">
        <v>25</v>
      </c>
      <c r="W742" s="107"/>
      <c r="X742" s="329">
        <f>'Punten per wedstrijd'!D81</f>
        <v>3095.3999999999996</v>
      </c>
      <c r="Y742" s="454" t="s">
        <v>801</v>
      </c>
      <c r="Z742" s="284" t="s">
        <v>3629</v>
      </c>
      <c r="AA742" s="107"/>
      <c r="AB742" s="329">
        <f>'Punten per wedstrijd'!D307</f>
        <v>545.00000000000011</v>
      </c>
      <c r="AC742" s="454" t="s">
        <v>801</v>
      </c>
      <c r="AD742" s="107" t="s">
        <v>682</v>
      </c>
      <c r="AE742" s="107"/>
      <c r="AF742" s="329">
        <f>'Punten per wedstrijd'!D650</f>
        <v>164.5</v>
      </c>
    </row>
    <row r="743" spans="1:32" s="3" customFormat="1" ht="15.75" customHeight="1">
      <c r="A743" s="454" t="s">
        <v>802</v>
      </c>
      <c r="B743" s="107" t="s">
        <v>2735</v>
      </c>
      <c r="C743" s="107"/>
      <c r="D743" s="329">
        <f>'Punten per wedstrijd'!D1072</f>
        <v>0</v>
      </c>
      <c r="E743" s="454" t="s">
        <v>802</v>
      </c>
      <c r="F743" s="107" t="s">
        <v>2725</v>
      </c>
      <c r="G743" s="107"/>
      <c r="H743" s="329">
        <f>'Punten per wedstrijd'!D242</f>
        <v>2661.4</v>
      </c>
      <c r="I743" s="454" t="s">
        <v>802</v>
      </c>
      <c r="J743" s="107" t="s">
        <v>638</v>
      </c>
      <c r="K743" s="107"/>
      <c r="L743" s="329">
        <f>'Punten per wedstrijd'!D528</f>
        <v>408.20000000000005</v>
      </c>
      <c r="M743" s="454" t="s">
        <v>802</v>
      </c>
      <c r="N743" s="107" t="s">
        <v>3641</v>
      </c>
      <c r="O743" s="107"/>
      <c r="P743" s="329">
        <f>'Punten per wedstrijd'!D779</f>
        <v>153.69999999999999</v>
      </c>
      <c r="Q743" s="454" t="s">
        <v>802</v>
      </c>
      <c r="R743" s="107" t="s">
        <v>651</v>
      </c>
      <c r="S743" s="454"/>
      <c r="T743" s="329">
        <f>'Punten per wedstrijd'!D929</f>
        <v>0</v>
      </c>
      <c r="U743" s="454" t="s">
        <v>802</v>
      </c>
      <c r="V743" s="284" t="s">
        <v>3640</v>
      </c>
      <c r="W743" s="107"/>
      <c r="X743" s="329">
        <f>'Punten per wedstrijd'!D74</f>
        <v>3089.95</v>
      </c>
      <c r="Y743" s="454" t="s">
        <v>802</v>
      </c>
      <c r="Z743" s="106" t="s">
        <v>1346</v>
      </c>
      <c r="AA743" s="107"/>
      <c r="AB743" s="329">
        <f>'Punten per wedstrijd'!D286</f>
        <v>542.1</v>
      </c>
      <c r="AC743" s="454" t="s">
        <v>802</v>
      </c>
      <c r="AD743" s="107" t="s">
        <v>2724</v>
      </c>
      <c r="AE743" s="107"/>
      <c r="AF743" s="329">
        <f>'Punten per wedstrijd'!D658</f>
        <v>163.6</v>
      </c>
    </row>
    <row r="744" spans="1:32" s="3" customFormat="1" ht="15.75" customHeight="1">
      <c r="A744" s="454" t="s">
        <v>803</v>
      </c>
      <c r="B744" s="284" t="s">
        <v>3644</v>
      </c>
      <c r="C744" s="107"/>
      <c r="D744" s="329">
        <f>'Punten per wedstrijd'!D1073</f>
        <v>0</v>
      </c>
      <c r="E744" s="454" t="s">
        <v>803</v>
      </c>
      <c r="F744" s="284" t="s">
        <v>3647</v>
      </c>
      <c r="G744" s="107"/>
      <c r="H744" s="329">
        <f>'Punten per wedstrijd'!D252</f>
        <v>2651.95</v>
      </c>
      <c r="I744" s="454" t="s">
        <v>803</v>
      </c>
      <c r="J744" s="107" t="s">
        <v>2719</v>
      </c>
      <c r="K744" s="107"/>
      <c r="L744" s="329">
        <f>'Punten per wedstrijd'!D535</f>
        <v>406.90000000000003</v>
      </c>
      <c r="M744" s="454" t="s">
        <v>803</v>
      </c>
      <c r="N744" s="107" t="s">
        <v>2723</v>
      </c>
      <c r="O744" s="107"/>
      <c r="P744" s="329">
        <f>'Punten per wedstrijd'!D826</f>
        <v>153.09999999999997</v>
      </c>
      <c r="Q744" s="454" t="s">
        <v>803</v>
      </c>
      <c r="R744" s="107" t="s">
        <v>682</v>
      </c>
      <c r="S744" s="454"/>
      <c r="T744" s="329">
        <f>'Punten per wedstrijd'!D930</f>
        <v>0</v>
      </c>
      <c r="U744" s="454" t="s">
        <v>803</v>
      </c>
      <c r="V744" s="106" t="s">
        <v>1344</v>
      </c>
      <c r="W744" s="107"/>
      <c r="X744" s="329">
        <f>'Punten per wedstrijd'!D33</f>
        <v>3089.5</v>
      </c>
      <c r="Y744" s="454" t="s">
        <v>803</v>
      </c>
      <c r="Z744" s="285" t="s">
        <v>1655</v>
      </c>
      <c r="AA744" s="107"/>
      <c r="AB744" s="329">
        <f>'Punten per wedstrijd'!D420</f>
        <v>540.29999999999995</v>
      </c>
      <c r="AC744" s="454" t="s">
        <v>803</v>
      </c>
      <c r="AD744" s="106" t="s">
        <v>1337</v>
      </c>
      <c r="AE744" s="107"/>
      <c r="AF744" s="329">
        <f>'Punten per wedstrijd'!D568</f>
        <v>162.80000000000004</v>
      </c>
    </row>
    <row r="745" spans="1:32" s="3" customFormat="1" ht="15.75" customHeight="1">
      <c r="A745" s="454" t="s">
        <v>804</v>
      </c>
      <c r="B745" s="284" t="s">
        <v>3645</v>
      </c>
      <c r="C745" s="107"/>
      <c r="D745" s="329">
        <f>'Punten per wedstrijd'!D1074</f>
        <v>0</v>
      </c>
      <c r="E745" s="454" t="s">
        <v>804</v>
      </c>
      <c r="F745" s="284" t="s">
        <v>3629</v>
      </c>
      <c r="G745" s="107"/>
      <c r="H745" s="329">
        <f>'Punten per wedstrijd'!D167</f>
        <v>2650.7499999999995</v>
      </c>
      <c r="I745" s="454" t="s">
        <v>804</v>
      </c>
      <c r="J745" s="285" t="s">
        <v>1667</v>
      </c>
      <c r="K745" s="107"/>
      <c r="L745" s="329">
        <f>'Punten per wedstrijd'!D488</f>
        <v>404.6</v>
      </c>
      <c r="M745" s="454" t="s">
        <v>804</v>
      </c>
      <c r="N745" s="107" t="s">
        <v>2195</v>
      </c>
      <c r="O745" s="107"/>
      <c r="P745" s="329">
        <f>'Punten per wedstrijd'!D709</f>
        <v>152.80000000000001</v>
      </c>
      <c r="Q745" s="454" t="s">
        <v>804</v>
      </c>
      <c r="R745" s="107" t="s">
        <v>2709</v>
      </c>
      <c r="S745" s="454"/>
      <c r="T745" s="329">
        <f>'Punten per wedstrijd'!D931</f>
        <v>0</v>
      </c>
      <c r="U745" s="454" t="s">
        <v>804</v>
      </c>
      <c r="V745" s="107" t="s">
        <v>3637</v>
      </c>
      <c r="W745" s="107"/>
      <c r="X745" s="329">
        <f>'Punten per wedstrijd'!D62</f>
        <v>3071.8</v>
      </c>
      <c r="Y745" s="454" t="s">
        <v>804</v>
      </c>
      <c r="Z745" s="107" t="s">
        <v>3689</v>
      </c>
      <c r="AA745" s="107"/>
      <c r="AB745" s="329">
        <f>'Punten per wedstrijd'!D398</f>
        <v>537.69999999999993</v>
      </c>
      <c r="AC745" s="454" t="s">
        <v>804</v>
      </c>
      <c r="AD745" s="284" t="s">
        <v>3651</v>
      </c>
      <c r="AE745" s="107"/>
      <c r="AF745" s="329">
        <f>'Punten per wedstrijd'!D687</f>
        <v>159</v>
      </c>
    </row>
    <row r="746" spans="1:32" s="3" customFormat="1" ht="15.75" customHeight="1">
      <c r="A746" s="454" t="s">
        <v>805</v>
      </c>
      <c r="B746" s="107" t="s">
        <v>154</v>
      </c>
      <c r="C746" s="107"/>
      <c r="D746" s="329">
        <f>'Punten per wedstrijd'!D1075</f>
        <v>0</v>
      </c>
      <c r="E746" s="454" t="s">
        <v>805</v>
      </c>
      <c r="F746" s="107" t="s">
        <v>3641</v>
      </c>
      <c r="G746" s="107"/>
      <c r="H746" s="329">
        <f>'Punten per wedstrijd'!D219</f>
        <v>2646.6</v>
      </c>
      <c r="I746" s="454" t="s">
        <v>805</v>
      </c>
      <c r="J746" s="107" t="s">
        <v>2734</v>
      </c>
      <c r="K746" s="107"/>
      <c r="L746" s="329">
        <f>'Punten per wedstrijd'!D478</f>
        <v>403.3</v>
      </c>
      <c r="M746" s="454" t="s">
        <v>805</v>
      </c>
      <c r="N746" s="107" t="s">
        <v>2197</v>
      </c>
      <c r="O746" s="107"/>
      <c r="P746" s="329">
        <f>'Punten per wedstrijd'!D731</f>
        <v>152.5</v>
      </c>
      <c r="Q746" s="454" t="s">
        <v>805</v>
      </c>
      <c r="R746" s="107" t="s">
        <v>2735</v>
      </c>
      <c r="S746" s="454"/>
      <c r="T746" s="329">
        <f>'Punten per wedstrijd'!D932</f>
        <v>0</v>
      </c>
      <c r="U746" s="454" t="s">
        <v>805</v>
      </c>
      <c r="V746" s="284" t="s">
        <v>21</v>
      </c>
      <c r="W746" s="107"/>
      <c r="X746" s="329">
        <f>'Punten per wedstrijd'!D65</f>
        <v>3050.8999999999996</v>
      </c>
      <c r="Y746" s="454" t="s">
        <v>805</v>
      </c>
      <c r="Z746" s="107" t="s">
        <v>2734</v>
      </c>
      <c r="AA746" s="107"/>
      <c r="AB746" s="329">
        <f>'Punten per wedstrijd'!D338</f>
        <v>536.70000000000005</v>
      </c>
      <c r="AC746" s="454" t="s">
        <v>805</v>
      </c>
      <c r="AD746" s="285" t="s">
        <v>1661</v>
      </c>
      <c r="AE746" s="107"/>
      <c r="AF746" s="329">
        <f>'Punten per wedstrijd'!D589</f>
        <v>157.39999999999998</v>
      </c>
    </row>
    <row r="747" spans="1:32" s="3" customFormat="1" ht="15.75" customHeight="1">
      <c r="A747" s="454" t="s">
        <v>806</v>
      </c>
      <c r="B747" s="107" t="s">
        <v>2210</v>
      </c>
      <c r="C747" s="107"/>
      <c r="D747" s="329">
        <f>'Punten per wedstrijd'!D1076</f>
        <v>0</v>
      </c>
      <c r="E747" s="454" t="s">
        <v>806</v>
      </c>
      <c r="F747" s="107" t="s">
        <v>2715</v>
      </c>
      <c r="G747" s="107"/>
      <c r="H747" s="329">
        <f>'Punten per wedstrijd'!D250</f>
        <v>2609.4</v>
      </c>
      <c r="I747" s="454" t="s">
        <v>806</v>
      </c>
      <c r="J747" s="285" t="s">
        <v>23</v>
      </c>
      <c r="K747" s="107"/>
      <c r="L747" s="329">
        <f>'Punten per wedstrijd'!D500</f>
        <v>400.90000000000003</v>
      </c>
      <c r="M747" s="454" t="s">
        <v>806</v>
      </c>
      <c r="N747" s="285" t="s">
        <v>17</v>
      </c>
      <c r="O747" s="107"/>
      <c r="P747" s="329">
        <f>'Punten per wedstrijd'!D747</f>
        <v>151.79999999999998</v>
      </c>
      <c r="Q747" s="454" t="s">
        <v>806</v>
      </c>
      <c r="R747" s="284" t="s">
        <v>3644</v>
      </c>
      <c r="S747" s="454"/>
      <c r="T747" s="329">
        <f>'Punten per wedstrijd'!D933</f>
        <v>0</v>
      </c>
      <c r="U747" s="454" t="s">
        <v>806</v>
      </c>
      <c r="V747" s="285" t="s">
        <v>1671</v>
      </c>
      <c r="W747" s="107"/>
      <c r="X747" s="329">
        <f>'Punten per wedstrijd'!D129</f>
        <v>3032.2499999999995</v>
      </c>
      <c r="Y747" s="454" t="s">
        <v>806</v>
      </c>
      <c r="Z747" s="107" t="s">
        <v>3626</v>
      </c>
      <c r="AA747" s="107"/>
      <c r="AB747" s="329">
        <f>'Punten per wedstrijd'!D295</f>
        <v>534.59999999999991</v>
      </c>
      <c r="AC747" s="454" t="s">
        <v>806</v>
      </c>
      <c r="AD747" s="284" t="s">
        <v>3630</v>
      </c>
      <c r="AE747" s="107"/>
      <c r="AF747" s="329">
        <f>'Punten per wedstrijd'!D597</f>
        <v>157.19999999999999</v>
      </c>
    </row>
    <row r="748" spans="1:32" s="3" customFormat="1" ht="15.75" customHeight="1">
      <c r="A748" s="454" t="s">
        <v>807</v>
      </c>
      <c r="B748" s="107" t="s">
        <v>669</v>
      </c>
      <c r="C748" s="107"/>
      <c r="D748" s="329">
        <f>'Punten per wedstrijd'!D1077</f>
        <v>0</v>
      </c>
      <c r="E748" s="454" t="s">
        <v>807</v>
      </c>
      <c r="F748" s="107" t="s">
        <v>2730</v>
      </c>
      <c r="G748" s="107"/>
      <c r="H748" s="329">
        <f>'Punten per wedstrijd'!D273</f>
        <v>2597.6999999999998</v>
      </c>
      <c r="I748" s="454" t="s">
        <v>807</v>
      </c>
      <c r="J748" s="284" t="s">
        <v>3632</v>
      </c>
      <c r="K748" s="107"/>
      <c r="L748" s="329">
        <f>'Punten per wedstrijd'!D465</f>
        <v>399.9</v>
      </c>
      <c r="M748" s="454" t="s">
        <v>807</v>
      </c>
      <c r="N748" s="107" t="s">
        <v>2212</v>
      </c>
      <c r="O748" s="107"/>
      <c r="P748" s="329">
        <f>'Punten per wedstrijd'!D726</f>
        <v>151.19999999999999</v>
      </c>
      <c r="Q748" s="454" t="s">
        <v>807</v>
      </c>
      <c r="R748" s="284" t="s">
        <v>3645</v>
      </c>
      <c r="S748" s="454"/>
      <c r="T748" s="329">
        <f>'Punten per wedstrijd'!D934</f>
        <v>0</v>
      </c>
      <c r="U748" s="454" t="s">
        <v>807</v>
      </c>
      <c r="V748" s="284" t="s">
        <v>3652</v>
      </c>
      <c r="W748" s="107"/>
      <c r="X748" s="329">
        <f>'Punten per wedstrijd'!D135</f>
        <v>3024.6000000000004</v>
      </c>
      <c r="Y748" s="454" t="s">
        <v>807</v>
      </c>
      <c r="Z748" s="285" t="s">
        <v>1753</v>
      </c>
      <c r="AA748" s="107"/>
      <c r="AB748" s="329">
        <f>'Punten per wedstrijd'!D387</f>
        <v>532</v>
      </c>
      <c r="AC748" s="454" t="s">
        <v>807</v>
      </c>
      <c r="AD748" s="106" t="s">
        <v>1343</v>
      </c>
      <c r="AE748" s="107"/>
      <c r="AF748" s="329">
        <f>'Punten per wedstrijd'!D643</f>
        <v>156.89999999999998</v>
      </c>
    </row>
    <row r="749" spans="1:32" s="3" customFormat="1" ht="15.75" customHeight="1">
      <c r="A749" s="454" t="s">
        <v>808</v>
      </c>
      <c r="B749" s="107" t="s">
        <v>2724</v>
      </c>
      <c r="C749" s="107"/>
      <c r="D749" s="329">
        <f>'Punten per wedstrijd'!D1078</f>
        <v>0</v>
      </c>
      <c r="E749" s="454" t="s">
        <v>808</v>
      </c>
      <c r="F749" s="107" t="s">
        <v>2833</v>
      </c>
      <c r="G749" s="107"/>
      <c r="H749" s="329">
        <f>'Punten per wedstrijd'!D251</f>
        <v>2592</v>
      </c>
      <c r="I749" s="454" t="s">
        <v>808</v>
      </c>
      <c r="J749" s="284" t="s">
        <v>3647</v>
      </c>
      <c r="K749" s="107"/>
      <c r="L749" s="329">
        <f>'Punten per wedstrijd'!D532</f>
        <v>396.9</v>
      </c>
      <c r="M749" s="454" t="s">
        <v>808</v>
      </c>
      <c r="N749" s="106" t="s">
        <v>1342</v>
      </c>
      <c r="O749" s="107"/>
      <c r="P749" s="329">
        <f>'Punten per wedstrijd'!D716</f>
        <v>150.1</v>
      </c>
      <c r="Q749" s="454" t="s">
        <v>808</v>
      </c>
      <c r="R749" s="107" t="s">
        <v>154</v>
      </c>
      <c r="S749" s="454"/>
      <c r="T749" s="329">
        <f>'Punten per wedstrijd'!D935</f>
        <v>0</v>
      </c>
      <c r="U749" s="454" t="s">
        <v>808</v>
      </c>
      <c r="V749" s="284" t="s">
        <v>3628</v>
      </c>
      <c r="W749" s="107"/>
      <c r="X749" s="329">
        <f>'Punten per wedstrijd'!D25</f>
        <v>3022.55</v>
      </c>
      <c r="Y749" s="454" t="s">
        <v>808</v>
      </c>
      <c r="Z749" s="285" t="s">
        <v>1654</v>
      </c>
      <c r="AA749" s="107"/>
      <c r="AB749" s="329">
        <f>'Punten per wedstrijd'!D326</f>
        <v>525.79999999999995</v>
      </c>
      <c r="AC749" s="454" t="s">
        <v>808</v>
      </c>
      <c r="AD749" s="284" t="s">
        <v>3644</v>
      </c>
      <c r="AE749" s="107"/>
      <c r="AF749" s="329">
        <f>'Punten per wedstrijd'!D653</f>
        <v>156.6</v>
      </c>
    </row>
    <row r="750" spans="1:32" s="3" customFormat="1" ht="15.75" customHeight="1">
      <c r="A750" s="454" t="s">
        <v>809</v>
      </c>
      <c r="B750" s="284" t="s">
        <v>142</v>
      </c>
      <c r="C750" s="107"/>
      <c r="D750" s="329">
        <f>'Punten per wedstrijd'!D1079</f>
        <v>0</v>
      </c>
      <c r="E750" s="454" t="s">
        <v>809</v>
      </c>
      <c r="F750" s="107" t="s">
        <v>3626</v>
      </c>
      <c r="G750" s="107"/>
      <c r="H750" s="329">
        <f>'Punten per wedstrijd'!D155</f>
        <v>2550.1</v>
      </c>
      <c r="I750" s="454" t="s">
        <v>809</v>
      </c>
      <c r="J750" s="107" t="s">
        <v>687</v>
      </c>
      <c r="K750" s="107"/>
      <c r="L750" s="329">
        <f>'Punten per wedstrijd'!D458</f>
        <v>395.1</v>
      </c>
      <c r="M750" s="454" t="s">
        <v>809</v>
      </c>
      <c r="N750" s="107" t="s">
        <v>2724</v>
      </c>
      <c r="O750" s="107"/>
      <c r="P750" s="329">
        <f>'Punten per wedstrijd'!D798</f>
        <v>146.6</v>
      </c>
      <c r="Q750" s="454" t="s">
        <v>809</v>
      </c>
      <c r="R750" s="107" t="s">
        <v>2210</v>
      </c>
      <c r="S750" s="454"/>
      <c r="T750" s="329">
        <f>'Punten per wedstrijd'!D936</f>
        <v>0</v>
      </c>
      <c r="U750" s="454" t="s">
        <v>809</v>
      </c>
      <c r="V750" s="285" t="s">
        <v>1656</v>
      </c>
      <c r="W750" s="107"/>
      <c r="X750" s="329">
        <f>'Punten per wedstrijd'!D11</f>
        <v>3006.6</v>
      </c>
      <c r="Y750" s="454" t="s">
        <v>809</v>
      </c>
      <c r="Z750" s="285" t="s">
        <v>37</v>
      </c>
      <c r="AA750" s="107"/>
      <c r="AB750" s="329">
        <f>'Punten per wedstrijd'!D401</f>
        <v>525.30000000000007</v>
      </c>
      <c r="AC750" s="454" t="s">
        <v>809</v>
      </c>
      <c r="AD750" s="107" t="s">
        <v>675</v>
      </c>
      <c r="AE750" s="107"/>
      <c r="AF750" s="329">
        <f>'Punten per wedstrijd'!D578</f>
        <v>156.5</v>
      </c>
    </row>
    <row r="751" spans="1:32" s="3" customFormat="1" ht="15.75" customHeight="1">
      <c r="A751" s="454" t="s">
        <v>810</v>
      </c>
      <c r="B751" s="106" t="s">
        <v>1349</v>
      </c>
      <c r="C751" s="107"/>
      <c r="D751" s="329">
        <f>'Punten per wedstrijd'!D1080</f>
        <v>0</v>
      </c>
      <c r="E751" s="454" t="s">
        <v>810</v>
      </c>
      <c r="F751" s="285" t="s">
        <v>37</v>
      </c>
      <c r="G751" s="107"/>
      <c r="H751" s="329">
        <f>'Punten per wedstrijd'!D261</f>
        <v>2549</v>
      </c>
      <c r="I751" s="454" t="s">
        <v>810</v>
      </c>
      <c r="J751" s="107" t="s">
        <v>2709</v>
      </c>
      <c r="K751" s="107"/>
      <c r="L751" s="329">
        <f>'Punten per wedstrijd'!D511</f>
        <v>393.70000000000005</v>
      </c>
      <c r="M751" s="454" t="s">
        <v>810</v>
      </c>
      <c r="N751" s="107" t="s">
        <v>683</v>
      </c>
      <c r="O751" s="107"/>
      <c r="P751" s="329">
        <f>'Punten per wedstrijd'!D801</f>
        <v>146.10000000000002</v>
      </c>
      <c r="Q751" s="454" t="s">
        <v>810</v>
      </c>
      <c r="R751" s="107" t="s">
        <v>2724</v>
      </c>
      <c r="S751" s="454"/>
      <c r="T751" s="329">
        <f>'Punten per wedstrijd'!D938</f>
        <v>0</v>
      </c>
      <c r="U751" s="454" t="s">
        <v>810</v>
      </c>
      <c r="V751" s="107" t="s">
        <v>2730</v>
      </c>
      <c r="W751" s="107"/>
      <c r="X751" s="329">
        <f>'Punten per wedstrijd'!D133</f>
        <v>3004.6</v>
      </c>
      <c r="Y751" s="454" t="s">
        <v>810</v>
      </c>
      <c r="Z751" s="107" t="s">
        <v>658</v>
      </c>
      <c r="AA751" s="107"/>
      <c r="AB751" s="329">
        <f>'Punten per wedstrijd'!D419</f>
        <v>524.79999999999995</v>
      </c>
      <c r="AC751" s="454" t="s">
        <v>810</v>
      </c>
      <c r="AD751" s="284" t="s">
        <v>3639</v>
      </c>
      <c r="AE751" s="107"/>
      <c r="AF751" s="329">
        <f>'Punten per wedstrijd'!D633</f>
        <v>144.6</v>
      </c>
    </row>
    <row r="752" spans="1:32" s="3" customFormat="1" ht="15.75" customHeight="1">
      <c r="A752" s="454" t="s">
        <v>811</v>
      </c>
      <c r="B752" s="107" t="s">
        <v>683</v>
      </c>
      <c r="C752" s="107"/>
      <c r="D752" s="329">
        <f>'Punten per wedstrijd'!D1081</f>
        <v>0</v>
      </c>
      <c r="E752" s="454" t="s">
        <v>811</v>
      </c>
      <c r="F752" s="107" t="s">
        <v>2717</v>
      </c>
      <c r="G752" s="107"/>
      <c r="H752" s="329">
        <f>'Punten per wedstrijd'!D176</f>
        <v>2534.5</v>
      </c>
      <c r="I752" s="454" t="s">
        <v>811</v>
      </c>
      <c r="J752" s="107" t="s">
        <v>2735</v>
      </c>
      <c r="K752" s="107"/>
      <c r="L752" s="329">
        <f>'Punten per wedstrijd'!D512</f>
        <v>392.29999999999995</v>
      </c>
      <c r="M752" s="454" t="s">
        <v>811</v>
      </c>
      <c r="N752" s="285" t="s">
        <v>11</v>
      </c>
      <c r="O752" s="107"/>
      <c r="P752" s="329">
        <f>'Punten per wedstrijd'!D730</f>
        <v>145.9</v>
      </c>
      <c r="Q752" s="454" t="s">
        <v>811</v>
      </c>
      <c r="R752" s="284" t="s">
        <v>142</v>
      </c>
      <c r="S752" s="454"/>
      <c r="T752" s="329">
        <f>'Punten per wedstrijd'!D939</f>
        <v>0</v>
      </c>
      <c r="U752" s="454" t="s">
        <v>811</v>
      </c>
      <c r="V752" s="107" t="s">
        <v>2203</v>
      </c>
      <c r="W752" s="107"/>
      <c r="X752" s="329">
        <f>'Punten per wedstrijd'!D71</f>
        <v>2992.4</v>
      </c>
      <c r="Y752" s="454" t="s">
        <v>811</v>
      </c>
      <c r="Z752" s="285" t="s">
        <v>1653</v>
      </c>
      <c r="AA752" s="107"/>
      <c r="AB752" s="329">
        <f>'Punten per wedstrijd'!D301</f>
        <v>524.1</v>
      </c>
      <c r="AC752" s="454" t="s">
        <v>811</v>
      </c>
      <c r="AD752" s="107" t="s">
        <v>2715</v>
      </c>
      <c r="AE752" s="107"/>
      <c r="AF752" s="329">
        <f>'Punten per wedstrijd'!D670</f>
        <v>144.19999999999999</v>
      </c>
    </row>
    <row r="753" spans="1:32" s="3" customFormat="1" ht="15.75" customHeight="1">
      <c r="A753" s="454" t="s">
        <v>812</v>
      </c>
      <c r="B753" s="107" t="s">
        <v>2725</v>
      </c>
      <c r="C753" s="107"/>
      <c r="D753" s="329">
        <f>'Punten per wedstrijd'!D1082</f>
        <v>0</v>
      </c>
      <c r="E753" s="454" t="s">
        <v>812</v>
      </c>
      <c r="F753" s="107" t="s">
        <v>2726</v>
      </c>
      <c r="G753" s="107"/>
      <c r="H753" s="329">
        <f>'Punten per wedstrijd'!D182</f>
        <v>2530.0500000000002</v>
      </c>
      <c r="I753" s="454" t="s">
        <v>812</v>
      </c>
      <c r="J753" s="284" t="s">
        <v>3659</v>
      </c>
      <c r="K753" s="107"/>
      <c r="L753" s="329">
        <f>'Punten per wedstrijd'!D460</f>
        <v>392.29999999999995</v>
      </c>
      <c r="M753" s="454" t="s">
        <v>812</v>
      </c>
      <c r="N753" s="284" t="s">
        <v>3649</v>
      </c>
      <c r="O753" s="107"/>
      <c r="P753" s="329">
        <f>'Punten per wedstrijd'!D817</f>
        <v>144.19999999999999</v>
      </c>
      <c r="Q753" s="454" t="s">
        <v>812</v>
      </c>
      <c r="R753" s="106" t="s">
        <v>1349</v>
      </c>
      <c r="S753" s="454"/>
      <c r="T753" s="329">
        <f>'Punten per wedstrijd'!D940</f>
        <v>0</v>
      </c>
      <c r="U753" s="454" t="s">
        <v>812</v>
      </c>
      <c r="V753" s="285" t="s">
        <v>1649</v>
      </c>
      <c r="W753" s="107"/>
      <c r="X753" s="329">
        <f>'Punten per wedstrijd'!D109</f>
        <v>2962.3</v>
      </c>
      <c r="Y753" s="454" t="s">
        <v>812</v>
      </c>
      <c r="Z753" s="284" t="s">
        <v>3640</v>
      </c>
      <c r="AA753" s="107"/>
      <c r="AB753" s="329">
        <f>'Punten per wedstrijd'!D354</f>
        <v>522.6</v>
      </c>
      <c r="AC753" s="454" t="s">
        <v>812</v>
      </c>
      <c r="AD753" s="107" t="s">
        <v>651</v>
      </c>
      <c r="AE753" s="107"/>
      <c r="AF753" s="329">
        <f>'Punten per wedstrijd'!D649</f>
        <v>143.89999999999998</v>
      </c>
    </row>
    <row r="754" spans="1:32" s="3" customFormat="1" ht="15.75" customHeight="1">
      <c r="A754" s="454" t="s">
        <v>813</v>
      </c>
      <c r="B754" s="284" t="s">
        <v>3646</v>
      </c>
      <c r="C754" s="107"/>
      <c r="D754" s="329">
        <f>'Punten per wedstrijd'!D1083</f>
        <v>0</v>
      </c>
      <c r="E754" s="454" t="s">
        <v>813</v>
      </c>
      <c r="F754" s="107" t="s">
        <v>2849</v>
      </c>
      <c r="G754" s="107"/>
      <c r="H754" s="329">
        <f>'Punten per wedstrijd'!D157</f>
        <v>2514.4500000000003</v>
      </c>
      <c r="I754" s="454" t="s">
        <v>813</v>
      </c>
      <c r="J754" s="107" t="s">
        <v>639</v>
      </c>
      <c r="K754" s="107"/>
      <c r="L754" s="329">
        <f>'Punten per wedstrijd'!D459</f>
        <v>392.1</v>
      </c>
      <c r="M754" s="454" t="s">
        <v>813</v>
      </c>
      <c r="N754" s="284" t="s">
        <v>142</v>
      </c>
      <c r="O754" s="107"/>
      <c r="P754" s="329">
        <f>'Punten per wedstrijd'!D799</f>
        <v>143.80000000000001</v>
      </c>
      <c r="Q754" s="454" t="s">
        <v>813</v>
      </c>
      <c r="R754" s="107" t="s">
        <v>683</v>
      </c>
      <c r="S754" s="454"/>
      <c r="T754" s="329">
        <f>'Punten per wedstrijd'!D941</f>
        <v>0</v>
      </c>
      <c r="U754" s="454" t="s">
        <v>813</v>
      </c>
      <c r="V754" s="107" t="s">
        <v>633</v>
      </c>
      <c r="W754" s="107"/>
      <c r="X754" s="329">
        <f>'Punten per wedstrijd'!D34</f>
        <v>2956.9000000000005</v>
      </c>
      <c r="Y754" s="454" t="s">
        <v>813</v>
      </c>
      <c r="Z754" s="107" t="s">
        <v>2209</v>
      </c>
      <c r="AA754" s="107"/>
      <c r="AB754" s="329">
        <f>'Punten per wedstrijd'!D357</f>
        <v>516.70000000000005</v>
      </c>
      <c r="AC754" s="454" t="s">
        <v>813</v>
      </c>
      <c r="AD754" s="285" t="s">
        <v>1690</v>
      </c>
      <c r="AE754" s="107"/>
      <c r="AF754" s="329">
        <f>'Punten per wedstrijd'!D664</f>
        <v>141.39999999999998</v>
      </c>
    </row>
    <row r="755" spans="1:32" s="3" customFormat="1" ht="15.75" customHeight="1">
      <c r="A755" s="454" t="s">
        <v>814</v>
      </c>
      <c r="B755" s="285" t="s">
        <v>1690</v>
      </c>
      <c r="C755" s="107"/>
      <c r="D755" s="329">
        <f>'Punten per wedstrijd'!D1084</f>
        <v>0</v>
      </c>
      <c r="E755" s="454" t="s">
        <v>814</v>
      </c>
      <c r="F755" s="284" t="s">
        <v>3630</v>
      </c>
      <c r="G755" s="107"/>
      <c r="H755" s="329">
        <f>'Punten per wedstrijd'!D177</f>
        <v>2502.4</v>
      </c>
      <c r="I755" s="454" t="s">
        <v>814</v>
      </c>
      <c r="J755" s="285" t="s">
        <v>1665</v>
      </c>
      <c r="K755" s="107"/>
      <c r="L755" s="329">
        <f>'Punten per wedstrijd'!D444</f>
        <v>390.9</v>
      </c>
      <c r="M755" s="454" t="s">
        <v>814</v>
      </c>
      <c r="N755" s="106" t="s">
        <v>1346</v>
      </c>
      <c r="O755" s="107"/>
      <c r="P755" s="329">
        <f>'Punten per wedstrijd'!D706</f>
        <v>143.19999999999999</v>
      </c>
      <c r="Q755" s="454" t="s">
        <v>814</v>
      </c>
      <c r="R755" s="107" t="s">
        <v>2725</v>
      </c>
      <c r="S755" s="454"/>
      <c r="T755" s="329">
        <f>'Punten per wedstrijd'!D942</f>
        <v>0</v>
      </c>
      <c r="U755" s="454" t="s">
        <v>814</v>
      </c>
      <c r="V755" s="107" t="s">
        <v>2723</v>
      </c>
      <c r="W755" s="107"/>
      <c r="X755" s="329">
        <f>'Punten per wedstrijd'!D126</f>
        <v>2949.1999999999994</v>
      </c>
      <c r="Y755" s="454" t="s">
        <v>814</v>
      </c>
      <c r="Z755" s="107" t="s">
        <v>2193</v>
      </c>
      <c r="AA755" s="107"/>
      <c r="AB755" s="329">
        <f>'Punten per wedstrijd'!D347</f>
        <v>514.29999999999995</v>
      </c>
      <c r="AC755" s="454" t="s">
        <v>814</v>
      </c>
      <c r="AD755" s="107" t="s">
        <v>2721</v>
      </c>
      <c r="AE755" s="107"/>
      <c r="AF755" s="329">
        <f>'Punten per wedstrijd'!D588</f>
        <v>140.4</v>
      </c>
    </row>
    <row r="756" spans="1:32" s="3" customFormat="1" ht="15.75" customHeight="1">
      <c r="A756" s="454" t="s">
        <v>1950</v>
      </c>
      <c r="B756" s="107" t="s">
        <v>654</v>
      </c>
      <c r="C756" s="107"/>
      <c r="D756" s="329">
        <f>'Punten per wedstrijd'!D1085</f>
        <v>0</v>
      </c>
      <c r="E756" s="454" t="s">
        <v>1950</v>
      </c>
      <c r="F756" s="284" t="s">
        <v>3650</v>
      </c>
      <c r="G756" s="107"/>
      <c r="H756" s="329">
        <f>'Punten per wedstrijd'!D263</f>
        <v>2461.6999999999998</v>
      </c>
      <c r="I756" s="454" t="s">
        <v>1950</v>
      </c>
      <c r="J756" s="107" t="s">
        <v>2725</v>
      </c>
      <c r="K756" s="107"/>
      <c r="L756" s="329">
        <f>'Punten per wedstrijd'!D522</f>
        <v>383.20000000000005</v>
      </c>
      <c r="M756" s="454" t="s">
        <v>1950</v>
      </c>
      <c r="N756" s="285" t="s">
        <v>1667</v>
      </c>
      <c r="O756" s="107"/>
      <c r="P756" s="329">
        <f>'Punten per wedstrijd'!D768</f>
        <v>140.5</v>
      </c>
      <c r="Q756" s="454" t="s">
        <v>1950</v>
      </c>
      <c r="R756" s="285" t="s">
        <v>1690</v>
      </c>
      <c r="S756" s="454"/>
      <c r="T756" s="329">
        <f>'Punten per wedstrijd'!D944</f>
        <v>0</v>
      </c>
      <c r="U756" s="454" t="s">
        <v>1950</v>
      </c>
      <c r="V756" s="107" t="s">
        <v>2720</v>
      </c>
      <c r="W756" s="107"/>
      <c r="X756" s="329">
        <f>'Punten per wedstrijd'!D52</f>
        <v>2928.2</v>
      </c>
      <c r="Y756" s="454" t="s">
        <v>1950</v>
      </c>
      <c r="Z756" s="285" t="s">
        <v>1657</v>
      </c>
      <c r="AA756" s="107"/>
      <c r="AB756" s="329">
        <f>'Punten per wedstrijd'!D285</f>
        <v>513</v>
      </c>
      <c r="AC756" s="454" t="s">
        <v>1950</v>
      </c>
      <c r="AD756" s="107" t="s">
        <v>3637</v>
      </c>
      <c r="AE756" s="107"/>
      <c r="AF756" s="329">
        <f>'Punten per wedstrijd'!D622</f>
        <v>137.6</v>
      </c>
    </row>
    <row r="757" spans="1:32" s="3" customFormat="1" ht="15.75" customHeight="1">
      <c r="A757" s="454" t="s">
        <v>2169</v>
      </c>
      <c r="B757" s="107" t="s">
        <v>653</v>
      </c>
      <c r="C757" s="107"/>
      <c r="D757" s="329">
        <f>'Punten per wedstrijd'!D1086</f>
        <v>0</v>
      </c>
      <c r="E757" s="454" t="s">
        <v>2169</v>
      </c>
      <c r="F757" s="107" t="s">
        <v>153</v>
      </c>
      <c r="G757" s="107"/>
      <c r="H757" s="329">
        <f>'Punten per wedstrijd'!D163</f>
        <v>2460.7000000000003</v>
      </c>
      <c r="I757" s="454" t="s">
        <v>2169</v>
      </c>
      <c r="J757" s="284" t="s">
        <v>143</v>
      </c>
      <c r="K757" s="107"/>
      <c r="L757" s="329">
        <f>'Punten per wedstrijd'!D542</f>
        <v>382.9</v>
      </c>
      <c r="M757" s="454" t="s">
        <v>2169</v>
      </c>
      <c r="N757" s="107" t="s">
        <v>2725</v>
      </c>
      <c r="O757" s="107"/>
      <c r="P757" s="329">
        <f>'Punten per wedstrijd'!D802</f>
        <v>139.70000000000002</v>
      </c>
      <c r="Q757" s="454" t="s">
        <v>2169</v>
      </c>
      <c r="R757" s="107" t="s">
        <v>654</v>
      </c>
      <c r="S757" s="454"/>
      <c r="T757" s="329">
        <f>'Punten per wedstrijd'!D945</f>
        <v>0</v>
      </c>
      <c r="U757" s="454" t="s">
        <v>2169</v>
      </c>
      <c r="V757" s="107" t="s">
        <v>694</v>
      </c>
      <c r="W757" s="107"/>
      <c r="X757" s="329">
        <f>'Punten per wedstrijd'!D116</f>
        <v>2928.0499999999997</v>
      </c>
      <c r="Y757" s="454" t="s">
        <v>2169</v>
      </c>
      <c r="Z757" s="107" t="s">
        <v>653</v>
      </c>
      <c r="AA757" s="107"/>
      <c r="AB757" s="329">
        <f>'Punten per wedstrijd'!D386</f>
        <v>510.79999999999995</v>
      </c>
      <c r="AC757" s="454" t="s">
        <v>2169</v>
      </c>
      <c r="AD757" s="107" t="s">
        <v>2196</v>
      </c>
      <c r="AE757" s="107"/>
      <c r="AF757" s="329">
        <f>'Punten per wedstrijd'!D582</f>
        <v>135.30000000000001</v>
      </c>
    </row>
    <row r="758" spans="1:32" s="3" customFormat="1" ht="15.75" customHeight="1">
      <c r="A758" s="454" t="s">
        <v>2170</v>
      </c>
      <c r="B758" s="285" t="s">
        <v>1753</v>
      </c>
      <c r="C758" s="107"/>
      <c r="D758" s="329">
        <f>'Punten per wedstrijd'!D1087</f>
        <v>0</v>
      </c>
      <c r="E758" s="454" t="s">
        <v>2170</v>
      </c>
      <c r="F758" s="107" t="s">
        <v>686</v>
      </c>
      <c r="G758" s="107"/>
      <c r="H758" s="329">
        <f>'Punten per wedstrijd'!D259</f>
        <v>2460.5499999999997</v>
      </c>
      <c r="I758" s="454" t="s">
        <v>2170</v>
      </c>
      <c r="J758" s="107" t="s">
        <v>2220</v>
      </c>
      <c r="K758" s="107"/>
      <c r="L758" s="329">
        <f>'Punten per wedstrijd'!D473</f>
        <v>380.20000000000005</v>
      </c>
      <c r="M758" s="454" t="s">
        <v>2170</v>
      </c>
      <c r="N758" s="107" t="s">
        <v>2708</v>
      </c>
      <c r="O758" s="107"/>
      <c r="P758" s="329">
        <f>'Punten per wedstrijd'!D719</f>
        <v>138.39999999999998</v>
      </c>
      <c r="Q758" s="454" t="s">
        <v>2170</v>
      </c>
      <c r="R758" s="107" t="s">
        <v>653</v>
      </c>
      <c r="S758" s="454"/>
      <c r="T758" s="329">
        <f>'Punten per wedstrijd'!D946</f>
        <v>0</v>
      </c>
      <c r="U758" s="454" t="s">
        <v>2170</v>
      </c>
      <c r="V758" s="285" t="s">
        <v>1668</v>
      </c>
      <c r="W758" s="107"/>
      <c r="X758" s="329">
        <f>'Punten per wedstrijd'!D72</f>
        <v>2926.8999999999996</v>
      </c>
      <c r="Y758" s="454" t="s">
        <v>2170</v>
      </c>
      <c r="Z758" s="107" t="s">
        <v>683</v>
      </c>
      <c r="AA758" s="107"/>
      <c r="AB758" s="329">
        <f>'Punten per wedstrijd'!D381</f>
        <v>509.89999999999992</v>
      </c>
      <c r="AC758" s="454" t="s">
        <v>2170</v>
      </c>
      <c r="AD758" s="107" t="s">
        <v>2833</v>
      </c>
      <c r="AE758" s="107"/>
      <c r="AF758" s="329">
        <f>'Punten per wedstrijd'!D671</f>
        <v>135.1</v>
      </c>
    </row>
    <row r="759" spans="1:32" s="3" customFormat="1" ht="15.75" customHeight="1">
      <c r="A759" s="454" t="s">
        <v>2171</v>
      </c>
      <c r="B759" s="107" t="s">
        <v>638</v>
      </c>
      <c r="C759" s="107"/>
      <c r="D759" s="329">
        <f>'Punten per wedstrijd'!D1088</f>
        <v>0</v>
      </c>
      <c r="E759" s="454" t="s">
        <v>2171</v>
      </c>
      <c r="F759" s="107" t="s">
        <v>2731</v>
      </c>
      <c r="G759" s="107"/>
      <c r="H759" s="329">
        <f>'Punten per wedstrijd'!D276</f>
        <v>2454.4499999999998</v>
      </c>
      <c r="I759" s="454" t="s">
        <v>2171</v>
      </c>
      <c r="J759" s="285" t="s">
        <v>1668</v>
      </c>
      <c r="K759" s="107"/>
      <c r="L759" s="329">
        <f>'Punten per wedstrijd'!D492</f>
        <v>377.84999999999997</v>
      </c>
      <c r="M759" s="454" t="s">
        <v>2171</v>
      </c>
      <c r="N759" s="285" t="s">
        <v>1671</v>
      </c>
      <c r="O759" s="107"/>
      <c r="P759" s="329">
        <f>'Punten per wedstrijd'!D829</f>
        <v>134.6</v>
      </c>
      <c r="Q759" s="454" t="s">
        <v>2171</v>
      </c>
      <c r="R759" s="285" t="s">
        <v>1753</v>
      </c>
      <c r="S759" s="454"/>
      <c r="T759" s="329">
        <f>'Punten per wedstrijd'!D947</f>
        <v>0</v>
      </c>
      <c r="U759" s="454" t="s">
        <v>2171</v>
      </c>
      <c r="V759" s="107" t="s">
        <v>2729</v>
      </c>
      <c r="W759" s="107"/>
      <c r="X759" s="329">
        <f>'Punten per wedstrijd'!D137</f>
        <v>2924.3999999999996</v>
      </c>
      <c r="Y759" s="454" t="s">
        <v>2171</v>
      </c>
      <c r="Z759" s="107" t="s">
        <v>639</v>
      </c>
      <c r="AA759" s="107"/>
      <c r="AB759" s="329">
        <f>'Punten per wedstrijd'!D319</f>
        <v>507.25000000000006</v>
      </c>
      <c r="AC759" s="454" t="s">
        <v>2171</v>
      </c>
      <c r="AD759" s="284" t="s">
        <v>142</v>
      </c>
      <c r="AE759" s="107"/>
      <c r="AF759" s="329">
        <f>'Punten per wedstrijd'!D659</f>
        <v>133.9</v>
      </c>
    </row>
    <row r="760" spans="1:32" s="3" customFormat="1" ht="15.75" customHeight="1">
      <c r="A760" s="454" t="s">
        <v>2172</v>
      </c>
      <c r="B760" s="285" t="s">
        <v>1649</v>
      </c>
      <c r="C760" s="107"/>
      <c r="D760" s="329">
        <f>'Punten per wedstrijd'!D1089</f>
        <v>0</v>
      </c>
      <c r="E760" s="454" t="s">
        <v>2172</v>
      </c>
      <c r="F760" s="107" t="s">
        <v>675</v>
      </c>
      <c r="G760" s="107"/>
      <c r="H760" s="329">
        <f>'Punten per wedstrijd'!D158</f>
        <v>2420.0500000000002</v>
      </c>
      <c r="I760" s="454" t="s">
        <v>2172</v>
      </c>
      <c r="J760" s="107" t="s">
        <v>2718</v>
      </c>
      <c r="K760" s="107"/>
      <c r="L760" s="329">
        <f>'Punten per wedstrijd'!D434</f>
        <v>368.09999999999997</v>
      </c>
      <c r="M760" s="454" t="s">
        <v>2172</v>
      </c>
      <c r="N760" s="285" t="s">
        <v>31</v>
      </c>
      <c r="O760" s="107"/>
      <c r="P760" s="329">
        <f>'Punten per wedstrijd'!D814</f>
        <v>134.29999999999998</v>
      </c>
      <c r="Q760" s="454" t="s">
        <v>2172</v>
      </c>
      <c r="R760" s="107" t="s">
        <v>638</v>
      </c>
      <c r="S760" s="454"/>
      <c r="T760" s="329">
        <f>'Punten per wedstrijd'!D948</f>
        <v>0</v>
      </c>
      <c r="U760" s="454" t="s">
        <v>2172</v>
      </c>
      <c r="V760" s="285" t="s">
        <v>1664</v>
      </c>
      <c r="W760" s="107"/>
      <c r="X760" s="329">
        <f>'Punten per wedstrijd'!D12</f>
        <v>2835.5</v>
      </c>
      <c r="Y760" s="454" t="s">
        <v>2172</v>
      </c>
      <c r="Z760" s="107" t="s">
        <v>155</v>
      </c>
      <c r="AA760" s="107"/>
      <c r="AB760" s="329">
        <f>'Punten per wedstrijd'!D414</f>
        <v>499.09999999999997</v>
      </c>
      <c r="AC760" s="454" t="s">
        <v>2172</v>
      </c>
      <c r="AD760" s="107" t="s">
        <v>683</v>
      </c>
      <c r="AE760" s="107"/>
      <c r="AF760" s="329">
        <f>'Punten per wedstrijd'!D661</f>
        <v>133.70000000000002</v>
      </c>
    </row>
    <row r="761" spans="1:32" s="3" customFormat="1" ht="15.75" customHeight="1">
      <c r="A761" s="454" t="s">
        <v>2173</v>
      </c>
      <c r="B761" s="107" t="s">
        <v>2715</v>
      </c>
      <c r="C761" s="107"/>
      <c r="D761" s="329">
        <f>'Punten per wedstrijd'!D1090</f>
        <v>0</v>
      </c>
      <c r="E761" s="454" t="s">
        <v>2173</v>
      </c>
      <c r="F761" s="107" t="s">
        <v>3689</v>
      </c>
      <c r="G761" s="107"/>
      <c r="H761" s="329">
        <f>'Punten per wedstrijd'!D258</f>
        <v>2385.7000000000003</v>
      </c>
      <c r="I761" s="454" t="s">
        <v>2173</v>
      </c>
      <c r="J761" s="107" t="s">
        <v>2710</v>
      </c>
      <c r="K761" s="107"/>
      <c r="L761" s="329">
        <f>'Punten per wedstrijd'!D558</f>
        <v>366.69999999999993</v>
      </c>
      <c r="M761" s="454" t="s">
        <v>2173</v>
      </c>
      <c r="N761" s="107" t="s">
        <v>2210</v>
      </c>
      <c r="O761" s="107"/>
      <c r="P761" s="329">
        <f>'Punten per wedstrijd'!D796</f>
        <v>130</v>
      </c>
      <c r="Q761" s="454" t="s">
        <v>2173</v>
      </c>
      <c r="R761" s="285" t="s">
        <v>1649</v>
      </c>
      <c r="S761" s="454"/>
      <c r="T761" s="329">
        <f>'Punten per wedstrijd'!D949</f>
        <v>0</v>
      </c>
      <c r="U761" s="454" t="s">
        <v>2173</v>
      </c>
      <c r="V761" s="285" t="s">
        <v>33</v>
      </c>
      <c r="W761" s="107"/>
      <c r="X761" s="329">
        <f>'Punten per wedstrijd'!D120</f>
        <v>2829.6000000000004</v>
      </c>
      <c r="Y761" s="454" t="s">
        <v>2173</v>
      </c>
      <c r="Z761" s="107" t="s">
        <v>675</v>
      </c>
      <c r="AA761" s="107"/>
      <c r="AB761" s="329">
        <f>'Punten per wedstrijd'!D298</f>
        <v>495.3</v>
      </c>
      <c r="AC761" s="454" t="s">
        <v>2173</v>
      </c>
      <c r="AD761" s="285" t="s">
        <v>11</v>
      </c>
      <c r="AE761" s="107"/>
      <c r="AF761" s="329">
        <f>'Punten per wedstrijd'!D590</f>
        <v>133.69999999999999</v>
      </c>
    </row>
    <row r="762" spans="1:32" s="3" customFormat="1" ht="15.75" customHeight="1">
      <c r="A762" s="454" t="s">
        <v>2174</v>
      </c>
      <c r="B762" s="107" t="s">
        <v>2833</v>
      </c>
      <c r="C762" s="107"/>
      <c r="D762" s="329">
        <f>'Punten per wedstrijd'!D1091</f>
        <v>0</v>
      </c>
      <c r="E762" s="454" t="s">
        <v>2174</v>
      </c>
      <c r="F762" s="107" t="s">
        <v>2734</v>
      </c>
      <c r="G762" s="107"/>
      <c r="H762" s="329">
        <f>'Punten per wedstrijd'!D198</f>
        <v>2342.5</v>
      </c>
      <c r="I762" s="454" t="s">
        <v>2174</v>
      </c>
      <c r="J762" s="107" t="s">
        <v>2195</v>
      </c>
      <c r="K762" s="107"/>
      <c r="L762" s="329">
        <f>'Punten per wedstrijd'!D429</f>
        <v>360.04999999999995</v>
      </c>
      <c r="M762" s="454" t="s">
        <v>2174</v>
      </c>
      <c r="N762" s="284" t="s">
        <v>3630</v>
      </c>
      <c r="O762" s="107"/>
      <c r="P762" s="329">
        <f>'Punten per wedstrijd'!D737</f>
        <v>130</v>
      </c>
      <c r="Q762" s="454" t="s">
        <v>2174</v>
      </c>
      <c r="R762" s="107" t="s">
        <v>2715</v>
      </c>
      <c r="S762" s="454"/>
      <c r="T762" s="329">
        <f>'Punten per wedstrijd'!D950</f>
        <v>0</v>
      </c>
      <c r="U762" s="454" t="s">
        <v>2174</v>
      </c>
      <c r="V762" s="285" t="s">
        <v>1690</v>
      </c>
      <c r="W762" s="107"/>
      <c r="X762" s="329">
        <f>'Punten per wedstrijd'!D104</f>
        <v>2786</v>
      </c>
      <c r="Y762" s="454" t="s">
        <v>2174</v>
      </c>
      <c r="Z762" s="107" t="s">
        <v>2717</v>
      </c>
      <c r="AA762" s="107"/>
      <c r="AB762" s="329">
        <f>'Punten per wedstrijd'!D316</f>
        <v>493.59999999999997</v>
      </c>
      <c r="AC762" s="454" t="s">
        <v>2174</v>
      </c>
      <c r="AD762" s="107" t="s">
        <v>3626</v>
      </c>
      <c r="AE762" s="107"/>
      <c r="AF762" s="329">
        <f>'Punten per wedstrijd'!D575</f>
        <v>131.20000000000002</v>
      </c>
    </row>
    <row r="763" spans="1:32" s="3" customFormat="1" ht="15.75" customHeight="1">
      <c r="A763" s="454" t="s">
        <v>2175</v>
      </c>
      <c r="B763" s="284" t="s">
        <v>3647</v>
      </c>
      <c r="C763" s="107"/>
      <c r="D763" s="329">
        <f>'Punten per wedstrijd'!D1092</f>
        <v>0</v>
      </c>
      <c r="E763" s="454" t="s">
        <v>2175</v>
      </c>
      <c r="F763" s="284" t="s">
        <v>3627</v>
      </c>
      <c r="G763" s="107"/>
      <c r="H763" s="329">
        <f>'Punten per wedstrijd'!D160</f>
        <v>2341.2999999999997</v>
      </c>
      <c r="I763" s="454" t="s">
        <v>2175</v>
      </c>
      <c r="J763" s="284" t="s">
        <v>3646</v>
      </c>
      <c r="K763" s="107"/>
      <c r="L763" s="329">
        <f>'Punten per wedstrijd'!D523</f>
        <v>356.6</v>
      </c>
      <c r="M763" s="454" t="s">
        <v>2175</v>
      </c>
      <c r="N763" s="284" t="s">
        <v>3627</v>
      </c>
      <c r="O763" s="107"/>
      <c r="P763" s="329">
        <f>'Punten per wedstrijd'!D720</f>
        <v>129.1</v>
      </c>
      <c r="Q763" s="454" t="s">
        <v>2175</v>
      </c>
      <c r="R763" s="107" t="s">
        <v>2833</v>
      </c>
      <c r="S763" s="454"/>
      <c r="T763" s="329">
        <f>'Punten per wedstrijd'!D951</f>
        <v>0</v>
      </c>
      <c r="U763" s="454" t="s">
        <v>2175</v>
      </c>
      <c r="V763" s="285" t="s">
        <v>1753</v>
      </c>
      <c r="W763" s="107"/>
      <c r="X763" s="329">
        <f>'Punten per wedstrijd'!D107</f>
        <v>2754.4</v>
      </c>
      <c r="Y763" s="454" t="s">
        <v>2175</v>
      </c>
      <c r="Z763" s="107" t="s">
        <v>2849</v>
      </c>
      <c r="AA763" s="107"/>
      <c r="AB763" s="329">
        <f>'Punten per wedstrijd'!D297</f>
        <v>490.5</v>
      </c>
      <c r="AC763" s="454" t="s">
        <v>2175</v>
      </c>
      <c r="AD763" s="107" t="s">
        <v>2197</v>
      </c>
      <c r="AE763" s="107"/>
      <c r="AF763" s="329">
        <f>'Punten per wedstrijd'!D591</f>
        <v>128.29999999999998</v>
      </c>
    </row>
    <row r="764" spans="1:32" s="3" customFormat="1" ht="15.75" customHeight="1">
      <c r="A764" s="454" t="s">
        <v>2176</v>
      </c>
      <c r="B764" s="284" t="s">
        <v>3648</v>
      </c>
      <c r="C764" s="107"/>
      <c r="D764" s="329">
        <f>'Punten per wedstrijd'!D1093</f>
        <v>0</v>
      </c>
      <c r="E764" s="454" t="s">
        <v>2176</v>
      </c>
      <c r="F764" s="107" t="s">
        <v>633</v>
      </c>
      <c r="G764" s="107"/>
      <c r="H764" s="329">
        <f>'Punten per wedstrijd'!D174</f>
        <v>2316.8499999999995</v>
      </c>
      <c r="I764" s="454" t="s">
        <v>2176</v>
      </c>
      <c r="J764" s="285" t="s">
        <v>1658</v>
      </c>
      <c r="K764" s="107"/>
      <c r="L764" s="329">
        <f>'Punten per wedstrijd'!D455</f>
        <v>356</v>
      </c>
      <c r="M764" s="454" t="s">
        <v>2176</v>
      </c>
      <c r="N764" s="107" t="s">
        <v>2721</v>
      </c>
      <c r="O764" s="107"/>
      <c r="P764" s="329">
        <f>'Punten per wedstrijd'!D728</f>
        <v>128.29999999999998</v>
      </c>
      <c r="Q764" s="454" t="s">
        <v>2176</v>
      </c>
      <c r="R764" s="284" t="s">
        <v>3647</v>
      </c>
      <c r="S764" s="454"/>
      <c r="T764" s="329">
        <f>'Punten per wedstrijd'!D952</f>
        <v>0</v>
      </c>
      <c r="U764" s="454" t="s">
        <v>2176</v>
      </c>
      <c r="V764" s="107" t="s">
        <v>2714</v>
      </c>
      <c r="W764" s="107"/>
      <c r="X764" s="329">
        <f>'Punten per wedstrijd'!D85</f>
        <v>2752.85</v>
      </c>
      <c r="Y764" s="454" t="s">
        <v>2176</v>
      </c>
      <c r="Z764" s="284" t="s">
        <v>3625</v>
      </c>
      <c r="AA764" s="107"/>
      <c r="AB764" s="329">
        <f>'Punten per wedstrijd'!D293</f>
        <v>489</v>
      </c>
      <c r="AC764" s="454" t="s">
        <v>2176</v>
      </c>
      <c r="AD764" s="107" t="s">
        <v>155</v>
      </c>
      <c r="AE764" s="107"/>
      <c r="AF764" s="329">
        <f>'Punten per wedstrijd'!D694</f>
        <v>127.7</v>
      </c>
    </row>
    <row r="765" spans="1:32" s="3" customFormat="1" ht="15.75" customHeight="1">
      <c r="A765" s="454" t="s">
        <v>2177</v>
      </c>
      <c r="B765" s="285" t="s">
        <v>31</v>
      </c>
      <c r="C765" s="107"/>
      <c r="D765" s="329">
        <f>'Punten per wedstrijd'!D1094</f>
        <v>0</v>
      </c>
      <c r="E765" s="454" t="s">
        <v>2177</v>
      </c>
      <c r="F765" s="285" t="s">
        <v>1658</v>
      </c>
      <c r="G765" s="107"/>
      <c r="H765" s="329">
        <f>'Punten per wedstrijd'!D175</f>
        <v>2271.8000000000002</v>
      </c>
      <c r="I765" s="454" t="s">
        <v>2177</v>
      </c>
      <c r="J765" s="107" t="s">
        <v>2731</v>
      </c>
      <c r="K765" s="107"/>
      <c r="L765" s="329">
        <f>'Punten per wedstrijd'!D556</f>
        <v>354.70000000000005</v>
      </c>
      <c r="M765" s="454" t="s">
        <v>2177</v>
      </c>
      <c r="N765" s="107" t="s">
        <v>2722</v>
      </c>
      <c r="O765" s="107"/>
      <c r="P765" s="329">
        <f>'Punten per wedstrijd'!D824</f>
        <v>126.20000000000002</v>
      </c>
      <c r="Q765" s="454" t="s">
        <v>2177</v>
      </c>
      <c r="R765" s="284" t="s">
        <v>3648</v>
      </c>
      <c r="S765" s="454"/>
      <c r="T765" s="329">
        <f>'Punten per wedstrijd'!D953</f>
        <v>0</v>
      </c>
      <c r="U765" s="454" t="s">
        <v>2177</v>
      </c>
      <c r="V765" s="285" t="s">
        <v>23</v>
      </c>
      <c r="W765" s="107"/>
      <c r="X765" s="329">
        <f>'Punten per wedstrijd'!D80</f>
        <v>2751.9</v>
      </c>
      <c r="Y765" s="454" t="s">
        <v>2177</v>
      </c>
      <c r="Z765" s="285" t="s">
        <v>1665</v>
      </c>
      <c r="AA765" s="107"/>
      <c r="AB765" s="329">
        <f>'Punten per wedstrijd'!D304</f>
        <v>487.40000000000009</v>
      </c>
      <c r="AC765" s="454" t="s">
        <v>2177</v>
      </c>
      <c r="AD765" s="284" t="s">
        <v>3632</v>
      </c>
      <c r="AE765" s="107"/>
      <c r="AF765" s="329">
        <f>'Punten per wedstrijd'!D605</f>
        <v>127.39999999999999</v>
      </c>
    </row>
    <row r="766" spans="1:32" s="3" customFormat="1" ht="15.75" customHeight="1">
      <c r="A766" s="454" t="s">
        <v>2178</v>
      </c>
      <c r="B766" s="107" t="s">
        <v>2719</v>
      </c>
      <c r="C766" s="107"/>
      <c r="D766" s="329">
        <f>'Punten per wedstrijd'!D1095</f>
        <v>0</v>
      </c>
      <c r="E766" s="454" t="s">
        <v>2178</v>
      </c>
      <c r="F766" s="107" t="s">
        <v>2728</v>
      </c>
      <c r="G766" s="107"/>
      <c r="H766" s="329">
        <f>'Punten per wedstrijd'!D268</f>
        <v>2242.5</v>
      </c>
      <c r="I766" s="454" t="s">
        <v>2178</v>
      </c>
      <c r="J766" s="285" t="s">
        <v>1657</v>
      </c>
      <c r="K766" s="107"/>
      <c r="L766" s="329">
        <f>'Punten per wedstrijd'!D425</f>
        <v>354.6</v>
      </c>
      <c r="M766" s="454" t="s">
        <v>2178</v>
      </c>
      <c r="N766" s="284" t="s">
        <v>3638</v>
      </c>
      <c r="O766" s="107"/>
      <c r="P766" s="329">
        <f>'Punten per wedstrijd'!D769</f>
        <v>125.30000000000001</v>
      </c>
      <c r="Q766" s="454" t="s">
        <v>2178</v>
      </c>
      <c r="R766" s="285" t="s">
        <v>31</v>
      </c>
      <c r="S766" s="454"/>
      <c r="T766" s="329">
        <f>'Punten per wedstrijd'!D954</f>
        <v>0</v>
      </c>
      <c r="U766" s="454" t="s">
        <v>2178</v>
      </c>
      <c r="V766" s="107" t="s">
        <v>653</v>
      </c>
      <c r="W766" s="107"/>
      <c r="X766" s="329">
        <f>'Punten per wedstrijd'!D106</f>
        <v>2743.8</v>
      </c>
      <c r="Y766" s="454" t="s">
        <v>2178</v>
      </c>
      <c r="Z766" s="285" t="s">
        <v>1667</v>
      </c>
      <c r="AA766" s="107"/>
      <c r="AB766" s="329">
        <f>'Punten per wedstrijd'!D348</f>
        <v>478.5</v>
      </c>
      <c r="AC766" s="454" t="s">
        <v>2178</v>
      </c>
      <c r="AD766" s="107" t="s">
        <v>653</v>
      </c>
      <c r="AE766" s="107"/>
      <c r="AF766" s="329">
        <f>'Punten per wedstrijd'!D666</f>
        <v>121.3</v>
      </c>
    </row>
    <row r="767" spans="1:32" s="3" customFormat="1" ht="15.75" customHeight="1">
      <c r="A767" s="454" t="s">
        <v>2179</v>
      </c>
      <c r="B767" s="107" t="s">
        <v>694</v>
      </c>
      <c r="C767" s="107"/>
      <c r="D767" s="329">
        <f>'Punten per wedstrijd'!D1096</f>
        <v>0</v>
      </c>
      <c r="E767" s="454" t="s">
        <v>2179</v>
      </c>
      <c r="F767" s="284" t="s">
        <v>3625</v>
      </c>
      <c r="G767" s="107"/>
      <c r="H767" s="329">
        <f>'Punten per wedstrijd'!D153</f>
        <v>2228.6999999999998</v>
      </c>
      <c r="I767" s="454" t="s">
        <v>2179</v>
      </c>
      <c r="J767" s="107" t="s">
        <v>2712</v>
      </c>
      <c r="K767" s="107"/>
      <c r="L767" s="329">
        <f>'Punten per wedstrijd'!D474</f>
        <v>345.09999999999997</v>
      </c>
      <c r="M767" s="454" t="s">
        <v>2179</v>
      </c>
      <c r="N767" s="284" t="s">
        <v>3646</v>
      </c>
      <c r="O767" s="107"/>
      <c r="P767" s="329">
        <f>'Punten per wedstrijd'!D803</f>
        <v>125.00000000000001</v>
      </c>
      <c r="Q767" s="454" t="s">
        <v>2179</v>
      </c>
      <c r="R767" s="107" t="s">
        <v>2719</v>
      </c>
      <c r="S767" s="454"/>
      <c r="T767" s="329">
        <f>'Punten per wedstrijd'!D955</f>
        <v>0</v>
      </c>
      <c r="U767" s="454" t="s">
        <v>2179</v>
      </c>
      <c r="V767" s="107" t="s">
        <v>2715</v>
      </c>
      <c r="W767" s="107"/>
      <c r="X767" s="329">
        <f>'Punten per wedstrijd'!D110</f>
        <v>2693.3999999999996</v>
      </c>
      <c r="Y767" s="454" t="s">
        <v>2179</v>
      </c>
      <c r="Z767" s="107" t="s">
        <v>2201</v>
      </c>
      <c r="AA767" s="107"/>
      <c r="AB767" s="329">
        <f>'Punten per wedstrijd'!D330</f>
        <v>477.7</v>
      </c>
      <c r="AC767" s="454" t="s">
        <v>2179</v>
      </c>
      <c r="AD767" s="107" t="s">
        <v>2712</v>
      </c>
      <c r="AE767" s="107"/>
      <c r="AF767" s="329">
        <f>'Punten per wedstrijd'!D614</f>
        <v>120.8</v>
      </c>
    </row>
    <row r="768" spans="1:32" s="3" customFormat="1" ht="15.75" customHeight="1">
      <c r="A768" s="454" t="s">
        <v>2180</v>
      </c>
      <c r="B768" s="284" t="s">
        <v>3649</v>
      </c>
      <c r="C768" s="107"/>
      <c r="D768" s="329">
        <f>'Punten per wedstrijd'!D1097</f>
        <v>0</v>
      </c>
      <c r="E768" s="454" t="s">
        <v>2180</v>
      </c>
      <c r="F768" s="107" t="s">
        <v>2209</v>
      </c>
      <c r="G768" s="107"/>
      <c r="H768" s="329">
        <f>'Punten per wedstrijd'!D217</f>
        <v>2228.2999999999997</v>
      </c>
      <c r="I768" s="454" t="s">
        <v>2180</v>
      </c>
      <c r="J768" s="284" t="s">
        <v>3639</v>
      </c>
      <c r="K768" s="107"/>
      <c r="L768" s="329">
        <f>'Punten per wedstrijd'!D493</f>
        <v>342.2</v>
      </c>
      <c r="M768" s="454" t="s">
        <v>2180</v>
      </c>
      <c r="N768" s="284" t="s">
        <v>143</v>
      </c>
      <c r="O768" s="107"/>
      <c r="P768" s="329">
        <f>'Punten per wedstrijd'!D822</f>
        <v>124.00000000000001</v>
      </c>
      <c r="Q768" s="454" t="s">
        <v>2180</v>
      </c>
      <c r="R768" s="107" t="s">
        <v>694</v>
      </c>
      <c r="S768" s="454"/>
      <c r="T768" s="329">
        <f>'Punten per wedstrijd'!D956</f>
        <v>0</v>
      </c>
      <c r="U768" s="454" t="s">
        <v>2180</v>
      </c>
      <c r="V768" s="107" t="s">
        <v>154</v>
      </c>
      <c r="W768" s="107"/>
      <c r="X768" s="329">
        <f>'Punten per wedstrijd'!D95</f>
        <v>2686.1</v>
      </c>
      <c r="Y768" s="454" t="s">
        <v>2180</v>
      </c>
      <c r="Z768" s="284" t="s">
        <v>3644</v>
      </c>
      <c r="AA768" s="107"/>
      <c r="AB768" s="329">
        <f>'Punten per wedstrijd'!D373</f>
        <v>469.6</v>
      </c>
      <c r="AC768" s="454" t="s">
        <v>2180</v>
      </c>
      <c r="AD768" s="285" t="s">
        <v>1753</v>
      </c>
      <c r="AE768" s="107"/>
      <c r="AF768" s="329">
        <f>'Punten per wedstrijd'!D667</f>
        <v>120.2</v>
      </c>
    </row>
    <row r="769" spans="1:32" s="3" customFormat="1" ht="15.75" customHeight="1">
      <c r="A769" s="454" t="s">
        <v>2181</v>
      </c>
      <c r="B769" s="107" t="s">
        <v>3689</v>
      </c>
      <c r="C769" s="107"/>
      <c r="D769" s="329">
        <f>'Punten per wedstrijd'!D1098</f>
        <v>0</v>
      </c>
      <c r="E769" s="454" t="s">
        <v>2181</v>
      </c>
      <c r="F769" s="285" t="s">
        <v>1656</v>
      </c>
      <c r="G769" s="107"/>
      <c r="H769" s="329">
        <f>'Punten per wedstrijd'!D151</f>
        <v>2222.3000000000002</v>
      </c>
      <c r="I769" s="454" t="s">
        <v>2181</v>
      </c>
      <c r="J769" s="284" t="s">
        <v>3629</v>
      </c>
      <c r="K769" s="107"/>
      <c r="L769" s="329">
        <f>'Punten per wedstrijd'!D447</f>
        <v>341.5</v>
      </c>
      <c r="M769" s="454" t="s">
        <v>2181</v>
      </c>
      <c r="N769" s="107" t="s">
        <v>2849</v>
      </c>
      <c r="O769" s="107"/>
      <c r="P769" s="329">
        <f>'Punten per wedstrijd'!D717</f>
        <v>122.39999999999999</v>
      </c>
      <c r="Q769" s="454" t="s">
        <v>2181</v>
      </c>
      <c r="R769" s="284" t="s">
        <v>3649</v>
      </c>
      <c r="S769" s="454"/>
      <c r="T769" s="329">
        <f>'Punten per wedstrijd'!D957</f>
        <v>0</v>
      </c>
      <c r="U769" s="454" t="s">
        <v>2181</v>
      </c>
      <c r="V769" s="107" t="s">
        <v>162</v>
      </c>
      <c r="W769" s="107"/>
      <c r="X769" s="329">
        <f>'Punten per wedstrijd'!D49</f>
        <v>2659.2999999999997</v>
      </c>
      <c r="Y769" s="454" t="s">
        <v>2181</v>
      </c>
      <c r="Z769" s="107" t="s">
        <v>2733</v>
      </c>
      <c r="AA769" s="107"/>
      <c r="AB769" s="329">
        <f>'Punten per wedstrijd'!D340</f>
        <v>469.5</v>
      </c>
      <c r="AC769" s="454" t="s">
        <v>2181</v>
      </c>
      <c r="AD769" s="106" t="s">
        <v>1346</v>
      </c>
      <c r="AE769" s="107"/>
      <c r="AF769" s="329">
        <f>'Punten per wedstrijd'!D566</f>
        <v>117.60000000000001</v>
      </c>
    </row>
    <row r="770" spans="1:32" s="3" customFormat="1" ht="15.75" customHeight="1">
      <c r="A770" s="454" t="s">
        <v>2182</v>
      </c>
      <c r="B770" s="107" t="s">
        <v>686</v>
      </c>
      <c r="C770" s="107"/>
      <c r="D770" s="329">
        <f>'Punten per wedstrijd'!D1099</f>
        <v>0</v>
      </c>
      <c r="E770" s="454" t="s">
        <v>2182</v>
      </c>
      <c r="F770" s="107" t="s">
        <v>2217</v>
      </c>
      <c r="G770" s="107"/>
      <c r="H770" s="329">
        <f>'Punten per wedstrijd'!D272</f>
        <v>2203.0500000000002</v>
      </c>
      <c r="I770" s="454" t="s">
        <v>2182</v>
      </c>
      <c r="J770" s="284" t="s">
        <v>3651</v>
      </c>
      <c r="K770" s="107"/>
      <c r="L770" s="329">
        <f>'Punten per wedstrijd'!D547</f>
        <v>339.70000000000005</v>
      </c>
      <c r="M770" s="454" t="s">
        <v>2182</v>
      </c>
      <c r="N770" s="106" t="s">
        <v>1344</v>
      </c>
      <c r="O770" s="107"/>
      <c r="P770" s="329">
        <f>'Punten per wedstrijd'!D733</f>
        <v>119.8</v>
      </c>
      <c r="Q770" s="454" t="s">
        <v>2182</v>
      </c>
      <c r="R770" s="107" t="s">
        <v>3689</v>
      </c>
      <c r="S770" s="454"/>
      <c r="T770" s="329">
        <f>'Punten per wedstrijd'!D958</f>
        <v>0</v>
      </c>
      <c r="U770" s="454" t="s">
        <v>2182</v>
      </c>
      <c r="V770" s="285" t="s">
        <v>17</v>
      </c>
      <c r="W770" s="107"/>
      <c r="X770" s="329">
        <f>'Punten per wedstrijd'!D47</f>
        <v>2637.6000000000004</v>
      </c>
      <c r="Y770" s="454" t="s">
        <v>2182</v>
      </c>
      <c r="Z770" s="284" t="s">
        <v>3632</v>
      </c>
      <c r="AA770" s="107"/>
      <c r="AB770" s="329">
        <f>'Punten per wedstrijd'!D325</f>
        <v>466.59999999999997</v>
      </c>
      <c r="AC770" s="454" t="s">
        <v>2182</v>
      </c>
      <c r="AD770" s="285" t="s">
        <v>1653</v>
      </c>
      <c r="AE770" s="107"/>
      <c r="AF770" s="329">
        <f>'Punten per wedstrijd'!D581</f>
        <v>116.89999999999999</v>
      </c>
    </row>
    <row r="771" spans="1:32" s="3" customFormat="1" ht="15.75" customHeight="1">
      <c r="A771" s="454" t="s">
        <v>2183</v>
      </c>
      <c r="B771" s="285" t="s">
        <v>33</v>
      </c>
      <c r="C771" s="107"/>
      <c r="D771" s="329">
        <f>'Punten per wedstrijd'!D1100</f>
        <v>0</v>
      </c>
      <c r="E771" s="454" t="s">
        <v>2183</v>
      </c>
      <c r="F771" s="106" t="s">
        <v>1345</v>
      </c>
      <c r="G771" s="107"/>
      <c r="H771" s="329">
        <f>'Punten per wedstrijd'!D224</f>
        <v>2176.15</v>
      </c>
      <c r="I771" s="454" t="s">
        <v>2183</v>
      </c>
      <c r="J771" s="284" t="s">
        <v>3635</v>
      </c>
      <c r="K771" s="107"/>
      <c r="L771" s="329">
        <f>'Punten per wedstrijd'!D475</f>
        <v>336.9</v>
      </c>
      <c r="M771" s="454" t="s">
        <v>2183</v>
      </c>
      <c r="N771" s="285" t="s">
        <v>25</v>
      </c>
      <c r="O771" s="107"/>
      <c r="P771" s="329">
        <f>'Punten per wedstrijd'!D781</f>
        <v>118.6</v>
      </c>
      <c r="Q771" s="454" t="s">
        <v>2183</v>
      </c>
      <c r="R771" s="107" t="s">
        <v>686</v>
      </c>
      <c r="S771" s="454"/>
      <c r="T771" s="329">
        <f>'Punten per wedstrijd'!D959</f>
        <v>0</v>
      </c>
      <c r="U771" s="454" t="s">
        <v>2183</v>
      </c>
      <c r="V771" s="107" t="s">
        <v>682</v>
      </c>
      <c r="W771" s="107"/>
      <c r="X771" s="329">
        <f>'Punten per wedstrijd'!D90</f>
        <v>2626.5</v>
      </c>
      <c r="Y771" s="454" t="s">
        <v>2183</v>
      </c>
      <c r="Z771" s="284" t="s">
        <v>3631</v>
      </c>
      <c r="AA771" s="107"/>
      <c r="AB771" s="329">
        <f>'Punten per wedstrijd'!D323</f>
        <v>461.99999999999994</v>
      </c>
      <c r="AC771" s="454" t="s">
        <v>2183</v>
      </c>
      <c r="AD771" s="107" t="s">
        <v>2722</v>
      </c>
      <c r="AE771" s="107"/>
      <c r="AF771" s="329">
        <f>'Punten per wedstrijd'!D684</f>
        <v>115.7</v>
      </c>
    </row>
    <row r="772" spans="1:32" s="3" customFormat="1" ht="15.75" customHeight="1">
      <c r="A772" s="454" t="s">
        <v>2184</v>
      </c>
      <c r="B772" s="285" t="s">
        <v>37</v>
      </c>
      <c r="C772" s="107"/>
      <c r="D772" s="329">
        <f>'Punten per wedstrijd'!D1101</f>
        <v>0</v>
      </c>
      <c r="E772" s="454" t="s">
        <v>2184</v>
      </c>
      <c r="F772" s="284" t="s">
        <v>3634</v>
      </c>
      <c r="G772" s="107"/>
      <c r="H772" s="329">
        <f>'Punten per wedstrijd'!D191</f>
        <v>2166.5</v>
      </c>
      <c r="I772" s="454" t="s">
        <v>2184</v>
      </c>
      <c r="J772" s="284" t="s">
        <v>3650</v>
      </c>
      <c r="K772" s="107"/>
      <c r="L772" s="329">
        <f>'Punten per wedstrijd'!D543</f>
        <v>326.89999999999998</v>
      </c>
      <c r="M772" s="454" t="s">
        <v>2184</v>
      </c>
      <c r="N772" s="284" t="s">
        <v>3635</v>
      </c>
      <c r="O772" s="107"/>
      <c r="P772" s="329">
        <f>'Punten per wedstrijd'!D755</f>
        <v>117.8</v>
      </c>
      <c r="Q772" s="454" t="s">
        <v>2184</v>
      </c>
      <c r="R772" s="285" t="s">
        <v>33</v>
      </c>
      <c r="S772" s="454"/>
      <c r="T772" s="329">
        <f>'Punten per wedstrijd'!D960</f>
        <v>0</v>
      </c>
      <c r="U772" s="454" t="s">
        <v>2184</v>
      </c>
      <c r="V772" s="107" t="s">
        <v>2727</v>
      </c>
      <c r="W772" s="107"/>
      <c r="X772" s="329">
        <f>'Punten per wedstrijd'!D70</f>
        <v>2616.65</v>
      </c>
      <c r="Y772" s="454" t="s">
        <v>2184</v>
      </c>
      <c r="Z772" s="284" t="s">
        <v>3624</v>
      </c>
      <c r="AA772" s="107"/>
      <c r="AB772" s="329">
        <f>'Punten per wedstrijd'!D287</f>
        <v>460.59999999999997</v>
      </c>
      <c r="AC772" s="454" t="s">
        <v>2184</v>
      </c>
      <c r="AD772" s="107" t="s">
        <v>2728</v>
      </c>
      <c r="AE772" s="107"/>
      <c r="AF772" s="329">
        <f>'Punten per wedstrijd'!D688</f>
        <v>109.3</v>
      </c>
    </row>
    <row r="773" spans="1:32" s="3" customFormat="1" ht="15.75" customHeight="1">
      <c r="A773" s="454" t="s">
        <v>2185</v>
      </c>
      <c r="B773" s="284" t="s">
        <v>143</v>
      </c>
      <c r="C773" s="107"/>
      <c r="D773" s="329">
        <f>'Punten per wedstrijd'!D1102</f>
        <v>0</v>
      </c>
      <c r="E773" s="454" t="s">
        <v>2185</v>
      </c>
      <c r="F773" s="107" t="s">
        <v>2201</v>
      </c>
      <c r="G773" s="107"/>
      <c r="H773" s="329">
        <f>'Punten per wedstrijd'!D190</f>
        <v>2163.1000000000004</v>
      </c>
      <c r="I773" s="454" t="s">
        <v>2185</v>
      </c>
      <c r="J773" s="284" t="s">
        <v>3634</v>
      </c>
      <c r="K773" s="107"/>
      <c r="L773" s="329">
        <f>'Punten per wedstrijd'!D471</f>
        <v>325.10000000000002</v>
      </c>
      <c r="M773" s="454" t="s">
        <v>2185</v>
      </c>
      <c r="N773" s="107" t="s">
        <v>2202</v>
      </c>
      <c r="O773" s="107"/>
      <c r="P773" s="329">
        <f>'Punten per wedstrijd'!D776</f>
        <v>116.99999999999999</v>
      </c>
      <c r="Q773" s="454" t="s">
        <v>2185</v>
      </c>
      <c r="R773" s="285" t="s">
        <v>37</v>
      </c>
      <c r="S773" s="454"/>
      <c r="T773" s="329">
        <f>'Punten per wedstrijd'!D961</f>
        <v>0</v>
      </c>
      <c r="U773" s="454" t="s">
        <v>2185</v>
      </c>
      <c r="V773" s="285" t="s">
        <v>1657</v>
      </c>
      <c r="W773" s="107"/>
      <c r="X773" s="329">
        <f>'Punten per wedstrijd'!D5</f>
        <v>2615</v>
      </c>
      <c r="Y773" s="454" t="s">
        <v>2185</v>
      </c>
      <c r="Z773" s="107" t="s">
        <v>2722</v>
      </c>
      <c r="AA773" s="107"/>
      <c r="AB773" s="329">
        <f>'Punten per wedstrijd'!D404</f>
        <v>447</v>
      </c>
      <c r="AC773" s="454" t="s">
        <v>2185</v>
      </c>
      <c r="AD773" s="107" t="s">
        <v>162</v>
      </c>
      <c r="AE773" s="107"/>
      <c r="AF773" s="329">
        <f>'Punten per wedstrijd'!D609</f>
        <v>107.00000000000001</v>
      </c>
    </row>
    <row r="774" spans="1:32" s="3" customFormat="1" ht="15.75" customHeight="1">
      <c r="A774" s="454" t="s">
        <v>2186</v>
      </c>
      <c r="B774" s="284" t="s">
        <v>3650</v>
      </c>
      <c r="C774" s="107"/>
      <c r="D774" s="329">
        <f>'Punten per wedstrijd'!D1103</f>
        <v>0</v>
      </c>
      <c r="E774" s="454" t="s">
        <v>2186</v>
      </c>
      <c r="F774" s="284" t="s">
        <v>3624</v>
      </c>
      <c r="G774" s="107"/>
      <c r="H774" s="329">
        <f>'Punten per wedstrijd'!D147</f>
        <v>2139.65</v>
      </c>
      <c r="I774" s="454" t="s">
        <v>2186</v>
      </c>
      <c r="J774" s="107" t="s">
        <v>633</v>
      </c>
      <c r="K774" s="107"/>
      <c r="L774" s="329">
        <f>'Punten per wedstrijd'!D454</f>
        <v>314.09999999999997</v>
      </c>
      <c r="M774" s="454" t="s">
        <v>2186</v>
      </c>
      <c r="N774" s="107" t="s">
        <v>686</v>
      </c>
      <c r="O774" s="107"/>
      <c r="P774" s="329">
        <f>'Punten per wedstrijd'!D819</f>
        <v>113.3</v>
      </c>
      <c r="Q774" s="454" t="s">
        <v>2186</v>
      </c>
      <c r="R774" s="284" t="s">
        <v>143</v>
      </c>
      <c r="S774" s="454"/>
      <c r="T774" s="329">
        <f>'Punten per wedstrijd'!D962</f>
        <v>0</v>
      </c>
      <c r="U774" s="454" t="s">
        <v>2186</v>
      </c>
      <c r="V774" s="285" t="s">
        <v>1667</v>
      </c>
      <c r="W774" s="107"/>
      <c r="X774" s="329">
        <f>'Punten per wedstrijd'!D68</f>
        <v>2587.9</v>
      </c>
      <c r="Y774" s="454" t="s">
        <v>2186</v>
      </c>
      <c r="Z774" s="107" t="s">
        <v>180</v>
      </c>
      <c r="AA774" s="107"/>
      <c r="AB774" s="329">
        <f>'Punten per wedstrijd'!D410</f>
        <v>440.5</v>
      </c>
      <c r="AC774" s="454" t="s">
        <v>2186</v>
      </c>
      <c r="AD774" s="285" t="s">
        <v>1664</v>
      </c>
      <c r="AE774" s="107"/>
      <c r="AF774" s="329">
        <f>'Punten per wedstrijd'!D572</f>
        <v>106.70000000000002</v>
      </c>
    </row>
    <row r="775" spans="1:32" s="3" customFormat="1" ht="15.75" customHeight="1">
      <c r="A775" s="454" t="s">
        <v>2187</v>
      </c>
      <c r="B775" s="107" t="s">
        <v>2722</v>
      </c>
      <c r="C775" s="107"/>
      <c r="D775" s="329">
        <f>'Punten per wedstrijd'!D1104</f>
        <v>0</v>
      </c>
      <c r="E775" s="454" t="s">
        <v>2187</v>
      </c>
      <c r="F775" s="284" t="s">
        <v>3651</v>
      </c>
      <c r="G775" s="107"/>
      <c r="H775" s="329">
        <f>'Punten per wedstrijd'!D267</f>
        <v>2119.35</v>
      </c>
      <c r="I775" s="454" t="s">
        <v>2187</v>
      </c>
      <c r="J775" s="107" t="s">
        <v>675</v>
      </c>
      <c r="K775" s="107"/>
      <c r="L775" s="329">
        <f>'Punten per wedstrijd'!D438</f>
        <v>311.20000000000005</v>
      </c>
      <c r="M775" s="454" t="s">
        <v>2187</v>
      </c>
      <c r="N775" s="107" t="s">
        <v>2729</v>
      </c>
      <c r="O775" s="107"/>
      <c r="P775" s="329">
        <f>'Punten per wedstrijd'!D837</f>
        <v>111.80000000000001</v>
      </c>
      <c r="Q775" s="454" t="s">
        <v>2187</v>
      </c>
      <c r="R775" s="284" t="s">
        <v>3650</v>
      </c>
      <c r="S775" s="454"/>
      <c r="T775" s="329">
        <f>'Punten per wedstrijd'!D963</f>
        <v>0</v>
      </c>
      <c r="U775" s="454" t="s">
        <v>2187</v>
      </c>
      <c r="V775" s="107" t="s">
        <v>2722</v>
      </c>
      <c r="W775" s="107"/>
      <c r="X775" s="329">
        <f>'Punten per wedstrijd'!D124</f>
        <v>2515.4500000000003</v>
      </c>
      <c r="Y775" s="454" t="s">
        <v>2187</v>
      </c>
      <c r="Z775" s="285" t="s">
        <v>1690</v>
      </c>
      <c r="AA775" s="107"/>
      <c r="AB775" s="329">
        <f>'Punten per wedstrijd'!D384</f>
        <v>434.6</v>
      </c>
      <c r="AC775" s="454" t="s">
        <v>2187</v>
      </c>
      <c r="AD775" s="107" t="s">
        <v>2200</v>
      </c>
      <c r="AE775" s="107"/>
      <c r="AF775" s="329">
        <f>'Punten per wedstrijd'!D616</f>
        <v>104.5</v>
      </c>
    </row>
    <row r="776" spans="1:32" s="3" customFormat="1" ht="15.75" customHeight="1">
      <c r="A776" s="454" t="s">
        <v>2188</v>
      </c>
      <c r="B776" s="106" t="s">
        <v>1351</v>
      </c>
      <c r="C776" s="107"/>
      <c r="D776" s="329">
        <f>'Punten per wedstrijd'!D1105</f>
        <v>0</v>
      </c>
      <c r="E776" s="454" t="s">
        <v>2188</v>
      </c>
      <c r="F776" s="284" t="s">
        <v>3646</v>
      </c>
      <c r="G776" s="107"/>
      <c r="H776" s="329">
        <f>'Punten per wedstrijd'!D243</f>
        <v>2080.2000000000003</v>
      </c>
      <c r="I776" s="454" t="s">
        <v>2188</v>
      </c>
      <c r="J776" s="107" t="s">
        <v>2733</v>
      </c>
      <c r="K776" s="107"/>
      <c r="L776" s="329">
        <f>'Punten per wedstrijd'!D480</f>
        <v>301.60000000000002</v>
      </c>
      <c r="M776" s="454" t="s">
        <v>2188</v>
      </c>
      <c r="N776" s="284" t="s">
        <v>3651</v>
      </c>
      <c r="O776" s="107"/>
      <c r="P776" s="329">
        <f>'Punten per wedstrijd'!D827</f>
        <v>111.80000000000001</v>
      </c>
      <c r="Q776" s="454" t="s">
        <v>2188</v>
      </c>
      <c r="R776" s="107" t="s">
        <v>2722</v>
      </c>
      <c r="S776" s="454"/>
      <c r="T776" s="329">
        <f>'Punten per wedstrijd'!D964</f>
        <v>0</v>
      </c>
      <c r="U776" s="454" t="s">
        <v>2188</v>
      </c>
      <c r="V776" s="107" t="s">
        <v>2708</v>
      </c>
      <c r="W776" s="107"/>
      <c r="X776" s="329">
        <f>'Punten per wedstrijd'!D19</f>
        <v>2480.2999999999997</v>
      </c>
      <c r="Y776" s="454" t="s">
        <v>2188</v>
      </c>
      <c r="Z776" s="284" t="s">
        <v>3646</v>
      </c>
      <c r="AA776" s="107"/>
      <c r="AB776" s="329">
        <f>'Punten per wedstrijd'!D383</f>
        <v>429.5</v>
      </c>
      <c r="AC776" s="454" t="s">
        <v>2188</v>
      </c>
      <c r="AD776" s="107" t="s">
        <v>2710</v>
      </c>
      <c r="AE776" s="107"/>
      <c r="AF776" s="329">
        <f>'Punten per wedstrijd'!D698</f>
        <v>102.60000000000001</v>
      </c>
    </row>
    <row r="777" spans="1:32" s="3" customFormat="1" ht="15.75" customHeight="1">
      <c r="A777" s="454" t="s">
        <v>2189</v>
      </c>
      <c r="B777" s="107" t="s">
        <v>2723</v>
      </c>
      <c r="C777" s="107"/>
      <c r="D777" s="329">
        <f>'Punten per wedstrijd'!D1106</f>
        <v>0</v>
      </c>
      <c r="E777" s="454" t="s">
        <v>2189</v>
      </c>
      <c r="F777" s="107" t="s">
        <v>162</v>
      </c>
      <c r="G777" s="107"/>
      <c r="H777" s="329">
        <f>'Punten per wedstrijd'!D189</f>
        <v>2073.5</v>
      </c>
      <c r="I777" s="454" t="s">
        <v>2189</v>
      </c>
      <c r="J777" s="284" t="s">
        <v>3644</v>
      </c>
      <c r="K777" s="107"/>
      <c r="L777" s="329">
        <f>'Punten per wedstrijd'!D513</f>
        <v>301.5</v>
      </c>
      <c r="M777" s="454" t="s">
        <v>2189</v>
      </c>
      <c r="N777" s="107" t="s">
        <v>162</v>
      </c>
      <c r="O777" s="107"/>
      <c r="P777" s="329">
        <f>'Punten per wedstrijd'!D749</f>
        <v>109.6</v>
      </c>
      <c r="Q777" s="454" t="s">
        <v>2189</v>
      </c>
      <c r="R777" s="106" t="s">
        <v>1351</v>
      </c>
      <c r="S777" s="454"/>
      <c r="T777" s="329">
        <f>'Punten per wedstrijd'!D965</f>
        <v>0</v>
      </c>
      <c r="U777" s="454" t="s">
        <v>2189</v>
      </c>
      <c r="V777" s="107" t="s">
        <v>2196</v>
      </c>
      <c r="W777" s="107"/>
      <c r="X777" s="329">
        <f>'Punten per wedstrijd'!D22</f>
        <v>2470.6999999999998</v>
      </c>
      <c r="Y777" s="454" t="s">
        <v>2189</v>
      </c>
      <c r="Z777" s="284" t="s">
        <v>3648</v>
      </c>
      <c r="AA777" s="107"/>
      <c r="AB777" s="329">
        <f>'Punten per wedstrijd'!D393</f>
        <v>422.70000000000005</v>
      </c>
      <c r="AC777" s="454" t="s">
        <v>2189</v>
      </c>
      <c r="AD777" s="284" t="s">
        <v>3648</v>
      </c>
      <c r="AE777" s="107"/>
      <c r="AF777" s="329">
        <f>'Punten per wedstrijd'!D673</f>
        <v>102.5</v>
      </c>
    </row>
    <row r="778" spans="1:32" s="3" customFormat="1" ht="15.75" customHeight="1">
      <c r="A778" s="454" t="s">
        <v>2190</v>
      </c>
      <c r="B778" s="284" t="s">
        <v>3651</v>
      </c>
      <c r="C778" s="107"/>
      <c r="D778" s="329">
        <f>'Punten per wedstrijd'!D1107</f>
        <v>0</v>
      </c>
      <c r="E778" s="454" t="s">
        <v>2190</v>
      </c>
      <c r="F778" s="107" t="s">
        <v>2220</v>
      </c>
      <c r="G778" s="107"/>
      <c r="H778" s="329">
        <f>'Punten per wedstrijd'!D193</f>
        <v>2060.6</v>
      </c>
      <c r="I778" s="454" t="s">
        <v>2190</v>
      </c>
      <c r="J778" s="107" t="s">
        <v>668</v>
      </c>
      <c r="K778" s="107"/>
      <c r="L778" s="329">
        <f>'Punten per wedstrijd'!D498</f>
        <v>297.89999999999998</v>
      </c>
      <c r="M778" s="454" t="s">
        <v>2190</v>
      </c>
      <c r="N778" s="284" t="s">
        <v>3647</v>
      </c>
      <c r="O778" s="107"/>
      <c r="P778" s="329">
        <f>'Punten per wedstrijd'!D812</f>
        <v>109.1</v>
      </c>
      <c r="Q778" s="454" t="s">
        <v>2190</v>
      </c>
      <c r="R778" s="107" t="s">
        <v>2723</v>
      </c>
      <c r="S778" s="454"/>
      <c r="T778" s="329">
        <f>'Punten per wedstrijd'!D966</f>
        <v>0</v>
      </c>
      <c r="U778" s="454" t="s">
        <v>2190</v>
      </c>
      <c r="V778" s="285" t="s">
        <v>1661</v>
      </c>
      <c r="W778" s="107"/>
      <c r="X778" s="329">
        <f>'Punten per wedstrijd'!D29</f>
        <v>2466.9</v>
      </c>
      <c r="Y778" s="454" t="s">
        <v>2190</v>
      </c>
      <c r="Z778" s="284" t="s">
        <v>3639</v>
      </c>
      <c r="AA778" s="107"/>
      <c r="AB778" s="329">
        <f>'Punten per wedstrijd'!D353</f>
        <v>408.09999999999997</v>
      </c>
      <c r="AC778" s="454" t="s">
        <v>2190</v>
      </c>
      <c r="AD778" s="285" t="s">
        <v>1658</v>
      </c>
      <c r="AE778" s="107"/>
      <c r="AF778" s="329">
        <f>'Punten per wedstrijd'!D595</f>
        <v>101.6</v>
      </c>
    </row>
    <row r="779" spans="1:32" s="3" customFormat="1" ht="15.75" customHeight="1">
      <c r="A779" s="454" t="s">
        <v>2191</v>
      </c>
      <c r="B779" s="107" t="s">
        <v>2728</v>
      </c>
      <c r="C779" s="107"/>
      <c r="D779" s="329">
        <f>'Punten per wedstrijd'!D1108</f>
        <v>0</v>
      </c>
      <c r="E779" s="454" t="s">
        <v>2191</v>
      </c>
      <c r="F779" s="107" t="s">
        <v>2718</v>
      </c>
      <c r="G779" s="107"/>
      <c r="H779" s="329">
        <f>'Punten per wedstrijd'!D154</f>
        <v>2050.4</v>
      </c>
      <c r="I779" s="454" t="s">
        <v>2191</v>
      </c>
      <c r="J779" s="107" t="s">
        <v>694</v>
      </c>
      <c r="K779" s="107"/>
      <c r="L779" s="329">
        <f>'Punten per wedstrijd'!D536</f>
        <v>297.35000000000002</v>
      </c>
      <c r="M779" s="454" t="s">
        <v>2191</v>
      </c>
      <c r="N779" s="107" t="s">
        <v>675</v>
      </c>
      <c r="O779" s="107"/>
      <c r="P779" s="329">
        <f>'Punten per wedstrijd'!D718</f>
        <v>106.3</v>
      </c>
      <c r="Q779" s="454" t="s">
        <v>2191</v>
      </c>
      <c r="R779" s="284" t="s">
        <v>3651</v>
      </c>
      <c r="S779" s="454"/>
      <c r="T779" s="329">
        <f>'Punten per wedstrijd'!D967</f>
        <v>0</v>
      </c>
      <c r="U779" s="454" t="s">
        <v>2191</v>
      </c>
      <c r="V779" s="107" t="s">
        <v>683</v>
      </c>
      <c r="W779" s="107"/>
      <c r="X779" s="329">
        <f>'Punten per wedstrijd'!D101</f>
        <v>2417.8999999999996</v>
      </c>
      <c r="Y779" s="454" t="s">
        <v>2191</v>
      </c>
      <c r="Z779" s="107" t="s">
        <v>2730</v>
      </c>
      <c r="AA779" s="107"/>
      <c r="AB779" s="329">
        <f>'Punten per wedstrijd'!D413</f>
        <v>393.09999999999997</v>
      </c>
      <c r="AC779" s="454" t="s">
        <v>2191</v>
      </c>
      <c r="AD779" s="107" t="s">
        <v>141</v>
      </c>
      <c r="AE779" s="107"/>
      <c r="AF779" s="329">
        <f>'Punten per wedstrijd'!D626</f>
        <v>99.7</v>
      </c>
    </row>
    <row r="780" spans="1:32" s="3" customFormat="1" ht="15.75" customHeight="1">
      <c r="A780" s="454" t="s">
        <v>2192</v>
      </c>
      <c r="B780" s="285" t="s">
        <v>1671</v>
      </c>
      <c r="C780" s="107"/>
      <c r="D780" s="329">
        <f>'Punten per wedstrijd'!D1109</f>
        <v>0</v>
      </c>
      <c r="E780" s="454" t="s">
        <v>2192</v>
      </c>
      <c r="F780" s="285" t="s">
        <v>1665</v>
      </c>
      <c r="G780" s="107"/>
      <c r="H780" s="329">
        <f>'Punten per wedstrijd'!D164</f>
        <v>2040</v>
      </c>
      <c r="I780" s="454" t="s">
        <v>2192</v>
      </c>
      <c r="J780" s="285" t="s">
        <v>1671</v>
      </c>
      <c r="K780" s="107"/>
      <c r="L780" s="329">
        <f>'Punten per wedstrijd'!D549</f>
        <v>294.60000000000002</v>
      </c>
      <c r="M780" s="454" t="s">
        <v>2192</v>
      </c>
      <c r="N780" s="107" t="s">
        <v>639</v>
      </c>
      <c r="O780" s="107"/>
      <c r="P780" s="329">
        <f>'Punten per wedstrijd'!D739</f>
        <v>105.59999999999998</v>
      </c>
      <c r="Q780" s="454" t="s">
        <v>2192</v>
      </c>
      <c r="R780" s="107" t="s">
        <v>2728</v>
      </c>
      <c r="S780" s="454"/>
      <c r="T780" s="329">
        <f>'Punten per wedstrijd'!D968</f>
        <v>0</v>
      </c>
      <c r="U780" s="454" t="s">
        <v>2192</v>
      </c>
      <c r="V780" s="107" t="s">
        <v>639</v>
      </c>
      <c r="W780" s="107"/>
      <c r="X780" s="329">
        <f>'Punten per wedstrijd'!D39</f>
        <v>2406.1999999999998</v>
      </c>
      <c r="Y780" s="454" t="s">
        <v>2192</v>
      </c>
      <c r="Z780" s="107" t="s">
        <v>2728</v>
      </c>
      <c r="AA780" s="107"/>
      <c r="AB780" s="329">
        <f>'Punten per wedstrijd'!D408</f>
        <v>375.1</v>
      </c>
      <c r="AC780" s="454" t="s">
        <v>2192</v>
      </c>
      <c r="AD780" s="107" t="s">
        <v>2198</v>
      </c>
      <c r="AE780" s="107"/>
      <c r="AF780" s="329">
        <f>'Punten per wedstrijd'!D648</f>
        <v>99.399999999999991</v>
      </c>
    </row>
    <row r="781" spans="1:32" s="3" customFormat="1" ht="15.75" customHeight="1">
      <c r="A781" s="454" t="s">
        <v>2303</v>
      </c>
      <c r="B781" s="107" t="s">
        <v>180</v>
      </c>
      <c r="C781" s="107"/>
      <c r="D781" s="329">
        <f>'Punten per wedstrijd'!D1110</f>
        <v>0</v>
      </c>
      <c r="E781" s="454" t="s">
        <v>2303</v>
      </c>
      <c r="F781" s="284" t="s">
        <v>3639</v>
      </c>
      <c r="G781" s="107"/>
      <c r="H781" s="329">
        <f>'Punten per wedstrijd'!D213</f>
        <v>1912.1499999999999</v>
      </c>
      <c r="I781" s="454" t="s">
        <v>2303</v>
      </c>
      <c r="J781" s="107" t="s">
        <v>2722</v>
      </c>
      <c r="K781" s="107"/>
      <c r="L781" s="329">
        <f>'Punten per wedstrijd'!D544</f>
        <v>294.10000000000002</v>
      </c>
      <c r="M781" s="454" t="s">
        <v>2303</v>
      </c>
      <c r="N781" s="107" t="s">
        <v>2715</v>
      </c>
      <c r="O781" s="107"/>
      <c r="P781" s="329">
        <f>'Punten per wedstrijd'!D810</f>
        <v>102.2</v>
      </c>
      <c r="Q781" s="454" t="s">
        <v>2303</v>
      </c>
      <c r="R781" s="285" t="s">
        <v>1671</v>
      </c>
      <c r="S781" s="454"/>
      <c r="T781" s="329">
        <f>'Punten per wedstrijd'!D969</f>
        <v>0</v>
      </c>
      <c r="U781" s="454" t="s">
        <v>2303</v>
      </c>
      <c r="V781" s="107" t="s">
        <v>669</v>
      </c>
      <c r="W781" s="107"/>
      <c r="X781" s="329">
        <f>'Punten per wedstrijd'!D97</f>
        <v>2361.5500000000002</v>
      </c>
      <c r="Y781" s="454" t="s">
        <v>2303</v>
      </c>
      <c r="Z781" s="285" t="s">
        <v>1658</v>
      </c>
      <c r="AA781" s="107"/>
      <c r="AB781" s="329">
        <f>'Punten per wedstrijd'!D315</f>
        <v>362.85</v>
      </c>
      <c r="AC781" s="454" t="s">
        <v>2303</v>
      </c>
      <c r="AD781" s="284" t="s">
        <v>3646</v>
      </c>
      <c r="AE781" s="107"/>
      <c r="AF781" s="329">
        <f>'Punten per wedstrijd'!D663</f>
        <v>95</v>
      </c>
    </row>
    <row r="782" spans="1:32" s="3" customFormat="1" ht="15.75" customHeight="1">
      <c r="A782" s="454" t="s">
        <v>2304</v>
      </c>
      <c r="B782" s="107" t="s">
        <v>2711</v>
      </c>
      <c r="C782" s="107"/>
      <c r="D782" s="329">
        <f>'Punten per wedstrijd'!D1111</f>
        <v>0</v>
      </c>
      <c r="E782" s="454" t="s">
        <v>2304</v>
      </c>
      <c r="F782" s="285" t="s">
        <v>1690</v>
      </c>
      <c r="G782" s="107"/>
      <c r="H782" s="329">
        <f>'Punten per wedstrijd'!D244</f>
        <v>1858.75</v>
      </c>
      <c r="I782" s="454" t="s">
        <v>2304</v>
      </c>
      <c r="J782" s="107" t="s">
        <v>3689</v>
      </c>
      <c r="K782" s="107"/>
      <c r="L782" s="329">
        <f>'Punten per wedstrijd'!D538</f>
        <v>290.2</v>
      </c>
      <c r="M782" s="454" t="s">
        <v>2304</v>
      </c>
      <c r="N782" s="107" t="s">
        <v>654</v>
      </c>
      <c r="O782" s="107"/>
      <c r="P782" s="329">
        <f>'Punten per wedstrijd'!D805</f>
        <v>100.5</v>
      </c>
      <c r="Q782" s="454" t="s">
        <v>2304</v>
      </c>
      <c r="R782" s="107" t="s">
        <v>180</v>
      </c>
      <c r="S782" s="454"/>
      <c r="T782" s="329">
        <f>'Punten per wedstrijd'!D970</f>
        <v>0</v>
      </c>
      <c r="U782" s="454" t="s">
        <v>2304</v>
      </c>
      <c r="V782" s="284" t="s">
        <v>3630</v>
      </c>
      <c r="W782" s="107"/>
      <c r="X782" s="329">
        <f>'Punten per wedstrijd'!D37</f>
        <v>2356.1999999999998</v>
      </c>
      <c r="Y782" s="454" t="s">
        <v>2304</v>
      </c>
      <c r="Z782" s="284" t="s">
        <v>3627</v>
      </c>
      <c r="AA782" s="107"/>
      <c r="AB782" s="329">
        <f>'Punten per wedstrijd'!D300</f>
        <v>359.9</v>
      </c>
      <c r="AC782" s="454" t="s">
        <v>2304</v>
      </c>
      <c r="AD782" s="107" t="s">
        <v>686</v>
      </c>
      <c r="AE782" s="107"/>
      <c r="AF782" s="329">
        <f>'Punten per wedstrijd'!D679</f>
        <v>94</v>
      </c>
    </row>
    <row r="783" spans="1:32" s="3" customFormat="1" ht="15.75" customHeight="1">
      <c r="A783" s="454" t="s">
        <v>2305</v>
      </c>
      <c r="B783" s="107" t="s">
        <v>2217</v>
      </c>
      <c r="C783" s="107"/>
      <c r="D783" s="329">
        <f>'Punten per wedstrijd'!D1112</f>
        <v>0</v>
      </c>
      <c r="E783" s="454" t="s">
        <v>2305</v>
      </c>
      <c r="F783" s="107" t="s">
        <v>700</v>
      </c>
      <c r="G783" s="107"/>
      <c r="H783" s="329">
        <f>'Punten per wedstrijd'!D204</f>
        <v>1837.3999999999999</v>
      </c>
      <c r="I783" s="454" t="s">
        <v>2305</v>
      </c>
      <c r="J783" s="107" t="s">
        <v>686</v>
      </c>
      <c r="K783" s="107"/>
      <c r="L783" s="329">
        <f>'Punten per wedstrijd'!D539</f>
        <v>253.90000000000003</v>
      </c>
      <c r="M783" s="454" t="s">
        <v>2305</v>
      </c>
      <c r="N783" s="107" t="s">
        <v>694</v>
      </c>
      <c r="O783" s="107"/>
      <c r="P783" s="329">
        <f>'Punten per wedstrijd'!D816</f>
        <v>99.9</v>
      </c>
      <c r="Q783" s="454" t="s">
        <v>2305</v>
      </c>
      <c r="R783" s="107" t="s">
        <v>2711</v>
      </c>
      <c r="S783" s="454"/>
      <c r="T783" s="329">
        <f>'Punten per wedstrijd'!D971</f>
        <v>0</v>
      </c>
      <c r="U783" s="454" t="s">
        <v>2305</v>
      </c>
      <c r="V783" s="107" t="s">
        <v>141</v>
      </c>
      <c r="W783" s="107"/>
      <c r="X783" s="329">
        <f>'Punten per wedstrijd'!D66</f>
        <v>2340.2999999999997</v>
      </c>
      <c r="Y783" s="454" t="s">
        <v>2305</v>
      </c>
      <c r="Z783" s="107" t="s">
        <v>682</v>
      </c>
      <c r="AA783" s="107"/>
      <c r="AB783" s="329">
        <f>'Punten per wedstrijd'!D370</f>
        <v>332.7</v>
      </c>
      <c r="AC783" s="454" t="s">
        <v>2305</v>
      </c>
      <c r="AD783" s="285" t="s">
        <v>1655</v>
      </c>
      <c r="AE783" s="107"/>
      <c r="AF783" s="329">
        <f>'Punten per wedstrijd'!D700</f>
        <v>92.6</v>
      </c>
    </row>
    <row r="784" spans="1:32" s="3" customFormat="1" ht="15.75" customHeight="1">
      <c r="A784" s="454" t="s">
        <v>2685</v>
      </c>
      <c r="B784" s="107" t="s">
        <v>2730</v>
      </c>
      <c r="C784" s="107"/>
      <c r="D784" s="329">
        <f>'Punten per wedstrijd'!D1113</f>
        <v>0</v>
      </c>
      <c r="E784" s="454" t="s">
        <v>2685</v>
      </c>
      <c r="F784" s="107" t="s">
        <v>668</v>
      </c>
      <c r="G784" s="107"/>
      <c r="H784" s="329">
        <f>'Punten per wedstrijd'!D218</f>
        <v>1826.1000000000004</v>
      </c>
      <c r="I784" s="454" t="s">
        <v>2685</v>
      </c>
      <c r="J784" s="107" t="s">
        <v>2200</v>
      </c>
      <c r="K784" s="107"/>
      <c r="L784" s="329">
        <f>'Punten per wedstrijd'!D476</f>
        <v>243.1</v>
      </c>
      <c r="M784" s="454" t="s">
        <v>2685</v>
      </c>
      <c r="N784" s="284" t="s">
        <v>3644</v>
      </c>
      <c r="O784" s="107"/>
      <c r="P784" s="329">
        <f>'Punten per wedstrijd'!D793</f>
        <v>93.9</v>
      </c>
      <c r="Q784" s="454" t="s">
        <v>2685</v>
      </c>
      <c r="R784" s="107" t="s">
        <v>2217</v>
      </c>
      <c r="S784" s="454"/>
      <c r="T784" s="329">
        <f>'Punten per wedstrijd'!D972</f>
        <v>0</v>
      </c>
      <c r="U784" s="454" t="s">
        <v>2685</v>
      </c>
      <c r="V784" s="285" t="s">
        <v>11</v>
      </c>
      <c r="W784" s="107"/>
      <c r="X784" s="329">
        <f>'Punten per wedstrijd'!D30</f>
        <v>2288.6999999999998</v>
      </c>
      <c r="Y784" s="454" t="s">
        <v>2685</v>
      </c>
      <c r="Z784" s="284" t="s">
        <v>3630</v>
      </c>
      <c r="AA784" s="107"/>
      <c r="AB784" s="329">
        <f>'Punten per wedstrijd'!D317</f>
        <v>315.2</v>
      </c>
      <c r="AC784" s="454" t="s">
        <v>2685</v>
      </c>
      <c r="AD784" s="107" t="s">
        <v>639</v>
      </c>
      <c r="AE784" s="107"/>
      <c r="AF784" s="329">
        <f>'Punten per wedstrijd'!D599</f>
        <v>75</v>
      </c>
    </row>
    <row r="785" spans="1:1565" s="3" customFormat="1" ht="15.75" customHeight="1">
      <c r="A785" s="454" t="s">
        <v>2686</v>
      </c>
      <c r="B785" s="107" t="s">
        <v>155</v>
      </c>
      <c r="C785" s="107"/>
      <c r="D785" s="329">
        <f>'Punten per wedstrijd'!D1114</f>
        <v>0</v>
      </c>
      <c r="E785" s="454" t="s">
        <v>2686</v>
      </c>
      <c r="F785" s="285" t="s">
        <v>1</v>
      </c>
      <c r="G785" s="107"/>
      <c r="H785" s="329">
        <f>'Punten per wedstrijd'!D150</f>
        <v>1783.6000000000001</v>
      </c>
      <c r="I785" s="454" t="s">
        <v>2686</v>
      </c>
      <c r="J785" s="285" t="s">
        <v>1649</v>
      </c>
      <c r="K785" s="107"/>
      <c r="L785" s="329">
        <f>'Punten per wedstrijd'!D529</f>
        <v>224.8</v>
      </c>
      <c r="M785" s="454" t="s">
        <v>2686</v>
      </c>
      <c r="N785" s="107" t="s">
        <v>2203</v>
      </c>
      <c r="O785" s="107"/>
      <c r="P785" s="329">
        <f>'Punten per wedstrijd'!D771</f>
        <v>84.7</v>
      </c>
      <c r="Q785" s="454" t="s">
        <v>2686</v>
      </c>
      <c r="R785" s="107" t="s">
        <v>2730</v>
      </c>
      <c r="S785" s="454"/>
      <c r="T785" s="329">
        <f>'Punten per wedstrijd'!D973</f>
        <v>0</v>
      </c>
      <c r="U785" s="454" t="s">
        <v>2686</v>
      </c>
      <c r="V785" s="285" t="s">
        <v>1665</v>
      </c>
      <c r="W785" s="107"/>
      <c r="X785" s="329">
        <f>'Punten per wedstrijd'!D24</f>
        <v>2212.4</v>
      </c>
      <c r="Y785" s="454" t="s">
        <v>2686</v>
      </c>
      <c r="Z785" s="284" t="s">
        <v>3647</v>
      </c>
      <c r="AA785" s="107"/>
      <c r="AB785" s="329">
        <f>'Punten per wedstrijd'!D392</f>
        <v>306.40000000000003</v>
      </c>
      <c r="AC785" s="454" t="s">
        <v>2686</v>
      </c>
      <c r="AD785" s="285" t="s">
        <v>1656</v>
      </c>
      <c r="AE785" s="107"/>
      <c r="AF785" s="329">
        <f>'Punten per wedstrijd'!D571</f>
        <v>74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4" t="s">
        <v>2687</v>
      </c>
      <c r="B786" s="284" t="s">
        <v>3652</v>
      </c>
      <c r="C786" s="107"/>
      <c r="D786" s="329">
        <f>'Punten per wedstrijd'!D1115</f>
        <v>0</v>
      </c>
      <c r="E786" s="454" t="s">
        <v>2687</v>
      </c>
      <c r="F786" s="284" t="s">
        <v>3632</v>
      </c>
      <c r="G786" s="107"/>
      <c r="H786" s="329">
        <f>'Punten per wedstrijd'!D185</f>
        <v>1781.3999999999999</v>
      </c>
      <c r="I786" s="454" t="s">
        <v>2687</v>
      </c>
      <c r="J786" s="107" t="s">
        <v>153</v>
      </c>
      <c r="K786" s="107"/>
      <c r="L786" s="329">
        <f>'Punten per wedstrijd'!D443</f>
        <v>224.29999999999995</v>
      </c>
      <c r="M786" s="454" t="s">
        <v>2687</v>
      </c>
      <c r="N786" s="285" t="s">
        <v>37</v>
      </c>
      <c r="O786" s="107"/>
      <c r="P786" s="329">
        <f>'Punten per wedstrijd'!D821</f>
        <v>73.5</v>
      </c>
      <c r="Q786" s="454" t="s">
        <v>2687</v>
      </c>
      <c r="R786" s="107" t="s">
        <v>155</v>
      </c>
      <c r="S786" s="454"/>
      <c r="T786" s="329">
        <f>'Punten per wedstrijd'!D974</f>
        <v>0</v>
      </c>
      <c r="U786" s="454" t="s">
        <v>2687</v>
      </c>
      <c r="V786" s="106" t="s">
        <v>1346</v>
      </c>
      <c r="W786" s="107"/>
      <c r="X786" s="329">
        <f>'Punten per wedstrijd'!D6</f>
        <v>2167.2000000000003</v>
      </c>
      <c r="Y786" s="454" t="s">
        <v>2687</v>
      </c>
      <c r="Z786" s="107" t="s">
        <v>2197</v>
      </c>
      <c r="AA786" s="107"/>
      <c r="AB786" s="329">
        <f>'Punten per wedstrijd'!D311</f>
        <v>300.59999999999997</v>
      </c>
      <c r="AC786" s="454" t="s">
        <v>2687</v>
      </c>
      <c r="AD786" s="107" t="s">
        <v>2217</v>
      </c>
      <c r="AE786" s="107"/>
      <c r="AF786" s="329">
        <f>'Punten per wedstrijd'!D692</f>
        <v>66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4" t="s">
        <v>2688</v>
      </c>
      <c r="B787" s="107" t="s">
        <v>2731</v>
      </c>
      <c r="C787" s="107"/>
      <c r="D787" s="329">
        <f>'Punten per wedstrijd'!D1116</f>
        <v>0</v>
      </c>
      <c r="E787" s="454" t="s">
        <v>2688</v>
      </c>
      <c r="F787" s="107" t="s">
        <v>2193</v>
      </c>
      <c r="G787" s="107"/>
      <c r="H787" s="329">
        <f>'Punten per wedstrijd'!D207</f>
        <v>1734.9</v>
      </c>
      <c r="I787" s="454" t="s">
        <v>2688</v>
      </c>
      <c r="J787" s="107" t="s">
        <v>2201</v>
      </c>
      <c r="K787" s="107"/>
      <c r="L787" s="329">
        <f>'Punten per wedstrijd'!D470</f>
        <v>218.70000000000002</v>
      </c>
      <c r="M787" s="454" t="s">
        <v>2688</v>
      </c>
      <c r="N787" s="284" t="s">
        <v>3650</v>
      </c>
      <c r="O787" s="107"/>
      <c r="P787" s="329">
        <f>'Punten per wedstrijd'!D823</f>
        <v>67.400000000000006</v>
      </c>
      <c r="Q787" s="454" t="s">
        <v>2688</v>
      </c>
      <c r="R787" s="284" t="s">
        <v>3652</v>
      </c>
      <c r="S787" s="454"/>
      <c r="T787" s="329">
        <f>'Punten per wedstrijd'!D975</f>
        <v>0</v>
      </c>
      <c r="U787" s="454" t="s">
        <v>2688</v>
      </c>
      <c r="V787" s="284" t="s">
        <v>3631</v>
      </c>
      <c r="W787" s="107"/>
      <c r="X787" s="329">
        <f>'Punten per wedstrijd'!D43</f>
        <v>2085.6</v>
      </c>
      <c r="Y787" s="454" t="s">
        <v>2688</v>
      </c>
      <c r="Z787" s="107" t="s">
        <v>2715</v>
      </c>
      <c r="AA787" s="107"/>
      <c r="AB787" s="329">
        <f>'Punten per wedstrijd'!D390</f>
        <v>298.90000000000003</v>
      </c>
      <c r="AC787" s="454" t="s">
        <v>2688</v>
      </c>
      <c r="AD787" s="284" t="s">
        <v>3647</v>
      </c>
      <c r="AE787" s="107"/>
      <c r="AF787" s="329">
        <f>'Punten per wedstrijd'!D672</f>
        <v>56.4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4" t="s">
        <v>2689</v>
      </c>
      <c r="B788" s="107" t="s">
        <v>2729</v>
      </c>
      <c r="C788" s="107"/>
      <c r="D788" s="329">
        <f>'Punten per wedstrijd'!D1117</f>
        <v>0</v>
      </c>
      <c r="E788" s="454" t="s">
        <v>2689</v>
      </c>
      <c r="F788" s="107" t="s">
        <v>639</v>
      </c>
      <c r="G788" s="107"/>
      <c r="H788" s="329">
        <f>'Punten per wedstrijd'!D179</f>
        <v>1725.6</v>
      </c>
      <c r="I788" s="454" t="s">
        <v>2689</v>
      </c>
      <c r="J788" s="107" t="s">
        <v>2728</v>
      </c>
      <c r="K788" s="107"/>
      <c r="L788" s="329">
        <f>'Punten per wedstrijd'!D548</f>
        <v>214.3</v>
      </c>
      <c r="M788" s="454" t="s">
        <v>2689</v>
      </c>
      <c r="N788" s="107" t="s">
        <v>658</v>
      </c>
      <c r="O788" s="107"/>
      <c r="P788" s="329">
        <f>'Punten per wedstrijd'!D839</f>
        <v>63.4</v>
      </c>
      <c r="Q788" s="454" t="s">
        <v>2689</v>
      </c>
      <c r="R788" s="107" t="s">
        <v>2731</v>
      </c>
      <c r="S788" s="454"/>
      <c r="T788" s="329">
        <f>'Punten per wedstrijd'!D976</f>
        <v>0</v>
      </c>
      <c r="U788" s="454" t="s">
        <v>2689</v>
      </c>
      <c r="V788" s="285" t="s">
        <v>1654</v>
      </c>
      <c r="W788" s="107"/>
      <c r="X788" s="329">
        <f>'Punten per wedstrijd'!D46</f>
        <v>1867.8500000000004</v>
      </c>
      <c r="Y788" s="454" t="s">
        <v>2689</v>
      </c>
      <c r="Z788" s="285" t="s">
        <v>1656</v>
      </c>
      <c r="AA788" s="107"/>
      <c r="AB788" s="329">
        <f>'Punten per wedstrijd'!D291</f>
        <v>294.5</v>
      </c>
      <c r="AC788" s="454" t="s">
        <v>2689</v>
      </c>
      <c r="AD788" s="285" t="s">
        <v>31</v>
      </c>
      <c r="AE788" s="107"/>
      <c r="AF788" s="329">
        <f>'Punten per wedstrijd'!D674</f>
        <v>56.1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4" t="s">
        <v>2690</v>
      </c>
      <c r="B789" s="107" t="s">
        <v>2710</v>
      </c>
      <c r="C789" s="107"/>
      <c r="D789" s="329">
        <f>'Punten per wedstrijd'!D1118</f>
        <v>0</v>
      </c>
      <c r="E789" s="454" t="s">
        <v>2690</v>
      </c>
      <c r="F789" s="107" t="s">
        <v>694</v>
      </c>
      <c r="G789" s="107"/>
      <c r="H789" s="329">
        <f>'Punten per wedstrijd'!D256</f>
        <v>1695.85</v>
      </c>
      <c r="I789" s="454" t="s">
        <v>2690</v>
      </c>
      <c r="J789" s="107" t="s">
        <v>700</v>
      </c>
      <c r="K789" s="107"/>
      <c r="L789" s="329">
        <f>'Punten per wedstrijd'!D484</f>
        <v>212.9</v>
      </c>
      <c r="M789" s="454" t="s">
        <v>2690</v>
      </c>
      <c r="N789" s="107" t="s">
        <v>638</v>
      </c>
      <c r="O789" s="107"/>
      <c r="P789" s="329">
        <f>'Punten per wedstrijd'!D808</f>
        <v>62.800000000000011</v>
      </c>
      <c r="Q789" s="454" t="s">
        <v>2690</v>
      </c>
      <c r="R789" s="107" t="s">
        <v>2729</v>
      </c>
      <c r="S789" s="454"/>
      <c r="T789" s="329">
        <f>'Punten per wedstrijd'!D977</f>
        <v>0</v>
      </c>
      <c r="U789" s="454" t="s">
        <v>2690</v>
      </c>
      <c r="V789" s="285" t="s">
        <v>1</v>
      </c>
      <c r="W789" s="107"/>
      <c r="X789" s="329">
        <f>'Punten per wedstrijd'!D10</f>
        <v>1781.5</v>
      </c>
      <c r="Y789" s="454" t="s">
        <v>2690</v>
      </c>
      <c r="Z789" s="285" t="s">
        <v>1</v>
      </c>
      <c r="AA789" s="107"/>
      <c r="AB789" s="329">
        <f>'Punten per wedstrijd'!D290</f>
        <v>258.60000000000002</v>
      </c>
      <c r="AC789" s="454" t="s">
        <v>2690</v>
      </c>
      <c r="AD789" s="284" t="s">
        <v>3627</v>
      </c>
      <c r="AE789" s="107"/>
      <c r="AF789" s="329">
        <f>'Punten per wedstrijd'!D580</f>
        <v>45.6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4" t="s">
        <v>2691</v>
      </c>
      <c r="B790" s="107" t="s">
        <v>658</v>
      </c>
      <c r="C790" s="107"/>
      <c r="D790" s="329">
        <f>'Punten per wedstrijd'!D1119</f>
        <v>0</v>
      </c>
      <c r="E790" s="454" t="s">
        <v>2691</v>
      </c>
      <c r="F790" s="107" t="s">
        <v>2197</v>
      </c>
      <c r="G790" s="107"/>
      <c r="H790" s="329">
        <f>'Punten per wedstrijd'!D171</f>
        <v>1690.25</v>
      </c>
      <c r="I790" s="454" t="s">
        <v>2691</v>
      </c>
      <c r="J790" s="107" t="s">
        <v>2212</v>
      </c>
      <c r="K790" s="107"/>
      <c r="L790" s="329">
        <f>'Punten per wedstrijd'!D446</f>
        <v>205.40000000000003</v>
      </c>
      <c r="M790" s="454" t="s">
        <v>2691</v>
      </c>
      <c r="N790" s="284" t="s">
        <v>3640</v>
      </c>
      <c r="O790" s="107"/>
      <c r="P790" s="329">
        <f>'Punten per wedstrijd'!D774</f>
        <v>51.2</v>
      </c>
      <c r="Q790" s="454" t="s">
        <v>2691</v>
      </c>
      <c r="R790" s="107" t="s">
        <v>2710</v>
      </c>
      <c r="S790" s="454"/>
      <c r="T790" s="329">
        <f>'Punten per wedstrijd'!D978</f>
        <v>0</v>
      </c>
      <c r="U790" s="454" t="s">
        <v>2691</v>
      </c>
      <c r="V790" s="107" t="s">
        <v>2198</v>
      </c>
      <c r="W790" s="107"/>
      <c r="X790" s="329">
        <f>'Punten per wedstrijd'!D88</f>
        <v>1709.5500000000002</v>
      </c>
      <c r="Y790" s="454" t="s">
        <v>2691</v>
      </c>
      <c r="Z790" s="107" t="s">
        <v>2217</v>
      </c>
      <c r="AA790" s="107"/>
      <c r="AB790" s="329">
        <f>'Punten per wedstrijd'!D412</f>
        <v>243.4</v>
      </c>
      <c r="AC790" s="454" t="s">
        <v>2691</v>
      </c>
      <c r="AD790" s="285" t="s">
        <v>1649</v>
      </c>
      <c r="AE790" s="107"/>
      <c r="AF790" s="329">
        <f>'Punten per wedstrijd'!D669</f>
        <v>43.4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4" t="s">
        <v>2692</v>
      </c>
      <c r="B791" s="285" t="s">
        <v>1655</v>
      </c>
      <c r="C791" s="107"/>
      <c r="D791" s="329">
        <f>'Punten per wedstrijd'!D1120</f>
        <v>0</v>
      </c>
      <c r="E791" s="454" t="s">
        <v>2692</v>
      </c>
      <c r="F791" s="284" t="s">
        <v>3644</v>
      </c>
      <c r="G791" s="107"/>
      <c r="H791" s="329">
        <f>'Punten per wedstrijd'!D233</f>
        <v>1353.5</v>
      </c>
      <c r="I791" s="454" t="s">
        <v>2692</v>
      </c>
      <c r="J791" s="107" t="s">
        <v>2197</v>
      </c>
      <c r="K791" s="107"/>
      <c r="L791" s="329">
        <f>'Punten per wedstrijd'!D451</f>
        <v>194.3</v>
      </c>
      <c r="M791" s="454" t="s">
        <v>2692</v>
      </c>
      <c r="N791" s="285" t="s">
        <v>1690</v>
      </c>
      <c r="O791" s="107"/>
      <c r="P791" s="329">
        <f>'Punten per wedstrijd'!D804</f>
        <v>47.5</v>
      </c>
      <c r="Q791" s="454" t="s">
        <v>2692</v>
      </c>
      <c r="R791" s="285" t="s">
        <v>1655</v>
      </c>
      <c r="S791" s="454"/>
      <c r="T791" s="329">
        <f>'Punten per wedstrijd'!D980</f>
        <v>0</v>
      </c>
      <c r="U791" s="454" t="s">
        <v>2692</v>
      </c>
      <c r="V791" s="107" t="s">
        <v>2193</v>
      </c>
      <c r="W791" s="107"/>
      <c r="X791" s="329">
        <f>'Punten per wedstrijd'!D67</f>
        <v>1057.1000000000001</v>
      </c>
      <c r="Y791" s="454" t="s">
        <v>2692</v>
      </c>
      <c r="Z791" s="107" t="s">
        <v>2833</v>
      </c>
      <c r="AA791" s="107"/>
      <c r="AB791" s="329">
        <f>'Punten per wedstrijd'!D391</f>
        <v>115.4</v>
      </c>
      <c r="AC791" s="454" t="s">
        <v>2692</v>
      </c>
      <c r="AD791" s="285" t="s">
        <v>1668</v>
      </c>
      <c r="AE791" s="107"/>
      <c r="AF791" s="329">
        <f>'Punten per wedstrijd'!D632</f>
        <v>39.4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3870</v>
      </c>
      <c r="IJ794" s="50" t="s">
        <v>1354</v>
      </c>
      <c r="IS794" s="50" t="s">
        <v>657</v>
      </c>
      <c r="JB794" s="50" t="s">
        <v>645</v>
      </c>
      <c r="JK794" s="247" t="s">
        <v>2854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3614</v>
      </c>
      <c r="OG794" s="247" t="s">
        <v>2854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3615</v>
      </c>
      <c r="VW794" s="50" t="s">
        <v>645</v>
      </c>
      <c r="WF794" s="50" t="s">
        <v>2233</v>
      </c>
      <c r="WO794" s="50" t="s">
        <v>1674</v>
      </c>
      <c r="WX794" s="247" t="s">
        <v>3614</v>
      </c>
      <c r="XG794" s="50" t="s">
        <v>1674</v>
      </c>
      <c r="XP794" s="50" t="s">
        <v>2247</v>
      </c>
      <c r="XY794" s="50" t="s">
        <v>3616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3617</v>
      </c>
      <c r="AAA794" s="50" t="s">
        <v>645</v>
      </c>
      <c r="AAJ794" s="50" t="s">
        <v>647</v>
      </c>
      <c r="AAS794" s="50" t="s">
        <v>2856</v>
      </c>
      <c r="ABB794" s="50" t="s">
        <v>3613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2888</v>
      </c>
      <c r="AGP794" s="247" t="s">
        <v>2898</v>
      </c>
      <c r="AGY794" s="50" t="s">
        <v>3618</v>
      </c>
      <c r="AHH794" s="50" t="s">
        <v>2869</v>
      </c>
      <c r="AHQ794" s="50" t="s">
        <v>2876</v>
      </c>
      <c r="AHZ794" s="50" t="s">
        <v>2890</v>
      </c>
      <c r="AII794" s="50" t="s">
        <v>679</v>
      </c>
      <c r="AIR794" s="50" t="s">
        <v>664</v>
      </c>
      <c r="AJA794" s="50" t="s">
        <v>3613</v>
      </c>
      <c r="AJJ794" s="50" t="s">
        <v>645</v>
      </c>
      <c r="AJS794" s="50" t="s">
        <v>1659</v>
      </c>
      <c r="AKB794" s="50" t="s">
        <v>2884</v>
      </c>
      <c r="AKK794" s="50" t="s">
        <v>2863</v>
      </c>
      <c r="AKT794" s="50" t="s">
        <v>2862</v>
      </c>
      <c r="ALC794" s="50" t="s">
        <v>2857</v>
      </c>
      <c r="ALL794" s="50" t="s">
        <v>680</v>
      </c>
      <c r="ALU794" s="50" t="s">
        <v>679</v>
      </c>
      <c r="AMD794" s="50" t="s">
        <v>2858</v>
      </c>
      <c r="AMM794" s="50" t="s">
        <v>2878</v>
      </c>
      <c r="AMV794" s="50" t="s">
        <v>664</v>
      </c>
      <c r="ANE794" s="50" t="s">
        <v>2859</v>
      </c>
      <c r="ANN794" s="50" t="s">
        <v>3619</v>
      </c>
      <c r="ANW794" s="50" t="s">
        <v>3620</v>
      </c>
      <c r="AOF794" s="50" t="s">
        <v>2894</v>
      </c>
      <c r="AOO794" s="50" t="s">
        <v>3621</v>
      </c>
      <c r="AOX794" s="50" t="s">
        <v>3622</v>
      </c>
      <c r="APG794" s="50" t="s">
        <v>2886</v>
      </c>
      <c r="APP794" s="50" t="s">
        <v>3613</v>
      </c>
      <c r="APY794" s="50" t="s">
        <v>2867</v>
      </c>
      <c r="AQH794" s="50" t="s">
        <v>665</v>
      </c>
      <c r="AQQ794" s="50" t="s">
        <v>679</v>
      </c>
      <c r="AQZ794" s="50" t="s">
        <v>1330</v>
      </c>
      <c r="ARI794" s="50" t="s">
        <v>3623</v>
      </c>
      <c r="ARR794" s="50" t="s">
        <v>2855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3653</v>
      </c>
      <c r="AWW794" s="50" t="s">
        <v>1686</v>
      </c>
      <c r="AXF794" s="50" t="s">
        <v>3654</v>
      </c>
      <c r="AXO794" s="50" t="s">
        <v>645</v>
      </c>
      <c r="AXX794" s="50" t="s">
        <v>3655</v>
      </c>
      <c r="AYG794" s="50" t="s">
        <v>3656</v>
      </c>
      <c r="AYP794" s="50" t="s">
        <v>3657</v>
      </c>
      <c r="AYY794" s="50" t="s">
        <v>3658</v>
      </c>
      <c r="AZH794" s="50" t="s">
        <v>3660</v>
      </c>
      <c r="AZQ794" s="50" t="s">
        <v>3661</v>
      </c>
      <c r="AZZ794" s="50" t="s">
        <v>646</v>
      </c>
      <c r="BAI794" s="50" t="s">
        <v>2869</v>
      </c>
      <c r="BAR794" s="50" t="s">
        <v>3663</v>
      </c>
      <c r="BBA794" s="50" t="s">
        <v>3665</v>
      </c>
      <c r="BBJ794" s="50" t="s">
        <v>3613</v>
      </c>
      <c r="BBS794" s="50" t="s">
        <v>3613</v>
      </c>
      <c r="BCB794" s="50" t="s">
        <v>3669</v>
      </c>
      <c r="BCK794" s="50" t="s">
        <v>3672</v>
      </c>
      <c r="BCT794" s="50" t="s">
        <v>3675</v>
      </c>
      <c r="BDC794" s="50" t="s">
        <v>3676</v>
      </c>
      <c r="BDL794" s="50" t="s">
        <v>3678</v>
      </c>
      <c r="BDU794" s="50" t="s">
        <v>1358</v>
      </c>
      <c r="BED794" s="50" t="s">
        <v>3681</v>
      </c>
      <c r="BEM794" s="50" t="s">
        <v>679</v>
      </c>
      <c r="BEV794" s="50" t="s">
        <v>3613</v>
      </c>
      <c r="BFE794" s="50" t="s">
        <v>3685</v>
      </c>
      <c r="BFN794" s="50" t="s">
        <v>3656</v>
      </c>
      <c r="BFW794" s="50" t="s">
        <v>1353</v>
      </c>
      <c r="BGF794" s="50" t="s">
        <v>3690</v>
      </c>
      <c r="BGO794" s="50" t="s">
        <v>684</v>
      </c>
      <c r="BGX794" s="50" t="s">
        <v>3693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2724</v>
      </c>
      <c r="AGF795" s="41"/>
      <c r="AGG795" s="10" t="s">
        <v>1687</v>
      </c>
      <c r="AGH795" s="177" t="s">
        <v>2729</v>
      </c>
      <c r="AGO795" s="41"/>
      <c r="AGP795" s="10" t="s">
        <v>1689</v>
      </c>
      <c r="AGQ795" s="177" t="s">
        <v>2833</v>
      </c>
      <c r="AGY795" s="10" t="s">
        <v>1691</v>
      </c>
      <c r="AGZ795" s="177" t="s">
        <v>2713</v>
      </c>
      <c r="AHG795" s="41"/>
      <c r="AHH795" s="10" t="s">
        <v>2222</v>
      </c>
      <c r="AHI795" s="177" t="s">
        <v>2716</v>
      </c>
      <c r="AHP795" s="41"/>
      <c r="AHQ795" s="10" t="s">
        <v>2223</v>
      </c>
      <c r="AHR795" s="177" t="s">
        <v>2721</v>
      </c>
      <c r="AHY795" s="41"/>
      <c r="AHZ795" s="10" t="s">
        <v>2224</v>
      </c>
      <c r="AIA795" s="177" t="s">
        <v>2730</v>
      </c>
      <c r="AIH795" s="41"/>
      <c r="AII795" s="10" t="s">
        <v>2225</v>
      </c>
      <c r="AIJ795" s="177" t="s">
        <v>2726</v>
      </c>
      <c r="AIQ795" s="41"/>
      <c r="AIR795" s="10" t="s">
        <v>2227</v>
      </c>
      <c r="AIS795" s="177" t="s">
        <v>2723</v>
      </c>
      <c r="AIZ795" s="41"/>
      <c r="AJA795" s="10" t="s">
        <v>2229</v>
      </c>
      <c r="AJB795" s="177" t="s">
        <v>2849</v>
      </c>
      <c r="AJI795" s="41"/>
      <c r="AJJ795" s="10" t="s">
        <v>2230</v>
      </c>
      <c r="AJK795" s="177" t="s">
        <v>2720</v>
      </c>
      <c r="AJR795" s="41"/>
      <c r="AJS795" s="10" t="s">
        <v>2231</v>
      </c>
      <c r="AJT795" s="177" t="s">
        <v>2714</v>
      </c>
      <c r="AKA795" s="41"/>
      <c r="AKB795" s="10" t="s">
        <v>2232</v>
      </c>
      <c r="AKC795" s="177" t="s">
        <v>2727</v>
      </c>
      <c r="AKJ795" s="41"/>
      <c r="AKK795" s="10" t="s">
        <v>2234</v>
      </c>
      <c r="AKL795" s="177" t="s">
        <v>2712</v>
      </c>
      <c r="AKS795" s="41"/>
      <c r="AKT795" s="10" t="s">
        <v>2236</v>
      </c>
      <c r="AKU795" s="177" t="s">
        <v>2711</v>
      </c>
      <c r="ALB795" s="41"/>
      <c r="ALC795" s="10" t="s">
        <v>2237</v>
      </c>
      <c r="ALD795" s="177" t="s">
        <v>2708</v>
      </c>
      <c r="ALK795" s="41"/>
      <c r="ALL795" s="10" t="s">
        <v>2238</v>
      </c>
      <c r="ALM795" s="177" t="s">
        <v>2735</v>
      </c>
      <c r="ALT795" s="41"/>
      <c r="ALU795" s="10" t="s">
        <v>2239</v>
      </c>
      <c r="ALV795" s="177" t="s">
        <v>2719</v>
      </c>
      <c r="AMC795" s="41"/>
      <c r="AMD795" s="10" t="s">
        <v>2240</v>
      </c>
      <c r="AME795" s="177" t="s">
        <v>2709</v>
      </c>
      <c r="AML795" s="41"/>
      <c r="AMM795" s="10" t="s">
        <v>2241</v>
      </c>
      <c r="AMN795" s="177" t="s">
        <v>2722</v>
      </c>
      <c r="AMU795" s="41"/>
      <c r="AMV795" s="10" t="s">
        <v>2242</v>
      </c>
      <c r="AMW795" s="177" t="s">
        <v>2718</v>
      </c>
      <c r="AND795" s="41"/>
      <c r="ANE795" s="10" t="s">
        <v>2243</v>
      </c>
      <c r="ANF795" s="177" t="s">
        <v>2710</v>
      </c>
      <c r="ANM795" s="41"/>
      <c r="ANN795" s="10" t="s">
        <v>2245</v>
      </c>
      <c r="ANO795" s="177" t="s">
        <v>2734</v>
      </c>
      <c r="ANV795" s="41"/>
      <c r="ANW795" s="10" t="s">
        <v>2246</v>
      </c>
      <c r="ANX795" s="177" t="s">
        <v>2731</v>
      </c>
      <c r="AOE795" s="41"/>
      <c r="AOF795" s="10" t="s">
        <v>2248</v>
      </c>
      <c r="AOG795" s="177" t="s">
        <v>2732</v>
      </c>
      <c r="AON795" s="41"/>
      <c r="AOO795" s="10" t="s">
        <v>2250</v>
      </c>
      <c r="AOP795" s="177" t="s">
        <v>2717</v>
      </c>
      <c r="AOW795" s="41"/>
      <c r="AOX795" s="10" t="s">
        <v>2251</v>
      </c>
      <c r="AOY795" s="177" t="s">
        <v>2725</v>
      </c>
      <c r="APF795" s="41"/>
      <c r="APG795" s="10" t="s">
        <v>2252</v>
      </c>
      <c r="APH795" s="177" t="s">
        <v>2728</v>
      </c>
      <c r="APO795" s="41"/>
      <c r="APP795" s="10" t="s">
        <v>2253</v>
      </c>
      <c r="APQ795" s="177" t="s">
        <v>2737</v>
      </c>
      <c r="APX795" s="41"/>
      <c r="APY795" s="10" t="s">
        <v>2254</v>
      </c>
      <c r="APZ795" s="177" t="s">
        <v>2715</v>
      </c>
      <c r="AQG795" s="41"/>
      <c r="AQH795" s="10" t="s">
        <v>2860</v>
      </c>
      <c r="AQI795" s="177" t="s">
        <v>2733</v>
      </c>
      <c r="AQP795" s="41"/>
      <c r="AQQ795" s="10" t="s">
        <v>2861</v>
      </c>
      <c r="AQR795" s="177" t="s">
        <v>1350</v>
      </c>
      <c r="AQY795" s="41"/>
      <c r="AQZ795" s="10" t="s">
        <v>2864</v>
      </c>
      <c r="ARA795" s="177" t="s">
        <v>1692</v>
      </c>
      <c r="ARH795" s="41"/>
      <c r="ARI795" s="10" t="s">
        <v>2865</v>
      </c>
      <c r="ARJ795" s="177" t="s">
        <v>2207</v>
      </c>
      <c r="ARQ795" s="41"/>
      <c r="ARR795" s="10" t="s">
        <v>2866</v>
      </c>
      <c r="ARS795" s="177" t="s">
        <v>2208</v>
      </c>
      <c r="ARZ795" s="41"/>
      <c r="ASA795" s="10" t="s">
        <v>2868</v>
      </c>
      <c r="ASB795" s="177" t="s">
        <v>1656</v>
      </c>
      <c r="ASI795" s="41"/>
      <c r="ASJ795" s="10" t="s">
        <v>2870</v>
      </c>
      <c r="ASK795" s="177" t="s">
        <v>39</v>
      </c>
      <c r="ASR795" s="41"/>
      <c r="ASS795" s="10" t="s">
        <v>2871</v>
      </c>
      <c r="AST795" s="177" t="s">
        <v>2193</v>
      </c>
      <c r="ATA795" s="41"/>
      <c r="ATB795" s="10" t="s">
        <v>2872</v>
      </c>
      <c r="ATC795" s="177" t="s">
        <v>2221</v>
      </c>
      <c r="ATJ795" s="41"/>
      <c r="ATK795" s="10" t="s">
        <v>2873</v>
      </c>
      <c r="ATL795" s="177" t="s">
        <v>144</v>
      </c>
      <c r="ATS795" s="41"/>
      <c r="ATT795" s="10" t="s">
        <v>2874</v>
      </c>
      <c r="ATU795" s="177" t="s">
        <v>156</v>
      </c>
      <c r="AUB795" s="41"/>
      <c r="AUC795" s="10" t="s">
        <v>2875</v>
      </c>
      <c r="AUD795" s="177" t="s">
        <v>1670</v>
      </c>
      <c r="AUK795" s="41"/>
      <c r="AUL795" s="10" t="s">
        <v>2877</v>
      </c>
      <c r="AUM795" s="177" t="s">
        <v>1669</v>
      </c>
      <c r="AUT795" s="41"/>
      <c r="AUU795" s="10" t="s">
        <v>2879</v>
      </c>
      <c r="AUV795" s="177" t="s">
        <v>6</v>
      </c>
      <c r="AVC795" s="41"/>
      <c r="AVD795" s="10" t="s">
        <v>2880</v>
      </c>
      <c r="AVE795" s="177" t="s">
        <v>1335</v>
      </c>
      <c r="AVL795" s="41"/>
      <c r="AVM795" s="10" t="s">
        <v>2881</v>
      </c>
      <c r="AVN795" s="177" t="s">
        <v>19</v>
      </c>
      <c r="AVU795" s="41"/>
      <c r="AVV795" s="10" t="s">
        <v>2882</v>
      </c>
      <c r="AVW795" s="177" t="s">
        <v>1651</v>
      </c>
      <c r="AWD795" s="41"/>
      <c r="AWE795" s="10" t="s">
        <v>2883</v>
      </c>
      <c r="AWF795" s="177" t="s">
        <v>29</v>
      </c>
      <c r="AWM795" s="41"/>
      <c r="AWN795" s="10" t="s">
        <v>2885</v>
      </c>
      <c r="AWO795" s="177" t="s">
        <v>3624</v>
      </c>
      <c r="AWV795" s="41"/>
      <c r="AWW795" s="10" t="s">
        <v>2887</v>
      </c>
      <c r="AWX795" s="177" t="s">
        <v>3625</v>
      </c>
      <c r="AXE795" s="41"/>
      <c r="AXF795" s="10" t="s">
        <v>2889</v>
      </c>
      <c r="AXG795" s="177" t="s">
        <v>3626</v>
      </c>
      <c r="AXN795" s="41"/>
      <c r="AXO795" s="10" t="s">
        <v>2891</v>
      </c>
      <c r="AXP795" s="177" t="s">
        <v>3627</v>
      </c>
      <c r="AXW795" s="41"/>
      <c r="AXX795" s="10" t="s">
        <v>2892</v>
      </c>
      <c r="AXY795" s="177" t="s">
        <v>3628</v>
      </c>
      <c r="AYF795" s="41"/>
      <c r="AYG795" s="10" t="s">
        <v>2893</v>
      </c>
      <c r="AYH795" s="177" t="s">
        <v>3629</v>
      </c>
      <c r="AYO795" s="41"/>
      <c r="AYP795" s="10" t="s">
        <v>2895</v>
      </c>
      <c r="AYQ795" s="177" t="s">
        <v>3630</v>
      </c>
      <c r="AYX795" s="41"/>
      <c r="AYY795" s="10" t="s">
        <v>2896</v>
      </c>
      <c r="AYZ795" s="177" t="s">
        <v>3659</v>
      </c>
      <c r="AZG795" s="41"/>
      <c r="AZH795" s="10" t="s">
        <v>2897</v>
      </c>
      <c r="AZI795" s="177" t="s">
        <v>3631</v>
      </c>
      <c r="AZP795" s="41"/>
      <c r="AZQ795" s="10" t="s">
        <v>2899</v>
      </c>
      <c r="AZR795" s="177" t="s">
        <v>3632</v>
      </c>
      <c r="AZY795" s="41"/>
      <c r="AZZ795" s="10" t="s">
        <v>2900</v>
      </c>
      <c r="BAA795" s="177" t="s">
        <v>3633</v>
      </c>
      <c r="BAH795" s="41"/>
      <c r="BAI795" s="10" t="s">
        <v>3662</v>
      </c>
      <c r="BAJ795" s="177" t="s">
        <v>3634</v>
      </c>
      <c r="BAQ795" s="41"/>
      <c r="BAR795" s="10" t="s">
        <v>3664</v>
      </c>
      <c r="BAS795" s="177" t="s">
        <v>3635</v>
      </c>
      <c r="BAZ795" s="41"/>
      <c r="BBA795" s="10" t="s">
        <v>3666</v>
      </c>
      <c r="BBB795" s="177" t="s">
        <v>3636</v>
      </c>
      <c r="BBI795" s="41"/>
      <c r="BBJ795" s="10" t="s">
        <v>3667</v>
      </c>
      <c r="BBK795" s="177" t="s">
        <v>3637</v>
      </c>
      <c r="BBR795" s="41"/>
      <c r="BBS795" s="10" t="s">
        <v>3668</v>
      </c>
      <c r="BBT795" s="177" t="s">
        <v>3638</v>
      </c>
      <c r="BCA795" s="41"/>
      <c r="BCB795" s="10" t="s">
        <v>3670</v>
      </c>
      <c r="BCC795" s="177" t="s">
        <v>3671</v>
      </c>
      <c r="BCJ795" s="41"/>
      <c r="BCK795" s="10" t="s">
        <v>3673</v>
      </c>
      <c r="BCL795" s="177" t="s">
        <v>3640</v>
      </c>
      <c r="BCS795" s="41"/>
      <c r="BCT795" s="10" t="s">
        <v>3674</v>
      </c>
      <c r="BCU795" s="177" t="s">
        <v>3641</v>
      </c>
      <c r="BDB795" s="41"/>
      <c r="BDC795" s="10" t="s">
        <v>3677</v>
      </c>
      <c r="BDD795" s="177" t="s">
        <v>3642</v>
      </c>
      <c r="BDK795" s="41"/>
      <c r="BDL795" s="10" t="s">
        <v>3679</v>
      </c>
      <c r="BDM795" s="177" t="s">
        <v>3643</v>
      </c>
      <c r="BDT795" s="41"/>
      <c r="BDU795" s="10" t="s">
        <v>3680</v>
      </c>
      <c r="BDV795" s="177" t="s">
        <v>3644</v>
      </c>
      <c r="BEC795" s="41"/>
      <c r="BED795" s="10" t="s">
        <v>3682</v>
      </c>
      <c r="BEE795" s="177" t="s">
        <v>3645</v>
      </c>
      <c r="BEL795" s="41"/>
      <c r="BEM795" s="10" t="s">
        <v>3683</v>
      </c>
      <c r="BEN795" s="177" t="s">
        <v>3646</v>
      </c>
      <c r="BEU795" s="41"/>
      <c r="BEV795" s="10" t="s">
        <v>3684</v>
      </c>
      <c r="BEW795" s="177" t="s">
        <v>3647</v>
      </c>
      <c r="BFD795" s="41"/>
      <c r="BFE795" s="10" t="s">
        <v>3686</v>
      </c>
      <c r="BFF795" s="177" t="s">
        <v>3648</v>
      </c>
      <c r="BFM795" s="41"/>
      <c r="BFN795" s="10" t="s">
        <v>3687</v>
      </c>
      <c r="BFO795" s="177" t="s">
        <v>3649</v>
      </c>
      <c r="BFV795" s="41"/>
      <c r="BFW795" s="10" t="s">
        <v>3688</v>
      </c>
      <c r="BFX795" s="177" t="s">
        <v>3689</v>
      </c>
      <c r="BGE795" s="41"/>
      <c r="BGF795" s="10" t="s">
        <v>3691</v>
      </c>
      <c r="BGG795" s="177" t="s">
        <v>3650</v>
      </c>
      <c r="BGN795" s="41"/>
      <c r="BGO795" s="10" t="s">
        <v>3692</v>
      </c>
      <c r="BGP795" s="177" t="s">
        <v>3651</v>
      </c>
      <c r="BGW795" s="41"/>
      <c r="BGX795" s="10" t="s">
        <v>2900</v>
      </c>
      <c r="BGY795" s="177" t="s">
        <v>3652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3" t="s">
        <v>532</v>
      </c>
      <c r="D797" s="248">
        <f>IF(C797="Kopman",1.1,1)</f>
        <v>1</v>
      </c>
      <c r="E797" s="180">
        <f>VLOOKUP(B797,$A$879:$F$2508,6,FALSE)</f>
        <v>592</v>
      </c>
      <c r="F797" s="179" t="s">
        <v>61</v>
      </c>
      <c r="G797" s="10">
        <f>E797*1.5*D797</f>
        <v>888</v>
      </c>
      <c r="H797" s="10"/>
      <c r="I797" s="233"/>
      <c r="J797" s="179" t="s">
        <v>60</v>
      </c>
      <c r="K797" s="361" t="s">
        <v>532</v>
      </c>
      <c r="M797" s="248">
        <f>IF(L797="Kopman",1.1,1)</f>
        <v>1</v>
      </c>
      <c r="N797" s="180">
        <f>VLOOKUP(K797,$A$879:$F$2508,6,FALSE)</f>
        <v>592</v>
      </c>
      <c r="O797" s="179" t="s">
        <v>61</v>
      </c>
      <c r="P797" s="10">
        <f>N797*1.5*M797</f>
        <v>888</v>
      </c>
      <c r="Q797" s="10"/>
      <c r="R797" s="233"/>
      <c r="S797" s="179" t="s">
        <v>60</v>
      </c>
      <c r="T797" s="361" t="s">
        <v>532</v>
      </c>
      <c r="V797" s="248">
        <f>IF(U797="Kopman",1.1,1)</f>
        <v>1</v>
      </c>
      <c r="W797" s="180">
        <f>VLOOKUP(T797,$A$879:$F$2508,6,FALSE)</f>
        <v>592</v>
      </c>
      <c r="X797" s="179" t="s">
        <v>61</v>
      </c>
      <c r="Y797" s="10">
        <f>W797*1.5*V797</f>
        <v>888</v>
      </c>
      <c r="Z797" s="10"/>
      <c r="AA797" s="233"/>
      <c r="AB797" s="179" t="s">
        <v>60</v>
      </c>
      <c r="AC797" s="361" t="s">
        <v>532</v>
      </c>
      <c r="AE797" s="248">
        <f>IF(AD797="Kopman",1.1,1)</f>
        <v>1</v>
      </c>
      <c r="AF797" s="180">
        <f>VLOOKUP(AC797,$A$879:$F$2508,6,FALSE)</f>
        <v>592</v>
      </c>
      <c r="AG797" s="179" t="s">
        <v>61</v>
      </c>
      <c r="AH797" s="10">
        <f>AF797*1.5*AE797</f>
        <v>888</v>
      </c>
      <c r="AI797" s="10"/>
      <c r="AJ797" s="233"/>
      <c r="AK797" s="179" t="s">
        <v>60</v>
      </c>
      <c r="AL797" s="361" t="s">
        <v>532</v>
      </c>
      <c r="AN797" s="248">
        <f>IF(AM797="Kopman",1.1,1)</f>
        <v>1</v>
      </c>
      <c r="AO797" s="180">
        <f>VLOOKUP(AL797,$A$879:$F$2508,6,FALSE)</f>
        <v>592</v>
      </c>
      <c r="AP797" s="179" t="s">
        <v>61</v>
      </c>
      <c r="AQ797" s="10">
        <f>AO797*1.5*AN797</f>
        <v>888</v>
      </c>
      <c r="AR797" s="10"/>
      <c r="AS797" s="233"/>
      <c r="AT797" s="179" t="s">
        <v>60</v>
      </c>
      <c r="AU797" s="361" t="s">
        <v>532</v>
      </c>
      <c r="AW797" s="248">
        <f>IF(AV797="Kopman",1.1,1)</f>
        <v>1</v>
      </c>
      <c r="AX797" s="180">
        <f>VLOOKUP(AU797,$A$879:$F$2508,6,FALSE)</f>
        <v>592</v>
      </c>
      <c r="AY797" s="179" t="s">
        <v>61</v>
      </c>
      <c r="AZ797" s="10">
        <f>AX797*1.5*AW797</f>
        <v>888</v>
      </c>
      <c r="BA797" s="10"/>
      <c r="BB797" s="233"/>
      <c r="BC797" s="179" t="s">
        <v>60</v>
      </c>
      <c r="BD797" s="361" t="s">
        <v>532</v>
      </c>
      <c r="BF797" s="248">
        <f>IF(BE797="Kopman",1.1,1)</f>
        <v>1</v>
      </c>
      <c r="BG797" s="180">
        <f>VLOOKUP(BD797,$A$879:$F$2508,6,FALSE)</f>
        <v>592</v>
      </c>
      <c r="BH797" s="179" t="s">
        <v>61</v>
      </c>
      <c r="BI797" s="10">
        <f>BG797*1.5*BF797</f>
        <v>888</v>
      </c>
      <c r="BJ797" s="10"/>
      <c r="BK797" s="233"/>
      <c r="BL797" s="179" t="s">
        <v>60</v>
      </c>
      <c r="BM797" s="361" t="s">
        <v>532</v>
      </c>
      <c r="BO797" s="248">
        <f>IF(BN797="Kopman",1.1,1)</f>
        <v>1</v>
      </c>
      <c r="BP797" s="180">
        <f>VLOOKUP(BM797,$A$879:$F$2508,6,FALSE)</f>
        <v>592</v>
      </c>
      <c r="BQ797" s="179" t="s">
        <v>61</v>
      </c>
      <c r="BR797" s="10">
        <f>BP797*1.5*BO797</f>
        <v>888</v>
      </c>
      <c r="BS797" s="10"/>
      <c r="BT797" s="233"/>
      <c r="BU797" s="179" t="s">
        <v>60</v>
      </c>
      <c r="BV797" s="361" t="s">
        <v>532</v>
      </c>
      <c r="BX797" s="248">
        <f>IF(BW797="Kopman",1.1,1)</f>
        <v>1</v>
      </c>
      <c r="BY797" s="180">
        <f>VLOOKUP(BV797,$A$879:$F$2508,6,FALSE)</f>
        <v>592</v>
      </c>
      <c r="BZ797" s="179" t="s">
        <v>61</v>
      </c>
      <c r="CA797" s="10">
        <f>BY797*1.5*BX797</f>
        <v>888</v>
      </c>
      <c r="CB797" s="10"/>
      <c r="CC797" s="233"/>
      <c r="CD797" s="179" t="s">
        <v>60</v>
      </c>
      <c r="CE797" s="361" t="s">
        <v>532</v>
      </c>
      <c r="CG797" s="248">
        <f>IF(CF797="Kopman",1.1,1)</f>
        <v>1</v>
      </c>
      <c r="CH797" s="180">
        <f>VLOOKUP(CE797,$A$879:$F$2508,6,FALSE)</f>
        <v>592</v>
      </c>
      <c r="CI797" s="179" t="s">
        <v>61</v>
      </c>
      <c r="CJ797" s="10">
        <f>CH797*1.5*CG797</f>
        <v>888</v>
      </c>
      <c r="CK797" s="10"/>
      <c r="CL797" s="233"/>
      <c r="CM797" s="179" t="s">
        <v>60</v>
      </c>
      <c r="CN797" s="361" t="s">
        <v>532</v>
      </c>
      <c r="CP797" s="248">
        <f>IF(CO797="Kopman",1.1,1)</f>
        <v>1</v>
      </c>
      <c r="CQ797" s="180">
        <f>VLOOKUP(CN797,$A$879:$F$2508,6,FALSE)</f>
        <v>592</v>
      </c>
      <c r="CR797" s="179" t="s">
        <v>61</v>
      </c>
      <c r="CS797" s="10">
        <f>CQ797*1.5*CP797</f>
        <v>888</v>
      </c>
      <c r="CT797" s="10"/>
      <c r="CU797" s="233"/>
      <c r="CV797" s="179" t="s">
        <v>60</v>
      </c>
      <c r="CW797" s="361" t="s">
        <v>532</v>
      </c>
      <c r="CY797" s="248">
        <f>IF(CX797="Kopman",1.1,1)</f>
        <v>1</v>
      </c>
      <c r="CZ797" s="180">
        <f>VLOOKUP(CW797,$A$879:$F$2508,6,FALSE)</f>
        <v>592</v>
      </c>
      <c r="DA797" s="179" t="s">
        <v>61</v>
      </c>
      <c r="DB797" s="10">
        <f>CZ797*1.5*CY797</f>
        <v>888</v>
      </c>
      <c r="DC797" s="10"/>
      <c r="DD797" s="233"/>
      <c r="DE797" s="179" t="s">
        <v>60</v>
      </c>
      <c r="DF797" s="361" t="s">
        <v>532</v>
      </c>
      <c r="DH797" s="248">
        <f>IF(DG797="Kopman",1.1,1)</f>
        <v>1</v>
      </c>
      <c r="DI797" s="180">
        <f>VLOOKUP(DF797,$A$879:$F$2508,6,FALSE)</f>
        <v>592</v>
      </c>
      <c r="DJ797" s="179" t="s">
        <v>61</v>
      </c>
      <c r="DK797" s="10">
        <f>DI797*1.5*DH797</f>
        <v>888</v>
      </c>
      <c r="DL797" s="10"/>
      <c r="DM797" s="233"/>
      <c r="DN797" s="179" t="s">
        <v>60</v>
      </c>
      <c r="DO797" s="361" t="s">
        <v>532</v>
      </c>
      <c r="DQ797" s="248">
        <f>IF(DP797="Kopman",1.1,1)</f>
        <v>1</v>
      </c>
      <c r="DR797" s="180">
        <f>VLOOKUP(DO797,$A$879:$F$2508,6,FALSE)</f>
        <v>592</v>
      </c>
      <c r="DS797" s="179" t="s">
        <v>61</v>
      </c>
      <c r="DT797" s="10">
        <f>DR797*1.5*DQ797</f>
        <v>888</v>
      </c>
      <c r="DU797" s="10"/>
      <c r="DV797" s="233"/>
      <c r="DW797" s="179" t="s">
        <v>60</v>
      </c>
      <c r="DX797" s="362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VLOOKUP(DX797,$A$879:$F$2508,6,FALSE)</f>
        <v>592</v>
      </c>
      <c r="EB797" s="179" t="s">
        <v>61</v>
      </c>
      <c r="EC797" s="10">
        <f>EA797*1.5*DZ797</f>
        <v>976.80000000000007</v>
      </c>
      <c r="ED797" s="10"/>
      <c r="EE797" s="233"/>
      <c r="EF797" s="179" t="s">
        <v>60</v>
      </c>
      <c r="EG797" s="361" t="s">
        <v>532</v>
      </c>
      <c r="EI797" s="248">
        <f>IF(EH797="Kopman",1.1,1)</f>
        <v>1</v>
      </c>
      <c r="EJ797" s="180">
        <f>VLOOKUP(EG797,$A$879:$F$2508,6,FALSE)</f>
        <v>592</v>
      </c>
      <c r="EK797" s="179" t="s">
        <v>61</v>
      </c>
      <c r="EL797" s="10">
        <f>EJ797*1.5*EI797</f>
        <v>888</v>
      </c>
      <c r="EM797" s="10"/>
      <c r="EN797" s="233"/>
      <c r="EO797" s="179" t="s">
        <v>60</v>
      </c>
      <c r="EP797" s="361" t="s">
        <v>532</v>
      </c>
      <c r="ER797" s="248">
        <f>IF(EQ797="Kopman",1.1,1)</f>
        <v>1</v>
      </c>
      <c r="ES797" s="180">
        <f>VLOOKUP(EP797,$A$879:$F$2508,6,FALSE)</f>
        <v>592</v>
      </c>
      <c r="ET797" s="179" t="s">
        <v>61</v>
      </c>
      <c r="EU797" s="10">
        <f>ES797*1.5*ER797</f>
        <v>888</v>
      </c>
      <c r="EV797" s="10"/>
      <c r="EW797" s="233"/>
      <c r="EX797" s="179" t="s">
        <v>60</v>
      </c>
      <c r="EY797" s="361" t="s">
        <v>532</v>
      </c>
      <c r="FA797" s="248">
        <f>IF(EZ797="Kopman",1.1,1)</f>
        <v>1</v>
      </c>
      <c r="FB797" s="180">
        <f>VLOOKUP(EY797,$A$879:$F$2508,6,FALSE)</f>
        <v>592</v>
      </c>
      <c r="FC797" s="179" t="s">
        <v>61</v>
      </c>
      <c r="FD797" s="10">
        <f>FB797*1.5*FA797</f>
        <v>888</v>
      </c>
      <c r="FE797" s="10"/>
      <c r="FF797" s="233"/>
      <c r="FG797" s="179" t="s">
        <v>60</v>
      </c>
      <c r="FH797" s="361" t="s">
        <v>532</v>
      </c>
      <c r="FJ797" s="248">
        <f>IF(FI797="Kopman",1.1,1)</f>
        <v>1</v>
      </c>
      <c r="FK797" s="180">
        <f>VLOOKUP(FH797,$A$879:$F$2508,6,FALSE)</f>
        <v>592</v>
      </c>
      <c r="FL797" s="179" t="s">
        <v>61</v>
      </c>
      <c r="FM797" s="10">
        <f>FK797*1.5*FJ797</f>
        <v>888</v>
      </c>
      <c r="FN797" s="10"/>
      <c r="FO797" s="233"/>
      <c r="FP797" s="179" t="s">
        <v>60</v>
      </c>
      <c r="FQ797" s="362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VLOOKUP(FQ797,$A$879:$F$2508,6,FALSE)</f>
        <v>592</v>
      </c>
      <c r="FU797" s="179" t="s">
        <v>61</v>
      </c>
      <c r="FV797" s="10">
        <f>FT797*1.5*FS797</f>
        <v>976.80000000000007</v>
      </c>
      <c r="FW797" s="10"/>
      <c r="FX797" s="233"/>
      <c r="FY797" s="179" t="s">
        <v>60</v>
      </c>
      <c r="FZ797" s="369" t="s">
        <v>183</v>
      </c>
      <c r="GB797" s="248">
        <f>IF(GA797="Kopman",1.1,1)</f>
        <v>1</v>
      </c>
      <c r="GC797" s="180" t="e">
        <f>VLOOKUP(FZ797,$A$879:$F$2508,6,FALSE)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1" t="s">
        <v>532</v>
      </c>
      <c r="GK797" s="248">
        <f>IF(GJ797="Kopman",1.1,1)</f>
        <v>1</v>
      </c>
      <c r="GL797" s="180">
        <f>VLOOKUP(GI797,$A$879:$F$2508,6,FALSE)</f>
        <v>592</v>
      </c>
      <c r="GM797" s="179" t="s">
        <v>61</v>
      </c>
      <c r="GN797" s="10">
        <f>GL797*1.5*GK797</f>
        <v>888</v>
      </c>
      <c r="GO797" s="10"/>
      <c r="GP797" s="233"/>
      <c r="GQ797" s="179" t="s">
        <v>60</v>
      </c>
      <c r="GR797" s="361" t="s">
        <v>532</v>
      </c>
      <c r="GT797" s="248">
        <f>IF(GS797="Kopman",1.1,1)</f>
        <v>1</v>
      </c>
      <c r="GU797" s="180">
        <f>VLOOKUP(GR797,$A$879:$F$2508,6,FALSE)</f>
        <v>592</v>
      </c>
      <c r="GV797" s="179" t="s">
        <v>61</v>
      </c>
      <c r="GW797" s="10">
        <f>GU797*1.5*GT797</f>
        <v>888</v>
      </c>
      <c r="GX797" s="10"/>
      <c r="GY797" s="233"/>
      <c r="GZ797" s="179" t="s">
        <v>60</v>
      </c>
      <c r="HA797" s="361" t="s">
        <v>835</v>
      </c>
      <c r="HC797" s="248">
        <f>IF(HB797="Kopman",1.1,1)</f>
        <v>1</v>
      </c>
      <c r="HD797" s="180">
        <f>VLOOKUP(HA797,$A$879:$F$2508,6,FALSE)</f>
        <v>59</v>
      </c>
      <c r="HE797" s="179" t="s">
        <v>61</v>
      </c>
      <c r="HF797" s="10">
        <f>HD797*1.5*HC797</f>
        <v>88.5</v>
      </c>
      <c r="HG797" s="10"/>
      <c r="HH797" s="233"/>
      <c r="HI797" s="179" t="s">
        <v>60</v>
      </c>
      <c r="HJ797" s="361" t="s">
        <v>532</v>
      </c>
      <c r="HL797" s="248">
        <f>IF(HK797="Kopman",1.1,1)</f>
        <v>1</v>
      </c>
      <c r="HM797" s="180">
        <f>VLOOKUP(HJ797,$A$879:$F$2508,6,FALSE)</f>
        <v>592</v>
      </c>
      <c r="HN797" s="179" t="s">
        <v>61</v>
      </c>
      <c r="HO797" s="10">
        <f>HM797*1.5*HL797</f>
        <v>888</v>
      </c>
      <c r="HP797" s="10"/>
      <c r="HQ797" s="233"/>
      <c r="HR797" s="179" t="s">
        <v>60</v>
      </c>
      <c r="HS797" s="361" t="s">
        <v>532</v>
      </c>
      <c r="HU797" s="248">
        <f>IF(HT797="Kopman",1.1,1)</f>
        <v>1</v>
      </c>
      <c r="HV797" s="180">
        <f>VLOOKUP(HS797,$A$879:$F$2508,6,FALSE)</f>
        <v>592</v>
      </c>
      <c r="HW797" s="179" t="s">
        <v>61</v>
      </c>
      <c r="HX797" s="10">
        <f>HV797*1.5*HU797</f>
        <v>888</v>
      </c>
      <c r="HY797" s="10"/>
      <c r="HZ797" s="233"/>
      <c r="IA797" s="179" t="s">
        <v>60</v>
      </c>
      <c r="IB797" s="361" t="s">
        <v>532</v>
      </c>
      <c r="ID797" s="248">
        <f>IF(IC797="Kopman",1.1,1)</f>
        <v>1</v>
      </c>
      <c r="IE797" s="180">
        <f>VLOOKUP(IB797,$A$879:$F$2508,6,FALSE)</f>
        <v>592</v>
      </c>
      <c r="IF797" s="179" t="s">
        <v>61</v>
      </c>
      <c r="IG797" s="10">
        <f>IE797*1.5*ID797</f>
        <v>888</v>
      </c>
      <c r="IH797" s="10"/>
      <c r="II797" s="233"/>
      <c r="IJ797" s="179" t="s">
        <v>60</v>
      </c>
      <c r="IK797" s="361" t="s">
        <v>532</v>
      </c>
      <c r="IM797" s="248">
        <f>IF(IL797="Kopman",1.1,1)</f>
        <v>1</v>
      </c>
      <c r="IN797" s="180">
        <f>VLOOKUP(IK797,$A$879:$F$2508,6,FALSE)</f>
        <v>592</v>
      </c>
      <c r="IO797" s="179" t="s">
        <v>61</v>
      </c>
      <c r="IP797" s="10">
        <f>IN797*1.5*IM797</f>
        <v>888</v>
      </c>
      <c r="IQ797" s="10"/>
      <c r="IR797" s="233"/>
      <c r="IS797" s="179" t="s">
        <v>60</v>
      </c>
      <c r="IT797" s="361" t="s">
        <v>532</v>
      </c>
      <c r="IV797" s="248">
        <f>IF(IU797="Kopman",1.1,1)</f>
        <v>1</v>
      </c>
      <c r="IW797" s="180">
        <f>VLOOKUP(IT797,$A$879:$F$2508,6,FALSE)</f>
        <v>592</v>
      </c>
      <c r="IX797" s="179" t="s">
        <v>61</v>
      </c>
      <c r="IY797" s="10">
        <f>IW797*1.5*IV797</f>
        <v>888</v>
      </c>
      <c r="IZ797" s="10"/>
      <c r="JA797" s="233"/>
      <c r="JB797" s="179" t="s">
        <v>60</v>
      </c>
      <c r="JC797" s="361" t="s">
        <v>532</v>
      </c>
      <c r="JE797" s="248">
        <f>IF(JD797="Kopman",1.1,1)</f>
        <v>1</v>
      </c>
      <c r="JF797" s="180">
        <f>VLOOKUP(JC797,$A$879:$F$2508,6,FALSE)</f>
        <v>592</v>
      </c>
      <c r="JG797" s="179" t="s">
        <v>61</v>
      </c>
      <c r="JH797" s="10">
        <f>JF797*1.5*JE797</f>
        <v>888</v>
      </c>
      <c r="JI797" s="10"/>
      <c r="JJ797" s="233"/>
      <c r="JK797" s="179" t="s">
        <v>60</v>
      </c>
      <c r="JL797" s="362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VLOOKUP(JL797,$A$879:$F$2508,6,FALSE)</f>
        <v>592</v>
      </c>
      <c r="JP797" s="179" t="s">
        <v>61</v>
      </c>
      <c r="JQ797" s="10">
        <f>JO797*1.5*JN797</f>
        <v>976.80000000000007</v>
      </c>
      <c r="JR797" s="10"/>
      <c r="JS797" s="233"/>
      <c r="JT797" s="179" t="s">
        <v>60</v>
      </c>
      <c r="JU797" s="361" t="s">
        <v>532</v>
      </c>
      <c r="JW797" s="248">
        <f>IF(JV797="Kopman",1.1,1)</f>
        <v>1</v>
      </c>
      <c r="JX797" s="180">
        <f>VLOOKUP(JU797,$A$879:$F$2508,6,FALSE)</f>
        <v>592</v>
      </c>
      <c r="JY797" s="179" t="s">
        <v>61</v>
      </c>
      <c r="JZ797" s="10">
        <f>JX797*1.5*JW797</f>
        <v>888</v>
      </c>
      <c r="KA797" s="10"/>
      <c r="KB797" s="233"/>
      <c r="KC797" s="179" t="s">
        <v>60</v>
      </c>
      <c r="KD797" s="369" t="s">
        <v>183</v>
      </c>
      <c r="KF797" s="248">
        <f>IF(KE797="Kopman",1.1,1)</f>
        <v>1</v>
      </c>
      <c r="KG797" s="180" t="e">
        <f>VLOOKUP(KD797,$A$879:$F$2508,6,FALSE)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1" t="s">
        <v>532</v>
      </c>
      <c r="KO797" s="248">
        <f>IF(KN797="Kopman",1.1,1)</f>
        <v>1</v>
      </c>
      <c r="KP797" s="180">
        <f>VLOOKUP(KM797,$A$879:$F$2508,6,FALSE)</f>
        <v>592</v>
      </c>
      <c r="KQ797" s="179" t="s">
        <v>61</v>
      </c>
      <c r="KR797" s="10">
        <f>KP797*1.5*KO797</f>
        <v>888</v>
      </c>
      <c r="KS797" s="10"/>
      <c r="KT797" s="233"/>
      <c r="KU797" s="179" t="s">
        <v>60</v>
      </c>
      <c r="KV797" s="361" t="s">
        <v>532</v>
      </c>
      <c r="KX797" s="248">
        <f>IF(KW797="Kopman",1.1,1)</f>
        <v>1</v>
      </c>
      <c r="KY797" s="180">
        <f>VLOOKUP(KV797,$A$879:$F$2508,6,FALSE)</f>
        <v>592</v>
      </c>
      <c r="KZ797" s="179" t="s">
        <v>61</v>
      </c>
      <c r="LA797" s="10">
        <f>KY797*1.5*KX797</f>
        <v>888</v>
      </c>
      <c r="LB797" s="10"/>
      <c r="LC797" s="233"/>
      <c r="LD797" s="179" t="s">
        <v>60</v>
      </c>
      <c r="LE797" s="369" t="s">
        <v>183</v>
      </c>
      <c r="LG797" s="248">
        <f>IF(LF797="Kopman",1.1,1)</f>
        <v>1</v>
      </c>
      <c r="LH797" s="180" t="e">
        <f>VLOOKUP(LE797,$A$879:$F$2508,6,FALSE)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1" t="s">
        <v>532</v>
      </c>
      <c r="LP797" s="248">
        <f>IF(LO797="Kopman",1.1,1)</f>
        <v>1</v>
      </c>
      <c r="LQ797" s="180">
        <f>VLOOKUP(LN797,$A$879:$F$2508,6,FALSE)</f>
        <v>592</v>
      </c>
      <c r="LR797" s="179" t="s">
        <v>61</v>
      </c>
      <c r="LS797" s="10">
        <f>LQ797*1.5*LP797</f>
        <v>888</v>
      </c>
      <c r="LT797" s="10"/>
      <c r="LU797" s="233"/>
      <c r="LV797" s="179" t="s">
        <v>60</v>
      </c>
      <c r="LW797" s="361" t="s">
        <v>532</v>
      </c>
      <c r="LY797" s="248">
        <f>IF(LX797="Kopman",1.1,1)</f>
        <v>1</v>
      </c>
      <c r="LZ797" s="180">
        <f>VLOOKUP(LW797,$A$879:$F$2508,6,FALSE)</f>
        <v>592</v>
      </c>
      <c r="MA797" s="179" t="s">
        <v>61</v>
      </c>
      <c r="MB797" s="10">
        <f>LZ797*1.5*LY797</f>
        <v>888</v>
      </c>
      <c r="MC797" s="10"/>
      <c r="MD797" s="233"/>
      <c r="ME797" s="179" t="s">
        <v>60</v>
      </c>
      <c r="MF797" s="362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VLOOKUP(MF797,$A$879:$F$2508,6,FALSE)</f>
        <v>592</v>
      </c>
      <c r="MJ797" s="179" t="s">
        <v>61</v>
      </c>
      <c r="MK797" s="10">
        <f>MI797*1.5*MH797</f>
        <v>976.80000000000007</v>
      </c>
      <c r="ML797" s="10"/>
      <c r="MM797" s="233"/>
      <c r="MN797" s="179" t="s">
        <v>60</v>
      </c>
      <c r="MO797" s="369" t="s">
        <v>183</v>
      </c>
      <c r="MQ797" s="248">
        <f>IF(MP797="Kopman",1.1,1)</f>
        <v>1</v>
      </c>
      <c r="MR797" s="180" t="e">
        <f>VLOOKUP(MO797,$A$879:$F$2508,6,FALSE)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1" t="s">
        <v>532</v>
      </c>
      <c r="MZ797" s="248">
        <f>IF(MY797="Kopman",1.1,1)</f>
        <v>1</v>
      </c>
      <c r="NA797" s="180">
        <f>VLOOKUP(MX797,$A$879:$F$2508,6,FALSE)</f>
        <v>592</v>
      </c>
      <c r="NB797" s="179" t="s">
        <v>61</v>
      </c>
      <c r="NC797" s="10">
        <f>NA797*1.5*MZ797</f>
        <v>888</v>
      </c>
      <c r="ND797" s="10"/>
      <c r="NE797" s="233"/>
      <c r="NF797" s="179" t="s">
        <v>60</v>
      </c>
      <c r="NG797" s="361" t="s">
        <v>532</v>
      </c>
      <c r="NI797" s="248">
        <f>IF(NH797="Kopman",1.1,1)</f>
        <v>1</v>
      </c>
      <c r="NJ797" s="180">
        <f>VLOOKUP(NG797,$A$879:$F$2508,6,FALSE)</f>
        <v>592</v>
      </c>
      <c r="NK797" s="179" t="s">
        <v>61</v>
      </c>
      <c r="NL797" s="10">
        <f>NJ797*1.5*NI797</f>
        <v>888</v>
      </c>
      <c r="NM797" s="10"/>
      <c r="NN797" s="233"/>
      <c r="NO797" s="179" t="s">
        <v>60</v>
      </c>
      <c r="NP797" s="361" t="s">
        <v>532</v>
      </c>
      <c r="NR797" s="248">
        <f>IF(NQ797="Kopman",1.1,1)</f>
        <v>1</v>
      </c>
      <c r="NS797" s="180">
        <f>VLOOKUP(NP797,$A$879:$F$2508,6,FALSE)</f>
        <v>592</v>
      </c>
      <c r="NT797" s="179" t="s">
        <v>61</v>
      </c>
      <c r="NU797" s="10">
        <f>NS797*1.5*NR797</f>
        <v>888</v>
      </c>
      <c r="NV797" s="10"/>
      <c r="NW797" s="233"/>
      <c r="NX797" s="179" t="s">
        <v>60</v>
      </c>
      <c r="NY797" s="361" t="s">
        <v>532</v>
      </c>
      <c r="OA797" s="248">
        <f>IF(NZ797="Kopman",1.1,1)</f>
        <v>1</v>
      </c>
      <c r="OB797" s="180">
        <f>VLOOKUP(NY797,$A$879:$F$2508,6,FALSE)</f>
        <v>592</v>
      </c>
      <c r="OC797" s="179" t="s">
        <v>61</v>
      </c>
      <c r="OD797" s="10">
        <f>OB797*1.5*OA797</f>
        <v>888</v>
      </c>
      <c r="OE797" s="10"/>
      <c r="OF797" s="233"/>
      <c r="OG797" s="179" t="s">
        <v>60</v>
      </c>
      <c r="OH797" s="361" t="s">
        <v>532</v>
      </c>
      <c r="OJ797" s="248">
        <f>IF(OI797="Kopman",1.1,1)</f>
        <v>1</v>
      </c>
      <c r="OK797" s="180">
        <f>VLOOKUP(OH797,$A$879:$F$2508,6,FALSE)</f>
        <v>592</v>
      </c>
      <c r="OL797" s="179" t="s">
        <v>61</v>
      </c>
      <c r="OM797" s="10">
        <f>OK797*1.5*OJ797</f>
        <v>888</v>
      </c>
      <c r="ON797" s="10"/>
      <c r="OO797" s="233"/>
      <c r="OP797" s="179" t="s">
        <v>60</v>
      </c>
      <c r="OQ797" s="361" t="s">
        <v>532</v>
      </c>
      <c r="OS797" s="248">
        <f>IF(OR797="Kopman",1.1,1)</f>
        <v>1</v>
      </c>
      <c r="OT797" s="180">
        <f>VLOOKUP(OQ797,$A$879:$F$2508,6,FALSE)</f>
        <v>592</v>
      </c>
      <c r="OU797" s="179" t="s">
        <v>61</v>
      </c>
      <c r="OV797" s="10">
        <f>OT797*1.5*OS797</f>
        <v>888</v>
      </c>
      <c r="OW797" s="10"/>
      <c r="OX797" s="233"/>
      <c r="OY797" s="179" t="s">
        <v>60</v>
      </c>
      <c r="OZ797" s="371" t="s">
        <v>532</v>
      </c>
      <c r="PB797" s="248">
        <f>IF(PA797="Kopman",1.1,1)</f>
        <v>1</v>
      </c>
      <c r="PC797" s="180">
        <f>VLOOKUP(OZ797,$A$879:$F$2508,6,FALSE)</f>
        <v>592</v>
      </c>
      <c r="PD797" s="179" t="s">
        <v>61</v>
      </c>
      <c r="PE797" s="10">
        <f>PC797*1.5*PB797</f>
        <v>888</v>
      </c>
      <c r="PF797" s="10"/>
      <c r="PG797" s="233"/>
      <c r="PH797" s="179" t="s">
        <v>60</v>
      </c>
      <c r="PI797" s="362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VLOOKUP(PI797,$A$879:$F$2508,6,FALSE)</f>
        <v>592</v>
      </c>
      <c r="PM797" s="179" t="s">
        <v>61</v>
      </c>
      <c r="PN797" s="10">
        <f>PL797*1.5*PK797</f>
        <v>976.80000000000007</v>
      </c>
      <c r="PO797" s="10"/>
      <c r="PP797" s="233"/>
      <c r="PQ797" s="179" t="s">
        <v>60</v>
      </c>
      <c r="PR797" s="362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VLOOKUP(PR797,$A$879:$F$2508,6,FALSE)</f>
        <v>592</v>
      </c>
      <c r="PV797" s="179" t="s">
        <v>61</v>
      </c>
      <c r="PW797" s="10">
        <f>PU797*1.5*PT797</f>
        <v>976.80000000000007</v>
      </c>
      <c r="PX797" s="10"/>
      <c r="PY797" s="233"/>
      <c r="PZ797" s="179" t="s">
        <v>60</v>
      </c>
      <c r="QA797" s="363" t="s">
        <v>532</v>
      </c>
      <c r="QC797" s="248">
        <f>IF(QB797="Kopman",1.1,1)</f>
        <v>1</v>
      </c>
      <c r="QD797" s="180">
        <f>VLOOKUP(QA797,$A$879:$F$2508,6,FALSE)</f>
        <v>592</v>
      </c>
      <c r="QE797" s="179" t="s">
        <v>61</v>
      </c>
      <c r="QF797" s="10">
        <f>QD797*1.5*QC797</f>
        <v>888</v>
      </c>
      <c r="QG797" s="10"/>
      <c r="QH797" s="233"/>
      <c r="QI797" s="179" t="s">
        <v>60</v>
      </c>
      <c r="QJ797" s="369" t="s">
        <v>183</v>
      </c>
      <c r="QL797" s="248">
        <f>IF(QK797="Kopman",1.1,1)</f>
        <v>1</v>
      </c>
      <c r="QM797" s="180" t="e">
        <f>VLOOKUP(QJ797,$A$879:$F$2508,6,FALSE)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2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VLOOKUP(QS797,$A$879:$F$2508,6,FALSE)</f>
        <v>134</v>
      </c>
      <c r="QW797" s="179" t="s">
        <v>61</v>
      </c>
      <c r="QX797" s="10">
        <f>QV797*1.5*QU797</f>
        <v>221.10000000000002</v>
      </c>
      <c r="QY797" s="10"/>
      <c r="QZ797" s="233"/>
      <c r="RA797" s="179" t="s">
        <v>60</v>
      </c>
      <c r="RB797" s="361" t="s">
        <v>532</v>
      </c>
      <c r="RD797" s="248">
        <f>IF(RC797="Kopman",1.1,1)</f>
        <v>1</v>
      </c>
      <c r="RE797" s="180">
        <f>VLOOKUP(RB797,$A$879:$F$2508,6,FALSE)</f>
        <v>592</v>
      </c>
      <c r="RF797" s="179" t="s">
        <v>61</v>
      </c>
      <c r="RG797" s="10">
        <f>RE797*1.5*RD797</f>
        <v>888</v>
      </c>
      <c r="RH797" s="10"/>
      <c r="RI797" s="233"/>
      <c r="RJ797" s="179" t="s">
        <v>60</v>
      </c>
      <c r="RK797" s="362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VLOOKUP(RK797,$A$879:$F$2508,6,FALSE)</f>
        <v>592</v>
      </c>
      <c r="RO797" s="179" t="s">
        <v>61</v>
      </c>
      <c r="RP797" s="10">
        <f>RN797*1.5*RM797</f>
        <v>976.80000000000007</v>
      </c>
      <c r="RQ797" s="10"/>
      <c r="RR797" s="233"/>
      <c r="RS797" s="179" t="s">
        <v>60</v>
      </c>
      <c r="RT797" s="369" t="s">
        <v>183</v>
      </c>
      <c r="RV797" s="248">
        <f>IF(RU797="Kopman",1.1,1)</f>
        <v>1</v>
      </c>
      <c r="RW797" s="180" t="e">
        <f>VLOOKUP(RT797,$A$879:$F$2508,6,FALSE)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2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VLOOKUP(SC797,$A$879:$F$2508,6,FALSE)</f>
        <v>204</v>
      </c>
      <c r="SG797" s="179" t="s">
        <v>61</v>
      </c>
      <c r="SH797" s="10">
        <f>SF797*1.5*SE797</f>
        <v>336.6</v>
      </c>
      <c r="SI797" s="10"/>
      <c r="SJ797" s="239"/>
      <c r="SK797" s="179" t="s">
        <v>60</v>
      </c>
      <c r="SL797" s="361" t="s">
        <v>532</v>
      </c>
      <c r="SN797" s="248">
        <f>IF(SM797="Kopman",1.1,1)</f>
        <v>1</v>
      </c>
      <c r="SO797" s="180">
        <f>VLOOKUP(SL797,$A$879:$F$2508,6,FALSE)</f>
        <v>592</v>
      </c>
      <c r="SP797" s="179" t="s">
        <v>61</v>
      </c>
      <c r="SQ797" s="10">
        <f>SO797*1.5*SN797</f>
        <v>888</v>
      </c>
      <c r="SR797" s="10"/>
      <c r="SS797" s="239"/>
      <c r="ST797" s="179" t="s">
        <v>60</v>
      </c>
      <c r="SU797" s="361" t="s">
        <v>532</v>
      </c>
      <c r="SW797" s="248">
        <f>IF(SV797="Kopman",1.1,1)</f>
        <v>1</v>
      </c>
      <c r="SX797" s="180">
        <f>VLOOKUP(SU797,$A$879:$F$2508,6,FALSE)</f>
        <v>592</v>
      </c>
      <c r="SY797" s="179" t="s">
        <v>61</v>
      </c>
      <c r="SZ797" s="10">
        <f>SX797*1.5*SW797</f>
        <v>888</v>
      </c>
      <c r="TA797" s="10"/>
      <c r="TB797" s="239"/>
      <c r="TC797" s="179" t="s">
        <v>60</v>
      </c>
      <c r="TD797" s="369" t="s">
        <v>183</v>
      </c>
      <c r="TF797" s="248">
        <f>IF(TE797="Kopman",1.1,1)</f>
        <v>1</v>
      </c>
      <c r="TG797" s="180" t="e">
        <f>VLOOKUP(TD797,$A$879:$F$2508,6,FALSE)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1" t="s">
        <v>532</v>
      </c>
      <c r="TO797" s="248">
        <f>IF(TN797="Kopman",1.1,1)</f>
        <v>1</v>
      </c>
      <c r="TP797" s="180">
        <f>VLOOKUP(TM797,$A$879:$F$2508,6,FALSE)</f>
        <v>592</v>
      </c>
      <c r="TQ797" s="179" t="s">
        <v>61</v>
      </c>
      <c r="TR797" s="10">
        <f>TP797*1.5*TO797</f>
        <v>888</v>
      </c>
      <c r="TS797" s="10"/>
      <c r="TT797" s="239"/>
      <c r="TU797" s="179" t="s">
        <v>60</v>
      </c>
      <c r="TV797" s="361" t="s">
        <v>532</v>
      </c>
      <c r="TX797" s="248">
        <f>IF(TW797="Kopman",1.1,1)</f>
        <v>1</v>
      </c>
      <c r="TY797" s="180">
        <f>VLOOKUP(TV797,$A$879:$F$2508,6,FALSE)</f>
        <v>592</v>
      </c>
      <c r="TZ797" s="179" t="s">
        <v>61</v>
      </c>
      <c r="UA797" s="10">
        <f>TY797*1.5*TX797</f>
        <v>888</v>
      </c>
      <c r="UB797" s="10"/>
      <c r="UC797" s="239"/>
      <c r="UD797" s="179" t="s">
        <v>60</v>
      </c>
      <c r="UE797" s="361" t="s">
        <v>505</v>
      </c>
      <c r="UG797" s="248">
        <f>IF(UF797="Kopman",1.1,1)</f>
        <v>1</v>
      </c>
      <c r="UH797" s="180">
        <f>VLOOKUP(UE797,$A$879:$F$2508,6,FALSE)</f>
        <v>57</v>
      </c>
      <c r="UI797" s="179" t="s">
        <v>61</v>
      </c>
      <c r="UJ797" s="10">
        <f>UH797*1.5*UG797</f>
        <v>85.5</v>
      </c>
      <c r="UK797" s="10"/>
      <c r="UL797" s="239"/>
      <c r="UM797" s="179" t="s">
        <v>60</v>
      </c>
      <c r="UN797" s="369" t="s">
        <v>183</v>
      </c>
      <c r="UP797" s="248">
        <f>IF(UO797="Kopman",1.1,1)</f>
        <v>1</v>
      </c>
      <c r="UQ797" s="180" t="e">
        <f>VLOOKUP(UN797,$A$879:$F$2508,6,FALSE)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1" t="s">
        <v>624</v>
      </c>
      <c r="UY797" s="248">
        <f>IF(UX797="Kopman",1.1,1)</f>
        <v>1</v>
      </c>
      <c r="UZ797" s="180">
        <f>VLOOKUP(UW797,$A$879:$F$2508,6,FALSE)</f>
        <v>76</v>
      </c>
      <c r="VA797" s="179" t="s">
        <v>61</v>
      </c>
      <c r="VB797" s="10">
        <f>UZ797*1.5*UY797</f>
        <v>114</v>
      </c>
      <c r="VC797" s="10"/>
      <c r="VD797" s="239"/>
      <c r="VE797" s="179" t="s">
        <v>60</v>
      </c>
      <c r="VF797" s="369" t="s">
        <v>183</v>
      </c>
      <c r="VH797" s="248">
        <f>IF(VG797="Kopman",1.1,1)</f>
        <v>1</v>
      </c>
      <c r="VI797" s="180" t="e">
        <f>VLOOKUP(VF797,$A$879:$F$2508,6,FALSE)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1" t="s">
        <v>529</v>
      </c>
      <c r="VQ797" s="248">
        <f>IF(VP797="Kopman",1.1,1)</f>
        <v>1</v>
      </c>
      <c r="VR797" s="180">
        <f>VLOOKUP(VO797,$A$879:$F$2508,6,FALSE)</f>
        <v>204</v>
      </c>
      <c r="VS797" s="179" t="s">
        <v>61</v>
      </c>
      <c r="VT797" s="10">
        <f>VR797*1.5*VQ797</f>
        <v>306</v>
      </c>
      <c r="VU797" s="10"/>
      <c r="VV797" s="239"/>
      <c r="VW797" s="179" t="s">
        <v>60</v>
      </c>
      <c r="VX797" s="369" t="s">
        <v>183</v>
      </c>
      <c r="VZ797" s="248">
        <f>IF(VY797="Kopman",1.1,1)</f>
        <v>1</v>
      </c>
      <c r="WA797" s="180" t="e">
        <f>VLOOKUP(VX797,$A$879:$F$2508,6,FALSE)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1" t="s">
        <v>532</v>
      </c>
      <c r="WI797" s="248">
        <f>IF(WH797="Kopman",1.1,1)</f>
        <v>1</v>
      </c>
      <c r="WJ797" s="180">
        <f>VLOOKUP(WG797,$A$879:$F$2508,6,FALSE)</f>
        <v>592</v>
      </c>
      <c r="WK797" s="179" t="s">
        <v>61</v>
      </c>
      <c r="WL797" s="10">
        <f>WJ797*1.5*WI797</f>
        <v>888</v>
      </c>
      <c r="WN797" s="239"/>
      <c r="WO797" s="179" t="s">
        <v>60</v>
      </c>
      <c r="WP797" s="361" t="s">
        <v>532</v>
      </c>
      <c r="WQ797" s="180"/>
      <c r="WR797" s="248">
        <f>IF(WQ797="Kopman",1.1,1)</f>
        <v>1</v>
      </c>
      <c r="WS797" s="180">
        <f>VLOOKUP(WP797,$A$879:$F$2508,6,FALSE)</f>
        <v>592</v>
      </c>
      <c r="WT797" s="179" t="s">
        <v>61</v>
      </c>
      <c r="WU797" s="10">
        <f>WS797*1.5*WR797</f>
        <v>888</v>
      </c>
      <c r="WV797" s="10"/>
      <c r="WW797" s="239"/>
      <c r="WX797" s="179" t="s">
        <v>60</v>
      </c>
      <c r="WY797" s="361" t="s">
        <v>532</v>
      </c>
      <c r="XA797" s="248">
        <f>IF(WZ797="Kopman",1.1,1)</f>
        <v>1</v>
      </c>
      <c r="XB797" s="180">
        <f>VLOOKUP(WY797,$A$879:$F$2508,6,FALSE)</f>
        <v>592</v>
      </c>
      <c r="XC797" s="179" t="s">
        <v>61</v>
      </c>
      <c r="XD797" s="10">
        <f>XB797*1.5*XA797</f>
        <v>888</v>
      </c>
      <c r="XF797" s="239"/>
      <c r="XG797" s="179" t="s">
        <v>60</v>
      </c>
      <c r="XH797" s="371" t="s">
        <v>532</v>
      </c>
      <c r="XJ797" s="248">
        <f>IF(XI797="Kopman",1.1,1)</f>
        <v>1</v>
      </c>
      <c r="XK797" s="180">
        <f>VLOOKUP(XH797,$A$879:$F$2508,6,FALSE)</f>
        <v>592</v>
      </c>
      <c r="XL797" s="179" t="s">
        <v>61</v>
      </c>
      <c r="XM797" s="10">
        <f>XK797*1.5*XJ797</f>
        <v>888</v>
      </c>
      <c r="XO797" s="239"/>
      <c r="XP797" s="179" t="s">
        <v>60</v>
      </c>
      <c r="XQ797" s="361" t="s">
        <v>532</v>
      </c>
      <c r="XS797" s="248">
        <f>IF(XR797="Kopman",1.1,1)</f>
        <v>1</v>
      </c>
      <c r="XT797" s="180">
        <f>VLOOKUP(XQ797,$A$879:$F$2508,6,FALSE)</f>
        <v>592</v>
      </c>
      <c r="XU797" s="179" t="s">
        <v>61</v>
      </c>
      <c r="XV797" s="10">
        <f>XT797*1.5*XS797</f>
        <v>888</v>
      </c>
      <c r="XW797" s="10"/>
      <c r="XX797" s="239"/>
      <c r="XY797" s="179" t="s">
        <v>60</v>
      </c>
      <c r="XZ797" s="361" t="s">
        <v>532</v>
      </c>
      <c r="YB797" s="248">
        <f>IF(YA797="Kopman",1.1,1)</f>
        <v>1</v>
      </c>
      <c r="YC797" s="180">
        <f>VLOOKUP(XZ797,$A$879:$F$2508,6,FALSE)</f>
        <v>592</v>
      </c>
      <c r="YD797" s="179" t="s">
        <v>61</v>
      </c>
      <c r="YE797" s="10">
        <f>YC797*1.5*YB797</f>
        <v>888</v>
      </c>
      <c r="YG797" s="239"/>
      <c r="YH797" s="179" t="s">
        <v>60</v>
      </c>
      <c r="YI797" s="361" t="s">
        <v>532</v>
      </c>
      <c r="YK797" s="248">
        <f>IF(YJ797="Kopman",1.1,1)</f>
        <v>1</v>
      </c>
      <c r="YL797" s="180">
        <f>VLOOKUP(YI797,$A$879:$F$2508,6,FALSE)</f>
        <v>592</v>
      </c>
      <c r="YM797" s="179" t="s">
        <v>61</v>
      </c>
      <c r="YN797" s="10">
        <f>YL797*1.5*YK797</f>
        <v>888</v>
      </c>
      <c r="YO797" s="10"/>
      <c r="YP797" s="239"/>
      <c r="YQ797" s="179" t="s">
        <v>60</v>
      </c>
      <c r="YR797" s="362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VLOOKUP(YR797,$A$879:$F$2508,6,FALSE)</f>
        <v>592</v>
      </c>
      <c r="YV797" s="179" t="s">
        <v>61</v>
      </c>
      <c r="YW797" s="10">
        <f>YU797*1.5*YT797</f>
        <v>976.80000000000007</v>
      </c>
      <c r="YY797" s="239"/>
      <c r="YZ797" s="179" t="s">
        <v>60</v>
      </c>
      <c r="ZA797" s="361" t="s">
        <v>835</v>
      </c>
      <c r="ZC797" s="248">
        <f>IF(ZB797="Kopman",1.1,1)</f>
        <v>1</v>
      </c>
      <c r="ZD797" s="180">
        <f>VLOOKUP(ZA797,$A$879:$F$2508,6,FALSE)</f>
        <v>59</v>
      </c>
      <c r="ZE797" s="179" t="s">
        <v>61</v>
      </c>
      <c r="ZF797" s="10">
        <f>ZD797*1.5*ZC797</f>
        <v>88.5</v>
      </c>
      <c r="ZH797" s="239"/>
      <c r="ZI797" s="179" t="s">
        <v>60</v>
      </c>
      <c r="ZJ797" s="362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VLOOKUP(ZJ797,$A$879:$F$2508,6,FALSE)</f>
        <v>592</v>
      </c>
      <c r="ZN797" s="179" t="s">
        <v>61</v>
      </c>
      <c r="ZO797" s="10">
        <f>ZM797*1.5*ZL797</f>
        <v>976.80000000000007</v>
      </c>
      <c r="ZQ797" s="239"/>
      <c r="ZR797" s="179" t="s">
        <v>60</v>
      </c>
      <c r="ZS797" s="362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VLOOKUP(ZS797,$A$879:$F$2508,6,FALSE)</f>
        <v>592</v>
      </c>
      <c r="ZW797" s="179" t="s">
        <v>61</v>
      </c>
      <c r="ZX797" s="10">
        <f>ZV797*1.5*ZU797</f>
        <v>976.80000000000007</v>
      </c>
      <c r="ZY797" s="10"/>
      <c r="ZZ797" s="239"/>
      <c r="AAA797" s="179" t="s">
        <v>60</v>
      </c>
      <c r="AAB797" s="362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VLOOKUP(AAB797,$A$879:$F$2508,6,FALSE)</f>
        <v>592</v>
      </c>
      <c r="AAF797" s="179" t="s">
        <v>61</v>
      </c>
      <c r="AAG797" s="10">
        <f>AAE797*1.5*AAD797</f>
        <v>976.80000000000007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VLOOKUP(AAK797,$A$879:$F$2508,6,FALSE)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1" t="s">
        <v>532</v>
      </c>
      <c r="AAV797" s="248">
        <f>IF(AAU797="Kopman",1.1,1)</f>
        <v>1</v>
      </c>
      <c r="AAW797" s="180">
        <f>VLOOKUP(AAT797,$A$879:$F$2508,6,FALSE)</f>
        <v>592</v>
      </c>
      <c r="AAX797" s="179" t="s">
        <v>61</v>
      </c>
      <c r="AAY797" s="10">
        <f>AAW797*1.5*AAV797</f>
        <v>888</v>
      </c>
      <c r="AAZ797" s="10"/>
      <c r="ABA797" s="239"/>
      <c r="ABB797" s="179" t="s">
        <v>60</v>
      </c>
      <c r="ABC797" s="375" t="s">
        <v>532</v>
      </c>
      <c r="ABE797" s="248">
        <f>IF(ABD797="Kopman",1.1,1)</f>
        <v>1</v>
      </c>
      <c r="ABF797" s="180">
        <f>VLOOKUP(ABC797,$A$879:$F$2508,6,FALSE)</f>
        <v>592</v>
      </c>
      <c r="ABG797" s="179" t="s">
        <v>61</v>
      </c>
      <c r="ABH797" s="10">
        <f>ABF797*1.5*ABE797</f>
        <v>888</v>
      </c>
      <c r="ABI797" s="10"/>
      <c r="ABJ797" s="239"/>
      <c r="ABK797" s="179" t="s">
        <v>60</v>
      </c>
      <c r="ABL797" s="362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VLOOKUP(ABL797,$A$879:$F$2508,6,FALSE)</f>
        <v>592</v>
      </c>
      <c r="ABP797" s="179" t="s">
        <v>61</v>
      </c>
      <c r="ABQ797" s="10">
        <f>ABO797*1.5*ABN797</f>
        <v>976.80000000000007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VLOOKUP(ABU797,$A$879:$F$2508,6,FALSE)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VLOOKUP(ACD797,$A$879:$F$2508,6,FALSE)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VLOOKUP(ACM797,$A$879:$F$2508,6,FALSE)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VLOOKUP(ACV797,$A$879:$F$2508,6,FALSE)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2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VLOOKUP(ADE797,$A$879:$F$2508,6,FALSE)</f>
        <v>592</v>
      </c>
      <c r="ADI797" s="179" t="s">
        <v>61</v>
      </c>
      <c r="ADJ797" s="10">
        <f>ADH797*1.5*ADG797</f>
        <v>976.80000000000007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VLOOKUP(ADN797,$A$879:$F$2508,6,FALSE)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1" t="s">
        <v>731</v>
      </c>
      <c r="ADY797" s="248">
        <f>IF(ADX797="Kopman",1.1,1)</f>
        <v>1</v>
      </c>
      <c r="ADZ797" s="180">
        <f>VLOOKUP(ADW797,$A$879:$F$2508,6,FALSE)</f>
        <v>0</v>
      </c>
      <c r="AEA797" s="179" t="s">
        <v>61</v>
      </c>
      <c r="AEB797" s="10">
        <f>ADZ797*1.5*ADY797</f>
        <v>0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VLOOKUP(AEF797,$A$879:$F$2508,6,FALSE)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VLOOKUP(AEO797,$A$879:$F$2508,6,FALSE)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VLOOKUP(AEX797,$A$879:$F$2508,6,FALSE)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VLOOKUP(AFG797,$A$879:$F$2508,6,FALSE)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VLOOKUP(AFP797,$A$879:$F$2508,6,FALSE)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1" t="s">
        <v>532</v>
      </c>
      <c r="AGA797" s="248">
        <f>IF(AFZ797="Kopman",1.1,1)</f>
        <v>1</v>
      </c>
      <c r="AGB797" s="180">
        <f>VLOOKUP(AFY797,$A$879:$F$2508,6,FALSE)</f>
        <v>592</v>
      </c>
      <c r="AGC797" s="179" t="s">
        <v>61</v>
      </c>
      <c r="AGD797" s="10">
        <f>AGB797*1.5*AGA797</f>
        <v>888</v>
      </c>
      <c r="AGE797" s="10"/>
      <c r="AGF797" s="239"/>
      <c r="AGG797" s="179" t="s">
        <v>60</v>
      </c>
      <c r="AGH797" s="361" t="s">
        <v>532</v>
      </c>
      <c r="AGJ797" s="248">
        <f>IF(AGI797="Kopman",1.1,1)</f>
        <v>1</v>
      </c>
      <c r="AGK797" s="180">
        <f>VLOOKUP(AGH797,$A$879:$F$2508,6,FALSE)</f>
        <v>592</v>
      </c>
      <c r="AGL797" s="179" t="s">
        <v>61</v>
      </c>
      <c r="AGM797" s="10">
        <f>AGK797*1.5*AGJ797</f>
        <v>888</v>
      </c>
      <c r="AGN797" s="10"/>
      <c r="AGO797" s="239"/>
      <c r="AGP797" s="179" t="s">
        <v>60</v>
      </c>
      <c r="AGQ797" s="361" t="s">
        <v>532</v>
      </c>
      <c r="AGS797" s="248">
        <f>IF(AGR797="Kopman",1.1,1)</f>
        <v>1</v>
      </c>
      <c r="AGT797" s="180">
        <f>VLOOKUP(AGQ797,$A$879:$F$2508,6,FALSE)</f>
        <v>592</v>
      </c>
      <c r="AGU797" s="179" t="s">
        <v>61</v>
      </c>
      <c r="AGV797" s="10">
        <f>AGT797*1.5*AGS797</f>
        <v>888</v>
      </c>
      <c r="AGW797" s="10"/>
      <c r="AGX797" s="239"/>
      <c r="AGY797" s="179" t="s">
        <v>60</v>
      </c>
      <c r="AGZ797" s="362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VLOOKUP(AGZ797,$A$879:$F$2508,6,FALSE)</f>
        <v>592</v>
      </c>
      <c r="AHD797" s="179" t="s">
        <v>61</v>
      </c>
      <c r="AHE797" s="10">
        <f>AHC797*1.5*AHB797</f>
        <v>976.80000000000007</v>
      </c>
      <c r="AHF797" s="10"/>
      <c r="AHG797" s="239"/>
      <c r="AHH797" s="179" t="s">
        <v>60</v>
      </c>
      <c r="AHI797" s="441" t="s">
        <v>532</v>
      </c>
      <c r="AHK797" s="248">
        <f>IF(AHJ797="Kopman",1.1,1)</f>
        <v>1</v>
      </c>
      <c r="AHL797" s="180">
        <f>VLOOKUP(AHI797,$A$879:$F$2508,6,FALSE)</f>
        <v>592</v>
      </c>
      <c r="AHM797" s="179" t="s">
        <v>61</v>
      </c>
      <c r="AHN797" s="10">
        <f>AHL797*1.5*AHK797</f>
        <v>888</v>
      </c>
      <c r="AHO797" s="10"/>
      <c r="AHP797" s="239"/>
      <c r="AHQ797" s="179" t="s">
        <v>60</v>
      </c>
      <c r="AHR797" s="362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VLOOKUP(AHR797,$A$879:$F$2508,6,FALSE)</f>
        <v>592</v>
      </c>
      <c r="AHV797" s="179" t="s">
        <v>61</v>
      </c>
      <c r="AHW797" s="10">
        <f>AHU797*1.5*AHT797</f>
        <v>976.80000000000007</v>
      </c>
      <c r="AHX797" s="10"/>
      <c r="AHY797" s="239"/>
      <c r="AHZ797" s="179" t="s">
        <v>60</v>
      </c>
      <c r="AIA797" s="361" t="s">
        <v>532</v>
      </c>
      <c r="AIC797" s="248">
        <f>IF(AIB797="Kopman",1.1,1)</f>
        <v>1</v>
      </c>
      <c r="AID797" s="180">
        <f>VLOOKUP(AIA797,$A$879:$F$2508,6,FALSE)</f>
        <v>592</v>
      </c>
      <c r="AIE797" s="179" t="s">
        <v>61</v>
      </c>
      <c r="AIF797" s="10">
        <f>AID797*1.5*AIC797</f>
        <v>888</v>
      </c>
      <c r="AIG797" s="10"/>
      <c r="AIH797" s="239"/>
      <c r="AII797" s="179" t="s">
        <v>60</v>
      </c>
      <c r="AIJ797" s="362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VLOOKUP(AIJ797,$A$879:$F$2508,6,FALSE)</f>
        <v>592</v>
      </c>
      <c r="AIN797" s="179" t="s">
        <v>61</v>
      </c>
      <c r="AIO797" s="10">
        <f>AIM797*1.5*AIL797</f>
        <v>976.80000000000007</v>
      </c>
      <c r="AIP797" s="10"/>
      <c r="AIQ797" s="239"/>
      <c r="AIR797" s="179" t="s">
        <v>60</v>
      </c>
      <c r="AIS797" s="361" t="s">
        <v>532</v>
      </c>
      <c r="AIU797" s="248">
        <f>IF(AIT797="Kopman",1.1,1)</f>
        <v>1</v>
      </c>
      <c r="AIV797" s="180">
        <f>VLOOKUP(AIS797,$A$879:$F$2508,6,FALSE)</f>
        <v>592</v>
      </c>
      <c r="AIW797" s="179" t="s">
        <v>61</v>
      </c>
      <c r="AIX797" s="10">
        <f>AIV797*1.5*AIU797</f>
        <v>888</v>
      </c>
      <c r="AIY797" s="10"/>
      <c r="AIZ797" s="239"/>
      <c r="AJA797" s="179" t="s">
        <v>60</v>
      </c>
      <c r="AJB797" s="371" t="s">
        <v>532</v>
      </c>
      <c r="AJD797" s="248">
        <f>IF(AJC797="Kopman",1.1,1)</f>
        <v>1</v>
      </c>
      <c r="AJE797" s="180">
        <f>VLOOKUP(AJB797,$A$879:$F$2508,6,FALSE)</f>
        <v>592</v>
      </c>
      <c r="AJF797" s="179" t="s">
        <v>61</v>
      </c>
      <c r="AJG797" s="10">
        <f>AJE797*1.5*AJD797</f>
        <v>888</v>
      </c>
      <c r="AJH797" s="10"/>
      <c r="AJI797" s="239"/>
      <c r="AJJ797" s="179" t="s">
        <v>60</v>
      </c>
      <c r="AJK797" s="361" t="s">
        <v>532</v>
      </c>
      <c r="AJM797" s="248">
        <f>IF(AJL797="Kopman",1.1,1)</f>
        <v>1</v>
      </c>
      <c r="AJN797" s="180">
        <f>VLOOKUP(AJK797,$A$879:$F$2508,6,FALSE)</f>
        <v>592</v>
      </c>
      <c r="AJO797" s="179" t="s">
        <v>61</v>
      </c>
      <c r="AJP797" s="10">
        <f>AJN797*1.5*AJM797</f>
        <v>888</v>
      </c>
      <c r="AJQ797" s="10"/>
      <c r="AJR797" s="239"/>
      <c r="AJS797" s="179" t="s">
        <v>60</v>
      </c>
      <c r="AJT797" s="368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VLOOKUP(AJT797,$A$879:$F$2508,6,FALSE)</f>
        <v>592</v>
      </c>
      <c r="AJX797" s="179" t="s">
        <v>61</v>
      </c>
      <c r="AJY797" s="10">
        <f>AJW797*1.5*AJV797</f>
        <v>976.80000000000007</v>
      </c>
      <c r="AJZ797" s="10"/>
      <c r="AKA797" s="239"/>
      <c r="AKB797" s="179" t="s">
        <v>60</v>
      </c>
      <c r="AKC797" s="362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VLOOKUP(AKC797,$A$879:$F$2508,6,FALSE)</f>
        <v>592</v>
      </c>
      <c r="AKG797" s="179" t="s">
        <v>61</v>
      </c>
      <c r="AKH797" s="10">
        <f>AKF797*1.5*AKE797</f>
        <v>976.80000000000007</v>
      </c>
      <c r="AKI797" s="10"/>
      <c r="AKJ797" s="239"/>
      <c r="AKK797" s="179" t="s">
        <v>60</v>
      </c>
      <c r="AKL797" s="361" t="s">
        <v>532</v>
      </c>
      <c r="AKN797" s="248">
        <f>IF(AKM797="Kopman",1.1,1)</f>
        <v>1</v>
      </c>
      <c r="AKO797" s="180">
        <f>VLOOKUP(AKL797,$A$879:$F$2508,6,FALSE)</f>
        <v>592</v>
      </c>
      <c r="AKP797" s="179" t="s">
        <v>61</v>
      </c>
      <c r="AKQ797" s="10">
        <f>AKO797*1.5*AKN797</f>
        <v>888</v>
      </c>
      <c r="AKR797" s="10"/>
      <c r="AKS797" s="239"/>
      <c r="AKT797" s="179" t="s">
        <v>60</v>
      </c>
      <c r="AKU797" s="361" t="s">
        <v>532</v>
      </c>
      <c r="AKW797" s="248">
        <f>IF(AKV797="Kopman",1.1,1)</f>
        <v>1</v>
      </c>
      <c r="AKX797" s="180">
        <f>VLOOKUP(AKU797,$A$879:$F$2508,6,FALSE)</f>
        <v>592</v>
      </c>
      <c r="AKY797" s="179" t="s">
        <v>61</v>
      </c>
      <c r="AKZ797" s="10">
        <f>AKX797*1.5*AKW797</f>
        <v>888</v>
      </c>
      <c r="ALA797" s="10"/>
      <c r="ALB797" s="239"/>
      <c r="ALC797" s="179" t="s">
        <v>60</v>
      </c>
      <c r="ALD797" s="361" t="s">
        <v>532</v>
      </c>
      <c r="ALF797" s="248">
        <f>IF(ALE797="Kopman",1.1,1)</f>
        <v>1</v>
      </c>
      <c r="ALG797" s="180">
        <f>VLOOKUP(ALD797,$A$879:$F$2508,6,FALSE)</f>
        <v>592</v>
      </c>
      <c r="ALH797" s="179" t="s">
        <v>61</v>
      </c>
      <c r="ALI797" s="10">
        <f>ALG797*1.5*ALF797</f>
        <v>888</v>
      </c>
      <c r="ALJ797" s="10"/>
      <c r="ALK797" s="239"/>
      <c r="ALL797" s="179" t="s">
        <v>60</v>
      </c>
      <c r="ALM797" s="361" t="s">
        <v>532</v>
      </c>
      <c r="ALO797" s="248">
        <f>IF(ALN797="Kopman",1.1,1)</f>
        <v>1</v>
      </c>
      <c r="ALP797" s="180">
        <f>VLOOKUP(ALM797,$A$879:$F$2508,6,FALSE)</f>
        <v>592</v>
      </c>
      <c r="ALQ797" s="179" t="s">
        <v>61</v>
      </c>
      <c r="ALR797" s="10">
        <f>ALP797*1.5*ALO797</f>
        <v>888</v>
      </c>
      <c r="ALS797" s="10"/>
      <c r="ALT797" s="239"/>
      <c r="ALU797" s="179" t="s">
        <v>60</v>
      </c>
      <c r="ALV797" s="361" t="s">
        <v>532</v>
      </c>
      <c r="ALX797" s="248">
        <f>IF(ALW797="Kopman",1.1,1)</f>
        <v>1</v>
      </c>
      <c r="ALY797" s="180">
        <f>VLOOKUP(ALV797,$A$879:$F$2508,6,FALSE)</f>
        <v>592</v>
      </c>
      <c r="ALZ797" s="179" t="s">
        <v>61</v>
      </c>
      <c r="AMA797" s="10">
        <f>ALY797*1.5*ALX797</f>
        <v>888</v>
      </c>
      <c r="AMB797" s="10"/>
      <c r="AMC797" s="239"/>
      <c r="AMD797" s="179" t="s">
        <v>60</v>
      </c>
      <c r="AME797" s="446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VLOOKUP(AME797,$A$879:$F$2508,6,FALSE)</f>
        <v>592</v>
      </c>
      <c r="AMI797" s="179" t="s">
        <v>61</v>
      </c>
      <c r="AMJ797" s="10">
        <f>AMH797*1.5*AMG797</f>
        <v>976.80000000000007</v>
      </c>
      <c r="AMK797" s="10"/>
      <c r="AML797" s="239"/>
      <c r="AMM797" s="179" t="s">
        <v>60</v>
      </c>
      <c r="AMN797" s="365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VLOOKUP(AMN797,$A$879:$F$2508,6,FALSE)</f>
        <v>592</v>
      </c>
      <c r="AMR797" s="179" t="s">
        <v>61</v>
      </c>
      <c r="AMS797" s="10">
        <f>AMQ797*1.5*AMP797</f>
        <v>976.80000000000007</v>
      </c>
      <c r="AMT797" s="10"/>
      <c r="AMU797" s="239"/>
      <c r="AMV797" s="179" t="s">
        <v>60</v>
      </c>
      <c r="AMW797" s="361" t="s">
        <v>532</v>
      </c>
      <c r="AMY797" s="248">
        <f>IF(AMX797="Kopman",1.1,1)</f>
        <v>1</v>
      </c>
      <c r="AMZ797" s="180">
        <f>VLOOKUP(AMW797,$A$879:$F$2508,6,FALSE)</f>
        <v>592</v>
      </c>
      <c r="ANA797" s="179" t="s">
        <v>61</v>
      </c>
      <c r="ANB797" s="10">
        <f>AMZ797*1.5*AMY797</f>
        <v>888</v>
      </c>
      <c r="ANC797" s="10"/>
      <c r="AND797" s="239"/>
      <c r="ANE797" s="179" t="s">
        <v>60</v>
      </c>
      <c r="ANF797" s="362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VLOOKUP(ANF797,$A$879:$F$2508,6,FALSE)</f>
        <v>592</v>
      </c>
      <c r="ANJ797" s="179" t="s">
        <v>61</v>
      </c>
      <c r="ANK797" s="10">
        <f>ANI797*1.5*ANH797</f>
        <v>976.80000000000007</v>
      </c>
      <c r="ANL797" s="10"/>
      <c r="ANM797" s="239"/>
      <c r="ANN797" s="179" t="s">
        <v>60</v>
      </c>
      <c r="ANO797" s="371" t="s">
        <v>532</v>
      </c>
      <c r="ANQ797" s="248">
        <f>IF(ANP797="Kopman",1.1,1)</f>
        <v>1</v>
      </c>
      <c r="ANR797" s="180">
        <f>VLOOKUP(ANO797,$A$879:$F$2508,6,FALSE)</f>
        <v>592</v>
      </c>
      <c r="ANS797" s="179" t="s">
        <v>61</v>
      </c>
      <c r="ANT797" s="10">
        <f>ANR797*1.5*ANQ797</f>
        <v>888</v>
      </c>
      <c r="ANU797" s="10"/>
      <c r="ANV797" s="239"/>
      <c r="ANW797" s="179" t="s">
        <v>60</v>
      </c>
      <c r="ANX797" s="362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VLOOKUP(ANX797,$A$879:$F$2508,6,FALSE)</f>
        <v>592</v>
      </c>
      <c r="AOB797" s="179" t="s">
        <v>61</v>
      </c>
      <c r="AOC797" s="10">
        <f>AOA797*1.5*ANZ797</f>
        <v>976.80000000000007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VLOOKUP(AOG797,$A$879:$F$2508,6,FALSE)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1" t="s">
        <v>532</v>
      </c>
      <c r="AOR797" s="248">
        <f>IF(AOQ797="Kopman",1.1,1)</f>
        <v>1</v>
      </c>
      <c r="AOS797" s="180">
        <f>VLOOKUP(AOP797,$A$879:$F$2508,6,FALSE)</f>
        <v>592</v>
      </c>
      <c r="AOT797" s="179" t="s">
        <v>61</v>
      </c>
      <c r="AOU797" s="10">
        <f>AOS797*1.5*AOR797</f>
        <v>888</v>
      </c>
      <c r="AOV797" s="10"/>
      <c r="AOW797" s="239"/>
      <c r="AOX797" s="179" t="s">
        <v>60</v>
      </c>
      <c r="AOY797" s="447" t="s">
        <v>532</v>
      </c>
      <c r="APA797" s="248">
        <f>IF(AOZ797="Kopman",1.1,1)</f>
        <v>1</v>
      </c>
      <c r="APB797" s="180">
        <f>VLOOKUP(AOY797,$A$879:$F$2508,6,FALSE)</f>
        <v>592</v>
      </c>
      <c r="APC797" s="179" t="s">
        <v>61</v>
      </c>
      <c r="APD797" s="10">
        <f>APB797*1.5*APA797</f>
        <v>888</v>
      </c>
      <c r="APE797" s="10"/>
      <c r="APF797" s="239"/>
      <c r="APG797" s="179" t="s">
        <v>60</v>
      </c>
      <c r="APH797" s="361" t="s">
        <v>532</v>
      </c>
      <c r="APJ797" s="248">
        <f>IF(API797="Kopman",1.1,1)</f>
        <v>1</v>
      </c>
      <c r="APK797" s="180">
        <f>VLOOKUP(APH797,$A$879:$F$2508,6,FALSE)</f>
        <v>592</v>
      </c>
      <c r="APL797" s="179" t="s">
        <v>61</v>
      </c>
      <c r="APM797" s="10">
        <f>APK797*1.5*APJ797</f>
        <v>888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VLOOKUP(APQ797,$A$879:$F$2508,6,FALSE)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1" t="s">
        <v>532</v>
      </c>
      <c r="AQB797" s="248">
        <f>IF(AQA797="Kopman",1.1,1)</f>
        <v>1</v>
      </c>
      <c r="AQC797" s="180">
        <f>VLOOKUP(APZ797,$A$879:$F$2508,6,FALSE)</f>
        <v>592</v>
      </c>
      <c r="AQD797" s="179" t="s">
        <v>61</v>
      </c>
      <c r="AQE797" s="10">
        <f>AQC797*1.5*AQB797</f>
        <v>888</v>
      </c>
      <c r="AQF797" s="10"/>
      <c r="AQG797" s="239"/>
      <c r="AQH797" s="179" t="s">
        <v>60</v>
      </c>
      <c r="AQI797" s="361" t="s">
        <v>1694</v>
      </c>
      <c r="AQK797" s="248">
        <f>IF(AQJ797="Kopman",1.1,1)</f>
        <v>1</v>
      </c>
      <c r="AQL797" s="180">
        <f>VLOOKUP(AQI797,$A$879:$F$2508,6,FALSE)</f>
        <v>134</v>
      </c>
      <c r="AQM797" s="179" t="s">
        <v>61</v>
      </c>
      <c r="AQN797" s="10">
        <f>AQL797*1.5*AQK797</f>
        <v>201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VLOOKUP(AQR797,$A$879:$F$2508,6,FALSE)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VLOOKUP(ARA797,$A$879:$F$2508,6,FALSE)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VLOOKUP(ARJ797,$A$879:$F$2508,6,FALSE)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VLOOKUP(ARS797,$A$879:$F$2508,6,FALSE)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2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VLOOKUP(ASB797,$A$879:$F$2508,6,FALSE)</f>
        <v>0</v>
      </c>
      <c r="ASF797" s="179" t="s">
        <v>61</v>
      </c>
      <c r="ASG797" s="10">
        <f>ASE797*1.5*ASD797</f>
        <v>0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VLOOKUP(ASK797,$A$879:$F$2508,6,FALSE)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1" t="s">
        <v>1694</v>
      </c>
      <c r="ASV797" s="248">
        <f>IF(ASU797="Kopman",1.1,1)</f>
        <v>1</v>
      </c>
      <c r="ASW797" s="180">
        <f>VLOOKUP(AST797,$A$879:$F$2508,6,FALSE)</f>
        <v>134</v>
      </c>
      <c r="ASX797" s="179" t="s">
        <v>61</v>
      </c>
      <c r="ASY797" s="10">
        <f>ASW797*1.5*ASV797</f>
        <v>201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VLOOKUP(ATC797,$A$879:$F$2508,6,FALSE)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VLOOKUP(ATL797,$A$879:$F$2508,6,FALSE)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VLOOKUP(ATU797,$A$879:$F$2508,6,FALSE)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VLOOKUP(AUD797,$A$879:$F$2508,6,FALSE)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VLOOKUP(AUM797,$A$879:$F$2508,6,FALSE)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VLOOKUP(AUV797,$A$879:$F$2508,6,FALSE)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VLOOKUP(AVE797,$A$879:$F$2508,6,FALSE)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VLOOKUP(AVN797,$A$879:$F$2508,6,FALSE)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VLOOKUP(AVW797,$A$879:$F$2508,6,FALSE)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VLOOKUP(AWF797,$A$879:$F$2508,6,FALSE)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2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VLOOKUP(AWO797,$A$879:$F$2508,6,FALSE)</f>
        <v>592</v>
      </c>
      <c r="AWS797" s="179" t="s">
        <v>61</v>
      </c>
      <c r="AWT797" s="10">
        <f>AWR797*1.5*AWQ797</f>
        <v>976.80000000000007</v>
      </c>
      <c r="AWU797" s="10"/>
      <c r="AWV797" s="239"/>
      <c r="AWW797" s="179" t="s">
        <v>60</v>
      </c>
      <c r="AWX797" s="361" t="s">
        <v>532</v>
      </c>
      <c r="AWZ797" s="248">
        <f>IF(AWY797="Kopman",1.1,1)</f>
        <v>1</v>
      </c>
      <c r="AXA797" s="180">
        <f>VLOOKUP(AWX797,$A$879:$F$2508,6,FALSE)</f>
        <v>592</v>
      </c>
      <c r="AXB797" s="179" t="s">
        <v>61</v>
      </c>
      <c r="AXC797" s="10">
        <f>AXA797*1.5*AWZ797</f>
        <v>888</v>
      </c>
      <c r="AXD797" s="10"/>
      <c r="AXE797" s="239"/>
      <c r="AXF797" s="179" t="s">
        <v>60</v>
      </c>
      <c r="AXG797" s="361" t="s">
        <v>532</v>
      </c>
      <c r="AXI797" s="248">
        <f>IF(AXH797="Kopman",1.1,1)</f>
        <v>1</v>
      </c>
      <c r="AXJ797" s="180">
        <f>VLOOKUP(AXG797,$A$879:$F$2508,6,FALSE)</f>
        <v>592</v>
      </c>
      <c r="AXK797" s="179" t="s">
        <v>61</v>
      </c>
      <c r="AXL797" s="10">
        <f>AXJ797*1.5*AXI797</f>
        <v>888</v>
      </c>
      <c r="AXM797" s="10"/>
      <c r="AXN797" s="239"/>
      <c r="AXO797" s="179" t="s">
        <v>60</v>
      </c>
      <c r="AXP797" s="361" t="s">
        <v>532</v>
      </c>
      <c r="AXR797" s="248">
        <f>IF(AXQ797="Kopman",1.1,1)</f>
        <v>1</v>
      </c>
      <c r="AXS797" s="180">
        <f>VLOOKUP(AXP797,$A$879:$F$2508,6,FALSE)</f>
        <v>592</v>
      </c>
      <c r="AXT797" s="179" t="s">
        <v>61</v>
      </c>
      <c r="AXU797" s="10">
        <f>AXS797*1.5*AXR797</f>
        <v>888</v>
      </c>
      <c r="AXV797" s="10"/>
      <c r="AXW797" s="239"/>
      <c r="AXX797" s="179" t="s">
        <v>60</v>
      </c>
      <c r="AXY797" s="362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VLOOKUP(AXY797,$A$879:$F$2508,6,FALSE)</f>
        <v>592</v>
      </c>
      <c r="AYC797" s="179" t="s">
        <v>61</v>
      </c>
      <c r="AYD797" s="10">
        <f>AYB797*1.5*AYA797</f>
        <v>976.80000000000007</v>
      </c>
      <c r="AYE797" s="10"/>
      <c r="AYF797" s="239"/>
      <c r="AYG797" s="179" t="s">
        <v>60</v>
      </c>
      <c r="AYH797" s="362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VLOOKUP(AYH797,$A$879:$F$2508,6,FALSE)</f>
        <v>592</v>
      </c>
      <c r="AYL797" s="179" t="s">
        <v>61</v>
      </c>
      <c r="AYM797" s="10">
        <f>AYK797*1.5*AYJ797</f>
        <v>976.80000000000007</v>
      </c>
      <c r="AYN797" s="10"/>
      <c r="AYO797" s="239"/>
      <c r="AYP797" s="179" t="s">
        <v>60</v>
      </c>
      <c r="AYQ797" s="361" t="s">
        <v>532</v>
      </c>
      <c r="AYS797" s="248">
        <f>IF(AYR797="Kopman",1.1,1)</f>
        <v>1</v>
      </c>
      <c r="AYT797" s="180">
        <f>VLOOKUP(AYQ797,$A$879:$F$2508,6,FALSE)</f>
        <v>592</v>
      </c>
      <c r="AYU797" s="179" t="s">
        <v>61</v>
      </c>
      <c r="AYV797" s="10">
        <f>AYT797*1.5*AYS797</f>
        <v>888</v>
      </c>
      <c r="AYW797" s="10"/>
      <c r="AYX797" s="239"/>
      <c r="AYY797" s="179" t="s">
        <v>60</v>
      </c>
      <c r="AYZ797" s="361" t="s">
        <v>532</v>
      </c>
      <c r="AZB797" s="248">
        <f>IF(AZA797="Kopman",1.1,1)</f>
        <v>1</v>
      </c>
      <c r="AZC797" s="180">
        <f>VLOOKUP(AYZ797,$A$879:$F$2508,6,FALSE)</f>
        <v>592</v>
      </c>
      <c r="AZD797" s="179" t="s">
        <v>61</v>
      </c>
      <c r="AZE797" s="10">
        <f>AZC797*1.5*AZB797</f>
        <v>888</v>
      </c>
      <c r="AZF797" s="10"/>
      <c r="AZG797" s="239"/>
      <c r="AZH797" s="179" t="s">
        <v>60</v>
      </c>
      <c r="AZI797" s="361" t="s">
        <v>532</v>
      </c>
      <c r="AZK797" s="248">
        <f>IF(AZJ797="Kopman",1.1,1)</f>
        <v>1</v>
      </c>
      <c r="AZL797" s="180">
        <f>VLOOKUP(AZI797,$A$879:$F$2508,6,FALSE)</f>
        <v>592</v>
      </c>
      <c r="AZM797" s="179" t="s">
        <v>61</v>
      </c>
      <c r="AZN797" s="10">
        <f>AZL797*1.5*AZK797</f>
        <v>888</v>
      </c>
      <c r="AZO797" s="10"/>
      <c r="AZP797" s="239"/>
      <c r="AZQ797" s="179" t="s">
        <v>60</v>
      </c>
      <c r="AZR797" s="362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VLOOKUP(AZR797,$A$879:$F$2508,6,FALSE)</f>
        <v>0</v>
      </c>
      <c r="AZV797" s="179" t="s">
        <v>61</v>
      </c>
      <c r="AZW797" s="10">
        <f>AZU797*1.5*AZT797</f>
        <v>0</v>
      </c>
      <c r="AZX797" s="10"/>
      <c r="AZY797" s="239"/>
      <c r="AZZ797" s="179" t="s">
        <v>60</v>
      </c>
      <c r="BAA797" s="361" t="s">
        <v>532</v>
      </c>
      <c r="BAC797" s="248">
        <f>IF(BAB797="Kopman",1.1,1)</f>
        <v>1</v>
      </c>
      <c r="BAD797" s="180">
        <f>VLOOKUP(BAA797,$A$879:$F$2508,6,FALSE)</f>
        <v>592</v>
      </c>
      <c r="BAE797" s="179" t="s">
        <v>61</v>
      </c>
      <c r="BAF797" s="10">
        <f>BAD797*1.5*BAC797</f>
        <v>888</v>
      </c>
      <c r="BAG797" s="10"/>
      <c r="BAH797" s="239"/>
      <c r="BAI797" s="179" t="s">
        <v>60</v>
      </c>
      <c r="BAJ797" s="441" t="s">
        <v>532</v>
      </c>
      <c r="BAL797" s="248">
        <f>IF(BAK797="Kopman",1.1,1)</f>
        <v>1</v>
      </c>
      <c r="BAM797" s="180">
        <f>VLOOKUP(BAJ797,$A$879:$F$2508,6,FALSE)</f>
        <v>592</v>
      </c>
      <c r="BAN797" s="179" t="s">
        <v>61</v>
      </c>
      <c r="BAO797" s="10">
        <f>BAM797*1.5*BAL797</f>
        <v>888</v>
      </c>
      <c r="BAP797" s="10"/>
      <c r="BAQ797" s="239"/>
      <c r="BAR797" s="179" t="s">
        <v>60</v>
      </c>
      <c r="BAS797" s="362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VLOOKUP(BAS797,$A$879:$F$2508,6,FALSE)</f>
        <v>592</v>
      </c>
      <c r="BAW797" s="179" t="s">
        <v>61</v>
      </c>
      <c r="BAX797" s="10">
        <f>BAV797*1.5*BAU797</f>
        <v>976.80000000000007</v>
      </c>
      <c r="BAY797" s="10"/>
      <c r="BAZ797" s="239"/>
      <c r="BBA797" s="179" t="s">
        <v>60</v>
      </c>
      <c r="BBB797" s="362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VLOOKUP(BBB797,$A$879:$F$2508,6,FALSE)</f>
        <v>592</v>
      </c>
      <c r="BBF797" s="179" t="s">
        <v>61</v>
      </c>
      <c r="BBG797" s="10">
        <f>BBE797*1.5*BBD797</f>
        <v>976.80000000000007</v>
      </c>
      <c r="BBH797" s="10"/>
      <c r="BBI797" s="239"/>
      <c r="BBJ797" s="179" t="s">
        <v>60</v>
      </c>
      <c r="BBK797" s="361" t="s">
        <v>532</v>
      </c>
      <c r="BBM797" s="248">
        <f>IF(BBL797="Kopman",1.1,1)</f>
        <v>1</v>
      </c>
      <c r="BBN797" s="180">
        <f>VLOOKUP(BBK797,$A$879:$F$2508,6,FALSE)</f>
        <v>592</v>
      </c>
      <c r="BBO797" s="179" t="s">
        <v>61</v>
      </c>
      <c r="BBP797" s="10">
        <f>BBN797*1.5*BBM797</f>
        <v>888</v>
      </c>
      <c r="BBQ797" s="10"/>
      <c r="BBR797" s="239"/>
      <c r="BBS797" s="179" t="s">
        <v>60</v>
      </c>
      <c r="BBT797" s="367" t="s">
        <v>532</v>
      </c>
      <c r="BBV797" s="248">
        <f>IF(BBU797="Kopman",1.1,1)</f>
        <v>1</v>
      </c>
      <c r="BBW797" s="180">
        <f>VLOOKUP(BBT797,$A$879:$F$2508,6,FALSE)</f>
        <v>592</v>
      </c>
      <c r="BBX797" s="179" t="s">
        <v>61</v>
      </c>
      <c r="BBY797" s="10">
        <f>BBW797*1.5*BBV797</f>
        <v>888</v>
      </c>
      <c r="BBZ797" s="10"/>
      <c r="BCA797" s="239"/>
      <c r="BCB797" s="179" t="s">
        <v>60</v>
      </c>
      <c r="BCC797" s="362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VLOOKUP(BCC797,$A$879:$F$2508,6,FALSE)</f>
        <v>592</v>
      </c>
      <c r="BCG797" s="179" t="s">
        <v>61</v>
      </c>
      <c r="BCH797" s="10">
        <f>BCF797*1.5*BCE797</f>
        <v>976.80000000000007</v>
      </c>
      <c r="BCI797" s="10"/>
      <c r="BCJ797" s="239"/>
      <c r="BCK797" s="179" t="s">
        <v>60</v>
      </c>
      <c r="BCL797" s="362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VLOOKUP(BCL797,$A$879:$F$2508,6,FALSE)</f>
        <v>592</v>
      </c>
      <c r="BCP797" s="179" t="s">
        <v>61</v>
      </c>
      <c r="BCQ797" s="10">
        <f>BCO797*1.5*BCN797</f>
        <v>976.80000000000007</v>
      </c>
      <c r="BCR797" s="10"/>
      <c r="BCS797" s="239"/>
      <c r="BCT797" s="179" t="s">
        <v>60</v>
      </c>
      <c r="BCU797" s="371" t="s">
        <v>532</v>
      </c>
      <c r="BCW797" s="248">
        <f>IF(BCV797="Kopman",1.1,1)</f>
        <v>1</v>
      </c>
      <c r="BCX797" s="180">
        <f>VLOOKUP(BCU797,$A$879:$F$2508,6,FALSE)</f>
        <v>592</v>
      </c>
      <c r="BCY797" s="179" t="s">
        <v>61</v>
      </c>
      <c r="BCZ797" s="10">
        <f>BCX797*1.5*BCW797</f>
        <v>888</v>
      </c>
      <c r="BDA797" s="10"/>
      <c r="BDB797" s="239"/>
      <c r="BDC797" s="179" t="s">
        <v>60</v>
      </c>
      <c r="BDD797" s="368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VLOOKUP(BDD797,$A$879:$F$2508,6,FALSE)</f>
        <v>592</v>
      </c>
      <c r="BDH797" s="179" t="s">
        <v>61</v>
      </c>
      <c r="BDI797" s="10">
        <f>BDG797*1.5*BDF797</f>
        <v>976.80000000000007</v>
      </c>
      <c r="BDJ797" s="10"/>
      <c r="BDK797" s="239"/>
      <c r="BDL797" s="179" t="s">
        <v>60</v>
      </c>
      <c r="BDM797" s="362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VLOOKUP(BDM797,$A$879:$F$2508,6,FALSE)</f>
        <v>592</v>
      </c>
      <c r="BDQ797" s="179" t="s">
        <v>61</v>
      </c>
      <c r="BDR797" s="10">
        <f>BDP797*1.5*BDO797</f>
        <v>976.80000000000007</v>
      </c>
      <c r="BDS797" s="10"/>
      <c r="BDT797" s="239"/>
      <c r="BDU797" s="179" t="s">
        <v>60</v>
      </c>
      <c r="BDV797" s="361" t="s">
        <v>532</v>
      </c>
      <c r="BDX797" s="248">
        <f>IF(BDW797="Kopman",1.1,1)</f>
        <v>1</v>
      </c>
      <c r="BDY797" s="180">
        <f>VLOOKUP(BDV797,$A$879:$F$2508,6,FALSE)</f>
        <v>592</v>
      </c>
      <c r="BDZ797" s="179" t="s">
        <v>61</v>
      </c>
      <c r="BEA797" s="10">
        <f>BDY797*1.5*BDX797</f>
        <v>888</v>
      </c>
      <c r="BEB797" s="10"/>
      <c r="BEC797" s="239"/>
      <c r="BED797" s="179" t="s">
        <v>60</v>
      </c>
      <c r="BEE797" s="361" t="s">
        <v>624</v>
      </c>
      <c r="BEG797" s="248">
        <f>IF(BEF797="Kopman",1.1,1)</f>
        <v>1</v>
      </c>
      <c r="BEH797" s="180">
        <f>VLOOKUP(BEE797,$A$879:$F$2508,6,FALSE)</f>
        <v>76</v>
      </c>
      <c r="BEI797" s="179" t="s">
        <v>61</v>
      </c>
      <c r="BEJ797" s="10">
        <f>BEH797*1.5*BEG797</f>
        <v>114</v>
      </c>
      <c r="BEK797" s="10"/>
      <c r="BEL797" s="239"/>
      <c r="BEM797" s="179" t="s">
        <v>60</v>
      </c>
      <c r="BEN797" s="361" t="s">
        <v>731</v>
      </c>
      <c r="BEP797" s="248">
        <f>IF(BEO797="Kopman",1.1,1)</f>
        <v>1</v>
      </c>
      <c r="BEQ797" s="180">
        <f>VLOOKUP(BEN797,$A$879:$F$2508,6,FALSE)</f>
        <v>0</v>
      </c>
      <c r="BER797" s="179" t="s">
        <v>61</v>
      </c>
      <c r="BES797" s="10">
        <f>BEQ797*1.5*BEP797</f>
        <v>0</v>
      </c>
      <c r="BET797" s="10"/>
      <c r="BEU797" s="239"/>
      <c r="BEV797" s="179" t="s">
        <v>60</v>
      </c>
      <c r="BEW797" s="362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VLOOKUP(BEW797,$A$879:$F$2508,6,FALSE)</f>
        <v>592</v>
      </c>
      <c r="BFA797" s="179" t="s">
        <v>61</v>
      </c>
      <c r="BFB797" s="10">
        <f>BEZ797*1.5*BEY797</f>
        <v>976.80000000000007</v>
      </c>
      <c r="BFC797" s="10"/>
      <c r="BFD797" s="239"/>
      <c r="BFE797" s="179" t="s">
        <v>60</v>
      </c>
      <c r="BFF797" s="362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VLOOKUP(BFF797,$A$879:$F$2508,6,FALSE)</f>
        <v>592</v>
      </c>
      <c r="BFJ797" s="179" t="s">
        <v>61</v>
      </c>
      <c r="BFK797" s="10">
        <f>BFI797*1.5*BFH797</f>
        <v>976.80000000000007</v>
      </c>
      <c r="BFL797" s="10"/>
      <c r="BFM797" s="239"/>
      <c r="BFN797" s="179" t="s">
        <v>60</v>
      </c>
      <c r="BFO797" s="362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VLOOKUP(BFO797,$A$879:$F$2508,6,FALSE)</f>
        <v>592</v>
      </c>
      <c r="BFS797" s="179" t="s">
        <v>61</v>
      </c>
      <c r="BFT797" s="10">
        <f>BFR797*1.5*BFQ797</f>
        <v>976.80000000000007</v>
      </c>
      <c r="BFU797" s="10"/>
      <c r="BFV797" s="239"/>
      <c r="BFW797" s="179" t="s">
        <v>60</v>
      </c>
      <c r="BFX797" s="371" t="s">
        <v>532</v>
      </c>
      <c r="BFZ797" s="248">
        <f>IF(BFY797="Kopman",1.1,1)</f>
        <v>1</v>
      </c>
      <c r="BGA797" s="180">
        <f>VLOOKUP(BFX797,$A$879:$F$2508,6,FALSE)</f>
        <v>592</v>
      </c>
      <c r="BGB797" s="179" t="s">
        <v>61</v>
      </c>
      <c r="BGC797" s="10">
        <f>BGA797*1.5*BFZ797</f>
        <v>888</v>
      </c>
      <c r="BGD797" s="10"/>
      <c r="BGE797" s="239"/>
      <c r="BGF797" s="179" t="s">
        <v>60</v>
      </c>
      <c r="BGG797" s="361" t="s">
        <v>731</v>
      </c>
      <c r="BGI797" s="248">
        <f>IF(BGH797="Kopman",1.1,1)</f>
        <v>1</v>
      </c>
      <c r="BGJ797" s="180">
        <f>VLOOKUP(BGG797,$A$879:$F$2508,6,FALSE)</f>
        <v>0</v>
      </c>
      <c r="BGK797" s="179" t="s">
        <v>61</v>
      </c>
      <c r="BGL797" s="10">
        <f>BGJ797*1.5*BGI797</f>
        <v>0</v>
      </c>
      <c r="BGM797" s="10"/>
      <c r="BGN797" s="239"/>
      <c r="BGO797" s="179" t="s">
        <v>60</v>
      </c>
      <c r="BGP797" s="373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VLOOKUP(BGP797,$A$879:$F$2508,6,FALSE)</f>
        <v>592</v>
      </c>
      <c r="BGT797" s="179" t="s">
        <v>61</v>
      </c>
      <c r="BGU797" s="10">
        <f>BGS797*1.5*BGR797</f>
        <v>976.80000000000007</v>
      </c>
      <c r="BGV797" s="10"/>
      <c r="BGW797" s="239"/>
      <c r="BGX797" s="179" t="s">
        <v>60</v>
      </c>
      <c r="BGY797" s="361" t="s">
        <v>532</v>
      </c>
      <c r="BHA797" s="248">
        <f>IF(BGZ797="Kopman",1.1,1)</f>
        <v>1</v>
      </c>
      <c r="BHB797" s="180">
        <f>VLOOKUP(BGY797,$A$879:$F$2508,6,FALSE)</f>
        <v>592</v>
      </c>
      <c r="BHC797" s="179" t="s">
        <v>61</v>
      </c>
      <c r="BHD797" s="10">
        <f>BHB797*1.5*BHA797</f>
        <v>888</v>
      </c>
      <c r="BHE797" s="10"/>
    </row>
    <row r="798" spans="1:1565" s="14" customFormat="1" ht="15">
      <c r="A798" s="179" t="s">
        <v>62</v>
      </c>
      <c r="B798" s="363" t="s">
        <v>731</v>
      </c>
      <c r="D798" s="180"/>
      <c r="E798" s="180">
        <f>VLOOKUP(B798,$A$879:$F$2508,6,FALSE)</f>
        <v>0</v>
      </c>
      <c r="F798" s="179" t="s">
        <v>63</v>
      </c>
      <c r="G798" s="10">
        <f>E798*1.4</f>
        <v>0</v>
      </c>
      <c r="H798" s="10"/>
      <c r="I798" s="233"/>
      <c r="J798" s="179" t="s">
        <v>62</v>
      </c>
      <c r="K798" s="361" t="s">
        <v>835</v>
      </c>
      <c r="M798" s="180"/>
      <c r="N798" s="180">
        <f>VLOOKUP(K798,$A$879:$F$2508,6,FALSE)</f>
        <v>59</v>
      </c>
      <c r="O798" s="179" t="s">
        <v>63</v>
      </c>
      <c r="P798" s="10">
        <f>N798*1.4</f>
        <v>82.6</v>
      </c>
      <c r="Q798" s="10"/>
      <c r="R798" s="233"/>
      <c r="S798" s="179" t="s">
        <v>62</v>
      </c>
      <c r="T798" s="361" t="s">
        <v>731</v>
      </c>
      <c r="V798" s="180"/>
      <c r="W798" s="180">
        <f>VLOOKUP(T798,$A$879:$F$2508,6,FALSE)</f>
        <v>0</v>
      </c>
      <c r="X798" s="179" t="s">
        <v>63</v>
      </c>
      <c r="Y798" s="10">
        <f>W798*1.4</f>
        <v>0</v>
      </c>
      <c r="Z798" s="10"/>
      <c r="AA798" s="233"/>
      <c r="AB798" s="179" t="s">
        <v>62</v>
      </c>
      <c r="AC798" s="361" t="s">
        <v>835</v>
      </c>
      <c r="AE798" s="180"/>
      <c r="AF798" s="180">
        <f>VLOOKUP(AC798,$A$879:$F$2508,6,FALSE)</f>
        <v>59</v>
      </c>
      <c r="AG798" s="179" t="s">
        <v>63</v>
      </c>
      <c r="AH798" s="10">
        <f>AF798*1.4</f>
        <v>82.6</v>
      </c>
      <c r="AI798" s="10"/>
      <c r="AJ798" s="233"/>
      <c r="AK798" s="179" t="s">
        <v>62</v>
      </c>
      <c r="AL798" s="361" t="s">
        <v>835</v>
      </c>
      <c r="AN798" s="180"/>
      <c r="AO798" s="180">
        <f>VLOOKUP(AL798,$A$879:$F$2508,6,FALSE)</f>
        <v>59</v>
      </c>
      <c r="AP798" s="179" t="s">
        <v>63</v>
      </c>
      <c r="AQ798" s="10">
        <f>AO798*1.4</f>
        <v>82.6</v>
      </c>
      <c r="AR798" s="10"/>
      <c r="AS798" s="233"/>
      <c r="AT798" s="179" t="s">
        <v>62</v>
      </c>
      <c r="AU798" s="361" t="s">
        <v>835</v>
      </c>
      <c r="AW798" s="180"/>
      <c r="AX798" s="180">
        <f>VLOOKUP(AU798,$A$879:$F$2508,6,FALSE)</f>
        <v>59</v>
      </c>
      <c r="AY798" s="179" t="s">
        <v>63</v>
      </c>
      <c r="AZ798" s="10">
        <f>AX798*1.4</f>
        <v>82.6</v>
      </c>
      <c r="BA798" s="10"/>
      <c r="BB798" s="233"/>
      <c r="BC798" s="179" t="s">
        <v>62</v>
      </c>
      <c r="BD798" s="361" t="s">
        <v>529</v>
      </c>
      <c r="BF798" s="180"/>
      <c r="BG798" s="180">
        <f>VLOOKUP(BD798,$A$879:$F$2508,6,FALSE)</f>
        <v>204</v>
      </c>
      <c r="BH798" s="179" t="s">
        <v>63</v>
      </c>
      <c r="BI798" s="10">
        <f>BG798*1.4</f>
        <v>285.59999999999997</v>
      </c>
      <c r="BJ798" s="10"/>
      <c r="BK798" s="233"/>
      <c r="BL798" s="179" t="s">
        <v>62</v>
      </c>
      <c r="BM798" s="361" t="s">
        <v>835</v>
      </c>
      <c r="BO798" s="180"/>
      <c r="BP798" s="180">
        <f>VLOOKUP(BM798,$A$879:$F$2508,6,FALSE)</f>
        <v>59</v>
      </c>
      <c r="BQ798" s="179" t="s">
        <v>63</v>
      </c>
      <c r="BR798" s="10">
        <f>BP798*1.4</f>
        <v>82.6</v>
      </c>
      <c r="BS798" s="10"/>
      <c r="BT798" s="233"/>
      <c r="BU798" s="179" t="s">
        <v>62</v>
      </c>
      <c r="BV798" s="361" t="s">
        <v>529</v>
      </c>
      <c r="BX798" s="180"/>
      <c r="BY798" s="180">
        <f>VLOOKUP(BV798,$A$879:$F$2508,6,FALSE)</f>
        <v>204</v>
      </c>
      <c r="BZ798" s="179" t="s">
        <v>63</v>
      </c>
      <c r="CA798" s="10">
        <f>BY798*1.4</f>
        <v>285.59999999999997</v>
      </c>
      <c r="CB798" s="10"/>
      <c r="CC798" s="233"/>
      <c r="CD798" s="179" t="s">
        <v>62</v>
      </c>
      <c r="CE798" s="361" t="s">
        <v>835</v>
      </c>
      <c r="CG798" s="180"/>
      <c r="CH798" s="180">
        <f>VLOOKUP(CE798,$A$879:$F$2508,6,FALSE)</f>
        <v>59</v>
      </c>
      <c r="CI798" s="179" t="s">
        <v>63</v>
      </c>
      <c r="CJ798" s="10">
        <f>CH798*1.4</f>
        <v>82.6</v>
      </c>
      <c r="CK798" s="10"/>
      <c r="CL798" s="233"/>
      <c r="CM798" s="179" t="s">
        <v>62</v>
      </c>
      <c r="CN798" s="361" t="s">
        <v>835</v>
      </c>
      <c r="CP798" s="180"/>
      <c r="CQ798" s="180">
        <f>VLOOKUP(CN798,$A$879:$F$2508,6,FALSE)</f>
        <v>59</v>
      </c>
      <c r="CR798" s="179" t="s">
        <v>63</v>
      </c>
      <c r="CS798" s="10">
        <f>CQ798*1.4</f>
        <v>82.6</v>
      </c>
      <c r="CT798" s="10"/>
      <c r="CU798" s="233"/>
      <c r="CV798" s="179" t="s">
        <v>62</v>
      </c>
      <c r="CW798" s="361" t="s">
        <v>835</v>
      </c>
      <c r="CY798" s="180"/>
      <c r="CZ798" s="180">
        <f>VLOOKUP(CW798,$A$879:$F$2508,6,FALSE)</f>
        <v>59</v>
      </c>
      <c r="DA798" s="179" t="s">
        <v>63</v>
      </c>
      <c r="DB798" s="10">
        <f>CZ798*1.4</f>
        <v>82.6</v>
      </c>
      <c r="DC798" s="10"/>
      <c r="DD798" s="233"/>
      <c r="DE798" s="179" t="s">
        <v>62</v>
      </c>
      <c r="DF798" s="361" t="s">
        <v>835</v>
      </c>
      <c r="DH798" s="180"/>
      <c r="DI798" s="180">
        <f>VLOOKUP(DF798,$A$879:$F$2508,6,FALSE)</f>
        <v>59</v>
      </c>
      <c r="DJ798" s="179" t="s">
        <v>63</v>
      </c>
      <c r="DK798" s="10">
        <f>DI798*1.4</f>
        <v>82.6</v>
      </c>
      <c r="DL798" s="10"/>
      <c r="DM798" s="233"/>
      <c r="DN798" s="179" t="s">
        <v>62</v>
      </c>
      <c r="DO798" s="361" t="s">
        <v>731</v>
      </c>
      <c r="DQ798" s="180"/>
      <c r="DR798" s="180">
        <f>VLOOKUP(DO798,$A$879:$F$2508,6,FALSE)</f>
        <v>0</v>
      </c>
      <c r="DS798" s="179" t="s">
        <v>63</v>
      </c>
      <c r="DT798" s="10">
        <f>DR798*1.4</f>
        <v>0</v>
      </c>
      <c r="DU798" s="10"/>
      <c r="DV798" s="233"/>
      <c r="DW798" s="179" t="s">
        <v>62</v>
      </c>
      <c r="DX798" s="361" t="s">
        <v>731</v>
      </c>
      <c r="DZ798" s="180"/>
      <c r="EA798" s="180">
        <f>VLOOKUP(DX798,$A$879:$F$2508,6,FALSE)</f>
        <v>0</v>
      </c>
      <c r="EB798" s="179" t="s">
        <v>63</v>
      </c>
      <c r="EC798" s="10">
        <f>EA798*1.4</f>
        <v>0</v>
      </c>
      <c r="ED798" s="10"/>
      <c r="EE798" s="233"/>
      <c r="EF798" s="179" t="s">
        <v>62</v>
      </c>
      <c r="EG798" s="361" t="s">
        <v>731</v>
      </c>
      <c r="EI798" s="180"/>
      <c r="EJ798" s="180">
        <f>VLOOKUP(EG798,$A$879:$F$2508,6,FALSE)</f>
        <v>0</v>
      </c>
      <c r="EK798" s="179" t="s">
        <v>63</v>
      </c>
      <c r="EL798" s="10">
        <f>EJ798*1.4</f>
        <v>0</v>
      </c>
      <c r="EM798" s="10"/>
      <c r="EN798" s="233"/>
      <c r="EO798" s="179" t="s">
        <v>62</v>
      </c>
      <c r="EP798" s="361" t="s">
        <v>835</v>
      </c>
      <c r="ER798" s="180"/>
      <c r="ES798" s="180">
        <f>VLOOKUP(EP798,$A$879:$F$2508,6,FALSE)</f>
        <v>59</v>
      </c>
      <c r="ET798" s="179" t="s">
        <v>63</v>
      </c>
      <c r="EU798" s="10">
        <f>ES798*1.4</f>
        <v>82.6</v>
      </c>
      <c r="EV798" s="10"/>
      <c r="EW798" s="233"/>
      <c r="EX798" s="179" t="s">
        <v>62</v>
      </c>
      <c r="EY798" s="361" t="s">
        <v>835</v>
      </c>
      <c r="FA798" s="180"/>
      <c r="FB798" s="180">
        <f>VLOOKUP(EY798,$A$879:$F$2508,6,FALSE)</f>
        <v>59</v>
      </c>
      <c r="FC798" s="179" t="s">
        <v>63</v>
      </c>
      <c r="FD798" s="10">
        <f>FB798*1.4</f>
        <v>82.6</v>
      </c>
      <c r="FE798" s="10"/>
      <c r="FF798" s="233"/>
      <c r="FG798" s="179" t="s">
        <v>62</v>
      </c>
      <c r="FH798" s="361" t="s">
        <v>731</v>
      </c>
      <c r="FJ798" s="180"/>
      <c r="FK798" s="180">
        <f>VLOOKUP(FH798,$A$879:$F$2508,6,FALSE)</f>
        <v>0</v>
      </c>
      <c r="FL798" s="179" t="s">
        <v>63</v>
      </c>
      <c r="FM798" s="10">
        <f>FK798*1.4</f>
        <v>0</v>
      </c>
      <c r="FN798" s="10"/>
      <c r="FO798" s="233"/>
      <c r="FP798" s="179" t="s">
        <v>62</v>
      </c>
      <c r="FQ798" s="361" t="s">
        <v>731</v>
      </c>
      <c r="FS798" s="180"/>
      <c r="FT798" s="180">
        <f>VLOOKUP(FQ798,$A$879:$F$2508,6,FALSE)</f>
        <v>0</v>
      </c>
      <c r="FU798" s="179" t="s">
        <v>63</v>
      </c>
      <c r="FV798" s="10">
        <f>FT798*1.4</f>
        <v>0</v>
      </c>
      <c r="FW798" s="10"/>
      <c r="FX798" s="233"/>
      <c r="FY798" s="179" t="s">
        <v>62</v>
      </c>
      <c r="FZ798" s="369" t="s">
        <v>183</v>
      </c>
      <c r="GB798" s="180"/>
      <c r="GC798" s="180" t="e">
        <f>VLOOKUP(FZ798,$A$879:$F$2508,6,FALSE)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1" t="s">
        <v>731</v>
      </c>
      <c r="GK798" s="180"/>
      <c r="GL798" s="180">
        <f>VLOOKUP(GI798,$A$879:$F$2508,6,FALSE)</f>
        <v>0</v>
      </c>
      <c r="GM798" s="179" t="s">
        <v>63</v>
      </c>
      <c r="GN798" s="10">
        <f>GL798*1.4</f>
        <v>0</v>
      </c>
      <c r="GO798" s="10"/>
      <c r="GP798" s="233"/>
      <c r="GQ798" s="179" t="s">
        <v>62</v>
      </c>
      <c r="GR798" s="361" t="s">
        <v>529</v>
      </c>
      <c r="GT798" s="180"/>
      <c r="GU798" s="180">
        <f>VLOOKUP(GR798,$A$879:$F$2508,6,FALSE)</f>
        <v>204</v>
      </c>
      <c r="GV798" s="179" t="s">
        <v>63</v>
      </c>
      <c r="GW798" s="10">
        <f>GU798*1.4</f>
        <v>285.59999999999997</v>
      </c>
      <c r="GX798" s="10"/>
      <c r="GY798" s="233"/>
      <c r="GZ798" s="179" t="s">
        <v>62</v>
      </c>
      <c r="HA798" s="361" t="s">
        <v>731</v>
      </c>
      <c r="HC798" s="180"/>
      <c r="HD798" s="180">
        <f>VLOOKUP(HA798,$A$879:$F$2508,6,FALSE)</f>
        <v>0</v>
      </c>
      <c r="HE798" s="179" t="s">
        <v>63</v>
      </c>
      <c r="HF798" s="10">
        <f>HD798*1.4</f>
        <v>0</v>
      </c>
      <c r="HG798" s="10"/>
      <c r="HH798" s="233"/>
      <c r="HI798" s="179" t="s">
        <v>62</v>
      </c>
      <c r="HJ798" s="361" t="s">
        <v>835</v>
      </c>
      <c r="HL798" s="180"/>
      <c r="HM798" s="180">
        <f>VLOOKUP(HJ798,$A$879:$F$2508,6,FALSE)</f>
        <v>59</v>
      </c>
      <c r="HN798" s="179" t="s">
        <v>63</v>
      </c>
      <c r="HO798" s="10">
        <f>HM798*1.4</f>
        <v>82.6</v>
      </c>
      <c r="HP798" s="10"/>
      <c r="HQ798" s="233"/>
      <c r="HR798" s="179" t="s">
        <v>62</v>
      </c>
      <c r="HS798" s="361" t="s">
        <v>1694</v>
      </c>
      <c r="HU798" s="180"/>
      <c r="HV798" s="180">
        <f>VLOOKUP(HS798,$A$879:$F$2508,6,FALSE)</f>
        <v>134</v>
      </c>
      <c r="HW798" s="179" t="s">
        <v>63</v>
      </c>
      <c r="HX798" s="10">
        <f>HV798*1.4</f>
        <v>187.6</v>
      </c>
      <c r="HY798" s="10"/>
      <c r="HZ798" s="233"/>
      <c r="IA798" s="179" t="s">
        <v>62</v>
      </c>
      <c r="IB798" s="361" t="s">
        <v>835</v>
      </c>
      <c r="ID798" s="180"/>
      <c r="IE798" s="180">
        <f>VLOOKUP(IB798,$A$879:$F$2508,6,FALSE)</f>
        <v>59</v>
      </c>
      <c r="IF798" s="179" t="s">
        <v>63</v>
      </c>
      <c r="IG798" s="10">
        <f>IE798*1.4</f>
        <v>82.6</v>
      </c>
      <c r="IH798" s="10"/>
      <c r="II798" s="233"/>
      <c r="IJ798" s="179" t="s">
        <v>62</v>
      </c>
      <c r="IK798" s="361" t="s">
        <v>835</v>
      </c>
      <c r="IM798" s="180"/>
      <c r="IN798" s="180">
        <f>VLOOKUP(IK798,$A$879:$F$2508,6,FALSE)</f>
        <v>59</v>
      </c>
      <c r="IO798" s="179" t="s">
        <v>63</v>
      </c>
      <c r="IP798" s="10">
        <f>IN798*1.4</f>
        <v>82.6</v>
      </c>
      <c r="IQ798" s="10"/>
      <c r="IR798" s="233"/>
      <c r="IS798" s="179" t="s">
        <v>62</v>
      </c>
      <c r="IT798" s="361" t="s">
        <v>420</v>
      </c>
      <c r="IV798" s="180"/>
      <c r="IW798" s="180">
        <f>VLOOKUP(IT798,$A$879:$F$2508,6,FALSE)</f>
        <v>204</v>
      </c>
      <c r="IX798" s="179" t="s">
        <v>63</v>
      </c>
      <c r="IY798" s="10">
        <f>IW798*1.4</f>
        <v>285.59999999999997</v>
      </c>
      <c r="IZ798" s="10"/>
      <c r="JA798" s="233"/>
      <c r="JB798" s="179" t="s">
        <v>62</v>
      </c>
      <c r="JC798" s="361" t="s">
        <v>731</v>
      </c>
      <c r="JE798" s="180"/>
      <c r="JF798" s="180">
        <f>VLOOKUP(JC798,$A$879:$F$2508,6,FALSE)</f>
        <v>0</v>
      </c>
      <c r="JG798" s="179" t="s">
        <v>63</v>
      </c>
      <c r="JH798" s="10">
        <f>JF798*1.4</f>
        <v>0</v>
      </c>
      <c r="JI798" s="10"/>
      <c r="JJ798" s="233"/>
      <c r="JK798" s="179" t="s">
        <v>62</v>
      </c>
      <c r="JL798" s="361" t="s">
        <v>835</v>
      </c>
      <c r="JN798" s="180"/>
      <c r="JO798" s="180">
        <f>VLOOKUP(JL798,$A$879:$F$2508,6,FALSE)</f>
        <v>59</v>
      </c>
      <c r="JP798" s="179" t="s">
        <v>63</v>
      </c>
      <c r="JQ798" s="10">
        <f>JO798*1.4</f>
        <v>82.6</v>
      </c>
      <c r="JR798" s="10"/>
      <c r="JS798" s="233"/>
      <c r="JT798" s="179" t="s">
        <v>62</v>
      </c>
      <c r="JU798" s="361" t="s">
        <v>1006</v>
      </c>
      <c r="JW798" s="180"/>
      <c r="JX798" s="180">
        <f>VLOOKUP(JU798,$A$879:$F$2508,6,FALSE)</f>
        <v>279</v>
      </c>
      <c r="JY798" s="179" t="s">
        <v>63</v>
      </c>
      <c r="JZ798" s="10">
        <f>JX798*1.4</f>
        <v>390.59999999999997</v>
      </c>
      <c r="KA798" s="10"/>
      <c r="KB798" s="233"/>
      <c r="KC798" s="179" t="s">
        <v>62</v>
      </c>
      <c r="KD798" s="369" t="s">
        <v>183</v>
      </c>
      <c r="KF798" s="180"/>
      <c r="KG798" s="180" t="e">
        <f>VLOOKUP(KD798,$A$879:$F$2508,6,FALSE)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1" t="s">
        <v>835</v>
      </c>
      <c r="KO798" s="180"/>
      <c r="KP798" s="180">
        <f>VLOOKUP(KM798,$A$879:$F$2508,6,FALSE)</f>
        <v>59</v>
      </c>
      <c r="KQ798" s="179" t="s">
        <v>63</v>
      </c>
      <c r="KR798" s="10">
        <f>KP798*1.4</f>
        <v>82.6</v>
      </c>
      <c r="KS798" s="10"/>
      <c r="KT798" s="233"/>
      <c r="KU798" s="179" t="s">
        <v>62</v>
      </c>
      <c r="KV798" s="361" t="s">
        <v>835</v>
      </c>
      <c r="KX798" s="180"/>
      <c r="KY798" s="180">
        <f>VLOOKUP(KV798,$A$879:$F$2508,6,FALSE)</f>
        <v>59</v>
      </c>
      <c r="KZ798" s="179" t="s">
        <v>63</v>
      </c>
      <c r="LA798" s="10">
        <f>KY798*1.4</f>
        <v>82.6</v>
      </c>
      <c r="LB798" s="10"/>
      <c r="LC798" s="233"/>
      <c r="LD798" s="179" t="s">
        <v>62</v>
      </c>
      <c r="LE798" s="369" t="s">
        <v>183</v>
      </c>
      <c r="LG798" s="180"/>
      <c r="LH798" s="180" t="e">
        <f>VLOOKUP(LE798,$A$879:$F$2508,6,FALSE)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1" t="s">
        <v>835</v>
      </c>
      <c r="LP798" s="180"/>
      <c r="LQ798" s="180">
        <f>VLOOKUP(LN798,$A$879:$F$2508,6,FALSE)</f>
        <v>59</v>
      </c>
      <c r="LR798" s="179" t="s">
        <v>63</v>
      </c>
      <c r="LS798" s="10">
        <f>LQ798*1.4</f>
        <v>82.6</v>
      </c>
      <c r="LT798" s="10"/>
      <c r="LU798" s="233"/>
      <c r="LV798" s="179" t="s">
        <v>62</v>
      </c>
      <c r="LW798" s="361" t="s">
        <v>529</v>
      </c>
      <c r="LY798" s="180"/>
      <c r="LZ798" s="180">
        <f>VLOOKUP(LW798,$A$879:$F$2508,6,FALSE)</f>
        <v>204</v>
      </c>
      <c r="MA798" s="179" t="s">
        <v>63</v>
      </c>
      <c r="MB798" s="10">
        <f>LZ798*1.4</f>
        <v>285.59999999999997</v>
      </c>
      <c r="MC798" s="10"/>
      <c r="MD798" s="233"/>
      <c r="ME798" s="179" t="s">
        <v>62</v>
      </c>
      <c r="MF798" s="361" t="s">
        <v>731</v>
      </c>
      <c r="MH798" s="180"/>
      <c r="MI798" s="180">
        <f>VLOOKUP(MF798,$A$879:$F$2508,6,FALSE)</f>
        <v>0</v>
      </c>
      <c r="MJ798" s="179" t="s">
        <v>63</v>
      </c>
      <c r="MK798" s="10">
        <f>MI798*1.4</f>
        <v>0</v>
      </c>
      <c r="ML798" s="10"/>
      <c r="MM798" s="233"/>
      <c r="MN798" s="179" t="s">
        <v>62</v>
      </c>
      <c r="MO798" s="369" t="s">
        <v>183</v>
      </c>
      <c r="MQ798" s="180"/>
      <c r="MR798" s="180" t="e">
        <f>VLOOKUP(MO798,$A$879:$F$2508,6,FALSE)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1" t="s">
        <v>835</v>
      </c>
      <c r="MZ798" s="180"/>
      <c r="NA798" s="180">
        <f>VLOOKUP(MX798,$A$879:$F$2508,6,FALSE)</f>
        <v>59</v>
      </c>
      <c r="NB798" s="179" t="s">
        <v>63</v>
      </c>
      <c r="NC798" s="10">
        <f>NA798*1.4</f>
        <v>82.6</v>
      </c>
      <c r="ND798" s="10"/>
      <c r="NE798" s="233"/>
      <c r="NF798" s="179" t="s">
        <v>62</v>
      </c>
      <c r="NG798" s="361" t="s">
        <v>529</v>
      </c>
      <c r="NI798" s="180"/>
      <c r="NJ798" s="180">
        <f>VLOOKUP(NG798,$A$879:$F$2508,6,FALSE)</f>
        <v>204</v>
      </c>
      <c r="NK798" s="179" t="s">
        <v>63</v>
      </c>
      <c r="NL798" s="10">
        <f>NJ798*1.4</f>
        <v>285.59999999999997</v>
      </c>
      <c r="NM798" s="10"/>
      <c r="NN798" s="233"/>
      <c r="NO798" s="179" t="s">
        <v>62</v>
      </c>
      <c r="NP798" s="361" t="s">
        <v>529</v>
      </c>
      <c r="NR798" s="180"/>
      <c r="NS798" s="180">
        <f>VLOOKUP(NP798,$A$879:$F$2508,6,FALSE)</f>
        <v>204</v>
      </c>
      <c r="NT798" s="179" t="s">
        <v>63</v>
      </c>
      <c r="NU798" s="10">
        <f>NS798*1.4</f>
        <v>285.59999999999997</v>
      </c>
      <c r="NV798" s="10"/>
      <c r="NW798" s="233"/>
      <c r="NX798" s="179" t="s">
        <v>62</v>
      </c>
      <c r="NY798" s="361" t="s">
        <v>835</v>
      </c>
      <c r="OA798" s="180"/>
      <c r="OB798" s="180">
        <f>VLOOKUP(NY798,$A$879:$F$2508,6,FALSE)</f>
        <v>59</v>
      </c>
      <c r="OC798" s="179" t="s">
        <v>63</v>
      </c>
      <c r="OD798" s="10">
        <f>OB798*1.4</f>
        <v>82.6</v>
      </c>
      <c r="OE798" s="10"/>
      <c r="OF798" s="233"/>
      <c r="OG798" s="179" t="s">
        <v>62</v>
      </c>
      <c r="OH798" s="361" t="s">
        <v>835</v>
      </c>
      <c r="OJ798" s="180"/>
      <c r="OK798" s="180">
        <f>VLOOKUP(OH798,$A$879:$F$2508,6,FALSE)</f>
        <v>59</v>
      </c>
      <c r="OL798" s="179" t="s">
        <v>63</v>
      </c>
      <c r="OM798" s="10">
        <f>OK798*1.4</f>
        <v>82.6</v>
      </c>
      <c r="ON798" s="10"/>
      <c r="OO798" s="233"/>
      <c r="OP798" s="179" t="s">
        <v>62</v>
      </c>
      <c r="OQ798" s="361" t="s">
        <v>731</v>
      </c>
      <c r="OS798" s="180"/>
      <c r="OT798" s="180">
        <f>VLOOKUP(OQ798,$A$879:$F$2508,6,FALSE)</f>
        <v>0</v>
      </c>
      <c r="OU798" s="179" t="s">
        <v>63</v>
      </c>
      <c r="OV798" s="10">
        <f>OT798*1.4</f>
        <v>0</v>
      </c>
      <c r="OW798" s="10"/>
      <c r="OX798" s="233"/>
      <c r="OY798" s="179" t="s">
        <v>62</v>
      </c>
      <c r="OZ798" s="371" t="s">
        <v>835</v>
      </c>
      <c r="PB798" s="180"/>
      <c r="PC798" s="180">
        <f>VLOOKUP(OZ798,$A$879:$F$2508,6,FALSE)</f>
        <v>59</v>
      </c>
      <c r="PD798" s="179" t="s">
        <v>63</v>
      </c>
      <c r="PE798" s="10">
        <f>PC798*1.4</f>
        <v>82.6</v>
      </c>
      <c r="PF798" s="10"/>
      <c r="PG798" s="233"/>
      <c r="PH798" s="179" t="s">
        <v>62</v>
      </c>
      <c r="PI798" s="361" t="s">
        <v>835</v>
      </c>
      <c r="PK798" s="180"/>
      <c r="PL798" s="180">
        <f>VLOOKUP(PI798,$A$879:$F$2508,6,FALSE)</f>
        <v>59</v>
      </c>
      <c r="PM798" s="179" t="s">
        <v>63</v>
      </c>
      <c r="PN798" s="10">
        <f>PL798*1.4</f>
        <v>82.6</v>
      </c>
      <c r="PO798" s="10"/>
      <c r="PP798" s="233"/>
      <c r="PQ798" s="179" t="s">
        <v>62</v>
      </c>
      <c r="PR798" s="361" t="s">
        <v>529</v>
      </c>
      <c r="PT798" s="180"/>
      <c r="PU798" s="180">
        <f>VLOOKUP(PR798,$A$879:$F$2508,6,FALSE)</f>
        <v>204</v>
      </c>
      <c r="PV798" s="179" t="s">
        <v>63</v>
      </c>
      <c r="PW798" s="10">
        <f>PU798*1.4</f>
        <v>285.59999999999997</v>
      </c>
      <c r="PX798" s="10"/>
      <c r="PY798" s="233"/>
      <c r="PZ798" s="179" t="s">
        <v>62</v>
      </c>
      <c r="QA798" s="363" t="s">
        <v>731</v>
      </c>
      <c r="QC798" s="180"/>
      <c r="QD798" s="180">
        <f>VLOOKUP(QA798,$A$879:$F$2508,6,FALSE)</f>
        <v>0</v>
      </c>
      <c r="QE798" s="179" t="s">
        <v>63</v>
      </c>
      <c r="QF798" s="10">
        <f>QD798*1.4</f>
        <v>0</v>
      </c>
      <c r="QG798" s="10"/>
      <c r="QH798" s="233"/>
      <c r="QI798" s="179" t="s">
        <v>62</v>
      </c>
      <c r="QJ798" s="369" t="s">
        <v>183</v>
      </c>
      <c r="QL798" s="180"/>
      <c r="QM798" s="180" t="e">
        <f>VLOOKUP(QJ798,$A$879:$F$2508,6,FALSE)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1" t="s">
        <v>532</v>
      </c>
      <c r="QU798" s="180"/>
      <c r="QV798" s="180">
        <f>VLOOKUP(QS798,$A$879:$F$2508,6,FALSE)</f>
        <v>592</v>
      </c>
      <c r="QW798" s="179" t="s">
        <v>63</v>
      </c>
      <c r="QX798" s="10">
        <f>QV798*1.4</f>
        <v>828.8</v>
      </c>
      <c r="QY798" s="10"/>
      <c r="QZ798" s="233"/>
      <c r="RA798" s="179" t="s">
        <v>62</v>
      </c>
      <c r="RB798" s="361" t="s">
        <v>529</v>
      </c>
      <c r="RD798" s="180"/>
      <c r="RE798" s="180">
        <f>VLOOKUP(RB798,$A$879:$F$2508,6,FALSE)</f>
        <v>204</v>
      </c>
      <c r="RF798" s="179" t="s">
        <v>63</v>
      </c>
      <c r="RG798" s="10">
        <f>RE798*1.4</f>
        <v>285.59999999999997</v>
      </c>
      <c r="RH798" s="10"/>
      <c r="RI798" s="233"/>
      <c r="RJ798" s="179" t="s">
        <v>62</v>
      </c>
      <c r="RK798" s="361" t="s">
        <v>1006</v>
      </c>
      <c r="RM798" s="180"/>
      <c r="RN798" s="180">
        <f>VLOOKUP(RK798,$A$879:$F$2508,6,FALSE)</f>
        <v>279</v>
      </c>
      <c r="RO798" s="179" t="s">
        <v>63</v>
      </c>
      <c r="RP798" s="10">
        <f>RN798*1.4</f>
        <v>390.59999999999997</v>
      </c>
      <c r="RQ798" s="10"/>
      <c r="RR798" s="233"/>
      <c r="RS798" s="179" t="s">
        <v>62</v>
      </c>
      <c r="RT798" s="369" t="s">
        <v>183</v>
      </c>
      <c r="RV798" s="180"/>
      <c r="RW798" s="180" t="e">
        <f>VLOOKUP(RT798,$A$879:$F$2508,6,FALSE)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1" t="s">
        <v>532</v>
      </c>
      <c r="SE798" s="180"/>
      <c r="SF798" s="180">
        <f>VLOOKUP(SC798,$A$879:$F$2508,6,FALSE)</f>
        <v>592</v>
      </c>
      <c r="SG798" s="179" t="s">
        <v>63</v>
      </c>
      <c r="SH798" s="10">
        <f>SF798*1.4</f>
        <v>828.8</v>
      </c>
      <c r="SI798" s="10"/>
      <c r="SJ798" s="239"/>
      <c r="SK798" s="179" t="s">
        <v>62</v>
      </c>
      <c r="SL798" s="361" t="s">
        <v>835</v>
      </c>
      <c r="SN798" s="180"/>
      <c r="SO798" s="180">
        <f>VLOOKUP(SL798,$A$879:$F$2508,6,FALSE)</f>
        <v>59</v>
      </c>
      <c r="SP798" s="179" t="s">
        <v>63</v>
      </c>
      <c r="SQ798" s="10">
        <f>SO798*1.4</f>
        <v>82.6</v>
      </c>
      <c r="SR798" s="10"/>
      <c r="SS798" s="239"/>
      <c r="ST798" s="179" t="s">
        <v>62</v>
      </c>
      <c r="SU798" s="361" t="s">
        <v>835</v>
      </c>
      <c r="SW798" s="180"/>
      <c r="SX798" s="180">
        <f>VLOOKUP(SU798,$A$879:$F$2508,6,FALSE)</f>
        <v>59</v>
      </c>
      <c r="SY798" s="179" t="s">
        <v>63</v>
      </c>
      <c r="SZ798" s="10">
        <f>SX798*1.4</f>
        <v>82.6</v>
      </c>
      <c r="TA798" s="10"/>
      <c r="TB798" s="239"/>
      <c r="TC798" s="179" t="s">
        <v>62</v>
      </c>
      <c r="TD798" s="369" t="s">
        <v>183</v>
      </c>
      <c r="TF798" s="180"/>
      <c r="TG798" s="180" t="e">
        <f>VLOOKUP(TD798,$A$879:$F$2508,6,FALSE)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1" t="s">
        <v>624</v>
      </c>
      <c r="TO798" s="180"/>
      <c r="TP798" s="180">
        <f>VLOOKUP(TM798,$A$879:$F$2508,6,FALSE)</f>
        <v>76</v>
      </c>
      <c r="TQ798" s="179" t="s">
        <v>63</v>
      </c>
      <c r="TR798" s="10">
        <f>TP798*1.4</f>
        <v>106.39999999999999</v>
      </c>
      <c r="TS798" s="10"/>
      <c r="TT798" s="239"/>
      <c r="TU798" s="179" t="s">
        <v>62</v>
      </c>
      <c r="TV798" s="361" t="s">
        <v>529</v>
      </c>
      <c r="TX798" s="180"/>
      <c r="TY798" s="180">
        <f>VLOOKUP(TV798,$A$879:$F$2508,6,FALSE)</f>
        <v>204</v>
      </c>
      <c r="TZ798" s="179" t="s">
        <v>63</v>
      </c>
      <c r="UA798" s="10">
        <f>TY798*1.4</f>
        <v>285.59999999999997</v>
      </c>
      <c r="UB798" s="10"/>
      <c r="UC798" s="239"/>
      <c r="UD798" s="179" t="s">
        <v>62</v>
      </c>
      <c r="UE798" s="361" t="s">
        <v>532</v>
      </c>
      <c r="UG798" s="180"/>
      <c r="UH798" s="180">
        <f>VLOOKUP(UE798,$A$879:$F$2508,6,FALSE)</f>
        <v>592</v>
      </c>
      <c r="UI798" s="179" t="s">
        <v>63</v>
      </c>
      <c r="UJ798" s="10">
        <f>UH798*1.4</f>
        <v>828.8</v>
      </c>
      <c r="UK798" s="10"/>
      <c r="UL798" s="239"/>
      <c r="UM798" s="179" t="s">
        <v>62</v>
      </c>
      <c r="UN798" s="369" t="s">
        <v>183</v>
      </c>
      <c r="UP798" s="180"/>
      <c r="UQ798" s="180" t="e">
        <f>VLOOKUP(UN798,$A$879:$F$2508,6,FALSE)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1" t="s">
        <v>529</v>
      </c>
      <c r="UY798" s="180"/>
      <c r="UZ798" s="180">
        <f>VLOOKUP(UW798,$A$879:$F$2508,6,FALSE)</f>
        <v>204</v>
      </c>
      <c r="VA798" s="179" t="s">
        <v>63</v>
      </c>
      <c r="VB798" s="10">
        <f>UZ798*1.4</f>
        <v>285.59999999999997</v>
      </c>
      <c r="VC798" s="10"/>
      <c r="VD798" s="239"/>
      <c r="VE798" s="179" t="s">
        <v>62</v>
      </c>
      <c r="VF798" s="369" t="s">
        <v>183</v>
      </c>
      <c r="VH798" s="180"/>
      <c r="VI798" s="180" t="e">
        <f>VLOOKUP(VF798,$A$879:$F$2508,6,FALSE)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1" t="s">
        <v>532</v>
      </c>
      <c r="VQ798" s="180"/>
      <c r="VR798" s="180">
        <f>VLOOKUP(VO798,$A$879:$F$2508,6,FALSE)</f>
        <v>592</v>
      </c>
      <c r="VS798" s="179" t="s">
        <v>63</v>
      </c>
      <c r="VT798" s="10">
        <f>VR798*1.4</f>
        <v>828.8</v>
      </c>
      <c r="VU798" s="10"/>
      <c r="VV798" s="239"/>
      <c r="VW798" s="179" t="s">
        <v>62</v>
      </c>
      <c r="VX798" s="369" t="s">
        <v>183</v>
      </c>
      <c r="VZ798" s="180"/>
      <c r="WA798" s="180" t="e">
        <f>VLOOKUP(VX798,$A$879:$F$2508,6,FALSE)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1" t="s">
        <v>835</v>
      </c>
      <c r="WI798" s="180"/>
      <c r="WJ798" s="180">
        <f>VLOOKUP(WG798,$A$879:$F$2508,6,FALSE)</f>
        <v>59</v>
      </c>
      <c r="WK798" s="179" t="s">
        <v>63</v>
      </c>
      <c r="WL798" s="10">
        <f>WJ798*1.4</f>
        <v>82.6</v>
      </c>
      <c r="WN798" s="239"/>
      <c r="WO798" s="179" t="s">
        <v>62</v>
      </c>
      <c r="WP798" s="361" t="s">
        <v>731</v>
      </c>
      <c r="WQ798" s="180"/>
      <c r="WR798" s="180"/>
      <c r="WS798" s="180">
        <f>VLOOKUP(WP798,$A$879:$F$2508,6,FALSE)</f>
        <v>0</v>
      </c>
      <c r="WT798" s="179" t="s">
        <v>63</v>
      </c>
      <c r="WU798" s="10">
        <f>WS798*1.4</f>
        <v>0</v>
      </c>
      <c r="WV798" s="10"/>
      <c r="WW798" s="239"/>
      <c r="WX798" s="179" t="s">
        <v>62</v>
      </c>
      <c r="WY798" s="361" t="s">
        <v>529</v>
      </c>
      <c r="XA798" s="180"/>
      <c r="XB798" s="180">
        <f>VLOOKUP(WY798,$A$879:$F$2508,6,FALSE)</f>
        <v>204</v>
      </c>
      <c r="XC798" s="179" t="s">
        <v>63</v>
      </c>
      <c r="XD798" s="10">
        <f>XB798*1.4</f>
        <v>285.59999999999997</v>
      </c>
      <c r="XF798" s="239"/>
      <c r="XG798" s="179" t="s">
        <v>62</v>
      </c>
      <c r="XH798" s="371" t="s">
        <v>731</v>
      </c>
      <c r="XJ798" s="180"/>
      <c r="XK798" s="180">
        <f>VLOOKUP(XH798,$A$879:$F$2508,6,FALSE)</f>
        <v>0</v>
      </c>
      <c r="XL798" s="179" t="s">
        <v>63</v>
      </c>
      <c r="XM798" s="10">
        <f>XK798*1.4</f>
        <v>0</v>
      </c>
      <c r="XO798" s="239"/>
      <c r="XP798" s="179" t="s">
        <v>62</v>
      </c>
      <c r="XQ798" s="361" t="s">
        <v>731</v>
      </c>
      <c r="XS798" s="180"/>
      <c r="XT798" s="180">
        <f>VLOOKUP(XQ798,$A$879:$F$2508,6,FALSE)</f>
        <v>0</v>
      </c>
      <c r="XU798" s="179" t="s">
        <v>63</v>
      </c>
      <c r="XV798" s="10">
        <f>XT798*1.4</f>
        <v>0</v>
      </c>
      <c r="XW798" s="10"/>
      <c r="XX798" s="239"/>
      <c r="XY798" s="179" t="s">
        <v>62</v>
      </c>
      <c r="XZ798" s="361" t="s">
        <v>529</v>
      </c>
      <c r="YB798" s="180"/>
      <c r="YC798" s="180">
        <f>VLOOKUP(XZ798,$A$879:$F$2508,6,FALSE)</f>
        <v>204</v>
      </c>
      <c r="YD798" s="179" t="s">
        <v>63</v>
      </c>
      <c r="YE798" s="10">
        <f>YC798*1.4</f>
        <v>285.59999999999997</v>
      </c>
      <c r="YG798" s="239"/>
      <c r="YH798" s="179" t="s">
        <v>62</v>
      </c>
      <c r="YI798" s="361" t="s">
        <v>835</v>
      </c>
      <c r="YK798" s="180"/>
      <c r="YL798" s="180">
        <f>VLOOKUP(YI798,$A$879:$F$2508,6,FALSE)</f>
        <v>59</v>
      </c>
      <c r="YM798" s="179" t="s">
        <v>63</v>
      </c>
      <c r="YN798" s="10">
        <f>YL798*1.4</f>
        <v>82.6</v>
      </c>
      <c r="YO798" s="10"/>
      <c r="YP798" s="239"/>
      <c r="YQ798" s="179" t="s">
        <v>62</v>
      </c>
      <c r="YR798" s="361" t="s">
        <v>624</v>
      </c>
      <c r="YT798" s="180"/>
      <c r="YU798" s="180">
        <f>VLOOKUP(YR798,$A$879:$F$2508,6,FALSE)</f>
        <v>76</v>
      </c>
      <c r="YV798" s="179" t="s">
        <v>63</v>
      </c>
      <c r="YW798" s="10">
        <f>YU798*1.4</f>
        <v>106.39999999999999</v>
      </c>
      <c r="YY798" s="239"/>
      <c r="YZ798" s="179" t="s">
        <v>62</v>
      </c>
      <c r="ZA798" s="361" t="s">
        <v>529</v>
      </c>
      <c r="ZC798" s="180"/>
      <c r="ZD798" s="180">
        <f>VLOOKUP(ZA798,$A$879:$F$2508,6,FALSE)</f>
        <v>204</v>
      </c>
      <c r="ZE798" s="179" t="s">
        <v>63</v>
      </c>
      <c r="ZF798" s="10">
        <f>ZD798*1.4</f>
        <v>285.59999999999997</v>
      </c>
      <c r="ZH798" s="239"/>
      <c r="ZI798" s="179" t="s">
        <v>62</v>
      </c>
      <c r="ZJ798" s="361" t="s">
        <v>835</v>
      </c>
      <c r="ZL798" s="180"/>
      <c r="ZM798" s="180">
        <f>VLOOKUP(ZJ798,$A$879:$F$2508,6,FALSE)</f>
        <v>59</v>
      </c>
      <c r="ZN798" s="179" t="s">
        <v>63</v>
      </c>
      <c r="ZO798" s="10">
        <f>ZM798*1.4</f>
        <v>82.6</v>
      </c>
      <c r="ZQ798" s="239"/>
      <c r="ZR798" s="179" t="s">
        <v>62</v>
      </c>
      <c r="ZS798" s="361" t="s">
        <v>529</v>
      </c>
      <c r="ZU798" s="180"/>
      <c r="ZV798" s="180">
        <f>VLOOKUP(ZS798,$A$879:$F$2508,6,FALSE)</f>
        <v>204</v>
      </c>
      <c r="ZW798" s="179" t="s">
        <v>63</v>
      </c>
      <c r="ZX798" s="10">
        <f>ZV798*1.4</f>
        <v>285.59999999999997</v>
      </c>
      <c r="ZY798" s="10"/>
      <c r="ZZ798" s="239"/>
      <c r="AAA798" s="179" t="s">
        <v>62</v>
      </c>
      <c r="AAB798" s="361" t="s">
        <v>529</v>
      </c>
      <c r="AAD798" s="180"/>
      <c r="AAE798" s="180">
        <f>VLOOKUP(AAB798,$A$879:$F$2508,6,FALSE)</f>
        <v>204</v>
      </c>
      <c r="AAF798" s="179" t="s">
        <v>63</v>
      </c>
      <c r="AAG798" s="10">
        <f>AAE798*1.4</f>
        <v>285.59999999999997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VLOOKUP(AAK798,$A$879:$F$2508,6,FALSE)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1" t="s">
        <v>529</v>
      </c>
      <c r="AAV798" s="180"/>
      <c r="AAW798" s="180">
        <f>VLOOKUP(AAT798,$A$879:$F$2508,6,FALSE)</f>
        <v>204</v>
      </c>
      <c r="AAX798" s="179" t="s">
        <v>63</v>
      </c>
      <c r="AAY798" s="10">
        <f>AAW798*1.4</f>
        <v>285.59999999999997</v>
      </c>
      <c r="AAZ798" s="10"/>
      <c r="ABA798" s="239"/>
      <c r="ABB798" s="179" t="s">
        <v>62</v>
      </c>
      <c r="ABC798" s="375" t="s">
        <v>835</v>
      </c>
      <c r="ABE798" s="180"/>
      <c r="ABF798" s="180">
        <f>VLOOKUP(ABC798,$A$879:$F$2508,6,FALSE)</f>
        <v>59</v>
      </c>
      <c r="ABG798" s="179" t="s">
        <v>63</v>
      </c>
      <c r="ABH798" s="10">
        <f>ABF798*1.4</f>
        <v>82.6</v>
      </c>
      <c r="ABI798" s="10"/>
      <c r="ABJ798" s="239"/>
      <c r="ABK798" s="179" t="s">
        <v>62</v>
      </c>
      <c r="ABL798" s="361" t="s">
        <v>731</v>
      </c>
      <c r="ABN798" s="180"/>
      <c r="ABO798" s="180">
        <f>VLOOKUP(ABL798,$A$879:$F$2508,6,FALSE)</f>
        <v>0</v>
      </c>
      <c r="ABP798" s="179" t="s">
        <v>63</v>
      </c>
      <c r="ABQ798" s="10">
        <f>ABO798*1.4</f>
        <v>0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VLOOKUP(ABU798,$A$879:$F$2508,6,FALSE)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VLOOKUP(ACD798,$A$879:$F$2508,6,FALSE)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VLOOKUP(ACM798,$A$879:$F$2508,6,FALSE)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VLOOKUP(ACV798,$A$879:$F$2508,6,FALSE)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1" t="s">
        <v>529</v>
      </c>
      <c r="ADG798" s="180"/>
      <c r="ADH798" s="180">
        <f>VLOOKUP(ADE798,$A$879:$F$2508,6,FALSE)</f>
        <v>204</v>
      </c>
      <c r="ADI798" s="179" t="s">
        <v>63</v>
      </c>
      <c r="ADJ798" s="10">
        <f>ADH798*1.4</f>
        <v>285.59999999999997</v>
      </c>
      <c r="ADL798" s="239"/>
      <c r="ADM798" s="179" t="s">
        <v>62</v>
      </c>
      <c r="ADN798" s="75" t="s">
        <v>183</v>
      </c>
      <c r="ADP798" s="180"/>
      <c r="ADQ798" s="180" t="e">
        <f>VLOOKUP(ADN798,$A$879:$F$2508,6,FALSE)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1" t="s">
        <v>529</v>
      </c>
      <c r="ADY798" s="180"/>
      <c r="ADZ798" s="180">
        <f>VLOOKUP(ADW798,$A$879:$F$2508,6,FALSE)</f>
        <v>204</v>
      </c>
      <c r="AEA798" s="179" t="s">
        <v>63</v>
      </c>
      <c r="AEB798" s="10">
        <f>ADZ798*1.4</f>
        <v>285.59999999999997</v>
      </c>
      <c r="AED798" s="239"/>
      <c r="AEE798" s="179" t="s">
        <v>62</v>
      </c>
      <c r="AEF798" s="75" t="s">
        <v>183</v>
      </c>
      <c r="AEH798" s="180"/>
      <c r="AEI798" s="180" t="e">
        <f>VLOOKUP(AEF798,$A$879:$F$2508,6,FALSE)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VLOOKUP(AEO798,$A$879:$F$2508,6,FALSE)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VLOOKUP(AEX798,$A$879:$F$2508,6,FALSE)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VLOOKUP(AFG798,$A$879:$F$2508,6,FALSE)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VLOOKUP(AFP798,$A$879:$F$2508,6,FALSE)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1" t="s">
        <v>835</v>
      </c>
      <c r="AGA798" s="180"/>
      <c r="AGB798" s="180">
        <f>VLOOKUP(AFY798,$A$879:$F$2508,6,FALSE)</f>
        <v>59</v>
      </c>
      <c r="AGC798" s="179" t="s">
        <v>63</v>
      </c>
      <c r="AGD798" s="10">
        <f>AGB798*1.4</f>
        <v>82.6</v>
      </c>
      <c r="AGE798" s="10"/>
      <c r="AGF798" s="239"/>
      <c r="AGG798" s="179" t="s">
        <v>62</v>
      </c>
      <c r="AGH798" s="361" t="s">
        <v>835</v>
      </c>
      <c r="AGJ798" s="180"/>
      <c r="AGK798" s="180">
        <f>VLOOKUP(AGH798,$A$879:$F$2508,6,FALSE)</f>
        <v>59</v>
      </c>
      <c r="AGL798" s="179" t="s">
        <v>63</v>
      </c>
      <c r="AGM798" s="10">
        <f>AGK798*1.4</f>
        <v>82.6</v>
      </c>
      <c r="AGN798" s="10"/>
      <c r="AGO798" s="239"/>
      <c r="AGP798" s="179" t="s">
        <v>62</v>
      </c>
      <c r="AGQ798" s="361" t="s">
        <v>835</v>
      </c>
      <c r="AGS798" s="180"/>
      <c r="AGT798" s="180">
        <f>VLOOKUP(AGQ798,$A$879:$F$2508,6,FALSE)</f>
        <v>59</v>
      </c>
      <c r="AGU798" s="179" t="s">
        <v>63</v>
      </c>
      <c r="AGV798" s="10">
        <f>AGT798*1.4</f>
        <v>82.6</v>
      </c>
      <c r="AGW798" s="10"/>
      <c r="AGX798" s="239"/>
      <c r="AGY798" s="179" t="s">
        <v>62</v>
      </c>
      <c r="AGZ798" s="361" t="s">
        <v>731</v>
      </c>
      <c r="AHB798" s="180"/>
      <c r="AHC798" s="180">
        <f>VLOOKUP(AGZ798,$A$879:$F$2508,6,FALSE)</f>
        <v>0</v>
      </c>
      <c r="AHD798" s="179" t="s">
        <v>63</v>
      </c>
      <c r="AHE798" s="10">
        <f>AHC798*1.4</f>
        <v>0</v>
      </c>
      <c r="AHF798" s="10"/>
      <c r="AHG798" s="239"/>
      <c r="AHH798" s="179" t="s">
        <v>62</v>
      </c>
      <c r="AHI798" s="441" t="s">
        <v>529</v>
      </c>
      <c r="AHK798" s="180"/>
      <c r="AHL798" s="180">
        <f>VLOOKUP(AHI798,$A$879:$F$2508,6,FALSE)</f>
        <v>204</v>
      </c>
      <c r="AHM798" s="179" t="s">
        <v>63</v>
      </c>
      <c r="AHN798" s="10">
        <f>AHL798*1.4</f>
        <v>285.59999999999997</v>
      </c>
      <c r="AHO798" s="10"/>
      <c r="AHP798" s="239"/>
      <c r="AHQ798" s="179" t="s">
        <v>62</v>
      </c>
      <c r="AHR798" s="361" t="s">
        <v>835</v>
      </c>
      <c r="AHT798" s="180"/>
      <c r="AHU798" s="180">
        <f>VLOOKUP(AHR798,$A$879:$F$2508,6,FALSE)</f>
        <v>59</v>
      </c>
      <c r="AHV798" s="179" t="s">
        <v>63</v>
      </c>
      <c r="AHW798" s="10">
        <f>AHU798*1.4</f>
        <v>82.6</v>
      </c>
      <c r="AHX798" s="10"/>
      <c r="AHY798" s="239"/>
      <c r="AHZ798" s="179" t="s">
        <v>62</v>
      </c>
      <c r="AIA798" s="361" t="s">
        <v>529</v>
      </c>
      <c r="AIC798" s="180"/>
      <c r="AID798" s="180">
        <f>VLOOKUP(AIA798,$A$879:$F$2508,6,FALSE)</f>
        <v>204</v>
      </c>
      <c r="AIE798" s="179" t="s">
        <v>63</v>
      </c>
      <c r="AIF798" s="10">
        <f>AID798*1.4</f>
        <v>285.59999999999997</v>
      </c>
      <c r="AIG798" s="10"/>
      <c r="AIH798" s="239"/>
      <c r="AII798" s="179" t="s">
        <v>62</v>
      </c>
      <c r="AIJ798" s="361" t="s">
        <v>731</v>
      </c>
      <c r="AIL798" s="180"/>
      <c r="AIM798" s="180">
        <f>VLOOKUP(AIJ798,$A$879:$F$2508,6,FALSE)</f>
        <v>0</v>
      </c>
      <c r="AIN798" s="179" t="s">
        <v>63</v>
      </c>
      <c r="AIO798" s="10">
        <f>AIM798*1.4</f>
        <v>0</v>
      </c>
      <c r="AIP798" s="10"/>
      <c r="AIQ798" s="239"/>
      <c r="AIR798" s="179" t="s">
        <v>62</v>
      </c>
      <c r="AIS798" s="361" t="s">
        <v>835</v>
      </c>
      <c r="AIU798" s="180"/>
      <c r="AIV798" s="180">
        <f>VLOOKUP(AIS798,$A$879:$F$2508,6,FALSE)</f>
        <v>59</v>
      </c>
      <c r="AIW798" s="179" t="s">
        <v>63</v>
      </c>
      <c r="AIX798" s="10">
        <f>AIV798*1.4</f>
        <v>82.6</v>
      </c>
      <c r="AIY798" s="10"/>
      <c r="AIZ798" s="239"/>
      <c r="AJA798" s="179" t="s">
        <v>62</v>
      </c>
      <c r="AJB798" s="371" t="s">
        <v>835</v>
      </c>
      <c r="AJD798" s="180"/>
      <c r="AJE798" s="180">
        <f>VLOOKUP(AJB798,$A$879:$F$2508,6,FALSE)</f>
        <v>59</v>
      </c>
      <c r="AJF798" s="179" t="s">
        <v>63</v>
      </c>
      <c r="AJG798" s="10">
        <f>AJE798*1.4</f>
        <v>82.6</v>
      </c>
      <c r="AJH798" s="10"/>
      <c r="AJI798" s="239"/>
      <c r="AJJ798" s="179" t="s">
        <v>62</v>
      </c>
      <c r="AJK798" s="361" t="s">
        <v>835</v>
      </c>
      <c r="AJM798" s="180"/>
      <c r="AJN798" s="180">
        <f>VLOOKUP(AJK798,$A$879:$F$2508,6,FALSE)</f>
        <v>59</v>
      </c>
      <c r="AJO798" s="179" t="s">
        <v>63</v>
      </c>
      <c r="AJP798" s="10">
        <f>AJN798*1.4</f>
        <v>82.6</v>
      </c>
      <c r="AJQ798" s="10"/>
      <c r="AJR798" s="239"/>
      <c r="AJS798" s="179" t="s">
        <v>62</v>
      </c>
      <c r="AJT798" s="367" t="s">
        <v>835</v>
      </c>
      <c r="AJV798" s="180"/>
      <c r="AJW798" s="180">
        <f>VLOOKUP(AJT798,$A$879:$F$2508,6,FALSE)</f>
        <v>59</v>
      </c>
      <c r="AJX798" s="179" t="s">
        <v>63</v>
      </c>
      <c r="AJY798" s="10">
        <f>AJW798*1.4</f>
        <v>82.6</v>
      </c>
      <c r="AJZ798" s="10"/>
      <c r="AKA798" s="239"/>
      <c r="AKB798" s="179" t="s">
        <v>62</v>
      </c>
      <c r="AKC798" s="361" t="s">
        <v>835</v>
      </c>
      <c r="AKE798" s="180"/>
      <c r="AKF798" s="180">
        <f>VLOOKUP(AKC798,$A$879:$F$2508,6,FALSE)</f>
        <v>59</v>
      </c>
      <c r="AKG798" s="179" t="s">
        <v>63</v>
      </c>
      <c r="AKH798" s="10">
        <f>AKF798*1.4</f>
        <v>82.6</v>
      </c>
      <c r="AKI798" s="10"/>
      <c r="AKJ798" s="239"/>
      <c r="AKK798" s="179" t="s">
        <v>62</v>
      </c>
      <c r="AKL798" s="361" t="s">
        <v>731</v>
      </c>
      <c r="AKN798" s="180"/>
      <c r="AKO798" s="180">
        <f>VLOOKUP(AKL798,$A$879:$F$2508,6,FALSE)</f>
        <v>0</v>
      </c>
      <c r="AKP798" s="179" t="s">
        <v>63</v>
      </c>
      <c r="AKQ798" s="10">
        <f>AKO798*1.4</f>
        <v>0</v>
      </c>
      <c r="AKR798" s="10"/>
      <c r="AKS798" s="239"/>
      <c r="AKT798" s="179" t="s">
        <v>62</v>
      </c>
      <c r="AKU798" s="361" t="s">
        <v>835</v>
      </c>
      <c r="AKW798" s="180"/>
      <c r="AKX798" s="180">
        <f>VLOOKUP(AKU798,$A$879:$F$2508,6,FALSE)</f>
        <v>59</v>
      </c>
      <c r="AKY798" s="179" t="s">
        <v>63</v>
      </c>
      <c r="AKZ798" s="10">
        <f>AKX798*1.4</f>
        <v>82.6</v>
      </c>
      <c r="ALA798" s="10"/>
      <c r="ALB798" s="239"/>
      <c r="ALC798" s="179" t="s">
        <v>62</v>
      </c>
      <c r="ALD798" s="361" t="s">
        <v>731</v>
      </c>
      <c r="ALF798" s="180"/>
      <c r="ALG798" s="180">
        <f>VLOOKUP(ALD798,$A$879:$F$2508,6,FALSE)</f>
        <v>0</v>
      </c>
      <c r="ALH798" s="179" t="s">
        <v>63</v>
      </c>
      <c r="ALI798" s="10">
        <f>ALG798*1.4</f>
        <v>0</v>
      </c>
      <c r="ALJ798" s="10"/>
      <c r="ALK798" s="239"/>
      <c r="ALL798" s="179" t="s">
        <v>62</v>
      </c>
      <c r="ALM798" s="361" t="s">
        <v>529</v>
      </c>
      <c r="ALO798" s="180"/>
      <c r="ALP798" s="180">
        <f>VLOOKUP(ALM798,$A$879:$F$2508,6,FALSE)</f>
        <v>204</v>
      </c>
      <c r="ALQ798" s="179" t="s">
        <v>63</v>
      </c>
      <c r="ALR798" s="10">
        <f>ALP798*1.4</f>
        <v>285.59999999999997</v>
      </c>
      <c r="ALS798" s="10"/>
      <c r="ALT798" s="239"/>
      <c r="ALU798" s="179" t="s">
        <v>62</v>
      </c>
      <c r="ALV798" s="361" t="s">
        <v>835</v>
      </c>
      <c r="ALX798" s="180"/>
      <c r="ALY798" s="180">
        <f>VLOOKUP(ALV798,$A$879:$F$2508,6,FALSE)</f>
        <v>59</v>
      </c>
      <c r="ALZ798" s="179" t="s">
        <v>63</v>
      </c>
      <c r="AMA798" s="10">
        <f>ALY798*1.4</f>
        <v>82.6</v>
      </c>
      <c r="AMB798" s="10"/>
      <c r="AMC798" s="239"/>
      <c r="AMD798" s="179" t="s">
        <v>62</v>
      </c>
      <c r="AME798" s="444" t="s">
        <v>731</v>
      </c>
      <c r="AMG798" s="180"/>
      <c r="AMH798" s="180">
        <f>VLOOKUP(AME798,$A$879:$F$2508,6,FALSE)</f>
        <v>0</v>
      </c>
      <c r="AMI798" s="179" t="s">
        <v>63</v>
      </c>
      <c r="AMJ798" s="10">
        <f>AMH798*1.4</f>
        <v>0</v>
      </c>
      <c r="AMK798" s="10"/>
      <c r="AML798" s="239"/>
      <c r="AMM798" s="179" t="s">
        <v>62</v>
      </c>
      <c r="AMN798" s="363" t="s">
        <v>1694</v>
      </c>
      <c r="AMP798" s="180"/>
      <c r="AMQ798" s="180">
        <f>VLOOKUP(AMN798,$A$879:$F$2508,6,FALSE)</f>
        <v>134</v>
      </c>
      <c r="AMR798" s="179" t="s">
        <v>63</v>
      </c>
      <c r="AMS798" s="10">
        <f>AMQ798*1.4</f>
        <v>187.6</v>
      </c>
      <c r="AMT798" s="10"/>
      <c r="AMU798" s="239"/>
      <c r="AMV798" s="179" t="s">
        <v>62</v>
      </c>
      <c r="AMW798" s="361" t="s">
        <v>835</v>
      </c>
      <c r="AMY798" s="180"/>
      <c r="AMZ798" s="180">
        <f>VLOOKUP(AMW798,$A$879:$F$2508,6,FALSE)</f>
        <v>59</v>
      </c>
      <c r="ANA798" s="179" t="s">
        <v>63</v>
      </c>
      <c r="ANB798" s="10">
        <f>AMZ798*1.4</f>
        <v>82.6</v>
      </c>
      <c r="ANC798" s="10"/>
      <c r="AND798" s="239"/>
      <c r="ANE798" s="179" t="s">
        <v>62</v>
      </c>
      <c r="ANF798" s="361" t="s">
        <v>731</v>
      </c>
      <c r="ANH798" s="180"/>
      <c r="ANI798" s="180">
        <f>VLOOKUP(ANF798,$A$879:$F$2508,6,FALSE)</f>
        <v>0</v>
      </c>
      <c r="ANJ798" s="179" t="s">
        <v>63</v>
      </c>
      <c r="ANK798" s="10">
        <f>ANI798*1.4</f>
        <v>0</v>
      </c>
      <c r="ANL798" s="10"/>
      <c r="ANM798" s="239"/>
      <c r="ANN798" s="179" t="s">
        <v>62</v>
      </c>
      <c r="ANO798" s="371" t="s">
        <v>835</v>
      </c>
      <c r="ANQ798" s="180"/>
      <c r="ANR798" s="180">
        <f>VLOOKUP(ANO798,$A$879:$F$2508,6,FALSE)</f>
        <v>59</v>
      </c>
      <c r="ANS798" s="179" t="s">
        <v>63</v>
      </c>
      <c r="ANT798" s="10">
        <f>ANR798*1.4</f>
        <v>82.6</v>
      </c>
      <c r="ANU798" s="10"/>
      <c r="ANV798" s="239"/>
      <c r="ANW798" s="179" t="s">
        <v>62</v>
      </c>
      <c r="ANX798" s="361" t="s">
        <v>529</v>
      </c>
      <c r="ANZ798" s="180"/>
      <c r="AOA798" s="180">
        <f>VLOOKUP(ANX798,$A$879:$F$2508,6,FALSE)</f>
        <v>204</v>
      </c>
      <c r="AOB798" s="179" t="s">
        <v>63</v>
      </c>
      <c r="AOC798" s="10">
        <f>AOA798*1.4</f>
        <v>285.59999999999997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VLOOKUP(AOG798,$A$879:$F$2508,6,FALSE)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1" t="s">
        <v>1006</v>
      </c>
      <c r="AOR798" s="180"/>
      <c r="AOS798" s="180">
        <f>VLOOKUP(AOP798,$A$879:$F$2508,6,FALSE)</f>
        <v>279</v>
      </c>
      <c r="AOT798" s="179" t="s">
        <v>63</v>
      </c>
      <c r="AOU798" s="10">
        <f>AOS798*1.4</f>
        <v>390.59999999999997</v>
      </c>
      <c r="AOV798" s="10"/>
      <c r="AOW798" s="239"/>
      <c r="AOX798" s="179" t="s">
        <v>62</v>
      </c>
      <c r="AOY798" s="447" t="s">
        <v>1006</v>
      </c>
      <c r="APA798" s="180"/>
      <c r="APB798" s="180">
        <f>VLOOKUP(AOY798,$A$879:$F$2508,6,FALSE)</f>
        <v>279</v>
      </c>
      <c r="APC798" s="179" t="s">
        <v>63</v>
      </c>
      <c r="APD798" s="10">
        <f>APB798*1.4</f>
        <v>390.59999999999997</v>
      </c>
      <c r="APE798" s="10"/>
      <c r="APF798" s="239"/>
      <c r="APG798" s="179" t="s">
        <v>62</v>
      </c>
      <c r="APH798" s="361" t="s">
        <v>731</v>
      </c>
      <c r="APJ798" s="180"/>
      <c r="APK798" s="180">
        <f>VLOOKUP(APH798,$A$879:$F$2508,6,FALSE)</f>
        <v>0</v>
      </c>
      <c r="APL798" s="179" t="s">
        <v>63</v>
      </c>
      <c r="APM798" s="10">
        <f>APK798*1.4</f>
        <v>0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VLOOKUP(APQ798,$A$879:$F$2508,6,FALSE)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1" t="s">
        <v>731</v>
      </c>
      <c r="AQB798" s="180"/>
      <c r="AQC798" s="180">
        <f>VLOOKUP(APZ798,$A$879:$F$2508,6,FALSE)</f>
        <v>0</v>
      </c>
      <c r="AQD798" s="179" t="s">
        <v>63</v>
      </c>
      <c r="AQE798" s="10">
        <f>AQC798*1.4</f>
        <v>0</v>
      </c>
      <c r="AQF798" s="10"/>
      <c r="AQG798" s="239"/>
      <c r="AQH798" s="179" t="s">
        <v>62</v>
      </c>
      <c r="AQI798" s="361" t="s">
        <v>1006</v>
      </c>
      <c r="AQK798" s="180"/>
      <c r="AQL798" s="180">
        <f>VLOOKUP(AQI798,$A$879:$F$2508,6,FALSE)</f>
        <v>279</v>
      </c>
      <c r="AQM798" s="179" t="s">
        <v>63</v>
      </c>
      <c r="AQN798" s="10">
        <f>AQL798*1.4</f>
        <v>390.59999999999997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VLOOKUP(AQR798,$A$879:$F$2508,6,FALSE)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VLOOKUP(ARA798,$A$879:$F$2508,6,FALSE)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VLOOKUP(ARJ798,$A$879:$F$2508,6,FALSE)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VLOOKUP(ARS798,$A$879:$F$2508,6,FALSE)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1" t="s">
        <v>532</v>
      </c>
      <c r="ASD798" s="180"/>
      <c r="ASE798" s="180">
        <f>VLOOKUP(ASB798,$A$879:$F$2508,6,FALSE)</f>
        <v>592</v>
      </c>
      <c r="ASF798" s="179" t="s">
        <v>63</v>
      </c>
      <c r="ASG798" s="10">
        <f>ASE798*1.4</f>
        <v>828.8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VLOOKUP(ASK798,$A$879:$F$2508,6,FALSE)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1" t="s">
        <v>624</v>
      </c>
      <c r="ASV798" s="180"/>
      <c r="ASW798" s="180">
        <f>VLOOKUP(AST798,$A$879:$F$2508,6,FALSE)</f>
        <v>76</v>
      </c>
      <c r="ASX798" s="179" t="s">
        <v>63</v>
      </c>
      <c r="ASY798" s="10">
        <f>ASW798*1.4</f>
        <v>106.39999999999999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VLOOKUP(ATC798,$A$879:$F$2508,6,FALSE)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VLOOKUP(ATL798,$A$879:$F$2508,6,FALSE)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VLOOKUP(ATU798,$A$879:$F$2508,6,FALSE)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VLOOKUP(AUD798,$A$879:$F$2508,6,FALSE)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VLOOKUP(AUM798,$A$879:$F$2508,6,FALSE)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VLOOKUP(AUV798,$A$879:$F$2508,6,FALSE)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VLOOKUP(AVE798,$A$879:$F$2508,6,FALSE)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VLOOKUP(AVN798,$A$879:$F$2508,6,FALSE)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VLOOKUP(AVW798,$A$879:$F$2508,6,FALSE)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VLOOKUP(AWF798,$A$879:$F$2508,6,FALSE)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1" t="s">
        <v>835</v>
      </c>
      <c r="AWQ798" s="180"/>
      <c r="AWR798" s="180">
        <f>VLOOKUP(AWO798,$A$879:$F$2508,6,FALSE)</f>
        <v>59</v>
      </c>
      <c r="AWS798" s="179" t="s">
        <v>63</v>
      </c>
      <c r="AWT798" s="10">
        <f>AWR798*1.4</f>
        <v>82.6</v>
      </c>
      <c r="AWU798" s="10"/>
      <c r="AWV798" s="239"/>
      <c r="AWW798" s="179" t="s">
        <v>62</v>
      </c>
      <c r="AWX798" s="361" t="s">
        <v>835</v>
      </c>
      <c r="AWZ798" s="180"/>
      <c r="AXA798" s="180">
        <f>VLOOKUP(AWX798,$A$879:$F$2508,6,FALSE)</f>
        <v>59</v>
      </c>
      <c r="AXB798" s="179" t="s">
        <v>63</v>
      </c>
      <c r="AXC798" s="10">
        <f>AXA798*1.4</f>
        <v>82.6</v>
      </c>
      <c r="AXD798" s="10"/>
      <c r="AXE798" s="239"/>
      <c r="AXF798" s="179" t="s">
        <v>62</v>
      </c>
      <c r="AXG798" s="361" t="s">
        <v>835</v>
      </c>
      <c r="AXI798" s="180"/>
      <c r="AXJ798" s="180">
        <f>VLOOKUP(AXG798,$A$879:$F$2508,6,FALSE)</f>
        <v>59</v>
      </c>
      <c r="AXK798" s="179" t="s">
        <v>63</v>
      </c>
      <c r="AXL798" s="10">
        <f>AXJ798*1.4</f>
        <v>82.6</v>
      </c>
      <c r="AXM798" s="10"/>
      <c r="AXN798" s="239"/>
      <c r="AXO798" s="179" t="s">
        <v>62</v>
      </c>
      <c r="AXP798" s="361" t="s">
        <v>835</v>
      </c>
      <c r="AXR798" s="180"/>
      <c r="AXS798" s="180">
        <f>VLOOKUP(AXP798,$A$879:$F$2508,6,FALSE)</f>
        <v>59</v>
      </c>
      <c r="AXT798" s="179" t="s">
        <v>63</v>
      </c>
      <c r="AXU798" s="10">
        <f>AXS798*1.4</f>
        <v>82.6</v>
      </c>
      <c r="AXV798" s="10"/>
      <c r="AXW798" s="239"/>
      <c r="AXX798" s="179" t="s">
        <v>62</v>
      </c>
      <c r="AXY798" s="361" t="s">
        <v>529</v>
      </c>
      <c r="AYA798" s="180"/>
      <c r="AYB798" s="180">
        <f>VLOOKUP(AXY798,$A$879:$F$2508,6,FALSE)</f>
        <v>204</v>
      </c>
      <c r="AYC798" s="179" t="s">
        <v>63</v>
      </c>
      <c r="AYD798" s="10">
        <f>AYB798*1.4</f>
        <v>285.59999999999997</v>
      </c>
      <c r="AYE798" s="10"/>
      <c r="AYF798" s="239"/>
      <c r="AYG798" s="179" t="s">
        <v>62</v>
      </c>
      <c r="AYH798" s="361" t="s">
        <v>1006</v>
      </c>
      <c r="AYJ798" s="180"/>
      <c r="AYK798" s="180">
        <f>VLOOKUP(AYH798,$A$879:$F$2508,6,FALSE)</f>
        <v>279</v>
      </c>
      <c r="AYL798" s="179" t="s">
        <v>63</v>
      </c>
      <c r="AYM798" s="10">
        <f>AYK798*1.4</f>
        <v>390.59999999999997</v>
      </c>
      <c r="AYN798" s="10"/>
      <c r="AYO798" s="239"/>
      <c r="AYP798" s="179" t="s">
        <v>62</v>
      </c>
      <c r="AYQ798" s="361" t="s">
        <v>505</v>
      </c>
      <c r="AYS798" s="180"/>
      <c r="AYT798" s="180">
        <f>VLOOKUP(AYQ798,$A$879:$F$2508,6,FALSE)</f>
        <v>57</v>
      </c>
      <c r="AYU798" s="179" t="s">
        <v>63</v>
      </c>
      <c r="AYV798" s="10">
        <f>AYT798*1.4</f>
        <v>79.8</v>
      </c>
      <c r="AYW798" s="10"/>
      <c r="AYX798" s="239"/>
      <c r="AYY798" s="179" t="s">
        <v>62</v>
      </c>
      <c r="AYZ798" s="361" t="s">
        <v>624</v>
      </c>
      <c r="AZB798" s="180"/>
      <c r="AZC798" s="180">
        <f>VLOOKUP(AYZ798,$A$879:$F$2508,6,FALSE)</f>
        <v>76</v>
      </c>
      <c r="AZD798" s="179" t="s">
        <v>63</v>
      </c>
      <c r="AZE798" s="10">
        <f>AZC798*1.4</f>
        <v>106.39999999999999</v>
      </c>
      <c r="AZF798" s="10"/>
      <c r="AZG798" s="239"/>
      <c r="AZH798" s="179" t="s">
        <v>62</v>
      </c>
      <c r="AZI798" s="361" t="s">
        <v>835</v>
      </c>
      <c r="AZK798" s="180"/>
      <c r="AZL798" s="180">
        <f>VLOOKUP(AZI798,$A$879:$F$2508,6,FALSE)</f>
        <v>59</v>
      </c>
      <c r="AZM798" s="179" t="s">
        <v>63</v>
      </c>
      <c r="AZN798" s="10">
        <f>AZL798*1.4</f>
        <v>82.6</v>
      </c>
      <c r="AZO798" s="10"/>
      <c r="AZP798" s="239"/>
      <c r="AZQ798" s="179" t="s">
        <v>62</v>
      </c>
      <c r="AZR798" s="361" t="s">
        <v>532</v>
      </c>
      <c r="AZT798" s="180"/>
      <c r="AZU798" s="180">
        <f>VLOOKUP(AZR798,$A$879:$F$2508,6,FALSE)</f>
        <v>592</v>
      </c>
      <c r="AZV798" s="179" t="s">
        <v>63</v>
      </c>
      <c r="AZW798" s="10">
        <f>AZU798*1.4</f>
        <v>828.8</v>
      </c>
      <c r="AZX798" s="10"/>
      <c r="AZY798" s="239"/>
      <c r="AZZ798" s="179" t="s">
        <v>62</v>
      </c>
      <c r="BAA798" s="361" t="s">
        <v>529</v>
      </c>
      <c r="BAC798" s="180"/>
      <c r="BAD798" s="180">
        <f>VLOOKUP(BAA798,$A$879:$F$2508,6,FALSE)</f>
        <v>204</v>
      </c>
      <c r="BAE798" s="179" t="s">
        <v>63</v>
      </c>
      <c r="BAF798" s="10">
        <f>BAD798*1.4</f>
        <v>285.59999999999997</v>
      </c>
      <c r="BAG798" s="10"/>
      <c r="BAH798" s="239"/>
      <c r="BAI798" s="179" t="s">
        <v>62</v>
      </c>
      <c r="BAJ798" s="441" t="s">
        <v>529</v>
      </c>
      <c r="BAL798" s="180"/>
      <c r="BAM798" s="180">
        <f>VLOOKUP(BAJ798,$A$879:$F$2508,6,FALSE)</f>
        <v>204</v>
      </c>
      <c r="BAN798" s="179" t="s">
        <v>63</v>
      </c>
      <c r="BAO798" s="10">
        <f>BAM798*1.4</f>
        <v>285.59999999999997</v>
      </c>
      <c r="BAP798" s="10"/>
      <c r="BAQ798" s="239"/>
      <c r="BAR798" s="179" t="s">
        <v>62</v>
      </c>
      <c r="BAS798" s="361" t="s">
        <v>835</v>
      </c>
      <c r="BAU798" s="180"/>
      <c r="BAV798" s="180">
        <f>VLOOKUP(BAS798,$A$879:$F$2508,6,FALSE)</f>
        <v>59</v>
      </c>
      <c r="BAW798" s="179" t="s">
        <v>63</v>
      </c>
      <c r="BAX798" s="10">
        <f>BAV798*1.4</f>
        <v>82.6</v>
      </c>
      <c r="BAY798" s="10"/>
      <c r="BAZ798" s="239"/>
      <c r="BBA798" s="179" t="s">
        <v>62</v>
      </c>
      <c r="BBB798" s="361" t="s">
        <v>731</v>
      </c>
      <c r="BBD798" s="180"/>
      <c r="BBE798" s="180">
        <f>VLOOKUP(BBB798,$A$879:$F$2508,6,FALSE)</f>
        <v>0</v>
      </c>
      <c r="BBF798" s="179" t="s">
        <v>63</v>
      </c>
      <c r="BBG798" s="10">
        <f>BBE798*1.4</f>
        <v>0</v>
      </c>
      <c r="BBH798" s="10"/>
      <c r="BBI798" s="239"/>
      <c r="BBJ798" s="179" t="s">
        <v>62</v>
      </c>
      <c r="BBK798" s="361" t="s">
        <v>420</v>
      </c>
      <c r="BBM798" s="180"/>
      <c r="BBN798" s="180">
        <f>VLOOKUP(BBK798,$A$879:$F$2508,6,FALSE)</f>
        <v>204</v>
      </c>
      <c r="BBO798" s="179" t="s">
        <v>63</v>
      </c>
      <c r="BBP798" s="10">
        <f>BBN798*1.4</f>
        <v>285.59999999999997</v>
      </c>
      <c r="BBQ798" s="10"/>
      <c r="BBR798" s="239"/>
      <c r="BBS798" s="179" t="s">
        <v>62</v>
      </c>
      <c r="BBT798" s="367" t="s">
        <v>835</v>
      </c>
      <c r="BBV798" s="180"/>
      <c r="BBW798" s="180">
        <f>VLOOKUP(BBT798,$A$879:$F$2508,6,FALSE)</f>
        <v>59</v>
      </c>
      <c r="BBX798" s="179" t="s">
        <v>63</v>
      </c>
      <c r="BBY798" s="10">
        <f>BBW798*1.4</f>
        <v>82.6</v>
      </c>
      <c r="BBZ798" s="10"/>
      <c r="BCA798" s="239"/>
      <c r="BCB798" s="179" t="s">
        <v>62</v>
      </c>
      <c r="BCC798" s="361" t="s">
        <v>835</v>
      </c>
      <c r="BCE798" s="180"/>
      <c r="BCF798" s="180">
        <f>VLOOKUP(BCC798,$A$879:$F$2508,6,FALSE)</f>
        <v>59</v>
      </c>
      <c r="BCG798" s="179" t="s">
        <v>63</v>
      </c>
      <c r="BCH798" s="10">
        <f>BCF798*1.4</f>
        <v>82.6</v>
      </c>
      <c r="BCI798" s="10"/>
      <c r="BCJ798" s="239"/>
      <c r="BCK798" s="179" t="s">
        <v>62</v>
      </c>
      <c r="BCL798" s="361" t="s">
        <v>835</v>
      </c>
      <c r="BCN798" s="180"/>
      <c r="BCO798" s="180">
        <f>VLOOKUP(BCL798,$A$879:$F$2508,6,FALSE)</f>
        <v>59</v>
      </c>
      <c r="BCP798" s="179" t="s">
        <v>63</v>
      </c>
      <c r="BCQ798" s="10">
        <f>BCO798*1.4</f>
        <v>82.6</v>
      </c>
      <c r="BCR798" s="10"/>
      <c r="BCS798" s="239"/>
      <c r="BCT798" s="179" t="s">
        <v>62</v>
      </c>
      <c r="BCU798" s="371" t="s">
        <v>731</v>
      </c>
      <c r="BCW798" s="180"/>
      <c r="BCX798" s="180">
        <f>VLOOKUP(BCU798,$A$879:$F$2508,6,FALSE)</f>
        <v>0</v>
      </c>
      <c r="BCY798" s="179" t="s">
        <v>63</v>
      </c>
      <c r="BCZ798" s="10">
        <f>BCX798*1.4</f>
        <v>0</v>
      </c>
      <c r="BDA798" s="10"/>
      <c r="BDB798" s="239"/>
      <c r="BDC798" s="179" t="s">
        <v>62</v>
      </c>
      <c r="BDD798" s="367" t="s">
        <v>731</v>
      </c>
      <c r="BDF798" s="180"/>
      <c r="BDG798" s="180">
        <f>VLOOKUP(BDD798,$A$879:$F$2508,6,FALSE)</f>
        <v>0</v>
      </c>
      <c r="BDH798" s="179" t="s">
        <v>63</v>
      </c>
      <c r="BDI798" s="10">
        <f>BDG798*1.4</f>
        <v>0</v>
      </c>
      <c r="BDJ798" s="10"/>
      <c r="BDK798" s="239"/>
      <c r="BDL798" s="179" t="s">
        <v>62</v>
      </c>
      <c r="BDM798" s="361" t="s">
        <v>835</v>
      </c>
      <c r="BDO798" s="180"/>
      <c r="BDP798" s="180">
        <f>VLOOKUP(BDM798,$A$879:$F$2508,6,FALSE)</f>
        <v>59</v>
      </c>
      <c r="BDQ798" s="179" t="s">
        <v>63</v>
      </c>
      <c r="BDR798" s="10">
        <f>BDP798*1.4</f>
        <v>82.6</v>
      </c>
      <c r="BDS798" s="10"/>
      <c r="BDT798" s="239"/>
      <c r="BDU798" s="179" t="s">
        <v>62</v>
      </c>
      <c r="BDV798" s="361" t="s">
        <v>731</v>
      </c>
      <c r="BDX798" s="180"/>
      <c r="BDY798" s="180">
        <f>VLOOKUP(BDV798,$A$879:$F$2508,6,FALSE)</f>
        <v>0</v>
      </c>
      <c r="BDZ798" s="179" t="s">
        <v>63</v>
      </c>
      <c r="BEA798" s="10">
        <f>BDY798*1.4</f>
        <v>0</v>
      </c>
      <c r="BEB798" s="10"/>
      <c r="BEC798" s="239"/>
      <c r="BED798" s="179" t="s">
        <v>62</v>
      </c>
      <c r="BEE798" s="361" t="s">
        <v>529</v>
      </c>
      <c r="BEG798" s="180"/>
      <c r="BEH798" s="180">
        <f>VLOOKUP(BEE798,$A$879:$F$2508,6,FALSE)</f>
        <v>204</v>
      </c>
      <c r="BEI798" s="179" t="s">
        <v>63</v>
      </c>
      <c r="BEJ798" s="10">
        <f>BEH798*1.4</f>
        <v>285.59999999999997</v>
      </c>
      <c r="BEK798" s="10"/>
      <c r="BEL798" s="239"/>
      <c r="BEM798" s="179" t="s">
        <v>62</v>
      </c>
      <c r="BEN798" s="361" t="s">
        <v>1006</v>
      </c>
      <c r="BEP798" s="180"/>
      <c r="BEQ798" s="180">
        <f>VLOOKUP(BEN798,$A$879:$F$2508,6,FALSE)</f>
        <v>279</v>
      </c>
      <c r="BER798" s="179" t="s">
        <v>63</v>
      </c>
      <c r="BES798" s="10">
        <f>BEQ798*1.4</f>
        <v>390.59999999999997</v>
      </c>
      <c r="BET798" s="10"/>
      <c r="BEU798" s="239"/>
      <c r="BEV798" s="179" t="s">
        <v>62</v>
      </c>
      <c r="BEW798" s="361" t="s">
        <v>835</v>
      </c>
      <c r="BEY798" s="180"/>
      <c r="BEZ798" s="180">
        <f>VLOOKUP(BEW798,$A$879:$F$2508,6,FALSE)</f>
        <v>59</v>
      </c>
      <c r="BFA798" s="179" t="s">
        <v>63</v>
      </c>
      <c r="BFB798" s="10">
        <f>BEZ798*1.4</f>
        <v>82.6</v>
      </c>
      <c r="BFC798" s="10"/>
      <c r="BFD798" s="239"/>
      <c r="BFE798" s="179" t="s">
        <v>62</v>
      </c>
      <c r="BFF798" s="361" t="s">
        <v>731</v>
      </c>
      <c r="BFH798" s="180"/>
      <c r="BFI798" s="180">
        <f>VLOOKUP(BFF798,$A$879:$F$2508,6,FALSE)</f>
        <v>0</v>
      </c>
      <c r="BFJ798" s="179" t="s">
        <v>63</v>
      </c>
      <c r="BFK798" s="10">
        <f>BFI798*1.4</f>
        <v>0</v>
      </c>
      <c r="BFL798" s="10"/>
      <c r="BFM798" s="239"/>
      <c r="BFN798" s="179" t="s">
        <v>62</v>
      </c>
      <c r="BFO798" s="361" t="s">
        <v>835</v>
      </c>
      <c r="BFQ798" s="180"/>
      <c r="BFR798" s="180">
        <f>VLOOKUP(BFO798,$A$879:$F$2508,6,FALSE)</f>
        <v>59</v>
      </c>
      <c r="BFS798" s="179" t="s">
        <v>63</v>
      </c>
      <c r="BFT798" s="10">
        <f>BFR798*1.4</f>
        <v>82.6</v>
      </c>
      <c r="BFU798" s="10"/>
      <c r="BFV798" s="239"/>
      <c r="BFW798" s="179" t="s">
        <v>62</v>
      </c>
      <c r="BFX798" s="371" t="s">
        <v>529</v>
      </c>
      <c r="BFZ798" s="180"/>
      <c r="BGA798" s="180">
        <f>VLOOKUP(BFX798,$A$879:$F$2508,6,FALSE)</f>
        <v>204</v>
      </c>
      <c r="BGB798" s="179" t="s">
        <v>63</v>
      </c>
      <c r="BGC798" s="10">
        <f>BGA798*1.4</f>
        <v>285.59999999999997</v>
      </c>
      <c r="BGD798" s="10"/>
      <c r="BGE798" s="239"/>
      <c r="BGF798" s="179" t="s">
        <v>62</v>
      </c>
      <c r="BGG798" s="361" t="s">
        <v>835</v>
      </c>
      <c r="BGI798" s="180"/>
      <c r="BGJ798" s="180">
        <f>VLOOKUP(BGG798,$A$879:$F$2508,6,FALSE)</f>
        <v>59</v>
      </c>
      <c r="BGK798" s="179" t="s">
        <v>63</v>
      </c>
      <c r="BGL798" s="10">
        <f>BGJ798*1.4</f>
        <v>82.6</v>
      </c>
      <c r="BGM798" s="10"/>
      <c r="BGN798" s="239"/>
      <c r="BGO798" s="179" t="s">
        <v>62</v>
      </c>
      <c r="BGP798" s="371" t="s">
        <v>835</v>
      </c>
      <c r="BGR798" s="180"/>
      <c r="BGS798" s="180">
        <f>VLOOKUP(BGP798,$A$879:$F$2508,6,FALSE)</f>
        <v>59</v>
      </c>
      <c r="BGT798" s="179" t="s">
        <v>63</v>
      </c>
      <c r="BGU798" s="10">
        <f>BGS798*1.4</f>
        <v>82.6</v>
      </c>
      <c r="BGV798" s="10"/>
      <c r="BGW798" s="239"/>
      <c r="BGX798" s="179" t="s">
        <v>62</v>
      </c>
      <c r="BGY798" s="361" t="s">
        <v>731</v>
      </c>
      <c r="BHA798" s="180"/>
      <c r="BHB798" s="180">
        <f>VLOOKUP(BGY798,$A$879:$F$2508,6,FALSE)</f>
        <v>0</v>
      </c>
      <c r="BHC798" s="179" t="s">
        <v>63</v>
      </c>
      <c r="BHD798" s="10">
        <f>BHB798*1.4</f>
        <v>0</v>
      </c>
      <c r="BHE798" s="10"/>
    </row>
    <row r="799" spans="1:1565" s="14" customFormat="1" ht="15">
      <c r="A799" s="179" t="s">
        <v>64</v>
      </c>
      <c r="B799" s="363" t="s">
        <v>835</v>
      </c>
      <c r="D799" s="180"/>
      <c r="E799" s="180">
        <f>VLOOKUP(B799,$A$879:$F$2508,6,FALSE)</f>
        <v>59</v>
      </c>
      <c r="F799" s="179" t="s">
        <v>65</v>
      </c>
      <c r="G799" s="10">
        <f>E799*1.3</f>
        <v>76.7</v>
      </c>
      <c r="H799" s="10"/>
      <c r="I799" s="233"/>
      <c r="J799" s="179" t="s">
        <v>64</v>
      </c>
      <c r="K799" s="361" t="s">
        <v>529</v>
      </c>
      <c r="M799" s="180"/>
      <c r="N799" s="180">
        <f>VLOOKUP(K799,$A$879:$F$2508,6,FALSE)</f>
        <v>204</v>
      </c>
      <c r="O799" s="179" t="s">
        <v>65</v>
      </c>
      <c r="P799" s="10">
        <f>N799*1.3</f>
        <v>265.2</v>
      </c>
      <c r="Q799" s="10"/>
      <c r="R799" s="233"/>
      <c r="S799" s="179" t="s">
        <v>64</v>
      </c>
      <c r="T799" s="361" t="s">
        <v>835</v>
      </c>
      <c r="V799" s="180"/>
      <c r="W799" s="180">
        <f>VLOOKUP(T799,$A$879:$F$2508,6,FALSE)</f>
        <v>59</v>
      </c>
      <c r="X799" s="179" t="s">
        <v>65</v>
      </c>
      <c r="Y799" s="10">
        <f>W799*1.3</f>
        <v>76.7</v>
      </c>
      <c r="Z799" s="10"/>
      <c r="AA799" s="233"/>
      <c r="AB799" s="179" t="s">
        <v>64</v>
      </c>
      <c r="AC799" s="361" t="s">
        <v>731</v>
      </c>
      <c r="AE799" s="180"/>
      <c r="AF799" s="180">
        <f>VLOOKUP(AC799,$A$879:$F$2508,6,FALSE)</f>
        <v>0</v>
      </c>
      <c r="AG799" s="179" t="s">
        <v>65</v>
      </c>
      <c r="AH799" s="10">
        <f>AF799*1.3</f>
        <v>0</v>
      </c>
      <c r="AI799" s="10"/>
      <c r="AJ799" s="233"/>
      <c r="AK799" s="179" t="s">
        <v>64</v>
      </c>
      <c r="AL799" s="361" t="s">
        <v>1332</v>
      </c>
      <c r="AN799" s="180"/>
      <c r="AO799" s="180">
        <f>VLOOKUP(AL799,$A$879:$F$2508,6,FALSE)</f>
        <v>29</v>
      </c>
      <c r="AP799" s="179" t="s">
        <v>65</v>
      </c>
      <c r="AQ799" s="10">
        <f>AO799*1.3</f>
        <v>37.700000000000003</v>
      </c>
      <c r="AR799" s="10"/>
      <c r="AS799" s="233"/>
      <c r="AT799" s="179" t="s">
        <v>64</v>
      </c>
      <c r="AU799" s="361" t="s">
        <v>529</v>
      </c>
      <c r="AW799" s="180"/>
      <c r="AX799" s="180">
        <f>VLOOKUP(AU799,$A$879:$F$2508,6,FALSE)</f>
        <v>204</v>
      </c>
      <c r="AY799" s="179" t="s">
        <v>65</v>
      </c>
      <c r="AZ799" s="10">
        <f>AX799*1.3</f>
        <v>265.2</v>
      </c>
      <c r="BA799" s="10"/>
      <c r="BB799" s="233"/>
      <c r="BC799" s="179" t="s">
        <v>64</v>
      </c>
      <c r="BD799" s="361" t="s">
        <v>835</v>
      </c>
      <c r="BF799" s="180"/>
      <c r="BG799" s="180">
        <f>VLOOKUP(BD799,$A$879:$F$2508,6,FALSE)</f>
        <v>59</v>
      </c>
      <c r="BH799" s="179" t="s">
        <v>65</v>
      </c>
      <c r="BI799" s="10">
        <f>BG799*1.3</f>
        <v>76.7</v>
      </c>
      <c r="BJ799" s="10"/>
      <c r="BK799" s="233"/>
      <c r="BL799" s="179" t="s">
        <v>64</v>
      </c>
      <c r="BM799" s="361" t="s">
        <v>624</v>
      </c>
      <c r="BO799" s="180"/>
      <c r="BP799" s="180">
        <f>VLOOKUP(BM799,$A$879:$F$2508,6,FALSE)</f>
        <v>76</v>
      </c>
      <c r="BQ799" s="179" t="s">
        <v>65</v>
      </c>
      <c r="BR799" s="10">
        <f>BP799*1.3</f>
        <v>98.8</v>
      </c>
      <c r="BS799" s="10"/>
      <c r="BT799" s="233"/>
      <c r="BU799" s="179" t="s">
        <v>64</v>
      </c>
      <c r="BV799" s="361" t="s">
        <v>1006</v>
      </c>
      <c r="BX799" s="180"/>
      <c r="BY799" s="180">
        <f>VLOOKUP(BV799,$A$879:$F$2508,6,FALSE)</f>
        <v>279</v>
      </c>
      <c r="BZ799" s="179" t="s">
        <v>65</v>
      </c>
      <c r="CA799" s="10">
        <f>BY799*1.3</f>
        <v>362.7</v>
      </c>
      <c r="CB799" s="10"/>
      <c r="CC799" s="233"/>
      <c r="CD799" s="179" t="s">
        <v>64</v>
      </c>
      <c r="CE799" s="361" t="s">
        <v>420</v>
      </c>
      <c r="CG799" s="180"/>
      <c r="CH799" s="180">
        <f>VLOOKUP(CE799,$A$879:$F$2508,6,FALSE)</f>
        <v>204</v>
      </c>
      <c r="CI799" s="179" t="s">
        <v>65</v>
      </c>
      <c r="CJ799" s="10">
        <f>CH799*1.3</f>
        <v>265.2</v>
      </c>
      <c r="CK799" s="10"/>
      <c r="CL799" s="233"/>
      <c r="CM799" s="179" t="s">
        <v>64</v>
      </c>
      <c r="CN799" s="361" t="s">
        <v>529</v>
      </c>
      <c r="CP799" s="180"/>
      <c r="CQ799" s="180">
        <f>VLOOKUP(CN799,$A$879:$F$2508,6,FALSE)</f>
        <v>204</v>
      </c>
      <c r="CR799" s="179" t="s">
        <v>65</v>
      </c>
      <c r="CS799" s="10">
        <f>CQ799*1.3</f>
        <v>265.2</v>
      </c>
      <c r="CT799" s="10"/>
      <c r="CU799" s="233"/>
      <c r="CV799" s="179" t="s">
        <v>64</v>
      </c>
      <c r="CW799" s="361" t="s">
        <v>1006</v>
      </c>
      <c r="CY799" s="180"/>
      <c r="CZ799" s="180">
        <f>VLOOKUP(CW799,$A$879:$F$2508,6,FALSE)</f>
        <v>279</v>
      </c>
      <c r="DA799" s="179" t="s">
        <v>65</v>
      </c>
      <c r="DB799" s="10">
        <f>CZ799*1.3</f>
        <v>362.7</v>
      </c>
      <c r="DC799" s="10"/>
      <c r="DD799" s="233"/>
      <c r="DE799" s="179" t="s">
        <v>64</v>
      </c>
      <c r="DF799" s="361" t="s">
        <v>731</v>
      </c>
      <c r="DH799" s="180"/>
      <c r="DI799" s="180">
        <f>VLOOKUP(DF799,$A$879:$F$2508,6,FALSE)</f>
        <v>0</v>
      </c>
      <c r="DJ799" s="179" t="s">
        <v>65</v>
      </c>
      <c r="DK799" s="10">
        <f>DI799*1.3</f>
        <v>0</v>
      </c>
      <c r="DL799" s="10"/>
      <c r="DM799" s="233"/>
      <c r="DN799" s="179" t="s">
        <v>64</v>
      </c>
      <c r="DO799" s="361" t="s">
        <v>835</v>
      </c>
      <c r="DQ799" s="180"/>
      <c r="DR799" s="180">
        <f>VLOOKUP(DO799,$A$879:$F$2508,6,FALSE)</f>
        <v>59</v>
      </c>
      <c r="DS799" s="179" t="s">
        <v>65</v>
      </c>
      <c r="DT799" s="10">
        <f>DR799*1.3</f>
        <v>76.7</v>
      </c>
      <c r="DU799" s="10"/>
      <c r="DV799" s="233"/>
      <c r="DW799" s="179" t="s">
        <v>64</v>
      </c>
      <c r="DX799" s="361" t="s">
        <v>420</v>
      </c>
      <c r="DZ799" s="180"/>
      <c r="EA799" s="180">
        <f>VLOOKUP(DX799,$A$879:$F$2508,6,FALSE)</f>
        <v>204</v>
      </c>
      <c r="EB799" s="179" t="s">
        <v>65</v>
      </c>
      <c r="EC799" s="10">
        <f>EA799*1.3</f>
        <v>265.2</v>
      </c>
      <c r="ED799" s="10"/>
      <c r="EE799" s="233"/>
      <c r="EF799" s="179" t="s">
        <v>64</v>
      </c>
      <c r="EG799" s="361" t="s">
        <v>529</v>
      </c>
      <c r="EI799" s="180"/>
      <c r="EJ799" s="180">
        <f>VLOOKUP(EG799,$A$879:$F$2508,6,FALSE)</f>
        <v>204</v>
      </c>
      <c r="EK799" s="179" t="s">
        <v>65</v>
      </c>
      <c r="EL799" s="10">
        <f>EJ799*1.3</f>
        <v>265.2</v>
      </c>
      <c r="EM799" s="10"/>
      <c r="EN799" s="233"/>
      <c r="EO799" s="179" t="s">
        <v>64</v>
      </c>
      <c r="EP799" s="361" t="s">
        <v>731</v>
      </c>
      <c r="ER799" s="180"/>
      <c r="ES799" s="180">
        <f>VLOOKUP(EP799,$A$879:$F$2508,6,FALSE)</f>
        <v>0</v>
      </c>
      <c r="ET799" s="179" t="s">
        <v>65</v>
      </c>
      <c r="EU799" s="10">
        <f>ES799*1.3</f>
        <v>0</v>
      </c>
      <c r="EV799" s="10"/>
      <c r="EW799" s="233"/>
      <c r="EX799" s="179" t="s">
        <v>64</v>
      </c>
      <c r="EY799" s="361" t="s">
        <v>529</v>
      </c>
      <c r="FA799" s="180"/>
      <c r="FB799" s="180">
        <f>VLOOKUP(EY799,$A$879:$F$2508,6,FALSE)</f>
        <v>204</v>
      </c>
      <c r="FC799" s="179" t="s">
        <v>65</v>
      </c>
      <c r="FD799" s="10">
        <f>FB799*1.3</f>
        <v>265.2</v>
      </c>
      <c r="FE799" s="10"/>
      <c r="FF799" s="233"/>
      <c r="FG799" s="179" t="s">
        <v>64</v>
      </c>
      <c r="FH799" s="361" t="s">
        <v>420</v>
      </c>
      <c r="FJ799" s="180"/>
      <c r="FK799" s="180">
        <f>VLOOKUP(FH799,$A$879:$F$2508,6,FALSE)</f>
        <v>204</v>
      </c>
      <c r="FL799" s="179" t="s">
        <v>65</v>
      </c>
      <c r="FM799" s="10">
        <f>FK799*1.3</f>
        <v>265.2</v>
      </c>
      <c r="FN799" s="10"/>
      <c r="FO799" s="233"/>
      <c r="FP799" s="179" t="s">
        <v>64</v>
      </c>
      <c r="FQ799" s="361" t="s">
        <v>420</v>
      </c>
      <c r="FS799" s="180"/>
      <c r="FT799" s="180">
        <f>VLOOKUP(FQ799,$A$879:$F$2508,6,FALSE)</f>
        <v>204</v>
      </c>
      <c r="FU799" s="179" t="s">
        <v>65</v>
      </c>
      <c r="FV799" s="10">
        <f>FT799*1.3</f>
        <v>265.2</v>
      </c>
      <c r="FW799" s="10"/>
      <c r="FX799" s="233"/>
      <c r="FY799" s="179" t="s">
        <v>64</v>
      </c>
      <c r="FZ799" s="369" t="s">
        <v>183</v>
      </c>
      <c r="GB799" s="180"/>
      <c r="GC799" s="180" t="e">
        <f>VLOOKUP(FZ799,$A$879:$F$2508,6,FALSE)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1" t="s">
        <v>420</v>
      </c>
      <c r="GK799" s="180"/>
      <c r="GL799" s="180">
        <f>VLOOKUP(GI799,$A$879:$F$2508,6,FALSE)</f>
        <v>204</v>
      </c>
      <c r="GM799" s="179" t="s">
        <v>65</v>
      </c>
      <c r="GN799" s="10">
        <f>GL799*1.3</f>
        <v>265.2</v>
      </c>
      <c r="GO799" s="10"/>
      <c r="GP799" s="233"/>
      <c r="GQ799" s="179" t="s">
        <v>64</v>
      </c>
      <c r="GR799" s="361" t="s">
        <v>835</v>
      </c>
      <c r="GT799" s="180"/>
      <c r="GU799" s="180">
        <f>VLOOKUP(GR799,$A$879:$F$2508,6,FALSE)</f>
        <v>59</v>
      </c>
      <c r="GV799" s="179" t="s">
        <v>65</v>
      </c>
      <c r="GW799" s="10">
        <f>GU799*1.3</f>
        <v>76.7</v>
      </c>
      <c r="GX799" s="10"/>
      <c r="GY799" s="233"/>
      <c r="GZ799" s="179" t="s">
        <v>64</v>
      </c>
      <c r="HA799" s="361" t="s">
        <v>532</v>
      </c>
      <c r="HC799" s="180"/>
      <c r="HD799" s="180">
        <f>VLOOKUP(HA799,$A$879:$F$2508,6,FALSE)</f>
        <v>592</v>
      </c>
      <c r="HE799" s="179" t="s">
        <v>65</v>
      </c>
      <c r="HF799" s="10">
        <f>HD799*1.3</f>
        <v>769.6</v>
      </c>
      <c r="HG799" s="10"/>
      <c r="HH799" s="233"/>
      <c r="HI799" s="179" t="s">
        <v>64</v>
      </c>
      <c r="HJ799" s="361" t="s">
        <v>420</v>
      </c>
      <c r="HL799" s="180"/>
      <c r="HM799" s="180">
        <f>VLOOKUP(HJ799,$A$879:$F$2508,6,FALSE)</f>
        <v>204</v>
      </c>
      <c r="HN799" s="179" t="s">
        <v>65</v>
      </c>
      <c r="HO799" s="10">
        <f>HM799*1.3</f>
        <v>265.2</v>
      </c>
      <c r="HP799" s="10"/>
      <c r="HQ799" s="233"/>
      <c r="HR799" s="179" t="s">
        <v>64</v>
      </c>
      <c r="HS799" s="361" t="s">
        <v>731</v>
      </c>
      <c r="HU799" s="180"/>
      <c r="HV799" s="180">
        <f>VLOOKUP(HS799,$A$879:$F$2508,6,FALSE)</f>
        <v>0</v>
      </c>
      <c r="HW799" s="179" t="s">
        <v>65</v>
      </c>
      <c r="HX799" s="10">
        <f>HV799*1.3</f>
        <v>0</v>
      </c>
      <c r="HY799" s="10"/>
      <c r="HZ799" s="233"/>
      <c r="IA799" s="179" t="s">
        <v>64</v>
      </c>
      <c r="IB799" s="361" t="s">
        <v>529</v>
      </c>
      <c r="ID799" s="180"/>
      <c r="IE799" s="180">
        <f>VLOOKUP(IB799,$A$879:$F$2508,6,FALSE)</f>
        <v>204</v>
      </c>
      <c r="IF799" s="179" t="s">
        <v>65</v>
      </c>
      <c r="IG799" s="10">
        <f>IE799*1.3</f>
        <v>265.2</v>
      </c>
      <c r="IH799" s="10"/>
      <c r="II799" s="233"/>
      <c r="IJ799" s="179" t="s">
        <v>64</v>
      </c>
      <c r="IK799" s="361" t="s">
        <v>529</v>
      </c>
      <c r="IM799" s="180"/>
      <c r="IN799" s="180">
        <f>VLOOKUP(IK799,$A$879:$F$2508,6,FALSE)</f>
        <v>204</v>
      </c>
      <c r="IO799" s="179" t="s">
        <v>65</v>
      </c>
      <c r="IP799" s="10">
        <f>IN799*1.3</f>
        <v>265.2</v>
      </c>
      <c r="IQ799" s="10"/>
      <c r="IR799" s="233"/>
      <c r="IS799" s="179" t="s">
        <v>64</v>
      </c>
      <c r="IT799" s="361" t="s">
        <v>835</v>
      </c>
      <c r="IV799" s="180"/>
      <c r="IW799" s="180">
        <f>VLOOKUP(IT799,$A$879:$F$2508,6,FALSE)</f>
        <v>59</v>
      </c>
      <c r="IX799" s="179" t="s">
        <v>65</v>
      </c>
      <c r="IY799" s="10">
        <f>IW799*1.3</f>
        <v>76.7</v>
      </c>
      <c r="IZ799" s="10"/>
      <c r="JA799" s="233"/>
      <c r="JB799" s="179" t="s">
        <v>64</v>
      </c>
      <c r="JC799" s="361" t="s">
        <v>835</v>
      </c>
      <c r="JE799" s="180"/>
      <c r="JF799" s="180">
        <f>VLOOKUP(JC799,$A$879:$F$2508,6,FALSE)</f>
        <v>59</v>
      </c>
      <c r="JG799" s="179" t="s">
        <v>65</v>
      </c>
      <c r="JH799" s="10">
        <f>JF799*1.3</f>
        <v>76.7</v>
      </c>
      <c r="JI799" s="10"/>
      <c r="JJ799" s="233"/>
      <c r="JK799" s="179" t="s">
        <v>64</v>
      </c>
      <c r="JL799" s="361" t="s">
        <v>731</v>
      </c>
      <c r="JN799" s="180"/>
      <c r="JO799" s="180">
        <f>VLOOKUP(JL799,$A$879:$F$2508,6,FALSE)</f>
        <v>0</v>
      </c>
      <c r="JP799" s="179" t="s">
        <v>65</v>
      </c>
      <c r="JQ799" s="10">
        <f>JO799*1.3</f>
        <v>0</v>
      </c>
      <c r="JR799" s="10"/>
      <c r="JS799" s="233"/>
      <c r="JT799" s="179" t="s">
        <v>64</v>
      </c>
      <c r="JU799" s="361" t="s">
        <v>835</v>
      </c>
      <c r="JW799" s="180"/>
      <c r="JX799" s="180">
        <f>VLOOKUP(JU799,$A$879:$F$2508,6,FALSE)</f>
        <v>59</v>
      </c>
      <c r="JY799" s="179" t="s">
        <v>65</v>
      </c>
      <c r="JZ799" s="10">
        <f>JX799*1.3</f>
        <v>76.7</v>
      </c>
      <c r="KA799" s="10"/>
      <c r="KB799" s="233"/>
      <c r="KC799" s="179" t="s">
        <v>64</v>
      </c>
      <c r="KD799" s="369" t="s">
        <v>183</v>
      </c>
      <c r="KF799" s="180"/>
      <c r="KG799" s="180" t="e">
        <f>VLOOKUP(KD799,$A$879:$F$2508,6,FALSE)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1" t="s">
        <v>1006</v>
      </c>
      <c r="KO799" s="180"/>
      <c r="KP799" s="180">
        <f>VLOOKUP(KM799,$A$879:$F$2508,6,FALSE)</f>
        <v>279</v>
      </c>
      <c r="KQ799" s="179" t="s">
        <v>65</v>
      </c>
      <c r="KR799" s="10">
        <f>KP799*1.3</f>
        <v>362.7</v>
      </c>
      <c r="KS799" s="10"/>
      <c r="KT799" s="233"/>
      <c r="KU799" s="179" t="s">
        <v>64</v>
      </c>
      <c r="KV799" s="361" t="s">
        <v>420</v>
      </c>
      <c r="KX799" s="180"/>
      <c r="KY799" s="180">
        <f>VLOOKUP(KV799,$A$879:$F$2508,6,FALSE)</f>
        <v>204</v>
      </c>
      <c r="KZ799" s="179" t="s">
        <v>65</v>
      </c>
      <c r="LA799" s="10">
        <f>KY799*1.3</f>
        <v>265.2</v>
      </c>
      <c r="LB799" s="10"/>
      <c r="LC799" s="233"/>
      <c r="LD799" s="179" t="s">
        <v>64</v>
      </c>
      <c r="LE799" s="369" t="s">
        <v>183</v>
      </c>
      <c r="LG799" s="180"/>
      <c r="LH799" s="180" t="e">
        <f>VLOOKUP(LE799,$A$879:$F$2508,6,FALSE)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1" t="s">
        <v>731</v>
      </c>
      <c r="LP799" s="180"/>
      <c r="LQ799" s="180">
        <f>VLOOKUP(LN799,$A$879:$F$2508,6,FALSE)</f>
        <v>0</v>
      </c>
      <c r="LR799" s="179" t="s">
        <v>65</v>
      </c>
      <c r="LS799" s="10">
        <f>LQ799*1.3</f>
        <v>0</v>
      </c>
      <c r="LT799" s="10"/>
      <c r="LU799" s="233"/>
      <c r="LV799" s="179" t="s">
        <v>64</v>
      </c>
      <c r="LW799" s="361" t="s">
        <v>1006</v>
      </c>
      <c r="LY799" s="180"/>
      <c r="LZ799" s="180">
        <f>VLOOKUP(LW799,$A$879:$F$2508,6,FALSE)</f>
        <v>279</v>
      </c>
      <c r="MA799" s="179" t="s">
        <v>65</v>
      </c>
      <c r="MB799" s="10">
        <f>LZ799*1.3</f>
        <v>362.7</v>
      </c>
      <c r="MC799" s="10"/>
      <c r="MD799" s="233"/>
      <c r="ME799" s="179" t="s">
        <v>64</v>
      </c>
      <c r="MF799" s="361" t="s">
        <v>1694</v>
      </c>
      <c r="MH799" s="180"/>
      <c r="MI799" s="180">
        <f>VLOOKUP(MF799,$A$879:$F$2508,6,FALSE)</f>
        <v>134</v>
      </c>
      <c r="MJ799" s="179" t="s">
        <v>65</v>
      </c>
      <c r="MK799" s="10">
        <f>MI799*1.3</f>
        <v>174.20000000000002</v>
      </c>
      <c r="ML799" s="10"/>
      <c r="MM799" s="233"/>
      <c r="MN799" s="179" t="s">
        <v>64</v>
      </c>
      <c r="MO799" s="369" t="s">
        <v>183</v>
      </c>
      <c r="MQ799" s="180"/>
      <c r="MR799" s="180" t="e">
        <f>VLOOKUP(MO799,$A$879:$F$2508,6,FALSE)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1" t="s">
        <v>731</v>
      </c>
      <c r="MZ799" s="180"/>
      <c r="NA799" s="180">
        <f>VLOOKUP(MX799,$A$879:$F$2508,6,FALSE)</f>
        <v>0</v>
      </c>
      <c r="NB799" s="179" t="s">
        <v>65</v>
      </c>
      <c r="NC799" s="10">
        <f>NA799*1.3</f>
        <v>0</v>
      </c>
      <c r="ND799" s="10"/>
      <c r="NE799" s="233"/>
      <c r="NF799" s="179" t="s">
        <v>64</v>
      </c>
      <c r="NG799" s="361" t="s">
        <v>420</v>
      </c>
      <c r="NI799" s="180"/>
      <c r="NJ799" s="180">
        <f>VLOOKUP(NG799,$A$879:$F$2508,6,FALSE)</f>
        <v>204</v>
      </c>
      <c r="NK799" s="179" t="s">
        <v>65</v>
      </c>
      <c r="NL799" s="10">
        <f>NJ799*1.3</f>
        <v>265.2</v>
      </c>
      <c r="NM799" s="10"/>
      <c r="NN799" s="233"/>
      <c r="NO799" s="179" t="s">
        <v>64</v>
      </c>
      <c r="NP799" s="361" t="s">
        <v>1006</v>
      </c>
      <c r="NR799" s="180"/>
      <c r="NS799" s="180">
        <f>VLOOKUP(NP799,$A$879:$F$2508,6,FALSE)</f>
        <v>279</v>
      </c>
      <c r="NT799" s="179" t="s">
        <v>65</v>
      </c>
      <c r="NU799" s="10">
        <f>NS799*1.3</f>
        <v>362.7</v>
      </c>
      <c r="NV799" s="10"/>
      <c r="NW799" s="233"/>
      <c r="NX799" s="179" t="s">
        <v>64</v>
      </c>
      <c r="NY799" s="361" t="s">
        <v>1006</v>
      </c>
      <c r="OA799" s="180"/>
      <c r="OB799" s="180">
        <f>VLOOKUP(NY799,$A$879:$F$2508,6,FALSE)</f>
        <v>279</v>
      </c>
      <c r="OC799" s="179" t="s">
        <v>65</v>
      </c>
      <c r="OD799" s="10">
        <f>OB799*1.3</f>
        <v>362.7</v>
      </c>
      <c r="OE799" s="10"/>
      <c r="OF799" s="233"/>
      <c r="OG799" s="179" t="s">
        <v>64</v>
      </c>
      <c r="OH799" s="361" t="s">
        <v>529</v>
      </c>
      <c r="OJ799" s="180"/>
      <c r="OK799" s="180">
        <f>VLOOKUP(OH799,$A$879:$F$2508,6,FALSE)</f>
        <v>204</v>
      </c>
      <c r="OL799" s="179" t="s">
        <v>65</v>
      </c>
      <c r="OM799" s="10">
        <f>OK799*1.3</f>
        <v>265.2</v>
      </c>
      <c r="ON799" s="10"/>
      <c r="OO799" s="233"/>
      <c r="OP799" s="179" t="s">
        <v>64</v>
      </c>
      <c r="OQ799" s="361" t="s">
        <v>529</v>
      </c>
      <c r="OS799" s="180"/>
      <c r="OT799" s="180">
        <f>VLOOKUP(OQ799,$A$879:$F$2508,6,FALSE)</f>
        <v>204</v>
      </c>
      <c r="OU799" s="179" t="s">
        <v>65</v>
      </c>
      <c r="OV799" s="10">
        <f>OT799*1.3</f>
        <v>265.2</v>
      </c>
      <c r="OW799" s="10"/>
      <c r="OX799" s="233"/>
      <c r="OY799" s="179" t="s">
        <v>64</v>
      </c>
      <c r="OZ799" s="371" t="s">
        <v>1006</v>
      </c>
      <c r="PB799" s="180"/>
      <c r="PC799" s="180">
        <f>VLOOKUP(OZ799,$A$879:$F$2508,6,FALSE)</f>
        <v>279</v>
      </c>
      <c r="PD799" s="179" t="s">
        <v>65</v>
      </c>
      <c r="PE799" s="10">
        <f>PC799*1.3</f>
        <v>362.7</v>
      </c>
      <c r="PF799" s="10"/>
      <c r="PG799" s="233"/>
      <c r="PH799" s="179" t="s">
        <v>64</v>
      </c>
      <c r="PI799" s="361" t="s">
        <v>731</v>
      </c>
      <c r="PK799" s="180"/>
      <c r="PL799" s="180">
        <f>VLOOKUP(PI799,$A$879:$F$2508,6,FALSE)</f>
        <v>0</v>
      </c>
      <c r="PM799" s="179" t="s">
        <v>65</v>
      </c>
      <c r="PN799" s="10">
        <f>PL799*1.3</f>
        <v>0</v>
      </c>
      <c r="PO799" s="10"/>
      <c r="PP799" s="233"/>
      <c r="PQ799" s="179" t="s">
        <v>64</v>
      </c>
      <c r="PR799" s="361" t="s">
        <v>835</v>
      </c>
      <c r="PT799" s="180"/>
      <c r="PU799" s="180">
        <f>VLOOKUP(PR799,$A$879:$F$2508,6,FALSE)</f>
        <v>59</v>
      </c>
      <c r="PV799" s="179" t="s">
        <v>65</v>
      </c>
      <c r="PW799" s="10">
        <f>PU799*1.3</f>
        <v>76.7</v>
      </c>
      <c r="PX799" s="10"/>
      <c r="PY799" s="233"/>
      <c r="PZ799" s="179" t="s">
        <v>64</v>
      </c>
      <c r="QA799" s="363" t="s">
        <v>835</v>
      </c>
      <c r="QC799" s="180"/>
      <c r="QD799" s="180">
        <f>VLOOKUP(QA799,$A$879:$F$2508,6,FALSE)</f>
        <v>59</v>
      </c>
      <c r="QE799" s="179" t="s">
        <v>65</v>
      </c>
      <c r="QF799" s="10">
        <f>QD799*1.3</f>
        <v>76.7</v>
      </c>
      <c r="QG799" s="10"/>
      <c r="QH799" s="233"/>
      <c r="QI799" s="179" t="s">
        <v>64</v>
      </c>
      <c r="QJ799" s="369" t="s">
        <v>183</v>
      </c>
      <c r="QL799" s="180"/>
      <c r="QM799" s="180" t="e">
        <f>VLOOKUP(QJ799,$A$879:$F$2508,6,FALSE)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1" t="s">
        <v>835</v>
      </c>
      <c r="QU799" s="180"/>
      <c r="QV799" s="180">
        <f>VLOOKUP(QS799,$A$879:$F$2508,6,FALSE)</f>
        <v>59</v>
      </c>
      <c r="QW799" s="179" t="s">
        <v>65</v>
      </c>
      <c r="QX799" s="10">
        <f>QV799*1.3</f>
        <v>76.7</v>
      </c>
      <c r="QY799" s="10"/>
      <c r="QZ799" s="233"/>
      <c r="RA799" s="179" t="s">
        <v>64</v>
      </c>
      <c r="RB799" s="361" t="s">
        <v>624</v>
      </c>
      <c r="RD799" s="180"/>
      <c r="RE799" s="180">
        <f>VLOOKUP(RB799,$A$879:$F$2508,6,FALSE)</f>
        <v>76</v>
      </c>
      <c r="RF799" s="179" t="s">
        <v>65</v>
      </c>
      <c r="RG799" s="10">
        <f>RE799*1.3</f>
        <v>98.8</v>
      </c>
      <c r="RH799" s="10"/>
      <c r="RI799" s="233"/>
      <c r="RJ799" s="179" t="s">
        <v>64</v>
      </c>
      <c r="RK799" s="361" t="s">
        <v>1332</v>
      </c>
      <c r="RM799" s="180"/>
      <c r="RN799" s="180">
        <f>VLOOKUP(RK799,$A$879:$F$2508,6,FALSE)</f>
        <v>29</v>
      </c>
      <c r="RO799" s="179" t="s">
        <v>65</v>
      </c>
      <c r="RP799" s="10">
        <f>RN799*1.3</f>
        <v>37.700000000000003</v>
      </c>
      <c r="RQ799" s="10"/>
      <c r="RR799" s="233"/>
      <c r="RS799" s="179" t="s">
        <v>64</v>
      </c>
      <c r="RT799" s="369" t="s">
        <v>183</v>
      </c>
      <c r="RV799" s="180"/>
      <c r="RW799" s="180" t="e">
        <f>VLOOKUP(RT799,$A$879:$F$2508,6,FALSE)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1" t="s">
        <v>835</v>
      </c>
      <c r="SE799" s="180"/>
      <c r="SF799" s="180">
        <f>VLOOKUP(SC799,$A$879:$F$2508,6,FALSE)</f>
        <v>59</v>
      </c>
      <c r="SG799" s="179" t="s">
        <v>65</v>
      </c>
      <c r="SH799" s="10">
        <f>SF799*1.3</f>
        <v>76.7</v>
      </c>
      <c r="SI799" s="10"/>
      <c r="SJ799" s="239"/>
      <c r="SK799" s="179" t="s">
        <v>64</v>
      </c>
      <c r="SL799" s="361" t="s">
        <v>731</v>
      </c>
      <c r="SN799" s="180"/>
      <c r="SO799" s="180">
        <f>VLOOKUP(SL799,$A$879:$F$2508,6,FALSE)</f>
        <v>0</v>
      </c>
      <c r="SP799" s="179" t="s">
        <v>65</v>
      </c>
      <c r="SQ799" s="10">
        <f>SO799*1.3</f>
        <v>0</v>
      </c>
      <c r="SR799" s="10"/>
      <c r="SS799" s="239"/>
      <c r="ST799" s="179" t="s">
        <v>64</v>
      </c>
      <c r="SU799" s="361" t="s">
        <v>420</v>
      </c>
      <c r="SW799" s="180"/>
      <c r="SX799" s="180">
        <f>VLOOKUP(SU799,$A$879:$F$2508,6,FALSE)</f>
        <v>204</v>
      </c>
      <c r="SY799" s="179" t="s">
        <v>65</v>
      </c>
      <c r="SZ799" s="10">
        <f>SX799*1.3</f>
        <v>265.2</v>
      </c>
      <c r="TA799" s="10"/>
      <c r="TB799" s="239"/>
      <c r="TC799" s="179" t="s">
        <v>64</v>
      </c>
      <c r="TD799" s="369" t="s">
        <v>183</v>
      </c>
      <c r="TF799" s="180"/>
      <c r="TG799" s="180" t="e">
        <f>VLOOKUP(TD799,$A$879:$F$2508,6,FALSE)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1" t="s">
        <v>420</v>
      </c>
      <c r="TO799" s="180"/>
      <c r="TP799" s="180">
        <f>VLOOKUP(TM799,$A$879:$F$2508,6,FALSE)</f>
        <v>204</v>
      </c>
      <c r="TQ799" s="179" t="s">
        <v>65</v>
      </c>
      <c r="TR799" s="10">
        <f>TP799*1.3</f>
        <v>265.2</v>
      </c>
      <c r="TS799" s="10"/>
      <c r="TT799" s="239"/>
      <c r="TU799" s="179" t="s">
        <v>64</v>
      </c>
      <c r="TV799" s="361" t="s">
        <v>1694</v>
      </c>
      <c r="TX799" s="180"/>
      <c r="TY799" s="180">
        <f>VLOOKUP(TV799,$A$879:$F$2508,6,FALSE)</f>
        <v>134</v>
      </c>
      <c r="TZ799" s="179" t="s">
        <v>65</v>
      </c>
      <c r="UA799" s="10">
        <f>TY799*1.3</f>
        <v>174.20000000000002</v>
      </c>
      <c r="UB799" s="10"/>
      <c r="UC799" s="239"/>
      <c r="UD799" s="179" t="s">
        <v>64</v>
      </c>
      <c r="UE799" s="361" t="s">
        <v>1332</v>
      </c>
      <c r="UG799" s="180"/>
      <c r="UH799" s="180">
        <f>VLOOKUP(UE799,$A$879:$F$2508,6,FALSE)</f>
        <v>29</v>
      </c>
      <c r="UI799" s="179" t="s">
        <v>65</v>
      </c>
      <c r="UJ799" s="10">
        <f>UH799*1.3</f>
        <v>37.700000000000003</v>
      </c>
      <c r="UK799" s="10"/>
      <c r="UL799" s="239"/>
      <c r="UM799" s="179" t="s">
        <v>64</v>
      </c>
      <c r="UN799" s="369" t="s">
        <v>183</v>
      </c>
      <c r="UP799" s="180"/>
      <c r="UQ799" s="180" t="e">
        <f>VLOOKUP(UN799,$A$879:$F$2508,6,FALSE)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1" t="s">
        <v>420</v>
      </c>
      <c r="UY799" s="180"/>
      <c r="UZ799" s="180">
        <f>VLOOKUP(UW799,$A$879:$F$2508,6,FALSE)</f>
        <v>204</v>
      </c>
      <c r="VA799" s="179" t="s">
        <v>65</v>
      </c>
      <c r="VB799" s="10">
        <f>UZ799*1.3</f>
        <v>265.2</v>
      </c>
      <c r="VC799" s="10"/>
      <c r="VD799" s="239"/>
      <c r="VE799" s="179" t="s">
        <v>64</v>
      </c>
      <c r="VF799" s="369" t="s">
        <v>183</v>
      </c>
      <c r="VH799" s="180"/>
      <c r="VI799" s="180" t="e">
        <f>VLOOKUP(VF799,$A$879:$F$2508,6,FALSE)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1" t="s">
        <v>624</v>
      </c>
      <c r="VQ799" s="180"/>
      <c r="VR799" s="180">
        <f>VLOOKUP(VO799,$A$879:$F$2508,6,FALSE)</f>
        <v>76</v>
      </c>
      <c r="VS799" s="179" t="s">
        <v>65</v>
      </c>
      <c r="VT799" s="10">
        <f>VR799*1.3</f>
        <v>98.8</v>
      </c>
      <c r="VU799" s="10"/>
      <c r="VV799" s="239"/>
      <c r="VW799" s="179" t="s">
        <v>64</v>
      </c>
      <c r="VX799" s="369" t="s">
        <v>183</v>
      </c>
      <c r="VZ799" s="180"/>
      <c r="WA799" s="180" t="e">
        <f>VLOOKUP(VX799,$A$879:$F$2508,6,FALSE)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1" t="s">
        <v>731</v>
      </c>
      <c r="WI799" s="180"/>
      <c r="WJ799" s="180">
        <f>VLOOKUP(WG799,$A$879:$F$2508,6,FALSE)</f>
        <v>0</v>
      </c>
      <c r="WK799" s="179" t="s">
        <v>65</v>
      </c>
      <c r="WL799" s="10">
        <f>WJ799*1.3</f>
        <v>0</v>
      </c>
      <c r="WN799" s="239"/>
      <c r="WO799" s="179" t="s">
        <v>64</v>
      </c>
      <c r="WP799" s="361" t="s">
        <v>420</v>
      </c>
      <c r="WQ799" s="180"/>
      <c r="WR799" s="180"/>
      <c r="WS799" s="180">
        <f>VLOOKUP(WP799,$A$879:$F$2508,6,FALSE)</f>
        <v>204</v>
      </c>
      <c r="WT799" s="179" t="s">
        <v>65</v>
      </c>
      <c r="WU799" s="10">
        <f>WS799*1.3</f>
        <v>265.2</v>
      </c>
      <c r="WV799" s="10"/>
      <c r="WW799" s="239"/>
      <c r="WX799" s="179" t="s">
        <v>64</v>
      </c>
      <c r="WY799" s="361" t="s">
        <v>420</v>
      </c>
      <c r="XA799" s="180"/>
      <c r="XB799" s="180">
        <f>VLOOKUP(WY799,$A$879:$F$2508,6,FALSE)</f>
        <v>204</v>
      </c>
      <c r="XC799" s="179" t="s">
        <v>65</v>
      </c>
      <c r="XD799" s="10">
        <f>XB799*1.3</f>
        <v>265.2</v>
      </c>
      <c r="XF799" s="239"/>
      <c r="XG799" s="179" t="s">
        <v>64</v>
      </c>
      <c r="XH799" s="371" t="s">
        <v>835</v>
      </c>
      <c r="XJ799" s="180"/>
      <c r="XK799" s="180">
        <f>VLOOKUP(XH799,$A$879:$F$2508,6,FALSE)</f>
        <v>59</v>
      </c>
      <c r="XL799" s="179" t="s">
        <v>65</v>
      </c>
      <c r="XM799" s="10">
        <f>XK799*1.3</f>
        <v>76.7</v>
      </c>
      <c r="XO799" s="239"/>
      <c r="XP799" s="179" t="s">
        <v>64</v>
      </c>
      <c r="XQ799" s="361" t="s">
        <v>529</v>
      </c>
      <c r="XS799" s="180"/>
      <c r="XT799" s="180">
        <f>VLOOKUP(XQ799,$A$879:$F$2508,6,FALSE)</f>
        <v>204</v>
      </c>
      <c r="XU799" s="179" t="s">
        <v>65</v>
      </c>
      <c r="XV799" s="10">
        <f>XT799*1.3</f>
        <v>265.2</v>
      </c>
      <c r="XW799" s="10"/>
      <c r="XX799" s="239"/>
      <c r="XY799" s="179" t="s">
        <v>64</v>
      </c>
      <c r="XZ799" s="361" t="s">
        <v>835</v>
      </c>
      <c r="YB799" s="180"/>
      <c r="YC799" s="180">
        <f>VLOOKUP(XZ799,$A$879:$F$2508,6,FALSE)</f>
        <v>59</v>
      </c>
      <c r="YD799" s="179" t="s">
        <v>65</v>
      </c>
      <c r="YE799" s="10">
        <f>YC799*1.3</f>
        <v>76.7</v>
      </c>
      <c r="YG799" s="239"/>
      <c r="YH799" s="179" t="s">
        <v>64</v>
      </c>
      <c r="YI799" s="361" t="s">
        <v>1006</v>
      </c>
      <c r="YK799" s="180"/>
      <c r="YL799" s="180">
        <f>VLOOKUP(YI799,$A$879:$F$2508,6,FALSE)</f>
        <v>279</v>
      </c>
      <c r="YM799" s="179" t="s">
        <v>65</v>
      </c>
      <c r="YN799" s="10">
        <f>YL799*1.3</f>
        <v>362.7</v>
      </c>
      <c r="YO799" s="10"/>
      <c r="YP799" s="239"/>
      <c r="YQ799" s="179" t="s">
        <v>64</v>
      </c>
      <c r="YR799" s="361" t="s">
        <v>1332</v>
      </c>
      <c r="YT799" s="180"/>
      <c r="YU799" s="180">
        <f>VLOOKUP(YR799,$A$879:$F$2508,6,FALSE)</f>
        <v>29</v>
      </c>
      <c r="YV799" s="179" t="s">
        <v>65</v>
      </c>
      <c r="YW799" s="10">
        <f>YU799*1.3</f>
        <v>37.700000000000003</v>
      </c>
      <c r="YY799" s="239"/>
      <c r="YZ799" s="179" t="s">
        <v>64</v>
      </c>
      <c r="ZA799" s="361" t="s">
        <v>532</v>
      </c>
      <c r="ZC799" s="180"/>
      <c r="ZD799" s="180">
        <f>VLOOKUP(ZA799,$A$879:$F$2508,6,FALSE)</f>
        <v>592</v>
      </c>
      <c r="ZE799" s="179" t="s">
        <v>65</v>
      </c>
      <c r="ZF799" s="10">
        <f>ZD799*1.3</f>
        <v>769.6</v>
      </c>
      <c r="ZH799" s="239"/>
      <c r="ZI799" s="179" t="s">
        <v>64</v>
      </c>
      <c r="ZJ799" s="361" t="s">
        <v>731</v>
      </c>
      <c r="ZL799" s="180"/>
      <c r="ZM799" s="180">
        <f>VLOOKUP(ZJ799,$A$879:$F$2508,6,FALSE)</f>
        <v>0</v>
      </c>
      <c r="ZN799" s="179" t="s">
        <v>65</v>
      </c>
      <c r="ZO799" s="10">
        <f>ZM799*1.3</f>
        <v>0</v>
      </c>
      <c r="ZQ799" s="239"/>
      <c r="ZR799" s="179" t="s">
        <v>64</v>
      </c>
      <c r="ZS799" s="361" t="s">
        <v>731</v>
      </c>
      <c r="ZU799" s="180"/>
      <c r="ZV799" s="180">
        <f>VLOOKUP(ZS799,$A$879:$F$2508,6,FALSE)</f>
        <v>0</v>
      </c>
      <c r="ZW799" s="179" t="s">
        <v>65</v>
      </c>
      <c r="ZX799" s="10">
        <f>ZV799*1.3</f>
        <v>0</v>
      </c>
      <c r="ZY799" s="10"/>
      <c r="ZZ799" s="239"/>
      <c r="AAA799" s="179" t="s">
        <v>64</v>
      </c>
      <c r="AAB799" s="361" t="s">
        <v>731</v>
      </c>
      <c r="AAD799" s="180"/>
      <c r="AAE799" s="180">
        <f>VLOOKUP(AAB799,$A$879:$F$2508,6,FALSE)</f>
        <v>0</v>
      </c>
      <c r="AAF799" s="179" t="s">
        <v>65</v>
      </c>
      <c r="AAG799" s="10">
        <f>AAE799*1.3</f>
        <v>0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VLOOKUP(AAK799,$A$879:$F$2508,6,FALSE)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1" t="s">
        <v>731</v>
      </c>
      <c r="AAV799" s="180"/>
      <c r="AAW799" s="180">
        <f>VLOOKUP(AAT799,$A$879:$F$2508,6,FALSE)</f>
        <v>0</v>
      </c>
      <c r="AAX799" s="179" t="s">
        <v>65</v>
      </c>
      <c r="AAY799" s="10">
        <f>AAW799*1.3</f>
        <v>0</v>
      </c>
      <c r="AAZ799" s="10"/>
      <c r="ABA799" s="239"/>
      <c r="ABB799" s="179" t="s">
        <v>64</v>
      </c>
      <c r="ABC799" s="375" t="s">
        <v>731</v>
      </c>
      <c r="ABE799" s="180"/>
      <c r="ABF799" s="180">
        <f>VLOOKUP(ABC799,$A$879:$F$2508,6,FALSE)</f>
        <v>0</v>
      </c>
      <c r="ABG799" s="179" t="s">
        <v>65</v>
      </c>
      <c r="ABH799" s="10">
        <f>ABF799*1.3</f>
        <v>0</v>
      </c>
      <c r="ABI799" s="10"/>
      <c r="ABJ799" s="239"/>
      <c r="ABK799" s="179" t="s">
        <v>64</v>
      </c>
      <c r="ABL799" s="361" t="s">
        <v>420</v>
      </c>
      <c r="ABN799" s="180"/>
      <c r="ABO799" s="180">
        <f>VLOOKUP(ABL799,$A$879:$F$2508,6,FALSE)</f>
        <v>204</v>
      </c>
      <c r="ABP799" s="179" t="s">
        <v>65</v>
      </c>
      <c r="ABQ799" s="10">
        <f>ABO799*1.3</f>
        <v>265.2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VLOOKUP(ABU799,$A$879:$F$2508,6,FALSE)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VLOOKUP(ACD799,$A$879:$F$2508,6,FALSE)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VLOOKUP(ACM799,$A$879:$F$2508,6,FALSE)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VLOOKUP(ACV799,$A$879:$F$2508,6,FALSE)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1" t="s">
        <v>835</v>
      </c>
      <c r="ADG799" s="180"/>
      <c r="ADH799" s="180">
        <f>VLOOKUP(ADE799,$A$879:$F$2508,6,FALSE)</f>
        <v>59</v>
      </c>
      <c r="ADI799" s="179" t="s">
        <v>65</v>
      </c>
      <c r="ADJ799" s="10">
        <f>ADH799*1.3</f>
        <v>76.7</v>
      </c>
      <c r="ADL799" s="239"/>
      <c r="ADM799" s="179" t="s">
        <v>64</v>
      </c>
      <c r="ADN799" s="75" t="s">
        <v>183</v>
      </c>
      <c r="ADP799" s="180"/>
      <c r="ADQ799" s="180" t="e">
        <f>VLOOKUP(ADN799,$A$879:$F$2508,6,FALSE)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1" t="s">
        <v>835</v>
      </c>
      <c r="ADY799" s="180"/>
      <c r="ADZ799" s="180">
        <f>VLOOKUP(ADW799,$A$879:$F$2508,6,FALSE)</f>
        <v>59</v>
      </c>
      <c r="AEA799" s="179" t="s">
        <v>65</v>
      </c>
      <c r="AEB799" s="10">
        <f>ADZ799*1.3</f>
        <v>76.7</v>
      </c>
      <c r="AED799" s="239"/>
      <c r="AEE799" s="179" t="s">
        <v>64</v>
      </c>
      <c r="AEF799" s="75" t="s">
        <v>183</v>
      </c>
      <c r="AEH799" s="180"/>
      <c r="AEI799" s="180" t="e">
        <f>VLOOKUP(AEF799,$A$879:$F$2508,6,FALSE)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VLOOKUP(AEO799,$A$879:$F$2508,6,FALSE)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VLOOKUP(AEX799,$A$879:$F$2508,6,FALSE)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VLOOKUP(AFG799,$A$879:$F$2508,6,FALSE)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VLOOKUP(AFP799,$A$879:$F$2508,6,FALSE)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1" t="s">
        <v>731</v>
      </c>
      <c r="AGA799" s="180"/>
      <c r="AGB799" s="180">
        <f>VLOOKUP(AFY799,$A$879:$F$2508,6,FALSE)</f>
        <v>0</v>
      </c>
      <c r="AGC799" s="179" t="s">
        <v>65</v>
      </c>
      <c r="AGD799" s="10">
        <f>AGB799*1.3</f>
        <v>0</v>
      </c>
      <c r="AGE799" s="10"/>
      <c r="AGF799" s="239"/>
      <c r="AGG799" s="179" t="s">
        <v>64</v>
      </c>
      <c r="AGH799" s="361" t="s">
        <v>529</v>
      </c>
      <c r="AGJ799" s="180"/>
      <c r="AGK799" s="180">
        <f>VLOOKUP(AGH799,$A$879:$F$2508,6,FALSE)</f>
        <v>204</v>
      </c>
      <c r="AGL799" s="179" t="s">
        <v>65</v>
      </c>
      <c r="AGM799" s="10">
        <f>AGK799*1.3</f>
        <v>265.2</v>
      </c>
      <c r="AGN799" s="10"/>
      <c r="AGO799" s="239"/>
      <c r="AGP799" s="179" t="s">
        <v>64</v>
      </c>
      <c r="AGQ799" s="361" t="s">
        <v>731</v>
      </c>
      <c r="AGS799" s="180"/>
      <c r="AGT799" s="180">
        <f>VLOOKUP(AGQ799,$A$879:$F$2508,6,FALSE)</f>
        <v>0</v>
      </c>
      <c r="AGU799" s="179" t="s">
        <v>65</v>
      </c>
      <c r="AGV799" s="10">
        <f>AGT799*1.3</f>
        <v>0</v>
      </c>
      <c r="AGW799" s="10"/>
      <c r="AGX799" s="239"/>
      <c r="AGY799" s="179" t="s">
        <v>64</v>
      </c>
      <c r="AGZ799" s="361" t="s">
        <v>529</v>
      </c>
      <c r="AHB799" s="180"/>
      <c r="AHC799" s="180">
        <f>VLOOKUP(AGZ799,$A$879:$F$2508,6,FALSE)</f>
        <v>204</v>
      </c>
      <c r="AHD799" s="179" t="s">
        <v>65</v>
      </c>
      <c r="AHE799" s="10">
        <f>AHC799*1.3</f>
        <v>265.2</v>
      </c>
      <c r="AHF799" s="10"/>
      <c r="AHG799" s="239"/>
      <c r="AHH799" s="179" t="s">
        <v>64</v>
      </c>
      <c r="AHI799" s="441" t="s">
        <v>505</v>
      </c>
      <c r="AHK799" s="180"/>
      <c r="AHL799" s="180">
        <f>VLOOKUP(AHI799,$A$879:$F$2508,6,FALSE)</f>
        <v>57</v>
      </c>
      <c r="AHM799" s="179" t="s">
        <v>65</v>
      </c>
      <c r="AHN799" s="10">
        <f>AHL799*1.3</f>
        <v>74.100000000000009</v>
      </c>
      <c r="AHO799" s="10"/>
      <c r="AHP799" s="239"/>
      <c r="AHQ799" s="179" t="s">
        <v>64</v>
      </c>
      <c r="AHR799" s="361" t="s">
        <v>529</v>
      </c>
      <c r="AHT799" s="180"/>
      <c r="AHU799" s="180">
        <f>VLOOKUP(AHR799,$A$879:$F$2508,6,FALSE)</f>
        <v>204</v>
      </c>
      <c r="AHV799" s="179" t="s">
        <v>65</v>
      </c>
      <c r="AHW799" s="10">
        <f>AHU799*1.3</f>
        <v>265.2</v>
      </c>
      <c r="AHX799" s="10"/>
      <c r="AHY799" s="239"/>
      <c r="AHZ799" s="179" t="s">
        <v>64</v>
      </c>
      <c r="AIA799" s="361" t="s">
        <v>835</v>
      </c>
      <c r="AIC799" s="180"/>
      <c r="AID799" s="180">
        <f>VLOOKUP(AIA799,$A$879:$F$2508,6,FALSE)</f>
        <v>59</v>
      </c>
      <c r="AIE799" s="179" t="s">
        <v>65</v>
      </c>
      <c r="AIF799" s="10">
        <f>AID799*1.3</f>
        <v>76.7</v>
      </c>
      <c r="AIG799" s="10"/>
      <c r="AIH799" s="239"/>
      <c r="AII799" s="179" t="s">
        <v>64</v>
      </c>
      <c r="AIJ799" s="361" t="s">
        <v>835</v>
      </c>
      <c r="AIL799" s="180"/>
      <c r="AIM799" s="180">
        <f>VLOOKUP(AIJ799,$A$879:$F$2508,6,FALSE)</f>
        <v>59</v>
      </c>
      <c r="AIN799" s="179" t="s">
        <v>65</v>
      </c>
      <c r="AIO799" s="10">
        <f>AIM799*1.3</f>
        <v>76.7</v>
      </c>
      <c r="AIP799" s="10"/>
      <c r="AIQ799" s="239"/>
      <c r="AIR799" s="179" t="s">
        <v>64</v>
      </c>
      <c r="AIS799" s="361" t="s">
        <v>731</v>
      </c>
      <c r="AIU799" s="180"/>
      <c r="AIV799" s="180">
        <f>VLOOKUP(AIS799,$A$879:$F$2508,6,FALSE)</f>
        <v>0</v>
      </c>
      <c r="AIW799" s="179" t="s">
        <v>65</v>
      </c>
      <c r="AIX799" s="10">
        <f>AIV799*1.3</f>
        <v>0</v>
      </c>
      <c r="AIY799" s="10"/>
      <c r="AIZ799" s="239"/>
      <c r="AJA799" s="179" t="s">
        <v>64</v>
      </c>
      <c r="AJB799" s="371" t="s">
        <v>731</v>
      </c>
      <c r="AJD799" s="180"/>
      <c r="AJE799" s="180">
        <f>VLOOKUP(AJB799,$A$879:$F$2508,6,FALSE)</f>
        <v>0</v>
      </c>
      <c r="AJF799" s="179" t="s">
        <v>65</v>
      </c>
      <c r="AJG799" s="10">
        <f>AJE799*1.3</f>
        <v>0</v>
      </c>
      <c r="AJH799" s="10"/>
      <c r="AJI799" s="239"/>
      <c r="AJJ799" s="179" t="s">
        <v>64</v>
      </c>
      <c r="AJK799" s="361" t="s">
        <v>731</v>
      </c>
      <c r="AJM799" s="180"/>
      <c r="AJN799" s="180">
        <f>VLOOKUP(AJK799,$A$879:$F$2508,6,FALSE)</f>
        <v>0</v>
      </c>
      <c r="AJO799" s="179" t="s">
        <v>65</v>
      </c>
      <c r="AJP799" s="10">
        <f>AJN799*1.3</f>
        <v>0</v>
      </c>
      <c r="AJQ799" s="10"/>
      <c r="AJR799" s="239"/>
      <c r="AJS799" s="179" t="s">
        <v>64</v>
      </c>
      <c r="AJT799" s="367" t="s">
        <v>1332</v>
      </c>
      <c r="AJV799" s="180"/>
      <c r="AJW799" s="180">
        <f>VLOOKUP(AJT799,$A$879:$F$2508,6,FALSE)</f>
        <v>29</v>
      </c>
      <c r="AJX799" s="179" t="s">
        <v>65</v>
      </c>
      <c r="AJY799" s="10">
        <f>AJW799*1.3</f>
        <v>37.700000000000003</v>
      </c>
      <c r="AJZ799" s="10"/>
      <c r="AKA799" s="239"/>
      <c r="AKB799" s="179" t="s">
        <v>64</v>
      </c>
      <c r="AKC799" s="361" t="s">
        <v>1006</v>
      </c>
      <c r="AKE799" s="180"/>
      <c r="AKF799" s="180">
        <f>VLOOKUP(AKC799,$A$879:$F$2508,6,FALSE)</f>
        <v>279</v>
      </c>
      <c r="AKG799" s="179" t="s">
        <v>65</v>
      </c>
      <c r="AKH799" s="10">
        <f>AKF799*1.3</f>
        <v>362.7</v>
      </c>
      <c r="AKI799" s="10"/>
      <c r="AKJ799" s="239"/>
      <c r="AKK799" s="179" t="s">
        <v>64</v>
      </c>
      <c r="AKL799" s="361" t="s">
        <v>529</v>
      </c>
      <c r="AKN799" s="180"/>
      <c r="AKO799" s="180">
        <f>VLOOKUP(AKL799,$A$879:$F$2508,6,FALSE)</f>
        <v>204</v>
      </c>
      <c r="AKP799" s="179" t="s">
        <v>65</v>
      </c>
      <c r="AKQ799" s="10">
        <f>AKO799*1.3</f>
        <v>265.2</v>
      </c>
      <c r="AKR799" s="10"/>
      <c r="AKS799" s="239"/>
      <c r="AKT799" s="179" t="s">
        <v>64</v>
      </c>
      <c r="AKU799" s="361" t="s">
        <v>731</v>
      </c>
      <c r="AKW799" s="180"/>
      <c r="AKX799" s="180">
        <f>VLOOKUP(AKU799,$A$879:$F$2508,6,FALSE)</f>
        <v>0</v>
      </c>
      <c r="AKY799" s="179" t="s">
        <v>65</v>
      </c>
      <c r="AKZ799" s="10">
        <f>AKX799*1.3</f>
        <v>0</v>
      </c>
      <c r="ALA799" s="10"/>
      <c r="ALB799" s="239"/>
      <c r="ALC799" s="179" t="s">
        <v>64</v>
      </c>
      <c r="ALD799" s="361" t="s">
        <v>420</v>
      </c>
      <c r="ALF799" s="180"/>
      <c r="ALG799" s="180">
        <f>VLOOKUP(ALD799,$A$879:$F$2508,6,FALSE)</f>
        <v>204</v>
      </c>
      <c r="ALH799" s="179" t="s">
        <v>65</v>
      </c>
      <c r="ALI799" s="10">
        <f>ALG799*1.3</f>
        <v>265.2</v>
      </c>
      <c r="ALJ799" s="10"/>
      <c r="ALK799" s="239"/>
      <c r="ALL799" s="179" t="s">
        <v>64</v>
      </c>
      <c r="ALM799" s="361" t="s">
        <v>835</v>
      </c>
      <c r="ALO799" s="180"/>
      <c r="ALP799" s="180">
        <f>VLOOKUP(ALM799,$A$879:$F$2508,6,FALSE)</f>
        <v>59</v>
      </c>
      <c r="ALQ799" s="179" t="s">
        <v>65</v>
      </c>
      <c r="ALR799" s="10">
        <f>ALP799*1.3</f>
        <v>76.7</v>
      </c>
      <c r="ALS799" s="10"/>
      <c r="ALT799" s="239"/>
      <c r="ALU799" s="179" t="s">
        <v>64</v>
      </c>
      <c r="ALV799" s="361" t="s">
        <v>624</v>
      </c>
      <c r="ALX799" s="180"/>
      <c r="ALY799" s="180">
        <f>VLOOKUP(ALV799,$A$879:$F$2508,6,FALSE)</f>
        <v>76</v>
      </c>
      <c r="ALZ799" s="179" t="s">
        <v>65</v>
      </c>
      <c r="AMA799" s="10">
        <f>ALY799*1.3</f>
        <v>98.8</v>
      </c>
      <c r="AMB799" s="10"/>
      <c r="AMC799" s="239"/>
      <c r="AMD799" s="179" t="s">
        <v>64</v>
      </c>
      <c r="AME799" s="444" t="s">
        <v>835</v>
      </c>
      <c r="AMG799" s="180"/>
      <c r="AMH799" s="180">
        <f>VLOOKUP(AME799,$A$879:$F$2508,6,FALSE)</f>
        <v>59</v>
      </c>
      <c r="AMI799" s="179" t="s">
        <v>65</v>
      </c>
      <c r="AMJ799" s="10">
        <f>AMH799*1.3</f>
        <v>76.7</v>
      </c>
      <c r="AMK799" s="10"/>
      <c r="AML799" s="239"/>
      <c r="AMM799" s="179" t="s">
        <v>64</v>
      </c>
      <c r="AMN799" s="363" t="s">
        <v>420</v>
      </c>
      <c r="AMP799" s="180"/>
      <c r="AMQ799" s="180">
        <f>VLOOKUP(AMN799,$A$879:$F$2508,6,FALSE)</f>
        <v>204</v>
      </c>
      <c r="AMR799" s="179" t="s">
        <v>65</v>
      </c>
      <c r="AMS799" s="10">
        <f>AMQ799*1.3</f>
        <v>265.2</v>
      </c>
      <c r="AMT799" s="10"/>
      <c r="AMU799" s="239"/>
      <c r="AMV799" s="179" t="s">
        <v>64</v>
      </c>
      <c r="AMW799" s="361" t="s">
        <v>731</v>
      </c>
      <c r="AMY799" s="180"/>
      <c r="AMZ799" s="180">
        <f>VLOOKUP(AMW799,$A$879:$F$2508,6,FALSE)</f>
        <v>0</v>
      </c>
      <c r="ANA799" s="179" t="s">
        <v>65</v>
      </c>
      <c r="ANB799" s="10">
        <f>AMZ799*1.3</f>
        <v>0</v>
      </c>
      <c r="ANC799" s="10"/>
      <c r="AND799" s="239"/>
      <c r="ANE799" s="179" t="s">
        <v>64</v>
      </c>
      <c r="ANF799" s="361" t="s">
        <v>529</v>
      </c>
      <c r="ANH799" s="180"/>
      <c r="ANI799" s="180">
        <f>VLOOKUP(ANF799,$A$879:$F$2508,6,FALSE)</f>
        <v>204</v>
      </c>
      <c r="ANJ799" s="179" t="s">
        <v>65</v>
      </c>
      <c r="ANK799" s="10">
        <f>ANI799*1.3</f>
        <v>265.2</v>
      </c>
      <c r="ANL799" s="10"/>
      <c r="ANM799" s="239"/>
      <c r="ANN799" s="179" t="s">
        <v>64</v>
      </c>
      <c r="ANO799" s="371" t="s">
        <v>420</v>
      </c>
      <c r="ANQ799" s="180"/>
      <c r="ANR799" s="180">
        <f>VLOOKUP(ANO799,$A$879:$F$2508,6,FALSE)</f>
        <v>204</v>
      </c>
      <c r="ANS799" s="179" t="s">
        <v>65</v>
      </c>
      <c r="ANT799" s="10">
        <f>ANR799*1.3</f>
        <v>265.2</v>
      </c>
      <c r="ANU799" s="10"/>
      <c r="ANV799" s="239"/>
      <c r="ANW799" s="179" t="s">
        <v>64</v>
      </c>
      <c r="ANX799" s="361" t="s">
        <v>835</v>
      </c>
      <c r="ANZ799" s="180"/>
      <c r="AOA799" s="180">
        <f>VLOOKUP(ANX799,$A$879:$F$2508,6,FALSE)</f>
        <v>59</v>
      </c>
      <c r="AOB799" s="179" t="s">
        <v>65</v>
      </c>
      <c r="AOC799" s="10">
        <f>AOA799*1.3</f>
        <v>76.7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VLOOKUP(AOG799,$A$879:$F$2508,6,FALSE)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1" t="s">
        <v>529</v>
      </c>
      <c r="AOR799" s="180"/>
      <c r="AOS799" s="180">
        <f>VLOOKUP(AOP799,$A$879:$F$2508,6,FALSE)</f>
        <v>204</v>
      </c>
      <c r="AOT799" s="179" t="s">
        <v>65</v>
      </c>
      <c r="AOU799" s="10">
        <f>AOS799*1.3</f>
        <v>265.2</v>
      </c>
      <c r="AOV799" s="10"/>
      <c r="AOW799" s="239"/>
      <c r="AOX799" s="179" t="s">
        <v>64</v>
      </c>
      <c r="AOY799" s="447" t="s">
        <v>835</v>
      </c>
      <c r="APA799" s="180"/>
      <c r="APB799" s="180">
        <f>VLOOKUP(AOY799,$A$879:$F$2508,6,FALSE)</f>
        <v>59</v>
      </c>
      <c r="APC799" s="179" t="s">
        <v>65</v>
      </c>
      <c r="APD799" s="10">
        <f>APB799*1.3</f>
        <v>76.7</v>
      </c>
      <c r="APE799" s="10"/>
      <c r="APF799" s="239"/>
      <c r="APG799" s="179" t="s">
        <v>64</v>
      </c>
      <c r="APH799" s="361" t="s">
        <v>420</v>
      </c>
      <c r="APJ799" s="180"/>
      <c r="APK799" s="180">
        <f>VLOOKUP(APH799,$A$879:$F$2508,6,FALSE)</f>
        <v>204</v>
      </c>
      <c r="APL799" s="179" t="s">
        <v>65</v>
      </c>
      <c r="APM799" s="10">
        <f>APK799*1.3</f>
        <v>265.2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VLOOKUP(APQ799,$A$879:$F$2508,6,FALSE)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1" t="s">
        <v>835</v>
      </c>
      <c r="AQB799" s="180"/>
      <c r="AQC799" s="180">
        <f>VLOOKUP(APZ799,$A$879:$F$2508,6,FALSE)</f>
        <v>59</v>
      </c>
      <c r="AQD799" s="179" t="s">
        <v>65</v>
      </c>
      <c r="AQE799" s="10">
        <f>AQC799*1.3</f>
        <v>76.7</v>
      </c>
      <c r="AQF799" s="10"/>
      <c r="AQG799" s="239"/>
      <c r="AQH799" s="179" t="s">
        <v>64</v>
      </c>
      <c r="AQI799" s="361" t="s">
        <v>532</v>
      </c>
      <c r="AQK799" s="180"/>
      <c r="AQL799" s="180">
        <f>VLOOKUP(AQI799,$A$879:$F$2508,6,FALSE)</f>
        <v>592</v>
      </c>
      <c r="AQM799" s="179" t="s">
        <v>65</v>
      </c>
      <c r="AQN799" s="10">
        <f>AQL799*1.3</f>
        <v>769.6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VLOOKUP(AQR799,$A$879:$F$2508,6,FALSE)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VLOOKUP(ARA799,$A$879:$F$2508,6,FALSE)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VLOOKUP(ARJ799,$A$879:$F$2508,6,FALSE)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VLOOKUP(ARS799,$A$879:$F$2508,6,FALSE)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1" t="s">
        <v>835</v>
      </c>
      <c r="ASD799" s="180"/>
      <c r="ASE799" s="180">
        <f>VLOOKUP(ASB799,$A$879:$F$2508,6,FALSE)</f>
        <v>59</v>
      </c>
      <c r="ASF799" s="179" t="s">
        <v>65</v>
      </c>
      <c r="ASG799" s="10">
        <f>ASE799*1.3</f>
        <v>76.7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VLOOKUP(ASK799,$A$879:$F$2508,6,FALSE)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1" t="s">
        <v>529</v>
      </c>
      <c r="ASV799" s="180"/>
      <c r="ASW799" s="180">
        <f>VLOOKUP(AST799,$A$879:$F$2508,6,FALSE)</f>
        <v>204</v>
      </c>
      <c r="ASX799" s="179" t="s">
        <v>65</v>
      </c>
      <c r="ASY799" s="10">
        <f>ASW799*1.3</f>
        <v>265.2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VLOOKUP(ATC799,$A$879:$F$2508,6,FALSE)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VLOOKUP(ATL799,$A$879:$F$2508,6,FALSE)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VLOOKUP(ATU799,$A$879:$F$2508,6,FALSE)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VLOOKUP(AUD799,$A$879:$F$2508,6,FALSE)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VLOOKUP(AUM799,$A$879:$F$2508,6,FALSE)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VLOOKUP(AUV799,$A$879:$F$2508,6,FALSE)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VLOOKUP(AVE799,$A$879:$F$2508,6,FALSE)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VLOOKUP(AVN799,$A$879:$F$2508,6,FALSE)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VLOOKUP(AVW799,$A$879:$F$2508,6,FALSE)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VLOOKUP(AWF799,$A$879:$F$2508,6,FALSE)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1" t="s">
        <v>731</v>
      </c>
      <c r="AWQ799" s="180"/>
      <c r="AWR799" s="180">
        <f>VLOOKUP(AWO799,$A$879:$F$2508,6,FALSE)</f>
        <v>0</v>
      </c>
      <c r="AWS799" s="179" t="s">
        <v>65</v>
      </c>
      <c r="AWT799" s="10">
        <f>AWR799*1.3</f>
        <v>0</v>
      </c>
      <c r="AWU799" s="10"/>
      <c r="AWV799" s="239"/>
      <c r="AWW799" s="179" t="s">
        <v>64</v>
      </c>
      <c r="AWX799" s="361" t="s">
        <v>731</v>
      </c>
      <c r="AWZ799" s="180"/>
      <c r="AXA799" s="180">
        <f>VLOOKUP(AWX799,$A$879:$F$2508,6,FALSE)</f>
        <v>0</v>
      </c>
      <c r="AXB799" s="179" t="s">
        <v>65</v>
      </c>
      <c r="AXC799" s="10">
        <f>AXA799*1.3</f>
        <v>0</v>
      </c>
      <c r="AXD799" s="10"/>
      <c r="AXE799" s="239"/>
      <c r="AXF799" s="179" t="s">
        <v>64</v>
      </c>
      <c r="AXG799" s="361" t="s">
        <v>420</v>
      </c>
      <c r="AXI799" s="180"/>
      <c r="AXJ799" s="180">
        <f>VLOOKUP(AXG799,$A$879:$F$2508,6,FALSE)</f>
        <v>204</v>
      </c>
      <c r="AXK799" s="179" t="s">
        <v>65</v>
      </c>
      <c r="AXL799" s="10">
        <f>AXJ799*1.3</f>
        <v>265.2</v>
      </c>
      <c r="AXM799" s="10"/>
      <c r="AXN799" s="239"/>
      <c r="AXO799" s="179" t="s">
        <v>64</v>
      </c>
      <c r="AXP799" s="361" t="s">
        <v>731</v>
      </c>
      <c r="AXR799" s="180"/>
      <c r="AXS799" s="180">
        <f>VLOOKUP(AXP799,$A$879:$F$2508,6,FALSE)</f>
        <v>0</v>
      </c>
      <c r="AXT799" s="179" t="s">
        <v>65</v>
      </c>
      <c r="AXU799" s="10">
        <f>AXS799*1.3</f>
        <v>0</v>
      </c>
      <c r="AXV799" s="10"/>
      <c r="AXW799" s="239"/>
      <c r="AXX799" s="179" t="s">
        <v>64</v>
      </c>
      <c r="AXY799" s="361" t="s">
        <v>835</v>
      </c>
      <c r="AYA799" s="180"/>
      <c r="AYB799" s="180">
        <f>VLOOKUP(AXY799,$A$879:$F$2508,6,FALSE)</f>
        <v>59</v>
      </c>
      <c r="AYC799" s="179" t="s">
        <v>65</v>
      </c>
      <c r="AYD799" s="10">
        <f>AYB799*1.3</f>
        <v>76.7</v>
      </c>
      <c r="AYE799" s="10"/>
      <c r="AYF799" s="239"/>
      <c r="AYG799" s="179" t="s">
        <v>64</v>
      </c>
      <c r="AYH799" s="361" t="s">
        <v>529</v>
      </c>
      <c r="AYJ799" s="180"/>
      <c r="AYK799" s="180">
        <f>VLOOKUP(AYH799,$A$879:$F$2508,6,FALSE)</f>
        <v>204</v>
      </c>
      <c r="AYL799" s="179" t="s">
        <v>65</v>
      </c>
      <c r="AYM799" s="10">
        <f>AYK799*1.3</f>
        <v>265.2</v>
      </c>
      <c r="AYN799" s="10"/>
      <c r="AYO799" s="239"/>
      <c r="AYP799" s="179" t="s">
        <v>64</v>
      </c>
      <c r="AYQ799" s="361" t="s">
        <v>1006</v>
      </c>
      <c r="AYS799" s="180"/>
      <c r="AYT799" s="180">
        <f>VLOOKUP(AYQ799,$A$879:$F$2508,6,FALSE)</f>
        <v>279</v>
      </c>
      <c r="AYU799" s="179" t="s">
        <v>65</v>
      </c>
      <c r="AYV799" s="10">
        <f>AYT799*1.3</f>
        <v>362.7</v>
      </c>
      <c r="AYW799" s="10"/>
      <c r="AYX799" s="239"/>
      <c r="AYY799" s="179" t="s">
        <v>64</v>
      </c>
      <c r="AYZ799" s="361" t="s">
        <v>731</v>
      </c>
      <c r="AZB799" s="180"/>
      <c r="AZC799" s="180">
        <f>VLOOKUP(AYZ799,$A$879:$F$2508,6,FALSE)</f>
        <v>0</v>
      </c>
      <c r="AZD799" s="179" t="s">
        <v>65</v>
      </c>
      <c r="AZE799" s="10">
        <f>AZC799*1.3</f>
        <v>0</v>
      </c>
      <c r="AZF799" s="10"/>
      <c r="AZG799" s="239"/>
      <c r="AZH799" s="179" t="s">
        <v>64</v>
      </c>
      <c r="AZI799" s="361" t="s">
        <v>731</v>
      </c>
      <c r="AZK799" s="180"/>
      <c r="AZL799" s="180">
        <f>VLOOKUP(AZI799,$A$879:$F$2508,6,FALSE)</f>
        <v>0</v>
      </c>
      <c r="AZM799" s="179" t="s">
        <v>65</v>
      </c>
      <c r="AZN799" s="10">
        <f>AZL799*1.3</f>
        <v>0</v>
      </c>
      <c r="AZO799" s="10"/>
      <c r="AZP799" s="239"/>
      <c r="AZQ799" s="179" t="s">
        <v>64</v>
      </c>
      <c r="AZR799" s="361" t="s">
        <v>835</v>
      </c>
      <c r="AZT799" s="180"/>
      <c r="AZU799" s="180">
        <f>VLOOKUP(AZR799,$A$879:$F$2508,6,FALSE)</f>
        <v>59</v>
      </c>
      <c r="AZV799" s="179" t="s">
        <v>65</v>
      </c>
      <c r="AZW799" s="10">
        <f>AZU799*1.3</f>
        <v>76.7</v>
      </c>
      <c r="AZX799" s="10"/>
      <c r="AZY799" s="239"/>
      <c r="AZZ799" s="179" t="s">
        <v>64</v>
      </c>
      <c r="BAA799" s="361" t="s">
        <v>835</v>
      </c>
      <c r="BAC799" s="180"/>
      <c r="BAD799" s="180">
        <f>VLOOKUP(BAA799,$A$879:$F$2508,6,FALSE)</f>
        <v>59</v>
      </c>
      <c r="BAE799" s="179" t="s">
        <v>65</v>
      </c>
      <c r="BAF799" s="10">
        <f>BAD799*1.3</f>
        <v>76.7</v>
      </c>
      <c r="BAG799" s="10"/>
      <c r="BAH799" s="239"/>
      <c r="BAI799" s="179" t="s">
        <v>64</v>
      </c>
      <c r="BAJ799" s="441" t="s">
        <v>1006</v>
      </c>
      <c r="BAL799" s="180"/>
      <c r="BAM799" s="180">
        <f>VLOOKUP(BAJ799,$A$879:$F$2508,6,FALSE)</f>
        <v>279</v>
      </c>
      <c r="BAN799" s="179" t="s">
        <v>65</v>
      </c>
      <c r="BAO799" s="10">
        <f>BAM799*1.3</f>
        <v>362.7</v>
      </c>
      <c r="BAP799" s="10"/>
      <c r="BAQ799" s="239"/>
      <c r="BAR799" s="179" t="s">
        <v>64</v>
      </c>
      <c r="BAS799" s="361" t="s">
        <v>529</v>
      </c>
      <c r="BAU799" s="180"/>
      <c r="BAV799" s="180">
        <f>VLOOKUP(BAS799,$A$879:$F$2508,6,FALSE)</f>
        <v>204</v>
      </c>
      <c r="BAW799" s="179" t="s">
        <v>65</v>
      </c>
      <c r="BAX799" s="10">
        <f>BAV799*1.3</f>
        <v>265.2</v>
      </c>
      <c r="BAY799" s="10"/>
      <c r="BAZ799" s="239"/>
      <c r="BBA799" s="179" t="s">
        <v>64</v>
      </c>
      <c r="BBB799" s="361" t="s">
        <v>529</v>
      </c>
      <c r="BBD799" s="180"/>
      <c r="BBE799" s="180">
        <f>VLOOKUP(BBB799,$A$879:$F$2508,6,FALSE)</f>
        <v>204</v>
      </c>
      <c r="BBF799" s="179" t="s">
        <v>65</v>
      </c>
      <c r="BBG799" s="10">
        <f>BBE799*1.3</f>
        <v>265.2</v>
      </c>
      <c r="BBH799" s="10"/>
      <c r="BBI799" s="239"/>
      <c r="BBJ799" s="179" t="s">
        <v>64</v>
      </c>
      <c r="BBK799" s="361" t="s">
        <v>529</v>
      </c>
      <c r="BBM799" s="180"/>
      <c r="BBN799" s="180">
        <f>VLOOKUP(BBK799,$A$879:$F$2508,6,FALSE)</f>
        <v>204</v>
      </c>
      <c r="BBO799" s="179" t="s">
        <v>65</v>
      </c>
      <c r="BBP799" s="10">
        <f>BBN799*1.3</f>
        <v>265.2</v>
      </c>
      <c r="BBQ799" s="10"/>
      <c r="BBR799" s="239"/>
      <c r="BBS799" s="179" t="s">
        <v>64</v>
      </c>
      <c r="BBT799" s="367" t="s">
        <v>420</v>
      </c>
      <c r="BBV799" s="180"/>
      <c r="BBW799" s="180">
        <f>VLOOKUP(BBT799,$A$879:$F$2508,6,FALSE)</f>
        <v>204</v>
      </c>
      <c r="BBX799" s="179" t="s">
        <v>65</v>
      </c>
      <c r="BBY799" s="10">
        <f>BBW799*1.3</f>
        <v>265.2</v>
      </c>
      <c r="BBZ799" s="10"/>
      <c r="BCA799" s="239"/>
      <c r="BCB799" s="179" t="s">
        <v>64</v>
      </c>
      <c r="BCC799" s="361" t="s">
        <v>731</v>
      </c>
      <c r="BCE799" s="180"/>
      <c r="BCF799" s="180">
        <f>VLOOKUP(BCC799,$A$879:$F$2508,6,FALSE)</f>
        <v>0</v>
      </c>
      <c r="BCG799" s="179" t="s">
        <v>65</v>
      </c>
      <c r="BCH799" s="10">
        <f>BCF799*1.3</f>
        <v>0</v>
      </c>
      <c r="BCI799" s="10"/>
      <c r="BCJ799" s="239"/>
      <c r="BCK799" s="179" t="s">
        <v>64</v>
      </c>
      <c r="BCL799" s="361" t="s">
        <v>420</v>
      </c>
      <c r="BCN799" s="180"/>
      <c r="BCO799" s="180">
        <f>VLOOKUP(BCL799,$A$879:$F$2508,6,FALSE)</f>
        <v>204</v>
      </c>
      <c r="BCP799" s="179" t="s">
        <v>65</v>
      </c>
      <c r="BCQ799" s="10">
        <f>BCO799*1.3</f>
        <v>265.2</v>
      </c>
      <c r="BCR799" s="10"/>
      <c r="BCS799" s="239"/>
      <c r="BCT799" s="179" t="s">
        <v>64</v>
      </c>
      <c r="BCU799" s="371" t="s">
        <v>835</v>
      </c>
      <c r="BCW799" s="180"/>
      <c r="BCX799" s="180">
        <f>VLOOKUP(BCU799,$A$879:$F$2508,6,FALSE)</f>
        <v>59</v>
      </c>
      <c r="BCY799" s="179" t="s">
        <v>65</v>
      </c>
      <c r="BCZ799" s="10">
        <f>BCX799*1.3</f>
        <v>76.7</v>
      </c>
      <c r="BDA799" s="10"/>
      <c r="BDB799" s="239"/>
      <c r="BDC799" s="179" t="s">
        <v>64</v>
      </c>
      <c r="BDD799" s="367" t="s">
        <v>835</v>
      </c>
      <c r="BDF799" s="180"/>
      <c r="BDG799" s="180">
        <f>VLOOKUP(BDD799,$A$879:$F$2508,6,FALSE)</f>
        <v>59</v>
      </c>
      <c r="BDH799" s="179" t="s">
        <v>65</v>
      </c>
      <c r="BDI799" s="10">
        <f>BDG799*1.3</f>
        <v>76.7</v>
      </c>
      <c r="BDJ799" s="10"/>
      <c r="BDK799" s="239"/>
      <c r="BDL799" s="179" t="s">
        <v>64</v>
      </c>
      <c r="BDM799" s="361" t="s">
        <v>731</v>
      </c>
      <c r="BDO799" s="180"/>
      <c r="BDP799" s="180">
        <f>VLOOKUP(BDM799,$A$879:$F$2508,6,FALSE)</f>
        <v>0</v>
      </c>
      <c r="BDQ799" s="179" t="s">
        <v>65</v>
      </c>
      <c r="BDR799" s="10">
        <f>BDP799*1.3</f>
        <v>0</v>
      </c>
      <c r="BDS799" s="10"/>
      <c r="BDT799" s="239"/>
      <c r="BDU799" s="179" t="s">
        <v>64</v>
      </c>
      <c r="BDV799" s="361" t="s">
        <v>529</v>
      </c>
      <c r="BDX799" s="180"/>
      <c r="BDY799" s="180">
        <f>VLOOKUP(BDV799,$A$879:$F$2508,6,FALSE)</f>
        <v>204</v>
      </c>
      <c r="BDZ799" s="179" t="s">
        <v>65</v>
      </c>
      <c r="BEA799" s="10">
        <f>BDY799*1.3</f>
        <v>265.2</v>
      </c>
      <c r="BEB799" s="10"/>
      <c r="BEC799" s="239"/>
      <c r="BED799" s="179" t="s">
        <v>64</v>
      </c>
      <c r="BEE799" s="361" t="s">
        <v>835</v>
      </c>
      <c r="BEG799" s="180"/>
      <c r="BEH799" s="180">
        <f>VLOOKUP(BEE799,$A$879:$F$2508,6,FALSE)</f>
        <v>59</v>
      </c>
      <c r="BEI799" s="179" t="s">
        <v>65</v>
      </c>
      <c r="BEJ799" s="10">
        <f>BEH799*1.3</f>
        <v>76.7</v>
      </c>
      <c r="BEK799" s="10"/>
      <c r="BEL799" s="239"/>
      <c r="BEM799" s="179" t="s">
        <v>64</v>
      </c>
      <c r="BEN799" s="361" t="s">
        <v>532</v>
      </c>
      <c r="BEP799" s="180"/>
      <c r="BEQ799" s="180">
        <f>VLOOKUP(BEN799,$A$879:$F$2508,6,FALSE)</f>
        <v>592</v>
      </c>
      <c r="BER799" s="179" t="s">
        <v>65</v>
      </c>
      <c r="BES799" s="10">
        <f>BEQ799*1.3</f>
        <v>769.6</v>
      </c>
      <c r="BET799" s="10"/>
      <c r="BEU799" s="239"/>
      <c r="BEV799" s="179" t="s">
        <v>64</v>
      </c>
      <c r="BEW799" s="361" t="s">
        <v>420</v>
      </c>
      <c r="BEY799" s="180"/>
      <c r="BEZ799" s="180">
        <f>VLOOKUP(BEW799,$A$879:$F$2508,6,FALSE)</f>
        <v>204</v>
      </c>
      <c r="BFA799" s="179" t="s">
        <v>65</v>
      </c>
      <c r="BFB799" s="10">
        <f>BEZ799*1.3</f>
        <v>265.2</v>
      </c>
      <c r="BFC799" s="10"/>
      <c r="BFD799" s="239"/>
      <c r="BFE799" s="179" t="s">
        <v>64</v>
      </c>
      <c r="BFF799" s="361" t="s">
        <v>420</v>
      </c>
      <c r="BFH799" s="180"/>
      <c r="BFI799" s="180">
        <f>VLOOKUP(BFF799,$A$879:$F$2508,6,FALSE)</f>
        <v>204</v>
      </c>
      <c r="BFJ799" s="179" t="s">
        <v>65</v>
      </c>
      <c r="BFK799" s="10">
        <f>BFI799*1.3</f>
        <v>265.2</v>
      </c>
      <c r="BFL799" s="10"/>
      <c r="BFM799" s="239"/>
      <c r="BFN799" s="179" t="s">
        <v>64</v>
      </c>
      <c r="BFO799" s="361" t="s">
        <v>420</v>
      </c>
      <c r="BFQ799" s="180"/>
      <c r="BFR799" s="180">
        <f>VLOOKUP(BFO799,$A$879:$F$2508,6,FALSE)</f>
        <v>204</v>
      </c>
      <c r="BFS799" s="179" t="s">
        <v>65</v>
      </c>
      <c r="BFT799" s="10">
        <f>BFR799*1.3</f>
        <v>265.2</v>
      </c>
      <c r="BFU799" s="10"/>
      <c r="BFV799" s="239"/>
      <c r="BFW799" s="179" t="s">
        <v>64</v>
      </c>
      <c r="BFX799" s="371" t="s">
        <v>1006</v>
      </c>
      <c r="BFZ799" s="180"/>
      <c r="BGA799" s="180">
        <f>VLOOKUP(BFX799,$A$879:$F$2508,6,FALSE)</f>
        <v>279</v>
      </c>
      <c r="BGB799" s="179" t="s">
        <v>65</v>
      </c>
      <c r="BGC799" s="10">
        <f>BGA799*1.3</f>
        <v>362.7</v>
      </c>
      <c r="BGD799" s="10"/>
      <c r="BGE799" s="239"/>
      <c r="BGF799" s="179" t="s">
        <v>64</v>
      </c>
      <c r="BGG799" s="361" t="s">
        <v>532</v>
      </c>
      <c r="BGI799" s="180"/>
      <c r="BGJ799" s="180">
        <f>VLOOKUP(BGG799,$A$879:$F$2508,6,FALSE)</f>
        <v>592</v>
      </c>
      <c r="BGK799" s="179" t="s">
        <v>65</v>
      </c>
      <c r="BGL799" s="10">
        <f>BGJ799*1.3</f>
        <v>769.6</v>
      </c>
      <c r="BGM799" s="10"/>
      <c r="BGN799" s="239"/>
      <c r="BGO799" s="179" t="s">
        <v>64</v>
      </c>
      <c r="BGP799" s="371" t="s">
        <v>529</v>
      </c>
      <c r="BGR799" s="180"/>
      <c r="BGS799" s="180">
        <f>VLOOKUP(BGP799,$A$879:$F$2508,6,FALSE)</f>
        <v>204</v>
      </c>
      <c r="BGT799" s="179" t="s">
        <v>65</v>
      </c>
      <c r="BGU799" s="10">
        <f>BGS799*1.3</f>
        <v>265.2</v>
      </c>
      <c r="BGV799" s="10"/>
      <c r="BGW799" s="239"/>
      <c r="BGX799" s="179" t="s">
        <v>64</v>
      </c>
      <c r="BGY799" s="361" t="s">
        <v>835</v>
      </c>
      <c r="BHA799" s="180"/>
      <c r="BHB799" s="180">
        <f>VLOOKUP(BGY799,$A$879:$F$2508,6,FALSE)</f>
        <v>59</v>
      </c>
      <c r="BHC799" s="179" t="s">
        <v>65</v>
      </c>
      <c r="BHD799" s="10">
        <f>BHB799*1.3</f>
        <v>76.7</v>
      </c>
      <c r="BHE799" s="10"/>
    </row>
    <row r="800" spans="1:1565" s="14" customFormat="1" ht="15">
      <c r="A800" s="179" t="s">
        <v>66</v>
      </c>
      <c r="B800" s="363" t="s">
        <v>1694</v>
      </c>
      <c r="D800" s="180"/>
      <c r="E800" s="180">
        <f>VLOOKUP(B800,$A$879:$F$2508,6,FALSE)</f>
        <v>134</v>
      </c>
      <c r="F800" s="179" t="s">
        <v>67</v>
      </c>
      <c r="G800" s="10">
        <f>E800*1.2</f>
        <v>160.79999999999998</v>
      </c>
      <c r="H800" s="10"/>
      <c r="I800" s="233"/>
      <c r="J800" s="179" t="s">
        <v>66</v>
      </c>
      <c r="K800" s="361" t="s">
        <v>1694</v>
      </c>
      <c r="M800" s="180"/>
      <c r="N800" s="180">
        <f>VLOOKUP(K800,$A$879:$F$2508,6,FALSE)</f>
        <v>134</v>
      </c>
      <c r="O800" s="179" t="s">
        <v>67</v>
      </c>
      <c r="P800" s="10">
        <f>N800*1.2</f>
        <v>160.79999999999998</v>
      </c>
      <c r="Q800" s="10"/>
      <c r="R800" s="233"/>
      <c r="S800" s="179" t="s">
        <v>66</v>
      </c>
      <c r="T800" s="361" t="s">
        <v>420</v>
      </c>
      <c r="V800" s="180"/>
      <c r="W800" s="180">
        <f>VLOOKUP(T800,$A$879:$F$2508,6,FALSE)</f>
        <v>204</v>
      </c>
      <c r="X800" s="179" t="s">
        <v>67</v>
      </c>
      <c r="Y800" s="10">
        <f>W800*1.2</f>
        <v>244.79999999999998</v>
      </c>
      <c r="Z800" s="10"/>
      <c r="AA800" s="233"/>
      <c r="AB800" s="179" t="s">
        <v>66</v>
      </c>
      <c r="AC800" s="361" t="s">
        <v>420</v>
      </c>
      <c r="AE800" s="180"/>
      <c r="AF800" s="180">
        <f>VLOOKUP(AC800,$A$879:$F$2508,6,FALSE)</f>
        <v>204</v>
      </c>
      <c r="AG800" s="179" t="s">
        <v>67</v>
      </c>
      <c r="AH800" s="10">
        <f>AF800*1.2</f>
        <v>244.79999999999998</v>
      </c>
      <c r="AI800" s="10"/>
      <c r="AJ800" s="233"/>
      <c r="AK800" s="179" t="s">
        <v>66</v>
      </c>
      <c r="AL800" s="361" t="s">
        <v>420</v>
      </c>
      <c r="AN800" s="180"/>
      <c r="AO800" s="180">
        <f>VLOOKUP(AL800,$A$879:$F$2508,6,FALSE)</f>
        <v>204</v>
      </c>
      <c r="AP800" s="179" t="s">
        <v>67</v>
      </c>
      <c r="AQ800" s="10">
        <f>AO800*1.2</f>
        <v>244.79999999999998</v>
      </c>
      <c r="AR800" s="10"/>
      <c r="AS800" s="233"/>
      <c r="AT800" s="179" t="s">
        <v>66</v>
      </c>
      <c r="AU800" s="361" t="s">
        <v>1694</v>
      </c>
      <c r="AW800" s="180"/>
      <c r="AX800" s="180">
        <f>VLOOKUP(AU800,$A$879:$F$2508,6,FALSE)</f>
        <v>134</v>
      </c>
      <c r="AY800" s="179" t="s">
        <v>67</v>
      </c>
      <c r="AZ800" s="10">
        <f>AX800*1.2</f>
        <v>160.79999999999998</v>
      </c>
      <c r="BA800" s="10"/>
      <c r="BB800" s="233"/>
      <c r="BC800" s="179" t="s">
        <v>66</v>
      </c>
      <c r="BD800" s="361" t="s">
        <v>1332</v>
      </c>
      <c r="BF800" s="180"/>
      <c r="BG800" s="180">
        <f>VLOOKUP(BD800,$A$879:$F$2508,6,FALSE)</f>
        <v>29</v>
      </c>
      <c r="BH800" s="179" t="s">
        <v>67</v>
      </c>
      <c r="BI800" s="10">
        <f>BG800*1.2</f>
        <v>34.799999999999997</v>
      </c>
      <c r="BJ800" s="10"/>
      <c r="BK800" s="233"/>
      <c r="BL800" s="179" t="s">
        <v>66</v>
      </c>
      <c r="BM800" s="361" t="s">
        <v>420</v>
      </c>
      <c r="BO800" s="180"/>
      <c r="BP800" s="180">
        <f>VLOOKUP(BM800,$A$879:$F$2508,6,FALSE)</f>
        <v>204</v>
      </c>
      <c r="BQ800" s="179" t="s">
        <v>67</v>
      </c>
      <c r="BR800" s="10">
        <f>BP800*1.2</f>
        <v>244.79999999999998</v>
      </c>
      <c r="BS800" s="10"/>
      <c r="BT800" s="233"/>
      <c r="BU800" s="179" t="s">
        <v>66</v>
      </c>
      <c r="BV800" s="361" t="s">
        <v>1694</v>
      </c>
      <c r="BX800" s="180"/>
      <c r="BY800" s="180">
        <f>VLOOKUP(BV800,$A$879:$F$2508,6,FALSE)</f>
        <v>134</v>
      </c>
      <c r="BZ800" s="179" t="s">
        <v>67</v>
      </c>
      <c r="CA800" s="10">
        <f>BY800*1.2</f>
        <v>160.79999999999998</v>
      </c>
      <c r="CB800" s="10"/>
      <c r="CC800" s="233"/>
      <c r="CD800" s="179" t="s">
        <v>66</v>
      </c>
      <c r="CE800" s="361" t="s">
        <v>529</v>
      </c>
      <c r="CG800" s="180"/>
      <c r="CH800" s="180">
        <f>VLOOKUP(CE800,$A$879:$F$2508,6,FALSE)</f>
        <v>204</v>
      </c>
      <c r="CI800" s="179" t="s">
        <v>67</v>
      </c>
      <c r="CJ800" s="10">
        <f>CH800*1.2</f>
        <v>244.79999999999998</v>
      </c>
      <c r="CK800" s="10"/>
      <c r="CL800" s="233"/>
      <c r="CM800" s="179" t="s">
        <v>66</v>
      </c>
      <c r="CN800" s="361" t="s">
        <v>1006</v>
      </c>
      <c r="CP800" s="180"/>
      <c r="CQ800" s="180">
        <f>VLOOKUP(CN800,$A$879:$F$2508,6,FALSE)</f>
        <v>279</v>
      </c>
      <c r="CR800" s="179" t="s">
        <v>67</v>
      </c>
      <c r="CS800" s="10">
        <f>CQ800*1.2</f>
        <v>334.8</v>
      </c>
      <c r="CT800" s="10"/>
      <c r="CU800" s="233"/>
      <c r="CV800" s="179" t="s">
        <v>66</v>
      </c>
      <c r="CW800" s="361" t="s">
        <v>529</v>
      </c>
      <c r="CY800" s="180"/>
      <c r="CZ800" s="180">
        <f>VLOOKUP(CW800,$A$879:$F$2508,6,FALSE)</f>
        <v>204</v>
      </c>
      <c r="DA800" s="179" t="s">
        <v>67</v>
      </c>
      <c r="DB800" s="10">
        <f>CZ800*1.2</f>
        <v>244.79999999999998</v>
      </c>
      <c r="DC800" s="10"/>
      <c r="DD800" s="233"/>
      <c r="DE800" s="179" t="s">
        <v>66</v>
      </c>
      <c r="DF800" s="361" t="s">
        <v>529</v>
      </c>
      <c r="DH800" s="180"/>
      <c r="DI800" s="180">
        <f>VLOOKUP(DF800,$A$879:$F$2508,6,FALSE)</f>
        <v>204</v>
      </c>
      <c r="DJ800" s="179" t="s">
        <v>67</v>
      </c>
      <c r="DK800" s="10">
        <f>DI800*1.2</f>
        <v>244.79999999999998</v>
      </c>
      <c r="DL800" s="10"/>
      <c r="DM800" s="233"/>
      <c r="DN800" s="179" t="s">
        <v>66</v>
      </c>
      <c r="DO800" s="361" t="s">
        <v>529</v>
      </c>
      <c r="DQ800" s="180"/>
      <c r="DR800" s="180">
        <f>VLOOKUP(DO800,$A$879:$F$2508,6,FALSE)</f>
        <v>204</v>
      </c>
      <c r="DS800" s="179" t="s">
        <v>67</v>
      </c>
      <c r="DT800" s="10">
        <f>DR800*1.2</f>
        <v>244.79999999999998</v>
      </c>
      <c r="DU800" s="10"/>
      <c r="DV800" s="233"/>
      <c r="DW800" s="179" t="s">
        <v>66</v>
      </c>
      <c r="DX800" s="361" t="s">
        <v>835</v>
      </c>
      <c r="DZ800" s="180"/>
      <c r="EA800" s="180">
        <f>VLOOKUP(DX800,$A$879:$F$2508,6,FALSE)</f>
        <v>59</v>
      </c>
      <c r="EB800" s="179" t="s">
        <v>67</v>
      </c>
      <c r="EC800" s="10">
        <f>EA800*1.2</f>
        <v>70.8</v>
      </c>
      <c r="ED800" s="10"/>
      <c r="EE800" s="233"/>
      <c r="EF800" s="179" t="s">
        <v>66</v>
      </c>
      <c r="EG800" s="361" t="s">
        <v>420</v>
      </c>
      <c r="EI800" s="180"/>
      <c r="EJ800" s="180">
        <f>VLOOKUP(EG800,$A$879:$F$2508,6,FALSE)</f>
        <v>204</v>
      </c>
      <c r="EK800" s="179" t="s">
        <v>67</v>
      </c>
      <c r="EL800" s="10">
        <f>EJ800*1.2</f>
        <v>244.79999999999998</v>
      </c>
      <c r="EM800" s="10"/>
      <c r="EN800" s="233"/>
      <c r="EO800" s="179" t="s">
        <v>66</v>
      </c>
      <c r="EP800" s="361" t="s">
        <v>1006</v>
      </c>
      <c r="ER800" s="180"/>
      <c r="ES800" s="180">
        <f>VLOOKUP(EP800,$A$879:$F$2508,6,FALSE)</f>
        <v>279</v>
      </c>
      <c r="ET800" s="179" t="s">
        <v>67</v>
      </c>
      <c r="EU800" s="10">
        <f>ES800*1.2</f>
        <v>334.8</v>
      </c>
      <c r="EV800" s="10"/>
      <c r="EW800" s="233"/>
      <c r="EX800" s="179" t="s">
        <v>66</v>
      </c>
      <c r="EY800" s="361" t="s">
        <v>1694</v>
      </c>
      <c r="FA800" s="180"/>
      <c r="FB800" s="180">
        <f>VLOOKUP(EY800,$A$879:$F$2508,6,FALSE)</f>
        <v>134</v>
      </c>
      <c r="FC800" s="179" t="s">
        <v>67</v>
      </c>
      <c r="FD800" s="10">
        <f>FB800*1.2</f>
        <v>160.79999999999998</v>
      </c>
      <c r="FE800" s="10"/>
      <c r="FF800" s="233"/>
      <c r="FG800" s="179" t="s">
        <v>66</v>
      </c>
      <c r="FH800" s="361" t="s">
        <v>1332</v>
      </c>
      <c r="FJ800" s="180"/>
      <c r="FK800" s="180">
        <f>VLOOKUP(FH800,$A$879:$F$2508,6,FALSE)</f>
        <v>29</v>
      </c>
      <c r="FL800" s="179" t="s">
        <v>67</v>
      </c>
      <c r="FM800" s="10">
        <f>FK800*1.2</f>
        <v>34.799999999999997</v>
      </c>
      <c r="FN800" s="10"/>
      <c r="FO800" s="233"/>
      <c r="FP800" s="179" t="s">
        <v>66</v>
      </c>
      <c r="FQ800" s="361" t="s">
        <v>835</v>
      </c>
      <c r="FS800" s="180"/>
      <c r="FT800" s="180">
        <f>VLOOKUP(FQ800,$A$879:$F$2508,6,FALSE)</f>
        <v>59</v>
      </c>
      <c r="FU800" s="179" t="s">
        <v>67</v>
      </c>
      <c r="FV800" s="10">
        <f>FT800*1.2</f>
        <v>70.8</v>
      </c>
      <c r="FW800" s="10"/>
      <c r="FX800" s="233"/>
      <c r="FY800" s="179" t="s">
        <v>66</v>
      </c>
      <c r="FZ800" s="369" t="s">
        <v>183</v>
      </c>
      <c r="GB800" s="180"/>
      <c r="GC800" s="180" t="e">
        <f>VLOOKUP(FZ800,$A$879:$F$2508,6,FALSE)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1" t="s">
        <v>835</v>
      </c>
      <c r="GK800" s="180"/>
      <c r="GL800" s="180">
        <f>VLOOKUP(GI800,$A$879:$F$2508,6,FALSE)</f>
        <v>59</v>
      </c>
      <c r="GM800" s="179" t="s">
        <v>67</v>
      </c>
      <c r="GN800" s="10">
        <f>GL800*1.2</f>
        <v>70.8</v>
      </c>
      <c r="GO800" s="10"/>
      <c r="GP800" s="233"/>
      <c r="GQ800" s="179" t="s">
        <v>66</v>
      </c>
      <c r="GR800" s="361" t="s">
        <v>1332</v>
      </c>
      <c r="GT800" s="180"/>
      <c r="GU800" s="180">
        <f>VLOOKUP(GR800,$A$879:$F$2508,6,FALSE)</f>
        <v>29</v>
      </c>
      <c r="GV800" s="179" t="s">
        <v>67</v>
      </c>
      <c r="GW800" s="10">
        <f>GU800*1.2</f>
        <v>34.799999999999997</v>
      </c>
      <c r="GX800" s="10"/>
      <c r="GY800" s="233"/>
      <c r="GZ800" s="179" t="s">
        <v>66</v>
      </c>
      <c r="HA800" s="361" t="s">
        <v>420</v>
      </c>
      <c r="HC800" s="180"/>
      <c r="HD800" s="180">
        <f>VLOOKUP(HA800,$A$879:$F$2508,6,FALSE)</f>
        <v>204</v>
      </c>
      <c r="HE800" s="179" t="s">
        <v>67</v>
      </c>
      <c r="HF800" s="10">
        <f>HD800*1.2</f>
        <v>244.79999999999998</v>
      </c>
      <c r="HG800" s="10"/>
      <c r="HH800" s="233"/>
      <c r="HI800" s="179" t="s">
        <v>66</v>
      </c>
      <c r="HJ800" s="361" t="s">
        <v>529</v>
      </c>
      <c r="HL800" s="180"/>
      <c r="HM800" s="180">
        <f>VLOOKUP(HJ800,$A$879:$F$2508,6,FALSE)</f>
        <v>204</v>
      </c>
      <c r="HN800" s="179" t="s">
        <v>67</v>
      </c>
      <c r="HO800" s="10">
        <f>HM800*1.2</f>
        <v>244.79999999999998</v>
      </c>
      <c r="HP800" s="10"/>
      <c r="HQ800" s="233"/>
      <c r="HR800" s="179" t="s">
        <v>66</v>
      </c>
      <c r="HS800" s="361" t="s">
        <v>420</v>
      </c>
      <c r="HU800" s="180"/>
      <c r="HV800" s="180">
        <f>VLOOKUP(HS800,$A$879:$F$2508,6,FALSE)</f>
        <v>204</v>
      </c>
      <c r="HW800" s="179" t="s">
        <v>67</v>
      </c>
      <c r="HX800" s="10">
        <f>HV800*1.2</f>
        <v>244.79999999999998</v>
      </c>
      <c r="HY800" s="10"/>
      <c r="HZ800" s="233"/>
      <c r="IA800" s="179" t="s">
        <v>66</v>
      </c>
      <c r="IB800" s="361" t="s">
        <v>420</v>
      </c>
      <c r="ID800" s="180"/>
      <c r="IE800" s="180">
        <f>VLOOKUP(IB800,$A$879:$F$2508,6,FALSE)</f>
        <v>204</v>
      </c>
      <c r="IF800" s="179" t="s">
        <v>67</v>
      </c>
      <c r="IG800" s="10">
        <f>IE800*1.2</f>
        <v>244.79999999999998</v>
      </c>
      <c r="IH800" s="10"/>
      <c r="II800" s="233"/>
      <c r="IJ800" s="179" t="s">
        <v>66</v>
      </c>
      <c r="IK800" s="361" t="s">
        <v>1332</v>
      </c>
      <c r="IM800" s="180"/>
      <c r="IN800" s="180">
        <f>VLOOKUP(IK800,$A$879:$F$2508,6,FALSE)</f>
        <v>29</v>
      </c>
      <c r="IO800" s="179" t="s">
        <v>67</v>
      </c>
      <c r="IP800" s="10">
        <f>IN800*1.2</f>
        <v>34.799999999999997</v>
      </c>
      <c r="IQ800" s="10"/>
      <c r="IR800" s="233"/>
      <c r="IS800" s="179" t="s">
        <v>66</v>
      </c>
      <c r="IT800" s="361" t="s">
        <v>529</v>
      </c>
      <c r="IV800" s="180"/>
      <c r="IW800" s="180">
        <f>VLOOKUP(IT800,$A$879:$F$2508,6,FALSE)</f>
        <v>204</v>
      </c>
      <c r="IX800" s="179" t="s">
        <v>67</v>
      </c>
      <c r="IY800" s="10">
        <f>IW800*1.2</f>
        <v>244.79999999999998</v>
      </c>
      <c r="IZ800" s="10"/>
      <c r="JA800" s="233"/>
      <c r="JB800" s="179" t="s">
        <v>66</v>
      </c>
      <c r="JC800" s="361" t="s">
        <v>529</v>
      </c>
      <c r="JE800" s="180"/>
      <c r="JF800" s="180">
        <f>VLOOKUP(JC800,$A$879:$F$2508,6,FALSE)</f>
        <v>204</v>
      </c>
      <c r="JG800" s="179" t="s">
        <v>67</v>
      </c>
      <c r="JH800" s="10">
        <f>JF800*1.2</f>
        <v>244.79999999999998</v>
      </c>
      <c r="JI800" s="10"/>
      <c r="JJ800" s="233"/>
      <c r="JK800" s="179" t="s">
        <v>66</v>
      </c>
      <c r="JL800" s="361" t="s">
        <v>529</v>
      </c>
      <c r="JN800" s="180"/>
      <c r="JO800" s="180">
        <f>VLOOKUP(JL800,$A$879:$F$2508,6,FALSE)</f>
        <v>204</v>
      </c>
      <c r="JP800" s="179" t="s">
        <v>67</v>
      </c>
      <c r="JQ800" s="10">
        <f>JO800*1.2</f>
        <v>244.79999999999998</v>
      </c>
      <c r="JR800" s="10"/>
      <c r="JS800" s="233"/>
      <c r="JT800" s="179" t="s">
        <v>66</v>
      </c>
      <c r="JU800" s="361" t="s">
        <v>420</v>
      </c>
      <c r="JW800" s="180"/>
      <c r="JX800" s="180">
        <f>VLOOKUP(JU800,$A$879:$F$2508,6,FALSE)</f>
        <v>204</v>
      </c>
      <c r="JY800" s="179" t="s">
        <v>67</v>
      </c>
      <c r="JZ800" s="10">
        <f>JX800*1.2</f>
        <v>244.79999999999998</v>
      </c>
      <c r="KA800" s="10"/>
      <c r="KB800" s="233"/>
      <c r="KC800" s="179" t="s">
        <v>66</v>
      </c>
      <c r="KD800" s="369" t="s">
        <v>183</v>
      </c>
      <c r="KF800" s="180"/>
      <c r="KG800" s="180" t="e">
        <f>VLOOKUP(KD800,$A$879:$F$2508,6,FALSE)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1" t="s">
        <v>529</v>
      </c>
      <c r="KO800" s="180"/>
      <c r="KP800" s="180">
        <f>VLOOKUP(KM800,$A$879:$F$2508,6,FALSE)</f>
        <v>204</v>
      </c>
      <c r="KQ800" s="179" t="s">
        <v>67</v>
      </c>
      <c r="KR800" s="10">
        <f>KP800*1.2</f>
        <v>244.79999999999998</v>
      </c>
      <c r="KS800" s="10"/>
      <c r="KT800" s="233"/>
      <c r="KU800" s="179" t="s">
        <v>66</v>
      </c>
      <c r="KV800" s="361" t="s">
        <v>529</v>
      </c>
      <c r="KX800" s="180"/>
      <c r="KY800" s="180">
        <f>VLOOKUP(KV800,$A$879:$F$2508,6,FALSE)</f>
        <v>204</v>
      </c>
      <c r="KZ800" s="179" t="s">
        <v>67</v>
      </c>
      <c r="LA800" s="10">
        <f>KY800*1.2</f>
        <v>244.79999999999998</v>
      </c>
      <c r="LB800" s="10"/>
      <c r="LC800" s="233"/>
      <c r="LD800" s="179" t="s">
        <v>66</v>
      </c>
      <c r="LE800" s="369" t="s">
        <v>183</v>
      </c>
      <c r="LG800" s="180"/>
      <c r="LH800" s="180" t="e">
        <f>VLOOKUP(LE800,$A$879:$F$2508,6,FALSE)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1" t="s">
        <v>420</v>
      </c>
      <c r="LP800" s="180"/>
      <c r="LQ800" s="180">
        <f>VLOOKUP(LN800,$A$879:$F$2508,6,FALSE)</f>
        <v>204</v>
      </c>
      <c r="LR800" s="179" t="s">
        <v>67</v>
      </c>
      <c r="LS800" s="10">
        <f>LQ800*1.2</f>
        <v>244.79999999999998</v>
      </c>
      <c r="LT800" s="10"/>
      <c r="LU800" s="233"/>
      <c r="LV800" s="179" t="s">
        <v>66</v>
      </c>
      <c r="LW800" s="361" t="s">
        <v>731</v>
      </c>
      <c r="LY800" s="180"/>
      <c r="LZ800" s="180">
        <f>VLOOKUP(LW800,$A$879:$F$2508,6,FALSE)</f>
        <v>0</v>
      </c>
      <c r="MA800" s="179" t="s">
        <v>67</v>
      </c>
      <c r="MB800" s="10">
        <f>LZ800*1.2</f>
        <v>0</v>
      </c>
      <c r="MC800" s="10"/>
      <c r="MD800" s="233"/>
      <c r="ME800" s="179" t="s">
        <v>66</v>
      </c>
      <c r="MF800" s="361" t="s">
        <v>529</v>
      </c>
      <c r="MH800" s="180"/>
      <c r="MI800" s="180">
        <f>VLOOKUP(MF800,$A$879:$F$2508,6,FALSE)</f>
        <v>204</v>
      </c>
      <c r="MJ800" s="179" t="s">
        <v>67</v>
      </c>
      <c r="MK800" s="10">
        <f>MI800*1.2</f>
        <v>244.79999999999998</v>
      </c>
      <c r="ML800" s="10"/>
      <c r="MM800" s="233"/>
      <c r="MN800" s="179" t="s">
        <v>66</v>
      </c>
      <c r="MO800" s="369" t="s">
        <v>183</v>
      </c>
      <c r="MQ800" s="180"/>
      <c r="MR800" s="180" t="e">
        <f>VLOOKUP(MO800,$A$879:$F$2508,6,FALSE)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1" t="s">
        <v>529</v>
      </c>
      <c r="MZ800" s="180"/>
      <c r="NA800" s="180">
        <f>VLOOKUP(MX800,$A$879:$F$2508,6,FALSE)</f>
        <v>204</v>
      </c>
      <c r="NB800" s="179" t="s">
        <v>67</v>
      </c>
      <c r="NC800" s="10">
        <f>NA800*1.2</f>
        <v>244.79999999999998</v>
      </c>
      <c r="ND800" s="10"/>
      <c r="NE800" s="233"/>
      <c r="NF800" s="179" t="s">
        <v>66</v>
      </c>
      <c r="NG800" s="361" t="s">
        <v>835</v>
      </c>
      <c r="NI800" s="180"/>
      <c r="NJ800" s="180">
        <f>VLOOKUP(NG800,$A$879:$F$2508,6,FALSE)</f>
        <v>59</v>
      </c>
      <c r="NK800" s="179" t="s">
        <v>67</v>
      </c>
      <c r="NL800" s="10">
        <f>NJ800*1.2</f>
        <v>70.8</v>
      </c>
      <c r="NM800" s="10"/>
      <c r="NN800" s="233"/>
      <c r="NO800" s="179" t="s">
        <v>66</v>
      </c>
      <c r="NP800" s="361" t="s">
        <v>505</v>
      </c>
      <c r="NR800" s="180"/>
      <c r="NS800" s="180">
        <f>VLOOKUP(NP800,$A$879:$F$2508,6,FALSE)</f>
        <v>57</v>
      </c>
      <c r="NT800" s="179" t="s">
        <v>67</v>
      </c>
      <c r="NU800" s="10">
        <f>NS800*1.2</f>
        <v>68.399999999999991</v>
      </c>
      <c r="NV800" s="10"/>
      <c r="NW800" s="233"/>
      <c r="NX800" s="179" t="s">
        <v>66</v>
      </c>
      <c r="NY800" s="361" t="s">
        <v>529</v>
      </c>
      <c r="OA800" s="180"/>
      <c r="OB800" s="180">
        <f>VLOOKUP(NY800,$A$879:$F$2508,6,FALSE)</f>
        <v>204</v>
      </c>
      <c r="OC800" s="179" t="s">
        <v>67</v>
      </c>
      <c r="OD800" s="10">
        <f>OB800*1.2</f>
        <v>244.79999999999998</v>
      </c>
      <c r="OE800" s="10"/>
      <c r="OF800" s="233"/>
      <c r="OG800" s="179" t="s">
        <v>66</v>
      </c>
      <c r="OH800" s="361" t="s">
        <v>731</v>
      </c>
      <c r="OJ800" s="180"/>
      <c r="OK800" s="180">
        <f>VLOOKUP(OH800,$A$879:$F$2508,6,FALSE)</f>
        <v>0</v>
      </c>
      <c r="OL800" s="179" t="s">
        <v>67</v>
      </c>
      <c r="OM800" s="10">
        <f>OK800*1.2</f>
        <v>0</v>
      </c>
      <c r="ON800" s="10"/>
      <c r="OO800" s="233"/>
      <c r="OP800" s="179" t="s">
        <v>66</v>
      </c>
      <c r="OQ800" s="361" t="s">
        <v>505</v>
      </c>
      <c r="OS800" s="180"/>
      <c r="OT800" s="180">
        <f>VLOOKUP(OQ800,$A$879:$F$2508,6,FALSE)</f>
        <v>57</v>
      </c>
      <c r="OU800" s="179" t="s">
        <v>67</v>
      </c>
      <c r="OV800" s="10">
        <f>OT800*1.2</f>
        <v>68.399999999999991</v>
      </c>
      <c r="OW800" s="10"/>
      <c r="OX800" s="233"/>
      <c r="OY800" s="179" t="s">
        <v>66</v>
      </c>
      <c r="OZ800" s="371" t="s">
        <v>529</v>
      </c>
      <c r="PB800" s="180"/>
      <c r="PC800" s="180">
        <f>VLOOKUP(OZ800,$A$879:$F$2508,6,FALSE)</f>
        <v>204</v>
      </c>
      <c r="PD800" s="179" t="s">
        <v>67</v>
      </c>
      <c r="PE800" s="10">
        <f>PC800*1.2</f>
        <v>244.79999999999998</v>
      </c>
      <c r="PF800" s="10"/>
      <c r="PG800" s="233"/>
      <c r="PH800" s="179" t="s">
        <v>66</v>
      </c>
      <c r="PI800" s="361" t="s">
        <v>529</v>
      </c>
      <c r="PK800" s="180"/>
      <c r="PL800" s="180">
        <f>VLOOKUP(PI800,$A$879:$F$2508,6,FALSE)</f>
        <v>204</v>
      </c>
      <c r="PM800" s="179" t="s">
        <v>67</v>
      </c>
      <c r="PN800" s="10">
        <f>PL800*1.2</f>
        <v>244.79999999999998</v>
      </c>
      <c r="PO800" s="10"/>
      <c r="PP800" s="233"/>
      <c r="PQ800" s="179" t="s">
        <v>66</v>
      </c>
      <c r="PR800" s="361" t="s">
        <v>420</v>
      </c>
      <c r="PT800" s="180"/>
      <c r="PU800" s="180">
        <f>VLOOKUP(PR800,$A$879:$F$2508,6,FALSE)</f>
        <v>204</v>
      </c>
      <c r="PV800" s="179" t="s">
        <v>67</v>
      </c>
      <c r="PW800" s="10">
        <f>PU800*1.2</f>
        <v>244.79999999999998</v>
      </c>
      <c r="PX800" s="10"/>
      <c r="PY800" s="233"/>
      <c r="PZ800" s="179" t="s">
        <v>66</v>
      </c>
      <c r="QA800" s="363" t="s">
        <v>420</v>
      </c>
      <c r="QC800" s="180"/>
      <c r="QD800" s="180">
        <f>VLOOKUP(QA800,$A$879:$F$2508,6,FALSE)</f>
        <v>204</v>
      </c>
      <c r="QE800" s="179" t="s">
        <v>67</v>
      </c>
      <c r="QF800" s="10">
        <f>QD800*1.2</f>
        <v>244.79999999999998</v>
      </c>
      <c r="QG800" s="10"/>
      <c r="QH800" s="233"/>
      <c r="QI800" s="179" t="s">
        <v>66</v>
      </c>
      <c r="QJ800" s="369" t="s">
        <v>183</v>
      </c>
      <c r="QL800" s="180"/>
      <c r="QM800" s="180" t="e">
        <f>VLOOKUP(QJ800,$A$879:$F$2508,6,FALSE)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1" t="s">
        <v>420</v>
      </c>
      <c r="QU800" s="180"/>
      <c r="QV800" s="180">
        <f>VLOOKUP(QS800,$A$879:$F$2508,6,FALSE)</f>
        <v>204</v>
      </c>
      <c r="QW800" s="179" t="s">
        <v>67</v>
      </c>
      <c r="QX800" s="10">
        <f>QV800*1.2</f>
        <v>244.79999999999998</v>
      </c>
      <c r="QY800" s="10"/>
      <c r="QZ800" s="233"/>
      <c r="RA800" s="179" t="s">
        <v>66</v>
      </c>
      <c r="RB800" s="361" t="s">
        <v>1006</v>
      </c>
      <c r="RD800" s="180"/>
      <c r="RE800" s="180">
        <f>VLOOKUP(RB800,$A$879:$F$2508,6,FALSE)</f>
        <v>279</v>
      </c>
      <c r="RF800" s="179" t="s">
        <v>67</v>
      </c>
      <c r="RG800" s="10">
        <f>RE800*1.2</f>
        <v>334.8</v>
      </c>
      <c r="RH800" s="10"/>
      <c r="RI800" s="233"/>
      <c r="RJ800" s="179" t="s">
        <v>66</v>
      </c>
      <c r="RK800" s="361" t="s">
        <v>529</v>
      </c>
      <c r="RM800" s="180"/>
      <c r="RN800" s="180">
        <f>VLOOKUP(RK800,$A$879:$F$2508,6,FALSE)</f>
        <v>204</v>
      </c>
      <c r="RO800" s="179" t="s">
        <v>67</v>
      </c>
      <c r="RP800" s="10">
        <f>RN800*1.2</f>
        <v>244.79999999999998</v>
      </c>
      <c r="RQ800" s="10"/>
      <c r="RR800" s="233"/>
      <c r="RS800" s="179" t="s">
        <v>66</v>
      </c>
      <c r="RT800" s="369" t="s">
        <v>183</v>
      </c>
      <c r="RV800" s="180"/>
      <c r="RW800" s="180" t="e">
        <f>VLOOKUP(RT800,$A$879:$F$2508,6,FALSE)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1" t="s">
        <v>731</v>
      </c>
      <c r="SE800" s="180"/>
      <c r="SF800" s="180">
        <f>VLOOKUP(SC800,$A$879:$F$2508,6,FALSE)</f>
        <v>0</v>
      </c>
      <c r="SG800" s="179" t="s">
        <v>67</v>
      </c>
      <c r="SH800" s="10">
        <f>SF800*1.2</f>
        <v>0</v>
      </c>
      <c r="SI800" s="10"/>
      <c r="SJ800" s="239"/>
      <c r="SK800" s="179" t="s">
        <v>66</v>
      </c>
      <c r="SL800" s="361" t="s">
        <v>420</v>
      </c>
      <c r="SN800" s="180"/>
      <c r="SO800" s="180">
        <f>VLOOKUP(SL800,$A$879:$F$2508,6,FALSE)</f>
        <v>204</v>
      </c>
      <c r="SP800" s="179" t="s">
        <v>67</v>
      </c>
      <c r="SQ800" s="10">
        <f>SO800*1.2</f>
        <v>244.79999999999998</v>
      </c>
      <c r="SR800" s="10"/>
      <c r="SS800" s="239"/>
      <c r="ST800" s="179" t="s">
        <v>66</v>
      </c>
      <c r="SU800" s="361" t="s">
        <v>529</v>
      </c>
      <c r="SW800" s="180"/>
      <c r="SX800" s="180">
        <f>VLOOKUP(SU800,$A$879:$F$2508,6,FALSE)</f>
        <v>204</v>
      </c>
      <c r="SY800" s="179" t="s">
        <v>67</v>
      </c>
      <c r="SZ800" s="10">
        <f>SX800*1.2</f>
        <v>244.79999999999998</v>
      </c>
      <c r="TA800" s="10"/>
      <c r="TB800" s="239"/>
      <c r="TC800" s="179" t="s">
        <v>66</v>
      </c>
      <c r="TD800" s="369" t="s">
        <v>183</v>
      </c>
      <c r="TF800" s="180"/>
      <c r="TG800" s="180" t="e">
        <f>VLOOKUP(TD800,$A$879:$F$2508,6,FALSE)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1" t="s">
        <v>1694</v>
      </c>
      <c r="TO800" s="180"/>
      <c r="TP800" s="180">
        <f>VLOOKUP(TM800,$A$879:$F$2508,6,FALSE)</f>
        <v>134</v>
      </c>
      <c r="TQ800" s="179" t="s">
        <v>67</v>
      </c>
      <c r="TR800" s="10">
        <f>TP800*1.2</f>
        <v>160.79999999999998</v>
      </c>
      <c r="TS800" s="10"/>
      <c r="TT800" s="239"/>
      <c r="TU800" s="179" t="s">
        <v>66</v>
      </c>
      <c r="TV800" s="361" t="s">
        <v>1332</v>
      </c>
      <c r="TX800" s="180"/>
      <c r="TY800" s="180">
        <f>VLOOKUP(TV800,$A$879:$F$2508,6,FALSE)</f>
        <v>29</v>
      </c>
      <c r="TZ800" s="179" t="s">
        <v>67</v>
      </c>
      <c r="UA800" s="10">
        <f>TY800*1.2</f>
        <v>34.799999999999997</v>
      </c>
      <c r="UB800" s="10"/>
      <c r="UC800" s="239"/>
      <c r="UD800" s="179" t="s">
        <v>66</v>
      </c>
      <c r="UE800" s="361" t="s">
        <v>835</v>
      </c>
      <c r="UG800" s="180"/>
      <c r="UH800" s="180">
        <f>VLOOKUP(UE800,$A$879:$F$2508,6,FALSE)</f>
        <v>59</v>
      </c>
      <c r="UI800" s="179" t="s">
        <v>67</v>
      </c>
      <c r="UJ800" s="10">
        <f>UH800*1.2</f>
        <v>70.8</v>
      </c>
      <c r="UK800" s="10"/>
      <c r="UL800" s="239"/>
      <c r="UM800" s="179" t="s">
        <v>66</v>
      </c>
      <c r="UN800" s="369" t="s">
        <v>183</v>
      </c>
      <c r="UP800" s="180"/>
      <c r="UQ800" s="180" t="e">
        <f>VLOOKUP(UN800,$A$879:$F$2508,6,FALSE)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1" t="s">
        <v>1694</v>
      </c>
      <c r="UY800" s="180"/>
      <c r="UZ800" s="180">
        <f>VLOOKUP(UW800,$A$879:$F$2508,6,FALSE)</f>
        <v>134</v>
      </c>
      <c r="VA800" s="179" t="s">
        <v>67</v>
      </c>
      <c r="VB800" s="10">
        <f>UZ800*1.2</f>
        <v>160.79999999999998</v>
      </c>
      <c r="VC800" s="10"/>
      <c r="VD800" s="239"/>
      <c r="VE800" s="179" t="s">
        <v>66</v>
      </c>
      <c r="VF800" s="369" t="s">
        <v>183</v>
      </c>
      <c r="VH800" s="180"/>
      <c r="VI800" s="180" t="e">
        <f>VLOOKUP(VF800,$A$879:$F$2508,6,FALSE)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1" t="s">
        <v>420</v>
      </c>
      <c r="VQ800" s="180"/>
      <c r="VR800" s="180">
        <f>VLOOKUP(VO800,$A$879:$F$2508,6,FALSE)</f>
        <v>204</v>
      </c>
      <c r="VS800" s="179" t="s">
        <v>67</v>
      </c>
      <c r="VT800" s="10">
        <f>VR800*1.2</f>
        <v>244.79999999999998</v>
      </c>
      <c r="VU800" s="10"/>
      <c r="VV800" s="239"/>
      <c r="VW800" s="179" t="s">
        <v>66</v>
      </c>
      <c r="VX800" s="369" t="s">
        <v>183</v>
      </c>
      <c r="VZ800" s="180"/>
      <c r="WA800" s="180" t="e">
        <f>VLOOKUP(VX800,$A$879:$F$2508,6,FALSE)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1" t="s">
        <v>420</v>
      </c>
      <c r="WI800" s="180"/>
      <c r="WJ800" s="180">
        <f>VLOOKUP(WG800,$A$879:$F$2508,6,FALSE)</f>
        <v>204</v>
      </c>
      <c r="WK800" s="179" t="s">
        <v>67</v>
      </c>
      <c r="WL800" s="10">
        <f>WJ800*1.2</f>
        <v>244.79999999999998</v>
      </c>
      <c r="WN800" s="239"/>
      <c r="WO800" s="179" t="s">
        <v>66</v>
      </c>
      <c r="WP800" s="361" t="s">
        <v>835</v>
      </c>
      <c r="WQ800" s="180"/>
      <c r="WR800" s="180"/>
      <c r="WS800" s="180">
        <f>VLOOKUP(WP800,$A$879:$F$2508,6,FALSE)</f>
        <v>59</v>
      </c>
      <c r="WT800" s="179" t="s">
        <v>67</v>
      </c>
      <c r="WU800" s="10">
        <f>WS800*1.2</f>
        <v>70.8</v>
      </c>
      <c r="WV800" s="10"/>
      <c r="WW800" s="239"/>
      <c r="WX800" s="179" t="s">
        <v>66</v>
      </c>
      <c r="WY800" s="361" t="s">
        <v>731</v>
      </c>
      <c r="XA800" s="180"/>
      <c r="XB800" s="180">
        <f>VLOOKUP(WY800,$A$879:$F$2508,6,FALSE)</f>
        <v>0</v>
      </c>
      <c r="XC800" s="179" t="s">
        <v>67</v>
      </c>
      <c r="XD800" s="10">
        <f>XB800*1.2</f>
        <v>0</v>
      </c>
      <c r="XF800" s="239"/>
      <c r="XG800" s="179" t="s">
        <v>66</v>
      </c>
      <c r="XH800" s="371" t="s">
        <v>420</v>
      </c>
      <c r="XJ800" s="180"/>
      <c r="XK800" s="180">
        <f>VLOOKUP(XH800,$A$879:$F$2508,6,FALSE)</f>
        <v>204</v>
      </c>
      <c r="XL800" s="179" t="s">
        <v>67</v>
      </c>
      <c r="XM800" s="10">
        <f>XK800*1.2</f>
        <v>244.79999999999998</v>
      </c>
      <c r="XO800" s="239"/>
      <c r="XP800" s="179" t="s">
        <v>66</v>
      </c>
      <c r="XQ800" s="361" t="s">
        <v>1694</v>
      </c>
      <c r="XS800" s="180"/>
      <c r="XT800" s="180">
        <f>VLOOKUP(XQ800,$A$879:$F$2508,6,FALSE)</f>
        <v>134</v>
      </c>
      <c r="XU800" s="179" t="s">
        <v>67</v>
      </c>
      <c r="XV800" s="10">
        <f>XT800*1.2</f>
        <v>160.79999999999998</v>
      </c>
      <c r="XW800" s="10"/>
      <c r="XX800" s="239"/>
      <c r="XY800" s="179" t="s">
        <v>66</v>
      </c>
      <c r="XZ800" s="361" t="s">
        <v>731</v>
      </c>
      <c r="YB800" s="180"/>
      <c r="YC800" s="180">
        <f>VLOOKUP(XZ800,$A$879:$F$2508,6,FALSE)</f>
        <v>0</v>
      </c>
      <c r="YD800" s="179" t="s">
        <v>67</v>
      </c>
      <c r="YE800" s="10">
        <f>YC800*1.2</f>
        <v>0</v>
      </c>
      <c r="YG800" s="239"/>
      <c r="YH800" s="179" t="s">
        <v>66</v>
      </c>
      <c r="YI800" s="361" t="s">
        <v>1694</v>
      </c>
      <c r="YK800" s="180"/>
      <c r="YL800" s="180">
        <f>VLOOKUP(YI800,$A$879:$F$2508,6,FALSE)</f>
        <v>134</v>
      </c>
      <c r="YM800" s="179" t="s">
        <v>67</v>
      </c>
      <c r="YN800" s="10">
        <f>YL800*1.2</f>
        <v>160.79999999999998</v>
      </c>
      <c r="YO800" s="10"/>
      <c r="YP800" s="239"/>
      <c r="YQ800" s="179" t="s">
        <v>66</v>
      </c>
      <c r="YR800" s="361" t="s">
        <v>420</v>
      </c>
      <c r="YT800" s="180"/>
      <c r="YU800" s="180">
        <f>VLOOKUP(YR800,$A$879:$F$2508,6,FALSE)</f>
        <v>204</v>
      </c>
      <c r="YV800" s="179" t="s">
        <v>67</v>
      </c>
      <c r="YW800" s="10">
        <f>YU800*1.2</f>
        <v>244.79999999999998</v>
      </c>
      <c r="YY800" s="239"/>
      <c r="YZ800" s="179" t="s">
        <v>66</v>
      </c>
      <c r="ZA800" s="361" t="s">
        <v>1332</v>
      </c>
      <c r="ZC800" s="180"/>
      <c r="ZD800" s="180">
        <f>VLOOKUP(ZA800,$A$879:$F$2508,6,FALSE)</f>
        <v>29</v>
      </c>
      <c r="ZE800" s="179" t="s">
        <v>67</v>
      </c>
      <c r="ZF800" s="10">
        <f>ZD800*1.2</f>
        <v>34.799999999999997</v>
      </c>
      <c r="ZH800" s="239"/>
      <c r="ZI800" s="179" t="s">
        <v>66</v>
      </c>
      <c r="ZJ800" s="361" t="s">
        <v>1006</v>
      </c>
      <c r="ZL800" s="180"/>
      <c r="ZM800" s="180">
        <f>VLOOKUP(ZJ800,$A$879:$F$2508,6,FALSE)</f>
        <v>279</v>
      </c>
      <c r="ZN800" s="179" t="s">
        <v>67</v>
      </c>
      <c r="ZO800" s="10">
        <f>ZM800*1.2</f>
        <v>334.8</v>
      </c>
      <c r="ZQ800" s="239"/>
      <c r="ZR800" s="179" t="s">
        <v>66</v>
      </c>
      <c r="ZS800" s="361" t="s">
        <v>1006</v>
      </c>
      <c r="ZU800" s="180"/>
      <c r="ZV800" s="180">
        <f>VLOOKUP(ZS800,$A$879:$F$2508,6,FALSE)</f>
        <v>279</v>
      </c>
      <c r="ZW800" s="179" t="s">
        <v>67</v>
      </c>
      <c r="ZX800" s="10">
        <f>ZV800*1.2</f>
        <v>334.8</v>
      </c>
      <c r="ZY800" s="10"/>
      <c r="ZZ800" s="239"/>
      <c r="AAA800" s="179" t="s">
        <v>66</v>
      </c>
      <c r="AAB800" s="361" t="s">
        <v>835</v>
      </c>
      <c r="AAD800" s="180"/>
      <c r="AAE800" s="180">
        <f>VLOOKUP(AAB800,$A$879:$F$2508,6,FALSE)</f>
        <v>59</v>
      </c>
      <c r="AAF800" s="179" t="s">
        <v>67</v>
      </c>
      <c r="AAG800" s="10">
        <f>AAE800*1.2</f>
        <v>70.8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VLOOKUP(AAK800,$A$879:$F$2508,6,FALSE)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1" t="s">
        <v>835</v>
      </c>
      <c r="AAV800" s="180"/>
      <c r="AAW800" s="180">
        <f>VLOOKUP(AAT800,$A$879:$F$2508,6,FALSE)</f>
        <v>59</v>
      </c>
      <c r="AAX800" s="179" t="s">
        <v>67</v>
      </c>
      <c r="AAY800" s="10">
        <f>AAW800*1.2</f>
        <v>70.8</v>
      </c>
      <c r="AAZ800" s="10"/>
      <c r="ABA800" s="239"/>
      <c r="ABB800" s="179" t="s">
        <v>66</v>
      </c>
      <c r="ABC800" s="375" t="s">
        <v>529</v>
      </c>
      <c r="ABE800" s="180"/>
      <c r="ABF800" s="180">
        <f>VLOOKUP(ABC800,$A$879:$F$2508,6,FALSE)</f>
        <v>204</v>
      </c>
      <c r="ABG800" s="179" t="s">
        <v>67</v>
      </c>
      <c r="ABH800" s="10">
        <f>ABF800*1.2</f>
        <v>244.79999999999998</v>
      </c>
      <c r="ABI800" s="10"/>
      <c r="ABJ800" s="239"/>
      <c r="ABK800" s="179" t="s">
        <v>66</v>
      </c>
      <c r="ABL800" s="361" t="s">
        <v>529</v>
      </c>
      <c r="ABN800" s="180"/>
      <c r="ABO800" s="180">
        <f>VLOOKUP(ABL800,$A$879:$F$2508,6,FALSE)</f>
        <v>204</v>
      </c>
      <c r="ABP800" s="179" t="s">
        <v>67</v>
      </c>
      <c r="ABQ800" s="10">
        <f>ABO800*1.2</f>
        <v>244.79999999999998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VLOOKUP(ABU800,$A$879:$F$2508,6,FALSE)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VLOOKUP(ACD800,$A$879:$F$2508,6,FALSE)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VLOOKUP(ACM800,$A$879:$F$2508,6,FALSE)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VLOOKUP(ACV800,$A$879:$F$2508,6,FALSE)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1" t="s">
        <v>420</v>
      </c>
      <c r="ADG800" s="180"/>
      <c r="ADH800" s="180">
        <f>VLOOKUP(ADE800,$A$879:$F$2508,6,FALSE)</f>
        <v>204</v>
      </c>
      <c r="ADI800" s="179" t="s">
        <v>67</v>
      </c>
      <c r="ADJ800" s="10">
        <f>ADH800*1.2</f>
        <v>244.79999999999998</v>
      </c>
      <c r="ADL800" s="239"/>
      <c r="ADM800" s="179" t="s">
        <v>66</v>
      </c>
      <c r="ADN800" s="75" t="s">
        <v>183</v>
      </c>
      <c r="ADP800" s="180"/>
      <c r="ADQ800" s="180" t="e">
        <f>VLOOKUP(ADN800,$A$879:$F$2508,6,FALSE)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1" t="s">
        <v>1006</v>
      </c>
      <c r="ADY800" s="180"/>
      <c r="ADZ800" s="180">
        <f>VLOOKUP(ADW800,$A$879:$F$2508,6,FALSE)</f>
        <v>279</v>
      </c>
      <c r="AEA800" s="179" t="s">
        <v>67</v>
      </c>
      <c r="AEB800" s="10">
        <f>ADZ800*1.2</f>
        <v>334.8</v>
      </c>
      <c r="AED800" s="239"/>
      <c r="AEE800" s="179" t="s">
        <v>66</v>
      </c>
      <c r="AEF800" s="75" t="s">
        <v>183</v>
      </c>
      <c r="AEH800" s="180"/>
      <c r="AEI800" s="180" t="e">
        <f>VLOOKUP(AEF800,$A$879:$F$2508,6,FALSE)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VLOOKUP(AEO800,$A$879:$F$2508,6,FALSE)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VLOOKUP(AEX800,$A$879:$F$2508,6,FALSE)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VLOOKUP(AFG800,$A$879:$F$2508,6,FALSE)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VLOOKUP(AFP800,$A$879:$F$2508,6,FALSE)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1" t="s">
        <v>529</v>
      </c>
      <c r="AGA800" s="180"/>
      <c r="AGB800" s="180">
        <f>VLOOKUP(AFY800,$A$879:$F$2508,6,FALSE)</f>
        <v>204</v>
      </c>
      <c r="AGC800" s="179" t="s">
        <v>67</v>
      </c>
      <c r="AGD800" s="10">
        <f>AGB800*1.2</f>
        <v>244.79999999999998</v>
      </c>
      <c r="AGE800" s="10"/>
      <c r="AGF800" s="239"/>
      <c r="AGG800" s="179" t="s">
        <v>66</v>
      </c>
      <c r="AGH800" s="361" t="s">
        <v>420</v>
      </c>
      <c r="AGJ800" s="180"/>
      <c r="AGK800" s="180">
        <f>VLOOKUP(AGH800,$A$879:$F$2508,6,FALSE)</f>
        <v>204</v>
      </c>
      <c r="AGL800" s="179" t="s">
        <v>67</v>
      </c>
      <c r="AGM800" s="10">
        <f>AGK800*1.2</f>
        <v>244.79999999999998</v>
      </c>
      <c r="AGN800" s="10"/>
      <c r="AGO800" s="239"/>
      <c r="AGP800" s="179" t="s">
        <v>66</v>
      </c>
      <c r="AGQ800" s="361" t="s">
        <v>505</v>
      </c>
      <c r="AGS800" s="180"/>
      <c r="AGT800" s="180">
        <f>VLOOKUP(AGQ800,$A$879:$F$2508,6,FALSE)</f>
        <v>57</v>
      </c>
      <c r="AGU800" s="179" t="s">
        <v>67</v>
      </c>
      <c r="AGV800" s="10">
        <f>AGT800*1.2</f>
        <v>68.399999999999991</v>
      </c>
      <c r="AGW800" s="10"/>
      <c r="AGX800" s="239"/>
      <c r="AGY800" s="179" t="s">
        <v>66</v>
      </c>
      <c r="AGZ800" s="361" t="s">
        <v>835</v>
      </c>
      <c r="AHB800" s="180"/>
      <c r="AHC800" s="180">
        <f>VLOOKUP(AGZ800,$A$879:$F$2508,6,FALSE)</f>
        <v>59</v>
      </c>
      <c r="AHD800" s="179" t="s">
        <v>67</v>
      </c>
      <c r="AHE800" s="10">
        <f>AHC800*1.2</f>
        <v>70.8</v>
      </c>
      <c r="AHF800" s="10"/>
      <c r="AHG800" s="239"/>
      <c r="AHH800" s="179" t="s">
        <v>66</v>
      </c>
      <c r="AHI800" s="441" t="s">
        <v>835</v>
      </c>
      <c r="AHK800" s="180"/>
      <c r="AHL800" s="180">
        <f>VLOOKUP(AHI800,$A$879:$F$2508,6,FALSE)</f>
        <v>59</v>
      </c>
      <c r="AHM800" s="179" t="s">
        <v>67</v>
      </c>
      <c r="AHN800" s="10">
        <f>AHL800*1.2</f>
        <v>70.8</v>
      </c>
      <c r="AHO800" s="10"/>
      <c r="AHP800" s="239"/>
      <c r="AHQ800" s="179" t="s">
        <v>66</v>
      </c>
      <c r="AHR800" s="361" t="s">
        <v>1332</v>
      </c>
      <c r="AHT800" s="180"/>
      <c r="AHU800" s="180">
        <f>VLOOKUP(AHR800,$A$879:$F$2508,6,FALSE)</f>
        <v>29</v>
      </c>
      <c r="AHV800" s="179" t="s">
        <v>67</v>
      </c>
      <c r="AHW800" s="10">
        <f>AHU800*1.2</f>
        <v>34.799999999999997</v>
      </c>
      <c r="AHX800" s="10"/>
      <c r="AHY800" s="239"/>
      <c r="AHZ800" s="179" t="s">
        <v>66</v>
      </c>
      <c r="AIA800" s="361" t="s">
        <v>731</v>
      </c>
      <c r="AIC800" s="180"/>
      <c r="AID800" s="180">
        <f>VLOOKUP(AIA800,$A$879:$F$2508,6,FALSE)</f>
        <v>0</v>
      </c>
      <c r="AIE800" s="179" t="s">
        <v>67</v>
      </c>
      <c r="AIF800" s="10">
        <f>AID800*1.2</f>
        <v>0</v>
      </c>
      <c r="AIG800" s="10"/>
      <c r="AIH800" s="239"/>
      <c r="AII800" s="179" t="s">
        <v>66</v>
      </c>
      <c r="AIJ800" s="361" t="s">
        <v>420</v>
      </c>
      <c r="AIL800" s="180"/>
      <c r="AIM800" s="180">
        <f>VLOOKUP(AIJ800,$A$879:$F$2508,6,FALSE)</f>
        <v>204</v>
      </c>
      <c r="AIN800" s="179" t="s">
        <v>67</v>
      </c>
      <c r="AIO800" s="10">
        <f>AIM800*1.2</f>
        <v>244.79999999999998</v>
      </c>
      <c r="AIP800" s="10"/>
      <c r="AIQ800" s="239"/>
      <c r="AIR800" s="179" t="s">
        <v>66</v>
      </c>
      <c r="AIS800" s="361" t="s">
        <v>529</v>
      </c>
      <c r="AIU800" s="180"/>
      <c r="AIV800" s="180">
        <f>VLOOKUP(AIS800,$A$879:$F$2508,6,FALSE)</f>
        <v>204</v>
      </c>
      <c r="AIW800" s="179" t="s">
        <v>67</v>
      </c>
      <c r="AIX800" s="10">
        <f>AIV800*1.2</f>
        <v>244.79999999999998</v>
      </c>
      <c r="AIY800" s="10"/>
      <c r="AIZ800" s="239"/>
      <c r="AJA800" s="179" t="s">
        <v>66</v>
      </c>
      <c r="AJB800" s="371" t="s">
        <v>529</v>
      </c>
      <c r="AJD800" s="180"/>
      <c r="AJE800" s="180">
        <f>VLOOKUP(AJB800,$A$879:$F$2508,6,FALSE)</f>
        <v>204</v>
      </c>
      <c r="AJF800" s="179" t="s">
        <v>67</v>
      </c>
      <c r="AJG800" s="10">
        <f>AJE800*1.2</f>
        <v>244.79999999999998</v>
      </c>
      <c r="AJH800" s="10"/>
      <c r="AJI800" s="239"/>
      <c r="AJJ800" s="179" t="s">
        <v>66</v>
      </c>
      <c r="AJK800" s="361" t="s">
        <v>529</v>
      </c>
      <c r="AJM800" s="180"/>
      <c r="AJN800" s="180">
        <f>VLOOKUP(AJK800,$A$879:$F$2508,6,FALSE)</f>
        <v>204</v>
      </c>
      <c r="AJO800" s="179" t="s">
        <v>67</v>
      </c>
      <c r="AJP800" s="10">
        <f>AJN800*1.2</f>
        <v>244.79999999999998</v>
      </c>
      <c r="AJQ800" s="10"/>
      <c r="AJR800" s="239"/>
      <c r="AJS800" s="179" t="s">
        <v>66</v>
      </c>
      <c r="AJT800" s="367" t="s">
        <v>420</v>
      </c>
      <c r="AJV800" s="180"/>
      <c r="AJW800" s="180">
        <f>VLOOKUP(AJT800,$A$879:$F$2508,6,FALSE)</f>
        <v>204</v>
      </c>
      <c r="AJX800" s="179" t="s">
        <v>67</v>
      </c>
      <c r="AJY800" s="10">
        <f>AJW800*1.2</f>
        <v>244.79999999999998</v>
      </c>
      <c r="AJZ800" s="10"/>
      <c r="AKA800" s="239"/>
      <c r="AKB800" s="179" t="s">
        <v>66</v>
      </c>
      <c r="AKC800" s="361" t="s">
        <v>420</v>
      </c>
      <c r="AKE800" s="180"/>
      <c r="AKF800" s="180">
        <f>VLOOKUP(AKC800,$A$879:$F$2508,6,FALSE)</f>
        <v>204</v>
      </c>
      <c r="AKG800" s="179" t="s">
        <v>67</v>
      </c>
      <c r="AKH800" s="10">
        <f>AKF800*1.2</f>
        <v>244.79999999999998</v>
      </c>
      <c r="AKI800" s="10"/>
      <c r="AKJ800" s="239"/>
      <c r="AKK800" s="179" t="s">
        <v>66</v>
      </c>
      <c r="AKL800" s="361" t="s">
        <v>835</v>
      </c>
      <c r="AKN800" s="180"/>
      <c r="AKO800" s="180">
        <f>VLOOKUP(AKL800,$A$879:$F$2508,6,FALSE)</f>
        <v>59</v>
      </c>
      <c r="AKP800" s="179" t="s">
        <v>67</v>
      </c>
      <c r="AKQ800" s="10">
        <f>AKO800*1.2</f>
        <v>70.8</v>
      </c>
      <c r="AKR800" s="10"/>
      <c r="AKS800" s="239"/>
      <c r="AKT800" s="179" t="s">
        <v>66</v>
      </c>
      <c r="AKU800" s="361" t="s">
        <v>529</v>
      </c>
      <c r="AKW800" s="180"/>
      <c r="AKX800" s="180">
        <f>VLOOKUP(AKU800,$A$879:$F$2508,6,FALSE)</f>
        <v>204</v>
      </c>
      <c r="AKY800" s="179" t="s">
        <v>67</v>
      </c>
      <c r="AKZ800" s="10">
        <f>AKX800*1.2</f>
        <v>244.79999999999998</v>
      </c>
      <c r="ALA800" s="10"/>
      <c r="ALB800" s="239"/>
      <c r="ALC800" s="179" t="s">
        <v>66</v>
      </c>
      <c r="ALD800" s="361" t="s">
        <v>835</v>
      </c>
      <c r="ALF800" s="180"/>
      <c r="ALG800" s="180">
        <f>VLOOKUP(ALD800,$A$879:$F$2508,6,FALSE)</f>
        <v>59</v>
      </c>
      <c r="ALH800" s="179" t="s">
        <v>67</v>
      </c>
      <c r="ALI800" s="10">
        <f>ALG800*1.2</f>
        <v>70.8</v>
      </c>
      <c r="ALJ800" s="10"/>
      <c r="ALK800" s="239"/>
      <c r="ALL800" s="179" t="s">
        <v>66</v>
      </c>
      <c r="ALM800" s="361" t="s">
        <v>420</v>
      </c>
      <c r="ALO800" s="180"/>
      <c r="ALP800" s="180">
        <f>VLOOKUP(ALM800,$A$879:$F$2508,6,FALSE)</f>
        <v>204</v>
      </c>
      <c r="ALQ800" s="179" t="s">
        <v>67</v>
      </c>
      <c r="ALR800" s="10">
        <f>ALP800*1.2</f>
        <v>244.79999999999998</v>
      </c>
      <c r="ALS800" s="10"/>
      <c r="ALT800" s="239"/>
      <c r="ALU800" s="179" t="s">
        <v>66</v>
      </c>
      <c r="ALV800" s="361" t="s">
        <v>420</v>
      </c>
      <c r="ALX800" s="180"/>
      <c r="ALY800" s="180">
        <f>VLOOKUP(ALV800,$A$879:$F$2508,6,FALSE)</f>
        <v>204</v>
      </c>
      <c r="ALZ800" s="179" t="s">
        <v>67</v>
      </c>
      <c r="AMA800" s="10">
        <f>ALY800*1.2</f>
        <v>244.79999999999998</v>
      </c>
      <c r="AMB800" s="10"/>
      <c r="AMC800" s="239"/>
      <c r="AMD800" s="179" t="s">
        <v>66</v>
      </c>
      <c r="AME800" s="444" t="s">
        <v>529</v>
      </c>
      <c r="AMG800" s="180"/>
      <c r="AMH800" s="180">
        <f>VLOOKUP(AME800,$A$879:$F$2508,6,FALSE)</f>
        <v>204</v>
      </c>
      <c r="AMI800" s="179" t="s">
        <v>67</v>
      </c>
      <c r="AMJ800" s="10">
        <f>AMH800*1.2</f>
        <v>244.79999999999998</v>
      </c>
      <c r="AMK800" s="10"/>
      <c r="AML800" s="239"/>
      <c r="AMM800" s="179" t="s">
        <v>66</v>
      </c>
      <c r="AMN800" s="363" t="s">
        <v>1006</v>
      </c>
      <c r="AMP800" s="180"/>
      <c r="AMQ800" s="180">
        <f>VLOOKUP(AMN800,$A$879:$F$2508,6,FALSE)</f>
        <v>279</v>
      </c>
      <c r="AMR800" s="179" t="s">
        <v>67</v>
      </c>
      <c r="AMS800" s="10">
        <f>AMQ800*1.2</f>
        <v>334.8</v>
      </c>
      <c r="AMT800" s="10"/>
      <c r="AMU800" s="239"/>
      <c r="AMV800" s="179" t="s">
        <v>66</v>
      </c>
      <c r="AMW800" s="361" t="s">
        <v>529</v>
      </c>
      <c r="AMY800" s="180"/>
      <c r="AMZ800" s="180">
        <f>VLOOKUP(AMW800,$A$879:$F$2508,6,FALSE)</f>
        <v>204</v>
      </c>
      <c r="ANA800" s="179" t="s">
        <v>67</v>
      </c>
      <c r="ANB800" s="10">
        <f>AMZ800*1.2</f>
        <v>244.79999999999998</v>
      </c>
      <c r="ANC800" s="10"/>
      <c r="AND800" s="239"/>
      <c r="ANE800" s="179" t="s">
        <v>66</v>
      </c>
      <c r="ANF800" s="361" t="s">
        <v>835</v>
      </c>
      <c r="ANH800" s="180"/>
      <c r="ANI800" s="180">
        <f>VLOOKUP(ANF800,$A$879:$F$2508,6,FALSE)</f>
        <v>59</v>
      </c>
      <c r="ANJ800" s="179" t="s">
        <v>67</v>
      </c>
      <c r="ANK800" s="10">
        <f>ANI800*1.2</f>
        <v>70.8</v>
      </c>
      <c r="ANL800" s="10"/>
      <c r="ANM800" s="239"/>
      <c r="ANN800" s="179" t="s">
        <v>66</v>
      </c>
      <c r="ANO800" s="371" t="s">
        <v>731</v>
      </c>
      <c r="ANQ800" s="180"/>
      <c r="ANR800" s="180">
        <f>VLOOKUP(ANO800,$A$879:$F$2508,6,FALSE)</f>
        <v>0</v>
      </c>
      <c r="ANS800" s="179" t="s">
        <v>67</v>
      </c>
      <c r="ANT800" s="10">
        <f>ANR800*1.2</f>
        <v>0</v>
      </c>
      <c r="ANU800" s="10"/>
      <c r="ANV800" s="239"/>
      <c r="ANW800" s="179" t="s">
        <v>66</v>
      </c>
      <c r="ANX800" s="361" t="s">
        <v>420</v>
      </c>
      <c r="ANZ800" s="180"/>
      <c r="AOA800" s="180">
        <f>VLOOKUP(ANX800,$A$879:$F$2508,6,FALSE)</f>
        <v>204</v>
      </c>
      <c r="AOB800" s="179" t="s">
        <v>67</v>
      </c>
      <c r="AOC800" s="10">
        <f>AOA800*1.2</f>
        <v>244.79999999999998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VLOOKUP(AOG800,$A$879:$F$2508,6,FALSE)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1" t="s">
        <v>624</v>
      </c>
      <c r="AOR800" s="180"/>
      <c r="AOS800" s="180">
        <f>VLOOKUP(AOP800,$A$879:$F$2508,6,FALSE)</f>
        <v>76</v>
      </c>
      <c r="AOT800" s="179" t="s">
        <v>67</v>
      </c>
      <c r="AOU800" s="10">
        <f>AOS800*1.2</f>
        <v>91.2</v>
      </c>
      <c r="AOV800" s="10"/>
      <c r="AOW800" s="239"/>
      <c r="AOX800" s="179" t="s">
        <v>66</v>
      </c>
      <c r="AOY800" s="447" t="s">
        <v>529</v>
      </c>
      <c r="APA800" s="180"/>
      <c r="APB800" s="180">
        <f>VLOOKUP(AOY800,$A$879:$F$2508,6,FALSE)</f>
        <v>204</v>
      </c>
      <c r="APC800" s="179" t="s">
        <v>67</v>
      </c>
      <c r="APD800" s="10">
        <f>APB800*1.2</f>
        <v>244.79999999999998</v>
      </c>
      <c r="APE800" s="10"/>
      <c r="APF800" s="239"/>
      <c r="APG800" s="179" t="s">
        <v>66</v>
      </c>
      <c r="APH800" s="361" t="s">
        <v>835</v>
      </c>
      <c r="APJ800" s="180"/>
      <c r="APK800" s="180">
        <f>VLOOKUP(APH800,$A$879:$F$2508,6,FALSE)</f>
        <v>59</v>
      </c>
      <c r="APL800" s="179" t="s">
        <v>67</v>
      </c>
      <c r="APM800" s="10">
        <f>APK800*1.2</f>
        <v>70.8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VLOOKUP(APQ800,$A$879:$F$2508,6,FALSE)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1" t="s">
        <v>1006</v>
      </c>
      <c r="AQB800" s="180"/>
      <c r="AQC800" s="180">
        <f>VLOOKUP(APZ800,$A$879:$F$2508,6,FALSE)</f>
        <v>279</v>
      </c>
      <c r="AQD800" s="179" t="s">
        <v>67</v>
      </c>
      <c r="AQE800" s="10">
        <f>AQC800*1.2</f>
        <v>334.8</v>
      </c>
      <c r="AQF800" s="10"/>
      <c r="AQG800" s="239"/>
      <c r="AQH800" s="179" t="s">
        <v>66</v>
      </c>
      <c r="AQI800" s="361" t="s">
        <v>835</v>
      </c>
      <c r="AQK800" s="180"/>
      <c r="AQL800" s="180">
        <f>VLOOKUP(AQI800,$A$879:$F$2508,6,FALSE)</f>
        <v>59</v>
      </c>
      <c r="AQM800" s="179" t="s">
        <v>67</v>
      </c>
      <c r="AQN800" s="10">
        <f>AQL800*1.2</f>
        <v>70.8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VLOOKUP(AQR800,$A$879:$F$2508,6,FALSE)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VLOOKUP(ARA800,$A$879:$F$2508,6,FALSE)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VLOOKUP(ARJ800,$A$879:$F$2508,6,FALSE)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VLOOKUP(ARS800,$A$879:$F$2508,6,FALSE)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1" t="s">
        <v>1006</v>
      </c>
      <c r="ASD800" s="180"/>
      <c r="ASE800" s="180">
        <f>VLOOKUP(ASB800,$A$879:$F$2508,6,FALSE)</f>
        <v>279</v>
      </c>
      <c r="ASF800" s="179" t="s">
        <v>67</v>
      </c>
      <c r="ASG800" s="10">
        <f>ASE800*1.2</f>
        <v>334.8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VLOOKUP(ASK800,$A$879:$F$2508,6,FALSE)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1" t="s">
        <v>835</v>
      </c>
      <c r="ASV800" s="180"/>
      <c r="ASW800" s="180">
        <f>VLOOKUP(AST800,$A$879:$F$2508,6,FALSE)</f>
        <v>59</v>
      </c>
      <c r="ASX800" s="179" t="s">
        <v>67</v>
      </c>
      <c r="ASY800" s="10">
        <f>ASW800*1.2</f>
        <v>70.8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VLOOKUP(ATC800,$A$879:$F$2508,6,FALSE)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VLOOKUP(ATL800,$A$879:$F$2508,6,FALSE)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VLOOKUP(ATU800,$A$879:$F$2508,6,FALSE)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VLOOKUP(AUD800,$A$879:$F$2508,6,FALSE)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VLOOKUP(AUM800,$A$879:$F$2508,6,FALSE)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VLOOKUP(AUV800,$A$879:$F$2508,6,FALSE)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VLOOKUP(AVE800,$A$879:$F$2508,6,FALSE)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VLOOKUP(AVN800,$A$879:$F$2508,6,FALSE)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VLOOKUP(AVW800,$A$879:$F$2508,6,FALSE)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VLOOKUP(AWF800,$A$879:$F$2508,6,FALSE)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1" t="s">
        <v>529</v>
      </c>
      <c r="AWQ800" s="180"/>
      <c r="AWR800" s="180">
        <f>VLOOKUP(AWO800,$A$879:$F$2508,6,FALSE)</f>
        <v>204</v>
      </c>
      <c r="AWS800" s="179" t="s">
        <v>67</v>
      </c>
      <c r="AWT800" s="10">
        <f>AWR800*1.2</f>
        <v>244.79999999999998</v>
      </c>
      <c r="AWU800" s="10"/>
      <c r="AWV800" s="239"/>
      <c r="AWW800" s="179" t="s">
        <v>66</v>
      </c>
      <c r="AWX800" s="361" t="s">
        <v>529</v>
      </c>
      <c r="AWZ800" s="180"/>
      <c r="AXA800" s="180">
        <f>VLOOKUP(AWX800,$A$879:$F$2508,6,FALSE)</f>
        <v>204</v>
      </c>
      <c r="AXB800" s="179" t="s">
        <v>67</v>
      </c>
      <c r="AXC800" s="10">
        <f>AXA800*1.2</f>
        <v>244.79999999999998</v>
      </c>
      <c r="AXD800" s="10"/>
      <c r="AXE800" s="239"/>
      <c r="AXF800" s="179" t="s">
        <v>66</v>
      </c>
      <c r="AXG800" s="361" t="s">
        <v>529</v>
      </c>
      <c r="AXI800" s="180"/>
      <c r="AXJ800" s="180">
        <f>VLOOKUP(AXG800,$A$879:$F$2508,6,FALSE)</f>
        <v>204</v>
      </c>
      <c r="AXK800" s="179" t="s">
        <v>67</v>
      </c>
      <c r="AXL800" s="10">
        <f>AXJ800*1.2</f>
        <v>244.79999999999998</v>
      </c>
      <c r="AXM800" s="10"/>
      <c r="AXN800" s="239"/>
      <c r="AXO800" s="179" t="s">
        <v>66</v>
      </c>
      <c r="AXP800" s="361" t="s">
        <v>529</v>
      </c>
      <c r="AXR800" s="180"/>
      <c r="AXS800" s="180">
        <f>VLOOKUP(AXP800,$A$879:$F$2508,6,FALSE)</f>
        <v>204</v>
      </c>
      <c r="AXT800" s="179" t="s">
        <v>67</v>
      </c>
      <c r="AXU800" s="10">
        <f>AXS800*1.2</f>
        <v>244.79999999999998</v>
      </c>
      <c r="AXV800" s="10"/>
      <c r="AXW800" s="239"/>
      <c r="AXX800" s="179" t="s">
        <v>66</v>
      </c>
      <c r="AXY800" s="361" t="s">
        <v>731</v>
      </c>
      <c r="AYA800" s="180"/>
      <c r="AYB800" s="180">
        <f>VLOOKUP(AXY800,$A$879:$F$2508,6,FALSE)</f>
        <v>0</v>
      </c>
      <c r="AYC800" s="179" t="s">
        <v>67</v>
      </c>
      <c r="AYD800" s="10">
        <f>AYB800*1.2</f>
        <v>0</v>
      </c>
      <c r="AYE800" s="10"/>
      <c r="AYF800" s="239"/>
      <c r="AYG800" s="179" t="s">
        <v>66</v>
      </c>
      <c r="AYH800" s="361" t="s">
        <v>731</v>
      </c>
      <c r="AYJ800" s="180"/>
      <c r="AYK800" s="180">
        <f>VLOOKUP(AYH800,$A$879:$F$2508,6,FALSE)</f>
        <v>0</v>
      </c>
      <c r="AYL800" s="179" t="s">
        <v>67</v>
      </c>
      <c r="AYM800" s="10">
        <f>AYK800*1.2</f>
        <v>0</v>
      </c>
      <c r="AYN800" s="10"/>
      <c r="AYO800" s="239"/>
      <c r="AYP800" s="179" t="s">
        <v>66</v>
      </c>
      <c r="AYQ800" s="361" t="s">
        <v>731</v>
      </c>
      <c r="AYS800" s="180"/>
      <c r="AYT800" s="180">
        <f>VLOOKUP(AYQ800,$A$879:$F$2508,6,FALSE)</f>
        <v>0</v>
      </c>
      <c r="AYU800" s="179" t="s">
        <v>67</v>
      </c>
      <c r="AYV800" s="10">
        <f>AYT800*1.2</f>
        <v>0</v>
      </c>
      <c r="AYW800" s="10"/>
      <c r="AYX800" s="239"/>
      <c r="AYY800" s="179" t="s">
        <v>66</v>
      </c>
      <c r="AYZ800" s="361" t="s">
        <v>529</v>
      </c>
      <c r="AZB800" s="180"/>
      <c r="AZC800" s="180">
        <f>VLOOKUP(AYZ800,$A$879:$F$2508,6,FALSE)</f>
        <v>204</v>
      </c>
      <c r="AZD800" s="179" t="s">
        <v>67</v>
      </c>
      <c r="AZE800" s="10">
        <f>AZC800*1.2</f>
        <v>244.79999999999998</v>
      </c>
      <c r="AZF800" s="10"/>
      <c r="AZG800" s="239"/>
      <c r="AZH800" s="179" t="s">
        <v>66</v>
      </c>
      <c r="AZI800" s="361" t="s">
        <v>420</v>
      </c>
      <c r="AZK800" s="180"/>
      <c r="AZL800" s="180">
        <f>VLOOKUP(AZI800,$A$879:$F$2508,6,FALSE)</f>
        <v>204</v>
      </c>
      <c r="AZM800" s="179" t="s">
        <v>67</v>
      </c>
      <c r="AZN800" s="10">
        <f>AZL800*1.2</f>
        <v>244.79999999999998</v>
      </c>
      <c r="AZO800" s="10"/>
      <c r="AZP800" s="239"/>
      <c r="AZQ800" s="179" t="s">
        <v>66</v>
      </c>
      <c r="AZR800" s="361" t="s">
        <v>624</v>
      </c>
      <c r="AZT800" s="180"/>
      <c r="AZU800" s="180">
        <f>VLOOKUP(AZR800,$A$879:$F$2508,6,FALSE)</f>
        <v>76</v>
      </c>
      <c r="AZV800" s="179" t="s">
        <v>67</v>
      </c>
      <c r="AZW800" s="10">
        <f>AZU800*1.2</f>
        <v>91.2</v>
      </c>
      <c r="AZX800" s="10"/>
      <c r="AZY800" s="239"/>
      <c r="AZZ800" s="179" t="s">
        <v>66</v>
      </c>
      <c r="BAA800" s="361" t="s">
        <v>420</v>
      </c>
      <c r="BAC800" s="180"/>
      <c r="BAD800" s="180">
        <f>VLOOKUP(BAA800,$A$879:$F$2508,6,FALSE)</f>
        <v>204</v>
      </c>
      <c r="BAE800" s="179" t="s">
        <v>67</v>
      </c>
      <c r="BAF800" s="10">
        <f>BAD800*1.2</f>
        <v>244.79999999999998</v>
      </c>
      <c r="BAG800" s="10"/>
      <c r="BAH800" s="239"/>
      <c r="BAI800" s="179" t="s">
        <v>66</v>
      </c>
      <c r="BAJ800" s="441" t="s">
        <v>835</v>
      </c>
      <c r="BAL800" s="180"/>
      <c r="BAM800" s="180">
        <f>VLOOKUP(BAJ800,$A$879:$F$2508,6,FALSE)</f>
        <v>59</v>
      </c>
      <c r="BAN800" s="179" t="s">
        <v>67</v>
      </c>
      <c r="BAO800" s="10">
        <f>BAM800*1.2</f>
        <v>70.8</v>
      </c>
      <c r="BAP800" s="10"/>
      <c r="BAQ800" s="239"/>
      <c r="BAR800" s="179" t="s">
        <v>66</v>
      </c>
      <c r="BAS800" s="361" t="s">
        <v>731</v>
      </c>
      <c r="BAU800" s="180"/>
      <c r="BAV800" s="180">
        <f>VLOOKUP(BAS800,$A$879:$F$2508,6,FALSE)</f>
        <v>0</v>
      </c>
      <c r="BAW800" s="179" t="s">
        <v>67</v>
      </c>
      <c r="BAX800" s="10">
        <f>BAV800*1.2</f>
        <v>0</v>
      </c>
      <c r="BAY800" s="10"/>
      <c r="BAZ800" s="239"/>
      <c r="BBA800" s="179" t="s">
        <v>66</v>
      </c>
      <c r="BBB800" s="361" t="s">
        <v>420</v>
      </c>
      <c r="BBD800" s="180"/>
      <c r="BBE800" s="180">
        <f>VLOOKUP(BBB800,$A$879:$F$2508,6,FALSE)</f>
        <v>204</v>
      </c>
      <c r="BBF800" s="179" t="s">
        <v>67</v>
      </c>
      <c r="BBG800" s="10">
        <f>BBE800*1.2</f>
        <v>244.79999999999998</v>
      </c>
      <c r="BBH800" s="10"/>
      <c r="BBI800" s="239"/>
      <c r="BBJ800" s="179" t="s">
        <v>66</v>
      </c>
      <c r="BBK800" s="361" t="s">
        <v>1694</v>
      </c>
      <c r="BBM800" s="180"/>
      <c r="BBN800" s="180">
        <f>VLOOKUP(BBK800,$A$879:$F$2508,6,FALSE)</f>
        <v>134</v>
      </c>
      <c r="BBO800" s="179" t="s">
        <v>67</v>
      </c>
      <c r="BBP800" s="10">
        <f>BBN800*1.2</f>
        <v>160.79999999999998</v>
      </c>
      <c r="BBQ800" s="10"/>
      <c r="BBR800" s="239"/>
      <c r="BBS800" s="179" t="s">
        <v>66</v>
      </c>
      <c r="BBT800" s="367" t="s">
        <v>731</v>
      </c>
      <c r="BBV800" s="180"/>
      <c r="BBW800" s="180">
        <f>VLOOKUP(BBT800,$A$879:$F$2508,6,FALSE)</f>
        <v>0</v>
      </c>
      <c r="BBX800" s="179" t="s">
        <v>67</v>
      </c>
      <c r="BBY800" s="10">
        <f>BBW800*1.2</f>
        <v>0</v>
      </c>
      <c r="BBZ800" s="10"/>
      <c r="BCA800" s="239"/>
      <c r="BCB800" s="179" t="s">
        <v>66</v>
      </c>
      <c r="BCC800" s="361" t="s">
        <v>529</v>
      </c>
      <c r="BCE800" s="180"/>
      <c r="BCF800" s="180">
        <f>VLOOKUP(BCC800,$A$879:$F$2508,6,FALSE)</f>
        <v>204</v>
      </c>
      <c r="BCG800" s="179" t="s">
        <v>67</v>
      </c>
      <c r="BCH800" s="10">
        <f>BCF800*1.2</f>
        <v>244.79999999999998</v>
      </c>
      <c r="BCI800" s="10"/>
      <c r="BCJ800" s="239"/>
      <c r="BCK800" s="179" t="s">
        <v>66</v>
      </c>
      <c r="BCL800" s="361" t="s">
        <v>529</v>
      </c>
      <c r="BCN800" s="180"/>
      <c r="BCO800" s="180">
        <f>VLOOKUP(BCL800,$A$879:$F$2508,6,FALSE)</f>
        <v>204</v>
      </c>
      <c r="BCP800" s="179" t="s">
        <v>67</v>
      </c>
      <c r="BCQ800" s="10">
        <f>BCO800*1.2</f>
        <v>244.79999999999998</v>
      </c>
      <c r="BCR800" s="10"/>
      <c r="BCS800" s="239"/>
      <c r="BCT800" s="179" t="s">
        <v>66</v>
      </c>
      <c r="BCU800" s="371" t="s">
        <v>529</v>
      </c>
      <c r="BCW800" s="180"/>
      <c r="BCX800" s="180">
        <f>VLOOKUP(BCU800,$A$879:$F$2508,6,FALSE)</f>
        <v>204</v>
      </c>
      <c r="BCY800" s="179" t="s">
        <v>67</v>
      </c>
      <c r="BCZ800" s="10">
        <f>BCX800*1.2</f>
        <v>244.79999999999998</v>
      </c>
      <c r="BDA800" s="10"/>
      <c r="BDB800" s="239"/>
      <c r="BDC800" s="179" t="s">
        <v>66</v>
      </c>
      <c r="BDD800" s="367" t="s">
        <v>529</v>
      </c>
      <c r="BDF800" s="180"/>
      <c r="BDG800" s="180">
        <f>VLOOKUP(BDD800,$A$879:$F$2508,6,FALSE)</f>
        <v>204</v>
      </c>
      <c r="BDH800" s="179" t="s">
        <v>67</v>
      </c>
      <c r="BDI800" s="10">
        <f>BDG800*1.2</f>
        <v>244.79999999999998</v>
      </c>
      <c r="BDJ800" s="10"/>
      <c r="BDK800" s="239"/>
      <c r="BDL800" s="179" t="s">
        <v>66</v>
      </c>
      <c r="BDM800" s="361" t="s">
        <v>529</v>
      </c>
      <c r="BDO800" s="180"/>
      <c r="BDP800" s="180">
        <f>VLOOKUP(BDM800,$A$879:$F$2508,6,FALSE)</f>
        <v>204</v>
      </c>
      <c r="BDQ800" s="179" t="s">
        <v>67</v>
      </c>
      <c r="BDR800" s="10">
        <f>BDP800*1.2</f>
        <v>244.79999999999998</v>
      </c>
      <c r="BDS800" s="10"/>
      <c r="BDT800" s="239"/>
      <c r="BDU800" s="179" t="s">
        <v>66</v>
      </c>
      <c r="BDV800" s="361" t="s">
        <v>835</v>
      </c>
      <c r="BDX800" s="180"/>
      <c r="BDY800" s="180">
        <f>VLOOKUP(BDV800,$A$879:$F$2508,6,FALSE)</f>
        <v>59</v>
      </c>
      <c r="BDZ800" s="179" t="s">
        <v>67</v>
      </c>
      <c r="BEA800" s="10">
        <f>BDY800*1.2</f>
        <v>70.8</v>
      </c>
      <c r="BEB800" s="10"/>
      <c r="BEC800" s="239"/>
      <c r="BED800" s="179" t="s">
        <v>66</v>
      </c>
      <c r="BEE800" s="361" t="s">
        <v>420</v>
      </c>
      <c r="BEG800" s="180"/>
      <c r="BEH800" s="180">
        <f>VLOOKUP(BEE800,$A$879:$F$2508,6,FALSE)</f>
        <v>204</v>
      </c>
      <c r="BEI800" s="179" t="s">
        <v>67</v>
      </c>
      <c r="BEJ800" s="10">
        <f>BEH800*1.2</f>
        <v>244.79999999999998</v>
      </c>
      <c r="BEK800" s="10"/>
      <c r="BEL800" s="239"/>
      <c r="BEM800" s="179" t="s">
        <v>66</v>
      </c>
      <c r="BEN800" s="361" t="s">
        <v>420</v>
      </c>
      <c r="BEP800" s="180"/>
      <c r="BEQ800" s="180">
        <f>VLOOKUP(BEN800,$A$879:$F$2508,6,FALSE)</f>
        <v>204</v>
      </c>
      <c r="BER800" s="179" t="s">
        <v>67</v>
      </c>
      <c r="BES800" s="10">
        <f>BEQ800*1.2</f>
        <v>244.79999999999998</v>
      </c>
      <c r="BET800" s="10"/>
      <c r="BEU800" s="239"/>
      <c r="BEV800" s="179" t="s">
        <v>66</v>
      </c>
      <c r="BEW800" s="361" t="s">
        <v>1006</v>
      </c>
      <c r="BEY800" s="180"/>
      <c r="BEZ800" s="180">
        <f>VLOOKUP(BEW800,$A$879:$F$2508,6,FALSE)</f>
        <v>279</v>
      </c>
      <c r="BFA800" s="179" t="s">
        <v>67</v>
      </c>
      <c r="BFB800" s="10">
        <f>BEZ800*1.2</f>
        <v>334.8</v>
      </c>
      <c r="BFC800" s="10"/>
      <c r="BFD800" s="239"/>
      <c r="BFE800" s="179" t="s">
        <v>66</v>
      </c>
      <c r="BFF800" s="361" t="s">
        <v>835</v>
      </c>
      <c r="BFH800" s="180"/>
      <c r="BFI800" s="180">
        <f>VLOOKUP(BFF800,$A$879:$F$2508,6,FALSE)</f>
        <v>59</v>
      </c>
      <c r="BFJ800" s="179" t="s">
        <v>67</v>
      </c>
      <c r="BFK800" s="10">
        <f>BFI800*1.2</f>
        <v>70.8</v>
      </c>
      <c r="BFL800" s="10"/>
      <c r="BFM800" s="239"/>
      <c r="BFN800" s="179" t="s">
        <v>66</v>
      </c>
      <c r="BFO800" s="361" t="s">
        <v>731</v>
      </c>
      <c r="BFQ800" s="180"/>
      <c r="BFR800" s="180">
        <f>VLOOKUP(BFO800,$A$879:$F$2508,6,FALSE)</f>
        <v>0</v>
      </c>
      <c r="BFS800" s="179" t="s">
        <v>67</v>
      </c>
      <c r="BFT800" s="10">
        <f>BFR800*1.2</f>
        <v>0</v>
      </c>
      <c r="BFU800" s="10"/>
      <c r="BFV800" s="239"/>
      <c r="BFW800" s="179" t="s">
        <v>66</v>
      </c>
      <c r="BFX800" s="371" t="s">
        <v>731</v>
      </c>
      <c r="BFZ800" s="180"/>
      <c r="BGA800" s="180">
        <f>VLOOKUP(BFX800,$A$879:$F$2508,6,FALSE)</f>
        <v>0</v>
      </c>
      <c r="BGB800" s="179" t="s">
        <v>67</v>
      </c>
      <c r="BGC800" s="10">
        <f>BGA800*1.2</f>
        <v>0</v>
      </c>
      <c r="BGD800" s="10"/>
      <c r="BGE800" s="239"/>
      <c r="BGF800" s="179" t="s">
        <v>66</v>
      </c>
      <c r="BGG800" s="361" t="s">
        <v>1006</v>
      </c>
      <c r="BGI800" s="180"/>
      <c r="BGJ800" s="180">
        <f>VLOOKUP(BGG800,$A$879:$F$2508,6,FALSE)</f>
        <v>279</v>
      </c>
      <c r="BGK800" s="179" t="s">
        <v>67</v>
      </c>
      <c r="BGL800" s="10">
        <f>BGJ800*1.2</f>
        <v>334.8</v>
      </c>
      <c r="BGM800" s="10"/>
      <c r="BGN800" s="239"/>
      <c r="BGO800" s="179" t="s">
        <v>66</v>
      </c>
      <c r="BGP800" s="371" t="s">
        <v>420</v>
      </c>
      <c r="BGR800" s="180"/>
      <c r="BGS800" s="180">
        <f>VLOOKUP(BGP800,$A$879:$F$2508,6,FALSE)</f>
        <v>204</v>
      </c>
      <c r="BGT800" s="179" t="s">
        <v>67</v>
      </c>
      <c r="BGU800" s="10">
        <f>BGS800*1.2</f>
        <v>244.79999999999998</v>
      </c>
      <c r="BGV800" s="10"/>
      <c r="BGW800" s="239"/>
      <c r="BGX800" s="179" t="s">
        <v>66</v>
      </c>
      <c r="BGY800" s="361" t="s">
        <v>529</v>
      </c>
      <c r="BHA800" s="180"/>
      <c r="BHB800" s="180">
        <f>VLOOKUP(BGY800,$A$879:$F$2508,6,FALSE)</f>
        <v>204</v>
      </c>
      <c r="BHC800" s="179" t="s">
        <v>67</v>
      </c>
      <c r="BHD800" s="10">
        <f>BHB800*1.2</f>
        <v>244.79999999999998</v>
      </c>
      <c r="BHE800" s="10"/>
    </row>
    <row r="801" spans="1:1565" s="14" customFormat="1" ht="15">
      <c r="A801" s="179" t="s">
        <v>68</v>
      </c>
      <c r="B801" s="363" t="s">
        <v>1332</v>
      </c>
      <c r="D801" s="180"/>
      <c r="E801" s="180">
        <f>VLOOKUP(B801,$A$879:$F$2508,6,FALSE)</f>
        <v>29</v>
      </c>
      <c r="F801" s="179" t="s">
        <v>69</v>
      </c>
      <c r="G801" s="10">
        <f>E801*1.1</f>
        <v>31.900000000000002</v>
      </c>
      <c r="H801" s="10"/>
      <c r="I801" s="233"/>
      <c r="J801" s="179" t="s">
        <v>68</v>
      </c>
      <c r="K801" s="361" t="s">
        <v>420</v>
      </c>
      <c r="M801" s="180"/>
      <c r="N801" s="180">
        <f>VLOOKUP(K801,$A$879:$F$2508,6,FALSE)</f>
        <v>204</v>
      </c>
      <c r="O801" s="179" t="s">
        <v>69</v>
      </c>
      <c r="P801" s="10">
        <f>N801*1.1</f>
        <v>224.4</v>
      </c>
      <c r="Q801" s="10"/>
      <c r="R801" s="233"/>
      <c r="S801" s="179" t="s">
        <v>68</v>
      </c>
      <c r="T801" s="361" t="s">
        <v>529</v>
      </c>
      <c r="V801" s="180"/>
      <c r="W801" s="180">
        <f>VLOOKUP(T801,$A$879:$F$2508,6,FALSE)</f>
        <v>204</v>
      </c>
      <c r="X801" s="179" t="s">
        <v>69</v>
      </c>
      <c r="Y801" s="10">
        <f>W801*1.1</f>
        <v>224.4</v>
      </c>
      <c r="Z801" s="10"/>
      <c r="AA801" s="233"/>
      <c r="AB801" s="179" t="s">
        <v>68</v>
      </c>
      <c r="AC801" s="361" t="s">
        <v>529</v>
      </c>
      <c r="AE801" s="180"/>
      <c r="AF801" s="180">
        <f>VLOOKUP(AC801,$A$879:$F$2508,6,FALSE)</f>
        <v>204</v>
      </c>
      <c r="AG801" s="179" t="s">
        <v>69</v>
      </c>
      <c r="AH801" s="10">
        <f>AF801*1.1</f>
        <v>224.4</v>
      </c>
      <c r="AI801" s="10"/>
      <c r="AJ801" s="233"/>
      <c r="AK801" s="179" t="s">
        <v>68</v>
      </c>
      <c r="AL801" s="361" t="s">
        <v>1694</v>
      </c>
      <c r="AN801" s="180"/>
      <c r="AO801" s="180">
        <f>VLOOKUP(AL801,$A$879:$F$2508,6,FALSE)</f>
        <v>134</v>
      </c>
      <c r="AP801" s="179" t="s">
        <v>69</v>
      </c>
      <c r="AQ801" s="10">
        <f>AO801*1.1</f>
        <v>147.4</v>
      </c>
      <c r="AR801" s="10"/>
      <c r="AS801" s="233"/>
      <c r="AT801" s="179" t="s">
        <v>68</v>
      </c>
      <c r="AU801" s="361" t="s">
        <v>1332</v>
      </c>
      <c r="AW801" s="180"/>
      <c r="AX801" s="180">
        <f>VLOOKUP(AU801,$A$879:$F$2508,6,FALSE)</f>
        <v>29</v>
      </c>
      <c r="AY801" s="179" t="s">
        <v>69</v>
      </c>
      <c r="AZ801" s="10">
        <f>AX801*1.1</f>
        <v>31.900000000000002</v>
      </c>
      <c r="BA801" s="10"/>
      <c r="BB801" s="233"/>
      <c r="BC801" s="179" t="s">
        <v>68</v>
      </c>
      <c r="BD801" s="361" t="s">
        <v>420</v>
      </c>
      <c r="BF801" s="180"/>
      <c r="BG801" s="180">
        <f>VLOOKUP(BD801,$A$879:$F$2508,6,FALSE)</f>
        <v>204</v>
      </c>
      <c r="BH801" s="179" t="s">
        <v>69</v>
      </c>
      <c r="BI801" s="10">
        <f>BG801*1.1</f>
        <v>224.4</v>
      </c>
      <c r="BJ801" s="10"/>
      <c r="BK801" s="233"/>
      <c r="BL801" s="179" t="s">
        <v>68</v>
      </c>
      <c r="BM801" s="361" t="s">
        <v>529</v>
      </c>
      <c r="BO801" s="180"/>
      <c r="BP801" s="180">
        <f>VLOOKUP(BM801,$A$879:$F$2508,6,FALSE)</f>
        <v>204</v>
      </c>
      <c r="BQ801" s="179" t="s">
        <v>69</v>
      </c>
      <c r="BR801" s="10">
        <f>BP801*1.1</f>
        <v>224.4</v>
      </c>
      <c r="BS801" s="10"/>
      <c r="BT801" s="233"/>
      <c r="BU801" s="179" t="s">
        <v>68</v>
      </c>
      <c r="BV801" s="361" t="s">
        <v>1332</v>
      </c>
      <c r="BX801" s="180"/>
      <c r="BY801" s="180">
        <f>VLOOKUP(BV801,$A$879:$F$2508,6,FALSE)</f>
        <v>29</v>
      </c>
      <c r="BZ801" s="179" t="s">
        <v>69</v>
      </c>
      <c r="CA801" s="10">
        <f>BY801*1.1</f>
        <v>31.900000000000002</v>
      </c>
      <c r="CB801" s="10"/>
      <c r="CC801" s="233"/>
      <c r="CD801" s="179" t="s">
        <v>68</v>
      </c>
      <c r="CE801" s="361" t="s">
        <v>1332</v>
      </c>
      <c r="CG801" s="180"/>
      <c r="CH801" s="180">
        <f>VLOOKUP(CE801,$A$879:$F$2508,6,FALSE)</f>
        <v>29</v>
      </c>
      <c r="CI801" s="179" t="s">
        <v>69</v>
      </c>
      <c r="CJ801" s="10">
        <f>CH801*1.1</f>
        <v>31.900000000000002</v>
      </c>
      <c r="CK801" s="10"/>
      <c r="CL801" s="233"/>
      <c r="CM801" s="179" t="s">
        <v>68</v>
      </c>
      <c r="CN801" s="361" t="s">
        <v>1694</v>
      </c>
      <c r="CP801" s="180"/>
      <c r="CQ801" s="180">
        <f>VLOOKUP(CN801,$A$879:$F$2508,6,FALSE)</f>
        <v>134</v>
      </c>
      <c r="CR801" s="179" t="s">
        <v>69</v>
      </c>
      <c r="CS801" s="10">
        <f>CQ801*1.1</f>
        <v>147.4</v>
      </c>
      <c r="CT801" s="10"/>
      <c r="CU801" s="233"/>
      <c r="CV801" s="179" t="s">
        <v>68</v>
      </c>
      <c r="CW801" s="361" t="s">
        <v>420</v>
      </c>
      <c r="CY801" s="180"/>
      <c r="CZ801" s="180">
        <f>VLOOKUP(CW801,$A$879:$F$2508,6,FALSE)</f>
        <v>204</v>
      </c>
      <c r="DA801" s="179" t="s">
        <v>69</v>
      </c>
      <c r="DB801" s="10">
        <f>CZ801*1.1</f>
        <v>224.4</v>
      </c>
      <c r="DC801" s="10"/>
      <c r="DD801" s="233"/>
      <c r="DE801" s="179" t="s">
        <v>68</v>
      </c>
      <c r="DF801" s="361" t="s">
        <v>420</v>
      </c>
      <c r="DH801" s="180"/>
      <c r="DI801" s="180">
        <f>VLOOKUP(DF801,$A$879:$F$2508,6,FALSE)</f>
        <v>204</v>
      </c>
      <c r="DJ801" s="179" t="s">
        <v>69</v>
      </c>
      <c r="DK801" s="10">
        <f>DI801*1.1</f>
        <v>224.4</v>
      </c>
      <c r="DL801" s="10"/>
      <c r="DM801" s="233"/>
      <c r="DN801" s="179" t="s">
        <v>68</v>
      </c>
      <c r="DO801" s="361" t="s">
        <v>420</v>
      </c>
      <c r="DQ801" s="180"/>
      <c r="DR801" s="180">
        <f>VLOOKUP(DO801,$A$879:$F$2508,6,FALSE)</f>
        <v>204</v>
      </c>
      <c r="DS801" s="179" t="s">
        <v>69</v>
      </c>
      <c r="DT801" s="10">
        <f>DR801*1.1</f>
        <v>224.4</v>
      </c>
      <c r="DU801" s="10"/>
      <c r="DV801" s="233"/>
      <c r="DW801" s="179" t="s">
        <v>68</v>
      </c>
      <c r="DX801" s="361" t="s">
        <v>1694</v>
      </c>
      <c r="DZ801" s="180"/>
      <c r="EA801" s="180">
        <f>VLOOKUP(DX801,$A$879:$F$2508,6,FALSE)</f>
        <v>134</v>
      </c>
      <c r="EB801" s="179" t="s">
        <v>69</v>
      </c>
      <c r="EC801" s="10">
        <f>EA801*1.1</f>
        <v>147.4</v>
      </c>
      <c r="ED801" s="10"/>
      <c r="EE801" s="233"/>
      <c r="EF801" s="179" t="s">
        <v>68</v>
      </c>
      <c r="EG801" s="361" t="s">
        <v>835</v>
      </c>
      <c r="EI801" s="180"/>
      <c r="EJ801" s="180">
        <f>VLOOKUP(EG801,$A$879:$F$2508,6,FALSE)</f>
        <v>59</v>
      </c>
      <c r="EK801" s="179" t="s">
        <v>69</v>
      </c>
      <c r="EL801" s="10">
        <f>EJ801*1.1</f>
        <v>64.900000000000006</v>
      </c>
      <c r="EM801" s="10"/>
      <c r="EN801" s="233"/>
      <c r="EO801" s="179" t="s">
        <v>68</v>
      </c>
      <c r="EP801" s="361" t="s">
        <v>420</v>
      </c>
      <c r="ER801" s="180"/>
      <c r="ES801" s="180">
        <f>VLOOKUP(EP801,$A$879:$F$2508,6,FALSE)</f>
        <v>204</v>
      </c>
      <c r="ET801" s="179" t="s">
        <v>69</v>
      </c>
      <c r="EU801" s="10">
        <f>ES801*1.1</f>
        <v>224.4</v>
      </c>
      <c r="EV801" s="10"/>
      <c r="EW801" s="233"/>
      <c r="EX801" s="179" t="s">
        <v>68</v>
      </c>
      <c r="EY801" s="361" t="s">
        <v>420</v>
      </c>
      <c r="FA801" s="180"/>
      <c r="FB801" s="180">
        <f>VLOOKUP(EY801,$A$879:$F$2508,6,FALSE)</f>
        <v>204</v>
      </c>
      <c r="FC801" s="179" t="s">
        <v>69</v>
      </c>
      <c r="FD801" s="10">
        <f>FB801*1.1</f>
        <v>224.4</v>
      </c>
      <c r="FE801" s="10"/>
      <c r="FF801" s="233"/>
      <c r="FG801" s="179" t="s">
        <v>68</v>
      </c>
      <c r="FH801" s="361" t="s">
        <v>529</v>
      </c>
      <c r="FJ801" s="180"/>
      <c r="FK801" s="180">
        <f>VLOOKUP(FH801,$A$879:$F$2508,6,FALSE)</f>
        <v>204</v>
      </c>
      <c r="FL801" s="179" t="s">
        <v>69</v>
      </c>
      <c r="FM801" s="10">
        <f>FK801*1.1</f>
        <v>224.4</v>
      </c>
      <c r="FN801" s="10"/>
      <c r="FO801" s="233"/>
      <c r="FP801" s="179" t="s">
        <v>68</v>
      </c>
      <c r="FQ801" s="361" t="s">
        <v>1006</v>
      </c>
      <c r="FS801" s="180"/>
      <c r="FT801" s="180">
        <f>VLOOKUP(FQ801,$A$879:$F$2508,6,FALSE)</f>
        <v>279</v>
      </c>
      <c r="FU801" s="179" t="s">
        <v>69</v>
      </c>
      <c r="FV801" s="10">
        <f>FT801*1.1</f>
        <v>306.90000000000003</v>
      </c>
      <c r="FW801" s="10"/>
      <c r="FX801" s="233"/>
      <c r="FY801" s="179" t="s">
        <v>68</v>
      </c>
      <c r="FZ801" s="369" t="s">
        <v>183</v>
      </c>
      <c r="GB801" s="180"/>
      <c r="GC801" s="180" t="e">
        <f>VLOOKUP(FZ801,$A$879:$F$2508,6,FALSE)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1" t="s">
        <v>1332</v>
      </c>
      <c r="GK801" s="180"/>
      <c r="GL801" s="180">
        <f>VLOOKUP(GI801,$A$879:$F$2508,6,FALSE)</f>
        <v>29</v>
      </c>
      <c r="GM801" s="179" t="s">
        <v>69</v>
      </c>
      <c r="GN801" s="10">
        <f>GL801*1.1</f>
        <v>31.900000000000002</v>
      </c>
      <c r="GO801" s="10"/>
      <c r="GP801" s="233"/>
      <c r="GQ801" s="179" t="s">
        <v>68</v>
      </c>
      <c r="GR801" s="361" t="s">
        <v>420</v>
      </c>
      <c r="GT801" s="180"/>
      <c r="GU801" s="180">
        <f>VLOOKUP(GR801,$A$879:$F$2508,6,FALSE)</f>
        <v>204</v>
      </c>
      <c r="GV801" s="179" t="s">
        <v>69</v>
      </c>
      <c r="GW801" s="10">
        <f>GU801*1.1</f>
        <v>224.4</v>
      </c>
      <c r="GX801" s="10"/>
      <c r="GY801" s="233"/>
      <c r="GZ801" s="179" t="s">
        <v>68</v>
      </c>
      <c r="HA801" s="361" t="s">
        <v>529</v>
      </c>
      <c r="HC801" s="180"/>
      <c r="HD801" s="180">
        <f>VLOOKUP(HA801,$A$879:$F$2508,6,FALSE)</f>
        <v>204</v>
      </c>
      <c r="HE801" s="179" t="s">
        <v>69</v>
      </c>
      <c r="HF801" s="10">
        <f>HD801*1.1</f>
        <v>224.4</v>
      </c>
      <c r="HG801" s="10"/>
      <c r="HH801" s="233"/>
      <c r="HI801" s="179" t="s">
        <v>68</v>
      </c>
      <c r="HJ801" s="361" t="s">
        <v>624</v>
      </c>
      <c r="HL801" s="180"/>
      <c r="HM801" s="180">
        <f>VLOOKUP(HJ801,$A$879:$F$2508,6,FALSE)</f>
        <v>76</v>
      </c>
      <c r="HN801" s="179" t="s">
        <v>69</v>
      </c>
      <c r="HO801" s="10">
        <f>HM801*1.1</f>
        <v>83.600000000000009</v>
      </c>
      <c r="HP801" s="10"/>
      <c r="HQ801" s="233"/>
      <c r="HR801" s="179" t="s">
        <v>68</v>
      </c>
      <c r="HS801" s="361" t="s">
        <v>624</v>
      </c>
      <c r="HU801" s="180"/>
      <c r="HV801" s="180">
        <f>VLOOKUP(HS801,$A$879:$F$2508,6,FALSE)</f>
        <v>76</v>
      </c>
      <c r="HW801" s="179" t="s">
        <v>69</v>
      </c>
      <c r="HX801" s="10">
        <f>HV801*1.1</f>
        <v>83.600000000000009</v>
      </c>
      <c r="HY801" s="10"/>
      <c r="HZ801" s="233"/>
      <c r="IA801" s="179" t="s">
        <v>68</v>
      </c>
      <c r="IB801" s="361" t="s">
        <v>731</v>
      </c>
      <c r="ID801" s="180"/>
      <c r="IE801" s="180">
        <f>VLOOKUP(IB801,$A$879:$F$2508,6,FALSE)</f>
        <v>0</v>
      </c>
      <c r="IF801" s="179" t="s">
        <v>69</v>
      </c>
      <c r="IG801" s="10">
        <f>IE801*1.1</f>
        <v>0</v>
      </c>
      <c r="IH801" s="10"/>
      <c r="II801" s="233"/>
      <c r="IJ801" s="179" t="s">
        <v>68</v>
      </c>
      <c r="IK801" s="361" t="s">
        <v>1006</v>
      </c>
      <c r="IM801" s="180"/>
      <c r="IN801" s="180">
        <f>VLOOKUP(IK801,$A$879:$F$2508,6,FALSE)</f>
        <v>279</v>
      </c>
      <c r="IO801" s="179" t="s">
        <v>69</v>
      </c>
      <c r="IP801" s="10">
        <f>IN801*1.1</f>
        <v>306.90000000000003</v>
      </c>
      <c r="IQ801" s="10"/>
      <c r="IR801" s="233"/>
      <c r="IS801" s="179" t="s">
        <v>68</v>
      </c>
      <c r="IT801" s="361" t="s">
        <v>731</v>
      </c>
      <c r="IV801" s="180"/>
      <c r="IW801" s="180">
        <f>VLOOKUP(IT801,$A$879:$F$2508,6,FALSE)</f>
        <v>0</v>
      </c>
      <c r="IX801" s="179" t="s">
        <v>69</v>
      </c>
      <c r="IY801" s="10">
        <f>IW801*1.1</f>
        <v>0</v>
      </c>
      <c r="IZ801" s="10"/>
      <c r="JA801" s="233"/>
      <c r="JB801" s="179" t="s">
        <v>68</v>
      </c>
      <c r="JC801" s="361" t="s">
        <v>1694</v>
      </c>
      <c r="JE801" s="180"/>
      <c r="JF801" s="180">
        <f>VLOOKUP(JC801,$A$879:$F$2508,6,FALSE)</f>
        <v>134</v>
      </c>
      <c r="JG801" s="179" t="s">
        <v>69</v>
      </c>
      <c r="JH801" s="10">
        <f>JF801*1.1</f>
        <v>147.4</v>
      </c>
      <c r="JI801" s="10"/>
      <c r="JJ801" s="233"/>
      <c r="JK801" s="179" t="s">
        <v>68</v>
      </c>
      <c r="JL801" s="361" t="s">
        <v>420</v>
      </c>
      <c r="JN801" s="180"/>
      <c r="JO801" s="180">
        <f>VLOOKUP(JL801,$A$879:$F$2508,6,FALSE)</f>
        <v>204</v>
      </c>
      <c r="JP801" s="179" t="s">
        <v>69</v>
      </c>
      <c r="JQ801" s="10">
        <f>JO801*1.1</f>
        <v>224.4</v>
      </c>
      <c r="JR801" s="10"/>
      <c r="JS801" s="233"/>
      <c r="JT801" s="179" t="s">
        <v>68</v>
      </c>
      <c r="JU801" s="361" t="s">
        <v>529</v>
      </c>
      <c r="JW801" s="180"/>
      <c r="JX801" s="180">
        <f>VLOOKUP(JU801,$A$879:$F$2508,6,FALSE)</f>
        <v>204</v>
      </c>
      <c r="JY801" s="179" t="s">
        <v>69</v>
      </c>
      <c r="JZ801" s="10">
        <f>JX801*1.1</f>
        <v>224.4</v>
      </c>
      <c r="KA801" s="10"/>
      <c r="KB801" s="233"/>
      <c r="KC801" s="179" t="s">
        <v>68</v>
      </c>
      <c r="KD801" s="369" t="s">
        <v>183</v>
      </c>
      <c r="KF801" s="180"/>
      <c r="KG801" s="180" t="e">
        <f>VLOOKUP(KD801,$A$879:$F$2508,6,FALSE)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1" t="s">
        <v>505</v>
      </c>
      <c r="KO801" s="180"/>
      <c r="KP801" s="180">
        <f>VLOOKUP(KM801,$A$879:$F$2508,6,FALSE)</f>
        <v>57</v>
      </c>
      <c r="KQ801" s="179" t="s">
        <v>69</v>
      </c>
      <c r="KR801" s="10">
        <f>KP801*1.1</f>
        <v>62.7</v>
      </c>
      <c r="KS801" s="10"/>
      <c r="KT801" s="233"/>
      <c r="KU801" s="179" t="s">
        <v>68</v>
      </c>
      <c r="KV801" s="361" t="s">
        <v>1006</v>
      </c>
      <c r="KX801" s="180"/>
      <c r="KY801" s="180">
        <f>VLOOKUP(KV801,$A$879:$F$2508,6,FALSE)</f>
        <v>279</v>
      </c>
      <c r="KZ801" s="179" t="s">
        <v>69</v>
      </c>
      <c r="LA801" s="10">
        <f>KY801*1.1</f>
        <v>306.90000000000003</v>
      </c>
      <c r="LB801" s="10"/>
      <c r="LC801" s="233"/>
      <c r="LD801" s="179" t="s">
        <v>68</v>
      </c>
      <c r="LE801" s="369" t="s">
        <v>183</v>
      </c>
      <c r="LG801" s="180"/>
      <c r="LH801" s="180" t="e">
        <f>VLOOKUP(LE801,$A$879:$F$2508,6,FALSE)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1" t="s">
        <v>529</v>
      </c>
      <c r="LP801" s="180"/>
      <c r="LQ801" s="180">
        <f>VLOOKUP(LN801,$A$879:$F$2508,6,FALSE)</f>
        <v>204</v>
      </c>
      <c r="LR801" s="179" t="s">
        <v>69</v>
      </c>
      <c r="LS801" s="10">
        <f>LQ801*1.1</f>
        <v>224.4</v>
      </c>
      <c r="LT801" s="10"/>
      <c r="LU801" s="233"/>
      <c r="LV801" s="179" t="s">
        <v>68</v>
      </c>
      <c r="LW801" s="361" t="s">
        <v>420</v>
      </c>
      <c r="LY801" s="180"/>
      <c r="LZ801" s="180">
        <f>VLOOKUP(LW801,$A$879:$F$2508,6,FALSE)</f>
        <v>204</v>
      </c>
      <c r="MA801" s="179" t="s">
        <v>69</v>
      </c>
      <c r="MB801" s="10">
        <f>LZ801*1.1</f>
        <v>224.4</v>
      </c>
      <c r="MC801" s="10"/>
      <c r="MD801" s="233"/>
      <c r="ME801" s="179" t="s">
        <v>68</v>
      </c>
      <c r="MF801" s="361" t="s">
        <v>835</v>
      </c>
      <c r="MH801" s="180"/>
      <c r="MI801" s="180">
        <f>VLOOKUP(MF801,$A$879:$F$2508,6,FALSE)</f>
        <v>59</v>
      </c>
      <c r="MJ801" s="179" t="s">
        <v>69</v>
      </c>
      <c r="MK801" s="10">
        <f>MI801*1.1</f>
        <v>64.900000000000006</v>
      </c>
      <c r="ML801" s="10"/>
      <c r="MM801" s="233"/>
      <c r="MN801" s="179" t="s">
        <v>68</v>
      </c>
      <c r="MO801" s="369" t="s">
        <v>183</v>
      </c>
      <c r="MQ801" s="180"/>
      <c r="MR801" s="180" t="e">
        <f>VLOOKUP(MO801,$A$879:$F$2508,6,FALSE)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1" t="s">
        <v>420</v>
      </c>
      <c r="MZ801" s="180"/>
      <c r="NA801" s="180">
        <f>VLOOKUP(MX801,$A$879:$F$2508,6,FALSE)</f>
        <v>204</v>
      </c>
      <c r="NB801" s="179" t="s">
        <v>69</v>
      </c>
      <c r="NC801" s="10">
        <f>NA801*1.1</f>
        <v>224.4</v>
      </c>
      <c r="ND801" s="10"/>
      <c r="NE801" s="233"/>
      <c r="NF801" s="179" t="s">
        <v>68</v>
      </c>
      <c r="NG801" s="361" t="s">
        <v>1694</v>
      </c>
      <c r="NI801" s="180"/>
      <c r="NJ801" s="180">
        <f>VLOOKUP(NG801,$A$879:$F$2508,6,FALSE)</f>
        <v>134</v>
      </c>
      <c r="NK801" s="179" t="s">
        <v>69</v>
      </c>
      <c r="NL801" s="10">
        <f>NJ801*1.1</f>
        <v>147.4</v>
      </c>
      <c r="NM801" s="10"/>
      <c r="NN801" s="233"/>
      <c r="NO801" s="179" t="s">
        <v>68</v>
      </c>
      <c r="NP801" s="361" t="s">
        <v>1332</v>
      </c>
      <c r="NR801" s="180"/>
      <c r="NS801" s="180">
        <f>VLOOKUP(NP801,$A$879:$F$2508,6,FALSE)</f>
        <v>29</v>
      </c>
      <c r="NT801" s="179" t="s">
        <v>69</v>
      </c>
      <c r="NU801" s="10">
        <f>NS801*1.1</f>
        <v>31.900000000000002</v>
      </c>
      <c r="NV801" s="10"/>
      <c r="NW801" s="233"/>
      <c r="NX801" s="179" t="s">
        <v>68</v>
      </c>
      <c r="NY801" s="361" t="s">
        <v>1332</v>
      </c>
      <c r="OA801" s="180"/>
      <c r="OB801" s="180">
        <f>VLOOKUP(NY801,$A$879:$F$2508,6,FALSE)</f>
        <v>29</v>
      </c>
      <c r="OC801" s="179" t="s">
        <v>69</v>
      </c>
      <c r="OD801" s="10">
        <f>OB801*1.1</f>
        <v>31.900000000000002</v>
      </c>
      <c r="OE801" s="10"/>
      <c r="OF801" s="233"/>
      <c r="OG801" s="179" t="s">
        <v>68</v>
      </c>
      <c r="OH801" s="361" t="s">
        <v>420</v>
      </c>
      <c r="OJ801" s="180"/>
      <c r="OK801" s="180">
        <f>VLOOKUP(OH801,$A$879:$F$2508,6,FALSE)</f>
        <v>204</v>
      </c>
      <c r="OL801" s="179" t="s">
        <v>69</v>
      </c>
      <c r="OM801" s="10">
        <f>OK801*1.1</f>
        <v>224.4</v>
      </c>
      <c r="ON801" s="10"/>
      <c r="OO801" s="233"/>
      <c r="OP801" s="179" t="s">
        <v>68</v>
      </c>
      <c r="OQ801" s="361" t="s">
        <v>420</v>
      </c>
      <c r="OS801" s="180"/>
      <c r="OT801" s="180">
        <f>VLOOKUP(OQ801,$A$879:$F$2508,6,FALSE)</f>
        <v>204</v>
      </c>
      <c r="OU801" s="179" t="s">
        <v>69</v>
      </c>
      <c r="OV801" s="10">
        <f>OT801*1.1</f>
        <v>224.4</v>
      </c>
      <c r="OW801" s="10"/>
      <c r="OX801" s="233"/>
      <c r="OY801" s="179" t="s">
        <v>68</v>
      </c>
      <c r="OZ801" s="371" t="s">
        <v>505</v>
      </c>
      <c r="PB801" s="180"/>
      <c r="PC801" s="180">
        <f>VLOOKUP(OZ801,$A$879:$F$2508,6,FALSE)</f>
        <v>57</v>
      </c>
      <c r="PD801" s="179" t="s">
        <v>69</v>
      </c>
      <c r="PE801" s="10">
        <f>PC801*1.1</f>
        <v>62.7</v>
      </c>
      <c r="PF801" s="10"/>
      <c r="PG801" s="233"/>
      <c r="PH801" s="179" t="s">
        <v>68</v>
      </c>
      <c r="PI801" s="361" t="s">
        <v>1006</v>
      </c>
      <c r="PK801" s="180"/>
      <c r="PL801" s="180">
        <f>VLOOKUP(PI801,$A$879:$F$2508,6,FALSE)</f>
        <v>279</v>
      </c>
      <c r="PM801" s="179" t="s">
        <v>69</v>
      </c>
      <c r="PN801" s="10">
        <f>PL801*1.1</f>
        <v>306.90000000000003</v>
      </c>
      <c r="PO801" s="10"/>
      <c r="PP801" s="233"/>
      <c r="PQ801" s="179" t="s">
        <v>68</v>
      </c>
      <c r="PR801" s="361" t="s">
        <v>731</v>
      </c>
      <c r="PT801" s="180"/>
      <c r="PU801" s="180">
        <f>VLOOKUP(PR801,$A$879:$F$2508,6,FALSE)</f>
        <v>0</v>
      </c>
      <c r="PV801" s="179" t="s">
        <v>69</v>
      </c>
      <c r="PW801" s="10">
        <f>PU801*1.1</f>
        <v>0</v>
      </c>
      <c r="PX801" s="10"/>
      <c r="PY801" s="233"/>
      <c r="PZ801" s="179" t="s">
        <v>68</v>
      </c>
      <c r="QA801" s="363" t="s">
        <v>529</v>
      </c>
      <c r="QC801" s="180"/>
      <c r="QD801" s="180">
        <f>VLOOKUP(QA801,$A$879:$F$2508,6,FALSE)</f>
        <v>204</v>
      </c>
      <c r="QE801" s="179" t="s">
        <v>69</v>
      </c>
      <c r="QF801" s="10">
        <f>QD801*1.1</f>
        <v>224.4</v>
      </c>
      <c r="QG801" s="10"/>
      <c r="QH801" s="233"/>
      <c r="QI801" s="179" t="s">
        <v>68</v>
      </c>
      <c r="QJ801" s="369" t="s">
        <v>183</v>
      </c>
      <c r="QL801" s="180"/>
      <c r="QM801" s="180" t="e">
        <f>VLOOKUP(QJ801,$A$879:$F$2508,6,FALSE)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1" t="s">
        <v>1332</v>
      </c>
      <c r="QU801" s="180"/>
      <c r="QV801" s="180">
        <f>VLOOKUP(QS801,$A$879:$F$2508,6,FALSE)</f>
        <v>29</v>
      </c>
      <c r="QW801" s="179" t="s">
        <v>69</v>
      </c>
      <c r="QX801" s="10">
        <f>QV801*1.1</f>
        <v>31.900000000000002</v>
      </c>
      <c r="QY801" s="10"/>
      <c r="QZ801" s="233"/>
      <c r="RA801" s="179" t="s">
        <v>68</v>
      </c>
      <c r="RB801" s="361" t="s">
        <v>731</v>
      </c>
      <c r="RD801" s="180"/>
      <c r="RE801" s="180">
        <f>VLOOKUP(RB801,$A$879:$F$2508,6,FALSE)</f>
        <v>0</v>
      </c>
      <c r="RF801" s="179" t="s">
        <v>69</v>
      </c>
      <c r="RG801" s="10">
        <f>RE801*1.1</f>
        <v>0</v>
      </c>
      <c r="RH801" s="10"/>
      <c r="RI801" s="233"/>
      <c r="RJ801" s="179" t="s">
        <v>68</v>
      </c>
      <c r="RK801" s="361" t="s">
        <v>731</v>
      </c>
      <c r="RM801" s="180"/>
      <c r="RN801" s="180">
        <f>VLOOKUP(RK801,$A$879:$F$2508,6,FALSE)</f>
        <v>0</v>
      </c>
      <c r="RO801" s="179" t="s">
        <v>69</v>
      </c>
      <c r="RP801" s="10">
        <f>RN801*1.1</f>
        <v>0</v>
      </c>
      <c r="RQ801" s="10"/>
      <c r="RR801" s="233"/>
      <c r="RS801" s="179" t="s">
        <v>68</v>
      </c>
      <c r="RT801" s="369" t="s">
        <v>183</v>
      </c>
      <c r="RV801" s="180"/>
      <c r="RW801" s="180" t="e">
        <f>VLOOKUP(RT801,$A$879:$F$2508,6,FALSE)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1" t="s">
        <v>624</v>
      </c>
      <c r="SE801" s="180"/>
      <c r="SF801" s="180">
        <f>VLOOKUP(SC801,$A$879:$F$2508,6,FALSE)</f>
        <v>76</v>
      </c>
      <c r="SG801" s="179" t="s">
        <v>69</v>
      </c>
      <c r="SH801" s="10">
        <f>SF801*1.1</f>
        <v>83.600000000000009</v>
      </c>
      <c r="SI801" s="10"/>
      <c r="SJ801" s="239"/>
      <c r="SK801" s="179" t="s">
        <v>68</v>
      </c>
      <c r="SL801" s="361" t="s">
        <v>529</v>
      </c>
      <c r="SN801" s="180"/>
      <c r="SO801" s="180">
        <f>VLOOKUP(SL801,$A$879:$F$2508,6,FALSE)</f>
        <v>204</v>
      </c>
      <c r="SP801" s="179" t="s">
        <v>69</v>
      </c>
      <c r="SQ801" s="10">
        <f>SO801*1.1</f>
        <v>224.4</v>
      </c>
      <c r="SR801" s="10"/>
      <c r="SS801" s="239"/>
      <c r="ST801" s="179" t="s">
        <v>68</v>
      </c>
      <c r="SU801" s="361" t="s">
        <v>731</v>
      </c>
      <c r="SW801" s="180"/>
      <c r="SX801" s="180">
        <f>VLOOKUP(SU801,$A$879:$F$2508,6,FALSE)</f>
        <v>0</v>
      </c>
      <c r="SY801" s="179" t="s">
        <v>69</v>
      </c>
      <c r="SZ801" s="10">
        <f>SX801*1.1</f>
        <v>0</v>
      </c>
      <c r="TA801" s="10"/>
      <c r="TB801" s="239"/>
      <c r="TC801" s="179" t="s">
        <v>68</v>
      </c>
      <c r="TD801" s="369" t="s">
        <v>183</v>
      </c>
      <c r="TF801" s="180"/>
      <c r="TG801" s="180" t="e">
        <f>VLOOKUP(TD801,$A$879:$F$2508,6,FALSE)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1" t="s">
        <v>731</v>
      </c>
      <c r="TO801" s="180"/>
      <c r="TP801" s="180">
        <f>VLOOKUP(TM801,$A$879:$F$2508,6,FALSE)</f>
        <v>0</v>
      </c>
      <c r="TQ801" s="179" t="s">
        <v>69</v>
      </c>
      <c r="TR801" s="10">
        <f>TP801*1.1</f>
        <v>0</v>
      </c>
      <c r="TS801" s="10"/>
      <c r="TT801" s="239"/>
      <c r="TU801" s="179" t="s">
        <v>68</v>
      </c>
      <c r="TV801" s="361" t="s">
        <v>505</v>
      </c>
      <c r="TX801" s="180"/>
      <c r="TY801" s="180">
        <f>VLOOKUP(TV801,$A$879:$F$2508,6,FALSE)</f>
        <v>57</v>
      </c>
      <c r="TZ801" s="179" t="s">
        <v>69</v>
      </c>
      <c r="UA801" s="10">
        <f>TY801*1.1</f>
        <v>62.7</v>
      </c>
      <c r="UB801" s="10"/>
      <c r="UC801" s="239"/>
      <c r="UD801" s="179" t="s">
        <v>68</v>
      </c>
      <c r="UE801" s="361" t="s">
        <v>731</v>
      </c>
      <c r="UG801" s="180"/>
      <c r="UH801" s="180">
        <f>VLOOKUP(UE801,$A$879:$F$2508,6,FALSE)</f>
        <v>0</v>
      </c>
      <c r="UI801" s="179" t="s">
        <v>69</v>
      </c>
      <c r="UJ801" s="10">
        <f>UH801*1.1</f>
        <v>0</v>
      </c>
      <c r="UK801" s="10"/>
      <c r="UL801" s="239"/>
      <c r="UM801" s="179" t="s">
        <v>68</v>
      </c>
      <c r="UN801" s="369" t="s">
        <v>183</v>
      </c>
      <c r="UP801" s="180"/>
      <c r="UQ801" s="180" t="e">
        <f>VLOOKUP(UN801,$A$879:$F$2508,6,FALSE)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1" t="s">
        <v>835</v>
      </c>
      <c r="UY801" s="180"/>
      <c r="UZ801" s="180">
        <f>VLOOKUP(UW801,$A$879:$F$2508,6,FALSE)</f>
        <v>59</v>
      </c>
      <c r="VA801" s="179" t="s">
        <v>69</v>
      </c>
      <c r="VB801" s="10">
        <f>UZ801*1.1</f>
        <v>64.900000000000006</v>
      </c>
      <c r="VC801" s="10"/>
      <c r="VD801" s="239"/>
      <c r="VE801" s="179" t="s">
        <v>68</v>
      </c>
      <c r="VF801" s="369" t="s">
        <v>183</v>
      </c>
      <c r="VH801" s="180"/>
      <c r="VI801" s="180" t="e">
        <f>VLOOKUP(VF801,$A$879:$F$2508,6,FALSE)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1" t="s">
        <v>1006</v>
      </c>
      <c r="VQ801" s="180"/>
      <c r="VR801" s="180">
        <f>VLOOKUP(VO801,$A$879:$F$2508,6,FALSE)</f>
        <v>279</v>
      </c>
      <c r="VS801" s="179" t="s">
        <v>69</v>
      </c>
      <c r="VT801" s="10">
        <f>VR801*1.1</f>
        <v>306.90000000000003</v>
      </c>
      <c r="VU801" s="10"/>
      <c r="VV801" s="239"/>
      <c r="VW801" s="179" t="s">
        <v>68</v>
      </c>
      <c r="VX801" s="369" t="s">
        <v>183</v>
      </c>
      <c r="VZ801" s="180"/>
      <c r="WA801" s="180" t="e">
        <f>VLOOKUP(VX801,$A$879:$F$2508,6,FALSE)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1" t="s">
        <v>1006</v>
      </c>
      <c r="WI801" s="180"/>
      <c r="WJ801" s="180">
        <f>VLOOKUP(WG801,$A$879:$F$2508,6,FALSE)</f>
        <v>279</v>
      </c>
      <c r="WK801" s="179" t="s">
        <v>69</v>
      </c>
      <c r="WL801" s="10">
        <f>WJ801*1.1</f>
        <v>306.90000000000003</v>
      </c>
      <c r="WN801" s="239"/>
      <c r="WO801" s="179" t="s">
        <v>68</v>
      </c>
      <c r="WP801" s="361" t="s">
        <v>529</v>
      </c>
      <c r="WQ801" s="180"/>
      <c r="WR801" s="180"/>
      <c r="WS801" s="180">
        <f>VLOOKUP(WP801,$A$879:$F$2508,6,FALSE)</f>
        <v>204</v>
      </c>
      <c r="WT801" s="179" t="s">
        <v>69</v>
      </c>
      <c r="WU801" s="10">
        <f>WS801*1.1</f>
        <v>224.4</v>
      </c>
      <c r="WV801" s="10"/>
      <c r="WW801" s="239"/>
      <c r="WX801" s="179" t="s">
        <v>68</v>
      </c>
      <c r="WY801" s="361" t="s">
        <v>1006</v>
      </c>
      <c r="XA801" s="180"/>
      <c r="XB801" s="180">
        <f>VLOOKUP(WY801,$A$879:$F$2508,6,FALSE)</f>
        <v>279</v>
      </c>
      <c r="XC801" s="179" t="s">
        <v>69</v>
      </c>
      <c r="XD801" s="10">
        <f>XB801*1.1</f>
        <v>306.90000000000003</v>
      </c>
      <c r="XF801" s="239"/>
      <c r="XG801" s="179" t="s">
        <v>68</v>
      </c>
      <c r="XH801" s="371" t="s">
        <v>529</v>
      </c>
      <c r="XJ801" s="180"/>
      <c r="XK801" s="180">
        <f>VLOOKUP(XH801,$A$879:$F$2508,6,FALSE)</f>
        <v>204</v>
      </c>
      <c r="XL801" s="179" t="s">
        <v>69</v>
      </c>
      <c r="XM801" s="10">
        <f>XK801*1.1</f>
        <v>224.4</v>
      </c>
      <c r="XO801" s="239"/>
      <c r="XP801" s="179" t="s">
        <v>68</v>
      </c>
      <c r="XQ801" s="361" t="s">
        <v>1006</v>
      </c>
      <c r="XS801" s="180"/>
      <c r="XT801" s="180">
        <f>VLOOKUP(XQ801,$A$879:$F$2508,6,FALSE)</f>
        <v>279</v>
      </c>
      <c r="XU801" s="179" t="s">
        <v>69</v>
      </c>
      <c r="XV801" s="10">
        <f>XT801*1.1</f>
        <v>306.90000000000003</v>
      </c>
      <c r="XW801" s="10"/>
      <c r="XX801" s="239"/>
      <c r="XY801" s="179" t="s">
        <v>68</v>
      </c>
      <c r="XZ801" s="361" t="s">
        <v>1006</v>
      </c>
      <c r="YB801" s="180"/>
      <c r="YC801" s="180">
        <f>VLOOKUP(XZ801,$A$879:$F$2508,6,FALSE)</f>
        <v>279</v>
      </c>
      <c r="YD801" s="179" t="s">
        <v>69</v>
      </c>
      <c r="YE801" s="10">
        <f>YC801*1.1</f>
        <v>306.90000000000003</v>
      </c>
      <c r="YG801" s="239"/>
      <c r="YH801" s="179" t="s">
        <v>68</v>
      </c>
      <c r="YI801" s="361" t="s">
        <v>1332</v>
      </c>
      <c r="YK801" s="180"/>
      <c r="YL801" s="180">
        <f>VLOOKUP(YI801,$A$879:$F$2508,6,FALSE)</f>
        <v>29</v>
      </c>
      <c r="YM801" s="179" t="s">
        <v>69</v>
      </c>
      <c r="YN801" s="10">
        <f>YL801*1.1</f>
        <v>31.900000000000002</v>
      </c>
      <c r="YO801" s="10"/>
      <c r="YP801" s="239"/>
      <c r="YQ801" s="179" t="s">
        <v>68</v>
      </c>
      <c r="YR801" s="361" t="s">
        <v>835</v>
      </c>
      <c r="YT801" s="180"/>
      <c r="YU801" s="180">
        <f>VLOOKUP(YR801,$A$879:$F$2508,6,FALSE)</f>
        <v>59</v>
      </c>
      <c r="YV801" s="179" t="s">
        <v>69</v>
      </c>
      <c r="YW801" s="10">
        <f>YU801*1.1</f>
        <v>64.900000000000006</v>
      </c>
      <c r="YY801" s="239"/>
      <c r="YZ801" s="179" t="s">
        <v>68</v>
      </c>
      <c r="ZA801" s="361" t="s">
        <v>505</v>
      </c>
      <c r="ZC801" s="180"/>
      <c r="ZD801" s="180">
        <f>VLOOKUP(ZA801,$A$879:$F$2508,6,FALSE)</f>
        <v>57</v>
      </c>
      <c r="ZE801" s="179" t="s">
        <v>69</v>
      </c>
      <c r="ZF801" s="10">
        <f>ZD801*1.1</f>
        <v>62.7</v>
      </c>
      <c r="ZH801" s="239"/>
      <c r="ZI801" s="179" t="s">
        <v>68</v>
      </c>
      <c r="ZJ801" s="361" t="s">
        <v>420</v>
      </c>
      <c r="ZL801" s="180"/>
      <c r="ZM801" s="180">
        <f>VLOOKUP(ZJ801,$A$879:$F$2508,6,FALSE)</f>
        <v>204</v>
      </c>
      <c r="ZN801" s="179" t="s">
        <v>69</v>
      </c>
      <c r="ZO801" s="10">
        <f>ZM801*1.1</f>
        <v>224.4</v>
      </c>
      <c r="ZQ801" s="239"/>
      <c r="ZR801" s="179" t="s">
        <v>68</v>
      </c>
      <c r="ZS801" s="361" t="s">
        <v>420</v>
      </c>
      <c r="ZU801" s="180"/>
      <c r="ZV801" s="180">
        <f>VLOOKUP(ZS801,$A$879:$F$2508,6,FALSE)</f>
        <v>204</v>
      </c>
      <c r="ZW801" s="179" t="s">
        <v>69</v>
      </c>
      <c r="ZX801" s="10">
        <f>ZV801*1.1</f>
        <v>224.4</v>
      </c>
      <c r="ZY801" s="10"/>
      <c r="ZZ801" s="239"/>
      <c r="AAA801" s="179" t="s">
        <v>68</v>
      </c>
      <c r="AAB801" s="361" t="s">
        <v>505</v>
      </c>
      <c r="AAD801" s="180"/>
      <c r="AAE801" s="180">
        <f>VLOOKUP(AAB801,$A$879:$F$2508,6,FALSE)</f>
        <v>57</v>
      </c>
      <c r="AAF801" s="179" t="s">
        <v>69</v>
      </c>
      <c r="AAG801" s="10">
        <f>AAE801*1.1</f>
        <v>62.7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VLOOKUP(AAK801,$A$879:$F$2508,6,FALSE)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1" t="s">
        <v>1694</v>
      </c>
      <c r="AAV801" s="180"/>
      <c r="AAW801" s="180">
        <f>VLOOKUP(AAT801,$A$879:$F$2508,6,FALSE)</f>
        <v>134</v>
      </c>
      <c r="AAX801" s="179" t="s">
        <v>69</v>
      </c>
      <c r="AAY801" s="10">
        <f>AAW801*1.1</f>
        <v>147.4</v>
      </c>
      <c r="AAZ801" s="10"/>
      <c r="ABA801" s="239"/>
      <c r="ABB801" s="179" t="s">
        <v>68</v>
      </c>
      <c r="ABC801" s="375" t="s">
        <v>1006</v>
      </c>
      <c r="ABE801" s="180"/>
      <c r="ABF801" s="180">
        <f>VLOOKUP(ABC801,$A$879:$F$2508,6,FALSE)</f>
        <v>279</v>
      </c>
      <c r="ABG801" s="179" t="s">
        <v>69</v>
      </c>
      <c r="ABH801" s="10">
        <f>ABF801*1.1</f>
        <v>306.90000000000003</v>
      </c>
      <c r="ABI801" s="10"/>
      <c r="ABJ801" s="239"/>
      <c r="ABK801" s="179" t="s">
        <v>68</v>
      </c>
      <c r="ABL801" s="361" t="s">
        <v>835</v>
      </c>
      <c r="ABN801" s="180"/>
      <c r="ABO801" s="180">
        <f>VLOOKUP(ABL801,$A$879:$F$2508,6,FALSE)</f>
        <v>59</v>
      </c>
      <c r="ABP801" s="179" t="s">
        <v>69</v>
      </c>
      <c r="ABQ801" s="10">
        <f>ABO801*1.1</f>
        <v>64.900000000000006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VLOOKUP(ABU801,$A$879:$F$2508,6,FALSE)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VLOOKUP(ACD801,$A$879:$F$2508,6,FALSE)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VLOOKUP(ACM801,$A$879:$F$2508,6,FALSE)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VLOOKUP(ACV801,$A$879:$F$2508,6,FALSE)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1" t="s">
        <v>731</v>
      </c>
      <c r="ADG801" s="180"/>
      <c r="ADH801" s="180">
        <f>VLOOKUP(ADE801,$A$879:$F$2508,6,FALSE)</f>
        <v>0</v>
      </c>
      <c r="ADI801" s="179" t="s">
        <v>69</v>
      </c>
      <c r="ADJ801" s="10">
        <f>ADH801*1.1</f>
        <v>0</v>
      </c>
      <c r="ADL801" s="239"/>
      <c r="ADM801" s="179" t="s">
        <v>68</v>
      </c>
      <c r="ADN801" s="75" t="s">
        <v>183</v>
      </c>
      <c r="ADP801" s="180"/>
      <c r="ADQ801" s="180" t="e">
        <f>VLOOKUP(ADN801,$A$879:$F$2508,6,FALSE)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1" t="s">
        <v>420</v>
      </c>
      <c r="ADY801" s="180"/>
      <c r="ADZ801" s="180">
        <f>VLOOKUP(ADW801,$A$879:$F$2508,6,FALSE)</f>
        <v>204</v>
      </c>
      <c r="AEA801" s="179" t="s">
        <v>69</v>
      </c>
      <c r="AEB801" s="10">
        <f>ADZ801*1.1</f>
        <v>224.4</v>
      </c>
      <c r="AED801" s="239"/>
      <c r="AEE801" s="179" t="s">
        <v>68</v>
      </c>
      <c r="AEF801" s="75" t="s">
        <v>183</v>
      </c>
      <c r="AEH801" s="180"/>
      <c r="AEI801" s="180" t="e">
        <f>VLOOKUP(AEF801,$A$879:$F$2508,6,FALSE)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VLOOKUP(AEO801,$A$879:$F$2508,6,FALSE)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VLOOKUP(AEX801,$A$879:$F$2508,6,FALSE)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VLOOKUP(AFG801,$A$879:$F$2508,6,FALSE)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VLOOKUP(AFP801,$A$879:$F$2508,6,FALSE)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1" t="s">
        <v>420</v>
      </c>
      <c r="AGA801" s="180"/>
      <c r="AGB801" s="180">
        <f>VLOOKUP(AFY801,$A$879:$F$2508,6,FALSE)</f>
        <v>204</v>
      </c>
      <c r="AGC801" s="179" t="s">
        <v>69</v>
      </c>
      <c r="AGD801" s="10">
        <f>AGB801*1.1</f>
        <v>224.4</v>
      </c>
      <c r="AGE801" s="10"/>
      <c r="AGF801" s="239"/>
      <c r="AGG801" s="179" t="s">
        <v>68</v>
      </c>
      <c r="AGH801" s="361" t="s">
        <v>731</v>
      </c>
      <c r="AGJ801" s="180"/>
      <c r="AGK801" s="180">
        <f>VLOOKUP(AGH801,$A$879:$F$2508,6,FALSE)</f>
        <v>0</v>
      </c>
      <c r="AGL801" s="179" t="s">
        <v>69</v>
      </c>
      <c r="AGM801" s="10">
        <f>AGK801*1.1</f>
        <v>0</v>
      </c>
      <c r="AGN801" s="10"/>
      <c r="AGO801" s="239"/>
      <c r="AGP801" s="179" t="s">
        <v>68</v>
      </c>
      <c r="AGQ801" s="361" t="s">
        <v>1332</v>
      </c>
      <c r="AGS801" s="180"/>
      <c r="AGT801" s="180">
        <f>VLOOKUP(AGQ801,$A$879:$F$2508,6,FALSE)</f>
        <v>29</v>
      </c>
      <c r="AGU801" s="179" t="s">
        <v>69</v>
      </c>
      <c r="AGV801" s="10">
        <f>AGT801*1.1</f>
        <v>31.900000000000002</v>
      </c>
      <c r="AGW801" s="10"/>
      <c r="AGX801" s="239"/>
      <c r="AGY801" s="179" t="s">
        <v>68</v>
      </c>
      <c r="AGZ801" s="361" t="s">
        <v>1006</v>
      </c>
      <c r="AHB801" s="180"/>
      <c r="AHC801" s="180">
        <f>VLOOKUP(AGZ801,$A$879:$F$2508,6,FALSE)</f>
        <v>279</v>
      </c>
      <c r="AHD801" s="179" t="s">
        <v>69</v>
      </c>
      <c r="AHE801" s="10">
        <f>AHC801*1.1</f>
        <v>306.90000000000003</v>
      </c>
      <c r="AHF801" s="10"/>
      <c r="AHG801" s="239"/>
      <c r="AHH801" s="179" t="s">
        <v>68</v>
      </c>
      <c r="AHI801" s="441" t="s">
        <v>420</v>
      </c>
      <c r="AHK801" s="180"/>
      <c r="AHL801" s="180">
        <f>VLOOKUP(AHI801,$A$879:$F$2508,6,FALSE)</f>
        <v>204</v>
      </c>
      <c r="AHM801" s="179" t="s">
        <v>69</v>
      </c>
      <c r="AHN801" s="10">
        <f>AHL801*1.1</f>
        <v>224.4</v>
      </c>
      <c r="AHO801" s="10"/>
      <c r="AHP801" s="239"/>
      <c r="AHQ801" s="179" t="s">
        <v>68</v>
      </c>
      <c r="AHR801" s="361" t="s">
        <v>1006</v>
      </c>
      <c r="AHT801" s="180"/>
      <c r="AHU801" s="180">
        <f>VLOOKUP(AHR801,$A$879:$F$2508,6,FALSE)</f>
        <v>279</v>
      </c>
      <c r="AHV801" s="179" t="s">
        <v>69</v>
      </c>
      <c r="AHW801" s="10">
        <f>AHU801*1.1</f>
        <v>306.90000000000003</v>
      </c>
      <c r="AHX801" s="10"/>
      <c r="AHY801" s="239"/>
      <c r="AHZ801" s="179" t="s">
        <v>68</v>
      </c>
      <c r="AIA801" s="361" t="s">
        <v>624</v>
      </c>
      <c r="AIC801" s="180"/>
      <c r="AID801" s="180">
        <f>VLOOKUP(AIA801,$A$879:$F$2508,6,FALSE)</f>
        <v>76</v>
      </c>
      <c r="AIE801" s="179" t="s">
        <v>69</v>
      </c>
      <c r="AIF801" s="10">
        <f>AID801*1.1</f>
        <v>83.600000000000009</v>
      </c>
      <c r="AIG801" s="10"/>
      <c r="AIH801" s="239"/>
      <c r="AII801" s="179" t="s">
        <v>68</v>
      </c>
      <c r="AIJ801" s="361" t="s">
        <v>529</v>
      </c>
      <c r="AIL801" s="180"/>
      <c r="AIM801" s="180">
        <f>VLOOKUP(AIJ801,$A$879:$F$2508,6,FALSE)</f>
        <v>204</v>
      </c>
      <c r="AIN801" s="179" t="s">
        <v>69</v>
      </c>
      <c r="AIO801" s="10">
        <f>AIM801*1.1</f>
        <v>224.4</v>
      </c>
      <c r="AIP801" s="10"/>
      <c r="AIQ801" s="239"/>
      <c r="AIR801" s="179" t="s">
        <v>68</v>
      </c>
      <c r="AIS801" s="361" t="s">
        <v>420</v>
      </c>
      <c r="AIU801" s="180"/>
      <c r="AIV801" s="180">
        <f>VLOOKUP(AIS801,$A$879:$F$2508,6,FALSE)</f>
        <v>204</v>
      </c>
      <c r="AIW801" s="179" t="s">
        <v>69</v>
      </c>
      <c r="AIX801" s="10">
        <f>AIV801*1.1</f>
        <v>224.4</v>
      </c>
      <c r="AIY801" s="10"/>
      <c r="AIZ801" s="239"/>
      <c r="AJA801" s="179" t="s">
        <v>68</v>
      </c>
      <c r="AJB801" s="371" t="s">
        <v>420</v>
      </c>
      <c r="AJD801" s="180"/>
      <c r="AJE801" s="180">
        <f>VLOOKUP(AJB801,$A$879:$F$2508,6,FALSE)</f>
        <v>204</v>
      </c>
      <c r="AJF801" s="179" t="s">
        <v>69</v>
      </c>
      <c r="AJG801" s="10">
        <f>AJE801*1.1</f>
        <v>224.4</v>
      </c>
      <c r="AJH801" s="10"/>
      <c r="AJI801" s="239"/>
      <c r="AJJ801" s="179" t="s">
        <v>68</v>
      </c>
      <c r="AJK801" s="361" t="s">
        <v>420</v>
      </c>
      <c r="AJM801" s="180"/>
      <c r="AJN801" s="180">
        <f>VLOOKUP(AJK801,$A$879:$F$2508,6,FALSE)</f>
        <v>204</v>
      </c>
      <c r="AJO801" s="179" t="s">
        <v>69</v>
      </c>
      <c r="AJP801" s="10">
        <f>AJN801*1.1</f>
        <v>224.4</v>
      </c>
      <c r="AJQ801" s="10"/>
      <c r="AJR801" s="239"/>
      <c r="AJS801" s="179" t="s">
        <v>68</v>
      </c>
      <c r="AJT801" s="367" t="s">
        <v>529</v>
      </c>
      <c r="AJV801" s="180"/>
      <c r="AJW801" s="180">
        <f>VLOOKUP(AJT801,$A$879:$F$2508,6,FALSE)</f>
        <v>204</v>
      </c>
      <c r="AJX801" s="179" t="s">
        <v>69</v>
      </c>
      <c r="AJY801" s="10">
        <f>AJW801*1.1</f>
        <v>224.4</v>
      </c>
      <c r="AJZ801" s="10"/>
      <c r="AKA801" s="239"/>
      <c r="AKB801" s="179" t="s">
        <v>68</v>
      </c>
      <c r="AKC801" s="361" t="s">
        <v>505</v>
      </c>
      <c r="AKE801" s="180"/>
      <c r="AKF801" s="180">
        <f>VLOOKUP(AKC801,$A$879:$F$2508,6,FALSE)</f>
        <v>57</v>
      </c>
      <c r="AKG801" s="179" t="s">
        <v>69</v>
      </c>
      <c r="AKH801" s="10">
        <f>AKF801*1.1</f>
        <v>62.7</v>
      </c>
      <c r="AKI801" s="10"/>
      <c r="AKJ801" s="239"/>
      <c r="AKK801" s="179" t="s">
        <v>68</v>
      </c>
      <c r="AKL801" s="361" t="s">
        <v>624</v>
      </c>
      <c r="AKN801" s="180"/>
      <c r="AKO801" s="180">
        <f>VLOOKUP(AKL801,$A$879:$F$2508,6,FALSE)</f>
        <v>76</v>
      </c>
      <c r="AKP801" s="179" t="s">
        <v>69</v>
      </c>
      <c r="AKQ801" s="10">
        <f>AKO801*1.1</f>
        <v>83.600000000000009</v>
      </c>
      <c r="AKR801" s="10"/>
      <c r="AKS801" s="239"/>
      <c r="AKT801" s="179" t="s">
        <v>68</v>
      </c>
      <c r="AKU801" s="361" t="s">
        <v>624</v>
      </c>
      <c r="AKW801" s="180"/>
      <c r="AKX801" s="180">
        <f>VLOOKUP(AKU801,$A$879:$F$2508,6,FALSE)</f>
        <v>76</v>
      </c>
      <c r="AKY801" s="179" t="s">
        <v>69</v>
      </c>
      <c r="AKZ801" s="10">
        <f>AKX801*1.1</f>
        <v>83.600000000000009</v>
      </c>
      <c r="ALA801" s="10"/>
      <c r="ALB801" s="239"/>
      <c r="ALC801" s="179" t="s">
        <v>68</v>
      </c>
      <c r="ALD801" s="361" t="s">
        <v>1332</v>
      </c>
      <c r="ALF801" s="180"/>
      <c r="ALG801" s="180">
        <f>VLOOKUP(ALD801,$A$879:$F$2508,6,FALSE)</f>
        <v>29</v>
      </c>
      <c r="ALH801" s="179" t="s">
        <v>69</v>
      </c>
      <c r="ALI801" s="10">
        <f>ALG801*1.1</f>
        <v>31.900000000000002</v>
      </c>
      <c r="ALJ801" s="10"/>
      <c r="ALK801" s="239"/>
      <c r="ALL801" s="179" t="s">
        <v>68</v>
      </c>
      <c r="ALM801" s="361" t="s">
        <v>624</v>
      </c>
      <c r="ALO801" s="180"/>
      <c r="ALP801" s="180">
        <f>VLOOKUP(ALM801,$A$879:$F$2508,6,FALSE)</f>
        <v>76</v>
      </c>
      <c r="ALQ801" s="179" t="s">
        <v>69</v>
      </c>
      <c r="ALR801" s="10">
        <f>ALP801*1.1</f>
        <v>83.600000000000009</v>
      </c>
      <c r="ALS801" s="10"/>
      <c r="ALT801" s="239"/>
      <c r="ALU801" s="179" t="s">
        <v>68</v>
      </c>
      <c r="ALV801" s="361" t="s">
        <v>529</v>
      </c>
      <c r="ALX801" s="180"/>
      <c r="ALY801" s="180">
        <f>VLOOKUP(ALV801,$A$879:$F$2508,6,FALSE)</f>
        <v>204</v>
      </c>
      <c r="ALZ801" s="179" t="s">
        <v>69</v>
      </c>
      <c r="AMA801" s="10">
        <f>ALY801*1.1</f>
        <v>224.4</v>
      </c>
      <c r="AMB801" s="10"/>
      <c r="AMC801" s="239"/>
      <c r="AMD801" s="179" t="s">
        <v>68</v>
      </c>
      <c r="AME801" s="444" t="s">
        <v>420</v>
      </c>
      <c r="AMG801" s="180"/>
      <c r="AMH801" s="180">
        <f>VLOOKUP(AME801,$A$879:$F$2508,6,FALSE)</f>
        <v>204</v>
      </c>
      <c r="AMI801" s="179" t="s">
        <v>69</v>
      </c>
      <c r="AMJ801" s="10">
        <f>AMH801*1.1</f>
        <v>224.4</v>
      </c>
      <c r="AMK801" s="10"/>
      <c r="AML801" s="239"/>
      <c r="AMM801" s="179" t="s">
        <v>68</v>
      </c>
      <c r="AMN801" s="363" t="s">
        <v>1332</v>
      </c>
      <c r="AMP801" s="180"/>
      <c r="AMQ801" s="180">
        <f>VLOOKUP(AMN801,$A$879:$F$2508,6,FALSE)</f>
        <v>29</v>
      </c>
      <c r="AMR801" s="179" t="s">
        <v>69</v>
      </c>
      <c r="AMS801" s="10">
        <f>AMQ801*1.1</f>
        <v>31.900000000000002</v>
      </c>
      <c r="AMT801" s="10"/>
      <c r="AMU801" s="239"/>
      <c r="AMV801" s="179" t="s">
        <v>68</v>
      </c>
      <c r="AMW801" s="361" t="s">
        <v>624</v>
      </c>
      <c r="AMY801" s="180"/>
      <c r="AMZ801" s="180">
        <f>VLOOKUP(AMW801,$A$879:$F$2508,6,FALSE)</f>
        <v>76</v>
      </c>
      <c r="ANA801" s="179" t="s">
        <v>69</v>
      </c>
      <c r="ANB801" s="10">
        <f>AMZ801*1.1</f>
        <v>83.600000000000009</v>
      </c>
      <c r="ANC801" s="10"/>
      <c r="AND801" s="239"/>
      <c r="ANE801" s="179" t="s">
        <v>68</v>
      </c>
      <c r="ANF801" s="361" t="s">
        <v>1006</v>
      </c>
      <c r="ANH801" s="180"/>
      <c r="ANI801" s="180">
        <f>VLOOKUP(ANF801,$A$879:$F$2508,6,FALSE)</f>
        <v>279</v>
      </c>
      <c r="ANJ801" s="179" t="s">
        <v>69</v>
      </c>
      <c r="ANK801" s="10">
        <f>ANI801*1.1</f>
        <v>306.90000000000003</v>
      </c>
      <c r="ANL801" s="10"/>
      <c r="ANM801" s="239"/>
      <c r="ANN801" s="179" t="s">
        <v>68</v>
      </c>
      <c r="ANO801" s="371" t="s">
        <v>624</v>
      </c>
      <c r="ANQ801" s="180"/>
      <c r="ANR801" s="180">
        <f>VLOOKUP(ANO801,$A$879:$F$2508,6,FALSE)</f>
        <v>76</v>
      </c>
      <c r="ANS801" s="179" t="s">
        <v>69</v>
      </c>
      <c r="ANT801" s="10">
        <f>ANR801*1.1</f>
        <v>83.600000000000009</v>
      </c>
      <c r="ANU801" s="10"/>
      <c r="ANV801" s="239"/>
      <c r="ANW801" s="179" t="s">
        <v>68</v>
      </c>
      <c r="ANX801" s="361" t="s">
        <v>624</v>
      </c>
      <c r="ANZ801" s="180"/>
      <c r="AOA801" s="180">
        <f>VLOOKUP(ANX801,$A$879:$F$2508,6,FALSE)</f>
        <v>76</v>
      </c>
      <c r="AOB801" s="179" t="s">
        <v>69</v>
      </c>
      <c r="AOC801" s="10">
        <f>AOA801*1.1</f>
        <v>83.600000000000009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VLOOKUP(AOG801,$A$879:$F$2508,6,FALSE)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1" t="s">
        <v>835</v>
      </c>
      <c r="AOR801" s="180"/>
      <c r="AOS801" s="180">
        <f>VLOOKUP(AOP801,$A$879:$F$2508,6,FALSE)</f>
        <v>59</v>
      </c>
      <c r="AOT801" s="179" t="s">
        <v>69</v>
      </c>
      <c r="AOU801" s="10">
        <f>AOS801*1.1</f>
        <v>64.900000000000006</v>
      </c>
      <c r="AOV801" s="10"/>
      <c r="AOW801" s="239"/>
      <c r="AOX801" s="179" t="s">
        <v>68</v>
      </c>
      <c r="AOY801" s="447" t="s">
        <v>731</v>
      </c>
      <c r="APA801" s="180"/>
      <c r="APB801" s="180">
        <f>VLOOKUP(AOY801,$A$879:$F$2508,6,FALSE)</f>
        <v>0</v>
      </c>
      <c r="APC801" s="179" t="s">
        <v>69</v>
      </c>
      <c r="APD801" s="10">
        <f>APB801*1.1</f>
        <v>0</v>
      </c>
      <c r="APE801" s="10"/>
      <c r="APF801" s="239"/>
      <c r="APG801" s="179" t="s">
        <v>68</v>
      </c>
      <c r="APH801" s="361" t="s">
        <v>529</v>
      </c>
      <c r="APJ801" s="180"/>
      <c r="APK801" s="180">
        <f>VLOOKUP(APH801,$A$879:$F$2508,6,FALSE)</f>
        <v>204</v>
      </c>
      <c r="APL801" s="179" t="s">
        <v>69</v>
      </c>
      <c r="APM801" s="10">
        <f>APK801*1.1</f>
        <v>224.4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VLOOKUP(APQ801,$A$879:$F$2508,6,FALSE)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1" t="s">
        <v>624</v>
      </c>
      <c r="AQB801" s="180"/>
      <c r="AQC801" s="180">
        <f>VLOOKUP(APZ801,$A$879:$F$2508,6,FALSE)</f>
        <v>76</v>
      </c>
      <c r="AQD801" s="179" t="s">
        <v>69</v>
      </c>
      <c r="AQE801" s="10">
        <f>AQC801*1.1</f>
        <v>83.600000000000009</v>
      </c>
      <c r="AQF801" s="10"/>
      <c r="AQG801" s="239"/>
      <c r="AQH801" s="179" t="s">
        <v>68</v>
      </c>
      <c r="AQI801" s="361" t="s">
        <v>731</v>
      </c>
      <c r="AQK801" s="180"/>
      <c r="AQL801" s="180">
        <f>VLOOKUP(AQI801,$A$879:$F$2508,6,FALSE)</f>
        <v>0</v>
      </c>
      <c r="AQM801" s="179" t="s">
        <v>69</v>
      </c>
      <c r="AQN801" s="10">
        <f>AQL801*1.1</f>
        <v>0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VLOOKUP(AQR801,$A$879:$F$2508,6,FALSE)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VLOOKUP(ARA801,$A$879:$F$2508,6,FALSE)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VLOOKUP(ARJ801,$A$879:$F$2508,6,FALSE)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VLOOKUP(ARS801,$A$879:$F$2508,6,FALSE)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1" t="s">
        <v>1332</v>
      </c>
      <c r="ASD801" s="180"/>
      <c r="ASE801" s="180">
        <f>VLOOKUP(ASB801,$A$879:$F$2508,6,FALSE)</f>
        <v>29</v>
      </c>
      <c r="ASF801" s="179" t="s">
        <v>69</v>
      </c>
      <c r="ASG801" s="10">
        <f>ASE801*1.1</f>
        <v>31.900000000000002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VLOOKUP(ASK801,$A$879:$F$2508,6,FALSE)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1" t="s">
        <v>420</v>
      </c>
      <c r="ASV801" s="180"/>
      <c r="ASW801" s="180">
        <f>VLOOKUP(AST801,$A$879:$F$2508,6,FALSE)</f>
        <v>204</v>
      </c>
      <c r="ASX801" s="179" t="s">
        <v>69</v>
      </c>
      <c r="ASY801" s="10">
        <f>ASW801*1.1</f>
        <v>224.4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VLOOKUP(ATC801,$A$879:$F$2508,6,FALSE)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VLOOKUP(ATL801,$A$879:$F$2508,6,FALSE)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VLOOKUP(ATU801,$A$879:$F$2508,6,FALSE)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VLOOKUP(AUD801,$A$879:$F$2508,6,FALSE)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VLOOKUP(AUM801,$A$879:$F$2508,6,FALSE)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VLOOKUP(AUV801,$A$879:$F$2508,6,FALSE)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VLOOKUP(AVE801,$A$879:$F$2508,6,FALSE)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VLOOKUP(AVN801,$A$879:$F$2508,6,FALSE)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VLOOKUP(AVW801,$A$879:$F$2508,6,FALSE)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VLOOKUP(AWF801,$A$879:$F$2508,6,FALSE)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1" t="s">
        <v>1006</v>
      </c>
      <c r="AWQ801" s="180"/>
      <c r="AWR801" s="180">
        <f>VLOOKUP(AWO801,$A$879:$F$2508,6,FALSE)</f>
        <v>279</v>
      </c>
      <c r="AWS801" s="179" t="s">
        <v>69</v>
      </c>
      <c r="AWT801" s="10">
        <f>AWR801*1.1</f>
        <v>306.90000000000003</v>
      </c>
      <c r="AWU801" s="10"/>
      <c r="AWV801" s="239"/>
      <c r="AWW801" s="179" t="s">
        <v>68</v>
      </c>
      <c r="AWX801" s="361" t="s">
        <v>1006</v>
      </c>
      <c r="AWZ801" s="180"/>
      <c r="AXA801" s="180">
        <f>VLOOKUP(AWX801,$A$879:$F$2508,6,FALSE)</f>
        <v>279</v>
      </c>
      <c r="AXB801" s="179" t="s">
        <v>69</v>
      </c>
      <c r="AXC801" s="10">
        <f>AXA801*1.1</f>
        <v>306.90000000000003</v>
      </c>
      <c r="AXD801" s="10"/>
      <c r="AXE801" s="239"/>
      <c r="AXF801" s="179" t="s">
        <v>68</v>
      </c>
      <c r="AXG801" s="361" t="s">
        <v>1694</v>
      </c>
      <c r="AXI801" s="180"/>
      <c r="AXJ801" s="180">
        <f>VLOOKUP(AXG801,$A$879:$F$2508,6,FALSE)</f>
        <v>134</v>
      </c>
      <c r="AXK801" s="179" t="s">
        <v>69</v>
      </c>
      <c r="AXL801" s="10">
        <f>AXJ801*1.1</f>
        <v>147.4</v>
      </c>
      <c r="AXM801" s="10"/>
      <c r="AXN801" s="239"/>
      <c r="AXO801" s="179" t="s">
        <v>68</v>
      </c>
      <c r="AXP801" s="361" t="s">
        <v>505</v>
      </c>
      <c r="AXR801" s="180"/>
      <c r="AXS801" s="180">
        <f>VLOOKUP(AXP801,$A$879:$F$2508,6,FALSE)</f>
        <v>57</v>
      </c>
      <c r="AXT801" s="179" t="s">
        <v>69</v>
      </c>
      <c r="AXU801" s="10">
        <f>AXS801*1.1</f>
        <v>62.7</v>
      </c>
      <c r="AXV801" s="10"/>
      <c r="AXW801" s="239"/>
      <c r="AXX801" s="179" t="s">
        <v>68</v>
      </c>
      <c r="AXY801" s="361" t="s">
        <v>420</v>
      </c>
      <c r="AYA801" s="180"/>
      <c r="AYB801" s="180">
        <f>VLOOKUP(AXY801,$A$879:$F$2508,6,FALSE)</f>
        <v>204</v>
      </c>
      <c r="AYC801" s="179" t="s">
        <v>69</v>
      </c>
      <c r="AYD801" s="10">
        <f>AYB801*1.1</f>
        <v>224.4</v>
      </c>
      <c r="AYE801" s="10"/>
      <c r="AYF801" s="239"/>
      <c r="AYG801" s="179" t="s">
        <v>68</v>
      </c>
      <c r="AYH801" s="361" t="s">
        <v>624</v>
      </c>
      <c r="AYJ801" s="180"/>
      <c r="AYK801" s="180">
        <f>VLOOKUP(AYH801,$A$879:$F$2508,6,FALSE)</f>
        <v>76</v>
      </c>
      <c r="AYL801" s="179" t="s">
        <v>69</v>
      </c>
      <c r="AYM801" s="10">
        <f>AYK801*1.1</f>
        <v>83.600000000000009</v>
      </c>
      <c r="AYN801" s="10"/>
      <c r="AYO801" s="239"/>
      <c r="AYP801" s="179" t="s">
        <v>68</v>
      </c>
      <c r="AYQ801" s="361" t="s">
        <v>1694</v>
      </c>
      <c r="AYS801" s="180"/>
      <c r="AYT801" s="180">
        <f>VLOOKUP(AYQ801,$A$879:$F$2508,6,FALSE)</f>
        <v>134</v>
      </c>
      <c r="AYU801" s="179" t="s">
        <v>69</v>
      </c>
      <c r="AYV801" s="10">
        <f>AYT801*1.1</f>
        <v>147.4</v>
      </c>
      <c r="AYW801" s="10"/>
      <c r="AYX801" s="239"/>
      <c r="AYY801" s="179" t="s">
        <v>68</v>
      </c>
      <c r="AYZ801" s="361" t="s">
        <v>420</v>
      </c>
      <c r="AZB801" s="180"/>
      <c r="AZC801" s="180">
        <f>VLOOKUP(AYZ801,$A$879:$F$2508,6,FALSE)</f>
        <v>204</v>
      </c>
      <c r="AZD801" s="179" t="s">
        <v>69</v>
      </c>
      <c r="AZE801" s="10">
        <f>AZC801*1.1</f>
        <v>224.4</v>
      </c>
      <c r="AZF801" s="10"/>
      <c r="AZG801" s="239"/>
      <c r="AZH801" s="179" t="s">
        <v>68</v>
      </c>
      <c r="AZI801" s="361" t="s">
        <v>529</v>
      </c>
      <c r="AZK801" s="180"/>
      <c r="AZL801" s="180">
        <f>VLOOKUP(AZI801,$A$879:$F$2508,6,FALSE)</f>
        <v>204</v>
      </c>
      <c r="AZM801" s="179" t="s">
        <v>69</v>
      </c>
      <c r="AZN801" s="10">
        <f>AZL801*1.1</f>
        <v>224.4</v>
      </c>
      <c r="AZO801" s="10"/>
      <c r="AZP801" s="239"/>
      <c r="AZQ801" s="179" t="s">
        <v>68</v>
      </c>
      <c r="AZR801" s="361" t="s">
        <v>529</v>
      </c>
      <c r="AZT801" s="180"/>
      <c r="AZU801" s="180">
        <f>VLOOKUP(AZR801,$A$879:$F$2508,6,FALSE)</f>
        <v>204</v>
      </c>
      <c r="AZV801" s="179" t="s">
        <v>69</v>
      </c>
      <c r="AZW801" s="10">
        <f>AZU801*1.1</f>
        <v>224.4</v>
      </c>
      <c r="AZX801" s="10"/>
      <c r="AZY801" s="239"/>
      <c r="AZZ801" s="179" t="s">
        <v>68</v>
      </c>
      <c r="BAA801" s="361" t="s">
        <v>1694</v>
      </c>
      <c r="BAC801" s="180"/>
      <c r="BAD801" s="180">
        <f>VLOOKUP(BAA801,$A$879:$F$2508,6,FALSE)</f>
        <v>134</v>
      </c>
      <c r="BAE801" s="179" t="s">
        <v>69</v>
      </c>
      <c r="BAF801" s="10">
        <f>BAD801*1.1</f>
        <v>147.4</v>
      </c>
      <c r="BAG801" s="10"/>
      <c r="BAH801" s="239"/>
      <c r="BAI801" s="179" t="s">
        <v>68</v>
      </c>
      <c r="BAJ801" s="441" t="s">
        <v>731</v>
      </c>
      <c r="BAL801" s="180"/>
      <c r="BAM801" s="180">
        <f>VLOOKUP(BAJ801,$A$879:$F$2508,6,FALSE)</f>
        <v>0</v>
      </c>
      <c r="BAN801" s="179" t="s">
        <v>69</v>
      </c>
      <c r="BAO801" s="10">
        <f>BAM801*1.1</f>
        <v>0</v>
      </c>
      <c r="BAP801" s="10"/>
      <c r="BAQ801" s="239"/>
      <c r="BAR801" s="179" t="s">
        <v>68</v>
      </c>
      <c r="BAS801" s="361" t="s">
        <v>420</v>
      </c>
      <c r="BAU801" s="180"/>
      <c r="BAV801" s="180">
        <f>VLOOKUP(BAS801,$A$879:$F$2508,6,FALSE)</f>
        <v>204</v>
      </c>
      <c r="BAW801" s="179" t="s">
        <v>69</v>
      </c>
      <c r="BAX801" s="10">
        <f>BAV801*1.1</f>
        <v>224.4</v>
      </c>
      <c r="BAY801" s="10"/>
      <c r="BAZ801" s="239"/>
      <c r="BBA801" s="179" t="s">
        <v>68</v>
      </c>
      <c r="BBB801" s="361" t="s">
        <v>835</v>
      </c>
      <c r="BBD801" s="180"/>
      <c r="BBE801" s="180">
        <f>VLOOKUP(BBB801,$A$879:$F$2508,6,FALSE)</f>
        <v>59</v>
      </c>
      <c r="BBF801" s="179" t="s">
        <v>69</v>
      </c>
      <c r="BBG801" s="10">
        <f>BBE801*1.1</f>
        <v>64.900000000000006</v>
      </c>
      <c r="BBH801" s="10"/>
      <c r="BBI801" s="239"/>
      <c r="BBJ801" s="179" t="s">
        <v>68</v>
      </c>
      <c r="BBK801" s="361" t="s">
        <v>835</v>
      </c>
      <c r="BBM801" s="180"/>
      <c r="BBN801" s="180">
        <f>VLOOKUP(BBK801,$A$879:$F$2508,6,FALSE)</f>
        <v>59</v>
      </c>
      <c r="BBO801" s="179" t="s">
        <v>69</v>
      </c>
      <c r="BBP801" s="10">
        <f>BBN801*1.1</f>
        <v>64.900000000000006</v>
      </c>
      <c r="BBQ801" s="10"/>
      <c r="BBR801" s="239"/>
      <c r="BBS801" s="179" t="s">
        <v>68</v>
      </c>
      <c r="BBT801" s="367" t="s">
        <v>1006</v>
      </c>
      <c r="BBV801" s="180"/>
      <c r="BBW801" s="180">
        <f>VLOOKUP(BBT801,$A$879:$F$2508,6,FALSE)</f>
        <v>279</v>
      </c>
      <c r="BBX801" s="179" t="s">
        <v>69</v>
      </c>
      <c r="BBY801" s="10">
        <f>BBW801*1.1</f>
        <v>306.90000000000003</v>
      </c>
      <c r="BBZ801" s="10"/>
      <c r="BCA801" s="239"/>
      <c r="BCB801" s="179" t="s">
        <v>68</v>
      </c>
      <c r="BCC801" s="361" t="s">
        <v>1006</v>
      </c>
      <c r="BCE801" s="180"/>
      <c r="BCF801" s="180">
        <f>VLOOKUP(BCC801,$A$879:$F$2508,6,FALSE)</f>
        <v>279</v>
      </c>
      <c r="BCG801" s="179" t="s">
        <v>69</v>
      </c>
      <c r="BCH801" s="10">
        <f>BCF801*1.1</f>
        <v>306.90000000000003</v>
      </c>
      <c r="BCI801" s="10"/>
      <c r="BCJ801" s="239"/>
      <c r="BCK801" s="179" t="s">
        <v>68</v>
      </c>
      <c r="BCL801" s="361" t="s">
        <v>731</v>
      </c>
      <c r="BCN801" s="180"/>
      <c r="BCO801" s="180">
        <f>VLOOKUP(BCL801,$A$879:$F$2508,6,FALSE)</f>
        <v>0</v>
      </c>
      <c r="BCP801" s="179" t="s">
        <v>69</v>
      </c>
      <c r="BCQ801" s="10">
        <f>BCO801*1.1</f>
        <v>0</v>
      </c>
      <c r="BCR801" s="10"/>
      <c r="BCS801" s="239"/>
      <c r="BCT801" s="179" t="s">
        <v>68</v>
      </c>
      <c r="BCU801" s="371" t="s">
        <v>420</v>
      </c>
      <c r="BCW801" s="180"/>
      <c r="BCX801" s="180">
        <f>VLOOKUP(BCU801,$A$879:$F$2508,6,FALSE)</f>
        <v>204</v>
      </c>
      <c r="BCY801" s="179" t="s">
        <v>69</v>
      </c>
      <c r="BCZ801" s="10">
        <f>BCX801*1.1</f>
        <v>224.4</v>
      </c>
      <c r="BDA801" s="10"/>
      <c r="BDB801" s="239"/>
      <c r="BDC801" s="179" t="s">
        <v>68</v>
      </c>
      <c r="BDD801" s="367" t="s">
        <v>624</v>
      </c>
      <c r="BDF801" s="180"/>
      <c r="BDG801" s="180">
        <f>VLOOKUP(BDD801,$A$879:$F$2508,6,FALSE)</f>
        <v>76</v>
      </c>
      <c r="BDH801" s="179" t="s">
        <v>69</v>
      </c>
      <c r="BDI801" s="10">
        <f>BDG801*1.1</f>
        <v>83.600000000000009</v>
      </c>
      <c r="BDJ801" s="10"/>
      <c r="BDK801" s="239"/>
      <c r="BDL801" s="179" t="s">
        <v>68</v>
      </c>
      <c r="BDM801" s="361" t="s">
        <v>420</v>
      </c>
      <c r="BDO801" s="180"/>
      <c r="BDP801" s="180">
        <f>VLOOKUP(BDM801,$A$879:$F$2508,6,FALSE)</f>
        <v>204</v>
      </c>
      <c r="BDQ801" s="179" t="s">
        <v>69</v>
      </c>
      <c r="BDR801" s="10">
        <f>BDP801*1.1</f>
        <v>224.4</v>
      </c>
      <c r="BDS801" s="10"/>
      <c r="BDT801" s="239"/>
      <c r="BDU801" s="179" t="s">
        <v>68</v>
      </c>
      <c r="BDV801" s="361" t="s">
        <v>1006</v>
      </c>
      <c r="BDX801" s="180"/>
      <c r="BDY801" s="180">
        <f>VLOOKUP(BDV801,$A$879:$F$2508,6,FALSE)</f>
        <v>279</v>
      </c>
      <c r="BDZ801" s="179" t="s">
        <v>69</v>
      </c>
      <c r="BEA801" s="10">
        <f>BDY801*1.1</f>
        <v>306.90000000000003</v>
      </c>
      <c r="BEB801" s="10"/>
      <c r="BEC801" s="239"/>
      <c r="BED801" s="179" t="s">
        <v>68</v>
      </c>
      <c r="BEE801" s="361" t="s">
        <v>532</v>
      </c>
      <c r="BEG801" s="180"/>
      <c r="BEH801" s="180">
        <f>VLOOKUP(BEE801,$A$879:$F$2508,6,FALSE)</f>
        <v>592</v>
      </c>
      <c r="BEI801" s="179" t="s">
        <v>69</v>
      </c>
      <c r="BEJ801" s="10">
        <f>BEH801*1.1</f>
        <v>651.20000000000005</v>
      </c>
      <c r="BEK801" s="10"/>
      <c r="BEL801" s="239"/>
      <c r="BEM801" s="179" t="s">
        <v>68</v>
      </c>
      <c r="BEN801" s="361" t="s">
        <v>835</v>
      </c>
      <c r="BEP801" s="180"/>
      <c r="BEQ801" s="180">
        <f>VLOOKUP(BEN801,$A$879:$F$2508,6,FALSE)</f>
        <v>59</v>
      </c>
      <c r="BER801" s="179" t="s">
        <v>69</v>
      </c>
      <c r="BES801" s="10">
        <f>BEQ801*1.1</f>
        <v>64.900000000000006</v>
      </c>
      <c r="BET801" s="10"/>
      <c r="BEU801" s="239"/>
      <c r="BEV801" s="179" t="s">
        <v>68</v>
      </c>
      <c r="BEW801" s="361" t="s">
        <v>529</v>
      </c>
      <c r="BEY801" s="180"/>
      <c r="BEZ801" s="180">
        <f>VLOOKUP(BEW801,$A$879:$F$2508,6,FALSE)</f>
        <v>204</v>
      </c>
      <c r="BFA801" s="179" t="s">
        <v>69</v>
      </c>
      <c r="BFB801" s="10">
        <f>BEZ801*1.1</f>
        <v>224.4</v>
      </c>
      <c r="BFC801" s="10"/>
      <c r="BFD801" s="239"/>
      <c r="BFE801" s="179" t="s">
        <v>68</v>
      </c>
      <c r="BFF801" s="361" t="s">
        <v>529</v>
      </c>
      <c r="BFH801" s="180"/>
      <c r="BFI801" s="180">
        <f>VLOOKUP(BFF801,$A$879:$F$2508,6,FALSE)</f>
        <v>204</v>
      </c>
      <c r="BFJ801" s="179" t="s">
        <v>69</v>
      </c>
      <c r="BFK801" s="10">
        <f>BFI801*1.1</f>
        <v>224.4</v>
      </c>
      <c r="BFL801" s="10"/>
      <c r="BFM801" s="239"/>
      <c r="BFN801" s="179" t="s">
        <v>68</v>
      </c>
      <c r="BFO801" s="361" t="s">
        <v>529</v>
      </c>
      <c r="BFQ801" s="180"/>
      <c r="BFR801" s="180">
        <f>VLOOKUP(BFO801,$A$879:$F$2508,6,FALSE)</f>
        <v>204</v>
      </c>
      <c r="BFS801" s="179" t="s">
        <v>69</v>
      </c>
      <c r="BFT801" s="10">
        <f>BFR801*1.1</f>
        <v>224.4</v>
      </c>
      <c r="BFU801" s="10"/>
      <c r="BFV801" s="239"/>
      <c r="BFW801" s="179" t="s">
        <v>68</v>
      </c>
      <c r="BFX801" s="371" t="s">
        <v>835</v>
      </c>
      <c r="BFZ801" s="180"/>
      <c r="BGA801" s="180">
        <f>VLOOKUP(BFX801,$A$879:$F$2508,6,FALSE)</f>
        <v>59</v>
      </c>
      <c r="BGB801" s="179" t="s">
        <v>69</v>
      </c>
      <c r="BGC801" s="10">
        <f>BGA801*1.1</f>
        <v>64.900000000000006</v>
      </c>
      <c r="BGD801" s="10"/>
      <c r="BGE801" s="239"/>
      <c r="BGF801" s="179" t="s">
        <v>68</v>
      </c>
      <c r="BGG801" s="361" t="s">
        <v>624</v>
      </c>
      <c r="BGI801" s="180"/>
      <c r="BGJ801" s="180">
        <f>VLOOKUP(BGG801,$A$879:$F$2508,6,FALSE)</f>
        <v>76</v>
      </c>
      <c r="BGK801" s="179" t="s">
        <v>69</v>
      </c>
      <c r="BGL801" s="10">
        <f>BGJ801*1.1</f>
        <v>83.600000000000009</v>
      </c>
      <c r="BGM801" s="10"/>
      <c r="BGN801" s="239"/>
      <c r="BGO801" s="179" t="s">
        <v>68</v>
      </c>
      <c r="BGP801" s="371" t="s">
        <v>624</v>
      </c>
      <c r="BGR801" s="180"/>
      <c r="BGS801" s="180">
        <f>VLOOKUP(BGP801,$A$879:$F$2508,6,FALSE)</f>
        <v>76</v>
      </c>
      <c r="BGT801" s="179" t="s">
        <v>69</v>
      </c>
      <c r="BGU801" s="10">
        <f>BGS801*1.1</f>
        <v>83.600000000000009</v>
      </c>
      <c r="BGV801" s="10"/>
      <c r="BGW801" s="239"/>
      <c r="BGX801" s="179" t="s">
        <v>68</v>
      </c>
      <c r="BGY801" s="361" t="s">
        <v>1694</v>
      </c>
      <c r="BHA801" s="180"/>
      <c r="BHB801" s="180">
        <f>VLOOKUP(BGY801,$A$879:$F$2508,6,FALSE)</f>
        <v>134</v>
      </c>
      <c r="BHC801" s="179" t="s">
        <v>69</v>
      </c>
      <c r="BHD801" s="10">
        <f>BHB801*1.1</f>
        <v>147.4</v>
      </c>
      <c r="BHE801" s="10"/>
    </row>
    <row r="802" spans="1:1565" s="14" customFormat="1" ht="15">
      <c r="A802" s="179"/>
      <c r="B802" s="364"/>
      <c r="D802" s="179"/>
      <c r="E802" s="179"/>
      <c r="F802" s="179"/>
      <c r="G802" s="10"/>
      <c r="H802" s="10">
        <f>SUM(G797:G801)</f>
        <v>1157.4000000000001</v>
      </c>
      <c r="I802" s="233"/>
      <c r="J802" s="179"/>
      <c r="K802" s="438"/>
      <c r="M802" s="179"/>
      <c r="N802" s="179"/>
      <c r="O802" s="179"/>
      <c r="P802" s="10"/>
      <c r="Q802" s="10">
        <f>SUM(P797:P801)</f>
        <v>1621</v>
      </c>
      <c r="R802" s="233"/>
      <c r="S802" s="179"/>
      <c r="T802" s="438"/>
      <c r="V802" s="179"/>
      <c r="W802" s="179"/>
      <c r="X802" s="179"/>
      <c r="Y802" s="10"/>
      <c r="Z802" s="10">
        <f>SUM(Y797:Y801)</f>
        <v>1433.9</v>
      </c>
      <c r="AA802" s="233"/>
      <c r="AB802" s="179"/>
      <c r="AC802" s="438"/>
      <c r="AE802" s="179"/>
      <c r="AF802" s="179"/>
      <c r="AG802" s="179"/>
      <c r="AH802" s="10"/>
      <c r="AI802" s="10">
        <f>SUM(AH797:AH801)</f>
        <v>1439.8000000000002</v>
      </c>
      <c r="AJ802" s="233"/>
      <c r="AK802" s="179"/>
      <c r="AL802" s="438"/>
      <c r="AN802" s="179"/>
      <c r="AO802" s="179"/>
      <c r="AP802" s="179"/>
      <c r="AQ802" s="10"/>
      <c r="AR802" s="10">
        <f>SUM(AQ797:AQ801)</f>
        <v>1400.5000000000002</v>
      </c>
      <c r="AS802" s="233"/>
      <c r="AT802" s="179"/>
      <c r="AU802" s="438"/>
      <c r="AW802" s="179"/>
      <c r="AX802" s="179"/>
      <c r="AY802" s="179"/>
      <c r="AZ802" s="10"/>
      <c r="BA802" s="10">
        <f>SUM(AZ797:AZ801)</f>
        <v>1428.5</v>
      </c>
      <c r="BB802" s="233"/>
      <c r="BC802" s="179"/>
      <c r="BD802" s="438"/>
      <c r="BF802" s="179"/>
      <c r="BG802" s="179"/>
      <c r="BH802" s="179"/>
      <c r="BI802" s="10"/>
      <c r="BJ802" s="10">
        <f>SUM(BI797:BI801)</f>
        <v>1509.5</v>
      </c>
      <c r="BK802" s="233"/>
      <c r="BL802" s="179"/>
      <c r="BM802" s="438"/>
      <c r="BO802" s="179"/>
      <c r="BP802" s="179"/>
      <c r="BQ802" s="179"/>
      <c r="BR802" s="10"/>
      <c r="BS802" s="10">
        <f>SUM(BR797:BR801)</f>
        <v>1538.6000000000001</v>
      </c>
      <c r="BT802" s="233"/>
      <c r="BU802" s="179"/>
      <c r="BV802" s="438"/>
      <c r="BX802" s="179"/>
      <c r="BY802" s="179"/>
      <c r="BZ802" s="179"/>
      <c r="CA802" s="10"/>
      <c r="CB802" s="10">
        <f>SUM(CA797:CA801)</f>
        <v>1729</v>
      </c>
      <c r="CC802" s="233"/>
      <c r="CD802" s="179"/>
      <c r="CE802" s="438"/>
      <c r="CG802" s="179"/>
      <c r="CH802" s="179"/>
      <c r="CI802" s="179"/>
      <c r="CJ802" s="10"/>
      <c r="CK802" s="10">
        <f>SUM(CJ797:CJ801)</f>
        <v>1512.5</v>
      </c>
      <c r="CL802" s="233"/>
      <c r="CM802" s="179"/>
      <c r="CN802" s="438"/>
      <c r="CP802" s="179"/>
      <c r="CQ802" s="179"/>
      <c r="CR802" s="179"/>
      <c r="CS802" s="10"/>
      <c r="CT802" s="10">
        <f>SUM(CS797:CS801)</f>
        <v>1718</v>
      </c>
      <c r="CU802" s="233"/>
      <c r="CV802" s="179"/>
      <c r="CW802" s="438"/>
      <c r="CY802" s="179"/>
      <c r="CZ802" s="179"/>
      <c r="DA802" s="179"/>
      <c r="DB802" s="10"/>
      <c r="DC802" s="10">
        <f>SUM(DB797:DB801)</f>
        <v>1802.5</v>
      </c>
      <c r="DD802" s="233"/>
      <c r="DE802" s="179"/>
      <c r="DF802" s="438"/>
      <c r="DH802" s="179"/>
      <c r="DI802" s="179"/>
      <c r="DJ802" s="179"/>
      <c r="DK802" s="10"/>
      <c r="DL802" s="10">
        <f>SUM(DK797:DK801)</f>
        <v>1439.8000000000002</v>
      </c>
      <c r="DM802" s="233"/>
      <c r="DN802" s="179"/>
      <c r="DO802" s="438"/>
      <c r="DQ802" s="179"/>
      <c r="DR802" s="179"/>
      <c r="DS802" s="179"/>
      <c r="DT802" s="10"/>
      <c r="DU802" s="10">
        <f>SUM(DT797:DT801)</f>
        <v>1433.9</v>
      </c>
      <c r="DV802" s="233"/>
      <c r="DW802" s="179"/>
      <c r="DX802" s="438"/>
      <c r="DZ802" s="179"/>
      <c r="EA802" s="179"/>
      <c r="EB802" s="179"/>
      <c r="EC802" s="10"/>
      <c r="ED802" s="10">
        <f>SUM(EC797:EC801)</f>
        <v>1460.2</v>
      </c>
      <c r="EE802" s="233"/>
      <c r="EF802" s="179"/>
      <c r="EG802" s="438"/>
      <c r="EI802" s="179"/>
      <c r="EJ802" s="179"/>
      <c r="EK802" s="179"/>
      <c r="EL802" s="10"/>
      <c r="EM802" s="10">
        <f>SUM(EL797:EL801)</f>
        <v>1462.9</v>
      </c>
      <c r="EN802" s="233"/>
      <c r="EO802" s="179"/>
      <c r="EP802" s="438"/>
      <c r="ER802" s="179"/>
      <c r="ES802" s="179"/>
      <c r="ET802" s="179"/>
      <c r="EU802" s="10"/>
      <c r="EV802" s="10">
        <f>SUM(EU797:EU801)</f>
        <v>1529.8000000000002</v>
      </c>
      <c r="EW802" s="233"/>
      <c r="EX802" s="179"/>
      <c r="EY802" s="438"/>
      <c r="FA802" s="179"/>
      <c r="FB802" s="179"/>
      <c r="FC802" s="179"/>
      <c r="FD802" s="10"/>
      <c r="FE802" s="10">
        <f>SUM(FD797:FD801)</f>
        <v>1621</v>
      </c>
      <c r="FF802" s="233"/>
      <c r="FG802" s="179"/>
      <c r="FH802" s="438"/>
      <c r="FJ802" s="179"/>
      <c r="FK802" s="179"/>
      <c r="FL802" s="179"/>
      <c r="FM802" s="10"/>
      <c r="FN802" s="10">
        <f>SUM(FM797:FM801)</f>
        <v>1412.4</v>
      </c>
      <c r="FO802" s="233"/>
      <c r="FP802" s="179"/>
      <c r="FQ802" s="438"/>
      <c r="FS802" s="179"/>
      <c r="FT802" s="179"/>
      <c r="FU802" s="179"/>
      <c r="FV802" s="10"/>
      <c r="FW802" s="10">
        <f>SUM(FV797:FV801)</f>
        <v>1619.7</v>
      </c>
      <c r="FX802" s="233"/>
      <c r="FY802" s="179"/>
      <c r="FZ802" s="370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8"/>
      <c r="GK802" s="179"/>
      <c r="GL802" s="179"/>
      <c r="GM802" s="179"/>
      <c r="GN802" s="10"/>
      <c r="GO802" s="10">
        <f>SUM(GN797:GN801)</f>
        <v>1255.9000000000001</v>
      </c>
      <c r="GP802" s="233"/>
      <c r="GQ802" s="179"/>
      <c r="GR802" s="438"/>
      <c r="GT802" s="179"/>
      <c r="GU802" s="179"/>
      <c r="GV802" s="179"/>
      <c r="GW802" s="179"/>
      <c r="GX802" s="10">
        <f>SUM(GW797:GW801)</f>
        <v>1509.5</v>
      </c>
      <c r="GY802" s="233"/>
      <c r="GZ802" s="179"/>
      <c r="HA802" s="438"/>
      <c r="HC802" s="179"/>
      <c r="HD802" s="179"/>
      <c r="HE802" s="179"/>
      <c r="HF802" s="10"/>
      <c r="HG802" s="10">
        <f>SUM(HF797:HF801)</f>
        <v>1327.3000000000002</v>
      </c>
      <c r="HH802" s="233"/>
      <c r="HI802" s="179"/>
      <c r="HJ802" s="438"/>
      <c r="HL802" s="179"/>
      <c r="HM802" s="179"/>
      <c r="HN802" s="179"/>
      <c r="HO802" s="179"/>
      <c r="HP802" s="10">
        <f>SUM(HO797:HO801)</f>
        <v>1564.1999999999998</v>
      </c>
      <c r="HQ802" s="233"/>
      <c r="HR802" s="179"/>
      <c r="HS802" s="438"/>
      <c r="HU802" s="179"/>
      <c r="HV802" s="179"/>
      <c r="HW802" s="179"/>
      <c r="HX802" s="179"/>
      <c r="HY802" s="10">
        <f>SUM(HX797:HX801)</f>
        <v>1403.9999999999998</v>
      </c>
      <c r="HZ802" s="233"/>
      <c r="IA802" s="179"/>
      <c r="IB802" s="438"/>
      <c r="ID802" s="179"/>
      <c r="IE802" s="179"/>
      <c r="IF802" s="179"/>
      <c r="IG802" s="179"/>
      <c r="IH802" s="10">
        <f>SUM(IG797:IG801)</f>
        <v>1480.6</v>
      </c>
      <c r="II802" s="233"/>
      <c r="IJ802" s="179"/>
      <c r="IK802" s="438"/>
      <c r="IM802" s="179"/>
      <c r="IN802" s="179"/>
      <c r="IO802" s="179"/>
      <c r="IP802" s="10"/>
      <c r="IQ802" s="10">
        <f>SUM(IP797:IP801)</f>
        <v>1577.5</v>
      </c>
      <c r="IR802" s="233"/>
      <c r="IS802" s="179"/>
      <c r="IT802" s="438"/>
      <c r="IV802" s="179"/>
      <c r="IW802" s="179"/>
      <c r="IX802" s="179"/>
      <c r="IY802" s="10"/>
      <c r="IZ802" s="10">
        <f>SUM(IY797:IY801)</f>
        <v>1495.1</v>
      </c>
      <c r="JA802" s="233"/>
      <c r="JB802" s="179"/>
      <c r="JC802" s="438"/>
      <c r="JE802" s="179"/>
      <c r="JF802" s="179"/>
      <c r="JG802" s="179"/>
      <c r="JH802" s="10"/>
      <c r="JI802" s="10">
        <f>SUM(JH797:JH801)</f>
        <v>1356.9</v>
      </c>
      <c r="JJ802" s="233"/>
      <c r="JK802" s="179"/>
      <c r="JL802" s="438"/>
      <c r="JN802" s="179"/>
      <c r="JO802" s="179"/>
      <c r="JP802" s="179"/>
      <c r="JQ802" s="10"/>
      <c r="JR802" s="10">
        <f>SUM(JQ797:JQ801)</f>
        <v>1528.6000000000001</v>
      </c>
      <c r="JS802" s="233"/>
      <c r="JT802" s="179"/>
      <c r="JU802" s="438"/>
      <c r="JW802" s="179"/>
      <c r="JX802" s="179"/>
      <c r="JY802" s="179"/>
      <c r="JZ802" s="10"/>
      <c r="KA802" s="10">
        <f>SUM(JZ797:JZ801)</f>
        <v>1824.5</v>
      </c>
      <c r="KB802" s="233"/>
      <c r="KC802" s="179"/>
      <c r="KD802" s="370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8"/>
      <c r="KO802" s="179"/>
      <c r="KP802" s="179"/>
      <c r="KQ802" s="179"/>
      <c r="KR802" s="179"/>
      <c r="KS802" s="10">
        <f>SUM(KR797:KR801)</f>
        <v>1640.8</v>
      </c>
      <c r="KT802" s="233"/>
      <c r="KU802" s="179"/>
      <c r="KV802" s="438"/>
      <c r="KX802" s="179"/>
      <c r="KY802" s="179"/>
      <c r="KZ802" s="179"/>
      <c r="LA802" s="10"/>
      <c r="LB802" s="10">
        <f>SUM(LA797:LA801)</f>
        <v>1787.5</v>
      </c>
      <c r="LC802" s="233"/>
      <c r="LD802" s="179"/>
      <c r="LE802" s="370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8"/>
      <c r="LP802" s="179"/>
      <c r="LQ802" s="179"/>
      <c r="LR802" s="179"/>
      <c r="LS802" s="10"/>
      <c r="LT802" s="10">
        <f>SUM(LS797:LS801)</f>
        <v>1439.8000000000002</v>
      </c>
      <c r="LU802" s="233"/>
      <c r="LV802" s="179"/>
      <c r="LW802" s="438"/>
      <c r="LY802" s="179"/>
      <c r="LZ802" s="179"/>
      <c r="MA802" s="179"/>
      <c r="MB802" s="10"/>
      <c r="MC802" s="10">
        <f>SUM(MB797:MB801)</f>
        <v>1760.7</v>
      </c>
      <c r="MD802" s="233"/>
      <c r="ME802" s="179"/>
      <c r="MF802" s="438"/>
      <c r="MH802" s="179"/>
      <c r="MI802" s="179"/>
      <c r="MJ802" s="179"/>
      <c r="MK802" s="10"/>
      <c r="ML802" s="10">
        <f>SUM(MK797:MK801)</f>
        <v>1460.7</v>
      </c>
      <c r="MM802" s="233"/>
      <c r="MN802" s="179"/>
      <c r="MO802" s="370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8"/>
      <c r="MZ802" s="179"/>
      <c r="NA802" s="179"/>
      <c r="NB802" s="179"/>
      <c r="NC802" s="10"/>
      <c r="ND802" s="10">
        <f>SUM(NC797:NC801)</f>
        <v>1439.8000000000002</v>
      </c>
      <c r="NE802" s="233"/>
      <c r="NF802" s="179"/>
      <c r="NG802" s="438"/>
      <c r="NI802" s="179"/>
      <c r="NJ802" s="179"/>
      <c r="NK802" s="179"/>
      <c r="NL802" s="10"/>
      <c r="NM802" s="10">
        <f>SUM(NL797:NL801)</f>
        <v>1657</v>
      </c>
      <c r="NN802" s="233"/>
      <c r="NO802" s="179"/>
      <c r="NP802" s="438"/>
      <c r="NR802" s="179"/>
      <c r="NS802" s="179"/>
      <c r="NT802" s="179"/>
      <c r="NU802" s="10"/>
      <c r="NV802" s="10">
        <f>SUM(NU797:NU801)</f>
        <v>1636.6000000000001</v>
      </c>
      <c r="NW802" s="233"/>
      <c r="NX802" s="179"/>
      <c r="NY802" s="438"/>
      <c r="OA802" s="179"/>
      <c r="OB802" s="179"/>
      <c r="OC802" s="179"/>
      <c r="OD802" s="179"/>
      <c r="OE802" s="10">
        <f>SUM(OD797:OD801)</f>
        <v>1610</v>
      </c>
      <c r="OF802" s="233"/>
      <c r="OG802" s="179"/>
      <c r="OH802" s="438"/>
      <c r="OJ802" s="179"/>
      <c r="OK802" s="179"/>
      <c r="OL802" s="179"/>
      <c r="OM802" s="10"/>
      <c r="ON802" s="10">
        <f>SUM(OM797:OM801)</f>
        <v>1460.2</v>
      </c>
      <c r="OO802" s="233"/>
      <c r="OP802" s="179"/>
      <c r="OQ802" s="438"/>
      <c r="OS802" s="179"/>
      <c r="OT802" s="179"/>
      <c r="OU802" s="179"/>
      <c r="OV802" s="10"/>
      <c r="OW802" s="10">
        <f>SUM(OV797:OV801)</f>
        <v>1446.0000000000002</v>
      </c>
      <c r="OX802" s="233"/>
      <c r="OY802" s="179"/>
      <c r="OZ802" s="372"/>
      <c r="PB802" s="179"/>
      <c r="PC802" s="179"/>
      <c r="PD802" s="179"/>
      <c r="PE802" s="10"/>
      <c r="PF802" s="10">
        <f>SUM(PE797:PE801)</f>
        <v>1640.8</v>
      </c>
      <c r="PG802" s="233"/>
      <c r="PH802" s="179"/>
      <c r="PI802" s="438"/>
      <c r="PK802" s="179"/>
      <c r="PL802" s="179"/>
      <c r="PM802" s="179"/>
      <c r="PN802" s="10"/>
      <c r="PO802" s="10">
        <f>SUM(PN797:PN801)</f>
        <v>1611.1000000000001</v>
      </c>
      <c r="PP802" s="233"/>
      <c r="PQ802" s="179"/>
      <c r="PR802" s="438"/>
      <c r="PT802" s="179"/>
      <c r="PU802" s="179"/>
      <c r="PV802" s="179"/>
      <c r="PW802" s="10"/>
      <c r="PX802" s="10">
        <f>SUM(PW797:PW801)</f>
        <v>1583.9</v>
      </c>
      <c r="PY802" s="233"/>
      <c r="PZ802" s="179"/>
      <c r="QA802" s="364"/>
      <c r="QC802" s="179"/>
      <c r="QD802" s="179"/>
      <c r="QE802" s="179"/>
      <c r="QF802" s="10"/>
      <c r="QG802" s="10">
        <f>SUM(QF797:QF801)</f>
        <v>1433.9</v>
      </c>
      <c r="QH802" s="233"/>
      <c r="QI802" s="179"/>
      <c r="QJ802" s="370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9"/>
      <c r="QU802" s="179"/>
      <c r="QV802" s="179"/>
      <c r="QW802" s="179"/>
      <c r="QX802" s="10"/>
      <c r="QY802" s="10">
        <f>SUM(QX797:QX801)</f>
        <v>1403.3000000000002</v>
      </c>
      <c r="QZ802" s="233"/>
      <c r="RA802" s="179"/>
      <c r="RB802" s="438"/>
      <c r="RD802" s="179"/>
      <c r="RE802" s="179"/>
      <c r="RF802" s="179"/>
      <c r="RG802" s="10"/>
      <c r="RH802" s="10">
        <f>SUM(RG797:RG801)</f>
        <v>1607.1999999999998</v>
      </c>
      <c r="RI802" s="233"/>
      <c r="RJ802" s="179"/>
      <c r="RK802" s="438"/>
      <c r="RM802" s="179"/>
      <c r="RN802" s="179"/>
      <c r="RO802" s="179"/>
      <c r="RP802" s="179"/>
      <c r="RQ802" s="10">
        <f>SUM(RP797:RP801)</f>
        <v>1649.9</v>
      </c>
      <c r="RR802" s="233"/>
      <c r="RS802" s="179"/>
      <c r="RT802" s="370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8"/>
      <c r="SE802" s="179"/>
      <c r="SF802" s="179"/>
      <c r="SG802" s="179"/>
      <c r="SH802" s="10"/>
      <c r="SI802" s="10">
        <f>SUM(SH797:SH801)</f>
        <v>1325.7</v>
      </c>
      <c r="SJ802" s="239"/>
      <c r="SK802" s="179"/>
      <c r="SL802" s="438"/>
      <c r="SN802" s="179"/>
      <c r="SO802" s="179"/>
      <c r="SP802" s="179"/>
      <c r="SQ802" s="10"/>
      <c r="SR802" s="10">
        <f>SUM(SQ797:SQ801)</f>
        <v>1439.8000000000002</v>
      </c>
      <c r="SS802" s="239"/>
      <c r="ST802" s="179"/>
      <c r="SU802" s="438"/>
      <c r="SW802" s="179"/>
      <c r="SX802" s="179"/>
      <c r="SY802" s="179"/>
      <c r="SZ802" s="10"/>
      <c r="TA802" s="10">
        <f>SUM(SZ797:SZ801)</f>
        <v>1480.6</v>
      </c>
      <c r="TB802" s="239"/>
      <c r="TC802" s="179"/>
      <c r="TD802" s="370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9"/>
      <c r="TO802" s="179"/>
      <c r="TP802" s="179"/>
      <c r="TQ802" s="179"/>
      <c r="TR802" s="10"/>
      <c r="TS802" s="10">
        <f>SUM(TR797:TR801)</f>
        <v>1420.3999999999999</v>
      </c>
      <c r="TT802" s="239"/>
      <c r="TU802" s="179"/>
      <c r="TV802" s="439"/>
      <c r="TX802" s="179"/>
      <c r="TY802" s="179"/>
      <c r="TZ802" s="179"/>
      <c r="UA802" s="10"/>
      <c r="UB802" s="10">
        <f>SUM(UA797:UA801)</f>
        <v>1445.3</v>
      </c>
      <c r="UC802" s="239"/>
      <c r="UD802" s="179"/>
      <c r="UE802" s="439"/>
      <c r="UG802" s="179"/>
      <c r="UH802" s="179"/>
      <c r="UI802" s="179"/>
      <c r="UJ802" s="10"/>
      <c r="UK802" s="10">
        <f>SUM(UJ797:UJ801)</f>
        <v>1022.8</v>
      </c>
      <c r="UL802" s="239"/>
      <c r="UM802" s="179"/>
      <c r="UN802" s="370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9"/>
      <c r="UY802" s="179"/>
      <c r="UZ802" s="179"/>
      <c r="VA802" s="179"/>
      <c r="VB802" s="10"/>
      <c r="VC802" s="10">
        <f>SUM(VB797:VB801)</f>
        <v>890.49999999999989</v>
      </c>
      <c r="VD802" s="239"/>
      <c r="VE802" s="179"/>
      <c r="VF802" s="370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9"/>
      <c r="VQ802" s="179"/>
      <c r="VR802" s="179"/>
      <c r="VS802" s="179"/>
      <c r="VT802" s="10"/>
      <c r="VU802" s="10">
        <f>SUM(VT797:VT801)</f>
        <v>1785.3</v>
      </c>
      <c r="VV802" s="239"/>
      <c r="VW802" s="179"/>
      <c r="VX802" s="370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9"/>
      <c r="WI802" s="179"/>
      <c r="WJ802" s="179"/>
      <c r="WK802" s="179"/>
      <c r="WL802" s="179"/>
      <c r="WM802" s="10">
        <f>SUM(WL797:WL801)</f>
        <v>1522.3000000000002</v>
      </c>
      <c r="WN802" s="239"/>
      <c r="WO802" s="179"/>
      <c r="WP802" s="439"/>
      <c r="WQ802" s="179"/>
      <c r="WR802" s="179"/>
      <c r="WS802" s="179"/>
      <c r="WT802" s="179"/>
      <c r="WU802" s="10"/>
      <c r="WV802" s="10">
        <f>SUM(WU797:WU801)</f>
        <v>1448.4</v>
      </c>
      <c r="WW802" s="239"/>
      <c r="WX802" s="179"/>
      <c r="WY802" s="439"/>
      <c r="XA802" s="179"/>
      <c r="XB802" s="179"/>
      <c r="XC802" s="179"/>
      <c r="XD802" s="179"/>
      <c r="XE802" s="10">
        <f>SUM(XD797:XD801)</f>
        <v>1745.7</v>
      </c>
      <c r="XF802" s="239"/>
      <c r="XG802" s="179"/>
      <c r="XH802" s="372"/>
      <c r="XJ802" s="179"/>
      <c r="XK802" s="179"/>
      <c r="XL802" s="179"/>
      <c r="XM802" s="179"/>
      <c r="XN802" s="10">
        <f>SUM(XM797:XM801)</f>
        <v>1433.9</v>
      </c>
      <c r="XO802" s="239"/>
      <c r="XP802" s="179"/>
      <c r="XQ802" s="439"/>
      <c r="XS802" s="179"/>
      <c r="XT802" s="179"/>
      <c r="XU802" s="179"/>
      <c r="XV802" s="10"/>
      <c r="XW802" s="10">
        <f>SUM(XV797:XV801)</f>
        <v>1620.9</v>
      </c>
      <c r="XX802" s="239"/>
      <c r="XY802" s="179"/>
      <c r="XZ802" s="439"/>
      <c r="YB802" s="179"/>
      <c r="YC802" s="179"/>
      <c r="YD802" s="179"/>
      <c r="YE802" s="10"/>
      <c r="YF802" s="10">
        <f>SUM(YE797:YE801)</f>
        <v>1557.2</v>
      </c>
      <c r="YG802" s="239"/>
      <c r="YH802" s="179"/>
      <c r="YI802" s="439"/>
      <c r="YK802" s="179"/>
      <c r="YL802" s="179"/>
      <c r="YM802" s="179"/>
      <c r="YN802" s="10"/>
      <c r="YO802" s="10">
        <f>SUM(YN797:YN801)</f>
        <v>1526</v>
      </c>
      <c r="YP802" s="239"/>
      <c r="YQ802" s="179"/>
      <c r="YR802" s="439"/>
      <c r="YT802" s="179"/>
      <c r="YU802" s="179"/>
      <c r="YV802" s="179"/>
      <c r="YW802" s="10"/>
      <c r="YX802" s="10">
        <f>SUM(YW797:YW801)</f>
        <v>1430.6000000000001</v>
      </c>
      <c r="YY802" s="239"/>
      <c r="YZ802" s="179"/>
      <c r="ZA802" s="439"/>
      <c r="ZC802" s="179"/>
      <c r="ZD802" s="179"/>
      <c r="ZE802" s="179"/>
      <c r="ZF802" s="10"/>
      <c r="ZG802" s="10">
        <f>SUM(ZF797:ZF801)</f>
        <v>1241.2</v>
      </c>
      <c r="ZH802" s="239"/>
      <c r="ZI802" s="179"/>
      <c r="ZJ802" s="439"/>
      <c r="ZL802" s="179"/>
      <c r="ZM802" s="179"/>
      <c r="ZN802" s="179"/>
      <c r="ZO802" s="10"/>
      <c r="ZP802" s="10">
        <f>SUM(ZO797:ZO801)</f>
        <v>1618.6000000000001</v>
      </c>
      <c r="ZQ802" s="239"/>
      <c r="ZR802" s="179"/>
      <c r="ZS802" s="439"/>
      <c r="ZU802" s="179"/>
      <c r="ZV802" s="179"/>
      <c r="ZW802" s="179"/>
      <c r="ZX802" s="10"/>
      <c r="ZY802" s="10">
        <f>SUM(ZX797:ZX801)</f>
        <v>1821.6000000000001</v>
      </c>
      <c r="ZZ802" s="239"/>
      <c r="AAA802" s="179"/>
      <c r="AAB802" s="439"/>
      <c r="AAD802" s="179"/>
      <c r="AAE802" s="179"/>
      <c r="AAF802" s="179"/>
      <c r="AAG802" s="10"/>
      <c r="AAH802" s="10">
        <f>SUM(AAG797:AAG801)</f>
        <v>1395.9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9"/>
      <c r="AAV802" s="179"/>
      <c r="AAW802" s="179"/>
      <c r="AAX802" s="179"/>
      <c r="AAY802" s="10"/>
      <c r="AAZ802" s="10">
        <f>SUM(AAY797:AAY801)</f>
        <v>1391.8</v>
      </c>
      <c r="ABA802" s="239"/>
      <c r="ABB802" s="179"/>
      <c r="ABC802" s="440"/>
      <c r="ABE802" s="179"/>
      <c r="ABF802" s="179"/>
      <c r="ABG802" s="179"/>
      <c r="ABH802" s="10"/>
      <c r="ABI802" s="10">
        <f>SUM(ABH797:ABH801)</f>
        <v>1522.3000000000002</v>
      </c>
      <c r="ABJ802" s="239"/>
      <c r="ABK802" s="179"/>
      <c r="ABL802" s="439"/>
      <c r="ABN802" s="179"/>
      <c r="ABO802" s="179"/>
      <c r="ABP802" s="179"/>
      <c r="ABQ802" s="10"/>
      <c r="ABR802" s="10">
        <f>SUM(ABQ797:ABQ801)</f>
        <v>1551.7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9"/>
      <c r="ADG802" s="179"/>
      <c r="ADH802" s="179"/>
      <c r="ADI802" s="179"/>
      <c r="ADJ802" s="10"/>
      <c r="ADK802" s="10">
        <f>SUM(ADJ797:ADJ801)</f>
        <v>1583.9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9"/>
      <c r="ADY802" s="179"/>
      <c r="ADZ802" s="179"/>
      <c r="AEA802" s="179"/>
      <c r="AEB802" s="10"/>
      <c r="AEC802" s="10">
        <f>SUM(AEB797:AEB801)</f>
        <v>921.49999999999989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9"/>
      <c r="AGA802" s="179"/>
      <c r="AGB802" s="179"/>
      <c r="AGC802" s="179"/>
      <c r="AGD802" s="10"/>
      <c r="AGE802" s="10">
        <f>SUM(AGD797:AGD801)</f>
        <v>1439.8000000000002</v>
      </c>
      <c r="AGF802" s="239"/>
      <c r="AGG802" s="179"/>
      <c r="AGH802" s="439"/>
      <c r="AGJ802" s="179"/>
      <c r="AGK802" s="179"/>
      <c r="AGL802" s="179"/>
      <c r="AGM802" s="10"/>
      <c r="AGN802" s="10">
        <f>SUM(AGM797:AGM801)</f>
        <v>1480.6</v>
      </c>
      <c r="AGO802" s="239"/>
      <c r="AGP802" s="179"/>
      <c r="AGQ802" s="439"/>
      <c r="AGS802" s="179"/>
      <c r="AGT802" s="179"/>
      <c r="AGU802" s="179"/>
      <c r="AGV802" s="10"/>
      <c r="AGW802" s="10">
        <f>SUM(AGV797:AGV801)</f>
        <v>1070.9000000000001</v>
      </c>
      <c r="AGX802" s="239"/>
      <c r="AGY802" s="179"/>
      <c r="AGZ802" s="439"/>
      <c r="AHB802" s="179"/>
      <c r="AHC802" s="179"/>
      <c r="AHD802" s="179"/>
      <c r="AHE802" s="10"/>
      <c r="AHF802" s="10">
        <f>SUM(AHE797:AHE801)</f>
        <v>1619.7</v>
      </c>
      <c r="AHG802" s="239"/>
      <c r="AHH802" s="179"/>
      <c r="AHI802" s="442"/>
      <c r="AHK802" s="179"/>
      <c r="AHL802" s="179"/>
      <c r="AHM802" s="179"/>
      <c r="AHN802" s="10"/>
      <c r="AHO802" s="10">
        <f>SUM(AHN797:AHN801)</f>
        <v>1542.8999999999999</v>
      </c>
      <c r="AHP802" s="239"/>
      <c r="AHQ802" s="179"/>
      <c r="AHR802" s="439"/>
      <c r="AHT802" s="179"/>
      <c r="AHU802" s="179"/>
      <c r="AHV802" s="179"/>
      <c r="AHW802" s="10"/>
      <c r="AHX802" s="10">
        <f>SUM(AHW797:AHW801)</f>
        <v>1666.3000000000002</v>
      </c>
      <c r="AHY802" s="239"/>
      <c r="AHZ802" s="179"/>
      <c r="AIA802" s="439"/>
      <c r="AIC802" s="179"/>
      <c r="AID802" s="179"/>
      <c r="AIE802" s="179"/>
      <c r="AIF802" s="10"/>
      <c r="AIG802" s="10">
        <f>SUM(AIF797:AIF801)</f>
        <v>1333.8999999999999</v>
      </c>
      <c r="AIH802" s="239"/>
      <c r="AII802" s="179"/>
      <c r="AIJ802" s="439"/>
      <c r="AIL802" s="179"/>
      <c r="AIM802" s="179"/>
      <c r="AIN802" s="179"/>
      <c r="AIO802" s="10"/>
      <c r="AIP802" s="10">
        <f>SUM(AIO797:AIO801)</f>
        <v>1522.7</v>
      </c>
      <c r="AIQ802" s="239"/>
      <c r="AIR802" s="179"/>
      <c r="AIS802" s="439"/>
      <c r="AIU802" s="179"/>
      <c r="AIV802" s="179"/>
      <c r="AIW802" s="179"/>
      <c r="AIX802" s="10"/>
      <c r="AIY802" s="10">
        <f>SUM(AIX797:AIX801)</f>
        <v>1439.8000000000002</v>
      </c>
      <c r="AIZ802" s="239"/>
      <c r="AJA802" s="179"/>
      <c r="AJB802" s="372"/>
      <c r="AJD802" s="179"/>
      <c r="AJE802" s="179"/>
      <c r="AJF802" s="179"/>
      <c r="AJG802" s="10"/>
      <c r="AJH802" s="10">
        <f>SUM(AJG797:AJG801)</f>
        <v>1439.8000000000002</v>
      </c>
      <c r="AJI802" s="239"/>
      <c r="AJJ802" s="179"/>
      <c r="AJK802" s="439"/>
      <c r="AJM802" s="179"/>
      <c r="AJN802" s="179"/>
      <c r="AJO802" s="179"/>
      <c r="AJP802" s="10"/>
      <c r="AJQ802" s="10">
        <f>SUM(AJP797:AJP801)</f>
        <v>1439.8000000000002</v>
      </c>
      <c r="AJR802" s="239"/>
      <c r="AJS802" s="179"/>
      <c r="AJT802" s="367"/>
      <c r="AJV802" s="179"/>
      <c r="AJW802" s="179"/>
      <c r="AJX802" s="179"/>
      <c r="AJY802" s="10"/>
      <c r="AJZ802" s="10">
        <f>SUM(AJY797:AJY801)</f>
        <v>1566.3000000000002</v>
      </c>
      <c r="AKA802" s="239"/>
      <c r="AKB802" s="179"/>
      <c r="AKC802" s="439"/>
      <c r="AKE802" s="179"/>
      <c r="AKF802" s="179"/>
      <c r="AKG802" s="179"/>
      <c r="AKH802" s="10"/>
      <c r="AKI802" s="10">
        <f>SUM(AKH797:AKH801)</f>
        <v>1729.6000000000001</v>
      </c>
      <c r="AKJ802" s="239"/>
      <c r="AKK802" s="179"/>
      <c r="AKL802" s="439"/>
      <c r="AKN802" s="179"/>
      <c r="AKO802" s="179"/>
      <c r="AKP802" s="179"/>
      <c r="AKQ802" s="10"/>
      <c r="AKR802" s="10">
        <f>SUM(AKQ797:AKQ801)</f>
        <v>1307.5999999999999</v>
      </c>
      <c r="AKS802" s="239"/>
      <c r="AKT802" s="179"/>
      <c r="AKU802" s="439"/>
      <c r="AKW802" s="179"/>
      <c r="AKX802" s="179"/>
      <c r="AKY802" s="179"/>
      <c r="AKZ802" s="10"/>
      <c r="ALA802" s="10">
        <f>SUM(AKZ797:AKZ801)</f>
        <v>1299</v>
      </c>
      <c r="ALB802" s="239"/>
      <c r="ALC802" s="179"/>
      <c r="ALD802" s="439"/>
      <c r="ALF802" s="179"/>
      <c r="ALG802" s="179"/>
      <c r="ALH802" s="179"/>
      <c r="ALI802" s="10"/>
      <c r="ALJ802" s="10">
        <f>SUM(ALI797:ALI801)</f>
        <v>1255.9000000000001</v>
      </c>
      <c r="ALK802" s="239"/>
      <c r="ALL802" s="179"/>
      <c r="ALM802" s="439"/>
      <c r="ALO802" s="179"/>
      <c r="ALP802" s="179"/>
      <c r="ALQ802" s="179"/>
      <c r="ALR802" s="10"/>
      <c r="ALS802" s="10">
        <f>SUM(ALR797:ALR801)</f>
        <v>1578.6999999999998</v>
      </c>
      <c r="ALT802" s="239"/>
      <c r="ALU802" s="179"/>
      <c r="ALV802" s="439"/>
      <c r="ALX802" s="179"/>
      <c r="ALY802" s="179"/>
      <c r="ALZ802" s="179"/>
      <c r="AMA802" s="10"/>
      <c r="AMB802" s="10">
        <f>SUM(AMA797:AMA801)</f>
        <v>1538.6000000000001</v>
      </c>
      <c r="AMC802" s="239"/>
      <c r="AMD802" s="179"/>
      <c r="AME802" s="445"/>
      <c r="AMG802" s="179"/>
      <c r="AMH802" s="179"/>
      <c r="AMI802" s="179"/>
      <c r="AMJ802" s="10"/>
      <c r="AMK802" s="10">
        <f>SUM(AMJ797:AMJ801)</f>
        <v>1522.7</v>
      </c>
      <c r="AML802" s="239"/>
      <c r="AMM802" s="179"/>
      <c r="AMN802" s="364"/>
      <c r="AMP802" s="179"/>
      <c r="AMQ802" s="179"/>
      <c r="AMR802" s="179"/>
      <c r="AMS802" s="10"/>
      <c r="AMT802" s="10">
        <f>SUM(AMS797:AMS801)</f>
        <v>1796.3000000000002</v>
      </c>
      <c r="AMU802" s="239"/>
      <c r="AMV802" s="179"/>
      <c r="AMW802" s="439"/>
      <c r="AMY802" s="179"/>
      <c r="AMZ802" s="179"/>
      <c r="ANA802" s="179"/>
      <c r="ANB802" s="10"/>
      <c r="ANC802" s="10">
        <f>SUM(ANB797:ANB801)</f>
        <v>1299</v>
      </c>
      <c r="AND802" s="239"/>
      <c r="ANE802" s="179"/>
      <c r="ANF802" s="439"/>
      <c r="ANH802" s="179"/>
      <c r="ANI802" s="179"/>
      <c r="ANJ802" s="179"/>
      <c r="ANK802" s="10"/>
      <c r="ANL802" s="10">
        <f>SUM(ANK797:ANK801)</f>
        <v>1619.7</v>
      </c>
      <c r="ANM802" s="239"/>
      <c r="ANN802" s="179"/>
      <c r="ANO802" s="372"/>
      <c r="ANQ802" s="179"/>
      <c r="ANR802" s="179"/>
      <c r="ANS802" s="179"/>
      <c r="ANT802" s="10"/>
      <c r="ANU802" s="10">
        <f>SUM(ANT797:ANT801)</f>
        <v>1319.3999999999999</v>
      </c>
      <c r="ANV802" s="239"/>
      <c r="ANW802" s="179"/>
      <c r="ANX802" s="439"/>
      <c r="ANZ802" s="179"/>
      <c r="AOA802" s="179"/>
      <c r="AOB802" s="179"/>
      <c r="AOC802" s="10"/>
      <c r="AOD802" s="10">
        <f>SUM(AOC797:AOC801)</f>
        <v>1667.5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9"/>
      <c r="AOR802" s="179"/>
      <c r="AOS802" s="179"/>
      <c r="AOT802" s="179"/>
      <c r="AOU802" s="10"/>
      <c r="AOV802" s="10">
        <f>SUM(AOU797:AOU801)</f>
        <v>1699.9</v>
      </c>
      <c r="AOW802" s="239"/>
      <c r="AOX802" s="179"/>
      <c r="AOY802" s="364"/>
      <c r="APA802" s="179"/>
      <c r="APB802" s="179"/>
      <c r="APC802" s="179"/>
      <c r="APD802" s="10"/>
      <c r="APE802" s="10">
        <f>SUM(APD797:APD801)</f>
        <v>1600.1</v>
      </c>
      <c r="APF802" s="239"/>
      <c r="APG802" s="179"/>
      <c r="APH802" s="439"/>
      <c r="APJ802" s="179"/>
      <c r="APK802" s="179"/>
      <c r="APL802" s="179"/>
      <c r="APM802" s="10"/>
      <c r="APN802" s="10">
        <f>SUM(APM797:APM801)</f>
        <v>1448.4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9"/>
      <c r="AQB802" s="179"/>
      <c r="AQC802" s="179"/>
      <c r="AQD802" s="179"/>
      <c r="AQE802" s="10"/>
      <c r="AQF802" s="10">
        <f>SUM(AQE797:AQE801)</f>
        <v>1383.1</v>
      </c>
      <c r="AQG802" s="239"/>
      <c r="AQH802" s="179"/>
      <c r="AQI802" s="439"/>
      <c r="AQK802" s="179"/>
      <c r="AQL802" s="179"/>
      <c r="AQM802" s="179"/>
      <c r="AQN802" s="10"/>
      <c r="AQO802" s="10">
        <f>SUM(AQN797:AQN801)</f>
        <v>1431.9999999999998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9"/>
      <c r="ASD802" s="179"/>
      <c r="ASE802" s="179"/>
      <c r="ASF802" s="179"/>
      <c r="ASG802" s="10"/>
      <c r="ASH802" s="10">
        <f>SUM(ASG797:ASG801)</f>
        <v>1272.2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9"/>
      <c r="ASV802" s="179"/>
      <c r="ASW802" s="179"/>
      <c r="ASX802" s="179"/>
      <c r="ASY802" s="10"/>
      <c r="ASZ802" s="10">
        <f>SUM(ASY797:ASY801)</f>
        <v>867.79999999999984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9"/>
      <c r="AWQ802" s="179"/>
      <c r="AWR802" s="179"/>
      <c r="AWS802" s="179"/>
      <c r="AWT802" s="10"/>
      <c r="AWU802" s="10">
        <f>SUM(AWT797:AWT801)</f>
        <v>1611.1000000000001</v>
      </c>
      <c r="AWV802" s="239"/>
      <c r="AWW802" s="179"/>
      <c r="AWX802" s="439"/>
      <c r="AWZ802" s="179"/>
      <c r="AXA802" s="179"/>
      <c r="AXB802" s="179"/>
      <c r="AXC802" s="10"/>
      <c r="AXD802" s="10">
        <f>SUM(AXC797:AXC801)</f>
        <v>1522.3000000000002</v>
      </c>
      <c r="AXE802" s="239"/>
      <c r="AXF802" s="179"/>
      <c r="AXG802" s="439"/>
      <c r="AXI802" s="179"/>
      <c r="AXJ802" s="179"/>
      <c r="AXK802" s="179"/>
      <c r="AXL802" s="10"/>
      <c r="AXM802" s="10">
        <f>SUM(AXL797:AXL801)</f>
        <v>1628</v>
      </c>
      <c r="AXN802" s="239"/>
      <c r="AXO802" s="179"/>
      <c r="AXP802" s="439"/>
      <c r="AXR802" s="179"/>
      <c r="AXS802" s="179"/>
      <c r="AXT802" s="179"/>
      <c r="AXU802" s="10"/>
      <c r="AXV802" s="10">
        <f>SUM(AXU797:AXU801)</f>
        <v>1278.1000000000001</v>
      </c>
      <c r="AXW802" s="239"/>
      <c r="AXX802" s="179"/>
      <c r="AXY802" s="439"/>
      <c r="AYA802" s="179"/>
      <c r="AYB802" s="179"/>
      <c r="AYC802" s="179"/>
      <c r="AYD802" s="10"/>
      <c r="AYE802" s="10">
        <f>SUM(AYD797:AYD801)</f>
        <v>1563.5000000000002</v>
      </c>
      <c r="AYF802" s="239"/>
      <c r="AYG802" s="179"/>
      <c r="AYH802" s="439"/>
      <c r="AYJ802" s="179"/>
      <c r="AYK802" s="179"/>
      <c r="AYL802" s="179"/>
      <c r="AYM802" s="10"/>
      <c r="AYN802" s="10">
        <f>SUM(AYM797:AYM801)</f>
        <v>1716.2</v>
      </c>
      <c r="AYO802" s="239"/>
      <c r="AYP802" s="179"/>
      <c r="AYQ802" s="439"/>
      <c r="AYS802" s="179"/>
      <c r="AYT802" s="179"/>
      <c r="AYU802" s="179"/>
      <c r="AYV802" s="10"/>
      <c r="AYW802" s="10">
        <f>SUM(AYV797:AYV801)</f>
        <v>1477.9</v>
      </c>
      <c r="AYX802" s="239"/>
      <c r="AYY802" s="179"/>
      <c r="AYZ802" s="439"/>
      <c r="AZB802" s="179"/>
      <c r="AZC802" s="179"/>
      <c r="AZD802" s="179"/>
      <c r="AZE802" s="10"/>
      <c r="AZF802" s="10">
        <f>SUM(AZE797:AZE801)</f>
        <v>1463.6000000000001</v>
      </c>
      <c r="AZG802" s="239"/>
      <c r="AZH802" s="179"/>
      <c r="AZI802" s="439"/>
      <c r="AZK802" s="179"/>
      <c r="AZL802" s="179"/>
      <c r="AZM802" s="179"/>
      <c r="AZN802" s="10"/>
      <c r="AZO802" s="10">
        <f>SUM(AZN797:AZN801)</f>
        <v>1439.8000000000002</v>
      </c>
      <c r="AZP802" s="239"/>
      <c r="AZQ802" s="179"/>
      <c r="AZR802" s="439"/>
      <c r="AZT802" s="179"/>
      <c r="AZU802" s="179"/>
      <c r="AZV802" s="179"/>
      <c r="AZW802" s="10"/>
      <c r="AZX802" s="10">
        <f>SUM(AZW797:AZW801)</f>
        <v>1221.1000000000001</v>
      </c>
      <c r="AZY802" s="239"/>
      <c r="AZZ802" s="179"/>
      <c r="BAA802" s="439"/>
      <c r="BAC802" s="179"/>
      <c r="BAD802" s="179"/>
      <c r="BAE802" s="179"/>
      <c r="BAF802" s="10"/>
      <c r="BAG802" s="10">
        <f>SUM(BAF797:BAF801)</f>
        <v>1642.5</v>
      </c>
      <c r="BAH802" s="239"/>
      <c r="BAI802" s="179"/>
      <c r="BAJ802" s="442"/>
      <c r="BAL802" s="179"/>
      <c r="BAM802" s="179"/>
      <c r="BAN802" s="179"/>
      <c r="BAO802" s="10"/>
      <c r="BAP802" s="10">
        <f>SUM(BAO797:BAO801)</f>
        <v>1607.1</v>
      </c>
      <c r="BAQ802" s="239"/>
      <c r="BAR802" s="179"/>
      <c r="BAS802" s="439"/>
      <c r="BAU802" s="179"/>
      <c r="BAV802" s="179"/>
      <c r="BAW802" s="179"/>
      <c r="BAX802" s="10"/>
      <c r="BAY802" s="10">
        <f>SUM(BAX797:BAX801)</f>
        <v>1549.0000000000002</v>
      </c>
      <c r="BAZ802" s="239"/>
      <c r="BBA802" s="179"/>
      <c r="BBB802" s="439"/>
      <c r="BBD802" s="179"/>
      <c r="BBE802" s="179"/>
      <c r="BBF802" s="179"/>
      <c r="BBG802" s="10"/>
      <c r="BBH802" s="10">
        <f>SUM(BBG797:BBG801)</f>
        <v>1551.7</v>
      </c>
      <c r="BBI802" s="239"/>
      <c r="BBJ802" s="179"/>
      <c r="BBK802" s="439"/>
      <c r="BBM802" s="179"/>
      <c r="BBN802" s="179"/>
      <c r="BBO802" s="179"/>
      <c r="BBP802" s="10"/>
      <c r="BBQ802" s="10">
        <f>SUM(BBP797:BBP801)</f>
        <v>1664.5</v>
      </c>
      <c r="BBR802" s="239"/>
      <c r="BBS802" s="179"/>
      <c r="BBT802" s="367"/>
      <c r="BBV802" s="179"/>
      <c r="BBW802" s="179"/>
      <c r="BBX802" s="179"/>
      <c r="BBY802" s="10"/>
      <c r="BBZ802" s="10">
        <f>SUM(BBY797:BBY801)</f>
        <v>1542.7</v>
      </c>
      <c r="BCA802" s="239"/>
      <c r="BCB802" s="179"/>
      <c r="BCC802" s="439"/>
      <c r="BCE802" s="179"/>
      <c r="BCF802" s="179"/>
      <c r="BCG802" s="179"/>
      <c r="BCH802" s="10"/>
      <c r="BCI802" s="10">
        <f>SUM(BCH797:BCH801)</f>
        <v>1611.1000000000001</v>
      </c>
      <c r="BCJ802" s="239"/>
      <c r="BCK802" s="179"/>
      <c r="BCL802" s="439"/>
      <c r="BCN802" s="179"/>
      <c r="BCO802" s="179"/>
      <c r="BCP802" s="179"/>
      <c r="BCQ802" s="10"/>
      <c r="BCR802" s="10">
        <f>SUM(BCQ797:BCQ801)</f>
        <v>1569.4</v>
      </c>
      <c r="BCS802" s="239"/>
      <c r="BCT802" s="179"/>
      <c r="BCU802" s="372"/>
      <c r="BCW802" s="179"/>
      <c r="BCX802" s="179"/>
      <c r="BCY802" s="179"/>
      <c r="BCZ802" s="10"/>
      <c r="BDA802" s="10">
        <f>SUM(BCZ797:BCZ801)</f>
        <v>1433.9</v>
      </c>
      <c r="BDB802" s="239"/>
      <c r="BDC802" s="179"/>
      <c r="BDD802" s="367"/>
      <c r="BDF802" s="179"/>
      <c r="BDG802" s="179"/>
      <c r="BDH802" s="179"/>
      <c r="BDI802" s="10"/>
      <c r="BDJ802" s="10">
        <f>SUM(BDI797:BDI801)</f>
        <v>1381.8999999999999</v>
      </c>
      <c r="BDK802" s="239"/>
      <c r="BDL802" s="179"/>
      <c r="BDM802" s="439"/>
      <c r="BDO802" s="179"/>
      <c r="BDP802" s="179"/>
      <c r="BDQ802" s="179"/>
      <c r="BDR802" s="10"/>
      <c r="BDS802" s="10">
        <f>SUM(BDR797:BDR801)</f>
        <v>1528.6000000000001</v>
      </c>
      <c r="BDT802" s="239"/>
      <c r="BDU802" s="179"/>
      <c r="BDV802" s="439"/>
      <c r="BDX802" s="179"/>
      <c r="BDY802" s="179"/>
      <c r="BDZ802" s="179"/>
      <c r="BEA802" s="10"/>
      <c r="BEB802" s="10">
        <f>SUM(BEA797:BEA801)</f>
        <v>1530.9</v>
      </c>
      <c r="BEC802" s="239"/>
      <c r="BED802" s="179"/>
      <c r="BEE802" s="439"/>
      <c r="BEG802" s="179"/>
      <c r="BEH802" s="179"/>
      <c r="BEI802" s="179"/>
      <c r="BEJ802" s="10"/>
      <c r="BEK802" s="10">
        <f>SUM(BEJ797:BEJ801)</f>
        <v>1372.3</v>
      </c>
      <c r="BEL802" s="239"/>
      <c r="BEM802" s="179"/>
      <c r="BEN802" s="439"/>
      <c r="BEP802" s="179"/>
      <c r="BEQ802" s="179"/>
      <c r="BER802" s="179"/>
      <c r="BES802" s="10"/>
      <c r="BET802" s="10">
        <f>SUM(BES797:BES801)</f>
        <v>1469.9</v>
      </c>
      <c r="BEU802" s="239"/>
      <c r="BEV802" s="179"/>
      <c r="BEW802" s="439"/>
      <c r="BEY802" s="179"/>
      <c r="BEZ802" s="179"/>
      <c r="BFA802" s="179"/>
      <c r="BFB802" s="10"/>
      <c r="BFC802" s="10">
        <f>SUM(BFB797:BFB801)</f>
        <v>1883.8000000000002</v>
      </c>
      <c r="BFD802" s="239"/>
      <c r="BFE802" s="179"/>
      <c r="BFF802" s="439"/>
      <c r="BFH802" s="179"/>
      <c r="BFI802" s="179"/>
      <c r="BFJ802" s="179"/>
      <c r="BFK802" s="10"/>
      <c r="BFL802" s="10">
        <f>SUM(BFK797:BFK801)</f>
        <v>1537.2</v>
      </c>
      <c r="BFM802" s="239"/>
      <c r="BFN802" s="179"/>
      <c r="BFO802" s="439"/>
      <c r="BFQ802" s="179"/>
      <c r="BFR802" s="179"/>
      <c r="BFS802" s="179"/>
      <c r="BFT802" s="10"/>
      <c r="BFU802" s="10">
        <f>SUM(BFT797:BFT801)</f>
        <v>1549.0000000000002</v>
      </c>
      <c r="BFV802" s="239"/>
      <c r="BFW802" s="179"/>
      <c r="BFX802" s="372"/>
      <c r="BFZ802" s="179"/>
      <c r="BGA802" s="179"/>
      <c r="BGB802" s="179"/>
      <c r="BGC802" s="10"/>
      <c r="BGD802" s="10">
        <f>SUM(BGC797:BGC801)</f>
        <v>1601.2</v>
      </c>
      <c r="BGE802" s="239"/>
      <c r="BGF802" s="179"/>
      <c r="BGG802" s="439"/>
      <c r="BGI802" s="179"/>
      <c r="BGJ802" s="179"/>
      <c r="BGK802" s="179"/>
      <c r="BGL802" s="10"/>
      <c r="BGM802" s="10">
        <f>SUM(BGL797:BGL801)</f>
        <v>1270.5999999999999</v>
      </c>
      <c r="BGN802" s="239"/>
      <c r="BGO802" s="179"/>
      <c r="BGP802" s="372"/>
      <c r="BGR802" s="179"/>
      <c r="BGS802" s="179"/>
      <c r="BGT802" s="179"/>
      <c r="BGU802" s="10"/>
      <c r="BGV802" s="10">
        <f>SUM(BGU797:BGU801)</f>
        <v>1653</v>
      </c>
      <c r="BGW802" s="239"/>
      <c r="BGX802" s="179"/>
      <c r="BGY802" s="439"/>
      <c r="BHA802" s="179"/>
      <c r="BHB802" s="179"/>
      <c r="BHC802" s="179"/>
      <c r="BHD802" s="10"/>
      <c r="BHE802" s="10">
        <f>SUM(BHD797:BHD801)</f>
        <v>1356.9</v>
      </c>
    </row>
    <row r="803" spans="1:1565" s="14" customFormat="1" ht="15">
      <c r="A803" s="179" t="s">
        <v>70</v>
      </c>
      <c r="B803" s="363" t="s">
        <v>1705</v>
      </c>
      <c r="D803" s="248">
        <f>IF(C803="Kopman",1.2,1)</f>
        <v>1</v>
      </c>
      <c r="E803" s="180">
        <f>VLOOKUP(B803,$A$879:$F$2508,6,FALSE)</f>
        <v>501</v>
      </c>
      <c r="F803" s="179" t="s">
        <v>61</v>
      </c>
      <c r="G803" s="10">
        <f>E803*1.5*D803</f>
        <v>751.5</v>
      </c>
      <c r="H803" s="10"/>
      <c r="I803" s="233"/>
      <c r="J803" s="179" t="s">
        <v>70</v>
      </c>
      <c r="K803" s="361" t="s">
        <v>1705</v>
      </c>
      <c r="M803" s="248">
        <f>IF(L803="Kopman",1.2,1)</f>
        <v>1</v>
      </c>
      <c r="N803" s="180">
        <f>VLOOKUP(K803,$A$879:$F$2508,6,FALSE)</f>
        <v>501</v>
      </c>
      <c r="O803" s="179" t="s">
        <v>61</v>
      </c>
      <c r="P803" s="10">
        <f>N803*1.5*M803</f>
        <v>751.5</v>
      </c>
      <c r="Q803" s="10"/>
      <c r="R803" s="233"/>
      <c r="S803" s="179" t="s">
        <v>70</v>
      </c>
      <c r="T803" s="361" t="s">
        <v>466</v>
      </c>
      <c r="V803" s="248">
        <f>IF(U803="Kopman",1.2,1)</f>
        <v>1</v>
      </c>
      <c r="W803" s="180">
        <f>VLOOKUP(T803,$A$879:$F$2508,6,FALSE)</f>
        <v>307</v>
      </c>
      <c r="X803" s="179" t="s">
        <v>61</v>
      </c>
      <c r="Y803" s="10">
        <f>W803*1.5*V803</f>
        <v>460.5</v>
      </c>
      <c r="Z803" s="10"/>
      <c r="AA803" s="233"/>
      <c r="AB803" s="179" t="s">
        <v>70</v>
      </c>
      <c r="AC803" s="361" t="s">
        <v>466</v>
      </c>
      <c r="AE803" s="248">
        <f>IF(AD803="Kopman",1.2,1)</f>
        <v>1</v>
      </c>
      <c r="AF803" s="180">
        <f>VLOOKUP(AC803,$A$879:$F$2508,6,FALSE)</f>
        <v>307</v>
      </c>
      <c r="AG803" s="179" t="s">
        <v>61</v>
      </c>
      <c r="AH803" s="10">
        <f>AF803*1.5*AE803</f>
        <v>460.5</v>
      </c>
      <c r="AI803" s="10"/>
      <c r="AJ803" s="233"/>
      <c r="AK803" s="179" t="s">
        <v>70</v>
      </c>
      <c r="AL803" s="361" t="s">
        <v>1705</v>
      </c>
      <c r="AN803" s="248">
        <f>IF(AM803="Kopman",1.2,1)</f>
        <v>1</v>
      </c>
      <c r="AO803" s="180">
        <f>VLOOKUP(AL803,$A$879:$F$2508,6,FALSE)</f>
        <v>501</v>
      </c>
      <c r="AP803" s="179" t="s">
        <v>61</v>
      </c>
      <c r="AQ803" s="10">
        <f>AO803*1.5*AN803</f>
        <v>751.5</v>
      </c>
      <c r="AR803" s="10"/>
      <c r="AS803" s="233"/>
      <c r="AT803" s="179" t="s">
        <v>70</v>
      </c>
      <c r="AU803" s="362" t="s">
        <v>1705</v>
      </c>
      <c r="AV803" s="14" t="s">
        <v>1662</v>
      </c>
      <c r="AW803" s="248">
        <f>IF(AV803="Kopman",1.2,1)</f>
        <v>1.2</v>
      </c>
      <c r="AX803" s="180">
        <f>VLOOKUP(AU803,$A$879:$F$2508,6,FALSE)</f>
        <v>501</v>
      </c>
      <c r="AY803" s="179" t="s">
        <v>61</v>
      </c>
      <c r="AZ803" s="10">
        <f>AX803*1.5*AW803</f>
        <v>901.8</v>
      </c>
      <c r="BA803" s="10"/>
      <c r="BB803" s="233"/>
      <c r="BC803" s="179" t="s">
        <v>70</v>
      </c>
      <c r="BD803" s="361" t="s">
        <v>1705</v>
      </c>
      <c r="BF803" s="248">
        <f>IF(BE803="Kopman",1.2,1)</f>
        <v>1</v>
      </c>
      <c r="BG803" s="180">
        <f>VLOOKUP(BD803,$A$879:$F$2508,6,FALSE)</f>
        <v>501</v>
      </c>
      <c r="BH803" s="179" t="s">
        <v>61</v>
      </c>
      <c r="BI803" s="10">
        <f>BG803*1.5*BF803</f>
        <v>751.5</v>
      </c>
      <c r="BJ803" s="10"/>
      <c r="BK803" s="233"/>
      <c r="BL803" s="179" t="s">
        <v>70</v>
      </c>
      <c r="BM803" s="361" t="s">
        <v>466</v>
      </c>
      <c r="BO803" s="248">
        <f>IF(BN803="Kopman",1.2,1)</f>
        <v>1</v>
      </c>
      <c r="BP803" s="180">
        <f>VLOOKUP(BM803,$A$879:$F$2508,6,FALSE)</f>
        <v>307</v>
      </c>
      <c r="BQ803" s="179" t="s">
        <v>61</v>
      </c>
      <c r="BR803" s="10">
        <f>BP803*1.5*BO803</f>
        <v>460.5</v>
      </c>
      <c r="BS803" s="10"/>
      <c r="BT803" s="233"/>
      <c r="BU803" s="179" t="s">
        <v>70</v>
      </c>
      <c r="BV803" s="361" t="s">
        <v>466</v>
      </c>
      <c r="BX803" s="248">
        <f>IF(BW803="Kopman",1.2,1)</f>
        <v>1</v>
      </c>
      <c r="BY803" s="180">
        <f>VLOOKUP(BV803,$A$879:$F$2508,6,FALSE)</f>
        <v>307</v>
      </c>
      <c r="BZ803" s="179" t="s">
        <v>61</v>
      </c>
      <c r="CA803" s="10">
        <f>BY803*1.5*BX803</f>
        <v>460.5</v>
      </c>
      <c r="CB803" s="10"/>
      <c r="CC803" s="233"/>
      <c r="CD803" s="179" t="s">
        <v>70</v>
      </c>
      <c r="CE803" s="361" t="s">
        <v>466</v>
      </c>
      <c r="CG803" s="248">
        <f>IF(CF803="Kopman",1.2,1)</f>
        <v>1</v>
      </c>
      <c r="CH803" s="180">
        <f>VLOOKUP(CE803,$A$879:$F$2508,6,FALSE)</f>
        <v>307</v>
      </c>
      <c r="CI803" s="179" t="s">
        <v>61</v>
      </c>
      <c r="CJ803" s="10">
        <f>CH803*1.5*CG803</f>
        <v>460.5</v>
      </c>
      <c r="CK803" s="10"/>
      <c r="CL803" s="233"/>
      <c r="CM803" s="179" t="s">
        <v>70</v>
      </c>
      <c r="CN803" s="361" t="s">
        <v>1705</v>
      </c>
      <c r="CP803" s="248">
        <f>IF(CO803="Kopman",1.2,1)</f>
        <v>1</v>
      </c>
      <c r="CQ803" s="180">
        <f>VLOOKUP(CN803,$A$879:$F$2508,6,FALSE)</f>
        <v>501</v>
      </c>
      <c r="CR803" s="179" t="s">
        <v>61</v>
      </c>
      <c r="CS803" s="10">
        <f>CQ803*1.5*CP803</f>
        <v>751.5</v>
      </c>
      <c r="CT803" s="10"/>
      <c r="CU803" s="233"/>
      <c r="CV803" s="179" t="s">
        <v>70</v>
      </c>
      <c r="CW803" s="361" t="s">
        <v>1705</v>
      </c>
      <c r="CY803" s="248">
        <f>IF(CX803="Kopman",1.2,1)</f>
        <v>1</v>
      </c>
      <c r="CZ803" s="180">
        <f>VLOOKUP(CW803,$A$879:$F$2508,6,FALSE)</f>
        <v>501</v>
      </c>
      <c r="DA803" s="179" t="s">
        <v>61</v>
      </c>
      <c r="DB803" s="10">
        <f>CZ803*1.5*CY803</f>
        <v>751.5</v>
      </c>
      <c r="DC803" s="10"/>
      <c r="DD803" s="233"/>
      <c r="DE803" s="179" t="s">
        <v>70</v>
      </c>
      <c r="DF803" s="361" t="s">
        <v>1705</v>
      </c>
      <c r="DH803" s="248">
        <f>IF(DG803="Kopman",1.2,1)</f>
        <v>1</v>
      </c>
      <c r="DI803" s="180">
        <f>VLOOKUP(DF803,$A$879:$F$2508,6,FALSE)</f>
        <v>501</v>
      </c>
      <c r="DJ803" s="179" t="s">
        <v>61</v>
      </c>
      <c r="DK803" s="10">
        <f>DI803*1.5*DH803</f>
        <v>751.5</v>
      </c>
      <c r="DL803" s="10"/>
      <c r="DM803" s="233"/>
      <c r="DN803" s="179" t="s">
        <v>70</v>
      </c>
      <c r="DO803" s="361" t="s">
        <v>466</v>
      </c>
      <c r="DQ803" s="248">
        <f>IF(DP803="Kopman",1.2,1)</f>
        <v>1</v>
      </c>
      <c r="DR803" s="180">
        <f>VLOOKUP(DO803,$A$879:$F$2508,6,FALSE)</f>
        <v>307</v>
      </c>
      <c r="DS803" s="179" t="s">
        <v>61</v>
      </c>
      <c r="DT803" s="10">
        <f>DR803*1.5*DQ803</f>
        <v>460.5</v>
      </c>
      <c r="DU803" s="10"/>
      <c r="DV803" s="233"/>
      <c r="DW803" s="179" t="s">
        <v>70</v>
      </c>
      <c r="DX803" s="361" t="s">
        <v>466</v>
      </c>
      <c r="DZ803" s="248">
        <f>IF(DY803="Kopman",1.2,1)</f>
        <v>1</v>
      </c>
      <c r="EA803" s="180">
        <f>VLOOKUP(DX803,$A$879:$F$2508,6,FALSE)</f>
        <v>307</v>
      </c>
      <c r="EB803" s="179" t="s">
        <v>61</v>
      </c>
      <c r="EC803" s="10">
        <f>EA803*1.5*DZ803</f>
        <v>460.5</v>
      </c>
      <c r="ED803" s="10"/>
      <c r="EE803" s="233"/>
      <c r="EF803" s="179" t="s">
        <v>70</v>
      </c>
      <c r="EG803" s="361" t="s">
        <v>466</v>
      </c>
      <c r="EI803" s="248">
        <f>IF(EH803="Kopman",1.2,1)</f>
        <v>1</v>
      </c>
      <c r="EJ803" s="180">
        <f>VLOOKUP(EG803,$A$879:$F$2508,6,FALSE)</f>
        <v>307</v>
      </c>
      <c r="EK803" s="179" t="s">
        <v>61</v>
      </c>
      <c r="EL803" s="10">
        <f>EJ803*1.5*EI803</f>
        <v>460.5</v>
      </c>
      <c r="EM803" s="10"/>
      <c r="EN803" s="233"/>
      <c r="EO803" s="179" t="s">
        <v>70</v>
      </c>
      <c r="EP803" s="361" t="s">
        <v>466</v>
      </c>
      <c r="ER803" s="248">
        <f>IF(EQ803="Kopman",1.2,1)</f>
        <v>1</v>
      </c>
      <c r="ES803" s="180">
        <f>VLOOKUP(EP803,$A$879:$F$2508,6,FALSE)</f>
        <v>307</v>
      </c>
      <c r="ET803" s="179" t="s">
        <v>61</v>
      </c>
      <c r="EU803" s="10">
        <f>ES803*1.5*ER803</f>
        <v>460.5</v>
      </c>
      <c r="EV803" s="10"/>
      <c r="EW803" s="233"/>
      <c r="EX803" s="179" t="s">
        <v>70</v>
      </c>
      <c r="EY803" s="361" t="s">
        <v>466</v>
      </c>
      <c r="FA803" s="248">
        <f>IF(EZ803="Kopman",1.2,1)</f>
        <v>1</v>
      </c>
      <c r="FB803" s="180">
        <f>VLOOKUP(EY803,$A$879:$F$2508,6,FALSE)</f>
        <v>307</v>
      </c>
      <c r="FC803" s="179" t="s">
        <v>61</v>
      </c>
      <c r="FD803" s="10">
        <f>FB803*1.5*FA803</f>
        <v>460.5</v>
      </c>
      <c r="FE803" s="10"/>
      <c r="FF803" s="233"/>
      <c r="FG803" s="179" t="s">
        <v>70</v>
      </c>
      <c r="FH803" s="361" t="s">
        <v>466</v>
      </c>
      <c r="FJ803" s="248">
        <f>IF(FI803="Kopman",1.2,1)</f>
        <v>1</v>
      </c>
      <c r="FK803" s="180">
        <f>VLOOKUP(FH803,$A$879:$F$2508,6,FALSE)</f>
        <v>307</v>
      </c>
      <c r="FL803" s="179" t="s">
        <v>61</v>
      </c>
      <c r="FM803" s="10">
        <f>FK803*1.5*FJ803</f>
        <v>460.5</v>
      </c>
      <c r="FN803" s="10"/>
      <c r="FO803" s="233"/>
      <c r="FP803" s="179" t="s">
        <v>70</v>
      </c>
      <c r="FQ803" s="361" t="s">
        <v>466</v>
      </c>
      <c r="FS803" s="248">
        <f>IF(FR803="Kopman",1.2,1)</f>
        <v>1</v>
      </c>
      <c r="FT803" s="180">
        <f>VLOOKUP(FQ803,$A$879:$F$2508,6,FALSE)</f>
        <v>307</v>
      </c>
      <c r="FU803" s="179" t="s">
        <v>61</v>
      </c>
      <c r="FV803" s="10">
        <f>FT803*1.5*FS803</f>
        <v>460.5</v>
      </c>
      <c r="FW803" s="10"/>
      <c r="FX803" s="233"/>
      <c r="FY803" s="179" t="s">
        <v>70</v>
      </c>
      <c r="FZ803" s="369" t="s">
        <v>183</v>
      </c>
      <c r="GB803" s="248">
        <f>IF(GA803="Kopman",1.2,1)</f>
        <v>1</v>
      </c>
      <c r="GC803" s="180" t="e">
        <f>VLOOKUP(FZ803,$A$879:$F$2508,6,FALSE)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1" t="s">
        <v>466</v>
      </c>
      <c r="GK803" s="248">
        <f>IF(GJ803="Kopman",1.2,1)</f>
        <v>1</v>
      </c>
      <c r="GL803" s="180">
        <f>VLOOKUP(GI803,$A$879:$F$2508,6,FALSE)</f>
        <v>307</v>
      </c>
      <c r="GM803" s="179" t="s">
        <v>61</v>
      </c>
      <c r="GN803" s="10">
        <f>GL803*1.5*GK803</f>
        <v>460.5</v>
      </c>
      <c r="GO803" s="10"/>
      <c r="GP803" s="233"/>
      <c r="GQ803" s="179" t="s">
        <v>70</v>
      </c>
      <c r="GR803" s="361" t="s">
        <v>1705</v>
      </c>
      <c r="GT803" s="248">
        <f>IF(GS803="Kopman",1.2,1)</f>
        <v>1</v>
      </c>
      <c r="GU803" s="180">
        <f>VLOOKUP(GR803,$A$879:$F$2508,6,FALSE)</f>
        <v>501</v>
      </c>
      <c r="GV803" s="179" t="s">
        <v>61</v>
      </c>
      <c r="GW803" s="10">
        <f>GU803*1.5*GT803</f>
        <v>751.5</v>
      </c>
      <c r="GX803" s="10"/>
      <c r="GY803" s="233"/>
      <c r="GZ803" s="179" t="s">
        <v>70</v>
      </c>
      <c r="HA803" s="361" t="s">
        <v>498</v>
      </c>
      <c r="HC803" s="248">
        <f>IF(HB803="Kopman",1.2,1)</f>
        <v>1</v>
      </c>
      <c r="HD803" s="180">
        <f>VLOOKUP(HA803,$A$879:$F$2508,6,FALSE)</f>
        <v>486</v>
      </c>
      <c r="HE803" s="179" t="s">
        <v>61</v>
      </c>
      <c r="HF803" s="10">
        <f>HD803*1.5*HC803</f>
        <v>729</v>
      </c>
      <c r="HG803" s="10"/>
      <c r="HH803" s="233"/>
      <c r="HI803" s="179" t="s">
        <v>70</v>
      </c>
      <c r="HJ803" s="361" t="s">
        <v>1705</v>
      </c>
      <c r="HL803" s="248">
        <f>IF(HK803="Kopman",1.2,1)</f>
        <v>1</v>
      </c>
      <c r="HM803" s="180">
        <f>VLOOKUP(HJ803,$A$879:$F$2508,6,FALSE)</f>
        <v>501</v>
      </c>
      <c r="HN803" s="179" t="s">
        <v>61</v>
      </c>
      <c r="HO803" s="10">
        <f>HM803*1.5*HL803</f>
        <v>751.5</v>
      </c>
      <c r="HP803" s="10"/>
      <c r="HQ803" s="233"/>
      <c r="HR803" s="179" t="s">
        <v>70</v>
      </c>
      <c r="HS803" s="361" t="s">
        <v>498</v>
      </c>
      <c r="HU803" s="248">
        <f>IF(HT803="Kopman",1.2,1)</f>
        <v>1</v>
      </c>
      <c r="HV803" s="180">
        <f>VLOOKUP(HS803,$A$879:$F$2508,6,FALSE)</f>
        <v>486</v>
      </c>
      <c r="HW803" s="179" t="s">
        <v>61</v>
      </c>
      <c r="HX803" s="10">
        <f>HV803*1.5*HU803</f>
        <v>729</v>
      </c>
      <c r="HY803" s="10"/>
      <c r="HZ803" s="233"/>
      <c r="IA803" s="179" t="s">
        <v>70</v>
      </c>
      <c r="IB803" s="361" t="s">
        <v>466</v>
      </c>
      <c r="ID803" s="248">
        <f>IF(IC803="Kopman",1.2,1)</f>
        <v>1</v>
      </c>
      <c r="IE803" s="180">
        <f>VLOOKUP(IB803,$A$879:$F$2508,6,FALSE)</f>
        <v>307</v>
      </c>
      <c r="IF803" s="179" t="s">
        <v>61</v>
      </c>
      <c r="IG803" s="10">
        <f>IE803*1.5*ID803</f>
        <v>460.5</v>
      </c>
      <c r="IH803" s="10"/>
      <c r="II803" s="233"/>
      <c r="IJ803" s="179" t="s">
        <v>70</v>
      </c>
      <c r="IK803" s="361" t="s">
        <v>466</v>
      </c>
      <c r="IM803" s="248">
        <f>IF(IL803="Kopman",1.2,1)</f>
        <v>1</v>
      </c>
      <c r="IN803" s="180">
        <f>VLOOKUP(IK803,$A$879:$F$2508,6,FALSE)</f>
        <v>307</v>
      </c>
      <c r="IO803" s="179" t="s">
        <v>61</v>
      </c>
      <c r="IP803" s="10">
        <f>IN803*1.5*IM803</f>
        <v>460.5</v>
      </c>
      <c r="IQ803" s="10"/>
      <c r="IR803" s="233"/>
      <c r="IS803" s="179" t="s">
        <v>70</v>
      </c>
      <c r="IT803" s="361" t="s">
        <v>1705</v>
      </c>
      <c r="IV803" s="248">
        <f>IF(IU803="Kopman",1.2,1)</f>
        <v>1</v>
      </c>
      <c r="IW803" s="180">
        <f>VLOOKUP(IT803,$A$879:$F$2508,6,FALSE)</f>
        <v>501</v>
      </c>
      <c r="IX803" s="179" t="s">
        <v>61</v>
      </c>
      <c r="IY803" s="10">
        <f>IW803*1.5*IV803</f>
        <v>751.5</v>
      </c>
      <c r="IZ803" s="10"/>
      <c r="JA803" s="233"/>
      <c r="JB803" s="179" t="s">
        <v>70</v>
      </c>
      <c r="JC803" s="361" t="s">
        <v>1018</v>
      </c>
      <c r="JE803" s="248">
        <f>IF(JD803="Kopman",1.2,1)</f>
        <v>1</v>
      </c>
      <c r="JF803" s="180">
        <f>VLOOKUP(JC803,$A$879:$F$2508,6,FALSE)</f>
        <v>370</v>
      </c>
      <c r="JG803" s="179" t="s">
        <v>61</v>
      </c>
      <c r="JH803" s="10">
        <f>JF803*1.5*JE803</f>
        <v>555</v>
      </c>
      <c r="JI803" s="10"/>
      <c r="JJ803" s="233"/>
      <c r="JK803" s="179" t="s">
        <v>70</v>
      </c>
      <c r="JL803" s="361" t="s">
        <v>1018</v>
      </c>
      <c r="JN803" s="248">
        <f>IF(JM803="Kopman",1.2,1)</f>
        <v>1</v>
      </c>
      <c r="JO803" s="180">
        <f>VLOOKUP(JL803,$A$879:$F$2508,6,FALSE)</f>
        <v>370</v>
      </c>
      <c r="JP803" s="179" t="s">
        <v>61</v>
      </c>
      <c r="JQ803" s="10">
        <f>JO803*1.5*JN803</f>
        <v>555</v>
      </c>
      <c r="JR803" s="10"/>
      <c r="JS803" s="233"/>
      <c r="JT803" s="179" t="s">
        <v>70</v>
      </c>
      <c r="JU803" s="361" t="s">
        <v>466</v>
      </c>
      <c r="JW803" s="248">
        <f>IF(JV803="Kopman",1.2,1)</f>
        <v>1</v>
      </c>
      <c r="JX803" s="180">
        <f>VLOOKUP(JU803,$A$879:$F$2508,6,FALSE)</f>
        <v>307</v>
      </c>
      <c r="JY803" s="179" t="s">
        <v>61</v>
      </c>
      <c r="JZ803" s="10">
        <f>JX803*1.5*JW803</f>
        <v>460.5</v>
      </c>
      <c r="KA803" s="10"/>
      <c r="KB803" s="233"/>
      <c r="KC803" s="179" t="s">
        <v>70</v>
      </c>
      <c r="KD803" s="369" t="s">
        <v>183</v>
      </c>
      <c r="KF803" s="248">
        <f>IF(KE803="Kopman",1.2,1)</f>
        <v>1</v>
      </c>
      <c r="KG803" s="180" t="e">
        <f>VLOOKUP(KD803,$A$879:$F$2508,6,FALSE)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1" t="s">
        <v>1018</v>
      </c>
      <c r="KO803" s="248">
        <f>IF(KN803="Kopman",1.2,1)</f>
        <v>1</v>
      </c>
      <c r="KP803" s="180">
        <f>VLOOKUP(KM803,$A$879:$F$2508,6,FALSE)</f>
        <v>370</v>
      </c>
      <c r="KQ803" s="179" t="s">
        <v>61</v>
      </c>
      <c r="KR803" s="10">
        <f>KP803*1.5*KO803</f>
        <v>555</v>
      </c>
      <c r="KS803" s="10"/>
      <c r="KT803" s="233"/>
      <c r="KU803" s="179" t="s">
        <v>70</v>
      </c>
      <c r="KV803" s="361" t="s">
        <v>1705</v>
      </c>
      <c r="KX803" s="248">
        <f>IF(KW803="Kopman",1.2,1)</f>
        <v>1</v>
      </c>
      <c r="KY803" s="180">
        <f>VLOOKUP(KV803,$A$879:$F$2508,6,FALSE)</f>
        <v>501</v>
      </c>
      <c r="KZ803" s="179" t="s">
        <v>61</v>
      </c>
      <c r="LA803" s="10">
        <f>KY803*1.5*KX803</f>
        <v>751.5</v>
      </c>
      <c r="LB803" s="10"/>
      <c r="LC803" s="233"/>
      <c r="LD803" s="179" t="s">
        <v>70</v>
      </c>
      <c r="LE803" s="369" t="s">
        <v>183</v>
      </c>
      <c r="LG803" s="248">
        <f>IF(LF803="Kopman",1.2,1)</f>
        <v>1</v>
      </c>
      <c r="LH803" s="180" t="e">
        <f>VLOOKUP(LE803,$A$879:$F$2508,6,FALSE)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2" t="s">
        <v>466</v>
      </c>
      <c r="LO803" s="14" t="s">
        <v>1662</v>
      </c>
      <c r="LP803" s="248">
        <f>IF(LO803="Kopman",1.2,1)</f>
        <v>1.2</v>
      </c>
      <c r="LQ803" s="180">
        <f>VLOOKUP(LN803,$A$879:$F$2508,6,FALSE)</f>
        <v>307</v>
      </c>
      <c r="LR803" s="179" t="s">
        <v>61</v>
      </c>
      <c r="LS803" s="10">
        <f>LQ803*1.5*LP803</f>
        <v>552.6</v>
      </c>
      <c r="LT803" s="10"/>
      <c r="LU803" s="233"/>
      <c r="LV803" s="179" t="s">
        <v>70</v>
      </c>
      <c r="LW803" s="361" t="s">
        <v>466</v>
      </c>
      <c r="LY803" s="248">
        <f>IF(LX803="Kopman",1.2,1)</f>
        <v>1</v>
      </c>
      <c r="LZ803" s="180">
        <f>VLOOKUP(LW803,$A$879:$F$2508,6,FALSE)</f>
        <v>307</v>
      </c>
      <c r="MA803" s="179" t="s">
        <v>61</v>
      </c>
      <c r="MB803" s="10">
        <f>LZ803*1.5*LY803</f>
        <v>460.5</v>
      </c>
      <c r="MC803" s="10"/>
      <c r="MD803" s="233"/>
      <c r="ME803" s="179" t="s">
        <v>70</v>
      </c>
      <c r="MF803" s="361" t="s">
        <v>466</v>
      </c>
      <c r="MH803" s="248">
        <f>IF(MG803="Kopman",1.2,1)</f>
        <v>1</v>
      </c>
      <c r="MI803" s="180">
        <f>VLOOKUP(MF803,$A$879:$F$2508,6,FALSE)</f>
        <v>307</v>
      </c>
      <c r="MJ803" s="179" t="s">
        <v>61</v>
      </c>
      <c r="MK803" s="10">
        <f>MI803*1.5*MH803</f>
        <v>460.5</v>
      </c>
      <c r="ML803" s="10"/>
      <c r="MM803" s="233"/>
      <c r="MN803" s="179" t="s">
        <v>70</v>
      </c>
      <c r="MO803" s="369" t="s">
        <v>183</v>
      </c>
      <c r="MQ803" s="248">
        <f>IF(MP803="Kopman",1.2,1)</f>
        <v>1</v>
      </c>
      <c r="MR803" s="180" t="e">
        <f>VLOOKUP(MO803,$A$879:$F$2508,6,FALSE)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1" t="s">
        <v>466</v>
      </c>
      <c r="MZ803" s="248">
        <f>IF(MY803="Kopman",1.2,1)</f>
        <v>1</v>
      </c>
      <c r="NA803" s="180">
        <f>VLOOKUP(MX803,$A$879:$F$2508,6,FALSE)</f>
        <v>307</v>
      </c>
      <c r="NB803" s="179" t="s">
        <v>61</v>
      </c>
      <c r="NC803" s="10">
        <f>NA803*1.5*MZ803</f>
        <v>460.5</v>
      </c>
      <c r="ND803" s="10"/>
      <c r="NE803" s="233"/>
      <c r="NF803" s="179" t="s">
        <v>70</v>
      </c>
      <c r="NG803" s="361" t="s">
        <v>1705</v>
      </c>
      <c r="NI803" s="248">
        <f>IF(NH803="Kopman",1.2,1)</f>
        <v>1</v>
      </c>
      <c r="NJ803" s="180">
        <f>VLOOKUP(NG803,$A$879:$F$2508,6,FALSE)</f>
        <v>501</v>
      </c>
      <c r="NK803" s="179" t="s">
        <v>61</v>
      </c>
      <c r="NL803" s="10">
        <f>NJ803*1.5*NI803</f>
        <v>751.5</v>
      </c>
      <c r="NM803" s="10"/>
      <c r="NN803" s="233"/>
      <c r="NO803" s="179" t="s">
        <v>70</v>
      </c>
      <c r="NP803" s="362" t="s">
        <v>1018</v>
      </c>
      <c r="NQ803" s="14" t="s">
        <v>1662</v>
      </c>
      <c r="NR803" s="248">
        <f>IF(NQ803="Kopman",1.2,1)</f>
        <v>1.2</v>
      </c>
      <c r="NS803" s="180">
        <f>VLOOKUP(NP803,$A$879:$F$2508,6,FALSE)</f>
        <v>370</v>
      </c>
      <c r="NT803" s="179" t="s">
        <v>61</v>
      </c>
      <c r="NU803" s="10">
        <f>NS803*1.5*NR803</f>
        <v>666</v>
      </c>
      <c r="NV803" s="10"/>
      <c r="NW803" s="233"/>
      <c r="NX803" s="179" t="s">
        <v>70</v>
      </c>
      <c r="NY803" s="361" t="s">
        <v>1018</v>
      </c>
      <c r="OA803" s="248">
        <f>IF(NZ803="Kopman",1.2,1)</f>
        <v>1</v>
      </c>
      <c r="OB803" s="180">
        <f>VLOOKUP(NY803,$A$879:$F$2508,6,FALSE)</f>
        <v>370</v>
      </c>
      <c r="OC803" s="179" t="s">
        <v>61</v>
      </c>
      <c r="OD803" s="10">
        <f>OB803*1.5*OA803</f>
        <v>555</v>
      </c>
      <c r="OE803" s="10"/>
      <c r="OF803" s="233"/>
      <c r="OG803" s="179" t="s">
        <v>70</v>
      </c>
      <c r="OH803" s="361" t="s">
        <v>466</v>
      </c>
      <c r="OJ803" s="248">
        <f>IF(OI803="Kopman",1.2,1)</f>
        <v>1</v>
      </c>
      <c r="OK803" s="180">
        <f>VLOOKUP(OH803,$A$879:$F$2508,6,FALSE)</f>
        <v>307</v>
      </c>
      <c r="OL803" s="179" t="s">
        <v>61</v>
      </c>
      <c r="OM803" s="10">
        <f>OK803*1.5*OJ803</f>
        <v>460.5</v>
      </c>
      <c r="ON803" s="10"/>
      <c r="OO803" s="233"/>
      <c r="OP803" s="179" t="s">
        <v>70</v>
      </c>
      <c r="OQ803" s="361" t="s">
        <v>432</v>
      </c>
      <c r="OS803" s="248">
        <f>IF(OR803="Kopman",1.2,1)</f>
        <v>1</v>
      </c>
      <c r="OT803" s="180">
        <f>VLOOKUP(OQ803,$A$879:$F$2508,6,FALSE)</f>
        <v>216</v>
      </c>
      <c r="OU803" s="179" t="s">
        <v>61</v>
      </c>
      <c r="OV803" s="10">
        <f>OT803*1.5*OS803</f>
        <v>324</v>
      </c>
      <c r="OW803" s="10"/>
      <c r="OX803" s="233"/>
      <c r="OY803" s="179" t="s">
        <v>70</v>
      </c>
      <c r="OZ803" s="371" t="s">
        <v>1018</v>
      </c>
      <c r="PB803" s="248">
        <f>IF(PA803="Kopman",1.2,1)</f>
        <v>1</v>
      </c>
      <c r="PC803" s="180">
        <f>VLOOKUP(OZ803,$A$879:$F$2508,6,FALSE)</f>
        <v>370</v>
      </c>
      <c r="PD803" s="179" t="s">
        <v>61</v>
      </c>
      <c r="PE803" s="10">
        <f>PC803*1.5*PB803</f>
        <v>555</v>
      </c>
      <c r="PF803" s="10"/>
      <c r="PG803" s="233"/>
      <c r="PH803" s="179" t="s">
        <v>70</v>
      </c>
      <c r="PI803" s="361" t="s">
        <v>498</v>
      </c>
      <c r="PK803" s="248">
        <f>IF(PJ803="Kopman",1.2,1)</f>
        <v>1</v>
      </c>
      <c r="PL803" s="180">
        <f>VLOOKUP(PI803,$A$879:$F$2508,6,FALSE)</f>
        <v>486</v>
      </c>
      <c r="PM803" s="179" t="s">
        <v>61</v>
      </c>
      <c r="PN803" s="10">
        <f>PL803*1.5*PK803</f>
        <v>729</v>
      </c>
      <c r="PO803" s="10"/>
      <c r="PP803" s="233"/>
      <c r="PQ803" s="179" t="s">
        <v>70</v>
      </c>
      <c r="PR803" s="361" t="s">
        <v>498</v>
      </c>
      <c r="PT803" s="248">
        <f>IF(PS803="Kopman",1.2,1)</f>
        <v>1</v>
      </c>
      <c r="PU803" s="180">
        <f>VLOOKUP(PR803,$A$879:$F$2508,6,FALSE)</f>
        <v>486</v>
      </c>
      <c r="PV803" s="179" t="s">
        <v>61</v>
      </c>
      <c r="PW803" s="10">
        <f>PU803*1.5*PT803</f>
        <v>729</v>
      </c>
      <c r="PX803" s="10"/>
      <c r="PY803" s="233"/>
      <c r="PZ803" s="179" t="s">
        <v>70</v>
      </c>
      <c r="QA803" s="363" t="s">
        <v>466</v>
      </c>
      <c r="QC803" s="248">
        <f>IF(QB803="Kopman",1.2,1)</f>
        <v>1</v>
      </c>
      <c r="QD803" s="180">
        <f>VLOOKUP(QA803,$A$879:$F$2508,6,FALSE)</f>
        <v>307</v>
      </c>
      <c r="QE803" s="179" t="s">
        <v>61</v>
      </c>
      <c r="QF803" s="10">
        <f>QD803*1.5*QC803</f>
        <v>460.5</v>
      </c>
      <c r="QG803" s="10"/>
      <c r="QH803" s="233"/>
      <c r="QI803" s="179" t="s">
        <v>70</v>
      </c>
      <c r="QJ803" s="369" t="s">
        <v>183</v>
      </c>
      <c r="QL803" s="248">
        <f>IF(QK803="Kopman",1.2,1)</f>
        <v>1</v>
      </c>
      <c r="QM803" s="180" t="e">
        <f>VLOOKUP(QJ803,$A$879:$F$2508,6,FALSE)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1" t="s">
        <v>1705</v>
      </c>
      <c r="QU803" s="248">
        <f>IF(QT803="Kopman",1.2,1)</f>
        <v>1</v>
      </c>
      <c r="QV803" s="180">
        <f>VLOOKUP(QS803,$A$879:$F$2508,6,FALSE)</f>
        <v>501</v>
      </c>
      <c r="QW803" s="179" t="s">
        <v>61</v>
      </c>
      <c r="QX803" s="10">
        <f>QV803*1.5*QU803</f>
        <v>751.5</v>
      </c>
      <c r="QY803" s="10"/>
      <c r="QZ803" s="233"/>
      <c r="RA803" s="179" t="s">
        <v>70</v>
      </c>
      <c r="RB803" s="361" t="s">
        <v>723</v>
      </c>
      <c r="RD803" s="248">
        <f>IF(RC803="Kopman",1.2,1)</f>
        <v>1</v>
      </c>
      <c r="RE803" s="180">
        <f>VLOOKUP(RB803,$A$879:$F$2508,6,FALSE)</f>
        <v>137</v>
      </c>
      <c r="RF803" s="179" t="s">
        <v>61</v>
      </c>
      <c r="RG803" s="10">
        <f>RE803*1.5*RD803</f>
        <v>205.5</v>
      </c>
      <c r="RH803" s="10"/>
      <c r="RI803" s="233"/>
      <c r="RJ803" s="179" t="s">
        <v>70</v>
      </c>
      <c r="RK803" s="361" t="s">
        <v>1705</v>
      </c>
      <c r="RM803" s="248">
        <f>IF(RL803="Kopman",1.2,1)</f>
        <v>1</v>
      </c>
      <c r="RN803" s="180">
        <f>VLOOKUP(RK803,$A$879:$F$2508,6,FALSE)</f>
        <v>501</v>
      </c>
      <c r="RO803" s="179" t="s">
        <v>61</v>
      </c>
      <c r="RP803" s="10">
        <f>RN803*1.5*RM803</f>
        <v>751.5</v>
      </c>
      <c r="RQ803" s="10"/>
      <c r="RR803" s="233"/>
      <c r="RS803" s="179" t="s">
        <v>70</v>
      </c>
      <c r="RT803" s="369" t="s">
        <v>183</v>
      </c>
      <c r="RV803" s="248">
        <f>IF(RU803="Kopman",1.2,1)</f>
        <v>1</v>
      </c>
      <c r="RW803" s="180" t="e">
        <f>VLOOKUP(RT803,$A$879:$F$2508,6,FALSE)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1" t="s">
        <v>1018</v>
      </c>
      <c r="SE803" s="248">
        <f>IF(SD803="Kopman",1.2,1)</f>
        <v>1</v>
      </c>
      <c r="SF803" s="180">
        <f>VLOOKUP(SC803,$A$879:$F$2508,6,FALSE)</f>
        <v>370</v>
      </c>
      <c r="SG803" s="179" t="s">
        <v>61</v>
      </c>
      <c r="SH803" s="10">
        <f>SF803*1.5*SE803</f>
        <v>555</v>
      </c>
      <c r="SI803" s="10"/>
      <c r="SJ803" s="239"/>
      <c r="SK803" s="179" t="s">
        <v>70</v>
      </c>
      <c r="SL803" s="361" t="s">
        <v>498</v>
      </c>
      <c r="SN803" s="248">
        <f>IF(SM803="Kopman",1.2,1)</f>
        <v>1</v>
      </c>
      <c r="SO803" s="180">
        <f>VLOOKUP(SL803,$A$879:$F$2508,6,FALSE)</f>
        <v>486</v>
      </c>
      <c r="SP803" s="179" t="s">
        <v>61</v>
      </c>
      <c r="SQ803" s="10">
        <f>SO803*1.5*SN803</f>
        <v>729</v>
      </c>
      <c r="SR803" s="10"/>
      <c r="SS803" s="239"/>
      <c r="ST803" s="179" t="s">
        <v>70</v>
      </c>
      <c r="SU803" s="361" t="s">
        <v>466</v>
      </c>
      <c r="SW803" s="248">
        <f>IF(SV803="Kopman",1.2,1)</f>
        <v>1</v>
      </c>
      <c r="SX803" s="180">
        <f>VLOOKUP(SU803,$A$879:$F$2508,6,FALSE)</f>
        <v>307</v>
      </c>
      <c r="SY803" s="179" t="s">
        <v>61</v>
      </c>
      <c r="SZ803" s="10">
        <f>SX803*1.5*SW803</f>
        <v>460.5</v>
      </c>
      <c r="TA803" s="10"/>
      <c r="TB803" s="239"/>
      <c r="TC803" s="179" t="s">
        <v>70</v>
      </c>
      <c r="TD803" s="369" t="s">
        <v>183</v>
      </c>
      <c r="TF803" s="248">
        <f>IF(TE803="Kopman",1.2,1)</f>
        <v>1</v>
      </c>
      <c r="TG803" s="180" t="e">
        <f>VLOOKUP(TD803,$A$879:$F$2508,6,FALSE)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1" t="s">
        <v>1705</v>
      </c>
      <c r="TO803" s="248">
        <f>IF(TN803="Kopman",1.2,1)</f>
        <v>1</v>
      </c>
      <c r="TP803" s="180">
        <f>VLOOKUP(TM803,$A$879:$F$2508,6,FALSE)</f>
        <v>501</v>
      </c>
      <c r="TQ803" s="179" t="s">
        <v>61</v>
      </c>
      <c r="TR803" s="10">
        <f>TP803*1.5*TO803</f>
        <v>751.5</v>
      </c>
      <c r="TS803" s="10"/>
      <c r="TT803" s="239"/>
      <c r="TU803" s="179" t="s">
        <v>70</v>
      </c>
      <c r="TV803" s="361" t="s">
        <v>1705</v>
      </c>
      <c r="TX803" s="248">
        <f>IF(TW803="Kopman",1.2,1)</f>
        <v>1</v>
      </c>
      <c r="TY803" s="180">
        <f>VLOOKUP(TV803,$A$879:$F$2508,6,FALSE)</f>
        <v>501</v>
      </c>
      <c r="TZ803" s="179" t="s">
        <v>61</v>
      </c>
      <c r="UA803" s="10">
        <f>TY803*1.5*TX803</f>
        <v>751.5</v>
      </c>
      <c r="UB803" s="10"/>
      <c r="UC803" s="239"/>
      <c r="UD803" s="179" t="s">
        <v>70</v>
      </c>
      <c r="UE803" s="362" t="s">
        <v>723</v>
      </c>
      <c r="UF803" s="14" t="s">
        <v>1662</v>
      </c>
      <c r="UG803" s="248">
        <f>IF(UF803="Kopman",1.2,1)</f>
        <v>1.2</v>
      </c>
      <c r="UH803" s="180">
        <f>VLOOKUP(UE803,$A$879:$F$2508,6,FALSE)</f>
        <v>137</v>
      </c>
      <c r="UI803" s="179" t="s">
        <v>61</v>
      </c>
      <c r="UJ803" s="10">
        <f>UH803*1.5*UG803</f>
        <v>246.6</v>
      </c>
      <c r="UK803" s="10"/>
      <c r="UL803" s="239"/>
      <c r="UM803" s="179" t="s">
        <v>70</v>
      </c>
      <c r="UN803" s="369" t="s">
        <v>183</v>
      </c>
      <c r="UP803" s="248">
        <f>IF(UO803="Kopman",1.2,1)</f>
        <v>1</v>
      </c>
      <c r="UQ803" s="180" t="e">
        <f>VLOOKUP(UN803,$A$879:$F$2508,6,FALSE)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1" t="s">
        <v>1705</v>
      </c>
      <c r="UY803" s="248">
        <f>IF(UX803="Kopman",1.2,1)</f>
        <v>1</v>
      </c>
      <c r="UZ803" s="180">
        <f>VLOOKUP(UW803,$A$879:$F$2508,6,FALSE)</f>
        <v>501</v>
      </c>
      <c r="VA803" s="179" t="s">
        <v>61</v>
      </c>
      <c r="VB803" s="10">
        <f>UZ803*1.5*UY803</f>
        <v>751.5</v>
      </c>
      <c r="VC803" s="10"/>
      <c r="VD803" s="239"/>
      <c r="VE803" s="179" t="s">
        <v>70</v>
      </c>
      <c r="VF803" s="369" t="s">
        <v>183</v>
      </c>
      <c r="VH803" s="248">
        <f>IF(VG803="Kopman",1.2,1)</f>
        <v>1</v>
      </c>
      <c r="VI803" s="180" t="e">
        <f>VLOOKUP(VF803,$A$879:$F$2508,6,FALSE)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1" t="s">
        <v>456</v>
      </c>
      <c r="VQ803" s="248">
        <f>IF(VP803="Kopman",1.2,1)</f>
        <v>1</v>
      </c>
      <c r="VR803" s="180">
        <f>VLOOKUP(VO803,$A$879:$F$2508,6,FALSE)</f>
        <v>87</v>
      </c>
      <c r="VS803" s="179" t="s">
        <v>61</v>
      </c>
      <c r="VT803" s="10">
        <f>VR803*1.5*VQ803</f>
        <v>130.5</v>
      </c>
      <c r="VU803" s="10"/>
      <c r="VV803" s="239"/>
      <c r="VW803" s="179" t="s">
        <v>70</v>
      </c>
      <c r="VX803" s="369" t="s">
        <v>183</v>
      </c>
      <c r="VZ803" s="248">
        <f>IF(VY803="Kopman",1.2,1)</f>
        <v>1</v>
      </c>
      <c r="WA803" s="180" t="e">
        <f>VLOOKUP(VX803,$A$879:$F$2508,6,FALSE)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1" t="s">
        <v>466</v>
      </c>
      <c r="WI803" s="248">
        <f>IF(WH803="Kopman",1.2,1)</f>
        <v>1</v>
      </c>
      <c r="WJ803" s="180">
        <f>VLOOKUP(WG803,$A$879:$F$2508,6,FALSE)</f>
        <v>307</v>
      </c>
      <c r="WK803" s="179" t="s">
        <v>61</v>
      </c>
      <c r="WL803" s="10">
        <f>WJ803*1.5*WI803</f>
        <v>460.5</v>
      </c>
      <c r="WN803" s="239"/>
      <c r="WO803" s="179" t="s">
        <v>70</v>
      </c>
      <c r="WP803" s="361" t="s">
        <v>1705</v>
      </c>
      <c r="WQ803" s="180"/>
      <c r="WR803" s="248">
        <f>IF(WQ803="Kopman",1.2,1)</f>
        <v>1</v>
      </c>
      <c r="WS803" s="180">
        <f>VLOOKUP(WP803,$A$879:$F$2508,6,FALSE)</f>
        <v>501</v>
      </c>
      <c r="WT803" s="179" t="s">
        <v>61</v>
      </c>
      <c r="WU803" s="10">
        <f>WS803*1.5*WR803</f>
        <v>751.5</v>
      </c>
      <c r="WV803" s="10"/>
      <c r="WW803" s="239"/>
      <c r="WX803" s="179" t="s">
        <v>70</v>
      </c>
      <c r="WY803" s="361" t="s">
        <v>498</v>
      </c>
      <c r="XA803" s="248">
        <f>IF(WZ803="Kopman",1.2,1)</f>
        <v>1</v>
      </c>
      <c r="XB803" s="180">
        <f>VLOOKUP(WY803,$A$879:$F$2508,6,FALSE)</f>
        <v>486</v>
      </c>
      <c r="XC803" s="179" t="s">
        <v>61</v>
      </c>
      <c r="XD803" s="10">
        <f>XB803*1.5*XA803</f>
        <v>729</v>
      </c>
      <c r="XF803" s="239"/>
      <c r="XG803" s="179" t="s">
        <v>70</v>
      </c>
      <c r="XH803" s="371" t="s">
        <v>1018</v>
      </c>
      <c r="XJ803" s="248">
        <f>IF(XI803="Kopman",1.2,1)</f>
        <v>1</v>
      </c>
      <c r="XK803" s="180">
        <f>VLOOKUP(XH803,$A$879:$F$2508,6,FALSE)</f>
        <v>370</v>
      </c>
      <c r="XL803" s="179" t="s">
        <v>61</v>
      </c>
      <c r="XM803" s="10">
        <f>XK803*1.5*XJ803</f>
        <v>555</v>
      </c>
      <c r="XO803" s="239"/>
      <c r="XP803" s="179" t="s">
        <v>70</v>
      </c>
      <c r="XQ803" s="361" t="s">
        <v>466</v>
      </c>
      <c r="XS803" s="248">
        <f>IF(XR803="Kopman",1.2,1)</f>
        <v>1</v>
      </c>
      <c r="XT803" s="180">
        <f>VLOOKUP(XQ803,$A$879:$F$2508,6,FALSE)</f>
        <v>307</v>
      </c>
      <c r="XU803" s="179" t="s">
        <v>61</v>
      </c>
      <c r="XV803" s="10">
        <f>XT803*1.5*XS803</f>
        <v>460.5</v>
      </c>
      <c r="XW803" s="10"/>
      <c r="XX803" s="239"/>
      <c r="XY803" s="179" t="s">
        <v>70</v>
      </c>
      <c r="XZ803" s="362" t="s">
        <v>1789</v>
      </c>
      <c r="YA803" s="14" t="s">
        <v>1662</v>
      </c>
      <c r="YB803" s="248">
        <f>IF(YA803="Kopman",1.2,1)</f>
        <v>1.2</v>
      </c>
      <c r="YC803" s="180">
        <f>VLOOKUP(XZ803,$A$879:$F$2508,6,FALSE)</f>
        <v>47</v>
      </c>
      <c r="YD803" s="179" t="s">
        <v>61</v>
      </c>
      <c r="YE803" s="10">
        <f>YC803*1.5*YB803</f>
        <v>84.6</v>
      </c>
      <c r="YG803" s="239"/>
      <c r="YH803" s="179" t="s">
        <v>70</v>
      </c>
      <c r="YI803" s="361" t="s">
        <v>466</v>
      </c>
      <c r="YK803" s="248">
        <f>IF(YJ803="Kopman",1.2,1)</f>
        <v>1</v>
      </c>
      <c r="YL803" s="180">
        <f>VLOOKUP(YI803,$A$879:$F$2508,6,FALSE)</f>
        <v>307</v>
      </c>
      <c r="YM803" s="179" t="s">
        <v>61</v>
      </c>
      <c r="YN803" s="10">
        <f>YL803*1.5*YK803</f>
        <v>460.5</v>
      </c>
      <c r="YO803" s="10"/>
      <c r="YP803" s="239"/>
      <c r="YQ803" s="179" t="s">
        <v>70</v>
      </c>
      <c r="YR803" s="361" t="s">
        <v>525</v>
      </c>
      <c r="YT803" s="248">
        <f>IF(YS803="Kopman",1.2,1)</f>
        <v>1</v>
      </c>
      <c r="YU803" s="180">
        <f>VLOOKUP(YR803,$A$879:$F$2508,6,FALSE)</f>
        <v>36</v>
      </c>
      <c r="YV803" s="179" t="s">
        <v>61</v>
      </c>
      <c r="YW803" s="10">
        <f>YU803*1.5*YT803</f>
        <v>54</v>
      </c>
      <c r="YY803" s="239"/>
      <c r="YZ803" s="179" t="s">
        <v>70</v>
      </c>
      <c r="ZA803" s="361" t="s">
        <v>432</v>
      </c>
      <c r="ZC803" s="248">
        <f>IF(ZB803="Kopman",1.2,1)</f>
        <v>1</v>
      </c>
      <c r="ZD803" s="180">
        <f>VLOOKUP(ZA803,$A$879:$F$2508,6,FALSE)</f>
        <v>216</v>
      </c>
      <c r="ZE803" s="179" t="s">
        <v>61</v>
      </c>
      <c r="ZF803" s="10">
        <f>ZD803*1.5*ZC803</f>
        <v>324</v>
      </c>
      <c r="ZH803" s="239"/>
      <c r="ZI803" s="179" t="s">
        <v>70</v>
      </c>
      <c r="ZJ803" s="361" t="s">
        <v>498</v>
      </c>
      <c r="ZL803" s="248">
        <f>IF(ZK803="Kopman",1.2,1)</f>
        <v>1</v>
      </c>
      <c r="ZM803" s="180">
        <f>VLOOKUP(ZJ803,$A$879:$F$2508,6,FALSE)</f>
        <v>486</v>
      </c>
      <c r="ZN803" s="179" t="s">
        <v>61</v>
      </c>
      <c r="ZO803" s="10">
        <f>ZM803*1.5*ZL803</f>
        <v>729</v>
      </c>
      <c r="ZQ803" s="239"/>
      <c r="ZR803" s="179" t="s">
        <v>70</v>
      </c>
      <c r="ZS803" s="361" t="s">
        <v>498</v>
      </c>
      <c r="ZU803" s="248">
        <f>IF(ZT803="Kopman",1.2,1)</f>
        <v>1</v>
      </c>
      <c r="ZV803" s="180">
        <f>VLOOKUP(ZS803,$A$879:$F$2508,6,FALSE)</f>
        <v>486</v>
      </c>
      <c r="ZW803" s="179" t="s">
        <v>61</v>
      </c>
      <c r="ZX803" s="10">
        <f>ZV803*1.5*ZU803</f>
        <v>729</v>
      </c>
      <c r="ZY803" s="10"/>
      <c r="ZZ803" s="239"/>
      <c r="AAA803" s="179" t="s">
        <v>70</v>
      </c>
      <c r="AAB803" s="361" t="s">
        <v>575</v>
      </c>
      <c r="AAD803" s="248">
        <f>IF(AAC803="Kopman",1.2,1)</f>
        <v>1</v>
      </c>
      <c r="AAE803" s="180">
        <f>VLOOKUP(AAB803,$A$879:$F$2508,6,FALSE)</f>
        <v>252</v>
      </c>
      <c r="AAF803" s="179" t="s">
        <v>61</v>
      </c>
      <c r="AAG803" s="10">
        <f>AAE803*1.5*AAD803</f>
        <v>378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VLOOKUP(AAK803,$A$879:$F$2508,6,FALSE)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1" t="s">
        <v>498</v>
      </c>
      <c r="AAV803" s="248">
        <f>IF(AAU803="Kopman",1.2,1)</f>
        <v>1</v>
      </c>
      <c r="AAW803" s="180">
        <f>VLOOKUP(AAT803,$A$879:$F$2508,6,FALSE)</f>
        <v>486</v>
      </c>
      <c r="AAX803" s="179" t="s">
        <v>61</v>
      </c>
      <c r="AAY803" s="10">
        <f>AAW803*1.5*AAV803</f>
        <v>729</v>
      </c>
      <c r="AAZ803" s="10"/>
      <c r="ABA803" s="239"/>
      <c r="ABB803" s="179" t="s">
        <v>70</v>
      </c>
      <c r="ABC803" s="375" t="s">
        <v>466</v>
      </c>
      <c r="ABE803" s="248">
        <f>IF(ABD803="Kopman",1.2,1)</f>
        <v>1</v>
      </c>
      <c r="ABF803" s="180">
        <f>VLOOKUP(ABC803,$A$879:$F$2508,6,FALSE)</f>
        <v>307</v>
      </c>
      <c r="ABG803" s="179" t="s">
        <v>61</v>
      </c>
      <c r="ABH803" s="10">
        <f>ABF803*1.5*ABE803</f>
        <v>460.5</v>
      </c>
      <c r="ABI803" s="10"/>
      <c r="ABJ803" s="239"/>
      <c r="ABK803" s="179" t="s">
        <v>70</v>
      </c>
      <c r="ABL803" s="361" t="s">
        <v>1705</v>
      </c>
      <c r="ABN803" s="248">
        <f>IF(ABM803="Kopman",1.2,1)</f>
        <v>1</v>
      </c>
      <c r="ABO803" s="180">
        <f>VLOOKUP(ABL803,$A$879:$F$2508,6,FALSE)</f>
        <v>501</v>
      </c>
      <c r="ABP803" s="179" t="s">
        <v>61</v>
      </c>
      <c r="ABQ803" s="10">
        <f>ABO803*1.5*ABN803</f>
        <v>751.5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VLOOKUP(ABU803,$A$879:$F$2508,6,FALSE)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VLOOKUP(ACD803,$A$879:$F$2508,6,FALSE)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VLOOKUP(ACM803,$A$879:$F$2508,6,FALSE)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VLOOKUP(ACV803,$A$879:$F$2508,6,FALSE)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1" t="s">
        <v>432</v>
      </c>
      <c r="ADG803" s="248">
        <f>IF(ADF803="Kopman",1.2,1)</f>
        <v>1</v>
      </c>
      <c r="ADH803" s="180">
        <f>VLOOKUP(ADE803,$A$879:$F$2508,6,FALSE)</f>
        <v>216</v>
      </c>
      <c r="ADI803" s="179" t="s">
        <v>61</v>
      </c>
      <c r="ADJ803" s="10">
        <f>ADH803*1.5*ADG803</f>
        <v>324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VLOOKUP(ADN803,$A$879:$F$2508,6,FALSE)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1" t="s">
        <v>1789</v>
      </c>
      <c r="ADY803" s="248">
        <f>IF(ADX803="Kopman",1.2,1)</f>
        <v>1</v>
      </c>
      <c r="ADZ803" s="180">
        <f>VLOOKUP(ADW803,$A$879:$F$2508,6,FALSE)</f>
        <v>47</v>
      </c>
      <c r="AEA803" s="179" t="s">
        <v>61</v>
      </c>
      <c r="AEB803" s="10">
        <f>ADZ803*1.5*ADY803</f>
        <v>70.5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VLOOKUP(AEF803,$A$879:$F$2508,6,FALSE)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VLOOKUP(AEO803,$A$879:$F$2508,6,FALSE)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VLOOKUP(AEX803,$A$879:$F$2508,6,FALSE)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VLOOKUP(AFG803,$A$879:$F$2508,6,FALSE)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VLOOKUP(AFP803,$A$879:$F$2508,6,FALSE)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1" t="s">
        <v>1705</v>
      </c>
      <c r="AGA803" s="248">
        <f>IF(AFZ803="Kopman",1.2,1)</f>
        <v>1</v>
      </c>
      <c r="AGB803" s="180">
        <f>VLOOKUP(AFY803,$A$879:$F$2508,6,FALSE)</f>
        <v>501</v>
      </c>
      <c r="AGC803" s="179" t="s">
        <v>61</v>
      </c>
      <c r="AGD803" s="10">
        <f>AGB803*1.5*AGA803</f>
        <v>751.5</v>
      </c>
      <c r="AGE803" s="10"/>
      <c r="AGF803" s="239"/>
      <c r="AGG803" s="179" t="s">
        <v>70</v>
      </c>
      <c r="AGH803" s="361" t="s">
        <v>498</v>
      </c>
      <c r="AGJ803" s="248">
        <f>IF(AGI803="Kopman",1.2,1)</f>
        <v>1</v>
      </c>
      <c r="AGK803" s="180">
        <f>VLOOKUP(AGH803,$A$879:$F$2508,6,FALSE)</f>
        <v>486</v>
      </c>
      <c r="AGL803" s="179" t="s">
        <v>61</v>
      </c>
      <c r="AGM803" s="10">
        <f>AGK803*1.5*AGJ803</f>
        <v>729</v>
      </c>
      <c r="AGN803" s="10"/>
      <c r="AGO803" s="239"/>
      <c r="AGP803" s="179" t="s">
        <v>70</v>
      </c>
      <c r="AGQ803" s="361" t="s">
        <v>723</v>
      </c>
      <c r="AGS803" s="248">
        <f>IF(AGR803="Kopman",1.2,1)</f>
        <v>1</v>
      </c>
      <c r="AGT803" s="180">
        <f>VLOOKUP(AGQ803,$A$879:$F$2508,6,FALSE)</f>
        <v>137</v>
      </c>
      <c r="AGU803" s="179" t="s">
        <v>61</v>
      </c>
      <c r="AGV803" s="10">
        <f>AGT803*1.5*AGS803</f>
        <v>205.5</v>
      </c>
      <c r="AGW803" s="10"/>
      <c r="AGX803" s="239"/>
      <c r="AGY803" s="179" t="s">
        <v>70</v>
      </c>
      <c r="AGZ803" s="361" t="s">
        <v>723</v>
      </c>
      <c r="AHB803" s="248">
        <f>IF(AHA803="Kopman",1.2,1)</f>
        <v>1</v>
      </c>
      <c r="AHC803" s="180">
        <f>VLOOKUP(AGZ803,$A$879:$F$2508,6,FALSE)</f>
        <v>137</v>
      </c>
      <c r="AHD803" s="179" t="s">
        <v>61</v>
      </c>
      <c r="AHE803" s="10">
        <f>AHC803*1.5*AHB803</f>
        <v>205.5</v>
      </c>
      <c r="AHF803" s="10"/>
      <c r="AHG803" s="239"/>
      <c r="AHH803" s="179" t="s">
        <v>70</v>
      </c>
      <c r="AHI803" s="441" t="s">
        <v>1704</v>
      </c>
      <c r="AHK803" s="248">
        <f>IF(AHJ803="Kopman",1.2,1)</f>
        <v>1</v>
      </c>
      <c r="AHL803" s="180">
        <f>VLOOKUP(AHI803,$A$879:$F$2508,6,FALSE)</f>
        <v>62</v>
      </c>
      <c r="AHM803" s="179" t="s">
        <v>61</v>
      </c>
      <c r="AHN803" s="10">
        <f>AHL803*1.5*AHK803</f>
        <v>93</v>
      </c>
      <c r="AHO803" s="10"/>
      <c r="AHP803" s="239"/>
      <c r="AHQ803" s="179" t="s">
        <v>70</v>
      </c>
      <c r="AHR803" s="361" t="s">
        <v>1018</v>
      </c>
      <c r="AHT803" s="248">
        <f>IF(AHS803="Kopman",1.2,1)</f>
        <v>1</v>
      </c>
      <c r="AHU803" s="180">
        <f>VLOOKUP(AHR803,$A$879:$F$2508,6,FALSE)</f>
        <v>370</v>
      </c>
      <c r="AHV803" s="179" t="s">
        <v>61</v>
      </c>
      <c r="AHW803" s="10">
        <f>AHU803*1.5*AHT803</f>
        <v>555</v>
      </c>
      <c r="AHX803" s="10"/>
      <c r="AHY803" s="239"/>
      <c r="AHZ803" s="179" t="s">
        <v>70</v>
      </c>
      <c r="AIA803" s="362" t="s">
        <v>498</v>
      </c>
      <c r="AIB803" s="14" t="s">
        <v>1662</v>
      </c>
      <c r="AIC803" s="248">
        <f>IF(AIB803="Kopman",1.2,1)</f>
        <v>1.2</v>
      </c>
      <c r="AID803" s="180">
        <f>VLOOKUP(AIA803,$A$879:$F$2508,6,FALSE)</f>
        <v>486</v>
      </c>
      <c r="AIE803" s="179" t="s">
        <v>61</v>
      </c>
      <c r="AIF803" s="10">
        <f>AID803*1.5*AIC803</f>
        <v>874.8</v>
      </c>
      <c r="AIG803" s="10"/>
      <c r="AIH803" s="239"/>
      <c r="AII803" s="179" t="s">
        <v>70</v>
      </c>
      <c r="AIJ803" s="361" t="s">
        <v>466</v>
      </c>
      <c r="AIL803" s="248">
        <f>IF(AIK803="Kopman",1.2,1)</f>
        <v>1</v>
      </c>
      <c r="AIM803" s="180">
        <f>VLOOKUP(AIJ803,$A$879:$F$2508,6,FALSE)</f>
        <v>307</v>
      </c>
      <c r="AIN803" s="179" t="s">
        <v>61</v>
      </c>
      <c r="AIO803" s="10">
        <f>AIM803*1.5*AIL803</f>
        <v>460.5</v>
      </c>
      <c r="AIP803" s="10"/>
      <c r="AIQ803" s="239"/>
      <c r="AIR803" s="179" t="s">
        <v>70</v>
      </c>
      <c r="AIS803" s="361" t="s">
        <v>1705</v>
      </c>
      <c r="AIU803" s="248">
        <f>IF(AIT803="Kopman",1.2,1)</f>
        <v>1</v>
      </c>
      <c r="AIV803" s="180">
        <f>VLOOKUP(AIS803,$A$879:$F$2508,6,FALSE)</f>
        <v>501</v>
      </c>
      <c r="AIW803" s="179" t="s">
        <v>61</v>
      </c>
      <c r="AIX803" s="10">
        <f>AIV803*1.5*AIU803</f>
        <v>751.5</v>
      </c>
      <c r="AIY803" s="10"/>
      <c r="AIZ803" s="239"/>
      <c r="AJA803" s="179" t="s">
        <v>70</v>
      </c>
      <c r="AJB803" s="371" t="s">
        <v>466</v>
      </c>
      <c r="AJD803" s="248">
        <f>IF(AJC803="Kopman",1.2,1)</f>
        <v>1</v>
      </c>
      <c r="AJE803" s="180">
        <f>VLOOKUP(AJB803,$A$879:$F$2508,6,FALSE)</f>
        <v>307</v>
      </c>
      <c r="AJF803" s="179" t="s">
        <v>61</v>
      </c>
      <c r="AJG803" s="10">
        <f>AJE803*1.5*AJD803</f>
        <v>460.5</v>
      </c>
      <c r="AJH803" s="10"/>
      <c r="AJI803" s="239"/>
      <c r="AJJ803" s="179" t="s">
        <v>70</v>
      </c>
      <c r="AJK803" s="361" t="s">
        <v>1705</v>
      </c>
      <c r="AJM803" s="248">
        <f>IF(AJL803="Kopman",1.2,1)</f>
        <v>1</v>
      </c>
      <c r="AJN803" s="180">
        <f>VLOOKUP(AJK803,$A$879:$F$2508,6,FALSE)</f>
        <v>501</v>
      </c>
      <c r="AJO803" s="179" t="s">
        <v>61</v>
      </c>
      <c r="AJP803" s="10">
        <f>AJN803*1.5*AJM803</f>
        <v>751.5</v>
      </c>
      <c r="AJQ803" s="10"/>
      <c r="AJR803" s="239"/>
      <c r="AJS803" s="179" t="s">
        <v>70</v>
      </c>
      <c r="AJT803" s="367" t="s">
        <v>466</v>
      </c>
      <c r="AJV803" s="248">
        <f>IF(AJU803="Kopman",1.2,1)</f>
        <v>1</v>
      </c>
      <c r="AJW803" s="180">
        <f>VLOOKUP(AJT803,$A$879:$F$2508,6,FALSE)</f>
        <v>307</v>
      </c>
      <c r="AJX803" s="179" t="s">
        <v>61</v>
      </c>
      <c r="AJY803" s="10">
        <f>AJW803*1.5*AJV803</f>
        <v>460.5</v>
      </c>
      <c r="AJZ803" s="10"/>
      <c r="AKA803" s="239"/>
      <c r="AKB803" s="179" t="s">
        <v>70</v>
      </c>
      <c r="AKC803" s="361" t="s">
        <v>1705</v>
      </c>
      <c r="AKE803" s="248">
        <f>IF(AKD803="Kopman",1.2,1)</f>
        <v>1</v>
      </c>
      <c r="AKF803" s="180">
        <f>VLOOKUP(AKC803,$A$879:$F$2508,6,FALSE)</f>
        <v>501</v>
      </c>
      <c r="AKG803" s="179" t="s">
        <v>61</v>
      </c>
      <c r="AKH803" s="10">
        <f>AKF803*1.5*AKE803</f>
        <v>751.5</v>
      </c>
      <c r="AKI803" s="10"/>
      <c r="AKJ803" s="239"/>
      <c r="AKK803" s="179" t="s">
        <v>70</v>
      </c>
      <c r="AKL803" s="361" t="s">
        <v>1705</v>
      </c>
      <c r="AKN803" s="248">
        <f>IF(AKM803="Kopman",1.2,1)</f>
        <v>1</v>
      </c>
      <c r="AKO803" s="180">
        <f>VLOOKUP(AKL803,$A$879:$F$2508,6,FALSE)</f>
        <v>501</v>
      </c>
      <c r="AKP803" s="179" t="s">
        <v>61</v>
      </c>
      <c r="AKQ803" s="10">
        <f>AKO803*1.5*AKN803</f>
        <v>751.5</v>
      </c>
      <c r="AKR803" s="10"/>
      <c r="AKS803" s="239"/>
      <c r="AKT803" s="179" t="s">
        <v>70</v>
      </c>
      <c r="AKU803" s="361" t="s">
        <v>466</v>
      </c>
      <c r="AKW803" s="248">
        <f>IF(AKV803="Kopman",1.2,1)</f>
        <v>1</v>
      </c>
      <c r="AKX803" s="180">
        <f>VLOOKUP(AKU803,$A$879:$F$2508,6,FALSE)</f>
        <v>307</v>
      </c>
      <c r="AKY803" s="179" t="s">
        <v>61</v>
      </c>
      <c r="AKZ803" s="10">
        <f>AKX803*1.5*AKW803</f>
        <v>460.5</v>
      </c>
      <c r="ALA803" s="10"/>
      <c r="ALB803" s="239"/>
      <c r="ALC803" s="179" t="s">
        <v>70</v>
      </c>
      <c r="ALD803" s="361" t="s">
        <v>1705</v>
      </c>
      <c r="ALF803" s="248">
        <f>IF(ALE803="Kopman",1.2,1)</f>
        <v>1</v>
      </c>
      <c r="ALG803" s="180">
        <f>VLOOKUP(ALD803,$A$879:$F$2508,6,FALSE)</f>
        <v>501</v>
      </c>
      <c r="ALH803" s="179" t="s">
        <v>61</v>
      </c>
      <c r="ALI803" s="10">
        <f>ALG803*1.5*ALF803</f>
        <v>751.5</v>
      </c>
      <c r="ALJ803" s="10"/>
      <c r="ALK803" s="239"/>
      <c r="ALL803" s="179" t="s">
        <v>70</v>
      </c>
      <c r="ALM803" s="361" t="s">
        <v>575</v>
      </c>
      <c r="ALO803" s="248">
        <f>IF(ALN803="Kopman",1.2,1)</f>
        <v>1</v>
      </c>
      <c r="ALP803" s="180">
        <f>VLOOKUP(ALM803,$A$879:$F$2508,6,FALSE)</f>
        <v>252</v>
      </c>
      <c r="ALQ803" s="179" t="s">
        <v>61</v>
      </c>
      <c r="ALR803" s="10">
        <f>ALP803*1.5*ALO803</f>
        <v>378</v>
      </c>
      <c r="ALS803" s="10"/>
      <c r="ALT803" s="239"/>
      <c r="ALU803" s="179" t="s">
        <v>70</v>
      </c>
      <c r="ALV803" s="361" t="s">
        <v>1709</v>
      </c>
      <c r="ALX803" s="248">
        <f>IF(ALW803="Kopman",1.2,1)</f>
        <v>1</v>
      </c>
      <c r="ALY803" s="180">
        <f>VLOOKUP(ALV803,$A$879:$F$2508,6,FALSE)</f>
        <v>128</v>
      </c>
      <c r="ALZ803" s="179" t="s">
        <v>61</v>
      </c>
      <c r="AMA803" s="10">
        <f>ALY803*1.5*ALX803</f>
        <v>192</v>
      </c>
      <c r="AMB803" s="10"/>
      <c r="AMC803" s="239"/>
      <c r="AMD803" s="179" t="s">
        <v>70</v>
      </c>
      <c r="AME803" s="444" t="s">
        <v>466</v>
      </c>
      <c r="AMG803" s="248">
        <f>IF(AMF803="Kopman",1.2,1)</f>
        <v>1</v>
      </c>
      <c r="AMH803" s="180">
        <f>VLOOKUP(AME803,$A$879:$F$2508,6,FALSE)</f>
        <v>307</v>
      </c>
      <c r="AMI803" s="179" t="s">
        <v>61</v>
      </c>
      <c r="AMJ803" s="10">
        <f>AMH803*1.5*AMG803</f>
        <v>460.5</v>
      </c>
      <c r="AMK803" s="10"/>
      <c r="AML803" s="239"/>
      <c r="AMM803" s="179" t="s">
        <v>70</v>
      </c>
      <c r="AMN803" s="363" t="s">
        <v>498</v>
      </c>
      <c r="AMP803" s="248">
        <f>IF(AMO803="Kopman",1.2,1)</f>
        <v>1</v>
      </c>
      <c r="AMQ803" s="180">
        <f>VLOOKUP(AMN803,$A$879:$F$2508,6,FALSE)</f>
        <v>486</v>
      </c>
      <c r="AMR803" s="179" t="s">
        <v>61</v>
      </c>
      <c r="AMS803" s="10">
        <f>AMQ803*1.5*AMP803</f>
        <v>729</v>
      </c>
      <c r="AMT803" s="10"/>
      <c r="AMU803" s="239"/>
      <c r="AMV803" s="179" t="s">
        <v>70</v>
      </c>
      <c r="AMW803" s="361" t="s">
        <v>475</v>
      </c>
      <c r="AMY803" s="248">
        <f>IF(AMX803="Kopman",1.2,1)</f>
        <v>1</v>
      </c>
      <c r="AMZ803" s="180">
        <f>VLOOKUP(AMW803,$A$879:$F$2508,6,FALSE)</f>
        <v>597</v>
      </c>
      <c r="ANA803" s="179" t="s">
        <v>61</v>
      </c>
      <c r="ANB803" s="10">
        <f>AMZ803*1.5*AMY803</f>
        <v>895.5</v>
      </c>
      <c r="ANC803" s="10"/>
      <c r="AND803" s="239"/>
      <c r="ANE803" s="179" t="s">
        <v>70</v>
      </c>
      <c r="ANF803" s="361" t="s">
        <v>466</v>
      </c>
      <c r="ANH803" s="248">
        <f>IF(ANG803="Kopman",1.2,1)</f>
        <v>1</v>
      </c>
      <c r="ANI803" s="180">
        <f>VLOOKUP(ANF803,$A$879:$F$2508,6,FALSE)</f>
        <v>307</v>
      </c>
      <c r="ANJ803" s="179" t="s">
        <v>61</v>
      </c>
      <c r="ANK803" s="10">
        <f>ANI803*1.5*ANH803</f>
        <v>460.5</v>
      </c>
      <c r="ANL803" s="10"/>
      <c r="ANM803" s="239"/>
      <c r="ANN803" s="179" t="s">
        <v>70</v>
      </c>
      <c r="ANO803" s="371" t="s">
        <v>1018</v>
      </c>
      <c r="ANQ803" s="248">
        <f>IF(ANP803="Kopman",1.2,1)</f>
        <v>1</v>
      </c>
      <c r="ANR803" s="180">
        <f>VLOOKUP(ANO803,$A$879:$F$2508,6,FALSE)</f>
        <v>370</v>
      </c>
      <c r="ANS803" s="179" t="s">
        <v>61</v>
      </c>
      <c r="ANT803" s="10">
        <f>ANR803*1.5*ANQ803</f>
        <v>555</v>
      </c>
      <c r="ANU803" s="10"/>
      <c r="ANV803" s="239"/>
      <c r="ANW803" s="179" t="s">
        <v>70</v>
      </c>
      <c r="ANX803" s="361" t="s">
        <v>466</v>
      </c>
      <c r="ANZ803" s="248">
        <f>IF(ANY803="Kopman",1.2,1)</f>
        <v>1</v>
      </c>
      <c r="AOA803" s="180">
        <f>VLOOKUP(ANX803,$A$879:$F$2508,6,FALSE)</f>
        <v>307</v>
      </c>
      <c r="AOB803" s="179" t="s">
        <v>61</v>
      </c>
      <c r="AOC803" s="10">
        <f>AOA803*1.5*ANZ803</f>
        <v>460.5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VLOOKUP(AOG803,$A$879:$F$2508,6,FALSE)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1" t="s">
        <v>446</v>
      </c>
      <c r="AOR803" s="248">
        <f>IF(AOQ803="Kopman",1.2,1)</f>
        <v>1</v>
      </c>
      <c r="AOS803" s="180">
        <f>VLOOKUP(AOP803,$A$879:$F$2508,6,FALSE)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7" t="s">
        <v>498</v>
      </c>
      <c r="APA803" s="248">
        <f>IF(AOZ803="Kopman",1.2,1)</f>
        <v>1</v>
      </c>
      <c r="APB803" s="180">
        <f>VLOOKUP(AOY803,$A$879:$F$2508,6,FALSE)</f>
        <v>486</v>
      </c>
      <c r="APC803" s="179" t="s">
        <v>61</v>
      </c>
      <c r="APD803" s="10">
        <f>APB803*1.5*APA803</f>
        <v>729</v>
      </c>
      <c r="APE803" s="10"/>
      <c r="APF803" s="239"/>
      <c r="APG803" s="179" t="s">
        <v>70</v>
      </c>
      <c r="APH803" s="362" t="s">
        <v>466</v>
      </c>
      <c r="API803" s="14" t="s">
        <v>1662</v>
      </c>
      <c r="APJ803" s="248">
        <f>IF(API803="Kopman",1.2,1)</f>
        <v>1.2</v>
      </c>
      <c r="APK803" s="180">
        <f>VLOOKUP(APH803,$A$879:$F$2508,6,FALSE)</f>
        <v>307</v>
      </c>
      <c r="APL803" s="179" t="s">
        <v>61</v>
      </c>
      <c r="APM803" s="10">
        <f>APK803*1.5*APJ803</f>
        <v>552.6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VLOOKUP(APQ803,$A$879:$F$2508,6,FALSE)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1" t="s">
        <v>466</v>
      </c>
      <c r="AQB803" s="248">
        <f>IF(AQA803="Kopman",1.2,1)</f>
        <v>1</v>
      </c>
      <c r="AQC803" s="180">
        <f>VLOOKUP(APZ803,$A$879:$F$2508,6,FALSE)</f>
        <v>307</v>
      </c>
      <c r="AQD803" s="179" t="s">
        <v>61</v>
      </c>
      <c r="AQE803" s="10">
        <f>AQC803*1.5*AQB803</f>
        <v>460.5</v>
      </c>
      <c r="AQF803" s="10"/>
      <c r="AQG803" s="239"/>
      <c r="AQH803" s="179" t="s">
        <v>70</v>
      </c>
      <c r="AQI803" s="362" t="s">
        <v>498</v>
      </c>
      <c r="AQJ803" s="14" t="s">
        <v>1662</v>
      </c>
      <c r="AQK803" s="248">
        <f>IF(AQJ803="Kopman",1.2,1)</f>
        <v>1.2</v>
      </c>
      <c r="AQL803" s="180">
        <f>VLOOKUP(AQI803,$A$879:$F$2508,6,FALSE)</f>
        <v>486</v>
      </c>
      <c r="AQM803" s="179" t="s">
        <v>61</v>
      </c>
      <c r="AQN803" s="10">
        <f>AQL803*1.5*AQK803</f>
        <v>874.8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VLOOKUP(AQR803,$A$879:$F$2508,6,FALSE)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VLOOKUP(ARA803,$A$879:$F$2508,6,FALSE)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VLOOKUP(ARJ803,$A$879:$F$2508,6,FALSE)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VLOOKUP(ARS803,$A$879:$F$2508,6,FALSE)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1" t="s">
        <v>456</v>
      </c>
      <c r="ASD803" s="248">
        <f>IF(ASC803="Kopman",1.2,1)</f>
        <v>1</v>
      </c>
      <c r="ASE803" s="180">
        <f>VLOOKUP(ASB803,$A$879:$F$2508,6,FALSE)</f>
        <v>87</v>
      </c>
      <c r="ASF803" s="179" t="s">
        <v>61</v>
      </c>
      <c r="ASG803" s="10">
        <f>ASE803*1.5*ASD803</f>
        <v>130.5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VLOOKUP(ASK803,$A$879:$F$2508,6,FALSE)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1" t="s">
        <v>1705</v>
      </c>
      <c r="ASV803" s="248">
        <f>IF(ASU803="Kopman",1.2,1)</f>
        <v>1</v>
      </c>
      <c r="ASW803" s="180">
        <f>VLOOKUP(AST803,$A$879:$F$2508,6,FALSE)</f>
        <v>501</v>
      </c>
      <c r="ASX803" s="179" t="s">
        <v>61</v>
      </c>
      <c r="ASY803" s="10">
        <f>ASW803*1.5*ASV803</f>
        <v>751.5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VLOOKUP(ATC803,$A$879:$F$2508,6,FALSE)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VLOOKUP(ATL803,$A$879:$F$2508,6,FALSE)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VLOOKUP(ATU803,$A$879:$F$2508,6,FALSE)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VLOOKUP(AUD803,$A$879:$F$2508,6,FALSE)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VLOOKUP(AUM803,$A$879:$F$2508,6,FALSE)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VLOOKUP(AUV803,$A$879:$F$2508,6,FALSE)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VLOOKUP(AVE803,$A$879:$F$2508,6,FALSE)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VLOOKUP(AVN803,$A$879:$F$2508,6,FALSE)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VLOOKUP(AVW803,$A$879:$F$2508,6,FALSE)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VLOOKUP(AWF803,$A$879:$F$2508,6,FALSE)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1" t="s">
        <v>466</v>
      </c>
      <c r="AWQ803" s="248">
        <f>IF(AWP803="Kopman",1.2,1)</f>
        <v>1</v>
      </c>
      <c r="AWR803" s="180">
        <f>VLOOKUP(AWO803,$A$879:$F$2508,6,FALSE)</f>
        <v>307</v>
      </c>
      <c r="AWS803" s="179" t="s">
        <v>61</v>
      </c>
      <c r="AWT803" s="10">
        <f>AWR803*1.5*AWQ803</f>
        <v>460.5</v>
      </c>
      <c r="AWU803" s="10"/>
      <c r="AWV803" s="239"/>
      <c r="AWW803" s="179" t="s">
        <v>70</v>
      </c>
      <c r="AWX803" s="362" t="s">
        <v>1018</v>
      </c>
      <c r="AWY803" s="14" t="s">
        <v>1662</v>
      </c>
      <c r="AWZ803" s="248">
        <f>IF(AWY803="Kopman",1.2,1)</f>
        <v>1.2</v>
      </c>
      <c r="AXA803" s="180">
        <f>VLOOKUP(AWX803,$A$879:$F$2508,6,FALSE)</f>
        <v>370</v>
      </c>
      <c r="AXB803" s="179" t="s">
        <v>61</v>
      </c>
      <c r="AXC803" s="10">
        <f>AXA803*1.5*AWZ803</f>
        <v>666</v>
      </c>
      <c r="AXD803" s="10"/>
      <c r="AXE803" s="239"/>
      <c r="AXF803" s="179" t="s">
        <v>70</v>
      </c>
      <c r="AXG803" s="361" t="s">
        <v>466</v>
      </c>
      <c r="AXI803" s="248">
        <f>IF(AXH803="Kopman",1.2,1)</f>
        <v>1</v>
      </c>
      <c r="AXJ803" s="180">
        <f>VLOOKUP(AXG803,$A$879:$F$2508,6,FALSE)</f>
        <v>307</v>
      </c>
      <c r="AXK803" s="179" t="s">
        <v>61</v>
      </c>
      <c r="AXL803" s="10">
        <f>AXJ803*1.5*AXI803</f>
        <v>460.5</v>
      </c>
      <c r="AXM803" s="10"/>
      <c r="AXN803" s="239"/>
      <c r="AXO803" s="179" t="s">
        <v>70</v>
      </c>
      <c r="AXP803" s="362" t="s">
        <v>498</v>
      </c>
      <c r="AXQ803" s="14" t="s">
        <v>1662</v>
      </c>
      <c r="AXR803" s="248">
        <f>IF(AXQ803="Kopman",1.2,1)</f>
        <v>1.2</v>
      </c>
      <c r="AXS803" s="180">
        <f>VLOOKUP(AXP803,$A$879:$F$2508,6,FALSE)</f>
        <v>486</v>
      </c>
      <c r="AXT803" s="179" t="s">
        <v>61</v>
      </c>
      <c r="AXU803" s="10">
        <f>AXS803*1.5*AXR803</f>
        <v>874.8</v>
      </c>
      <c r="AXV803" s="10"/>
      <c r="AXW803" s="239"/>
      <c r="AXX803" s="179" t="s">
        <v>70</v>
      </c>
      <c r="AXY803" s="361" t="s">
        <v>466</v>
      </c>
      <c r="AYA803" s="248">
        <f>IF(AXZ803="Kopman",1.2,1)</f>
        <v>1</v>
      </c>
      <c r="AYB803" s="180">
        <f>VLOOKUP(AXY803,$A$879:$F$2508,6,FALSE)</f>
        <v>307</v>
      </c>
      <c r="AYC803" s="179" t="s">
        <v>61</v>
      </c>
      <c r="AYD803" s="10">
        <f>AYB803*1.5*AYA803</f>
        <v>460.5</v>
      </c>
      <c r="AYE803" s="10"/>
      <c r="AYF803" s="239"/>
      <c r="AYG803" s="179" t="s">
        <v>70</v>
      </c>
      <c r="AYH803" s="361" t="s">
        <v>475</v>
      </c>
      <c r="AYJ803" s="248">
        <f>IF(AYI803="Kopman",1.2,1)</f>
        <v>1</v>
      </c>
      <c r="AYK803" s="180">
        <f>VLOOKUP(AYH803,$A$879:$F$2508,6,FALSE)</f>
        <v>597</v>
      </c>
      <c r="AYL803" s="179" t="s">
        <v>61</v>
      </c>
      <c r="AYM803" s="10">
        <f>AYK803*1.5*AYJ803</f>
        <v>895.5</v>
      </c>
      <c r="AYN803" s="10"/>
      <c r="AYO803" s="239"/>
      <c r="AYP803" s="179" t="s">
        <v>70</v>
      </c>
      <c r="AYQ803" s="361" t="s">
        <v>498</v>
      </c>
      <c r="AYS803" s="248">
        <f>IF(AYR803="Kopman",1.2,1)</f>
        <v>1</v>
      </c>
      <c r="AYT803" s="180">
        <f>VLOOKUP(AYQ803,$A$879:$F$2508,6,FALSE)</f>
        <v>486</v>
      </c>
      <c r="AYU803" s="179" t="s">
        <v>61</v>
      </c>
      <c r="AYV803" s="10">
        <f>AYT803*1.5*AYS803</f>
        <v>729</v>
      </c>
      <c r="AYW803" s="10"/>
      <c r="AYX803" s="239"/>
      <c r="AYY803" s="179" t="s">
        <v>70</v>
      </c>
      <c r="AYZ803" s="361" t="s">
        <v>1789</v>
      </c>
      <c r="AZB803" s="248">
        <f>IF(AZA803="Kopman",1.2,1)</f>
        <v>1</v>
      </c>
      <c r="AZC803" s="180">
        <f>VLOOKUP(AYZ803,$A$879:$F$2508,6,FALSE)</f>
        <v>47</v>
      </c>
      <c r="AZD803" s="179" t="s">
        <v>61</v>
      </c>
      <c r="AZE803" s="10">
        <f>AZC803*1.5*AZB803</f>
        <v>70.5</v>
      </c>
      <c r="AZF803" s="10"/>
      <c r="AZG803" s="239"/>
      <c r="AZH803" s="179" t="s">
        <v>70</v>
      </c>
      <c r="AZI803" s="361" t="s">
        <v>466</v>
      </c>
      <c r="AZK803" s="248">
        <f>IF(AZJ803="Kopman",1.2,1)</f>
        <v>1</v>
      </c>
      <c r="AZL803" s="180">
        <f>VLOOKUP(AZI803,$A$879:$F$2508,6,FALSE)</f>
        <v>307</v>
      </c>
      <c r="AZM803" s="179" t="s">
        <v>61</v>
      </c>
      <c r="AZN803" s="10">
        <f>AZL803*1.5*AZK803</f>
        <v>460.5</v>
      </c>
      <c r="AZO803" s="10"/>
      <c r="AZP803" s="239"/>
      <c r="AZQ803" s="179" t="s">
        <v>70</v>
      </c>
      <c r="AZR803" s="361" t="s">
        <v>498</v>
      </c>
      <c r="AZT803" s="248">
        <f>IF(AZS803="Kopman",1.2,1)</f>
        <v>1</v>
      </c>
      <c r="AZU803" s="180">
        <f>VLOOKUP(AZR803,$A$879:$F$2508,6,FALSE)</f>
        <v>486</v>
      </c>
      <c r="AZV803" s="179" t="s">
        <v>61</v>
      </c>
      <c r="AZW803" s="10">
        <f>AZU803*1.5*AZT803</f>
        <v>729</v>
      </c>
      <c r="AZX803" s="10"/>
      <c r="AZY803" s="239"/>
      <c r="AZZ803" s="179" t="s">
        <v>70</v>
      </c>
      <c r="BAA803" s="362" t="s">
        <v>1789</v>
      </c>
      <c r="BAB803" s="14" t="s">
        <v>1662</v>
      </c>
      <c r="BAC803" s="248">
        <f>IF(BAB803="Kopman",1.2,1)</f>
        <v>1.2</v>
      </c>
      <c r="BAD803" s="180">
        <f>VLOOKUP(BAA803,$A$879:$F$2508,6,FALSE)</f>
        <v>47</v>
      </c>
      <c r="BAE803" s="179" t="s">
        <v>61</v>
      </c>
      <c r="BAF803" s="10">
        <f>BAD803*1.5*BAC803</f>
        <v>84.6</v>
      </c>
      <c r="BAG803" s="10"/>
      <c r="BAH803" s="239"/>
      <c r="BAI803" s="179" t="s">
        <v>70</v>
      </c>
      <c r="BAJ803" s="441" t="s">
        <v>575</v>
      </c>
      <c r="BAL803" s="248">
        <f>IF(BAK803="Kopman",1.2,1)</f>
        <v>1</v>
      </c>
      <c r="BAM803" s="180">
        <f>VLOOKUP(BAJ803,$A$879:$F$2508,6,FALSE)</f>
        <v>252</v>
      </c>
      <c r="BAN803" s="179" t="s">
        <v>61</v>
      </c>
      <c r="BAO803" s="10">
        <f>BAM803*1.5*BAL803</f>
        <v>378</v>
      </c>
      <c r="BAP803" s="10"/>
      <c r="BAQ803" s="239"/>
      <c r="BAR803" s="179" t="s">
        <v>70</v>
      </c>
      <c r="BAS803" s="361" t="s">
        <v>475</v>
      </c>
      <c r="BAU803" s="248">
        <f>IF(BAT803="Kopman",1.2,1)</f>
        <v>1</v>
      </c>
      <c r="BAV803" s="180">
        <f>VLOOKUP(BAS803,$A$879:$F$2508,6,FALSE)</f>
        <v>597</v>
      </c>
      <c r="BAW803" s="179" t="s">
        <v>61</v>
      </c>
      <c r="BAX803" s="10">
        <f>BAV803*1.5*BAU803</f>
        <v>895.5</v>
      </c>
      <c r="BAY803" s="10"/>
      <c r="BAZ803" s="239"/>
      <c r="BBA803" s="179" t="s">
        <v>70</v>
      </c>
      <c r="BBB803" s="361" t="s">
        <v>475</v>
      </c>
      <c r="BBD803" s="248">
        <f>IF(BBC803="Kopman",1.2,1)</f>
        <v>1</v>
      </c>
      <c r="BBE803" s="180">
        <f>VLOOKUP(BBB803,$A$879:$F$2508,6,FALSE)</f>
        <v>597</v>
      </c>
      <c r="BBF803" s="179" t="s">
        <v>61</v>
      </c>
      <c r="BBG803" s="10">
        <f>BBE803*1.5*BBD803</f>
        <v>895.5</v>
      </c>
      <c r="BBH803" s="10"/>
      <c r="BBI803" s="239"/>
      <c r="BBJ803" s="179" t="s">
        <v>70</v>
      </c>
      <c r="BBK803" s="361" t="s">
        <v>1789</v>
      </c>
      <c r="BBM803" s="248">
        <f>IF(BBL803="Kopman",1.2,1)</f>
        <v>1</v>
      </c>
      <c r="BBN803" s="180">
        <f>VLOOKUP(BBK803,$A$879:$F$2508,6,FALSE)</f>
        <v>47</v>
      </c>
      <c r="BBO803" s="179" t="s">
        <v>61</v>
      </c>
      <c r="BBP803" s="10">
        <f>BBN803*1.5*BBM803</f>
        <v>70.5</v>
      </c>
      <c r="BBQ803" s="10"/>
      <c r="BBR803" s="239"/>
      <c r="BBS803" s="179" t="s">
        <v>70</v>
      </c>
      <c r="BBT803" s="367" t="s">
        <v>466</v>
      </c>
      <c r="BBV803" s="248">
        <f>IF(BBU803="Kopman",1.2,1)</f>
        <v>1</v>
      </c>
      <c r="BBW803" s="180">
        <f>VLOOKUP(BBT803,$A$879:$F$2508,6,FALSE)</f>
        <v>307</v>
      </c>
      <c r="BBX803" s="179" t="s">
        <v>61</v>
      </c>
      <c r="BBY803" s="10">
        <f>BBW803*1.5*BBV803</f>
        <v>460.5</v>
      </c>
      <c r="BBZ803" s="10"/>
      <c r="BCA803" s="239"/>
      <c r="BCB803" s="179" t="s">
        <v>70</v>
      </c>
      <c r="BCC803" s="361" t="s">
        <v>498</v>
      </c>
      <c r="BCE803" s="248">
        <f>IF(BCD803="Kopman",1.2,1)</f>
        <v>1</v>
      </c>
      <c r="BCF803" s="180">
        <f>VLOOKUP(BCC803,$A$879:$F$2508,6,FALSE)</f>
        <v>486</v>
      </c>
      <c r="BCG803" s="179" t="s">
        <v>61</v>
      </c>
      <c r="BCH803" s="10">
        <f>BCF803*1.5*BCE803</f>
        <v>729</v>
      </c>
      <c r="BCI803" s="10"/>
      <c r="BCJ803" s="239"/>
      <c r="BCK803" s="179" t="s">
        <v>70</v>
      </c>
      <c r="BCL803" s="361" t="s">
        <v>466</v>
      </c>
      <c r="BCN803" s="248">
        <f>IF(BCM803="Kopman",1.2,1)</f>
        <v>1</v>
      </c>
      <c r="BCO803" s="180">
        <f>VLOOKUP(BCL803,$A$879:$F$2508,6,FALSE)</f>
        <v>307</v>
      </c>
      <c r="BCP803" s="179" t="s">
        <v>61</v>
      </c>
      <c r="BCQ803" s="10">
        <f>BCO803*1.5*BCN803</f>
        <v>460.5</v>
      </c>
      <c r="BCR803" s="10"/>
      <c r="BCS803" s="239"/>
      <c r="BCT803" s="179" t="s">
        <v>70</v>
      </c>
      <c r="BCU803" s="371" t="s">
        <v>1789</v>
      </c>
      <c r="BCW803" s="248">
        <f>IF(BCV803="Kopman",1.2,1)</f>
        <v>1</v>
      </c>
      <c r="BCX803" s="180">
        <f>VLOOKUP(BCU803,$A$879:$F$2508,6,FALSE)</f>
        <v>47</v>
      </c>
      <c r="BCY803" s="179" t="s">
        <v>61</v>
      </c>
      <c r="BCZ803" s="10">
        <f>BCX803*1.5*BCW803</f>
        <v>70.5</v>
      </c>
      <c r="BDA803" s="10"/>
      <c r="BDB803" s="239"/>
      <c r="BDC803" s="179" t="s">
        <v>70</v>
      </c>
      <c r="BDD803" s="367" t="s">
        <v>466</v>
      </c>
      <c r="BDF803" s="248">
        <f>IF(BDE803="Kopman",1.2,1)</f>
        <v>1</v>
      </c>
      <c r="BDG803" s="180">
        <f>VLOOKUP(BDD803,$A$879:$F$2508,6,FALSE)</f>
        <v>307</v>
      </c>
      <c r="BDH803" s="179" t="s">
        <v>61</v>
      </c>
      <c r="BDI803" s="10">
        <f>BDG803*1.5*BDF803</f>
        <v>460.5</v>
      </c>
      <c r="BDJ803" s="10"/>
      <c r="BDK803" s="239"/>
      <c r="BDL803" s="179" t="s">
        <v>70</v>
      </c>
      <c r="BDM803" s="361" t="s">
        <v>466</v>
      </c>
      <c r="BDO803" s="248">
        <f>IF(BDN803="Kopman",1.2,1)</f>
        <v>1</v>
      </c>
      <c r="BDP803" s="180">
        <f>VLOOKUP(BDM803,$A$879:$F$2508,6,FALSE)</f>
        <v>307</v>
      </c>
      <c r="BDQ803" s="179" t="s">
        <v>61</v>
      </c>
      <c r="BDR803" s="10">
        <f>BDP803*1.5*BDO803</f>
        <v>460.5</v>
      </c>
      <c r="BDS803" s="10"/>
      <c r="BDT803" s="239"/>
      <c r="BDU803" s="179" t="s">
        <v>70</v>
      </c>
      <c r="BDV803" s="362" t="s">
        <v>466</v>
      </c>
      <c r="BDW803" s="14" t="s">
        <v>1662</v>
      </c>
      <c r="BDX803" s="248">
        <f>IF(BDW803="Kopman",1.2,1)</f>
        <v>1.2</v>
      </c>
      <c r="BDY803" s="180">
        <f>VLOOKUP(BDV803,$A$879:$F$2508,6,FALSE)</f>
        <v>307</v>
      </c>
      <c r="BDZ803" s="179" t="s">
        <v>61</v>
      </c>
      <c r="BEA803" s="10">
        <f>BDY803*1.5*BDX803</f>
        <v>552.6</v>
      </c>
      <c r="BEB803" s="10"/>
      <c r="BEC803" s="239"/>
      <c r="BED803" s="179" t="s">
        <v>70</v>
      </c>
      <c r="BEE803" s="361" t="s">
        <v>1789</v>
      </c>
      <c r="BEG803" s="248">
        <f>IF(BEF803="Kopman",1.2,1)</f>
        <v>1</v>
      </c>
      <c r="BEH803" s="180">
        <f>VLOOKUP(BEE803,$A$879:$F$2508,6,FALSE)</f>
        <v>47</v>
      </c>
      <c r="BEI803" s="179" t="s">
        <v>61</v>
      </c>
      <c r="BEJ803" s="10">
        <f>BEH803*1.5*BEG803</f>
        <v>70.5</v>
      </c>
      <c r="BEK803" s="10"/>
      <c r="BEL803" s="239"/>
      <c r="BEM803" s="179" t="s">
        <v>70</v>
      </c>
      <c r="BEN803" s="362" t="s">
        <v>466</v>
      </c>
      <c r="BEO803" s="14" t="s">
        <v>1662</v>
      </c>
      <c r="BEP803" s="248">
        <f>IF(BEO803="Kopman",1.2,1)</f>
        <v>1.2</v>
      </c>
      <c r="BEQ803" s="180">
        <f>VLOOKUP(BEN803,$A$879:$F$2508,6,FALSE)</f>
        <v>307</v>
      </c>
      <c r="BER803" s="179" t="s">
        <v>61</v>
      </c>
      <c r="BES803" s="10">
        <f>BEQ803*1.5*BEP803</f>
        <v>552.6</v>
      </c>
      <c r="BET803" s="10"/>
      <c r="BEU803" s="239"/>
      <c r="BEV803" s="179" t="s">
        <v>70</v>
      </c>
      <c r="BEW803" s="361" t="s">
        <v>498</v>
      </c>
      <c r="BEY803" s="248">
        <f>IF(BEX803="Kopman",1.2,1)</f>
        <v>1</v>
      </c>
      <c r="BEZ803" s="180">
        <f>VLOOKUP(BEW803,$A$879:$F$2508,6,FALSE)</f>
        <v>486</v>
      </c>
      <c r="BFA803" s="179" t="s">
        <v>61</v>
      </c>
      <c r="BFB803" s="10">
        <f>BEZ803*1.5*BEY803</f>
        <v>729</v>
      </c>
      <c r="BFC803" s="10"/>
      <c r="BFD803" s="239"/>
      <c r="BFE803" s="179" t="s">
        <v>70</v>
      </c>
      <c r="BFF803" s="361" t="s">
        <v>466</v>
      </c>
      <c r="BFH803" s="248">
        <f>IF(BFG803="Kopman",1.2,1)</f>
        <v>1</v>
      </c>
      <c r="BFI803" s="180">
        <f>VLOOKUP(BFF803,$A$879:$F$2508,6,FALSE)</f>
        <v>307</v>
      </c>
      <c r="BFJ803" s="179" t="s">
        <v>61</v>
      </c>
      <c r="BFK803" s="10">
        <f>BFI803*1.5*BFH803</f>
        <v>460.5</v>
      </c>
      <c r="BFL803" s="10"/>
      <c r="BFM803" s="239"/>
      <c r="BFN803" s="179" t="s">
        <v>70</v>
      </c>
      <c r="BFO803" s="361" t="s">
        <v>466</v>
      </c>
      <c r="BFQ803" s="248">
        <f>IF(BFP803="Kopman",1.2,1)</f>
        <v>1</v>
      </c>
      <c r="BFR803" s="180">
        <f>VLOOKUP(BFO803,$A$879:$F$2508,6,FALSE)</f>
        <v>307</v>
      </c>
      <c r="BFS803" s="179" t="s">
        <v>61</v>
      </c>
      <c r="BFT803" s="10">
        <f>BFR803*1.5*BFQ803</f>
        <v>460.5</v>
      </c>
      <c r="BFU803" s="10"/>
      <c r="BFV803" s="239"/>
      <c r="BFW803" s="179" t="s">
        <v>70</v>
      </c>
      <c r="BFX803" s="371" t="s">
        <v>466</v>
      </c>
      <c r="BFZ803" s="248">
        <f>IF(BFY803="Kopman",1.2,1)</f>
        <v>1</v>
      </c>
      <c r="BGA803" s="180">
        <f>VLOOKUP(BFX803,$A$879:$F$2508,6,FALSE)</f>
        <v>307</v>
      </c>
      <c r="BGB803" s="179" t="s">
        <v>61</v>
      </c>
      <c r="BGC803" s="10">
        <f>BGA803*1.5*BFZ803</f>
        <v>460.5</v>
      </c>
      <c r="BGD803" s="10"/>
      <c r="BGE803" s="239"/>
      <c r="BGF803" s="179" t="s">
        <v>70</v>
      </c>
      <c r="BGG803" s="362" t="s">
        <v>498</v>
      </c>
      <c r="BGH803" s="14" t="s">
        <v>1662</v>
      </c>
      <c r="BGI803" s="248">
        <f>IF(BGH803="Kopman",1.2,1)</f>
        <v>1.2</v>
      </c>
      <c r="BGJ803" s="180">
        <f>VLOOKUP(BGG803,$A$879:$F$2508,6,FALSE)</f>
        <v>486</v>
      </c>
      <c r="BGK803" s="179" t="s">
        <v>61</v>
      </c>
      <c r="BGL803" s="10">
        <f>BGJ803*1.5*BGI803</f>
        <v>874.8</v>
      </c>
      <c r="BGM803" s="10"/>
      <c r="BGN803" s="239"/>
      <c r="BGO803" s="179" t="s">
        <v>70</v>
      </c>
      <c r="BGP803" s="371" t="s">
        <v>466</v>
      </c>
      <c r="BGR803" s="248">
        <f>IF(BGQ803="Kopman",1.2,1)</f>
        <v>1</v>
      </c>
      <c r="BGS803" s="180">
        <f>VLOOKUP(BGP803,$A$879:$F$2508,6,FALSE)</f>
        <v>307</v>
      </c>
      <c r="BGT803" s="179" t="s">
        <v>61</v>
      </c>
      <c r="BGU803" s="10">
        <f>BGS803*1.5*BGR803</f>
        <v>460.5</v>
      </c>
      <c r="BGV803" s="10"/>
      <c r="BGW803" s="239"/>
      <c r="BGX803" s="179" t="s">
        <v>70</v>
      </c>
      <c r="BGY803" s="361" t="s">
        <v>1705</v>
      </c>
      <c r="BHA803" s="248">
        <f>IF(BGZ803="Kopman",1.2,1)</f>
        <v>1</v>
      </c>
      <c r="BHB803" s="180">
        <f>VLOOKUP(BGY803,$A$879:$F$2508,6,FALSE)</f>
        <v>501</v>
      </c>
      <c r="BHC803" s="179" t="s">
        <v>61</v>
      </c>
      <c r="BHD803" s="10">
        <f>BHB803*1.5*BHA803</f>
        <v>751.5</v>
      </c>
      <c r="BHE803" s="10"/>
    </row>
    <row r="804" spans="1:1565" s="14" customFormat="1" ht="15">
      <c r="A804" s="179" t="s">
        <v>71</v>
      </c>
      <c r="B804" s="363" t="s">
        <v>466</v>
      </c>
      <c r="D804" s="180"/>
      <c r="E804" s="180">
        <f>VLOOKUP(B804,$A$879:$F$2508,6,FALSE)</f>
        <v>307</v>
      </c>
      <c r="F804" s="179" t="s">
        <v>63</v>
      </c>
      <c r="G804" s="10">
        <f>E804*1.4</f>
        <v>429.79999999999995</v>
      </c>
      <c r="H804" s="10"/>
      <c r="I804" s="233"/>
      <c r="J804" s="179" t="s">
        <v>71</v>
      </c>
      <c r="K804" s="361" t="s">
        <v>466</v>
      </c>
      <c r="M804" s="180"/>
      <c r="N804" s="180">
        <f>VLOOKUP(K804,$A$879:$F$2508,6,FALSE)</f>
        <v>307</v>
      </c>
      <c r="O804" s="179" t="s">
        <v>63</v>
      </c>
      <c r="P804" s="10">
        <f>N804*1.4</f>
        <v>429.79999999999995</v>
      </c>
      <c r="Q804" s="10"/>
      <c r="R804" s="233"/>
      <c r="S804" s="179" t="s">
        <v>71</v>
      </c>
      <c r="T804" s="361" t="s">
        <v>1705</v>
      </c>
      <c r="V804" s="180"/>
      <c r="W804" s="180">
        <f>VLOOKUP(T804,$A$879:$F$2508,6,FALSE)</f>
        <v>501</v>
      </c>
      <c r="X804" s="179" t="s">
        <v>63</v>
      </c>
      <c r="Y804" s="10">
        <f>W804*1.4</f>
        <v>701.4</v>
      </c>
      <c r="Z804" s="10"/>
      <c r="AA804" s="233"/>
      <c r="AB804" s="179" t="s">
        <v>71</v>
      </c>
      <c r="AC804" s="361" t="s">
        <v>475</v>
      </c>
      <c r="AE804" s="180"/>
      <c r="AF804" s="180">
        <f>VLOOKUP(AC804,$A$879:$F$2508,6,FALSE)</f>
        <v>597</v>
      </c>
      <c r="AG804" s="179" t="s">
        <v>63</v>
      </c>
      <c r="AH804" s="10">
        <f>AF804*1.4</f>
        <v>835.8</v>
      </c>
      <c r="AI804" s="10"/>
      <c r="AJ804" s="233"/>
      <c r="AK804" s="179" t="s">
        <v>71</v>
      </c>
      <c r="AL804" s="361" t="s">
        <v>466</v>
      </c>
      <c r="AN804" s="180"/>
      <c r="AO804" s="180">
        <f>VLOOKUP(AL804,$A$879:$F$2508,6,FALSE)</f>
        <v>307</v>
      </c>
      <c r="AP804" s="179" t="s">
        <v>63</v>
      </c>
      <c r="AQ804" s="10">
        <f>AO804*1.4</f>
        <v>429.79999999999995</v>
      </c>
      <c r="AR804" s="10"/>
      <c r="AS804" s="233"/>
      <c r="AT804" s="179" t="s">
        <v>71</v>
      </c>
      <c r="AU804" s="361" t="s">
        <v>475</v>
      </c>
      <c r="AW804" s="180"/>
      <c r="AX804" s="180">
        <f>VLOOKUP(AU804,$A$879:$F$2508,6,FALSE)</f>
        <v>597</v>
      </c>
      <c r="AY804" s="179" t="s">
        <v>63</v>
      </c>
      <c r="AZ804" s="10">
        <f>AX804*1.4</f>
        <v>835.8</v>
      </c>
      <c r="BA804" s="10"/>
      <c r="BB804" s="233"/>
      <c r="BC804" s="179" t="s">
        <v>71</v>
      </c>
      <c r="BD804" s="361" t="s">
        <v>498</v>
      </c>
      <c r="BF804" s="180"/>
      <c r="BG804" s="180">
        <f>VLOOKUP(BD804,$A$879:$F$2508,6,FALSE)</f>
        <v>486</v>
      </c>
      <c r="BH804" s="179" t="s">
        <v>63</v>
      </c>
      <c r="BI804" s="10">
        <f>BG804*1.4</f>
        <v>680.4</v>
      </c>
      <c r="BJ804" s="10"/>
      <c r="BK804" s="233"/>
      <c r="BL804" s="179" t="s">
        <v>71</v>
      </c>
      <c r="BM804" s="361" t="s">
        <v>1705</v>
      </c>
      <c r="BO804" s="180"/>
      <c r="BP804" s="180">
        <f>VLOOKUP(BM804,$A$879:$F$2508,6,FALSE)</f>
        <v>501</v>
      </c>
      <c r="BQ804" s="179" t="s">
        <v>63</v>
      </c>
      <c r="BR804" s="10">
        <f>BP804*1.4</f>
        <v>701.4</v>
      </c>
      <c r="BS804" s="10"/>
      <c r="BT804" s="233"/>
      <c r="BU804" s="179" t="s">
        <v>71</v>
      </c>
      <c r="BV804" s="361" t="s">
        <v>475</v>
      </c>
      <c r="BX804" s="180"/>
      <c r="BY804" s="180">
        <f>VLOOKUP(BV804,$A$879:$F$2508,6,FALSE)</f>
        <v>597</v>
      </c>
      <c r="BZ804" s="179" t="s">
        <v>63</v>
      </c>
      <c r="CA804" s="10">
        <f>BY804*1.4</f>
        <v>835.8</v>
      </c>
      <c r="CB804" s="10"/>
      <c r="CC804" s="233"/>
      <c r="CD804" s="179" t="s">
        <v>71</v>
      </c>
      <c r="CE804" s="361" t="s">
        <v>498</v>
      </c>
      <c r="CG804" s="180"/>
      <c r="CH804" s="180">
        <f>VLOOKUP(CE804,$A$879:$F$2508,6,FALSE)</f>
        <v>486</v>
      </c>
      <c r="CI804" s="179" t="s">
        <v>63</v>
      </c>
      <c r="CJ804" s="10">
        <f>CH804*1.4</f>
        <v>680.4</v>
      </c>
      <c r="CK804" s="10"/>
      <c r="CL804" s="233"/>
      <c r="CM804" s="179" t="s">
        <v>71</v>
      </c>
      <c r="CN804" s="361" t="s">
        <v>498</v>
      </c>
      <c r="CP804" s="180"/>
      <c r="CQ804" s="180">
        <f>VLOOKUP(CN804,$A$879:$F$2508,6,FALSE)</f>
        <v>486</v>
      </c>
      <c r="CR804" s="179" t="s">
        <v>63</v>
      </c>
      <c r="CS804" s="10">
        <f>CQ804*1.4</f>
        <v>680.4</v>
      </c>
      <c r="CT804" s="10"/>
      <c r="CU804" s="233"/>
      <c r="CV804" s="179" t="s">
        <v>71</v>
      </c>
      <c r="CW804" s="361" t="s">
        <v>466</v>
      </c>
      <c r="CY804" s="180"/>
      <c r="CZ804" s="180">
        <f>VLOOKUP(CW804,$A$879:$F$2508,6,FALSE)</f>
        <v>307</v>
      </c>
      <c r="DA804" s="179" t="s">
        <v>63</v>
      </c>
      <c r="DB804" s="10">
        <f>CZ804*1.4</f>
        <v>429.79999999999995</v>
      </c>
      <c r="DC804" s="10"/>
      <c r="DD804" s="233"/>
      <c r="DE804" s="179" t="s">
        <v>71</v>
      </c>
      <c r="DF804" s="361" t="s">
        <v>466</v>
      </c>
      <c r="DH804" s="180"/>
      <c r="DI804" s="180">
        <f>VLOOKUP(DF804,$A$879:$F$2508,6,FALSE)</f>
        <v>307</v>
      </c>
      <c r="DJ804" s="179" t="s">
        <v>63</v>
      </c>
      <c r="DK804" s="10">
        <f>DI804*1.4</f>
        <v>429.79999999999995</v>
      </c>
      <c r="DL804" s="10"/>
      <c r="DM804" s="233"/>
      <c r="DN804" s="179" t="s">
        <v>71</v>
      </c>
      <c r="DO804" s="361" t="s">
        <v>498</v>
      </c>
      <c r="DQ804" s="180"/>
      <c r="DR804" s="180">
        <f>VLOOKUP(DO804,$A$879:$F$2508,6,FALSE)</f>
        <v>486</v>
      </c>
      <c r="DS804" s="179" t="s">
        <v>63</v>
      </c>
      <c r="DT804" s="10">
        <f>DR804*1.4</f>
        <v>680.4</v>
      </c>
      <c r="DU804" s="10"/>
      <c r="DV804" s="233"/>
      <c r="DW804" s="179" t="s">
        <v>71</v>
      </c>
      <c r="DX804" s="361" t="s">
        <v>498</v>
      </c>
      <c r="DZ804" s="180"/>
      <c r="EA804" s="180">
        <f>VLOOKUP(DX804,$A$879:$F$2508,6,FALSE)</f>
        <v>486</v>
      </c>
      <c r="EB804" s="179" t="s">
        <v>63</v>
      </c>
      <c r="EC804" s="10">
        <f>EA804*1.4</f>
        <v>680.4</v>
      </c>
      <c r="ED804" s="10"/>
      <c r="EE804" s="233"/>
      <c r="EF804" s="179" t="s">
        <v>71</v>
      </c>
      <c r="EG804" s="361" t="s">
        <v>432</v>
      </c>
      <c r="EI804" s="180"/>
      <c r="EJ804" s="180">
        <f>VLOOKUP(EG804,$A$879:$F$2508,6,FALSE)</f>
        <v>216</v>
      </c>
      <c r="EK804" s="179" t="s">
        <v>63</v>
      </c>
      <c r="EL804" s="10">
        <f>EJ804*1.4</f>
        <v>302.39999999999998</v>
      </c>
      <c r="EM804" s="10"/>
      <c r="EN804" s="233"/>
      <c r="EO804" s="179" t="s">
        <v>71</v>
      </c>
      <c r="EP804" s="361" t="s">
        <v>1789</v>
      </c>
      <c r="ER804" s="180"/>
      <c r="ES804" s="180">
        <f>VLOOKUP(EP804,$A$879:$F$2508,6,FALSE)</f>
        <v>47</v>
      </c>
      <c r="ET804" s="179" t="s">
        <v>63</v>
      </c>
      <c r="EU804" s="10">
        <f>ES804*1.4</f>
        <v>65.8</v>
      </c>
      <c r="EV804" s="10"/>
      <c r="EW804" s="233"/>
      <c r="EX804" s="179" t="s">
        <v>71</v>
      </c>
      <c r="EY804" s="361" t="s">
        <v>1709</v>
      </c>
      <c r="FA804" s="180"/>
      <c r="FB804" s="180">
        <f>VLOOKUP(EY804,$A$879:$F$2508,6,FALSE)</f>
        <v>128</v>
      </c>
      <c r="FC804" s="179" t="s">
        <v>63</v>
      </c>
      <c r="FD804" s="10">
        <f>FB804*1.4</f>
        <v>179.2</v>
      </c>
      <c r="FE804" s="10"/>
      <c r="FF804" s="233"/>
      <c r="FG804" s="179" t="s">
        <v>71</v>
      </c>
      <c r="FH804" s="361" t="s">
        <v>498</v>
      </c>
      <c r="FJ804" s="180"/>
      <c r="FK804" s="180">
        <f>VLOOKUP(FH804,$A$879:$F$2508,6,FALSE)</f>
        <v>486</v>
      </c>
      <c r="FL804" s="179" t="s">
        <v>63</v>
      </c>
      <c r="FM804" s="10">
        <f>FK804*1.4</f>
        <v>680.4</v>
      </c>
      <c r="FN804" s="10"/>
      <c r="FO804" s="233"/>
      <c r="FP804" s="179" t="s">
        <v>71</v>
      </c>
      <c r="FQ804" s="361" t="s">
        <v>498</v>
      </c>
      <c r="FS804" s="180"/>
      <c r="FT804" s="180">
        <f>VLOOKUP(FQ804,$A$879:$F$2508,6,FALSE)</f>
        <v>486</v>
      </c>
      <c r="FU804" s="179" t="s">
        <v>63</v>
      </c>
      <c r="FV804" s="10">
        <f>FT804*1.4</f>
        <v>680.4</v>
      </c>
      <c r="FW804" s="10"/>
      <c r="FX804" s="233"/>
      <c r="FY804" s="179" t="s">
        <v>71</v>
      </c>
      <c r="FZ804" s="369" t="s">
        <v>183</v>
      </c>
      <c r="GB804" s="180"/>
      <c r="GC804" s="180" t="e">
        <f>VLOOKUP(FZ804,$A$879:$F$2508,6,FALSE)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1" t="s">
        <v>1705</v>
      </c>
      <c r="GK804" s="180"/>
      <c r="GL804" s="180">
        <f>VLOOKUP(GI804,$A$879:$F$2508,6,FALSE)</f>
        <v>501</v>
      </c>
      <c r="GM804" s="179" t="s">
        <v>63</v>
      </c>
      <c r="GN804" s="10">
        <f>GL804*1.4</f>
        <v>701.4</v>
      </c>
      <c r="GO804" s="10"/>
      <c r="GP804" s="233"/>
      <c r="GQ804" s="179" t="s">
        <v>71</v>
      </c>
      <c r="GR804" s="361" t="s">
        <v>432</v>
      </c>
      <c r="GT804" s="180"/>
      <c r="GU804" s="180">
        <f>VLOOKUP(GR804,$A$879:$F$2508,6,FALSE)</f>
        <v>216</v>
      </c>
      <c r="GV804" s="179" t="s">
        <v>63</v>
      </c>
      <c r="GW804" s="10">
        <f>GU804*1.4</f>
        <v>302.39999999999998</v>
      </c>
      <c r="GX804" s="10"/>
      <c r="GY804" s="233"/>
      <c r="GZ804" s="179" t="s">
        <v>71</v>
      </c>
      <c r="HA804" s="361" t="s">
        <v>466</v>
      </c>
      <c r="HC804" s="180"/>
      <c r="HD804" s="180">
        <f>VLOOKUP(HA804,$A$879:$F$2508,6,FALSE)</f>
        <v>307</v>
      </c>
      <c r="HE804" s="179" t="s">
        <v>63</v>
      </c>
      <c r="HF804" s="10">
        <f>HD804*1.4</f>
        <v>429.79999999999995</v>
      </c>
      <c r="HG804" s="10"/>
      <c r="HH804" s="233"/>
      <c r="HI804" s="179" t="s">
        <v>71</v>
      </c>
      <c r="HJ804" s="361" t="s">
        <v>1018</v>
      </c>
      <c r="HL804" s="180"/>
      <c r="HM804" s="180">
        <f>VLOOKUP(HJ804,$A$879:$F$2508,6,FALSE)</f>
        <v>370</v>
      </c>
      <c r="HN804" s="179" t="s">
        <v>63</v>
      </c>
      <c r="HO804" s="10">
        <f>HM804*1.4</f>
        <v>518</v>
      </c>
      <c r="HP804" s="10"/>
      <c r="HQ804" s="233"/>
      <c r="HR804" s="179" t="s">
        <v>71</v>
      </c>
      <c r="HS804" s="361" t="s">
        <v>466</v>
      </c>
      <c r="HU804" s="180"/>
      <c r="HV804" s="180">
        <f>VLOOKUP(HS804,$A$879:$F$2508,6,FALSE)</f>
        <v>307</v>
      </c>
      <c r="HW804" s="179" t="s">
        <v>63</v>
      </c>
      <c r="HX804" s="10">
        <f>HV804*1.4</f>
        <v>429.79999999999995</v>
      </c>
      <c r="HY804" s="10"/>
      <c r="HZ804" s="233"/>
      <c r="IA804" s="179" t="s">
        <v>71</v>
      </c>
      <c r="IB804" s="361" t="s">
        <v>498</v>
      </c>
      <c r="ID804" s="180"/>
      <c r="IE804" s="180">
        <f>VLOOKUP(IB804,$A$879:$F$2508,6,FALSE)</f>
        <v>486</v>
      </c>
      <c r="IF804" s="179" t="s">
        <v>63</v>
      </c>
      <c r="IG804" s="10">
        <f>IE804*1.4</f>
        <v>680.4</v>
      </c>
      <c r="IH804" s="10"/>
      <c r="II804" s="233"/>
      <c r="IJ804" s="179" t="s">
        <v>71</v>
      </c>
      <c r="IK804" s="361" t="s">
        <v>446</v>
      </c>
      <c r="IM804" s="180"/>
      <c r="IN804" s="180">
        <f>VLOOKUP(IK804,$A$879:$F$2508,6,FALSE)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1" t="s">
        <v>1709</v>
      </c>
      <c r="IV804" s="180"/>
      <c r="IW804" s="180">
        <f>VLOOKUP(IT804,$A$879:$F$2508,6,FALSE)</f>
        <v>128</v>
      </c>
      <c r="IX804" s="179" t="s">
        <v>63</v>
      </c>
      <c r="IY804" s="10">
        <f>IW804*1.4</f>
        <v>179.2</v>
      </c>
      <c r="IZ804" s="10"/>
      <c r="JA804" s="233"/>
      <c r="JB804" s="179" t="s">
        <v>71</v>
      </c>
      <c r="JC804" s="361" t="s">
        <v>1705</v>
      </c>
      <c r="JE804" s="180"/>
      <c r="JF804" s="180">
        <f>VLOOKUP(JC804,$A$879:$F$2508,6,FALSE)</f>
        <v>501</v>
      </c>
      <c r="JG804" s="179" t="s">
        <v>63</v>
      </c>
      <c r="JH804" s="10">
        <f>JF804*1.4</f>
        <v>701.4</v>
      </c>
      <c r="JI804" s="10"/>
      <c r="JJ804" s="233"/>
      <c r="JK804" s="179" t="s">
        <v>71</v>
      </c>
      <c r="JL804" s="361" t="s">
        <v>466</v>
      </c>
      <c r="JN804" s="180"/>
      <c r="JO804" s="180">
        <f>VLOOKUP(JL804,$A$879:$F$2508,6,FALSE)</f>
        <v>307</v>
      </c>
      <c r="JP804" s="179" t="s">
        <v>63</v>
      </c>
      <c r="JQ804" s="10">
        <f>JO804*1.4</f>
        <v>429.79999999999995</v>
      </c>
      <c r="JR804" s="10"/>
      <c r="JS804" s="233"/>
      <c r="JT804" s="179" t="s">
        <v>71</v>
      </c>
      <c r="JU804" s="361" t="s">
        <v>1018</v>
      </c>
      <c r="JW804" s="180"/>
      <c r="JX804" s="180">
        <f>VLOOKUP(JU804,$A$879:$F$2508,6,FALSE)</f>
        <v>370</v>
      </c>
      <c r="JY804" s="179" t="s">
        <v>63</v>
      </c>
      <c r="JZ804" s="10">
        <f>JX804*1.4</f>
        <v>518</v>
      </c>
      <c r="KA804" s="10"/>
      <c r="KB804" s="233"/>
      <c r="KC804" s="179" t="s">
        <v>71</v>
      </c>
      <c r="KD804" s="369" t="s">
        <v>183</v>
      </c>
      <c r="KF804" s="180"/>
      <c r="KG804" s="180" t="e">
        <f>VLOOKUP(KD804,$A$879:$F$2508,6,FALSE)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1" t="s">
        <v>1709</v>
      </c>
      <c r="KO804" s="180"/>
      <c r="KP804" s="180">
        <f>VLOOKUP(KM804,$A$879:$F$2508,6,FALSE)</f>
        <v>128</v>
      </c>
      <c r="KQ804" s="179" t="s">
        <v>63</v>
      </c>
      <c r="KR804" s="10">
        <f>KP804*1.4</f>
        <v>179.2</v>
      </c>
      <c r="KS804" s="10"/>
      <c r="KT804" s="233"/>
      <c r="KU804" s="179" t="s">
        <v>71</v>
      </c>
      <c r="KV804" s="361" t="s">
        <v>466</v>
      </c>
      <c r="KX804" s="180"/>
      <c r="KY804" s="180">
        <f>VLOOKUP(KV804,$A$879:$F$2508,6,FALSE)</f>
        <v>307</v>
      </c>
      <c r="KZ804" s="179" t="s">
        <v>63</v>
      </c>
      <c r="LA804" s="10">
        <f>KY804*1.4</f>
        <v>429.79999999999995</v>
      </c>
      <c r="LB804" s="10"/>
      <c r="LC804" s="233"/>
      <c r="LD804" s="179" t="s">
        <v>71</v>
      </c>
      <c r="LE804" s="369" t="s">
        <v>183</v>
      </c>
      <c r="LG804" s="180"/>
      <c r="LH804" s="180" t="e">
        <f>VLOOKUP(LE804,$A$879:$F$2508,6,FALSE)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1" t="s">
        <v>475</v>
      </c>
      <c r="LP804" s="180"/>
      <c r="LQ804" s="180">
        <f>VLOOKUP(LN804,$A$879:$F$2508,6,FALSE)</f>
        <v>597</v>
      </c>
      <c r="LR804" s="179" t="s">
        <v>63</v>
      </c>
      <c r="LS804" s="10">
        <f>LQ804*1.4</f>
        <v>835.8</v>
      </c>
      <c r="LT804" s="10"/>
      <c r="LU804" s="233"/>
      <c r="LV804" s="179" t="s">
        <v>71</v>
      </c>
      <c r="LW804" s="361" t="s">
        <v>498</v>
      </c>
      <c r="LY804" s="180"/>
      <c r="LZ804" s="180">
        <f>VLOOKUP(LW804,$A$879:$F$2508,6,FALSE)</f>
        <v>486</v>
      </c>
      <c r="MA804" s="179" t="s">
        <v>63</v>
      </c>
      <c r="MB804" s="10">
        <f>LZ804*1.4</f>
        <v>680.4</v>
      </c>
      <c r="MC804" s="10"/>
      <c r="MD804" s="233"/>
      <c r="ME804" s="179" t="s">
        <v>71</v>
      </c>
      <c r="MF804" s="361" t="s">
        <v>1018</v>
      </c>
      <c r="MH804" s="180"/>
      <c r="MI804" s="180">
        <f>VLOOKUP(MF804,$A$879:$F$2508,6,FALSE)</f>
        <v>370</v>
      </c>
      <c r="MJ804" s="179" t="s">
        <v>63</v>
      </c>
      <c r="MK804" s="10">
        <f>MI804*1.4</f>
        <v>518</v>
      </c>
      <c r="ML804" s="10"/>
      <c r="MM804" s="233"/>
      <c r="MN804" s="179" t="s">
        <v>71</v>
      </c>
      <c r="MO804" s="369" t="s">
        <v>183</v>
      </c>
      <c r="MQ804" s="180"/>
      <c r="MR804" s="180" t="e">
        <f>VLOOKUP(MO804,$A$879:$F$2508,6,FALSE)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1" t="s">
        <v>475</v>
      </c>
      <c r="MZ804" s="180"/>
      <c r="NA804" s="180">
        <f>VLOOKUP(MX804,$A$879:$F$2508,6,FALSE)</f>
        <v>597</v>
      </c>
      <c r="NB804" s="179" t="s">
        <v>63</v>
      </c>
      <c r="NC804" s="10">
        <f>NA804*1.4</f>
        <v>835.8</v>
      </c>
      <c r="ND804" s="10"/>
      <c r="NE804" s="233"/>
      <c r="NF804" s="179" t="s">
        <v>71</v>
      </c>
      <c r="NG804" s="361" t="s">
        <v>498</v>
      </c>
      <c r="NI804" s="180"/>
      <c r="NJ804" s="180">
        <f>VLOOKUP(NG804,$A$879:$F$2508,6,FALSE)</f>
        <v>486</v>
      </c>
      <c r="NK804" s="179" t="s">
        <v>63</v>
      </c>
      <c r="NL804" s="10">
        <f>NJ804*1.4</f>
        <v>680.4</v>
      </c>
      <c r="NM804" s="10"/>
      <c r="NN804" s="233"/>
      <c r="NO804" s="179" t="s">
        <v>71</v>
      </c>
      <c r="NP804" s="361" t="s">
        <v>723</v>
      </c>
      <c r="NR804" s="180"/>
      <c r="NS804" s="180">
        <f>VLOOKUP(NP804,$A$879:$F$2508,6,FALSE)</f>
        <v>137</v>
      </c>
      <c r="NT804" s="179" t="s">
        <v>63</v>
      </c>
      <c r="NU804" s="10">
        <f>NS804*1.4</f>
        <v>191.79999999999998</v>
      </c>
      <c r="NV804" s="10"/>
      <c r="NW804" s="233"/>
      <c r="NX804" s="179" t="s">
        <v>71</v>
      </c>
      <c r="NY804" s="361" t="s">
        <v>575</v>
      </c>
      <c r="OA804" s="180"/>
      <c r="OB804" s="180">
        <f>VLOOKUP(NY804,$A$879:$F$2508,6,FALSE)</f>
        <v>252</v>
      </c>
      <c r="OC804" s="179" t="s">
        <v>63</v>
      </c>
      <c r="OD804" s="10">
        <f>OB804*1.4</f>
        <v>352.79999999999995</v>
      </c>
      <c r="OE804" s="10"/>
      <c r="OF804" s="233"/>
      <c r="OG804" s="179" t="s">
        <v>71</v>
      </c>
      <c r="OH804" s="361" t="s">
        <v>498</v>
      </c>
      <c r="OJ804" s="180"/>
      <c r="OK804" s="180">
        <f>VLOOKUP(OH804,$A$879:$F$2508,6,FALSE)</f>
        <v>486</v>
      </c>
      <c r="OL804" s="179" t="s">
        <v>63</v>
      </c>
      <c r="OM804" s="10">
        <f>OK804*1.4</f>
        <v>680.4</v>
      </c>
      <c r="ON804" s="10"/>
      <c r="OO804" s="233"/>
      <c r="OP804" s="179" t="s">
        <v>71</v>
      </c>
      <c r="OQ804" s="361" t="s">
        <v>498</v>
      </c>
      <c r="OS804" s="180"/>
      <c r="OT804" s="180">
        <f>VLOOKUP(OQ804,$A$879:$F$2508,6,FALSE)</f>
        <v>486</v>
      </c>
      <c r="OU804" s="179" t="s">
        <v>63</v>
      </c>
      <c r="OV804" s="10">
        <f>OT804*1.4</f>
        <v>680.4</v>
      </c>
      <c r="OW804" s="10"/>
      <c r="OX804" s="233"/>
      <c r="OY804" s="179" t="s">
        <v>71</v>
      </c>
      <c r="OZ804" s="371" t="s">
        <v>456</v>
      </c>
      <c r="PB804" s="180"/>
      <c r="PC804" s="180">
        <f>VLOOKUP(OZ804,$A$879:$F$2508,6,FALSE)</f>
        <v>87</v>
      </c>
      <c r="PD804" s="179" t="s">
        <v>63</v>
      </c>
      <c r="PE804" s="10">
        <f>PC804*1.4</f>
        <v>121.8</v>
      </c>
      <c r="PF804" s="10"/>
      <c r="PG804" s="233"/>
      <c r="PH804" s="179" t="s">
        <v>71</v>
      </c>
      <c r="PI804" s="361" t="s">
        <v>466</v>
      </c>
      <c r="PK804" s="180"/>
      <c r="PL804" s="180">
        <f>VLOOKUP(PI804,$A$879:$F$2508,6,FALSE)</f>
        <v>307</v>
      </c>
      <c r="PM804" s="179" t="s">
        <v>63</v>
      </c>
      <c r="PN804" s="10">
        <f>PL804*1.4</f>
        <v>429.79999999999995</v>
      </c>
      <c r="PO804" s="10"/>
      <c r="PP804" s="233"/>
      <c r="PQ804" s="179" t="s">
        <v>71</v>
      </c>
      <c r="PR804" s="361" t="s">
        <v>466</v>
      </c>
      <c r="PT804" s="180"/>
      <c r="PU804" s="180">
        <f>VLOOKUP(PR804,$A$879:$F$2508,6,FALSE)</f>
        <v>307</v>
      </c>
      <c r="PV804" s="179" t="s">
        <v>63</v>
      </c>
      <c r="PW804" s="10">
        <f>PU804*1.4</f>
        <v>429.79999999999995</v>
      </c>
      <c r="PX804" s="10"/>
      <c r="PY804" s="233"/>
      <c r="PZ804" s="179" t="s">
        <v>71</v>
      </c>
      <c r="QA804" s="363" t="s">
        <v>1018</v>
      </c>
      <c r="QC804" s="180"/>
      <c r="QD804" s="180">
        <f>VLOOKUP(QA804,$A$879:$F$2508,6,FALSE)</f>
        <v>370</v>
      </c>
      <c r="QE804" s="179" t="s">
        <v>63</v>
      </c>
      <c r="QF804" s="10">
        <f>QD804*1.4</f>
        <v>518</v>
      </c>
      <c r="QG804" s="10"/>
      <c r="QH804" s="233"/>
      <c r="QI804" s="179" t="s">
        <v>71</v>
      </c>
      <c r="QJ804" s="369" t="s">
        <v>183</v>
      </c>
      <c r="QL804" s="180"/>
      <c r="QM804" s="180" t="e">
        <f>VLOOKUP(QJ804,$A$879:$F$2508,6,FALSE)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1" t="s">
        <v>575</v>
      </c>
      <c r="QU804" s="180"/>
      <c r="QV804" s="180">
        <f>VLOOKUP(QS804,$A$879:$F$2508,6,FALSE)</f>
        <v>252</v>
      </c>
      <c r="QW804" s="179" t="s">
        <v>63</v>
      </c>
      <c r="QX804" s="10">
        <f>QV804*1.4</f>
        <v>352.79999999999995</v>
      </c>
      <c r="QY804" s="10"/>
      <c r="QZ804" s="233"/>
      <c r="RA804" s="179" t="s">
        <v>71</v>
      </c>
      <c r="RB804" s="361" t="s">
        <v>1704</v>
      </c>
      <c r="RD804" s="180"/>
      <c r="RE804" s="180">
        <f>VLOOKUP(RB804,$A$879:$F$2508,6,FALSE)</f>
        <v>62</v>
      </c>
      <c r="RF804" s="179" t="s">
        <v>63</v>
      </c>
      <c r="RG804" s="10">
        <f>RE804*1.4</f>
        <v>86.8</v>
      </c>
      <c r="RH804" s="10"/>
      <c r="RI804" s="233"/>
      <c r="RJ804" s="179" t="s">
        <v>71</v>
      </c>
      <c r="RK804" s="361" t="s">
        <v>575</v>
      </c>
      <c r="RM804" s="180"/>
      <c r="RN804" s="180">
        <f>VLOOKUP(RK804,$A$879:$F$2508,6,FALSE)</f>
        <v>252</v>
      </c>
      <c r="RO804" s="179" t="s">
        <v>63</v>
      </c>
      <c r="RP804" s="10">
        <f>RN804*1.4</f>
        <v>352.79999999999995</v>
      </c>
      <c r="RQ804" s="10"/>
      <c r="RR804" s="233"/>
      <c r="RS804" s="179" t="s">
        <v>71</v>
      </c>
      <c r="RT804" s="369" t="s">
        <v>183</v>
      </c>
      <c r="RV804" s="180"/>
      <c r="RW804" s="180" t="e">
        <f>VLOOKUP(RT804,$A$879:$F$2508,6,FALSE)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1" t="s">
        <v>466</v>
      </c>
      <c r="SE804" s="180"/>
      <c r="SF804" s="180">
        <f>VLOOKUP(SC804,$A$879:$F$2508,6,FALSE)</f>
        <v>307</v>
      </c>
      <c r="SG804" s="179" t="s">
        <v>63</v>
      </c>
      <c r="SH804" s="10">
        <f>SF804*1.4</f>
        <v>429.79999999999995</v>
      </c>
      <c r="SI804" s="10"/>
      <c r="SJ804" s="239"/>
      <c r="SK804" s="179" t="s">
        <v>71</v>
      </c>
      <c r="SL804" s="361" t="s">
        <v>466</v>
      </c>
      <c r="SN804" s="180"/>
      <c r="SO804" s="180">
        <f>VLOOKUP(SL804,$A$879:$F$2508,6,FALSE)</f>
        <v>307</v>
      </c>
      <c r="SP804" s="179" t="s">
        <v>63</v>
      </c>
      <c r="SQ804" s="10">
        <f>SO804*1.4</f>
        <v>429.79999999999995</v>
      </c>
      <c r="SR804" s="10"/>
      <c r="SS804" s="239"/>
      <c r="ST804" s="179" t="s">
        <v>71</v>
      </c>
      <c r="SU804" s="361" t="s">
        <v>475</v>
      </c>
      <c r="SW804" s="180"/>
      <c r="SX804" s="180">
        <f>VLOOKUP(SU804,$A$879:$F$2508,6,FALSE)</f>
        <v>597</v>
      </c>
      <c r="SY804" s="179" t="s">
        <v>63</v>
      </c>
      <c r="SZ804" s="10">
        <f>SX804*1.4</f>
        <v>835.8</v>
      </c>
      <c r="TA804" s="10"/>
      <c r="TB804" s="239"/>
      <c r="TC804" s="179" t="s">
        <v>71</v>
      </c>
      <c r="TD804" s="369" t="s">
        <v>183</v>
      </c>
      <c r="TF804" s="180"/>
      <c r="TG804" s="180" t="e">
        <f>VLOOKUP(TD804,$A$879:$F$2508,6,FALSE)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1" t="s">
        <v>446</v>
      </c>
      <c r="TO804" s="180"/>
      <c r="TP804" s="180">
        <f>VLOOKUP(TM804,$A$879:$F$2508,6,FALSE)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1" t="s">
        <v>498</v>
      </c>
      <c r="TX804" s="180"/>
      <c r="TY804" s="180">
        <f>VLOOKUP(TV804,$A$879:$F$2508,6,FALSE)</f>
        <v>486</v>
      </c>
      <c r="TZ804" s="179" t="s">
        <v>63</v>
      </c>
      <c r="UA804" s="10">
        <f>TY804*1.4</f>
        <v>680.4</v>
      </c>
      <c r="UB804" s="10"/>
      <c r="UC804" s="239"/>
      <c r="UD804" s="179" t="s">
        <v>71</v>
      </c>
      <c r="UE804" s="361" t="s">
        <v>525</v>
      </c>
      <c r="UG804" s="180"/>
      <c r="UH804" s="180">
        <f>VLOOKUP(UE804,$A$879:$F$2508,6,FALSE)</f>
        <v>36</v>
      </c>
      <c r="UI804" s="179" t="s">
        <v>63</v>
      </c>
      <c r="UJ804" s="10">
        <f>UH804*1.4</f>
        <v>50.4</v>
      </c>
      <c r="UK804" s="10"/>
      <c r="UL804" s="239"/>
      <c r="UM804" s="179" t="s">
        <v>71</v>
      </c>
      <c r="UN804" s="369" t="s">
        <v>183</v>
      </c>
      <c r="UP804" s="180"/>
      <c r="UQ804" s="180" t="e">
        <f>VLOOKUP(UN804,$A$879:$F$2508,6,FALSE)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1" t="s">
        <v>446</v>
      </c>
      <c r="UY804" s="180"/>
      <c r="UZ804" s="180">
        <f>VLOOKUP(UW804,$A$879:$F$2508,6,FALSE)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9" t="s">
        <v>183</v>
      </c>
      <c r="VH804" s="180"/>
      <c r="VI804" s="180" t="e">
        <f>VLOOKUP(VF804,$A$879:$F$2508,6,FALSE)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1" t="s">
        <v>446</v>
      </c>
      <c r="VQ804" s="180"/>
      <c r="VR804" s="180">
        <f>VLOOKUP(VO804,$A$879:$F$2508,6,FALSE)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9" t="s">
        <v>183</v>
      </c>
      <c r="VZ804" s="180"/>
      <c r="WA804" s="180" t="e">
        <f>VLOOKUP(VX804,$A$879:$F$2508,6,FALSE)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1" t="s">
        <v>1705</v>
      </c>
      <c r="WI804" s="180"/>
      <c r="WJ804" s="180">
        <f>VLOOKUP(WG804,$A$879:$F$2508,6,FALSE)</f>
        <v>501</v>
      </c>
      <c r="WK804" s="179" t="s">
        <v>63</v>
      </c>
      <c r="WL804" s="10">
        <f>WJ804*1.4</f>
        <v>701.4</v>
      </c>
      <c r="WN804" s="239"/>
      <c r="WO804" s="179" t="s">
        <v>71</v>
      </c>
      <c r="WP804" s="361" t="s">
        <v>498</v>
      </c>
      <c r="WQ804" s="180"/>
      <c r="WR804" s="180"/>
      <c r="WS804" s="180">
        <f>VLOOKUP(WP804,$A$879:$F$2508,6,FALSE)</f>
        <v>486</v>
      </c>
      <c r="WT804" s="179" t="s">
        <v>63</v>
      </c>
      <c r="WU804" s="10">
        <f>WS804*1.4</f>
        <v>680.4</v>
      </c>
      <c r="WV804" s="10"/>
      <c r="WW804" s="239"/>
      <c r="WX804" s="179" t="s">
        <v>71</v>
      </c>
      <c r="WY804" s="361" t="s">
        <v>466</v>
      </c>
      <c r="XA804" s="180"/>
      <c r="XB804" s="180">
        <f>VLOOKUP(WY804,$A$879:$F$2508,6,FALSE)</f>
        <v>307</v>
      </c>
      <c r="XC804" s="179" t="s">
        <v>63</v>
      </c>
      <c r="XD804" s="10">
        <f>XB804*1.4</f>
        <v>429.79999999999995</v>
      </c>
      <c r="XF804" s="239"/>
      <c r="XG804" s="179" t="s">
        <v>71</v>
      </c>
      <c r="XH804" s="371" t="s">
        <v>432</v>
      </c>
      <c r="XJ804" s="180"/>
      <c r="XK804" s="180">
        <f>VLOOKUP(XH804,$A$879:$F$2508,6,FALSE)</f>
        <v>216</v>
      </c>
      <c r="XL804" s="179" t="s">
        <v>63</v>
      </c>
      <c r="XM804" s="10">
        <f>XK804*1.4</f>
        <v>302.39999999999998</v>
      </c>
      <c r="XO804" s="239"/>
      <c r="XP804" s="179" t="s">
        <v>71</v>
      </c>
      <c r="XQ804" s="361" t="s">
        <v>723</v>
      </c>
      <c r="XS804" s="180"/>
      <c r="XT804" s="180">
        <f>VLOOKUP(XQ804,$A$879:$F$2508,6,FALSE)</f>
        <v>137</v>
      </c>
      <c r="XU804" s="179" t="s">
        <v>63</v>
      </c>
      <c r="XV804" s="10">
        <f>XT804*1.4</f>
        <v>191.79999999999998</v>
      </c>
      <c r="XW804" s="10"/>
      <c r="XX804" s="239"/>
      <c r="XY804" s="179" t="s">
        <v>71</v>
      </c>
      <c r="XZ804" s="361" t="s">
        <v>498</v>
      </c>
      <c r="YB804" s="180"/>
      <c r="YC804" s="180">
        <f>VLOOKUP(XZ804,$A$879:$F$2508,6,FALSE)</f>
        <v>486</v>
      </c>
      <c r="YD804" s="179" t="s">
        <v>63</v>
      </c>
      <c r="YE804" s="10">
        <f>YC804*1.4</f>
        <v>680.4</v>
      </c>
      <c r="YG804" s="239"/>
      <c r="YH804" s="179" t="s">
        <v>71</v>
      </c>
      <c r="YI804" s="361" t="s">
        <v>1709</v>
      </c>
      <c r="YK804" s="180"/>
      <c r="YL804" s="180">
        <f>VLOOKUP(YI804,$A$879:$F$2508,6,FALSE)</f>
        <v>128</v>
      </c>
      <c r="YM804" s="179" t="s">
        <v>63</v>
      </c>
      <c r="YN804" s="10">
        <f>YL804*1.4</f>
        <v>179.2</v>
      </c>
      <c r="YO804" s="10"/>
      <c r="YP804" s="239"/>
      <c r="YQ804" s="179" t="s">
        <v>71</v>
      </c>
      <c r="YR804" s="361" t="s">
        <v>1705</v>
      </c>
      <c r="YT804" s="180"/>
      <c r="YU804" s="180">
        <f>VLOOKUP(YR804,$A$879:$F$2508,6,FALSE)</f>
        <v>501</v>
      </c>
      <c r="YV804" s="179" t="s">
        <v>63</v>
      </c>
      <c r="YW804" s="10">
        <f>YU804*1.4</f>
        <v>701.4</v>
      </c>
      <c r="YY804" s="239"/>
      <c r="YZ804" s="179" t="s">
        <v>71</v>
      </c>
      <c r="ZA804" s="361" t="s">
        <v>466</v>
      </c>
      <c r="ZC804" s="180"/>
      <c r="ZD804" s="180">
        <f>VLOOKUP(ZA804,$A$879:$F$2508,6,FALSE)</f>
        <v>307</v>
      </c>
      <c r="ZE804" s="179" t="s">
        <v>63</v>
      </c>
      <c r="ZF804" s="10">
        <f>ZD804*1.4</f>
        <v>429.79999999999995</v>
      </c>
      <c r="ZH804" s="239"/>
      <c r="ZI804" s="179" t="s">
        <v>71</v>
      </c>
      <c r="ZJ804" s="361" t="s">
        <v>466</v>
      </c>
      <c r="ZL804" s="180"/>
      <c r="ZM804" s="180">
        <f>VLOOKUP(ZJ804,$A$879:$F$2508,6,FALSE)</f>
        <v>307</v>
      </c>
      <c r="ZN804" s="179" t="s">
        <v>63</v>
      </c>
      <c r="ZO804" s="10">
        <f>ZM804*1.4</f>
        <v>429.79999999999995</v>
      </c>
      <c r="ZQ804" s="239"/>
      <c r="ZR804" s="179" t="s">
        <v>71</v>
      </c>
      <c r="ZS804" s="361" t="s">
        <v>1018</v>
      </c>
      <c r="ZU804" s="180"/>
      <c r="ZV804" s="180">
        <f>VLOOKUP(ZS804,$A$879:$F$2508,6,FALSE)</f>
        <v>370</v>
      </c>
      <c r="ZW804" s="179" t="s">
        <v>63</v>
      </c>
      <c r="ZX804" s="10">
        <f>ZV804*1.4</f>
        <v>518</v>
      </c>
      <c r="ZY804" s="10"/>
      <c r="ZZ804" s="239"/>
      <c r="AAA804" s="179" t="s">
        <v>71</v>
      </c>
      <c r="AAB804" s="361" t="s">
        <v>466</v>
      </c>
      <c r="AAD804" s="180"/>
      <c r="AAE804" s="180">
        <f>VLOOKUP(AAB804,$A$879:$F$2508,6,FALSE)</f>
        <v>307</v>
      </c>
      <c r="AAF804" s="179" t="s">
        <v>63</v>
      </c>
      <c r="AAG804" s="10">
        <f>AAE804*1.4</f>
        <v>429.79999999999995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VLOOKUP(AAK804,$A$879:$F$2508,6,FALSE)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1" t="s">
        <v>1789</v>
      </c>
      <c r="AAV804" s="180"/>
      <c r="AAW804" s="180">
        <f>VLOOKUP(AAT804,$A$879:$F$2508,6,FALSE)</f>
        <v>47</v>
      </c>
      <c r="AAX804" s="179" t="s">
        <v>63</v>
      </c>
      <c r="AAY804" s="10">
        <f>AAW804*1.4</f>
        <v>65.8</v>
      </c>
      <c r="AAZ804" s="10"/>
      <c r="ABA804" s="239"/>
      <c r="ABB804" s="179" t="s">
        <v>71</v>
      </c>
      <c r="ABC804" s="375" t="s">
        <v>498</v>
      </c>
      <c r="ABE804" s="180"/>
      <c r="ABF804" s="180">
        <f>VLOOKUP(ABC804,$A$879:$F$2508,6,FALSE)</f>
        <v>486</v>
      </c>
      <c r="ABG804" s="179" t="s">
        <v>63</v>
      </c>
      <c r="ABH804" s="10">
        <f>ABF804*1.4</f>
        <v>680.4</v>
      </c>
      <c r="ABI804" s="10"/>
      <c r="ABJ804" s="239"/>
      <c r="ABK804" s="179" t="s">
        <v>71</v>
      </c>
      <c r="ABL804" s="361" t="s">
        <v>1789</v>
      </c>
      <c r="ABN804" s="180"/>
      <c r="ABO804" s="180">
        <f>VLOOKUP(ABL804,$A$879:$F$2508,6,FALSE)</f>
        <v>47</v>
      </c>
      <c r="ABP804" s="179" t="s">
        <v>63</v>
      </c>
      <c r="ABQ804" s="10">
        <f>ABO804*1.4</f>
        <v>65.8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VLOOKUP(ABU804,$A$879:$F$2508,6,FALSE)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VLOOKUP(ACD804,$A$879:$F$2508,6,FALSE)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VLOOKUP(ACM804,$A$879:$F$2508,6,FALSE)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VLOOKUP(ACV804,$A$879:$F$2508,6,FALSE)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1" t="s">
        <v>498</v>
      </c>
      <c r="ADG804" s="180"/>
      <c r="ADH804" s="180">
        <f>VLOOKUP(ADE804,$A$879:$F$2508,6,FALSE)</f>
        <v>486</v>
      </c>
      <c r="ADI804" s="179" t="s">
        <v>63</v>
      </c>
      <c r="ADJ804" s="10">
        <f>ADH804*1.4</f>
        <v>680.4</v>
      </c>
      <c r="ADL804" s="239"/>
      <c r="ADM804" s="179" t="s">
        <v>71</v>
      </c>
      <c r="ADN804" s="75" t="s">
        <v>183</v>
      </c>
      <c r="ADP804" s="180"/>
      <c r="ADQ804" s="180" t="e">
        <f>VLOOKUP(ADN804,$A$879:$F$2508,6,FALSE)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1" t="s">
        <v>575</v>
      </c>
      <c r="ADY804" s="180"/>
      <c r="ADZ804" s="180">
        <f>VLOOKUP(ADW804,$A$879:$F$2508,6,FALSE)</f>
        <v>252</v>
      </c>
      <c r="AEA804" s="179" t="s">
        <v>63</v>
      </c>
      <c r="AEB804" s="10">
        <f>ADZ804*1.4</f>
        <v>352.79999999999995</v>
      </c>
      <c r="AED804" s="239"/>
      <c r="AEE804" s="179" t="s">
        <v>71</v>
      </c>
      <c r="AEF804" s="75" t="s">
        <v>183</v>
      </c>
      <c r="AEH804" s="180"/>
      <c r="AEI804" s="180" t="e">
        <f>VLOOKUP(AEF804,$A$879:$F$2508,6,FALSE)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VLOOKUP(AEO804,$A$879:$F$2508,6,FALSE)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VLOOKUP(AEX804,$A$879:$F$2508,6,FALSE)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VLOOKUP(AFG804,$A$879:$F$2508,6,FALSE)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VLOOKUP(AFP804,$A$879:$F$2508,6,FALSE)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1" t="s">
        <v>466</v>
      </c>
      <c r="AGA804" s="180"/>
      <c r="AGB804" s="180">
        <f>VLOOKUP(AFY804,$A$879:$F$2508,6,FALSE)</f>
        <v>307</v>
      </c>
      <c r="AGC804" s="179" t="s">
        <v>63</v>
      </c>
      <c r="AGD804" s="10">
        <f>AGB804*1.4</f>
        <v>429.79999999999995</v>
      </c>
      <c r="AGE804" s="10"/>
      <c r="AGF804" s="239"/>
      <c r="AGG804" s="179" t="s">
        <v>71</v>
      </c>
      <c r="AGH804" s="361" t="s">
        <v>466</v>
      </c>
      <c r="AGJ804" s="180"/>
      <c r="AGK804" s="180">
        <f>VLOOKUP(AGH804,$A$879:$F$2508,6,FALSE)</f>
        <v>307</v>
      </c>
      <c r="AGL804" s="179" t="s">
        <v>63</v>
      </c>
      <c r="AGM804" s="10">
        <f>AGK804*1.4</f>
        <v>429.79999999999995</v>
      </c>
      <c r="AGN804" s="10"/>
      <c r="AGO804" s="239"/>
      <c r="AGP804" s="179" t="s">
        <v>71</v>
      </c>
      <c r="AGQ804" s="361" t="s">
        <v>1018</v>
      </c>
      <c r="AGS804" s="180"/>
      <c r="AGT804" s="180">
        <f>VLOOKUP(AGQ804,$A$879:$F$2508,6,FALSE)</f>
        <v>370</v>
      </c>
      <c r="AGU804" s="179" t="s">
        <v>63</v>
      </c>
      <c r="AGV804" s="10">
        <f>AGT804*1.4</f>
        <v>518</v>
      </c>
      <c r="AGW804" s="10"/>
      <c r="AGX804" s="239"/>
      <c r="AGY804" s="179" t="s">
        <v>71</v>
      </c>
      <c r="AGZ804" s="361" t="s">
        <v>466</v>
      </c>
      <c r="AHB804" s="180"/>
      <c r="AHC804" s="180">
        <f>VLOOKUP(AGZ804,$A$879:$F$2508,6,FALSE)</f>
        <v>307</v>
      </c>
      <c r="AHD804" s="179" t="s">
        <v>63</v>
      </c>
      <c r="AHE804" s="10">
        <f>AHC804*1.4</f>
        <v>429.79999999999995</v>
      </c>
      <c r="AHF804" s="10"/>
      <c r="AHG804" s="239"/>
      <c r="AHH804" s="179" t="s">
        <v>71</v>
      </c>
      <c r="AHI804" s="441" t="s">
        <v>525</v>
      </c>
      <c r="AHK804" s="180"/>
      <c r="AHL804" s="180">
        <f>VLOOKUP(AHI804,$A$879:$F$2508,6,FALSE)</f>
        <v>36</v>
      </c>
      <c r="AHM804" s="179" t="s">
        <v>63</v>
      </c>
      <c r="AHN804" s="10">
        <f>AHL804*1.4</f>
        <v>50.4</v>
      </c>
      <c r="AHO804" s="10"/>
      <c r="AHP804" s="239"/>
      <c r="AHQ804" s="179" t="s">
        <v>71</v>
      </c>
      <c r="AHR804" s="361" t="s">
        <v>575</v>
      </c>
      <c r="AHT804" s="180"/>
      <c r="AHU804" s="180">
        <f>VLOOKUP(AHR804,$A$879:$F$2508,6,FALSE)</f>
        <v>252</v>
      </c>
      <c r="AHV804" s="179" t="s">
        <v>63</v>
      </c>
      <c r="AHW804" s="10">
        <f>AHU804*1.4</f>
        <v>352.79999999999995</v>
      </c>
      <c r="AHX804" s="10"/>
      <c r="AHY804" s="239"/>
      <c r="AHZ804" s="179" t="s">
        <v>71</v>
      </c>
      <c r="AIA804" s="361" t="s">
        <v>1709</v>
      </c>
      <c r="AIC804" s="180"/>
      <c r="AID804" s="180">
        <f>VLOOKUP(AIA804,$A$879:$F$2508,6,FALSE)</f>
        <v>128</v>
      </c>
      <c r="AIE804" s="179" t="s">
        <v>63</v>
      </c>
      <c r="AIF804" s="10">
        <f>AID804*1.4</f>
        <v>179.2</v>
      </c>
      <c r="AIG804" s="10"/>
      <c r="AIH804" s="239"/>
      <c r="AII804" s="179" t="s">
        <v>71</v>
      </c>
      <c r="AIJ804" s="361" t="s">
        <v>575</v>
      </c>
      <c r="AIL804" s="180"/>
      <c r="AIM804" s="180">
        <f>VLOOKUP(AIJ804,$A$879:$F$2508,6,FALSE)</f>
        <v>252</v>
      </c>
      <c r="AIN804" s="179" t="s">
        <v>63</v>
      </c>
      <c r="AIO804" s="10">
        <f>AIM804*1.4</f>
        <v>352.79999999999995</v>
      </c>
      <c r="AIP804" s="10"/>
      <c r="AIQ804" s="239"/>
      <c r="AIR804" s="179" t="s">
        <v>71</v>
      </c>
      <c r="AIS804" s="361" t="s">
        <v>1709</v>
      </c>
      <c r="AIU804" s="180"/>
      <c r="AIV804" s="180">
        <f>VLOOKUP(AIS804,$A$879:$F$2508,6,FALSE)</f>
        <v>128</v>
      </c>
      <c r="AIW804" s="179" t="s">
        <v>63</v>
      </c>
      <c r="AIX804" s="10">
        <f>AIV804*1.4</f>
        <v>179.2</v>
      </c>
      <c r="AIY804" s="10"/>
      <c r="AIZ804" s="239"/>
      <c r="AJA804" s="179" t="s">
        <v>71</v>
      </c>
      <c r="AJB804" s="371" t="s">
        <v>1018</v>
      </c>
      <c r="AJD804" s="180"/>
      <c r="AJE804" s="180">
        <f>VLOOKUP(AJB804,$A$879:$F$2508,6,FALSE)</f>
        <v>370</v>
      </c>
      <c r="AJF804" s="179" t="s">
        <v>63</v>
      </c>
      <c r="AJG804" s="10">
        <f>AJE804*1.4</f>
        <v>518</v>
      </c>
      <c r="AJH804" s="10"/>
      <c r="AJI804" s="239"/>
      <c r="AJJ804" s="179" t="s">
        <v>71</v>
      </c>
      <c r="AJK804" s="361" t="s">
        <v>466</v>
      </c>
      <c r="AJM804" s="180"/>
      <c r="AJN804" s="180">
        <f>VLOOKUP(AJK804,$A$879:$F$2508,6,FALSE)</f>
        <v>307</v>
      </c>
      <c r="AJO804" s="179" t="s">
        <v>63</v>
      </c>
      <c r="AJP804" s="10">
        <f>AJN804*1.4</f>
        <v>429.79999999999995</v>
      </c>
      <c r="AJQ804" s="10"/>
      <c r="AJR804" s="239"/>
      <c r="AJS804" s="179" t="s">
        <v>71</v>
      </c>
      <c r="AJT804" s="367" t="s">
        <v>1789</v>
      </c>
      <c r="AJV804" s="180"/>
      <c r="AJW804" s="180">
        <f>VLOOKUP(AJT804,$A$879:$F$2508,6,FALSE)</f>
        <v>47</v>
      </c>
      <c r="AJX804" s="179" t="s">
        <v>63</v>
      </c>
      <c r="AJY804" s="10">
        <f>AJW804*1.4</f>
        <v>65.8</v>
      </c>
      <c r="AJZ804" s="10"/>
      <c r="AKA804" s="239"/>
      <c r="AKB804" s="179" t="s">
        <v>71</v>
      </c>
      <c r="AKC804" s="361" t="s">
        <v>432</v>
      </c>
      <c r="AKE804" s="180"/>
      <c r="AKF804" s="180">
        <f>VLOOKUP(AKC804,$A$879:$F$2508,6,FALSE)</f>
        <v>216</v>
      </c>
      <c r="AKG804" s="179" t="s">
        <v>63</v>
      </c>
      <c r="AKH804" s="10">
        <f>AKF804*1.4</f>
        <v>302.39999999999998</v>
      </c>
      <c r="AKI804" s="10"/>
      <c r="AKJ804" s="239"/>
      <c r="AKK804" s="179" t="s">
        <v>71</v>
      </c>
      <c r="AKL804" s="361" t="s">
        <v>466</v>
      </c>
      <c r="AKN804" s="180"/>
      <c r="AKO804" s="180">
        <f>VLOOKUP(AKL804,$A$879:$F$2508,6,FALSE)</f>
        <v>307</v>
      </c>
      <c r="AKP804" s="179" t="s">
        <v>63</v>
      </c>
      <c r="AKQ804" s="10">
        <f>AKO804*1.4</f>
        <v>429.79999999999995</v>
      </c>
      <c r="AKR804" s="10"/>
      <c r="AKS804" s="239"/>
      <c r="AKT804" s="179" t="s">
        <v>71</v>
      </c>
      <c r="AKU804" s="361" t="s">
        <v>475</v>
      </c>
      <c r="AKW804" s="180"/>
      <c r="AKX804" s="180">
        <f>VLOOKUP(AKU804,$A$879:$F$2508,6,FALSE)</f>
        <v>597</v>
      </c>
      <c r="AKY804" s="179" t="s">
        <v>63</v>
      </c>
      <c r="AKZ804" s="10">
        <f>AKX804*1.4</f>
        <v>835.8</v>
      </c>
      <c r="ALA804" s="10"/>
      <c r="ALB804" s="239"/>
      <c r="ALC804" s="179" t="s">
        <v>71</v>
      </c>
      <c r="ALD804" s="361" t="s">
        <v>466</v>
      </c>
      <c r="ALF804" s="180"/>
      <c r="ALG804" s="180">
        <f>VLOOKUP(ALD804,$A$879:$F$2508,6,FALSE)</f>
        <v>307</v>
      </c>
      <c r="ALH804" s="179" t="s">
        <v>63</v>
      </c>
      <c r="ALI804" s="10">
        <f>ALG804*1.4</f>
        <v>429.79999999999995</v>
      </c>
      <c r="ALJ804" s="10"/>
      <c r="ALK804" s="239"/>
      <c r="ALL804" s="179" t="s">
        <v>71</v>
      </c>
      <c r="ALM804" s="361" t="s">
        <v>1018</v>
      </c>
      <c r="ALO804" s="180"/>
      <c r="ALP804" s="180">
        <f>VLOOKUP(ALM804,$A$879:$F$2508,6,FALSE)</f>
        <v>370</v>
      </c>
      <c r="ALQ804" s="179" t="s">
        <v>63</v>
      </c>
      <c r="ALR804" s="10">
        <f>ALP804*1.4</f>
        <v>518</v>
      </c>
      <c r="ALS804" s="10"/>
      <c r="ALT804" s="239"/>
      <c r="ALU804" s="179" t="s">
        <v>71</v>
      </c>
      <c r="ALV804" s="361" t="s">
        <v>466</v>
      </c>
      <c r="ALX804" s="180"/>
      <c r="ALY804" s="180">
        <f>VLOOKUP(ALV804,$A$879:$F$2508,6,FALSE)</f>
        <v>307</v>
      </c>
      <c r="ALZ804" s="179" t="s">
        <v>63</v>
      </c>
      <c r="AMA804" s="10">
        <f>ALY804*1.4</f>
        <v>429.79999999999995</v>
      </c>
      <c r="AMB804" s="10"/>
      <c r="AMC804" s="239"/>
      <c r="AMD804" s="179" t="s">
        <v>71</v>
      </c>
      <c r="AME804" s="444" t="s">
        <v>498</v>
      </c>
      <c r="AMG804" s="180"/>
      <c r="AMH804" s="180">
        <f>VLOOKUP(AME804,$A$879:$F$2508,6,FALSE)</f>
        <v>486</v>
      </c>
      <c r="AMI804" s="179" t="s">
        <v>63</v>
      </c>
      <c r="AMJ804" s="10">
        <f>AMH804*1.4</f>
        <v>680.4</v>
      </c>
      <c r="AMK804" s="10"/>
      <c r="AML804" s="239"/>
      <c r="AMM804" s="179" t="s">
        <v>71</v>
      </c>
      <c r="AMN804" s="363" t="s">
        <v>466</v>
      </c>
      <c r="AMP804" s="180"/>
      <c r="AMQ804" s="180">
        <f>VLOOKUP(AMN804,$A$879:$F$2508,6,FALSE)</f>
        <v>307</v>
      </c>
      <c r="AMR804" s="179" t="s">
        <v>63</v>
      </c>
      <c r="AMS804" s="10">
        <f>AMQ804*1.4</f>
        <v>429.79999999999995</v>
      </c>
      <c r="AMT804" s="10"/>
      <c r="AMU804" s="239"/>
      <c r="AMV804" s="179" t="s">
        <v>71</v>
      </c>
      <c r="AMW804" s="361" t="s">
        <v>466</v>
      </c>
      <c r="AMY804" s="180"/>
      <c r="AMZ804" s="180">
        <f>VLOOKUP(AMW804,$A$879:$F$2508,6,FALSE)</f>
        <v>307</v>
      </c>
      <c r="ANA804" s="179" t="s">
        <v>63</v>
      </c>
      <c r="ANB804" s="10">
        <f>AMZ804*1.4</f>
        <v>429.79999999999995</v>
      </c>
      <c r="ANC804" s="10"/>
      <c r="AND804" s="239"/>
      <c r="ANE804" s="179" t="s">
        <v>71</v>
      </c>
      <c r="ANF804" s="361" t="s">
        <v>1789</v>
      </c>
      <c r="ANH804" s="180"/>
      <c r="ANI804" s="180">
        <f>VLOOKUP(ANF804,$A$879:$F$2508,6,FALSE)</f>
        <v>47</v>
      </c>
      <c r="ANJ804" s="179" t="s">
        <v>63</v>
      </c>
      <c r="ANK804" s="10">
        <f>ANI804*1.4</f>
        <v>65.8</v>
      </c>
      <c r="ANL804" s="10"/>
      <c r="ANM804" s="239"/>
      <c r="ANN804" s="179" t="s">
        <v>71</v>
      </c>
      <c r="ANO804" s="371" t="s">
        <v>475</v>
      </c>
      <c r="ANQ804" s="180"/>
      <c r="ANR804" s="180">
        <f>VLOOKUP(ANO804,$A$879:$F$2508,6,FALSE)</f>
        <v>597</v>
      </c>
      <c r="ANS804" s="179" t="s">
        <v>63</v>
      </c>
      <c r="ANT804" s="10">
        <f>ANR804*1.4</f>
        <v>835.8</v>
      </c>
      <c r="ANU804" s="10"/>
      <c r="ANV804" s="239"/>
      <c r="ANW804" s="179" t="s">
        <v>71</v>
      </c>
      <c r="ANX804" s="361" t="s">
        <v>575</v>
      </c>
      <c r="ANZ804" s="180"/>
      <c r="AOA804" s="180">
        <f>VLOOKUP(ANX804,$A$879:$F$2508,6,FALSE)</f>
        <v>252</v>
      </c>
      <c r="AOB804" s="179" t="s">
        <v>63</v>
      </c>
      <c r="AOC804" s="10">
        <f>AOA804*1.4</f>
        <v>352.79999999999995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VLOOKUP(AOG804,$A$879:$F$2508,6,FALSE)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1" t="s">
        <v>575</v>
      </c>
      <c r="AOR804" s="180"/>
      <c r="AOS804" s="180">
        <f>VLOOKUP(AOP804,$A$879:$F$2508,6,FALSE)</f>
        <v>252</v>
      </c>
      <c r="AOT804" s="179" t="s">
        <v>63</v>
      </c>
      <c r="AOU804" s="10">
        <f>AOS804*1.4</f>
        <v>352.79999999999995</v>
      </c>
      <c r="AOV804" s="10"/>
      <c r="AOW804" s="239"/>
      <c r="AOX804" s="179" t="s">
        <v>71</v>
      </c>
      <c r="AOY804" s="447" t="s">
        <v>466</v>
      </c>
      <c r="APA804" s="180"/>
      <c r="APB804" s="180">
        <f>VLOOKUP(AOY804,$A$879:$F$2508,6,FALSE)</f>
        <v>307</v>
      </c>
      <c r="APC804" s="179" t="s">
        <v>63</v>
      </c>
      <c r="APD804" s="10">
        <f>APB804*1.4</f>
        <v>429.79999999999995</v>
      </c>
      <c r="APE804" s="10"/>
      <c r="APF804" s="239"/>
      <c r="APG804" s="179" t="s">
        <v>71</v>
      </c>
      <c r="APH804" s="361" t="s">
        <v>1705</v>
      </c>
      <c r="APJ804" s="180"/>
      <c r="APK804" s="180">
        <f>VLOOKUP(APH804,$A$879:$F$2508,6,FALSE)</f>
        <v>501</v>
      </c>
      <c r="APL804" s="179" t="s">
        <v>63</v>
      </c>
      <c r="APM804" s="10">
        <f>APK804*1.4</f>
        <v>701.4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VLOOKUP(APQ804,$A$879:$F$2508,6,FALSE)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1" t="s">
        <v>432</v>
      </c>
      <c r="AQB804" s="180"/>
      <c r="AQC804" s="180">
        <f>VLOOKUP(APZ804,$A$879:$F$2508,6,FALSE)</f>
        <v>216</v>
      </c>
      <c r="AQD804" s="179" t="s">
        <v>63</v>
      </c>
      <c r="AQE804" s="10">
        <f>AQC804*1.4</f>
        <v>302.39999999999998</v>
      </c>
      <c r="AQF804" s="10"/>
      <c r="AQG804" s="239"/>
      <c r="AQH804" s="179" t="s">
        <v>71</v>
      </c>
      <c r="AQI804" s="361" t="s">
        <v>1704</v>
      </c>
      <c r="AQK804" s="180"/>
      <c r="AQL804" s="180">
        <f>VLOOKUP(AQI804,$A$879:$F$2508,6,FALSE)</f>
        <v>62</v>
      </c>
      <c r="AQM804" s="179" t="s">
        <v>63</v>
      </c>
      <c r="AQN804" s="10">
        <f>AQL804*1.4</f>
        <v>86.8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VLOOKUP(AQR804,$A$879:$F$2508,6,FALSE)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VLOOKUP(ARA804,$A$879:$F$2508,6,FALSE)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VLOOKUP(ARJ804,$A$879:$F$2508,6,FALSE)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VLOOKUP(ARS804,$A$879:$F$2508,6,FALSE)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1" t="s">
        <v>466</v>
      </c>
      <c r="ASD804" s="180"/>
      <c r="ASE804" s="180">
        <f>VLOOKUP(ASB804,$A$879:$F$2508,6,FALSE)</f>
        <v>307</v>
      </c>
      <c r="ASF804" s="179" t="s">
        <v>63</v>
      </c>
      <c r="ASG804" s="10">
        <f>ASE804*1.4</f>
        <v>429.79999999999995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VLOOKUP(ASK804,$A$879:$F$2508,6,FALSE)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1" t="s">
        <v>723</v>
      </c>
      <c r="ASV804" s="180"/>
      <c r="ASW804" s="180">
        <f>VLOOKUP(AST804,$A$879:$F$2508,6,FALSE)</f>
        <v>137</v>
      </c>
      <c r="ASX804" s="179" t="s">
        <v>63</v>
      </c>
      <c r="ASY804" s="10">
        <f>ASW804*1.4</f>
        <v>191.79999999999998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VLOOKUP(ATC804,$A$879:$F$2508,6,FALSE)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VLOOKUP(ATL804,$A$879:$F$2508,6,FALSE)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VLOOKUP(ATU804,$A$879:$F$2508,6,FALSE)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VLOOKUP(AUD804,$A$879:$F$2508,6,FALSE)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VLOOKUP(AUM804,$A$879:$F$2508,6,FALSE)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VLOOKUP(AUV804,$A$879:$F$2508,6,FALSE)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VLOOKUP(AVE804,$A$879:$F$2508,6,FALSE)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VLOOKUP(AVN804,$A$879:$F$2508,6,FALSE)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VLOOKUP(AVW804,$A$879:$F$2508,6,FALSE)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VLOOKUP(AWF804,$A$879:$F$2508,6,FALSE)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1" t="s">
        <v>498</v>
      </c>
      <c r="AWQ804" s="180"/>
      <c r="AWR804" s="180">
        <f>VLOOKUP(AWO804,$A$879:$F$2508,6,FALSE)</f>
        <v>486</v>
      </c>
      <c r="AWS804" s="179" t="s">
        <v>63</v>
      </c>
      <c r="AWT804" s="10">
        <f>AWR804*1.4</f>
        <v>680.4</v>
      </c>
      <c r="AWU804" s="10"/>
      <c r="AWV804" s="239"/>
      <c r="AWW804" s="179" t="s">
        <v>71</v>
      </c>
      <c r="AWX804" s="361" t="s">
        <v>498</v>
      </c>
      <c r="AWZ804" s="180"/>
      <c r="AXA804" s="180">
        <f>VLOOKUP(AWX804,$A$879:$F$2508,6,FALSE)</f>
        <v>486</v>
      </c>
      <c r="AXB804" s="179" t="s">
        <v>63</v>
      </c>
      <c r="AXC804" s="10">
        <f>AXA804*1.4</f>
        <v>680.4</v>
      </c>
      <c r="AXD804" s="10"/>
      <c r="AXE804" s="239"/>
      <c r="AXF804" s="179" t="s">
        <v>71</v>
      </c>
      <c r="AXG804" s="361" t="s">
        <v>498</v>
      </c>
      <c r="AXI804" s="180"/>
      <c r="AXJ804" s="180">
        <f>VLOOKUP(AXG804,$A$879:$F$2508,6,FALSE)</f>
        <v>486</v>
      </c>
      <c r="AXK804" s="179" t="s">
        <v>63</v>
      </c>
      <c r="AXL804" s="10">
        <f>AXJ804*1.4</f>
        <v>680.4</v>
      </c>
      <c r="AXM804" s="10"/>
      <c r="AXN804" s="239"/>
      <c r="AXO804" s="179" t="s">
        <v>71</v>
      </c>
      <c r="AXP804" s="361" t="s">
        <v>475</v>
      </c>
      <c r="AXR804" s="180"/>
      <c r="AXS804" s="180">
        <f>VLOOKUP(AXP804,$A$879:$F$2508,6,FALSE)</f>
        <v>597</v>
      </c>
      <c r="AXT804" s="179" t="s">
        <v>63</v>
      </c>
      <c r="AXU804" s="10">
        <f>AXS804*1.4</f>
        <v>835.8</v>
      </c>
      <c r="AXV804" s="10"/>
      <c r="AXW804" s="239"/>
      <c r="AXX804" s="179" t="s">
        <v>71</v>
      </c>
      <c r="AXY804" s="361" t="s">
        <v>475</v>
      </c>
      <c r="AYA804" s="180"/>
      <c r="AYB804" s="180">
        <f>VLOOKUP(AXY804,$A$879:$F$2508,6,FALSE)</f>
        <v>597</v>
      </c>
      <c r="AYC804" s="179" t="s">
        <v>63</v>
      </c>
      <c r="AYD804" s="10">
        <f>AYB804*1.4</f>
        <v>835.8</v>
      </c>
      <c r="AYE804" s="10"/>
      <c r="AYF804" s="239"/>
      <c r="AYG804" s="179" t="s">
        <v>71</v>
      </c>
      <c r="AYH804" s="361" t="s">
        <v>466</v>
      </c>
      <c r="AYJ804" s="180"/>
      <c r="AYK804" s="180">
        <f>VLOOKUP(AYH804,$A$879:$F$2508,6,FALSE)</f>
        <v>307</v>
      </c>
      <c r="AYL804" s="179" t="s">
        <v>63</v>
      </c>
      <c r="AYM804" s="10">
        <f>AYK804*1.4</f>
        <v>429.79999999999995</v>
      </c>
      <c r="AYN804" s="10"/>
      <c r="AYO804" s="239"/>
      <c r="AYP804" s="179" t="s">
        <v>71</v>
      </c>
      <c r="AYQ804" s="361" t="s">
        <v>1709</v>
      </c>
      <c r="AYS804" s="180"/>
      <c r="AYT804" s="180">
        <f>VLOOKUP(AYQ804,$A$879:$F$2508,6,FALSE)</f>
        <v>128</v>
      </c>
      <c r="AYU804" s="179" t="s">
        <v>63</v>
      </c>
      <c r="AYV804" s="10">
        <f>AYT804*1.4</f>
        <v>179.2</v>
      </c>
      <c r="AYW804" s="10"/>
      <c r="AYX804" s="239"/>
      <c r="AYY804" s="179" t="s">
        <v>71</v>
      </c>
      <c r="AYZ804" s="361" t="s">
        <v>466</v>
      </c>
      <c r="AZB804" s="180"/>
      <c r="AZC804" s="180">
        <f>VLOOKUP(AYZ804,$A$879:$F$2508,6,FALSE)</f>
        <v>307</v>
      </c>
      <c r="AZD804" s="179" t="s">
        <v>63</v>
      </c>
      <c r="AZE804" s="10">
        <f>AZC804*1.4</f>
        <v>429.79999999999995</v>
      </c>
      <c r="AZF804" s="10"/>
      <c r="AZG804" s="239"/>
      <c r="AZH804" s="179" t="s">
        <v>71</v>
      </c>
      <c r="AZI804" s="361" t="s">
        <v>1705</v>
      </c>
      <c r="AZK804" s="180"/>
      <c r="AZL804" s="180">
        <f>VLOOKUP(AZI804,$A$879:$F$2508,6,FALSE)</f>
        <v>501</v>
      </c>
      <c r="AZM804" s="179" t="s">
        <v>63</v>
      </c>
      <c r="AZN804" s="10">
        <f>AZL804*1.4</f>
        <v>701.4</v>
      </c>
      <c r="AZO804" s="10"/>
      <c r="AZP804" s="239"/>
      <c r="AZQ804" s="179" t="s">
        <v>71</v>
      </c>
      <c r="AZR804" s="361" t="s">
        <v>456</v>
      </c>
      <c r="AZT804" s="180"/>
      <c r="AZU804" s="180">
        <f>VLOOKUP(AZR804,$A$879:$F$2508,6,FALSE)</f>
        <v>87</v>
      </c>
      <c r="AZV804" s="179" t="s">
        <v>63</v>
      </c>
      <c r="AZW804" s="10">
        <f>AZU804*1.4</f>
        <v>121.8</v>
      </c>
      <c r="AZX804" s="10"/>
      <c r="AZY804" s="239"/>
      <c r="AZZ804" s="179" t="s">
        <v>71</v>
      </c>
      <c r="BAA804" s="361" t="s">
        <v>466</v>
      </c>
      <c r="BAC804" s="180"/>
      <c r="BAD804" s="180">
        <f>VLOOKUP(BAA804,$A$879:$F$2508,6,FALSE)</f>
        <v>307</v>
      </c>
      <c r="BAE804" s="179" t="s">
        <v>63</v>
      </c>
      <c r="BAF804" s="10">
        <f>BAD804*1.4</f>
        <v>429.79999999999995</v>
      </c>
      <c r="BAG804" s="10"/>
      <c r="BAH804" s="239"/>
      <c r="BAI804" s="179" t="s">
        <v>71</v>
      </c>
      <c r="BAJ804" s="441" t="s">
        <v>1789</v>
      </c>
      <c r="BAL804" s="180"/>
      <c r="BAM804" s="180">
        <f>VLOOKUP(BAJ804,$A$879:$F$2508,6,FALSE)</f>
        <v>47</v>
      </c>
      <c r="BAN804" s="179" t="s">
        <v>63</v>
      </c>
      <c r="BAO804" s="10">
        <f>BAM804*1.4</f>
        <v>65.8</v>
      </c>
      <c r="BAP804" s="10"/>
      <c r="BAQ804" s="239"/>
      <c r="BAR804" s="179" t="s">
        <v>71</v>
      </c>
      <c r="BAS804" s="361" t="s">
        <v>1018</v>
      </c>
      <c r="BAU804" s="180"/>
      <c r="BAV804" s="180">
        <f>VLOOKUP(BAS804,$A$879:$F$2508,6,FALSE)</f>
        <v>370</v>
      </c>
      <c r="BAW804" s="179" t="s">
        <v>63</v>
      </c>
      <c r="BAX804" s="10">
        <f>BAV804*1.4</f>
        <v>518</v>
      </c>
      <c r="BAY804" s="10"/>
      <c r="BAZ804" s="239"/>
      <c r="BBA804" s="179" t="s">
        <v>71</v>
      </c>
      <c r="BBB804" s="361" t="s">
        <v>1705</v>
      </c>
      <c r="BBD804" s="180"/>
      <c r="BBE804" s="180">
        <f>VLOOKUP(BBB804,$A$879:$F$2508,6,FALSE)</f>
        <v>501</v>
      </c>
      <c r="BBF804" s="179" t="s">
        <v>63</v>
      </c>
      <c r="BBG804" s="10">
        <f>BBE804*1.4</f>
        <v>701.4</v>
      </c>
      <c r="BBH804" s="10"/>
      <c r="BBI804" s="239"/>
      <c r="BBJ804" s="179" t="s">
        <v>71</v>
      </c>
      <c r="BBK804" s="361" t="s">
        <v>466</v>
      </c>
      <c r="BBM804" s="180"/>
      <c r="BBN804" s="180">
        <f>VLOOKUP(BBK804,$A$879:$F$2508,6,FALSE)</f>
        <v>307</v>
      </c>
      <c r="BBO804" s="179" t="s">
        <v>63</v>
      </c>
      <c r="BBP804" s="10">
        <f>BBN804*1.4</f>
        <v>429.79999999999995</v>
      </c>
      <c r="BBQ804" s="10"/>
      <c r="BBR804" s="239"/>
      <c r="BBS804" s="179" t="s">
        <v>71</v>
      </c>
      <c r="BBT804" s="367" t="s">
        <v>1018</v>
      </c>
      <c r="BBV804" s="180"/>
      <c r="BBW804" s="180">
        <f>VLOOKUP(BBT804,$A$879:$F$2508,6,FALSE)</f>
        <v>370</v>
      </c>
      <c r="BBX804" s="179" t="s">
        <v>63</v>
      </c>
      <c r="BBY804" s="10">
        <f>BBW804*1.4</f>
        <v>518</v>
      </c>
      <c r="BBZ804" s="10"/>
      <c r="BCA804" s="239"/>
      <c r="BCB804" s="179" t="s">
        <v>71</v>
      </c>
      <c r="BCC804" s="361" t="s">
        <v>466</v>
      </c>
      <c r="BCE804" s="180"/>
      <c r="BCF804" s="180">
        <f>VLOOKUP(BCC804,$A$879:$F$2508,6,FALSE)</f>
        <v>307</v>
      </c>
      <c r="BCG804" s="179" t="s">
        <v>63</v>
      </c>
      <c r="BCH804" s="10">
        <f>BCF804*1.4</f>
        <v>429.79999999999995</v>
      </c>
      <c r="BCI804" s="10"/>
      <c r="BCJ804" s="239"/>
      <c r="BCK804" s="179" t="s">
        <v>71</v>
      </c>
      <c r="BCL804" s="361" t="s">
        <v>1789</v>
      </c>
      <c r="BCN804" s="180"/>
      <c r="BCO804" s="180">
        <f>VLOOKUP(BCL804,$A$879:$F$2508,6,FALSE)</f>
        <v>47</v>
      </c>
      <c r="BCP804" s="179" t="s">
        <v>63</v>
      </c>
      <c r="BCQ804" s="10">
        <f>BCO804*1.4</f>
        <v>65.8</v>
      </c>
      <c r="BCR804" s="10"/>
      <c r="BCS804" s="239"/>
      <c r="BCT804" s="179" t="s">
        <v>71</v>
      </c>
      <c r="BCU804" s="371" t="s">
        <v>475</v>
      </c>
      <c r="BCW804" s="180"/>
      <c r="BCX804" s="180">
        <f>VLOOKUP(BCU804,$A$879:$F$2508,6,FALSE)</f>
        <v>597</v>
      </c>
      <c r="BCY804" s="179" t="s">
        <v>63</v>
      </c>
      <c r="BCZ804" s="10">
        <f>BCX804*1.4</f>
        <v>835.8</v>
      </c>
      <c r="BDA804" s="10"/>
      <c r="BDB804" s="239"/>
      <c r="BDC804" s="179" t="s">
        <v>71</v>
      </c>
      <c r="BDD804" s="367" t="s">
        <v>1705</v>
      </c>
      <c r="BDF804" s="180"/>
      <c r="BDG804" s="180">
        <f>VLOOKUP(BDD804,$A$879:$F$2508,6,FALSE)</f>
        <v>501</v>
      </c>
      <c r="BDH804" s="179" t="s">
        <v>63</v>
      </c>
      <c r="BDI804" s="10">
        <f>BDG804*1.4</f>
        <v>701.4</v>
      </c>
      <c r="BDJ804" s="10"/>
      <c r="BDK804" s="239"/>
      <c r="BDL804" s="179" t="s">
        <v>71</v>
      </c>
      <c r="BDM804" s="361" t="s">
        <v>498</v>
      </c>
      <c r="BDO804" s="180"/>
      <c r="BDP804" s="180">
        <f>VLOOKUP(BDM804,$A$879:$F$2508,6,FALSE)</f>
        <v>486</v>
      </c>
      <c r="BDQ804" s="179" t="s">
        <v>63</v>
      </c>
      <c r="BDR804" s="10">
        <f>BDP804*1.4</f>
        <v>680.4</v>
      </c>
      <c r="BDS804" s="10"/>
      <c r="BDT804" s="239"/>
      <c r="BDU804" s="179" t="s">
        <v>71</v>
      </c>
      <c r="BDV804" s="361" t="s">
        <v>498</v>
      </c>
      <c r="BDX804" s="180"/>
      <c r="BDY804" s="180">
        <f>VLOOKUP(BDV804,$A$879:$F$2508,6,FALSE)</f>
        <v>486</v>
      </c>
      <c r="BDZ804" s="179" t="s">
        <v>63</v>
      </c>
      <c r="BEA804" s="10">
        <f>BDY804*1.4</f>
        <v>680.4</v>
      </c>
      <c r="BEB804" s="10"/>
      <c r="BEC804" s="239"/>
      <c r="BED804" s="179" t="s">
        <v>71</v>
      </c>
      <c r="BEE804" s="361" t="s">
        <v>575</v>
      </c>
      <c r="BEG804" s="180"/>
      <c r="BEH804" s="180">
        <f>VLOOKUP(BEE804,$A$879:$F$2508,6,FALSE)</f>
        <v>252</v>
      </c>
      <c r="BEI804" s="179" t="s">
        <v>63</v>
      </c>
      <c r="BEJ804" s="10">
        <f>BEH804*1.4</f>
        <v>352.79999999999995</v>
      </c>
      <c r="BEK804" s="10"/>
      <c r="BEL804" s="239"/>
      <c r="BEM804" s="179" t="s">
        <v>71</v>
      </c>
      <c r="BEN804" s="361" t="s">
        <v>723</v>
      </c>
      <c r="BEP804" s="180"/>
      <c r="BEQ804" s="180">
        <f>VLOOKUP(BEN804,$A$879:$F$2508,6,FALSE)</f>
        <v>137</v>
      </c>
      <c r="BER804" s="179" t="s">
        <v>63</v>
      </c>
      <c r="BES804" s="10">
        <f>BEQ804*1.4</f>
        <v>191.79999999999998</v>
      </c>
      <c r="BET804" s="10"/>
      <c r="BEU804" s="239"/>
      <c r="BEV804" s="179" t="s">
        <v>71</v>
      </c>
      <c r="BEW804" s="361" t="s">
        <v>466</v>
      </c>
      <c r="BEY804" s="180"/>
      <c r="BEZ804" s="180">
        <f>VLOOKUP(BEW804,$A$879:$F$2508,6,FALSE)</f>
        <v>307</v>
      </c>
      <c r="BFA804" s="179" t="s">
        <v>63</v>
      </c>
      <c r="BFB804" s="10">
        <f>BEZ804*1.4</f>
        <v>429.79999999999995</v>
      </c>
      <c r="BFC804" s="10"/>
      <c r="BFD804" s="239"/>
      <c r="BFE804" s="179" t="s">
        <v>71</v>
      </c>
      <c r="BFF804" s="361" t="s">
        <v>498</v>
      </c>
      <c r="BFH804" s="180"/>
      <c r="BFI804" s="180">
        <f>VLOOKUP(BFF804,$A$879:$F$2508,6,FALSE)</f>
        <v>486</v>
      </c>
      <c r="BFJ804" s="179" t="s">
        <v>63</v>
      </c>
      <c r="BFK804" s="10">
        <f>BFI804*1.4</f>
        <v>680.4</v>
      </c>
      <c r="BFL804" s="10"/>
      <c r="BFM804" s="239"/>
      <c r="BFN804" s="179" t="s">
        <v>71</v>
      </c>
      <c r="BFO804" s="361" t="s">
        <v>1018</v>
      </c>
      <c r="BFQ804" s="180"/>
      <c r="BFR804" s="180">
        <f>VLOOKUP(BFO804,$A$879:$F$2508,6,FALSE)</f>
        <v>370</v>
      </c>
      <c r="BFS804" s="179" t="s">
        <v>63</v>
      </c>
      <c r="BFT804" s="10">
        <f>BFR804*1.4</f>
        <v>518</v>
      </c>
      <c r="BFU804" s="10"/>
      <c r="BFV804" s="239"/>
      <c r="BFW804" s="179" t="s">
        <v>71</v>
      </c>
      <c r="BFX804" s="371" t="s">
        <v>498</v>
      </c>
      <c r="BFZ804" s="180"/>
      <c r="BGA804" s="180">
        <f>VLOOKUP(BFX804,$A$879:$F$2508,6,FALSE)</f>
        <v>486</v>
      </c>
      <c r="BGB804" s="179" t="s">
        <v>63</v>
      </c>
      <c r="BGC804" s="10">
        <f>BGA804*1.4</f>
        <v>680.4</v>
      </c>
      <c r="BGD804" s="10"/>
      <c r="BGE804" s="239"/>
      <c r="BGF804" s="179" t="s">
        <v>71</v>
      </c>
      <c r="BGG804" s="361" t="s">
        <v>723</v>
      </c>
      <c r="BGI804" s="180"/>
      <c r="BGJ804" s="180">
        <f>VLOOKUP(BGG804,$A$879:$F$2508,6,FALSE)</f>
        <v>137</v>
      </c>
      <c r="BGK804" s="179" t="s">
        <v>63</v>
      </c>
      <c r="BGL804" s="10">
        <f>BGJ804*1.4</f>
        <v>191.79999999999998</v>
      </c>
      <c r="BGM804" s="10"/>
      <c r="BGN804" s="239"/>
      <c r="BGO804" s="179" t="s">
        <v>71</v>
      </c>
      <c r="BGP804" s="371" t="s">
        <v>1018</v>
      </c>
      <c r="BGR804" s="180"/>
      <c r="BGS804" s="180">
        <f>VLOOKUP(BGP804,$A$879:$F$2508,6,FALSE)</f>
        <v>370</v>
      </c>
      <c r="BGT804" s="179" t="s">
        <v>63</v>
      </c>
      <c r="BGU804" s="10">
        <f>BGS804*1.4</f>
        <v>518</v>
      </c>
      <c r="BGV804" s="10"/>
      <c r="BGW804" s="239"/>
      <c r="BGX804" s="179" t="s">
        <v>71</v>
      </c>
      <c r="BGY804" s="361" t="s">
        <v>466</v>
      </c>
      <c r="BHA804" s="180"/>
      <c r="BHB804" s="180">
        <f>VLOOKUP(BGY804,$A$879:$F$2508,6,FALSE)</f>
        <v>307</v>
      </c>
      <c r="BHC804" s="179" t="s">
        <v>63</v>
      </c>
      <c r="BHD804" s="10">
        <f>BHB804*1.4</f>
        <v>429.79999999999995</v>
      </c>
      <c r="BHE804" s="10"/>
    </row>
    <row r="805" spans="1:1565" s="14" customFormat="1" ht="15">
      <c r="A805" s="179" t="s">
        <v>72</v>
      </c>
      <c r="B805" s="363" t="s">
        <v>432</v>
      </c>
      <c r="D805" s="180"/>
      <c r="E805" s="180">
        <f>VLOOKUP(B805,$A$879:$F$2508,6,FALSE)</f>
        <v>216</v>
      </c>
      <c r="F805" s="179" t="s">
        <v>65</v>
      </c>
      <c r="G805" s="10">
        <f>E805*1.3</f>
        <v>280.8</v>
      </c>
      <c r="H805" s="10"/>
      <c r="I805" s="233"/>
      <c r="J805" s="179" t="s">
        <v>72</v>
      </c>
      <c r="K805" s="361" t="s">
        <v>475</v>
      </c>
      <c r="M805" s="180"/>
      <c r="N805" s="180">
        <f>VLOOKUP(K805,$A$879:$F$2508,6,FALSE)</f>
        <v>597</v>
      </c>
      <c r="O805" s="179" t="s">
        <v>65</v>
      </c>
      <c r="P805" s="10">
        <f>N805*1.3</f>
        <v>776.1</v>
      </c>
      <c r="Q805" s="10"/>
      <c r="R805" s="233"/>
      <c r="S805" s="179" t="s">
        <v>72</v>
      </c>
      <c r="T805" s="361" t="s">
        <v>1709</v>
      </c>
      <c r="V805" s="180"/>
      <c r="W805" s="180">
        <f>VLOOKUP(T805,$A$879:$F$2508,6,FALSE)</f>
        <v>128</v>
      </c>
      <c r="X805" s="179" t="s">
        <v>65</v>
      </c>
      <c r="Y805" s="10">
        <f>W805*1.3</f>
        <v>166.4</v>
      </c>
      <c r="Z805" s="10"/>
      <c r="AA805" s="233"/>
      <c r="AB805" s="179" t="s">
        <v>72</v>
      </c>
      <c r="AC805" s="361" t="s">
        <v>1705</v>
      </c>
      <c r="AE805" s="180"/>
      <c r="AF805" s="180">
        <f>VLOOKUP(AC805,$A$879:$F$2508,6,FALSE)</f>
        <v>501</v>
      </c>
      <c r="AG805" s="179" t="s">
        <v>65</v>
      </c>
      <c r="AH805" s="10">
        <f>AF805*1.3</f>
        <v>651.30000000000007</v>
      </c>
      <c r="AI805" s="10"/>
      <c r="AJ805" s="233"/>
      <c r="AK805" s="179" t="s">
        <v>72</v>
      </c>
      <c r="AL805" s="361" t="s">
        <v>1018</v>
      </c>
      <c r="AN805" s="180"/>
      <c r="AO805" s="180">
        <f>VLOOKUP(AL805,$A$879:$F$2508,6,FALSE)</f>
        <v>370</v>
      </c>
      <c r="AP805" s="179" t="s">
        <v>65</v>
      </c>
      <c r="AQ805" s="10">
        <f>AO805*1.3</f>
        <v>481</v>
      </c>
      <c r="AR805" s="10"/>
      <c r="AS805" s="233"/>
      <c r="AT805" s="179" t="s">
        <v>72</v>
      </c>
      <c r="AU805" s="361" t="s">
        <v>1789</v>
      </c>
      <c r="AW805" s="180"/>
      <c r="AX805" s="180">
        <f>VLOOKUP(AU805,$A$879:$F$2508,6,FALSE)</f>
        <v>47</v>
      </c>
      <c r="AY805" s="179" t="s">
        <v>65</v>
      </c>
      <c r="AZ805" s="10">
        <f>AX805*1.3</f>
        <v>61.1</v>
      </c>
      <c r="BA805" s="10"/>
      <c r="BB805" s="233"/>
      <c r="BC805" s="179" t="s">
        <v>72</v>
      </c>
      <c r="BD805" s="361" t="s">
        <v>1018</v>
      </c>
      <c r="BF805" s="180"/>
      <c r="BG805" s="180">
        <f>VLOOKUP(BD805,$A$879:$F$2508,6,FALSE)</f>
        <v>370</v>
      </c>
      <c r="BH805" s="179" t="s">
        <v>65</v>
      </c>
      <c r="BI805" s="10">
        <f>BG805*1.3</f>
        <v>481</v>
      </c>
      <c r="BJ805" s="10"/>
      <c r="BK805" s="233"/>
      <c r="BL805" s="179" t="s">
        <v>72</v>
      </c>
      <c r="BM805" s="361" t="s">
        <v>498</v>
      </c>
      <c r="BO805" s="180"/>
      <c r="BP805" s="180">
        <f>VLOOKUP(BM805,$A$879:$F$2508,6,FALSE)</f>
        <v>486</v>
      </c>
      <c r="BQ805" s="179" t="s">
        <v>65</v>
      </c>
      <c r="BR805" s="10">
        <f>BP805*1.3</f>
        <v>631.80000000000007</v>
      </c>
      <c r="BS805" s="10"/>
      <c r="BT805" s="233"/>
      <c r="BU805" s="179" t="s">
        <v>72</v>
      </c>
      <c r="BV805" s="361" t="s">
        <v>1705</v>
      </c>
      <c r="BX805" s="180"/>
      <c r="BY805" s="180">
        <f>VLOOKUP(BV805,$A$879:$F$2508,6,FALSE)</f>
        <v>501</v>
      </c>
      <c r="BZ805" s="179" t="s">
        <v>65</v>
      </c>
      <c r="CA805" s="10">
        <f>BY805*1.3</f>
        <v>651.30000000000007</v>
      </c>
      <c r="CB805" s="10"/>
      <c r="CC805" s="233"/>
      <c r="CD805" s="179" t="s">
        <v>72</v>
      </c>
      <c r="CE805" s="361" t="s">
        <v>1705</v>
      </c>
      <c r="CG805" s="180"/>
      <c r="CH805" s="180">
        <f>VLOOKUP(CE805,$A$879:$F$2508,6,FALSE)</f>
        <v>501</v>
      </c>
      <c r="CI805" s="179" t="s">
        <v>65</v>
      </c>
      <c r="CJ805" s="10">
        <f>CH805*1.3</f>
        <v>651.30000000000007</v>
      </c>
      <c r="CK805" s="10"/>
      <c r="CL805" s="233"/>
      <c r="CM805" s="179" t="s">
        <v>72</v>
      </c>
      <c r="CN805" s="361" t="s">
        <v>1018</v>
      </c>
      <c r="CP805" s="180"/>
      <c r="CQ805" s="180">
        <f>VLOOKUP(CN805,$A$879:$F$2508,6,FALSE)</f>
        <v>370</v>
      </c>
      <c r="CR805" s="179" t="s">
        <v>65</v>
      </c>
      <c r="CS805" s="10">
        <f>CQ805*1.3</f>
        <v>481</v>
      </c>
      <c r="CT805" s="10"/>
      <c r="CU805" s="233"/>
      <c r="CV805" s="179" t="s">
        <v>72</v>
      </c>
      <c r="CW805" s="361" t="s">
        <v>1018</v>
      </c>
      <c r="CY805" s="180"/>
      <c r="CZ805" s="180">
        <f>VLOOKUP(CW805,$A$879:$F$2508,6,FALSE)</f>
        <v>370</v>
      </c>
      <c r="DA805" s="179" t="s">
        <v>65</v>
      </c>
      <c r="DB805" s="10">
        <f>CZ805*1.3</f>
        <v>481</v>
      </c>
      <c r="DC805" s="10"/>
      <c r="DD805" s="233"/>
      <c r="DE805" s="179" t="s">
        <v>72</v>
      </c>
      <c r="DF805" s="361" t="s">
        <v>475</v>
      </c>
      <c r="DH805" s="180"/>
      <c r="DI805" s="180">
        <f>VLOOKUP(DF805,$A$879:$F$2508,6,FALSE)</f>
        <v>597</v>
      </c>
      <c r="DJ805" s="179" t="s">
        <v>65</v>
      </c>
      <c r="DK805" s="10">
        <f>DI805*1.3</f>
        <v>776.1</v>
      </c>
      <c r="DL805" s="10"/>
      <c r="DM805" s="233"/>
      <c r="DN805" s="179" t="s">
        <v>72</v>
      </c>
      <c r="DO805" s="361" t="s">
        <v>1705</v>
      </c>
      <c r="DQ805" s="180"/>
      <c r="DR805" s="180">
        <f>VLOOKUP(DO805,$A$879:$F$2508,6,FALSE)</f>
        <v>501</v>
      </c>
      <c r="DS805" s="179" t="s">
        <v>65</v>
      </c>
      <c r="DT805" s="10">
        <f>DR805*1.3</f>
        <v>651.30000000000007</v>
      </c>
      <c r="DU805" s="10"/>
      <c r="DV805" s="233"/>
      <c r="DW805" s="179" t="s">
        <v>72</v>
      </c>
      <c r="DX805" s="361" t="s">
        <v>1018</v>
      </c>
      <c r="DZ805" s="180"/>
      <c r="EA805" s="180">
        <f>VLOOKUP(DX805,$A$879:$F$2508,6,FALSE)</f>
        <v>370</v>
      </c>
      <c r="EB805" s="179" t="s">
        <v>65</v>
      </c>
      <c r="EC805" s="10">
        <f>EA805*1.3</f>
        <v>481</v>
      </c>
      <c r="ED805" s="10"/>
      <c r="EE805" s="233"/>
      <c r="EF805" s="179" t="s">
        <v>72</v>
      </c>
      <c r="EG805" s="361" t="s">
        <v>498</v>
      </c>
      <c r="EI805" s="180"/>
      <c r="EJ805" s="180">
        <f>VLOOKUP(EG805,$A$879:$F$2508,6,FALSE)</f>
        <v>486</v>
      </c>
      <c r="EK805" s="179" t="s">
        <v>65</v>
      </c>
      <c r="EL805" s="10">
        <f>EJ805*1.3</f>
        <v>631.80000000000007</v>
      </c>
      <c r="EM805" s="10"/>
      <c r="EN805" s="233"/>
      <c r="EO805" s="179" t="s">
        <v>72</v>
      </c>
      <c r="EP805" s="361" t="s">
        <v>498</v>
      </c>
      <c r="ER805" s="180"/>
      <c r="ES805" s="180">
        <f>VLOOKUP(EP805,$A$879:$F$2508,6,FALSE)</f>
        <v>486</v>
      </c>
      <c r="ET805" s="179" t="s">
        <v>65</v>
      </c>
      <c r="EU805" s="10">
        <f>ES805*1.3</f>
        <v>631.80000000000007</v>
      </c>
      <c r="EV805" s="10"/>
      <c r="EW805" s="233"/>
      <c r="EX805" s="179" t="s">
        <v>72</v>
      </c>
      <c r="EY805" s="361" t="s">
        <v>1705</v>
      </c>
      <c r="FA805" s="180"/>
      <c r="FB805" s="180">
        <f>VLOOKUP(EY805,$A$879:$F$2508,6,FALSE)</f>
        <v>501</v>
      </c>
      <c r="FC805" s="179" t="s">
        <v>65</v>
      </c>
      <c r="FD805" s="10">
        <f>FB805*1.3</f>
        <v>651.30000000000007</v>
      </c>
      <c r="FE805" s="10"/>
      <c r="FF805" s="233"/>
      <c r="FG805" s="179" t="s">
        <v>72</v>
      </c>
      <c r="FH805" s="361" t="s">
        <v>1018</v>
      </c>
      <c r="FJ805" s="180"/>
      <c r="FK805" s="180">
        <f>VLOOKUP(FH805,$A$879:$F$2508,6,FALSE)</f>
        <v>370</v>
      </c>
      <c r="FL805" s="179" t="s">
        <v>65</v>
      </c>
      <c r="FM805" s="10">
        <f>FK805*1.3</f>
        <v>481</v>
      </c>
      <c r="FN805" s="10"/>
      <c r="FO805" s="233"/>
      <c r="FP805" s="179" t="s">
        <v>72</v>
      </c>
      <c r="FQ805" s="361" t="s">
        <v>1018</v>
      </c>
      <c r="FS805" s="180"/>
      <c r="FT805" s="180">
        <f>VLOOKUP(FQ805,$A$879:$F$2508,6,FALSE)</f>
        <v>370</v>
      </c>
      <c r="FU805" s="179" t="s">
        <v>65</v>
      </c>
      <c r="FV805" s="10">
        <f>FT805*1.3</f>
        <v>481</v>
      </c>
      <c r="FW805" s="10"/>
      <c r="FX805" s="233"/>
      <c r="FY805" s="179" t="s">
        <v>72</v>
      </c>
      <c r="FZ805" s="369" t="s">
        <v>183</v>
      </c>
      <c r="GB805" s="180"/>
      <c r="GC805" s="180" t="e">
        <f>VLOOKUP(FZ805,$A$879:$F$2508,6,FALSE)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1" t="s">
        <v>1709</v>
      </c>
      <c r="GK805" s="180"/>
      <c r="GL805" s="180">
        <f>VLOOKUP(GI805,$A$879:$F$2508,6,FALSE)</f>
        <v>128</v>
      </c>
      <c r="GM805" s="179" t="s">
        <v>65</v>
      </c>
      <c r="GN805" s="10">
        <f>GL805*1.3</f>
        <v>166.4</v>
      </c>
      <c r="GO805" s="10"/>
      <c r="GP805" s="233"/>
      <c r="GQ805" s="179" t="s">
        <v>72</v>
      </c>
      <c r="GR805" s="361" t="s">
        <v>1018</v>
      </c>
      <c r="GT805" s="180"/>
      <c r="GU805" s="180">
        <f>VLOOKUP(GR805,$A$879:$F$2508,6,FALSE)</f>
        <v>370</v>
      </c>
      <c r="GV805" s="179" t="s">
        <v>65</v>
      </c>
      <c r="GW805" s="10">
        <f>GU805*1.3</f>
        <v>481</v>
      </c>
      <c r="GX805" s="10"/>
      <c r="GY805" s="233"/>
      <c r="GZ805" s="179" t="s">
        <v>72</v>
      </c>
      <c r="HA805" s="361" t="s">
        <v>1789</v>
      </c>
      <c r="HC805" s="180"/>
      <c r="HD805" s="180">
        <f>VLOOKUP(HA805,$A$879:$F$2508,6,FALSE)</f>
        <v>47</v>
      </c>
      <c r="HE805" s="179" t="s">
        <v>65</v>
      </c>
      <c r="HF805" s="10">
        <f>HD805*1.3</f>
        <v>61.1</v>
      </c>
      <c r="HG805" s="10"/>
      <c r="HH805" s="233"/>
      <c r="HI805" s="179" t="s">
        <v>72</v>
      </c>
      <c r="HJ805" s="361" t="s">
        <v>575</v>
      </c>
      <c r="HL805" s="180"/>
      <c r="HM805" s="180">
        <f>VLOOKUP(HJ805,$A$879:$F$2508,6,FALSE)</f>
        <v>252</v>
      </c>
      <c r="HN805" s="179" t="s">
        <v>65</v>
      </c>
      <c r="HO805" s="10">
        <f>HM805*1.3</f>
        <v>327.60000000000002</v>
      </c>
      <c r="HP805" s="10"/>
      <c r="HQ805" s="233"/>
      <c r="HR805" s="179" t="s">
        <v>72</v>
      </c>
      <c r="HS805" s="361" t="s">
        <v>1789</v>
      </c>
      <c r="HU805" s="180"/>
      <c r="HV805" s="180">
        <f>VLOOKUP(HS805,$A$879:$F$2508,6,FALSE)</f>
        <v>47</v>
      </c>
      <c r="HW805" s="179" t="s">
        <v>65</v>
      </c>
      <c r="HX805" s="10">
        <f>HV805*1.3</f>
        <v>61.1</v>
      </c>
      <c r="HY805" s="10"/>
      <c r="HZ805" s="233"/>
      <c r="IA805" s="179" t="s">
        <v>72</v>
      </c>
      <c r="IB805" s="361" t="s">
        <v>475</v>
      </c>
      <c r="ID805" s="180"/>
      <c r="IE805" s="180">
        <f>VLOOKUP(IB805,$A$879:$F$2508,6,FALSE)</f>
        <v>597</v>
      </c>
      <c r="IF805" s="179" t="s">
        <v>65</v>
      </c>
      <c r="IG805" s="10">
        <f>IE805*1.3</f>
        <v>776.1</v>
      </c>
      <c r="IH805" s="10"/>
      <c r="II805" s="233"/>
      <c r="IJ805" s="179" t="s">
        <v>72</v>
      </c>
      <c r="IK805" s="361" t="s">
        <v>1705</v>
      </c>
      <c r="IM805" s="180"/>
      <c r="IN805" s="180">
        <f>VLOOKUP(IK805,$A$879:$F$2508,6,FALSE)</f>
        <v>501</v>
      </c>
      <c r="IO805" s="179" t="s">
        <v>65</v>
      </c>
      <c r="IP805" s="10">
        <f>IN805*1.3</f>
        <v>651.30000000000007</v>
      </c>
      <c r="IQ805" s="10"/>
      <c r="IR805" s="233"/>
      <c r="IS805" s="179" t="s">
        <v>72</v>
      </c>
      <c r="IT805" s="361" t="s">
        <v>498</v>
      </c>
      <c r="IV805" s="180"/>
      <c r="IW805" s="180">
        <f>VLOOKUP(IT805,$A$879:$F$2508,6,FALSE)</f>
        <v>486</v>
      </c>
      <c r="IX805" s="179" t="s">
        <v>65</v>
      </c>
      <c r="IY805" s="10">
        <f>IW805*1.3</f>
        <v>631.80000000000007</v>
      </c>
      <c r="IZ805" s="10"/>
      <c r="JA805" s="233"/>
      <c r="JB805" s="179" t="s">
        <v>72</v>
      </c>
      <c r="JC805" s="361" t="s">
        <v>466</v>
      </c>
      <c r="JE805" s="180"/>
      <c r="JF805" s="180">
        <f>VLOOKUP(JC805,$A$879:$F$2508,6,FALSE)</f>
        <v>307</v>
      </c>
      <c r="JG805" s="179" t="s">
        <v>65</v>
      </c>
      <c r="JH805" s="10">
        <f>JF805*1.3</f>
        <v>399.1</v>
      </c>
      <c r="JI805" s="10"/>
      <c r="JJ805" s="233"/>
      <c r="JK805" s="179" t="s">
        <v>72</v>
      </c>
      <c r="JL805" s="361" t="s">
        <v>1705</v>
      </c>
      <c r="JN805" s="180"/>
      <c r="JO805" s="180">
        <f>VLOOKUP(JL805,$A$879:$F$2508,6,FALSE)</f>
        <v>501</v>
      </c>
      <c r="JP805" s="179" t="s">
        <v>65</v>
      </c>
      <c r="JQ805" s="10">
        <f>JO805*1.3</f>
        <v>651.30000000000007</v>
      </c>
      <c r="JR805" s="10"/>
      <c r="JS805" s="233"/>
      <c r="JT805" s="179" t="s">
        <v>72</v>
      </c>
      <c r="JU805" s="361" t="s">
        <v>1709</v>
      </c>
      <c r="JW805" s="180"/>
      <c r="JX805" s="180">
        <f>VLOOKUP(JU805,$A$879:$F$2508,6,FALSE)</f>
        <v>128</v>
      </c>
      <c r="JY805" s="179" t="s">
        <v>65</v>
      </c>
      <c r="JZ805" s="10">
        <f>JX805*1.3</f>
        <v>166.4</v>
      </c>
      <c r="KA805" s="10"/>
      <c r="KB805" s="233"/>
      <c r="KC805" s="179" t="s">
        <v>72</v>
      </c>
      <c r="KD805" s="369" t="s">
        <v>183</v>
      </c>
      <c r="KF805" s="180"/>
      <c r="KG805" s="180" t="e">
        <f>VLOOKUP(KD805,$A$879:$F$2508,6,FALSE)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1" t="s">
        <v>575</v>
      </c>
      <c r="KO805" s="180"/>
      <c r="KP805" s="180">
        <f>VLOOKUP(KM805,$A$879:$F$2508,6,FALSE)</f>
        <v>252</v>
      </c>
      <c r="KQ805" s="179" t="s">
        <v>65</v>
      </c>
      <c r="KR805" s="10">
        <f>KP805*1.3</f>
        <v>327.60000000000002</v>
      </c>
      <c r="KS805" s="10"/>
      <c r="KT805" s="233"/>
      <c r="KU805" s="179" t="s">
        <v>72</v>
      </c>
      <c r="KV805" s="361" t="s">
        <v>575</v>
      </c>
      <c r="KX805" s="180"/>
      <c r="KY805" s="180">
        <f>VLOOKUP(KV805,$A$879:$F$2508,6,FALSE)</f>
        <v>252</v>
      </c>
      <c r="KZ805" s="179" t="s">
        <v>65</v>
      </c>
      <c r="LA805" s="10">
        <f>KY805*1.3</f>
        <v>327.60000000000002</v>
      </c>
      <c r="LB805" s="10"/>
      <c r="LC805" s="233"/>
      <c r="LD805" s="179" t="s">
        <v>72</v>
      </c>
      <c r="LE805" s="369" t="s">
        <v>183</v>
      </c>
      <c r="LG805" s="180"/>
      <c r="LH805" s="180" t="e">
        <f>VLOOKUP(LE805,$A$879:$F$2508,6,FALSE)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1" t="s">
        <v>1705</v>
      </c>
      <c r="LP805" s="180"/>
      <c r="LQ805" s="180">
        <f>VLOOKUP(LN805,$A$879:$F$2508,6,FALSE)</f>
        <v>501</v>
      </c>
      <c r="LR805" s="179" t="s">
        <v>65</v>
      </c>
      <c r="LS805" s="10">
        <f>LQ805*1.3</f>
        <v>651.30000000000007</v>
      </c>
      <c r="LT805" s="10"/>
      <c r="LU805" s="233"/>
      <c r="LV805" s="179" t="s">
        <v>72</v>
      </c>
      <c r="LW805" s="361" t="s">
        <v>475</v>
      </c>
      <c r="LY805" s="180"/>
      <c r="LZ805" s="180">
        <f>VLOOKUP(LW805,$A$879:$F$2508,6,FALSE)</f>
        <v>597</v>
      </c>
      <c r="MA805" s="179" t="s">
        <v>65</v>
      </c>
      <c r="MB805" s="10">
        <f>LZ805*1.3</f>
        <v>776.1</v>
      </c>
      <c r="MC805" s="10"/>
      <c r="MD805" s="233"/>
      <c r="ME805" s="179" t="s">
        <v>72</v>
      </c>
      <c r="MF805" s="361" t="s">
        <v>479</v>
      </c>
      <c r="MH805" s="180"/>
      <c r="MI805" s="180">
        <f>VLOOKUP(MF805,$A$879:$F$2508,6,FALSE)</f>
        <v>145</v>
      </c>
      <c r="MJ805" s="179" t="s">
        <v>65</v>
      </c>
      <c r="MK805" s="10">
        <f>MI805*1.3</f>
        <v>188.5</v>
      </c>
      <c r="ML805" s="10"/>
      <c r="MM805" s="233"/>
      <c r="MN805" s="179" t="s">
        <v>72</v>
      </c>
      <c r="MO805" s="369" t="s">
        <v>183</v>
      </c>
      <c r="MQ805" s="180"/>
      <c r="MR805" s="180" t="e">
        <f>VLOOKUP(MO805,$A$879:$F$2508,6,FALSE)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1" t="s">
        <v>1705</v>
      </c>
      <c r="MZ805" s="180"/>
      <c r="NA805" s="180">
        <f>VLOOKUP(MX805,$A$879:$F$2508,6,FALSE)</f>
        <v>501</v>
      </c>
      <c r="NB805" s="179" t="s">
        <v>65</v>
      </c>
      <c r="NC805" s="10">
        <f>NA805*1.3</f>
        <v>651.30000000000007</v>
      </c>
      <c r="ND805" s="10"/>
      <c r="NE805" s="233"/>
      <c r="NF805" s="179" t="s">
        <v>72</v>
      </c>
      <c r="NG805" s="361" t="s">
        <v>1018</v>
      </c>
      <c r="NI805" s="180"/>
      <c r="NJ805" s="180">
        <f>VLOOKUP(NG805,$A$879:$F$2508,6,FALSE)</f>
        <v>370</v>
      </c>
      <c r="NK805" s="179" t="s">
        <v>65</v>
      </c>
      <c r="NL805" s="10">
        <f>NJ805*1.3</f>
        <v>481</v>
      </c>
      <c r="NM805" s="10"/>
      <c r="NN805" s="233"/>
      <c r="NO805" s="179" t="s">
        <v>72</v>
      </c>
      <c r="NP805" s="361" t="s">
        <v>466</v>
      </c>
      <c r="NR805" s="180"/>
      <c r="NS805" s="180">
        <f>VLOOKUP(NP805,$A$879:$F$2508,6,FALSE)</f>
        <v>307</v>
      </c>
      <c r="NT805" s="179" t="s">
        <v>65</v>
      </c>
      <c r="NU805" s="10">
        <f>NS805*1.3</f>
        <v>399.1</v>
      </c>
      <c r="NV805" s="10"/>
      <c r="NW805" s="233"/>
      <c r="NX805" s="179" t="s">
        <v>72</v>
      </c>
      <c r="NY805" s="361" t="s">
        <v>466</v>
      </c>
      <c r="OA805" s="180"/>
      <c r="OB805" s="180">
        <f>VLOOKUP(NY805,$A$879:$F$2508,6,FALSE)</f>
        <v>307</v>
      </c>
      <c r="OC805" s="179" t="s">
        <v>65</v>
      </c>
      <c r="OD805" s="10">
        <f>OB805*1.3</f>
        <v>399.1</v>
      </c>
      <c r="OE805" s="10"/>
      <c r="OF805" s="233"/>
      <c r="OG805" s="179" t="s">
        <v>72</v>
      </c>
      <c r="OH805" s="361" t="s">
        <v>1705</v>
      </c>
      <c r="OJ805" s="180"/>
      <c r="OK805" s="180">
        <f>VLOOKUP(OH805,$A$879:$F$2508,6,FALSE)</f>
        <v>501</v>
      </c>
      <c r="OL805" s="179" t="s">
        <v>65</v>
      </c>
      <c r="OM805" s="10">
        <f>OK805*1.3</f>
        <v>651.30000000000007</v>
      </c>
      <c r="ON805" s="10"/>
      <c r="OO805" s="233"/>
      <c r="OP805" s="179" t="s">
        <v>72</v>
      </c>
      <c r="OQ805" s="361" t="s">
        <v>723</v>
      </c>
      <c r="OS805" s="180"/>
      <c r="OT805" s="180">
        <f>VLOOKUP(OQ805,$A$879:$F$2508,6,FALSE)</f>
        <v>137</v>
      </c>
      <c r="OU805" s="179" t="s">
        <v>65</v>
      </c>
      <c r="OV805" s="10">
        <f>OT805*1.3</f>
        <v>178.1</v>
      </c>
      <c r="OW805" s="10"/>
      <c r="OX805" s="233"/>
      <c r="OY805" s="179" t="s">
        <v>72</v>
      </c>
      <c r="OZ805" s="371" t="s">
        <v>575</v>
      </c>
      <c r="PB805" s="180"/>
      <c r="PC805" s="180">
        <f>VLOOKUP(OZ805,$A$879:$F$2508,6,FALSE)</f>
        <v>252</v>
      </c>
      <c r="PD805" s="179" t="s">
        <v>65</v>
      </c>
      <c r="PE805" s="10">
        <f>PC805*1.3</f>
        <v>327.60000000000002</v>
      </c>
      <c r="PF805" s="10"/>
      <c r="PG805" s="233"/>
      <c r="PH805" s="179" t="s">
        <v>72</v>
      </c>
      <c r="PI805" s="361" t="s">
        <v>475</v>
      </c>
      <c r="PK805" s="180"/>
      <c r="PL805" s="180">
        <f>VLOOKUP(PI805,$A$879:$F$2508,6,FALSE)</f>
        <v>597</v>
      </c>
      <c r="PM805" s="179" t="s">
        <v>65</v>
      </c>
      <c r="PN805" s="10">
        <f>PL805*1.3</f>
        <v>776.1</v>
      </c>
      <c r="PO805" s="10"/>
      <c r="PP805" s="233"/>
      <c r="PQ805" s="179" t="s">
        <v>72</v>
      </c>
      <c r="PR805" s="361" t="s">
        <v>575</v>
      </c>
      <c r="PT805" s="180"/>
      <c r="PU805" s="180">
        <f>VLOOKUP(PR805,$A$879:$F$2508,6,FALSE)</f>
        <v>252</v>
      </c>
      <c r="PV805" s="179" t="s">
        <v>65</v>
      </c>
      <c r="PW805" s="10">
        <f>PU805*1.3</f>
        <v>327.60000000000002</v>
      </c>
      <c r="PX805" s="10"/>
      <c r="PY805" s="233"/>
      <c r="PZ805" s="179" t="s">
        <v>72</v>
      </c>
      <c r="QA805" s="363" t="s">
        <v>498</v>
      </c>
      <c r="QC805" s="180"/>
      <c r="QD805" s="180">
        <f>VLOOKUP(QA805,$A$879:$F$2508,6,FALSE)</f>
        <v>486</v>
      </c>
      <c r="QE805" s="179" t="s">
        <v>65</v>
      </c>
      <c r="QF805" s="10">
        <f>QD805*1.3</f>
        <v>631.80000000000007</v>
      </c>
      <c r="QG805" s="10"/>
      <c r="QH805" s="233"/>
      <c r="QI805" s="179" t="s">
        <v>72</v>
      </c>
      <c r="QJ805" s="369" t="s">
        <v>183</v>
      </c>
      <c r="QL805" s="180"/>
      <c r="QM805" s="180" t="e">
        <f>VLOOKUP(QJ805,$A$879:$F$2508,6,FALSE)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1" t="s">
        <v>1018</v>
      </c>
      <c r="QU805" s="180"/>
      <c r="QV805" s="180">
        <f>VLOOKUP(QS805,$A$879:$F$2508,6,FALSE)</f>
        <v>370</v>
      </c>
      <c r="QW805" s="179" t="s">
        <v>65</v>
      </c>
      <c r="QX805" s="10">
        <f>QV805*1.3</f>
        <v>481</v>
      </c>
      <c r="QY805" s="10"/>
      <c r="QZ805" s="233"/>
      <c r="RA805" s="179" t="s">
        <v>72</v>
      </c>
      <c r="RB805" s="361" t="s">
        <v>466</v>
      </c>
      <c r="RD805" s="180"/>
      <c r="RE805" s="180">
        <f>VLOOKUP(RB805,$A$879:$F$2508,6,FALSE)</f>
        <v>307</v>
      </c>
      <c r="RF805" s="179" t="s">
        <v>65</v>
      </c>
      <c r="RG805" s="10">
        <f>RE805*1.3</f>
        <v>399.1</v>
      </c>
      <c r="RH805" s="10"/>
      <c r="RI805" s="233"/>
      <c r="RJ805" s="179" t="s">
        <v>72</v>
      </c>
      <c r="RK805" s="361" t="s">
        <v>525</v>
      </c>
      <c r="RM805" s="180"/>
      <c r="RN805" s="180">
        <f>VLOOKUP(RK805,$A$879:$F$2508,6,FALSE)</f>
        <v>36</v>
      </c>
      <c r="RO805" s="179" t="s">
        <v>65</v>
      </c>
      <c r="RP805" s="10">
        <f>RN805*1.3</f>
        <v>46.800000000000004</v>
      </c>
      <c r="RQ805" s="10"/>
      <c r="RR805" s="233"/>
      <c r="RS805" s="179" t="s">
        <v>72</v>
      </c>
      <c r="RT805" s="369" t="s">
        <v>183</v>
      </c>
      <c r="RV805" s="180"/>
      <c r="RW805" s="180" t="e">
        <f>VLOOKUP(RT805,$A$879:$F$2508,6,FALSE)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1" t="s">
        <v>475</v>
      </c>
      <c r="SE805" s="180"/>
      <c r="SF805" s="180">
        <f>VLOOKUP(SC805,$A$879:$F$2508,6,FALSE)</f>
        <v>597</v>
      </c>
      <c r="SG805" s="179" t="s">
        <v>65</v>
      </c>
      <c r="SH805" s="10">
        <f>SF805*1.3</f>
        <v>776.1</v>
      </c>
      <c r="SI805" s="10"/>
      <c r="SJ805" s="239"/>
      <c r="SK805" s="179" t="s">
        <v>72</v>
      </c>
      <c r="SL805" s="361" t="s">
        <v>475</v>
      </c>
      <c r="SN805" s="180"/>
      <c r="SO805" s="180">
        <f>VLOOKUP(SL805,$A$879:$F$2508,6,FALSE)</f>
        <v>597</v>
      </c>
      <c r="SP805" s="179" t="s">
        <v>65</v>
      </c>
      <c r="SQ805" s="10">
        <f>SO805*1.3</f>
        <v>776.1</v>
      </c>
      <c r="SR805" s="10"/>
      <c r="SS805" s="239"/>
      <c r="ST805" s="179" t="s">
        <v>72</v>
      </c>
      <c r="SU805" s="361" t="s">
        <v>1705</v>
      </c>
      <c r="SW805" s="180"/>
      <c r="SX805" s="180">
        <f>VLOOKUP(SU805,$A$879:$F$2508,6,FALSE)</f>
        <v>501</v>
      </c>
      <c r="SY805" s="179" t="s">
        <v>65</v>
      </c>
      <c r="SZ805" s="10">
        <f>SX805*1.3</f>
        <v>651.30000000000007</v>
      </c>
      <c r="TA805" s="10"/>
      <c r="TB805" s="239"/>
      <c r="TC805" s="179" t="s">
        <v>72</v>
      </c>
      <c r="TD805" s="369" t="s">
        <v>183</v>
      </c>
      <c r="TF805" s="180"/>
      <c r="TG805" s="180" t="e">
        <f>VLOOKUP(TD805,$A$879:$F$2508,6,FALSE)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1" t="s">
        <v>525</v>
      </c>
      <c r="TO805" s="180"/>
      <c r="TP805" s="180">
        <f>VLOOKUP(TM805,$A$879:$F$2508,6,FALSE)</f>
        <v>36</v>
      </c>
      <c r="TQ805" s="179" t="s">
        <v>65</v>
      </c>
      <c r="TR805" s="10">
        <f>TP805*1.3</f>
        <v>46.800000000000004</v>
      </c>
      <c r="TS805" s="10"/>
      <c r="TT805" s="239"/>
      <c r="TU805" s="179" t="s">
        <v>72</v>
      </c>
      <c r="TV805" s="361" t="s">
        <v>456</v>
      </c>
      <c r="TX805" s="180"/>
      <c r="TY805" s="180">
        <f>VLOOKUP(TV805,$A$879:$F$2508,6,FALSE)</f>
        <v>87</v>
      </c>
      <c r="TZ805" s="179" t="s">
        <v>65</v>
      </c>
      <c r="UA805" s="10">
        <f>TY805*1.3</f>
        <v>113.10000000000001</v>
      </c>
      <c r="UB805" s="10"/>
      <c r="UC805" s="239"/>
      <c r="UD805" s="179" t="s">
        <v>72</v>
      </c>
      <c r="UE805" s="361" t="s">
        <v>446</v>
      </c>
      <c r="UG805" s="180"/>
      <c r="UH805" s="180">
        <f>VLOOKUP(UE805,$A$879:$F$2508,6,FALSE)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9" t="s">
        <v>183</v>
      </c>
      <c r="UP805" s="180"/>
      <c r="UQ805" s="180" t="e">
        <f>VLOOKUP(UN805,$A$879:$F$2508,6,FALSE)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1" t="s">
        <v>498</v>
      </c>
      <c r="UY805" s="180"/>
      <c r="UZ805" s="180">
        <f>VLOOKUP(UW805,$A$879:$F$2508,6,FALSE)</f>
        <v>486</v>
      </c>
      <c r="VA805" s="179" t="s">
        <v>65</v>
      </c>
      <c r="VB805" s="10">
        <f>UZ805*1.3</f>
        <v>631.80000000000007</v>
      </c>
      <c r="VC805" s="10"/>
      <c r="VD805" s="239"/>
      <c r="VE805" s="179" t="s">
        <v>72</v>
      </c>
      <c r="VF805" s="369" t="s">
        <v>183</v>
      </c>
      <c r="VH805" s="180"/>
      <c r="VI805" s="180" t="e">
        <f>VLOOKUP(VF805,$A$879:$F$2508,6,FALSE)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1" t="s">
        <v>479</v>
      </c>
      <c r="VQ805" s="180"/>
      <c r="VR805" s="180">
        <f>VLOOKUP(VO805,$A$879:$F$2508,6,FALSE)</f>
        <v>145</v>
      </c>
      <c r="VS805" s="179" t="s">
        <v>65</v>
      </c>
      <c r="VT805" s="10">
        <f>VR805*1.3</f>
        <v>188.5</v>
      </c>
      <c r="VU805" s="10"/>
      <c r="VV805" s="239"/>
      <c r="VW805" s="179" t="s">
        <v>72</v>
      </c>
      <c r="VX805" s="369" t="s">
        <v>183</v>
      </c>
      <c r="VZ805" s="180"/>
      <c r="WA805" s="180" t="e">
        <f>VLOOKUP(VX805,$A$879:$F$2508,6,FALSE)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1" t="s">
        <v>432</v>
      </c>
      <c r="WI805" s="180"/>
      <c r="WJ805" s="180">
        <f>VLOOKUP(WG805,$A$879:$F$2508,6,FALSE)</f>
        <v>216</v>
      </c>
      <c r="WK805" s="179" t="s">
        <v>65</v>
      </c>
      <c r="WL805" s="10">
        <f>WJ805*1.3</f>
        <v>280.8</v>
      </c>
      <c r="WN805" s="239"/>
      <c r="WO805" s="179" t="s">
        <v>72</v>
      </c>
      <c r="WP805" s="361" t="s">
        <v>1709</v>
      </c>
      <c r="WQ805" s="180"/>
      <c r="WR805" s="180"/>
      <c r="WS805" s="180">
        <f>VLOOKUP(WP805,$A$879:$F$2508,6,FALSE)</f>
        <v>128</v>
      </c>
      <c r="WT805" s="179" t="s">
        <v>65</v>
      </c>
      <c r="WU805" s="10">
        <f>WS805*1.3</f>
        <v>166.4</v>
      </c>
      <c r="WV805" s="10"/>
      <c r="WW805" s="239"/>
      <c r="WX805" s="179" t="s">
        <v>72</v>
      </c>
      <c r="WY805" s="361" t="s">
        <v>1789</v>
      </c>
      <c r="XA805" s="180"/>
      <c r="XB805" s="180">
        <f>VLOOKUP(WY805,$A$879:$F$2508,6,FALSE)</f>
        <v>47</v>
      </c>
      <c r="XC805" s="179" t="s">
        <v>65</v>
      </c>
      <c r="XD805" s="10">
        <f>XB805*1.3</f>
        <v>61.1</v>
      </c>
      <c r="XF805" s="239"/>
      <c r="XG805" s="179" t="s">
        <v>72</v>
      </c>
      <c r="XH805" s="371" t="s">
        <v>466</v>
      </c>
      <c r="XJ805" s="180"/>
      <c r="XK805" s="180">
        <f>VLOOKUP(XH805,$A$879:$F$2508,6,FALSE)</f>
        <v>307</v>
      </c>
      <c r="XL805" s="179" t="s">
        <v>65</v>
      </c>
      <c r="XM805" s="10">
        <f>XK805*1.3</f>
        <v>399.1</v>
      </c>
      <c r="XO805" s="239"/>
      <c r="XP805" s="179" t="s">
        <v>72</v>
      </c>
      <c r="XQ805" s="361" t="s">
        <v>1705</v>
      </c>
      <c r="XS805" s="180"/>
      <c r="XT805" s="180">
        <f>VLOOKUP(XQ805,$A$879:$F$2508,6,FALSE)</f>
        <v>501</v>
      </c>
      <c r="XU805" s="179" t="s">
        <v>65</v>
      </c>
      <c r="XV805" s="10">
        <f>XT805*1.3</f>
        <v>651.30000000000007</v>
      </c>
      <c r="XW805" s="10"/>
      <c r="XX805" s="239"/>
      <c r="XY805" s="179" t="s">
        <v>72</v>
      </c>
      <c r="XZ805" s="361" t="s">
        <v>466</v>
      </c>
      <c r="YB805" s="180"/>
      <c r="YC805" s="180">
        <f>VLOOKUP(XZ805,$A$879:$F$2508,6,FALSE)</f>
        <v>307</v>
      </c>
      <c r="YD805" s="179" t="s">
        <v>65</v>
      </c>
      <c r="YE805" s="10">
        <f>YC805*1.3</f>
        <v>399.1</v>
      </c>
      <c r="YG805" s="239"/>
      <c r="YH805" s="179" t="s">
        <v>72</v>
      </c>
      <c r="YI805" s="361" t="s">
        <v>1705</v>
      </c>
      <c r="YK805" s="180"/>
      <c r="YL805" s="180">
        <f>VLOOKUP(YI805,$A$879:$F$2508,6,FALSE)</f>
        <v>501</v>
      </c>
      <c r="YM805" s="179" t="s">
        <v>65</v>
      </c>
      <c r="YN805" s="10">
        <f>YL805*1.3</f>
        <v>651.30000000000007</v>
      </c>
      <c r="YO805" s="10"/>
      <c r="YP805" s="239"/>
      <c r="YQ805" s="179" t="s">
        <v>72</v>
      </c>
      <c r="YR805" s="361" t="s">
        <v>1709</v>
      </c>
      <c r="YT805" s="180"/>
      <c r="YU805" s="180">
        <f>VLOOKUP(YR805,$A$879:$F$2508,6,FALSE)</f>
        <v>128</v>
      </c>
      <c r="YV805" s="179" t="s">
        <v>65</v>
      </c>
      <c r="YW805" s="10">
        <f>YU805*1.3</f>
        <v>166.4</v>
      </c>
      <c r="YY805" s="239"/>
      <c r="YZ805" s="179" t="s">
        <v>72</v>
      </c>
      <c r="ZA805" s="361" t="s">
        <v>498</v>
      </c>
      <c r="ZC805" s="180"/>
      <c r="ZD805" s="180">
        <f>VLOOKUP(ZA805,$A$879:$F$2508,6,FALSE)</f>
        <v>486</v>
      </c>
      <c r="ZE805" s="179" t="s">
        <v>65</v>
      </c>
      <c r="ZF805" s="10">
        <f>ZD805*1.3</f>
        <v>631.80000000000007</v>
      </c>
      <c r="ZH805" s="239"/>
      <c r="ZI805" s="179" t="s">
        <v>72</v>
      </c>
      <c r="ZJ805" s="361" t="s">
        <v>1709</v>
      </c>
      <c r="ZL805" s="180"/>
      <c r="ZM805" s="180">
        <f>VLOOKUP(ZJ805,$A$879:$F$2508,6,FALSE)</f>
        <v>128</v>
      </c>
      <c r="ZN805" s="179" t="s">
        <v>65</v>
      </c>
      <c r="ZO805" s="10">
        <f>ZM805*1.3</f>
        <v>166.4</v>
      </c>
      <c r="ZQ805" s="239"/>
      <c r="ZR805" s="179" t="s">
        <v>72</v>
      </c>
      <c r="ZS805" s="361" t="s">
        <v>466</v>
      </c>
      <c r="ZU805" s="180"/>
      <c r="ZV805" s="180">
        <f>VLOOKUP(ZS805,$A$879:$F$2508,6,FALSE)</f>
        <v>307</v>
      </c>
      <c r="ZW805" s="179" t="s">
        <v>65</v>
      </c>
      <c r="ZX805" s="10">
        <f>ZV805*1.3</f>
        <v>399.1</v>
      </c>
      <c r="ZY805" s="10"/>
      <c r="ZZ805" s="239"/>
      <c r="AAA805" s="179" t="s">
        <v>72</v>
      </c>
      <c r="AAB805" s="361" t="s">
        <v>475</v>
      </c>
      <c r="AAD805" s="180"/>
      <c r="AAE805" s="180">
        <f>VLOOKUP(AAB805,$A$879:$F$2508,6,FALSE)</f>
        <v>597</v>
      </c>
      <c r="AAF805" s="179" t="s">
        <v>65</v>
      </c>
      <c r="AAG805" s="10">
        <f>AAE805*1.3</f>
        <v>776.1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VLOOKUP(AAK805,$A$879:$F$2508,6,FALSE)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1" t="s">
        <v>475</v>
      </c>
      <c r="AAV805" s="180"/>
      <c r="AAW805" s="180">
        <f>VLOOKUP(AAT805,$A$879:$F$2508,6,FALSE)</f>
        <v>597</v>
      </c>
      <c r="AAX805" s="179" t="s">
        <v>65</v>
      </c>
      <c r="AAY805" s="10">
        <f>AAW805*1.3</f>
        <v>776.1</v>
      </c>
      <c r="AAZ805" s="10"/>
      <c r="ABA805" s="239"/>
      <c r="ABB805" s="179" t="s">
        <v>72</v>
      </c>
      <c r="ABC805" s="375" t="s">
        <v>723</v>
      </c>
      <c r="ABE805" s="180"/>
      <c r="ABF805" s="180">
        <f>VLOOKUP(ABC805,$A$879:$F$2508,6,FALSE)</f>
        <v>137</v>
      </c>
      <c r="ABG805" s="179" t="s">
        <v>65</v>
      </c>
      <c r="ABH805" s="10">
        <f>ABF805*1.3</f>
        <v>178.1</v>
      </c>
      <c r="ABI805" s="10"/>
      <c r="ABJ805" s="239"/>
      <c r="ABK805" s="179" t="s">
        <v>72</v>
      </c>
      <c r="ABL805" s="361" t="s">
        <v>575</v>
      </c>
      <c r="ABN805" s="180"/>
      <c r="ABO805" s="180">
        <f>VLOOKUP(ABL805,$A$879:$F$2508,6,FALSE)</f>
        <v>252</v>
      </c>
      <c r="ABP805" s="179" t="s">
        <v>65</v>
      </c>
      <c r="ABQ805" s="10">
        <f>ABO805*1.3</f>
        <v>327.60000000000002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VLOOKUP(ABU805,$A$879:$F$2508,6,FALSE)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VLOOKUP(ACD805,$A$879:$F$2508,6,FALSE)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VLOOKUP(ACM805,$A$879:$F$2508,6,FALSE)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VLOOKUP(ACV805,$A$879:$F$2508,6,FALSE)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1" t="s">
        <v>723</v>
      </c>
      <c r="ADG805" s="180"/>
      <c r="ADH805" s="180">
        <f>VLOOKUP(ADE805,$A$879:$F$2508,6,FALSE)</f>
        <v>137</v>
      </c>
      <c r="ADI805" s="179" t="s">
        <v>65</v>
      </c>
      <c r="ADJ805" s="10">
        <f>ADH805*1.3</f>
        <v>178.1</v>
      </c>
      <c r="ADL805" s="239"/>
      <c r="ADM805" s="179" t="s">
        <v>72</v>
      </c>
      <c r="ADN805" s="75" t="s">
        <v>183</v>
      </c>
      <c r="ADP805" s="180"/>
      <c r="ADQ805" s="180" t="e">
        <f>VLOOKUP(ADN805,$A$879:$F$2508,6,FALSE)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1" t="s">
        <v>466</v>
      </c>
      <c r="ADY805" s="180"/>
      <c r="ADZ805" s="180">
        <f>VLOOKUP(ADW805,$A$879:$F$2508,6,FALSE)</f>
        <v>307</v>
      </c>
      <c r="AEA805" s="179" t="s">
        <v>65</v>
      </c>
      <c r="AEB805" s="10">
        <f>ADZ805*1.3</f>
        <v>399.1</v>
      </c>
      <c r="AED805" s="239"/>
      <c r="AEE805" s="179" t="s">
        <v>72</v>
      </c>
      <c r="AEF805" s="75" t="s">
        <v>183</v>
      </c>
      <c r="AEH805" s="180"/>
      <c r="AEI805" s="180" t="e">
        <f>VLOOKUP(AEF805,$A$879:$F$2508,6,FALSE)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VLOOKUP(AEO805,$A$879:$F$2508,6,FALSE)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VLOOKUP(AEX805,$A$879:$F$2508,6,FALSE)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VLOOKUP(AFG805,$A$879:$F$2508,6,FALSE)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VLOOKUP(AFP805,$A$879:$F$2508,6,FALSE)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1" t="s">
        <v>498</v>
      </c>
      <c r="AGA805" s="180"/>
      <c r="AGB805" s="180">
        <f>VLOOKUP(AFY805,$A$879:$F$2508,6,FALSE)</f>
        <v>486</v>
      </c>
      <c r="AGC805" s="179" t="s">
        <v>65</v>
      </c>
      <c r="AGD805" s="10">
        <f>AGB805*1.3</f>
        <v>631.80000000000007</v>
      </c>
      <c r="AGE805" s="10"/>
      <c r="AGF805" s="239"/>
      <c r="AGG805" s="179" t="s">
        <v>72</v>
      </c>
      <c r="AGH805" s="361" t="s">
        <v>1705</v>
      </c>
      <c r="AGJ805" s="180"/>
      <c r="AGK805" s="180">
        <f>VLOOKUP(AGH805,$A$879:$F$2508,6,FALSE)</f>
        <v>501</v>
      </c>
      <c r="AGL805" s="179" t="s">
        <v>65</v>
      </c>
      <c r="AGM805" s="10">
        <f>AGK805*1.3</f>
        <v>651.30000000000007</v>
      </c>
      <c r="AGN805" s="10"/>
      <c r="AGO805" s="239"/>
      <c r="AGP805" s="179" t="s">
        <v>72</v>
      </c>
      <c r="AGQ805" s="361" t="s">
        <v>498</v>
      </c>
      <c r="AGS805" s="180"/>
      <c r="AGT805" s="180">
        <f>VLOOKUP(AGQ805,$A$879:$F$2508,6,FALSE)</f>
        <v>486</v>
      </c>
      <c r="AGU805" s="179" t="s">
        <v>65</v>
      </c>
      <c r="AGV805" s="10">
        <f>AGT805*1.3</f>
        <v>631.80000000000007</v>
      </c>
      <c r="AGW805" s="10"/>
      <c r="AGX805" s="239"/>
      <c r="AGY805" s="179" t="s">
        <v>72</v>
      </c>
      <c r="AGZ805" s="361" t="s">
        <v>1705</v>
      </c>
      <c r="AHB805" s="180"/>
      <c r="AHC805" s="180">
        <f>VLOOKUP(AGZ805,$A$879:$F$2508,6,FALSE)</f>
        <v>501</v>
      </c>
      <c r="AHD805" s="179" t="s">
        <v>65</v>
      </c>
      <c r="AHE805" s="10">
        <f>AHC805*1.3</f>
        <v>651.30000000000007</v>
      </c>
      <c r="AHF805" s="10"/>
      <c r="AHG805" s="239"/>
      <c r="AHH805" s="179" t="s">
        <v>72</v>
      </c>
      <c r="AHI805" s="441" t="s">
        <v>498</v>
      </c>
      <c r="AHK805" s="180"/>
      <c r="AHL805" s="180">
        <f>VLOOKUP(AHI805,$A$879:$F$2508,6,FALSE)</f>
        <v>486</v>
      </c>
      <c r="AHM805" s="179" t="s">
        <v>65</v>
      </c>
      <c r="AHN805" s="10">
        <f>AHL805*1.3</f>
        <v>631.80000000000007</v>
      </c>
      <c r="AHO805" s="10"/>
      <c r="AHP805" s="239"/>
      <c r="AHQ805" s="179" t="s">
        <v>72</v>
      </c>
      <c r="AHR805" s="361" t="s">
        <v>1705</v>
      </c>
      <c r="AHT805" s="180"/>
      <c r="AHU805" s="180">
        <f>VLOOKUP(AHR805,$A$879:$F$2508,6,FALSE)</f>
        <v>501</v>
      </c>
      <c r="AHV805" s="179" t="s">
        <v>65</v>
      </c>
      <c r="AHW805" s="10">
        <f>AHU805*1.3</f>
        <v>651.30000000000007</v>
      </c>
      <c r="AHX805" s="10"/>
      <c r="AHY805" s="239"/>
      <c r="AHZ805" s="179" t="s">
        <v>72</v>
      </c>
      <c r="AIA805" s="361" t="s">
        <v>1018</v>
      </c>
      <c r="AIC805" s="180"/>
      <c r="AID805" s="180">
        <f>VLOOKUP(AIA805,$A$879:$F$2508,6,FALSE)</f>
        <v>370</v>
      </c>
      <c r="AIE805" s="179" t="s">
        <v>65</v>
      </c>
      <c r="AIF805" s="10">
        <f>AID805*1.3</f>
        <v>481</v>
      </c>
      <c r="AIG805" s="10"/>
      <c r="AIH805" s="239"/>
      <c r="AII805" s="179" t="s">
        <v>72</v>
      </c>
      <c r="AIJ805" s="361" t="s">
        <v>1018</v>
      </c>
      <c r="AIL805" s="180"/>
      <c r="AIM805" s="180">
        <f>VLOOKUP(AIJ805,$A$879:$F$2508,6,FALSE)</f>
        <v>370</v>
      </c>
      <c r="AIN805" s="179" t="s">
        <v>65</v>
      </c>
      <c r="AIO805" s="10">
        <f>AIM805*1.3</f>
        <v>481</v>
      </c>
      <c r="AIP805" s="10"/>
      <c r="AIQ805" s="239"/>
      <c r="AIR805" s="179" t="s">
        <v>72</v>
      </c>
      <c r="AIS805" s="361" t="s">
        <v>432</v>
      </c>
      <c r="AIU805" s="180"/>
      <c r="AIV805" s="180">
        <f>VLOOKUP(AIS805,$A$879:$F$2508,6,FALSE)</f>
        <v>216</v>
      </c>
      <c r="AIW805" s="179" t="s">
        <v>65</v>
      </c>
      <c r="AIX805" s="10">
        <f>AIV805*1.3</f>
        <v>280.8</v>
      </c>
      <c r="AIY805" s="10"/>
      <c r="AIZ805" s="239"/>
      <c r="AJA805" s="179" t="s">
        <v>72</v>
      </c>
      <c r="AJB805" s="371" t="s">
        <v>432</v>
      </c>
      <c r="AJD805" s="180"/>
      <c r="AJE805" s="180">
        <f>VLOOKUP(AJB805,$A$879:$F$2508,6,FALSE)</f>
        <v>216</v>
      </c>
      <c r="AJF805" s="179" t="s">
        <v>65</v>
      </c>
      <c r="AJG805" s="10">
        <f>AJE805*1.3</f>
        <v>280.8</v>
      </c>
      <c r="AJH805" s="10"/>
      <c r="AJI805" s="239"/>
      <c r="AJJ805" s="179" t="s">
        <v>72</v>
      </c>
      <c r="AJK805" s="361" t="s">
        <v>1789</v>
      </c>
      <c r="AJM805" s="180"/>
      <c r="AJN805" s="180">
        <f>VLOOKUP(AJK805,$A$879:$F$2508,6,FALSE)</f>
        <v>47</v>
      </c>
      <c r="AJO805" s="179" t="s">
        <v>65</v>
      </c>
      <c r="AJP805" s="10">
        <f>AJN805*1.3</f>
        <v>61.1</v>
      </c>
      <c r="AJQ805" s="10"/>
      <c r="AJR805" s="239"/>
      <c r="AJS805" s="179" t="s">
        <v>72</v>
      </c>
      <c r="AJT805" s="367" t="s">
        <v>1705</v>
      </c>
      <c r="AJV805" s="180"/>
      <c r="AJW805" s="180">
        <f>VLOOKUP(AJT805,$A$879:$F$2508,6,FALSE)</f>
        <v>501</v>
      </c>
      <c r="AJX805" s="179" t="s">
        <v>65</v>
      </c>
      <c r="AJY805" s="10">
        <f>AJW805*1.3</f>
        <v>651.30000000000007</v>
      </c>
      <c r="AJZ805" s="10"/>
      <c r="AKA805" s="239"/>
      <c r="AKB805" s="179" t="s">
        <v>72</v>
      </c>
      <c r="AKC805" s="361" t="s">
        <v>475</v>
      </c>
      <c r="AKE805" s="180"/>
      <c r="AKF805" s="180">
        <f>VLOOKUP(AKC805,$A$879:$F$2508,6,FALSE)</f>
        <v>597</v>
      </c>
      <c r="AKG805" s="179" t="s">
        <v>65</v>
      </c>
      <c r="AKH805" s="10">
        <f>AKF805*1.3</f>
        <v>776.1</v>
      </c>
      <c r="AKI805" s="10"/>
      <c r="AKJ805" s="239"/>
      <c r="AKK805" s="179" t="s">
        <v>72</v>
      </c>
      <c r="AKL805" s="361" t="s">
        <v>475</v>
      </c>
      <c r="AKN805" s="180"/>
      <c r="AKO805" s="180">
        <f>VLOOKUP(AKL805,$A$879:$F$2508,6,FALSE)</f>
        <v>597</v>
      </c>
      <c r="AKP805" s="179" t="s">
        <v>65</v>
      </c>
      <c r="AKQ805" s="10">
        <f>AKO805*1.3</f>
        <v>776.1</v>
      </c>
      <c r="AKR805" s="10"/>
      <c r="AKS805" s="239"/>
      <c r="AKT805" s="179" t="s">
        <v>72</v>
      </c>
      <c r="AKU805" s="361" t="s">
        <v>1705</v>
      </c>
      <c r="AKW805" s="180"/>
      <c r="AKX805" s="180">
        <f>VLOOKUP(AKU805,$A$879:$F$2508,6,FALSE)</f>
        <v>501</v>
      </c>
      <c r="AKY805" s="179" t="s">
        <v>65</v>
      </c>
      <c r="AKZ805" s="10">
        <f>AKX805*1.3</f>
        <v>651.30000000000007</v>
      </c>
      <c r="ALA805" s="10"/>
      <c r="ALB805" s="239"/>
      <c r="ALC805" s="179" t="s">
        <v>72</v>
      </c>
      <c r="ALD805" s="361" t="s">
        <v>1018</v>
      </c>
      <c r="ALF805" s="180"/>
      <c r="ALG805" s="180">
        <f>VLOOKUP(ALD805,$A$879:$F$2508,6,FALSE)</f>
        <v>370</v>
      </c>
      <c r="ALH805" s="179" t="s">
        <v>65</v>
      </c>
      <c r="ALI805" s="10">
        <f>ALG805*1.3</f>
        <v>481</v>
      </c>
      <c r="ALJ805" s="10"/>
      <c r="ALK805" s="239"/>
      <c r="ALL805" s="179" t="s">
        <v>72</v>
      </c>
      <c r="ALM805" s="361" t="s">
        <v>498</v>
      </c>
      <c r="ALO805" s="180"/>
      <c r="ALP805" s="180">
        <f>VLOOKUP(ALM805,$A$879:$F$2508,6,FALSE)</f>
        <v>486</v>
      </c>
      <c r="ALQ805" s="179" t="s">
        <v>65</v>
      </c>
      <c r="ALR805" s="10">
        <f>ALP805*1.3</f>
        <v>631.80000000000007</v>
      </c>
      <c r="ALS805" s="10"/>
      <c r="ALT805" s="239"/>
      <c r="ALU805" s="179" t="s">
        <v>72</v>
      </c>
      <c r="ALV805" s="361" t="s">
        <v>575</v>
      </c>
      <c r="ALX805" s="180"/>
      <c r="ALY805" s="180">
        <f>VLOOKUP(ALV805,$A$879:$F$2508,6,FALSE)</f>
        <v>252</v>
      </c>
      <c r="ALZ805" s="179" t="s">
        <v>65</v>
      </c>
      <c r="AMA805" s="10">
        <f>ALY805*1.3</f>
        <v>327.60000000000002</v>
      </c>
      <c r="AMB805" s="10"/>
      <c r="AMC805" s="239"/>
      <c r="AMD805" s="179" t="s">
        <v>72</v>
      </c>
      <c r="AME805" s="444" t="s">
        <v>1705</v>
      </c>
      <c r="AMG805" s="180"/>
      <c r="AMH805" s="180">
        <f>VLOOKUP(AME805,$A$879:$F$2508,6,FALSE)</f>
        <v>501</v>
      </c>
      <c r="AMI805" s="179" t="s">
        <v>65</v>
      </c>
      <c r="AMJ805" s="10">
        <f>AMH805*1.3</f>
        <v>651.30000000000007</v>
      </c>
      <c r="AMK805" s="10"/>
      <c r="AML805" s="239"/>
      <c r="AMM805" s="179" t="s">
        <v>72</v>
      </c>
      <c r="AMN805" s="363" t="s">
        <v>432</v>
      </c>
      <c r="AMP805" s="180"/>
      <c r="AMQ805" s="180">
        <f>VLOOKUP(AMN805,$A$879:$F$2508,6,FALSE)</f>
        <v>216</v>
      </c>
      <c r="AMR805" s="179" t="s">
        <v>65</v>
      </c>
      <c r="AMS805" s="10">
        <f>AMQ805*1.3</f>
        <v>280.8</v>
      </c>
      <c r="AMT805" s="10"/>
      <c r="AMU805" s="239"/>
      <c r="AMV805" s="179" t="s">
        <v>72</v>
      </c>
      <c r="AMW805" s="361" t="s">
        <v>575</v>
      </c>
      <c r="AMY805" s="180"/>
      <c r="AMZ805" s="180">
        <f>VLOOKUP(AMW805,$A$879:$F$2508,6,FALSE)</f>
        <v>252</v>
      </c>
      <c r="ANA805" s="179" t="s">
        <v>65</v>
      </c>
      <c r="ANB805" s="10">
        <f>AMZ805*1.3</f>
        <v>327.60000000000002</v>
      </c>
      <c r="ANC805" s="10"/>
      <c r="AND805" s="239"/>
      <c r="ANE805" s="179" t="s">
        <v>72</v>
      </c>
      <c r="ANF805" s="361" t="s">
        <v>498</v>
      </c>
      <c r="ANH805" s="180"/>
      <c r="ANI805" s="180">
        <f>VLOOKUP(ANF805,$A$879:$F$2508,6,FALSE)</f>
        <v>486</v>
      </c>
      <c r="ANJ805" s="179" t="s">
        <v>65</v>
      </c>
      <c r="ANK805" s="10">
        <f>ANI805*1.3</f>
        <v>631.80000000000007</v>
      </c>
      <c r="ANL805" s="10"/>
      <c r="ANM805" s="239"/>
      <c r="ANN805" s="179" t="s">
        <v>72</v>
      </c>
      <c r="ANO805" s="371" t="s">
        <v>498</v>
      </c>
      <c r="ANQ805" s="180"/>
      <c r="ANR805" s="180">
        <f>VLOOKUP(ANO805,$A$879:$F$2508,6,FALSE)</f>
        <v>486</v>
      </c>
      <c r="ANS805" s="179" t="s">
        <v>65</v>
      </c>
      <c r="ANT805" s="10">
        <f>ANR805*1.3</f>
        <v>631.80000000000007</v>
      </c>
      <c r="ANU805" s="10"/>
      <c r="ANV805" s="239"/>
      <c r="ANW805" s="179" t="s">
        <v>72</v>
      </c>
      <c r="ANX805" s="361" t="s">
        <v>1789</v>
      </c>
      <c r="ANZ805" s="180"/>
      <c r="AOA805" s="180">
        <f>VLOOKUP(ANX805,$A$879:$F$2508,6,FALSE)</f>
        <v>47</v>
      </c>
      <c r="AOB805" s="179" t="s">
        <v>65</v>
      </c>
      <c r="AOC805" s="10">
        <f>AOA805*1.3</f>
        <v>61.1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VLOOKUP(AOG805,$A$879:$F$2508,6,FALSE)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1" t="s">
        <v>466</v>
      </c>
      <c r="AOR805" s="180"/>
      <c r="AOS805" s="180">
        <f>VLOOKUP(AOP805,$A$879:$F$2508,6,FALSE)</f>
        <v>307</v>
      </c>
      <c r="AOT805" s="179" t="s">
        <v>65</v>
      </c>
      <c r="AOU805" s="10">
        <f>AOS805*1.3</f>
        <v>399.1</v>
      </c>
      <c r="AOV805" s="10"/>
      <c r="AOW805" s="239"/>
      <c r="AOX805" s="179" t="s">
        <v>72</v>
      </c>
      <c r="AOY805" s="447" t="s">
        <v>475</v>
      </c>
      <c r="APA805" s="180"/>
      <c r="APB805" s="180">
        <f>VLOOKUP(AOY805,$A$879:$F$2508,6,FALSE)</f>
        <v>597</v>
      </c>
      <c r="APC805" s="179" t="s">
        <v>65</v>
      </c>
      <c r="APD805" s="10">
        <f>APB805*1.3</f>
        <v>776.1</v>
      </c>
      <c r="APE805" s="10"/>
      <c r="APF805" s="239"/>
      <c r="APG805" s="179" t="s">
        <v>72</v>
      </c>
      <c r="APH805" s="361" t="s">
        <v>498</v>
      </c>
      <c r="APJ805" s="180"/>
      <c r="APK805" s="180">
        <f>VLOOKUP(APH805,$A$879:$F$2508,6,FALSE)</f>
        <v>486</v>
      </c>
      <c r="APL805" s="179" t="s">
        <v>65</v>
      </c>
      <c r="APM805" s="10">
        <f>APK805*1.3</f>
        <v>631.80000000000007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VLOOKUP(APQ805,$A$879:$F$2508,6,FALSE)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1" t="s">
        <v>498</v>
      </c>
      <c r="AQB805" s="180"/>
      <c r="AQC805" s="180">
        <f>VLOOKUP(APZ805,$A$879:$F$2508,6,FALSE)</f>
        <v>486</v>
      </c>
      <c r="AQD805" s="179" t="s">
        <v>65</v>
      </c>
      <c r="AQE805" s="10">
        <f>AQC805*1.3</f>
        <v>631.80000000000007</v>
      </c>
      <c r="AQF805" s="10"/>
      <c r="AQG805" s="239"/>
      <c r="AQH805" s="179" t="s">
        <v>72</v>
      </c>
      <c r="AQI805" s="361" t="s">
        <v>1705</v>
      </c>
      <c r="AQK805" s="180"/>
      <c r="AQL805" s="180">
        <f>VLOOKUP(AQI805,$A$879:$F$2508,6,FALSE)</f>
        <v>501</v>
      </c>
      <c r="AQM805" s="179" t="s">
        <v>65</v>
      </c>
      <c r="AQN805" s="10">
        <f>AQL805*1.3</f>
        <v>651.30000000000007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VLOOKUP(AQR805,$A$879:$F$2508,6,FALSE)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VLOOKUP(ARA805,$A$879:$F$2508,6,FALSE)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VLOOKUP(ARJ805,$A$879:$F$2508,6,FALSE)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VLOOKUP(ARS805,$A$879:$F$2508,6,FALSE)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1" t="s">
        <v>498</v>
      </c>
      <c r="ASD805" s="180"/>
      <c r="ASE805" s="180">
        <f>VLOOKUP(ASB805,$A$879:$F$2508,6,FALSE)</f>
        <v>486</v>
      </c>
      <c r="ASF805" s="179" t="s">
        <v>65</v>
      </c>
      <c r="ASG805" s="10">
        <f>ASE805*1.3</f>
        <v>631.80000000000007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VLOOKUP(ASK805,$A$879:$F$2508,6,FALSE)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1" t="s">
        <v>525</v>
      </c>
      <c r="ASV805" s="180"/>
      <c r="ASW805" s="180">
        <f>VLOOKUP(AST805,$A$879:$F$2508,6,FALSE)</f>
        <v>36</v>
      </c>
      <c r="ASX805" s="179" t="s">
        <v>65</v>
      </c>
      <c r="ASY805" s="10">
        <f>ASW805*1.3</f>
        <v>46.800000000000004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VLOOKUP(ATC805,$A$879:$F$2508,6,FALSE)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VLOOKUP(ATL805,$A$879:$F$2508,6,FALSE)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VLOOKUP(ATU805,$A$879:$F$2508,6,FALSE)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VLOOKUP(AUD805,$A$879:$F$2508,6,FALSE)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VLOOKUP(AUM805,$A$879:$F$2508,6,FALSE)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VLOOKUP(AUV805,$A$879:$F$2508,6,FALSE)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VLOOKUP(AVE805,$A$879:$F$2508,6,FALSE)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VLOOKUP(AVN805,$A$879:$F$2508,6,FALSE)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VLOOKUP(AVW805,$A$879:$F$2508,6,FALSE)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VLOOKUP(AWF805,$A$879:$F$2508,6,FALSE)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1" t="s">
        <v>475</v>
      </c>
      <c r="AWQ805" s="180"/>
      <c r="AWR805" s="180">
        <f>VLOOKUP(AWO805,$A$879:$F$2508,6,FALSE)</f>
        <v>597</v>
      </c>
      <c r="AWS805" s="179" t="s">
        <v>65</v>
      </c>
      <c r="AWT805" s="10">
        <f>AWR805*1.3</f>
        <v>776.1</v>
      </c>
      <c r="AWU805" s="10"/>
      <c r="AWV805" s="239"/>
      <c r="AWW805" s="179" t="s">
        <v>72</v>
      </c>
      <c r="AWX805" s="361" t="s">
        <v>466</v>
      </c>
      <c r="AWZ805" s="180"/>
      <c r="AXA805" s="180">
        <f>VLOOKUP(AWX805,$A$879:$F$2508,6,FALSE)</f>
        <v>307</v>
      </c>
      <c r="AXB805" s="179" t="s">
        <v>65</v>
      </c>
      <c r="AXC805" s="10">
        <f>AXA805*1.3</f>
        <v>399.1</v>
      </c>
      <c r="AXD805" s="10"/>
      <c r="AXE805" s="239"/>
      <c r="AXF805" s="179" t="s">
        <v>72</v>
      </c>
      <c r="AXG805" s="361" t="s">
        <v>475</v>
      </c>
      <c r="AXI805" s="180"/>
      <c r="AXJ805" s="180">
        <f>VLOOKUP(AXG805,$A$879:$F$2508,6,FALSE)</f>
        <v>597</v>
      </c>
      <c r="AXK805" s="179" t="s">
        <v>65</v>
      </c>
      <c r="AXL805" s="10">
        <f>AXJ805*1.3</f>
        <v>776.1</v>
      </c>
      <c r="AXM805" s="10"/>
      <c r="AXN805" s="239"/>
      <c r="AXO805" s="179" t="s">
        <v>72</v>
      </c>
      <c r="AXP805" s="361" t="s">
        <v>466</v>
      </c>
      <c r="AXR805" s="180"/>
      <c r="AXS805" s="180">
        <f>VLOOKUP(AXP805,$A$879:$F$2508,6,FALSE)</f>
        <v>307</v>
      </c>
      <c r="AXT805" s="179" t="s">
        <v>65</v>
      </c>
      <c r="AXU805" s="10">
        <f>AXS805*1.3</f>
        <v>399.1</v>
      </c>
      <c r="AXV805" s="10"/>
      <c r="AXW805" s="239"/>
      <c r="AXX805" s="179" t="s">
        <v>72</v>
      </c>
      <c r="AXY805" s="361" t="s">
        <v>1789</v>
      </c>
      <c r="AYA805" s="180"/>
      <c r="AYB805" s="180">
        <f>VLOOKUP(AXY805,$A$879:$F$2508,6,FALSE)</f>
        <v>47</v>
      </c>
      <c r="AYC805" s="179" t="s">
        <v>65</v>
      </c>
      <c r="AYD805" s="10">
        <f>AYB805*1.3</f>
        <v>61.1</v>
      </c>
      <c r="AYE805" s="10"/>
      <c r="AYF805" s="239"/>
      <c r="AYG805" s="179" t="s">
        <v>72</v>
      </c>
      <c r="AYH805" s="361" t="s">
        <v>1704</v>
      </c>
      <c r="AYJ805" s="180"/>
      <c r="AYK805" s="180">
        <f>VLOOKUP(AYH805,$A$879:$F$2508,6,FALSE)</f>
        <v>62</v>
      </c>
      <c r="AYL805" s="179" t="s">
        <v>65</v>
      </c>
      <c r="AYM805" s="10">
        <f>AYK805*1.3</f>
        <v>80.600000000000009</v>
      </c>
      <c r="AYN805" s="10"/>
      <c r="AYO805" s="239"/>
      <c r="AYP805" s="179" t="s">
        <v>72</v>
      </c>
      <c r="AYQ805" s="361" t="s">
        <v>575</v>
      </c>
      <c r="AYS805" s="180"/>
      <c r="AYT805" s="180">
        <f>VLOOKUP(AYQ805,$A$879:$F$2508,6,FALSE)</f>
        <v>252</v>
      </c>
      <c r="AYU805" s="179" t="s">
        <v>65</v>
      </c>
      <c r="AYV805" s="10">
        <f>AYT805*1.3</f>
        <v>327.60000000000002</v>
      </c>
      <c r="AYW805" s="10"/>
      <c r="AYX805" s="239"/>
      <c r="AYY805" s="179" t="s">
        <v>72</v>
      </c>
      <c r="AYZ805" s="361" t="s">
        <v>575</v>
      </c>
      <c r="AZB805" s="180"/>
      <c r="AZC805" s="180">
        <f>VLOOKUP(AYZ805,$A$879:$F$2508,6,FALSE)</f>
        <v>252</v>
      </c>
      <c r="AZD805" s="179" t="s">
        <v>65</v>
      </c>
      <c r="AZE805" s="10">
        <f>AZC805*1.3</f>
        <v>327.60000000000002</v>
      </c>
      <c r="AZF805" s="10"/>
      <c r="AZG805" s="239"/>
      <c r="AZH805" s="179" t="s">
        <v>72</v>
      </c>
      <c r="AZI805" s="361" t="s">
        <v>498</v>
      </c>
      <c r="AZK805" s="180"/>
      <c r="AZL805" s="180">
        <f>VLOOKUP(AZI805,$A$879:$F$2508,6,FALSE)</f>
        <v>486</v>
      </c>
      <c r="AZM805" s="179" t="s">
        <v>65</v>
      </c>
      <c r="AZN805" s="10">
        <f>AZL805*1.3</f>
        <v>631.80000000000007</v>
      </c>
      <c r="AZO805" s="10"/>
      <c r="AZP805" s="239"/>
      <c r="AZQ805" s="179" t="s">
        <v>72</v>
      </c>
      <c r="AZR805" s="361" t="s">
        <v>466</v>
      </c>
      <c r="AZT805" s="180"/>
      <c r="AZU805" s="180">
        <f>VLOOKUP(AZR805,$A$879:$F$2508,6,FALSE)</f>
        <v>307</v>
      </c>
      <c r="AZV805" s="179" t="s">
        <v>65</v>
      </c>
      <c r="AZW805" s="10">
        <f>AZU805*1.3</f>
        <v>399.1</v>
      </c>
      <c r="AZX805" s="10"/>
      <c r="AZY805" s="239"/>
      <c r="AZZ805" s="179" t="s">
        <v>72</v>
      </c>
      <c r="BAA805" s="361" t="s">
        <v>1709</v>
      </c>
      <c r="BAC805" s="180"/>
      <c r="BAD805" s="180">
        <f>VLOOKUP(BAA805,$A$879:$F$2508,6,FALSE)</f>
        <v>128</v>
      </c>
      <c r="BAE805" s="179" t="s">
        <v>65</v>
      </c>
      <c r="BAF805" s="10">
        <f>BAD805*1.3</f>
        <v>166.4</v>
      </c>
      <c r="BAG805" s="10"/>
      <c r="BAH805" s="239"/>
      <c r="BAI805" s="179" t="s">
        <v>72</v>
      </c>
      <c r="BAJ805" s="441" t="s">
        <v>498</v>
      </c>
      <c r="BAL805" s="180"/>
      <c r="BAM805" s="180">
        <f>VLOOKUP(BAJ805,$A$879:$F$2508,6,FALSE)</f>
        <v>486</v>
      </c>
      <c r="BAN805" s="179" t="s">
        <v>65</v>
      </c>
      <c r="BAO805" s="10">
        <f>BAM805*1.3</f>
        <v>631.80000000000007</v>
      </c>
      <c r="BAP805" s="10"/>
      <c r="BAQ805" s="239"/>
      <c r="BAR805" s="179" t="s">
        <v>72</v>
      </c>
      <c r="BAS805" s="361" t="s">
        <v>1709</v>
      </c>
      <c r="BAU805" s="180"/>
      <c r="BAV805" s="180">
        <f>VLOOKUP(BAS805,$A$879:$F$2508,6,FALSE)</f>
        <v>128</v>
      </c>
      <c r="BAW805" s="179" t="s">
        <v>65</v>
      </c>
      <c r="BAX805" s="10">
        <f>BAV805*1.3</f>
        <v>166.4</v>
      </c>
      <c r="BAY805" s="10"/>
      <c r="BAZ805" s="239"/>
      <c r="BBA805" s="179" t="s">
        <v>72</v>
      </c>
      <c r="BBB805" s="361" t="s">
        <v>498</v>
      </c>
      <c r="BBD805" s="180"/>
      <c r="BBE805" s="180">
        <f>VLOOKUP(BBB805,$A$879:$F$2508,6,FALSE)</f>
        <v>486</v>
      </c>
      <c r="BBF805" s="179" t="s">
        <v>65</v>
      </c>
      <c r="BBG805" s="10">
        <f>BBE805*1.3</f>
        <v>631.80000000000007</v>
      </c>
      <c r="BBH805" s="10"/>
      <c r="BBI805" s="239"/>
      <c r="BBJ805" s="179" t="s">
        <v>72</v>
      </c>
      <c r="BBK805" s="361" t="s">
        <v>1018</v>
      </c>
      <c r="BBM805" s="180"/>
      <c r="BBN805" s="180">
        <f>VLOOKUP(BBK805,$A$879:$F$2508,6,FALSE)</f>
        <v>370</v>
      </c>
      <c r="BBO805" s="179" t="s">
        <v>65</v>
      </c>
      <c r="BBP805" s="10">
        <f>BBN805*1.3</f>
        <v>481</v>
      </c>
      <c r="BBQ805" s="10"/>
      <c r="BBR805" s="239"/>
      <c r="BBS805" s="179" t="s">
        <v>72</v>
      </c>
      <c r="BBT805" s="367" t="s">
        <v>498</v>
      </c>
      <c r="BBV805" s="180"/>
      <c r="BBW805" s="180">
        <f>VLOOKUP(BBT805,$A$879:$F$2508,6,FALSE)</f>
        <v>486</v>
      </c>
      <c r="BBX805" s="179" t="s">
        <v>65</v>
      </c>
      <c r="BBY805" s="10">
        <f>BBW805*1.3</f>
        <v>631.80000000000007</v>
      </c>
      <c r="BBZ805" s="10"/>
      <c r="BCA805" s="239"/>
      <c r="BCB805" s="179" t="s">
        <v>72</v>
      </c>
      <c r="BCC805" s="361" t="s">
        <v>446</v>
      </c>
      <c r="BCE805" s="180"/>
      <c r="BCF805" s="180">
        <f>VLOOKUP(BCC805,$A$879:$F$2508,6,FALSE)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1" t="s">
        <v>456</v>
      </c>
      <c r="BCN805" s="180"/>
      <c r="BCO805" s="180">
        <f>VLOOKUP(BCL805,$A$879:$F$2508,6,FALSE)</f>
        <v>87</v>
      </c>
      <c r="BCP805" s="179" t="s">
        <v>65</v>
      </c>
      <c r="BCQ805" s="10">
        <f>BCO805*1.3</f>
        <v>113.10000000000001</v>
      </c>
      <c r="BCR805" s="10"/>
      <c r="BCS805" s="239"/>
      <c r="BCT805" s="179" t="s">
        <v>72</v>
      </c>
      <c r="BCU805" s="371" t="s">
        <v>575</v>
      </c>
      <c r="BCW805" s="180"/>
      <c r="BCX805" s="180">
        <f>VLOOKUP(BCU805,$A$879:$F$2508,6,FALSE)</f>
        <v>252</v>
      </c>
      <c r="BCY805" s="179" t="s">
        <v>65</v>
      </c>
      <c r="BCZ805" s="10">
        <f>BCX805*1.3</f>
        <v>327.60000000000002</v>
      </c>
      <c r="BDA805" s="10"/>
      <c r="BDB805" s="239"/>
      <c r="BDC805" s="179" t="s">
        <v>72</v>
      </c>
      <c r="BDD805" s="367" t="s">
        <v>498</v>
      </c>
      <c r="BDF805" s="180"/>
      <c r="BDG805" s="180">
        <f>VLOOKUP(BDD805,$A$879:$F$2508,6,FALSE)</f>
        <v>486</v>
      </c>
      <c r="BDH805" s="179" t="s">
        <v>65</v>
      </c>
      <c r="BDI805" s="10">
        <f>BDG805*1.3</f>
        <v>631.80000000000007</v>
      </c>
      <c r="BDJ805" s="10"/>
      <c r="BDK805" s="239"/>
      <c r="BDL805" s="179" t="s">
        <v>72</v>
      </c>
      <c r="BDM805" s="361" t="s">
        <v>475</v>
      </c>
      <c r="BDO805" s="180"/>
      <c r="BDP805" s="180">
        <f>VLOOKUP(BDM805,$A$879:$F$2508,6,FALSE)</f>
        <v>597</v>
      </c>
      <c r="BDQ805" s="179" t="s">
        <v>65</v>
      </c>
      <c r="BDR805" s="10">
        <f>BDP805*1.3</f>
        <v>776.1</v>
      </c>
      <c r="BDS805" s="10"/>
      <c r="BDT805" s="239"/>
      <c r="BDU805" s="179" t="s">
        <v>72</v>
      </c>
      <c r="BDV805" s="361" t="s">
        <v>723</v>
      </c>
      <c r="BDX805" s="180"/>
      <c r="BDY805" s="180">
        <f>VLOOKUP(BDV805,$A$879:$F$2508,6,FALSE)</f>
        <v>137</v>
      </c>
      <c r="BDZ805" s="179" t="s">
        <v>65</v>
      </c>
      <c r="BEA805" s="10">
        <f>BDY805*1.3</f>
        <v>178.1</v>
      </c>
      <c r="BEB805" s="10"/>
      <c r="BEC805" s="239"/>
      <c r="BED805" s="179" t="s">
        <v>72</v>
      </c>
      <c r="BEE805" s="361" t="s">
        <v>432</v>
      </c>
      <c r="BEG805" s="180"/>
      <c r="BEH805" s="180">
        <f>VLOOKUP(BEE805,$A$879:$F$2508,6,FALSE)</f>
        <v>216</v>
      </c>
      <c r="BEI805" s="179" t="s">
        <v>65</v>
      </c>
      <c r="BEJ805" s="10">
        <f>BEH805*1.3</f>
        <v>280.8</v>
      </c>
      <c r="BEK805" s="10"/>
      <c r="BEL805" s="239"/>
      <c r="BEM805" s="179" t="s">
        <v>72</v>
      </c>
      <c r="BEN805" s="361" t="s">
        <v>525</v>
      </c>
      <c r="BEP805" s="180"/>
      <c r="BEQ805" s="180">
        <f>VLOOKUP(BEN805,$A$879:$F$2508,6,FALSE)</f>
        <v>36</v>
      </c>
      <c r="BER805" s="179" t="s">
        <v>65</v>
      </c>
      <c r="BES805" s="10">
        <f>BEQ805*1.3</f>
        <v>46.800000000000004</v>
      </c>
      <c r="BET805" s="10"/>
      <c r="BEU805" s="239"/>
      <c r="BEV805" s="179" t="s">
        <v>72</v>
      </c>
      <c r="BEW805" s="361" t="s">
        <v>432</v>
      </c>
      <c r="BEY805" s="180"/>
      <c r="BEZ805" s="180">
        <f>VLOOKUP(BEW805,$A$879:$F$2508,6,FALSE)</f>
        <v>216</v>
      </c>
      <c r="BFA805" s="179" t="s">
        <v>65</v>
      </c>
      <c r="BFB805" s="10">
        <f>BEZ805*1.3</f>
        <v>280.8</v>
      </c>
      <c r="BFC805" s="10"/>
      <c r="BFD805" s="239"/>
      <c r="BFE805" s="179" t="s">
        <v>72</v>
      </c>
      <c r="BFF805" s="361" t="s">
        <v>575</v>
      </c>
      <c r="BFH805" s="180"/>
      <c r="BFI805" s="180">
        <f>VLOOKUP(BFF805,$A$879:$F$2508,6,FALSE)</f>
        <v>252</v>
      </c>
      <c r="BFJ805" s="179" t="s">
        <v>65</v>
      </c>
      <c r="BFK805" s="10">
        <f>BFI805*1.3</f>
        <v>327.60000000000002</v>
      </c>
      <c r="BFL805" s="10"/>
      <c r="BFM805" s="239"/>
      <c r="BFN805" s="179" t="s">
        <v>72</v>
      </c>
      <c r="BFO805" s="361" t="s">
        <v>575</v>
      </c>
      <c r="BFQ805" s="180"/>
      <c r="BFR805" s="180">
        <f>VLOOKUP(BFO805,$A$879:$F$2508,6,FALSE)</f>
        <v>252</v>
      </c>
      <c r="BFS805" s="179" t="s">
        <v>65</v>
      </c>
      <c r="BFT805" s="10">
        <f>BFR805*1.3</f>
        <v>327.60000000000002</v>
      </c>
      <c r="BFU805" s="10"/>
      <c r="BFV805" s="239"/>
      <c r="BFW805" s="179" t="s">
        <v>72</v>
      </c>
      <c r="BFX805" s="371" t="s">
        <v>1018</v>
      </c>
      <c r="BFZ805" s="180"/>
      <c r="BGA805" s="180">
        <f>VLOOKUP(BFX805,$A$879:$F$2508,6,FALSE)</f>
        <v>370</v>
      </c>
      <c r="BGB805" s="179" t="s">
        <v>65</v>
      </c>
      <c r="BGC805" s="10">
        <f>BGA805*1.3</f>
        <v>481</v>
      </c>
      <c r="BGD805" s="10"/>
      <c r="BGE805" s="239"/>
      <c r="BGF805" s="179" t="s">
        <v>72</v>
      </c>
      <c r="BGG805" s="361" t="s">
        <v>1789</v>
      </c>
      <c r="BGI805" s="180"/>
      <c r="BGJ805" s="180">
        <f>VLOOKUP(BGG805,$A$879:$F$2508,6,FALSE)</f>
        <v>47</v>
      </c>
      <c r="BGK805" s="179" t="s">
        <v>65</v>
      </c>
      <c r="BGL805" s="10">
        <f>BGJ805*1.3</f>
        <v>61.1</v>
      </c>
      <c r="BGM805" s="10"/>
      <c r="BGN805" s="239"/>
      <c r="BGO805" s="179" t="s">
        <v>72</v>
      </c>
      <c r="BGP805" s="371" t="s">
        <v>475</v>
      </c>
      <c r="BGR805" s="180"/>
      <c r="BGS805" s="180">
        <f>VLOOKUP(BGP805,$A$879:$F$2508,6,FALSE)</f>
        <v>597</v>
      </c>
      <c r="BGT805" s="179" t="s">
        <v>65</v>
      </c>
      <c r="BGU805" s="10">
        <f>BGS805*1.3</f>
        <v>776.1</v>
      </c>
      <c r="BGV805" s="10"/>
      <c r="BGW805" s="239"/>
      <c r="BGX805" s="179" t="s">
        <v>72</v>
      </c>
      <c r="BGY805" s="361" t="s">
        <v>475</v>
      </c>
      <c r="BHA805" s="180"/>
      <c r="BHB805" s="180">
        <f>VLOOKUP(BGY805,$A$879:$F$2508,6,FALSE)</f>
        <v>597</v>
      </c>
      <c r="BHC805" s="179" t="s">
        <v>65</v>
      </c>
      <c r="BHD805" s="10">
        <f>BHB805*1.3</f>
        <v>776.1</v>
      </c>
      <c r="BHE805" s="10"/>
    </row>
    <row r="806" spans="1:1565" s="14" customFormat="1" ht="15">
      <c r="A806" s="179" t="s">
        <v>73</v>
      </c>
      <c r="B806" s="363" t="s">
        <v>1789</v>
      </c>
      <c r="D806" s="180"/>
      <c r="E806" s="180">
        <f>VLOOKUP(B806,$A$879:$F$2508,6,FALSE)</f>
        <v>47</v>
      </c>
      <c r="F806" s="179" t="s">
        <v>67</v>
      </c>
      <c r="G806" s="10">
        <f>E806*1.2</f>
        <v>56.4</v>
      </c>
      <c r="H806" s="10"/>
      <c r="I806" s="233"/>
      <c r="J806" s="179" t="s">
        <v>73</v>
      </c>
      <c r="K806" s="361" t="s">
        <v>575</v>
      </c>
      <c r="M806" s="180"/>
      <c r="N806" s="180">
        <f>VLOOKUP(K806,$A$879:$F$2508,6,FALSE)</f>
        <v>252</v>
      </c>
      <c r="O806" s="179" t="s">
        <v>67</v>
      </c>
      <c r="P806" s="10">
        <f>N806*1.2</f>
        <v>302.39999999999998</v>
      </c>
      <c r="Q806" s="10"/>
      <c r="R806" s="233"/>
      <c r="S806" s="179" t="s">
        <v>73</v>
      </c>
      <c r="T806" s="361" t="s">
        <v>1018</v>
      </c>
      <c r="V806" s="180"/>
      <c r="W806" s="180">
        <f>VLOOKUP(T806,$A$879:$F$2508,6,FALSE)</f>
        <v>370</v>
      </c>
      <c r="X806" s="179" t="s">
        <v>67</v>
      </c>
      <c r="Y806" s="10">
        <f>W806*1.2</f>
        <v>444</v>
      </c>
      <c r="Z806" s="10"/>
      <c r="AA806" s="233"/>
      <c r="AB806" s="179" t="s">
        <v>73</v>
      </c>
      <c r="AC806" s="361" t="s">
        <v>1789</v>
      </c>
      <c r="AE806" s="180"/>
      <c r="AF806" s="180">
        <f>VLOOKUP(AC806,$A$879:$F$2508,6,FALSE)</f>
        <v>47</v>
      </c>
      <c r="AG806" s="179" t="s">
        <v>67</v>
      </c>
      <c r="AH806" s="10">
        <f>AF806*1.2</f>
        <v>56.4</v>
      </c>
      <c r="AI806" s="10"/>
      <c r="AJ806" s="233"/>
      <c r="AK806" s="179" t="s">
        <v>73</v>
      </c>
      <c r="AL806" s="361" t="s">
        <v>1789</v>
      </c>
      <c r="AN806" s="180"/>
      <c r="AO806" s="180">
        <f>VLOOKUP(AL806,$A$879:$F$2508,6,FALSE)</f>
        <v>47</v>
      </c>
      <c r="AP806" s="179" t="s">
        <v>67</v>
      </c>
      <c r="AQ806" s="10">
        <f>AO806*1.2</f>
        <v>56.4</v>
      </c>
      <c r="AR806" s="10"/>
      <c r="AS806" s="233"/>
      <c r="AT806" s="179" t="s">
        <v>73</v>
      </c>
      <c r="AU806" s="361" t="s">
        <v>466</v>
      </c>
      <c r="AW806" s="180"/>
      <c r="AX806" s="180">
        <f>VLOOKUP(AU806,$A$879:$F$2508,6,FALSE)</f>
        <v>307</v>
      </c>
      <c r="AY806" s="179" t="s">
        <v>67</v>
      </c>
      <c r="AZ806" s="10">
        <f>AX806*1.2</f>
        <v>368.4</v>
      </c>
      <c r="BA806" s="10"/>
      <c r="BB806" s="233"/>
      <c r="BC806" s="179" t="s">
        <v>73</v>
      </c>
      <c r="BD806" s="361" t="s">
        <v>475</v>
      </c>
      <c r="BF806" s="180"/>
      <c r="BG806" s="180">
        <f>VLOOKUP(BD806,$A$879:$F$2508,6,FALSE)</f>
        <v>597</v>
      </c>
      <c r="BH806" s="179" t="s">
        <v>67</v>
      </c>
      <c r="BI806" s="10">
        <f>BG806*1.2</f>
        <v>716.4</v>
      </c>
      <c r="BJ806" s="10"/>
      <c r="BK806" s="233"/>
      <c r="BL806" s="179" t="s">
        <v>73</v>
      </c>
      <c r="BM806" s="361" t="s">
        <v>723</v>
      </c>
      <c r="BO806" s="180"/>
      <c r="BP806" s="180">
        <f>VLOOKUP(BM806,$A$879:$F$2508,6,FALSE)</f>
        <v>137</v>
      </c>
      <c r="BQ806" s="179" t="s">
        <v>67</v>
      </c>
      <c r="BR806" s="10">
        <f>BP806*1.2</f>
        <v>164.4</v>
      </c>
      <c r="BS806" s="10"/>
      <c r="BT806" s="233"/>
      <c r="BU806" s="179" t="s">
        <v>73</v>
      </c>
      <c r="BV806" s="361" t="s">
        <v>432</v>
      </c>
      <c r="BX806" s="180"/>
      <c r="BY806" s="180">
        <f>VLOOKUP(BV806,$A$879:$F$2508,6,FALSE)</f>
        <v>216</v>
      </c>
      <c r="BZ806" s="179" t="s">
        <v>67</v>
      </c>
      <c r="CA806" s="10">
        <f>BY806*1.2</f>
        <v>259.2</v>
      </c>
      <c r="CB806" s="10"/>
      <c r="CC806" s="233"/>
      <c r="CD806" s="179" t="s">
        <v>73</v>
      </c>
      <c r="CE806" s="361" t="s">
        <v>1018</v>
      </c>
      <c r="CG806" s="180"/>
      <c r="CH806" s="180">
        <f>VLOOKUP(CE806,$A$879:$F$2508,6,FALSE)</f>
        <v>370</v>
      </c>
      <c r="CI806" s="179" t="s">
        <v>67</v>
      </c>
      <c r="CJ806" s="10">
        <f>CH806*1.2</f>
        <v>444</v>
      </c>
      <c r="CK806" s="10"/>
      <c r="CL806" s="233"/>
      <c r="CM806" s="179" t="s">
        <v>73</v>
      </c>
      <c r="CN806" s="361" t="s">
        <v>1789</v>
      </c>
      <c r="CP806" s="180"/>
      <c r="CQ806" s="180">
        <f>VLOOKUP(CN806,$A$879:$F$2508,6,FALSE)</f>
        <v>47</v>
      </c>
      <c r="CR806" s="179" t="s">
        <v>67</v>
      </c>
      <c r="CS806" s="10">
        <f>CQ806*1.2</f>
        <v>56.4</v>
      </c>
      <c r="CT806" s="10"/>
      <c r="CU806" s="233"/>
      <c r="CV806" s="179" t="s">
        <v>73</v>
      </c>
      <c r="CW806" s="361" t="s">
        <v>475</v>
      </c>
      <c r="CY806" s="180"/>
      <c r="CZ806" s="180">
        <f>VLOOKUP(CW806,$A$879:$F$2508,6,FALSE)</f>
        <v>597</v>
      </c>
      <c r="DA806" s="179" t="s">
        <v>67</v>
      </c>
      <c r="DB806" s="10">
        <f>CZ806*1.2</f>
        <v>716.4</v>
      </c>
      <c r="DC806" s="10"/>
      <c r="DD806" s="233"/>
      <c r="DE806" s="179" t="s">
        <v>73</v>
      </c>
      <c r="DF806" s="361" t="s">
        <v>498</v>
      </c>
      <c r="DH806" s="180"/>
      <c r="DI806" s="180">
        <f>VLOOKUP(DF806,$A$879:$F$2508,6,FALSE)</f>
        <v>486</v>
      </c>
      <c r="DJ806" s="179" t="s">
        <v>67</v>
      </c>
      <c r="DK806" s="10">
        <f>DI806*1.2</f>
        <v>583.19999999999993</v>
      </c>
      <c r="DL806" s="10"/>
      <c r="DM806" s="233"/>
      <c r="DN806" s="179" t="s">
        <v>73</v>
      </c>
      <c r="DO806" s="361" t="s">
        <v>723</v>
      </c>
      <c r="DQ806" s="180"/>
      <c r="DR806" s="180">
        <f>VLOOKUP(DO806,$A$879:$F$2508,6,FALSE)</f>
        <v>137</v>
      </c>
      <c r="DS806" s="179" t="s">
        <v>67</v>
      </c>
      <c r="DT806" s="10">
        <f>DR806*1.2</f>
        <v>164.4</v>
      </c>
      <c r="DU806" s="10"/>
      <c r="DV806" s="233"/>
      <c r="DW806" s="179" t="s">
        <v>73</v>
      </c>
      <c r="DX806" s="361" t="s">
        <v>475</v>
      </c>
      <c r="DZ806" s="180"/>
      <c r="EA806" s="180">
        <f>VLOOKUP(DX806,$A$879:$F$2508,6,FALSE)</f>
        <v>597</v>
      </c>
      <c r="EB806" s="179" t="s">
        <v>67</v>
      </c>
      <c r="EC806" s="10">
        <f>EA806*1.2</f>
        <v>716.4</v>
      </c>
      <c r="ED806" s="10"/>
      <c r="EE806" s="233"/>
      <c r="EF806" s="179" t="s">
        <v>73</v>
      </c>
      <c r="EG806" s="361" t="s">
        <v>1789</v>
      </c>
      <c r="EI806" s="180"/>
      <c r="EJ806" s="180">
        <f>VLOOKUP(EG806,$A$879:$F$2508,6,FALSE)</f>
        <v>47</v>
      </c>
      <c r="EK806" s="179" t="s">
        <v>67</v>
      </c>
      <c r="EL806" s="10">
        <f>EJ806*1.2</f>
        <v>56.4</v>
      </c>
      <c r="EM806" s="10"/>
      <c r="EN806" s="233"/>
      <c r="EO806" s="179" t="s">
        <v>73</v>
      </c>
      <c r="EP806" s="361" t="s">
        <v>1018</v>
      </c>
      <c r="ER806" s="180"/>
      <c r="ES806" s="180">
        <f>VLOOKUP(EP806,$A$879:$F$2508,6,FALSE)</f>
        <v>370</v>
      </c>
      <c r="ET806" s="179" t="s">
        <v>67</v>
      </c>
      <c r="EU806" s="10">
        <f>ES806*1.2</f>
        <v>444</v>
      </c>
      <c r="EV806" s="10"/>
      <c r="EW806" s="233"/>
      <c r="EX806" s="179" t="s">
        <v>73</v>
      </c>
      <c r="EY806" s="361" t="s">
        <v>1789</v>
      </c>
      <c r="FA806" s="180"/>
      <c r="FB806" s="180">
        <f>VLOOKUP(EY806,$A$879:$F$2508,6,FALSE)</f>
        <v>47</v>
      </c>
      <c r="FC806" s="179" t="s">
        <v>67</v>
      </c>
      <c r="FD806" s="10">
        <f>FB806*1.2</f>
        <v>56.4</v>
      </c>
      <c r="FE806" s="10"/>
      <c r="FF806" s="233"/>
      <c r="FG806" s="179" t="s">
        <v>73</v>
      </c>
      <c r="FH806" s="361" t="s">
        <v>1709</v>
      </c>
      <c r="FJ806" s="180"/>
      <c r="FK806" s="180">
        <f>VLOOKUP(FH806,$A$879:$F$2508,6,FALSE)</f>
        <v>128</v>
      </c>
      <c r="FL806" s="179" t="s">
        <v>67</v>
      </c>
      <c r="FM806" s="10">
        <f>FK806*1.2</f>
        <v>153.6</v>
      </c>
      <c r="FN806" s="10"/>
      <c r="FO806" s="233"/>
      <c r="FP806" s="179" t="s">
        <v>73</v>
      </c>
      <c r="FQ806" s="361" t="s">
        <v>475</v>
      </c>
      <c r="FS806" s="180"/>
      <c r="FT806" s="180">
        <f>VLOOKUP(FQ806,$A$879:$F$2508,6,FALSE)</f>
        <v>597</v>
      </c>
      <c r="FU806" s="179" t="s">
        <v>67</v>
      </c>
      <c r="FV806" s="10">
        <f>FT806*1.2</f>
        <v>716.4</v>
      </c>
      <c r="FW806" s="10"/>
      <c r="FX806" s="233"/>
      <c r="FY806" s="179" t="s">
        <v>73</v>
      </c>
      <c r="FZ806" s="369" t="s">
        <v>183</v>
      </c>
      <c r="GB806" s="180"/>
      <c r="GC806" s="180" t="e">
        <f>VLOOKUP(FZ806,$A$879:$F$2508,6,FALSE)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1" t="s">
        <v>432</v>
      </c>
      <c r="GK806" s="180"/>
      <c r="GL806" s="180">
        <f>VLOOKUP(GI806,$A$879:$F$2508,6,FALSE)</f>
        <v>216</v>
      </c>
      <c r="GM806" s="179" t="s">
        <v>67</v>
      </c>
      <c r="GN806" s="10">
        <f>GL806*1.2</f>
        <v>259.2</v>
      </c>
      <c r="GO806" s="10"/>
      <c r="GP806" s="233"/>
      <c r="GQ806" s="179" t="s">
        <v>73</v>
      </c>
      <c r="GR806" s="361" t="s">
        <v>498</v>
      </c>
      <c r="GT806" s="180"/>
      <c r="GU806" s="180">
        <f>VLOOKUP(GR806,$A$879:$F$2508,6,FALSE)</f>
        <v>486</v>
      </c>
      <c r="GV806" s="179" t="s">
        <v>67</v>
      </c>
      <c r="GW806" s="10">
        <f>GU806*1.2</f>
        <v>583.19999999999993</v>
      </c>
      <c r="GX806" s="10"/>
      <c r="GY806" s="233"/>
      <c r="GZ806" s="179" t="s">
        <v>73</v>
      </c>
      <c r="HA806" s="361" t="s">
        <v>1018</v>
      </c>
      <c r="HC806" s="180"/>
      <c r="HD806" s="180">
        <f>VLOOKUP(HA806,$A$879:$F$2508,6,FALSE)</f>
        <v>370</v>
      </c>
      <c r="HE806" s="179" t="s">
        <v>67</v>
      </c>
      <c r="HF806" s="10">
        <f>HD806*1.2</f>
        <v>444</v>
      </c>
      <c r="HG806" s="10"/>
      <c r="HH806" s="233"/>
      <c r="HI806" s="179" t="s">
        <v>73</v>
      </c>
      <c r="HJ806" s="361" t="s">
        <v>466</v>
      </c>
      <c r="HL806" s="180"/>
      <c r="HM806" s="180">
        <f>VLOOKUP(HJ806,$A$879:$F$2508,6,FALSE)</f>
        <v>307</v>
      </c>
      <c r="HN806" s="179" t="s">
        <v>67</v>
      </c>
      <c r="HO806" s="10">
        <f>HM806*1.2</f>
        <v>368.4</v>
      </c>
      <c r="HP806" s="10"/>
      <c r="HQ806" s="233"/>
      <c r="HR806" s="179" t="s">
        <v>73</v>
      </c>
      <c r="HS806" s="361" t="s">
        <v>525</v>
      </c>
      <c r="HU806" s="180"/>
      <c r="HV806" s="180">
        <f>VLOOKUP(HS806,$A$879:$F$2508,6,FALSE)</f>
        <v>36</v>
      </c>
      <c r="HW806" s="179" t="s">
        <v>67</v>
      </c>
      <c r="HX806" s="10">
        <f>HV806*1.2</f>
        <v>43.199999999999996</v>
      </c>
      <c r="HY806" s="10"/>
      <c r="HZ806" s="233"/>
      <c r="IA806" s="179" t="s">
        <v>73</v>
      </c>
      <c r="IB806" s="361" t="s">
        <v>1018</v>
      </c>
      <c r="ID806" s="180"/>
      <c r="IE806" s="180">
        <f>VLOOKUP(IB806,$A$879:$F$2508,6,FALSE)</f>
        <v>370</v>
      </c>
      <c r="IF806" s="179" t="s">
        <v>67</v>
      </c>
      <c r="IG806" s="10">
        <f>IE806*1.2</f>
        <v>444</v>
      </c>
      <c r="IH806" s="10"/>
      <c r="II806" s="233"/>
      <c r="IJ806" s="179" t="s">
        <v>73</v>
      </c>
      <c r="IK806" s="361" t="s">
        <v>498</v>
      </c>
      <c r="IM806" s="180"/>
      <c r="IN806" s="180">
        <f>VLOOKUP(IK806,$A$879:$F$2508,6,FALSE)</f>
        <v>486</v>
      </c>
      <c r="IO806" s="179" t="s">
        <v>67</v>
      </c>
      <c r="IP806" s="10">
        <f>IN806*1.2</f>
        <v>583.19999999999993</v>
      </c>
      <c r="IQ806" s="10"/>
      <c r="IR806" s="233"/>
      <c r="IS806" s="179" t="s">
        <v>73</v>
      </c>
      <c r="IT806" s="361" t="s">
        <v>432</v>
      </c>
      <c r="IV806" s="180"/>
      <c r="IW806" s="180">
        <f>VLOOKUP(IT806,$A$879:$F$2508,6,FALSE)</f>
        <v>216</v>
      </c>
      <c r="IX806" s="179" t="s">
        <v>67</v>
      </c>
      <c r="IY806" s="10">
        <f>IW806*1.2</f>
        <v>259.2</v>
      </c>
      <c r="IZ806" s="10"/>
      <c r="JA806" s="233"/>
      <c r="JB806" s="179" t="s">
        <v>73</v>
      </c>
      <c r="JC806" s="361" t="s">
        <v>1709</v>
      </c>
      <c r="JE806" s="180"/>
      <c r="JF806" s="180">
        <f>VLOOKUP(JC806,$A$879:$F$2508,6,FALSE)</f>
        <v>128</v>
      </c>
      <c r="JG806" s="179" t="s">
        <v>67</v>
      </c>
      <c r="JH806" s="10">
        <f>JF806*1.2</f>
        <v>153.6</v>
      </c>
      <c r="JI806" s="10"/>
      <c r="JJ806" s="233"/>
      <c r="JK806" s="179" t="s">
        <v>73</v>
      </c>
      <c r="JL806" s="361" t="s">
        <v>475</v>
      </c>
      <c r="JN806" s="180"/>
      <c r="JO806" s="180">
        <f>VLOOKUP(JL806,$A$879:$F$2508,6,FALSE)</f>
        <v>597</v>
      </c>
      <c r="JP806" s="179" t="s">
        <v>67</v>
      </c>
      <c r="JQ806" s="10">
        <f>JO806*1.2</f>
        <v>716.4</v>
      </c>
      <c r="JR806" s="10"/>
      <c r="JS806" s="233"/>
      <c r="JT806" s="179" t="s">
        <v>73</v>
      </c>
      <c r="JU806" s="361" t="s">
        <v>498</v>
      </c>
      <c r="JW806" s="180"/>
      <c r="JX806" s="180">
        <f>VLOOKUP(JU806,$A$879:$F$2508,6,FALSE)</f>
        <v>486</v>
      </c>
      <c r="JY806" s="179" t="s">
        <v>67</v>
      </c>
      <c r="JZ806" s="10">
        <f>JX806*1.2</f>
        <v>583.19999999999993</v>
      </c>
      <c r="KA806" s="10"/>
      <c r="KB806" s="233"/>
      <c r="KC806" s="179" t="s">
        <v>73</v>
      </c>
      <c r="KD806" s="369" t="s">
        <v>183</v>
      </c>
      <c r="KF806" s="180"/>
      <c r="KG806" s="180" t="e">
        <f>VLOOKUP(KD806,$A$879:$F$2508,6,FALSE)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1" t="s">
        <v>1705</v>
      </c>
      <c r="KO806" s="180"/>
      <c r="KP806" s="180">
        <f>VLOOKUP(KM806,$A$879:$F$2508,6,FALSE)</f>
        <v>501</v>
      </c>
      <c r="KQ806" s="179" t="s">
        <v>67</v>
      </c>
      <c r="KR806" s="10">
        <f>KP806*1.2</f>
        <v>601.19999999999993</v>
      </c>
      <c r="KS806" s="10"/>
      <c r="KT806" s="233"/>
      <c r="KU806" s="179" t="s">
        <v>73</v>
      </c>
      <c r="KV806" s="361" t="s">
        <v>475</v>
      </c>
      <c r="KX806" s="180"/>
      <c r="KY806" s="180">
        <f>VLOOKUP(KV806,$A$879:$F$2508,6,FALSE)</f>
        <v>597</v>
      </c>
      <c r="KZ806" s="179" t="s">
        <v>67</v>
      </c>
      <c r="LA806" s="10">
        <f>KY806*1.2</f>
        <v>716.4</v>
      </c>
      <c r="LB806" s="10"/>
      <c r="LC806" s="233"/>
      <c r="LD806" s="179" t="s">
        <v>73</v>
      </c>
      <c r="LE806" s="369" t="s">
        <v>183</v>
      </c>
      <c r="LG806" s="180"/>
      <c r="LH806" s="180" t="e">
        <f>VLOOKUP(LE806,$A$879:$F$2508,6,FALSE)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1" t="s">
        <v>498</v>
      </c>
      <c r="LP806" s="180"/>
      <c r="LQ806" s="180">
        <f>VLOOKUP(LN806,$A$879:$F$2508,6,FALSE)</f>
        <v>486</v>
      </c>
      <c r="LR806" s="179" t="s">
        <v>67</v>
      </c>
      <c r="LS806" s="10">
        <f>LQ806*1.2</f>
        <v>583.19999999999993</v>
      </c>
      <c r="LT806" s="10"/>
      <c r="LU806" s="233"/>
      <c r="LV806" s="179" t="s">
        <v>73</v>
      </c>
      <c r="LW806" s="361" t="s">
        <v>456</v>
      </c>
      <c r="LY806" s="180"/>
      <c r="LZ806" s="180">
        <f>VLOOKUP(LW806,$A$879:$F$2508,6,FALSE)</f>
        <v>87</v>
      </c>
      <c r="MA806" s="179" t="s">
        <v>67</v>
      </c>
      <c r="MB806" s="10">
        <f>LZ806*1.2</f>
        <v>104.39999999999999</v>
      </c>
      <c r="MC806" s="10"/>
      <c r="MD806" s="233"/>
      <c r="ME806" s="179" t="s">
        <v>73</v>
      </c>
      <c r="MF806" s="361" t="s">
        <v>1709</v>
      </c>
      <c r="MH806" s="180"/>
      <c r="MI806" s="180">
        <f>VLOOKUP(MF806,$A$879:$F$2508,6,FALSE)</f>
        <v>128</v>
      </c>
      <c r="MJ806" s="179" t="s">
        <v>67</v>
      </c>
      <c r="MK806" s="10">
        <f>MI806*1.2</f>
        <v>153.6</v>
      </c>
      <c r="ML806" s="10"/>
      <c r="MM806" s="233"/>
      <c r="MN806" s="179" t="s">
        <v>73</v>
      </c>
      <c r="MO806" s="369" t="s">
        <v>183</v>
      </c>
      <c r="MQ806" s="180"/>
      <c r="MR806" s="180" t="e">
        <f>VLOOKUP(MO806,$A$879:$F$2508,6,FALSE)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1" t="s">
        <v>1018</v>
      </c>
      <c r="MZ806" s="180"/>
      <c r="NA806" s="180">
        <f>VLOOKUP(MX806,$A$879:$F$2508,6,FALSE)</f>
        <v>370</v>
      </c>
      <c r="NB806" s="179" t="s">
        <v>67</v>
      </c>
      <c r="NC806" s="10">
        <f>NA806*1.2</f>
        <v>444</v>
      </c>
      <c r="ND806" s="10"/>
      <c r="NE806" s="233"/>
      <c r="NF806" s="179" t="s">
        <v>73</v>
      </c>
      <c r="NG806" s="361" t="s">
        <v>456</v>
      </c>
      <c r="NI806" s="180"/>
      <c r="NJ806" s="180">
        <f>VLOOKUP(NG806,$A$879:$F$2508,6,FALSE)</f>
        <v>87</v>
      </c>
      <c r="NK806" s="179" t="s">
        <v>67</v>
      </c>
      <c r="NL806" s="10">
        <f>NJ806*1.2</f>
        <v>104.39999999999999</v>
      </c>
      <c r="NM806" s="10"/>
      <c r="NN806" s="233"/>
      <c r="NO806" s="179" t="s">
        <v>73</v>
      </c>
      <c r="NP806" s="361" t="s">
        <v>1789</v>
      </c>
      <c r="NR806" s="180"/>
      <c r="NS806" s="180">
        <f>VLOOKUP(NP806,$A$879:$F$2508,6,FALSE)</f>
        <v>47</v>
      </c>
      <c r="NT806" s="179" t="s">
        <v>67</v>
      </c>
      <c r="NU806" s="10">
        <f>NS806*1.2</f>
        <v>56.4</v>
      </c>
      <c r="NV806" s="10"/>
      <c r="NW806" s="233"/>
      <c r="NX806" s="179" t="s">
        <v>73</v>
      </c>
      <c r="NY806" s="361" t="s">
        <v>498</v>
      </c>
      <c r="OA806" s="180"/>
      <c r="OB806" s="180">
        <f>VLOOKUP(NY806,$A$879:$F$2508,6,FALSE)</f>
        <v>486</v>
      </c>
      <c r="OC806" s="179" t="s">
        <v>67</v>
      </c>
      <c r="OD806" s="10">
        <f>OB806*1.2</f>
        <v>583.19999999999993</v>
      </c>
      <c r="OE806" s="10"/>
      <c r="OF806" s="233"/>
      <c r="OG806" s="179" t="s">
        <v>73</v>
      </c>
      <c r="OH806" s="361" t="s">
        <v>456</v>
      </c>
      <c r="OJ806" s="180"/>
      <c r="OK806" s="180">
        <f>VLOOKUP(OH806,$A$879:$F$2508,6,FALSE)</f>
        <v>87</v>
      </c>
      <c r="OL806" s="179" t="s">
        <v>67</v>
      </c>
      <c r="OM806" s="10">
        <f>OK806*1.2</f>
        <v>104.39999999999999</v>
      </c>
      <c r="ON806" s="10"/>
      <c r="OO806" s="233"/>
      <c r="OP806" s="179" t="s">
        <v>73</v>
      </c>
      <c r="OQ806" s="361" t="s">
        <v>1705</v>
      </c>
      <c r="OS806" s="180"/>
      <c r="OT806" s="180">
        <f>VLOOKUP(OQ806,$A$879:$F$2508,6,FALSE)</f>
        <v>501</v>
      </c>
      <c r="OU806" s="179" t="s">
        <v>67</v>
      </c>
      <c r="OV806" s="10">
        <f>OT806*1.2</f>
        <v>601.19999999999993</v>
      </c>
      <c r="OW806" s="10"/>
      <c r="OX806" s="233"/>
      <c r="OY806" s="179" t="s">
        <v>73</v>
      </c>
      <c r="OZ806" s="371" t="s">
        <v>1705</v>
      </c>
      <c r="PB806" s="180"/>
      <c r="PC806" s="180">
        <f>VLOOKUP(OZ806,$A$879:$F$2508,6,FALSE)</f>
        <v>501</v>
      </c>
      <c r="PD806" s="179" t="s">
        <v>67</v>
      </c>
      <c r="PE806" s="10">
        <f>PC806*1.2</f>
        <v>601.19999999999993</v>
      </c>
      <c r="PF806" s="10"/>
      <c r="PG806" s="233"/>
      <c r="PH806" s="179" t="s">
        <v>73</v>
      </c>
      <c r="PI806" s="361" t="s">
        <v>575</v>
      </c>
      <c r="PK806" s="180"/>
      <c r="PL806" s="180">
        <f>VLOOKUP(PI806,$A$879:$F$2508,6,FALSE)</f>
        <v>252</v>
      </c>
      <c r="PM806" s="179" t="s">
        <v>67</v>
      </c>
      <c r="PN806" s="10">
        <f>PL806*1.2</f>
        <v>302.39999999999998</v>
      </c>
      <c r="PO806" s="10"/>
      <c r="PP806" s="233"/>
      <c r="PQ806" s="179" t="s">
        <v>73</v>
      </c>
      <c r="PR806" s="361" t="s">
        <v>525</v>
      </c>
      <c r="PT806" s="180"/>
      <c r="PU806" s="180">
        <f>VLOOKUP(PR806,$A$879:$F$2508,6,FALSE)</f>
        <v>36</v>
      </c>
      <c r="PV806" s="179" t="s">
        <v>67</v>
      </c>
      <c r="PW806" s="10">
        <f>PU806*1.2</f>
        <v>43.199999999999996</v>
      </c>
      <c r="PX806" s="10"/>
      <c r="PY806" s="233"/>
      <c r="PZ806" s="179" t="s">
        <v>73</v>
      </c>
      <c r="QA806" s="363" t="s">
        <v>1789</v>
      </c>
      <c r="QC806" s="180"/>
      <c r="QD806" s="180">
        <f>VLOOKUP(QA806,$A$879:$F$2508,6,FALSE)</f>
        <v>47</v>
      </c>
      <c r="QE806" s="179" t="s">
        <v>67</v>
      </c>
      <c r="QF806" s="10">
        <f>QD806*1.2</f>
        <v>56.4</v>
      </c>
      <c r="QG806" s="10"/>
      <c r="QH806" s="233"/>
      <c r="QI806" s="179" t="s">
        <v>73</v>
      </c>
      <c r="QJ806" s="369" t="s">
        <v>183</v>
      </c>
      <c r="QL806" s="180"/>
      <c r="QM806" s="180" t="e">
        <f>VLOOKUP(QJ806,$A$879:$F$2508,6,FALSE)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1" t="s">
        <v>1789</v>
      </c>
      <c r="QU806" s="180"/>
      <c r="QV806" s="180">
        <f>VLOOKUP(QS806,$A$879:$F$2508,6,FALSE)</f>
        <v>47</v>
      </c>
      <c r="QW806" s="179" t="s">
        <v>67</v>
      </c>
      <c r="QX806" s="10">
        <f>QV806*1.2</f>
        <v>56.4</v>
      </c>
      <c r="QY806" s="10"/>
      <c r="QZ806" s="233"/>
      <c r="RA806" s="179" t="s">
        <v>73</v>
      </c>
      <c r="RB806" s="361" t="s">
        <v>575</v>
      </c>
      <c r="RD806" s="180"/>
      <c r="RE806" s="180">
        <f>VLOOKUP(RB806,$A$879:$F$2508,6,FALSE)</f>
        <v>252</v>
      </c>
      <c r="RF806" s="179" t="s">
        <v>67</v>
      </c>
      <c r="RG806" s="10">
        <f>RE806*1.2</f>
        <v>302.39999999999998</v>
      </c>
      <c r="RH806" s="10"/>
      <c r="RI806" s="233"/>
      <c r="RJ806" s="179" t="s">
        <v>73</v>
      </c>
      <c r="RK806" s="361" t="s">
        <v>1709</v>
      </c>
      <c r="RM806" s="180"/>
      <c r="RN806" s="180">
        <f>VLOOKUP(RK806,$A$879:$F$2508,6,FALSE)</f>
        <v>128</v>
      </c>
      <c r="RO806" s="179" t="s">
        <v>67</v>
      </c>
      <c r="RP806" s="10">
        <f>RN806*1.2</f>
        <v>153.6</v>
      </c>
      <c r="RQ806" s="10"/>
      <c r="RR806" s="233"/>
      <c r="RS806" s="179" t="s">
        <v>73</v>
      </c>
      <c r="RT806" s="369" t="s">
        <v>183</v>
      </c>
      <c r="RV806" s="180"/>
      <c r="RW806" s="180" t="e">
        <f>VLOOKUP(RT806,$A$879:$F$2508,6,FALSE)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1" t="s">
        <v>575</v>
      </c>
      <c r="SE806" s="180"/>
      <c r="SF806" s="180">
        <f>VLOOKUP(SC806,$A$879:$F$2508,6,FALSE)</f>
        <v>252</v>
      </c>
      <c r="SG806" s="179" t="s">
        <v>67</v>
      </c>
      <c r="SH806" s="10">
        <f>SF806*1.2</f>
        <v>302.39999999999998</v>
      </c>
      <c r="SI806" s="10"/>
      <c r="SJ806" s="239"/>
      <c r="SK806" s="179" t="s">
        <v>73</v>
      </c>
      <c r="SL806" s="361" t="s">
        <v>575</v>
      </c>
      <c r="SN806" s="180"/>
      <c r="SO806" s="180">
        <f>VLOOKUP(SL806,$A$879:$F$2508,6,FALSE)</f>
        <v>252</v>
      </c>
      <c r="SP806" s="179" t="s">
        <v>67</v>
      </c>
      <c r="SQ806" s="10">
        <f>SO806*1.2</f>
        <v>302.39999999999998</v>
      </c>
      <c r="SR806" s="10"/>
      <c r="SS806" s="239"/>
      <c r="ST806" s="179" t="s">
        <v>73</v>
      </c>
      <c r="SU806" s="361" t="s">
        <v>498</v>
      </c>
      <c r="SW806" s="180"/>
      <c r="SX806" s="180">
        <f>VLOOKUP(SU806,$A$879:$F$2508,6,FALSE)</f>
        <v>486</v>
      </c>
      <c r="SY806" s="179" t="s">
        <v>67</v>
      </c>
      <c r="SZ806" s="10">
        <f>SX806*1.2</f>
        <v>583.19999999999993</v>
      </c>
      <c r="TA806" s="10"/>
      <c r="TB806" s="239"/>
      <c r="TC806" s="179" t="s">
        <v>73</v>
      </c>
      <c r="TD806" s="369" t="s">
        <v>183</v>
      </c>
      <c r="TF806" s="180"/>
      <c r="TG806" s="180" t="e">
        <f>VLOOKUP(TD806,$A$879:$F$2508,6,FALSE)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1" t="s">
        <v>575</v>
      </c>
      <c r="TO806" s="180"/>
      <c r="TP806" s="180">
        <f>VLOOKUP(TM806,$A$879:$F$2508,6,FALSE)</f>
        <v>252</v>
      </c>
      <c r="TQ806" s="179" t="s">
        <v>67</v>
      </c>
      <c r="TR806" s="10">
        <f>TP806*1.2</f>
        <v>302.39999999999998</v>
      </c>
      <c r="TS806" s="10"/>
      <c r="TT806" s="239"/>
      <c r="TU806" s="179" t="s">
        <v>73</v>
      </c>
      <c r="TV806" s="361" t="s">
        <v>723</v>
      </c>
      <c r="TX806" s="180"/>
      <c r="TY806" s="180">
        <f>VLOOKUP(TV806,$A$879:$F$2508,6,FALSE)</f>
        <v>137</v>
      </c>
      <c r="TZ806" s="179" t="s">
        <v>67</v>
      </c>
      <c r="UA806" s="10">
        <f>TY806*1.2</f>
        <v>164.4</v>
      </c>
      <c r="UB806" s="10"/>
      <c r="UC806" s="239"/>
      <c r="UD806" s="179" t="s">
        <v>73</v>
      </c>
      <c r="UE806" s="361" t="s">
        <v>456</v>
      </c>
      <c r="UG806" s="180"/>
      <c r="UH806" s="180">
        <f>VLOOKUP(UE806,$A$879:$F$2508,6,FALSE)</f>
        <v>87</v>
      </c>
      <c r="UI806" s="179" t="s">
        <v>67</v>
      </c>
      <c r="UJ806" s="10">
        <f>UH806*1.2</f>
        <v>104.39999999999999</v>
      </c>
      <c r="UK806" s="10"/>
      <c r="UL806" s="239"/>
      <c r="UM806" s="179" t="s">
        <v>73</v>
      </c>
      <c r="UN806" s="369" t="s">
        <v>183</v>
      </c>
      <c r="UP806" s="180"/>
      <c r="UQ806" s="180" t="e">
        <f>VLOOKUP(UN806,$A$879:$F$2508,6,FALSE)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1" t="s">
        <v>1704</v>
      </c>
      <c r="UY806" s="180"/>
      <c r="UZ806" s="180">
        <f>VLOOKUP(UW806,$A$879:$F$2508,6,FALSE)</f>
        <v>62</v>
      </c>
      <c r="VA806" s="179" t="s">
        <v>67</v>
      </c>
      <c r="VB806" s="10">
        <f>UZ806*1.2</f>
        <v>74.399999999999991</v>
      </c>
      <c r="VC806" s="10"/>
      <c r="VD806" s="239"/>
      <c r="VE806" s="179" t="s">
        <v>73</v>
      </c>
      <c r="VF806" s="369" t="s">
        <v>183</v>
      </c>
      <c r="VH806" s="180"/>
      <c r="VI806" s="180" t="e">
        <f>VLOOKUP(VF806,$A$879:$F$2508,6,FALSE)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1" t="s">
        <v>498</v>
      </c>
      <c r="VQ806" s="180"/>
      <c r="VR806" s="180">
        <f>VLOOKUP(VO806,$A$879:$F$2508,6,FALSE)</f>
        <v>486</v>
      </c>
      <c r="VS806" s="179" t="s">
        <v>67</v>
      </c>
      <c r="VT806" s="10">
        <f>VR806*1.2</f>
        <v>583.19999999999993</v>
      </c>
      <c r="VU806" s="10"/>
      <c r="VV806" s="239"/>
      <c r="VW806" s="179" t="s">
        <v>73</v>
      </c>
      <c r="VX806" s="369" t="s">
        <v>183</v>
      </c>
      <c r="VZ806" s="180"/>
      <c r="WA806" s="180" t="e">
        <f>VLOOKUP(VX806,$A$879:$F$2508,6,FALSE)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1" t="s">
        <v>1018</v>
      </c>
      <c r="WI806" s="180"/>
      <c r="WJ806" s="180">
        <f>VLOOKUP(WG806,$A$879:$F$2508,6,FALSE)</f>
        <v>370</v>
      </c>
      <c r="WK806" s="179" t="s">
        <v>67</v>
      </c>
      <c r="WL806" s="10">
        <f>WJ806*1.2</f>
        <v>444</v>
      </c>
      <c r="WN806" s="239"/>
      <c r="WO806" s="179" t="s">
        <v>73</v>
      </c>
      <c r="WP806" s="361" t="s">
        <v>456</v>
      </c>
      <c r="WQ806" s="180"/>
      <c r="WR806" s="180"/>
      <c r="WS806" s="180">
        <f>VLOOKUP(WP806,$A$879:$F$2508,6,FALSE)</f>
        <v>87</v>
      </c>
      <c r="WT806" s="179" t="s">
        <v>67</v>
      </c>
      <c r="WU806" s="10">
        <f>WS806*1.2</f>
        <v>104.39999999999999</v>
      </c>
      <c r="WV806" s="10"/>
      <c r="WW806" s="239"/>
      <c r="WX806" s="179" t="s">
        <v>73</v>
      </c>
      <c r="WY806" s="361" t="s">
        <v>575</v>
      </c>
      <c r="XA806" s="180"/>
      <c r="XB806" s="180">
        <f>VLOOKUP(WY806,$A$879:$F$2508,6,FALSE)</f>
        <v>252</v>
      </c>
      <c r="XC806" s="179" t="s">
        <v>67</v>
      </c>
      <c r="XD806" s="10">
        <f>XB806*1.2</f>
        <v>302.39999999999998</v>
      </c>
      <c r="XF806" s="239"/>
      <c r="XG806" s="179" t="s">
        <v>73</v>
      </c>
      <c r="XH806" s="371" t="s">
        <v>723</v>
      </c>
      <c r="XJ806" s="180"/>
      <c r="XK806" s="180">
        <f>VLOOKUP(XH806,$A$879:$F$2508,6,FALSE)</f>
        <v>137</v>
      </c>
      <c r="XL806" s="179" t="s">
        <v>67</v>
      </c>
      <c r="XM806" s="10">
        <f>XK806*1.2</f>
        <v>164.4</v>
      </c>
      <c r="XO806" s="239"/>
      <c r="XP806" s="179" t="s">
        <v>73</v>
      </c>
      <c r="XQ806" s="361" t="s">
        <v>1018</v>
      </c>
      <c r="XS806" s="180"/>
      <c r="XT806" s="180">
        <f>VLOOKUP(XQ806,$A$879:$F$2508,6,FALSE)</f>
        <v>370</v>
      </c>
      <c r="XU806" s="179" t="s">
        <v>67</v>
      </c>
      <c r="XV806" s="10">
        <f>XT806*1.2</f>
        <v>444</v>
      </c>
      <c r="XW806" s="10"/>
      <c r="XX806" s="239"/>
      <c r="XY806" s="179" t="s">
        <v>73</v>
      </c>
      <c r="XZ806" s="361" t="s">
        <v>723</v>
      </c>
      <c r="YB806" s="180"/>
      <c r="YC806" s="180">
        <f>VLOOKUP(XZ806,$A$879:$F$2508,6,FALSE)</f>
        <v>137</v>
      </c>
      <c r="YD806" s="179" t="s">
        <v>67</v>
      </c>
      <c r="YE806" s="10">
        <f>YC806*1.2</f>
        <v>164.4</v>
      </c>
      <c r="YG806" s="239"/>
      <c r="YH806" s="179" t="s">
        <v>73</v>
      </c>
      <c r="YI806" s="361" t="s">
        <v>475</v>
      </c>
      <c r="YK806" s="180"/>
      <c r="YL806" s="180">
        <f>VLOOKUP(YI806,$A$879:$F$2508,6,FALSE)</f>
        <v>597</v>
      </c>
      <c r="YM806" s="179" t="s">
        <v>67</v>
      </c>
      <c r="YN806" s="10">
        <f>YL806*1.2</f>
        <v>716.4</v>
      </c>
      <c r="YO806" s="10"/>
      <c r="YP806" s="239"/>
      <c r="YQ806" s="179" t="s">
        <v>73</v>
      </c>
      <c r="YR806" s="361" t="s">
        <v>456</v>
      </c>
      <c r="YT806" s="180"/>
      <c r="YU806" s="180">
        <f>VLOOKUP(YR806,$A$879:$F$2508,6,FALSE)</f>
        <v>87</v>
      </c>
      <c r="YV806" s="179" t="s">
        <v>67</v>
      </c>
      <c r="YW806" s="10">
        <f>YU806*1.2</f>
        <v>104.39999999999999</v>
      </c>
      <c r="YY806" s="239"/>
      <c r="YZ806" s="179" t="s">
        <v>73</v>
      </c>
      <c r="ZA806" s="361" t="s">
        <v>456</v>
      </c>
      <c r="ZC806" s="180"/>
      <c r="ZD806" s="180">
        <f>VLOOKUP(ZA806,$A$879:$F$2508,6,FALSE)</f>
        <v>87</v>
      </c>
      <c r="ZE806" s="179" t="s">
        <v>67</v>
      </c>
      <c r="ZF806" s="10">
        <f>ZD806*1.2</f>
        <v>104.39999999999999</v>
      </c>
      <c r="ZH806" s="239"/>
      <c r="ZI806" s="179" t="s">
        <v>73</v>
      </c>
      <c r="ZJ806" s="361" t="s">
        <v>475</v>
      </c>
      <c r="ZL806" s="180"/>
      <c r="ZM806" s="180">
        <f>VLOOKUP(ZJ806,$A$879:$F$2508,6,FALSE)</f>
        <v>597</v>
      </c>
      <c r="ZN806" s="179" t="s">
        <v>67</v>
      </c>
      <c r="ZO806" s="10">
        <f>ZM806*1.2</f>
        <v>716.4</v>
      </c>
      <c r="ZQ806" s="239"/>
      <c r="ZR806" s="179" t="s">
        <v>73</v>
      </c>
      <c r="ZS806" s="361" t="s">
        <v>575</v>
      </c>
      <c r="ZU806" s="180"/>
      <c r="ZV806" s="180">
        <f>VLOOKUP(ZS806,$A$879:$F$2508,6,FALSE)</f>
        <v>252</v>
      </c>
      <c r="ZW806" s="179" t="s">
        <v>67</v>
      </c>
      <c r="ZX806" s="10">
        <f>ZV806*1.2</f>
        <v>302.39999999999998</v>
      </c>
      <c r="ZY806" s="10"/>
      <c r="ZZ806" s="239"/>
      <c r="AAA806" s="179" t="s">
        <v>73</v>
      </c>
      <c r="AAB806" s="361" t="s">
        <v>456</v>
      </c>
      <c r="AAD806" s="180"/>
      <c r="AAE806" s="180">
        <f>VLOOKUP(AAB806,$A$879:$F$2508,6,FALSE)</f>
        <v>87</v>
      </c>
      <c r="AAF806" s="179" t="s">
        <v>67</v>
      </c>
      <c r="AAG806" s="10">
        <f>AAE806*1.2</f>
        <v>104.39999999999999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VLOOKUP(AAK806,$A$879:$F$2508,6,FALSE)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1" t="s">
        <v>1018</v>
      </c>
      <c r="AAV806" s="180"/>
      <c r="AAW806" s="180">
        <f>VLOOKUP(AAT806,$A$879:$F$2508,6,FALSE)</f>
        <v>370</v>
      </c>
      <c r="AAX806" s="179" t="s">
        <v>67</v>
      </c>
      <c r="AAY806" s="10">
        <f>AAW806*1.2</f>
        <v>444</v>
      </c>
      <c r="AAZ806" s="10"/>
      <c r="ABA806" s="239"/>
      <c r="ABB806" s="179" t="s">
        <v>73</v>
      </c>
      <c r="ABC806" s="375" t="s">
        <v>575</v>
      </c>
      <c r="ABE806" s="180"/>
      <c r="ABF806" s="180">
        <f>VLOOKUP(ABC806,$A$879:$F$2508,6,FALSE)</f>
        <v>252</v>
      </c>
      <c r="ABG806" s="179" t="s">
        <v>67</v>
      </c>
      <c r="ABH806" s="10">
        <f>ABF806*1.2</f>
        <v>302.39999999999998</v>
      </c>
      <c r="ABI806" s="10"/>
      <c r="ABJ806" s="239"/>
      <c r="ABK806" s="179" t="s">
        <v>73</v>
      </c>
      <c r="ABL806" s="361" t="s">
        <v>466</v>
      </c>
      <c r="ABN806" s="180"/>
      <c r="ABO806" s="180">
        <f>VLOOKUP(ABL806,$A$879:$F$2508,6,FALSE)</f>
        <v>307</v>
      </c>
      <c r="ABP806" s="179" t="s">
        <v>67</v>
      </c>
      <c r="ABQ806" s="10">
        <f>ABO806*1.2</f>
        <v>368.4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VLOOKUP(ABU806,$A$879:$F$2508,6,FALSE)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VLOOKUP(ACD806,$A$879:$F$2508,6,FALSE)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VLOOKUP(ACM806,$A$879:$F$2508,6,FALSE)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VLOOKUP(ACV806,$A$879:$F$2508,6,FALSE)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1" t="s">
        <v>466</v>
      </c>
      <c r="ADG806" s="180"/>
      <c r="ADH806" s="180">
        <f>VLOOKUP(ADE806,$A$879:$F$2508,6,FALSE)</f>
        <v>307</v>
      </c>
      <c r="ADI806" s="179" t="s">
        <v>67</v>
      </c>
      <c r="ADJ806" s="10">
        <f>ADH806*1.2</f>
        <v>368.4</v>
      </c>
      <c r="ADL806" s="239"/>
      <c r="ADM806" s="179" t="s">
        <v>73</v>
      </c>
      <c r="ADN806" s="75" t="s">
        <v>183</v>
      </c>
      <c r="ADP806" s="180"/>
      <c r="ADQ806" s="180" t="e">
        <f>VLOOKUP(ADN806,$A$879:$F$2508,6,FALSE)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1" t="s">
        <v>498</v>
      </c>
      <c r="ADY806" s="180"/>
      <c r="ADZ806" s="180">
        <f>VLOOKUP(ADW806,$A$879:$F$2508,6,FALSE)</f>
        <v>486</v>
      </c>
      <c r="AEA806" s="179" t="s">
        <v>67</v>
      </c>
      <c r="AEB806" s="10">
        <f>ADZ806*1.2</f>
        <v>583.19999999999993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VLOOKUP(AEF806,$A$879:$F$2508,6,FALSE)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VLOOKUP(AEO806,$A$879:$F$2508,6,FALSE)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VLOOKUP(AEX806,$A$879:$F$2508,6,FALSE)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VLOOKUP(AFG806,$A$879:$F$2508,6,FALSE)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VLOOKUP(AFP806,$A$879:$F$2508,6,FALSE)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1" t="s">
        <v>1018</v>
      </c>
      <c r="AGA806" s="180"/>
      <c r="AGB806" s="180">
        <f>VLOOKUP(AFY806,$A$879:$F$2508,6,FALSE)</f>
        <v>370</v>
      </c>
      <c r="AGC806" s="179" t="s">
        <v>67</v>
      </c>
      <c r="AGD806" s="10">
        <f>AGB806*1.2</f>
        <v>444</v>
      </c>
      <c r="AGE806" s="10"/>
      <c r="AGF806" s="239"/>
      <c r="AGG806" s="179" t="s">
        <v>73</v>
      </c>
      <c r="AGH806" s="361" t="s">
        <v>1018</v>
      </c>
      <c r="AGJ806" s="180"/>
      <c r="AGK806" s="180">
        <f>VLOOKUP(AGH806,$A$879:$F$2508,6,FALSE)</f>
        <v>370</v>
      </c>
      <c r="AGL806" s="179" t="s">
        <v>67</v>
      </c>
      <c r="AGM806" s="10">
        <f>AGK806*1.2</f>
        <v>444</v>
      </c>
      <c r="AGN806" s="10"/>
      <c r="AGO806" s="239"/>
      <c r="AGP806" s="179" t="s">
        <v>73</v>
      </c>
      <c r="AGQ806" s="361" t="s">
        <v>456</v>
      </c>
      <c r="AGS806" s="180"/>
      <c r="AGT806" s="180">
        <f>VLOOKUP(AGQ806,$A$879:$F$2508,6,FALSE)</f>
        <v>87</v>
      </c>
      <c r="AGU806" s="179" t="s">
        <v>67</v>
      </c>
      <c r="AGV806" s="10">
        <f>AGT806*1.2</f>
        <v>104.39999999999999</v>
      </c>
      <c r="AGW806" s="10"/>
      <c r="AGX806" s="239"/>
      <c r="AGY806" s="179" t="s">
        <v>73</v>
      </c>
      <c r="AGZ806" s="361" t="s">
        <v>475</v>
      </c>
      <c r="AHB806" s="180"/>
      <c r="AHC806" s="180">
        <f>VLOOKUP(AGZ806,$A$879:$F$2508,6,FALSE)</f>
        <v>597</v>
      </c>
      <c r="AHD806" s="179" t="s">
        <v>67</v>
      </c>
      <c r="AHE806" s="10">
        <f>AHC806*1.2</f>
        <v>716.4</v>
      </c>
      <c r="AHF806" s="10"/>
      <c r="AHG806" s="239"/>
      <c r="AHH806" s="179" t="s">
        <v>73</v>
      </c>
      <c r="AHI806" s="441" t="s">
        <v>475</v>
      </c>
      <c r="AHK806" s="180"/>
      <c r="AHL806" s="180">
        <f>VLOOKUP(AHI806,$A$879:$F$2508,6,FALSE)</f>
        <v>597</v>
      </c>
      <c r="AHM806" s="179" t="s">
        <v>67</v>
      </c>
      <c r="AHN806" s="10">
        <f>AHL806*1.2</f>
        <v>716.4</v>
      </c>
      <c r="AHO806" s="10"/>
      <c r="AHP806" s="239"/>
      <c r="AHQ806" s="179" t="s">
        <v>73</v>
      </c>
      <c r="AHR806" s="361" t="s">
        <v>498</v>
      </c>
      <c r="AHT806" s="180"/>
      <c r="AHU806" s="180">
        <f>VLOOKUP(AHR806,$A$879:$F$2508,6,FALSE)</f>
        <v>486</v>
      </c>
      <c r="AHV806" s="179" t="s">
        <v>67</v>
      </c>
      <c r="AHW806" s="10">
        <f>AHU806*1.2</f>
        <v>583.19999999999993</v>
      </c>
      <c r="AHX806" s="10"/>
      <c r="AHY806" s="239"/>
      <c r="AHZ806" s="179" t="s">
        <v>73</v>
      </c>
      <c r="AIA806" s="361" t="s">
        <v>723</v>
      </c>
      <c r="AIC806" s="180"/>
      <c r="AID806" s="180">
        <f>VLOOKUP(AIA806,$A$879:$F$2508,6,FALSE)</f>
        <v>137</v>
      </c>
      <c r="AIE806" s="179" t="s">
        <v>67</v>
      </c>
      <c r="AIF806" s="10">
        <f>AID806*1.2</f>
        <v>164.4</v>
      </c>
      <c r="AIG806" s="10"/>
      <c r="AIH806" s="239"/>
      <c r="AII806" s="179" t="s">
        <v>73</v>
      </c>
      <c r="AIJ806" s="361" t="s">
        <v>475</v>
      </c>
      <c r="AIL806" s="180"/>
      <c r="AIM806" s="180">
        <f>VLOOKUP(AIJ806,$A$879:$F$2508,6,FALSE)</f>
        <v>597</v>
      </c>
      <c r="AIN806" s="179" t="s">
        <v>67</v>
      </c>
      <c r="AIO806" s="10">
        <f>AIM806*1.2</f>
        <v>716.4</v>
      </c>
      <c r="AIP806" s="10"/>
      <c r="AIQ806" s="239"/>
      <c r="AIR806" s="179" t="s">
        <v>73</v>
      </c>
      <c r="AIS806" s="361" t="s">
        <v>1018</v>
      </c>
      <c r="AIU806" s="180"/>
      <c r="AIV806" s="180">
        <f>VLOOKUP(AIS806,$A$879:$F$2508,6,FALSE)</f>
        <v>370</v>
      </c>
      <c r="AIW806" s="179" t="s">
        <v>67</v>
      </c>
      <c r="AIX806" s="10">
        <f>AIV806*1.2</f>
        <v>444</v>
      </c>
      <c r="AIY806" s="10"/>
      <c r="AIZ806" s="239"/>
      <c r="AJA806" s="179" t="s">
        <v>73</v>
      </c>
      <c r="AJB806" s="371" t="s">
        <v>1704</v>
      </c>
      <c r="AJD806" s="180"/>
      <c r="AJE806" s="180">
        <f>VLOOKUP(AJB806,$A$879:$F$2508,6,FALSE)</f>
        <v>62</v>
      </c>
      <c r="AJF806" s="179" t="s">
        <v>67</v>
      </c>
      <c r="AJG806" s="10">
        <f>AJE806*1.2</f>
        <v>74.399999999999991</v>
      </c>
      <c r="AJH806" s="10"/>
      <c r="AJI806" s="239"/>
      <c r="AJJ806" s="179" t="s">
        <v>73</v>
      </c>
      <c r="AJK806" s="361" t="s">
        <v>723</v>
      </c>
      <c r="AJM806" s="180"/>
      <c r="AJN806" s="180">
        <f>VLOOKUP(AJK806,$A$879:$F$2508,6,FALSE)</f>
        <v>137</v>
      </c>
      <c r="AJO806" s="179" t="s">
        <v>67</v>
      </c>
      <c r="AJP806" s="10">
        <f>AJN806*1.2</f>
        <v>164.4</v>
      </c>
      <c r="AJQ806" s="10"/>
      <c r="AJR806" s="239"/>
      <c r="AJS806" s="179" t="s">
        <v>73</v>
      </c>
      <c r="AJT806" s="367" t="s">
        <v>575</v>
      </c>
      <c r="AJV806" s="180"/>
      <c r="AJW806" s="180">
        <f>VLOOKUP(AJT806,$A$879:$F$2508,6,FALSE)</f>
        <v>252</v>
      </c>
      <c r="AJX806" s="179" t="s">
        <v>67</v>
      </c>
      <c r="AJY806" s="10">
        <f>AJW806*1.2</f>
        <v>302.39999999999998</v>
      </c>
      <c r="AJZ806" s="10"/>
      <c r="AKA806" s="239"/>
      <c r="AKB806" s="179" t="s">
        <v>73</v>
      </c>
      <c r="AKC806" s="361" t="s">
        <v>1789</v>
      </c>
      <c r="AKE806" s="180"/>
      <c r="AKF806" s="180">
        <f>VLOOKUP(AKC806,$A$879:$F$2508,6,FALSE)</f>
        <v>47</v>
      </c>
      <c r="AKG806" s="179" t="s">
        <v>67</v>
      </c>
      <c r="AKH806" s="10">
        <f>AKF806*1.2</f>
        <v>56.4</v>
      </c>
      <c r="AKI806" s="10"/>
      <c r="AKJ806" s="239"/>
      <c r="AKK806" s="179" t="s">
        <v>73</v>
      </c>
      <c r="AKL806" s="361" t="s">
        <v>575</v>
      </c>
      <c r="AKN806" s="180"/>
      <c r="AKO806" s="180">
        <f>VLOOKUP(AKL806,$A$879:$F$2508,6,FALSE)</f>
        <v>252</v>
      </c>
      <c r="AKP806" s="179" t="s">
        <v>67</v>
      </c>
      <c r="AKQ806" s="10">
        <f>AKO806*1.2</f>
        <v>302.39999999999998</v>
      </c>
      <c r="AKR806" s="10"/>
      <c r="AKS806" s="239"/>
      <c r="AKT806" s="179" t="s">
        <v>73</v>
      </c>
      <c r="AKU806" s="361" t="s">
        <v>498</v>
      </c>
      <c r="AKW806" s="180"/>
      <c r="AKX806" s="180">
        <f>VLOOKUP(AKU806,$A$879:$F$2508,6,FALSE)</f>
        <v>486</v>
      </c>
      <c r="AKY806" s="179" t="s">
        <v>67</v>
      </c>
      <c r="AKZ806" s="10">
        <f>AKX806*1.2</f>
        <v>583.19999999999993</v>
      </c>
      <c r="ALA806" s="10"/>
      <c r="ALB806" s="239"/>
      <c r="ALC806" s="179" t="s">
        <v>73</v>
      </c>
      <c r="ALD806" s="361" t="s">
        <v>1789</v>
      </c>
      <c r="ALF806" s="180"/>
      <c r="ALG806" s="180">
        <f>VLOOKUP(ALD806,$A$879:$F$2508,6,FALSE)</f>
        <v>47</v>
      </c>
      <c r="ALH806" s="179" t="s">
        <v>67</v>
      </c>
      <c r="ALI806" s="10">
        <f>ALG806*1.2</f>
        <v>56.4</v>
      </c>
      <c r="ALJ806" s="10"/>
      <c r="ALK806" s="239"/>
      <c r="ALL806" s="179" t="s">
        <v>73</v>
      </c>
      <c r="ALM806" s="361" t="s">
        <v>466</v>
      </c>
      <c r="ALO806" s="180"/>
      <c r="ALP806" s="180">
        <f>VLOOKUP(ALM806,$A$879:$F$2508,6,FALSE)</f>
        <v>307</v>
      </c>
      <c r="ALQ806" s="179" t="s">
        <v>67</v>
      </c>
      <c r="ALR806" s="10">
        <f>ALP806*1.2</f>
        <v>368.4</v>
      </c>
      <c r="ALS806" s="10"/>
      <c r="ALT806" s="239"/>
      <c r="ALU806" s="179" t="s">
        <v>73</v>
      </c>
      <c r="ALV806" s="361" t="s">
        <v>1018</v>
      </c>
      <c r="ALX806" s="180"/>
      <c r="ALY806" s="180">
        <f>VLOOKUP(ALV806,$A$879:$F$2508,6,FALSE)</f>
        <v>370</v>
      </c>
      <c r="ALZ806" s="179" t="s">
        <v>67</v>
      </c>
      <c r="AMA806" s="10">
        <f>ALY806*1.2</f>
        <v>444</v>
      </c>
      <c r="AMB806" s="10"/>
      <c r="AMC806" s="239"/>
      <c r="AMD806" s="179" t="s">
        <v>73</v>
      </c>
      <c r="AME806" s="444" t="s">
        <v>475</v>
      </c>
      <c r="AMG806" s="180"/>
      <c r="AMH806" s="180">
        <f>VLOOKUP(AME806,$A$879:$F$2508,6,FALSE)</f>
        <v>597</v>
      </c>
      <c r="AMI806" s="179" t="s">
        <v>67</v>
      </c>
      <c r="AMJ806" s="10">
        <f>AMH806*1.2</f>
        <v>716.4</v>
      </c>
      <c r="AMK806" s="10"/>
      <c r="AML806" s="239"/>
      <c r="AMM806" s="179" t="s">
        <v>73</v>
      </c>
      <c r="AMN806" s="363" t="s">
        <v>1709</v>
      </c>
      <c r="AMP806" s="180"/>
      <c r="AMQ806" s="180">
        <f>VLOOKUP(AMN806,$A$879:$F$2508,6,FALSE)</f>
        <v>128</v>
      </c>
      <c r="AMR806" s="179" t="s">
        <v>67</v>
      </c>
      <c r="AMS806" s="10">
        <f>AMQ806*1.2</f>
        <v>153.6</v>
      </c>
      <c r="AMT806" s="10"/>
      <c r="AMU806" s="239"/>
      <c r="AMV806" s="179" t="s">
        <v>73</v>
      </c>
      <c r="AMW806" s="361" t="s">
        <v>1018</v>
      </c>
      <c r="AMY806" s="180"/>
      <c r="AMZ806" s="180">
        <f>VLOOKUP(AMW806,$A$879:$F$2508,6,FALSE)</f>
        <v>370</v>
      </c>
      <c r="ANA806" s="179" t="s">
        <v>67</v>
      </c>
      <c r="ANB806" s="10">
        <f>AMZ806*1.2</f>
        <v>444</v>
      </c>
      <c r="ANC806" s="10"/>
      <c r="AND806" s="239"/>
      <c r="ANE806" s="179" t="s">
        <v>73</v>
      </c>
      <c r="ANF806" s="361" t="s">
        <v>1018</v>
      </c>
      <c r="ANH806" s="180"/>
      <c r="ANI806" s="180">
        <f>VLOOKUP(ANF806,$A$879:$F$2508,6,FALSE)</f>
        <v>370</v>
      </c>
      <c r="ANJ806" s="179" t="s">
        <v>67</v>
      </c>
      <c r="ANK806" s="10">
        <f>ANI806*1.2</f>
        <v>444</v>
      </c>
      <c r="ANL806" s="10"/>
      <c r="ANM806" s="239"/>
      <c r="ANN806" s="179" t="s">
        <v>73</v>
      </c>
      <c r="ANO806" s="371" t="s">
        <v>466</v>
      </c>
      <c r="ANQ806" s="180"/>
      <c r="ANR806" s="180">
        <f>VLOOKUP(ANO806,$A$879:$F$2508,6,FALSE)</f>
        <v>307</v>
      </c>
      <c r="ANS806" s="179" t="s">
        <v>67</v>
      </c>
      <c r="ANT806" s="10">
        <f>ANR806*1.2</f>
        <v>368.4</v>
      </c>
      <c r="ANU806" s="10"/>
      <c r="ANV806" s="239"/>
      <c r="ANW806" s="179" t="s">
        <v>73</v>
      </c>
      <c r="ANX806" s="361" t="s">
        <v>475</v>
      </c>
      <c r="ANZ806" s="180"/>
      <c r="AOA806" s="180">
        <f>VLOOKUP(ANX806,$A$879:$F$2508,6,FALSE)</f>
        <v>597</v>
      </c>
      <c r="AOB806" s="179" t="s">
        <v>67</v>
      </c>
      <c r="AOC806" s="10">
        <f>AOA806*1.2</f>
        <v>716.4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VLOOKUP(AOG806,$A$879:$F$2508,6,FALSE)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1" t="s">
        <v>498</v>
      </c>
      <c r="AOR806" s="180"/>
      <c r="AOS806" s="180">
        <f>VLOOKUP(AOP806,$A$879:$F$2508,6,FALSE)</f>
        <v>486</v>
      </c>
      <c r="AOT806" s="179" t="s">
        <v>67</v>
      </c>
      <c r="AOU806" s="10">
        <f>AOS806*1.2</f>
        <v>583.19999999999993</v>
      </c>
      <c r="AOV806" s="10"/>
      <c r="AOW806" s="239"/>
      <c r="AOX806" s="179" t="s">
        <v>73</v>
      </c>
      <c r="AOY806" s="447" t="s">
        <v>1705</v>
      </c>
      <c r="APA806" s="180"/>
      <c r="APB806" s="180">
        <f>VLOOKUP(AOY806,$A$879:$F$2508,6,FALSE)</f>
        <v>501</v>
      </c>
      <c r="APC806" s="179" t="s">
        <v>67</v>
      </c>
      <c r="APD806" s="10">
        <f>APB806*1.2</f>
        <v>601.19999999999993</v>
      </c>
      <c r="APE806" s="10"/>
      <c r="APF806" s="239"/>
      <c r="APG806" s="179" t="s">
        <v>73</v>
      </c>
      <c r="APH806" s="361" t="s">
        <v>475</v>
      </c>
      <c r="APJ806" s="180"/>
      <c r="APK806" s="180">
        <f>VLOOKUP(APH806,$A$879:$F$2508,6,FALSE)</f>
        <v>597</v>
      </c>
      <c r="APL806" s="179" t="s">
        <v>67</v>
      </c>
      <c r="APM806" s="10">
        <f>APK806*1.2</f>
        <v>716.4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VLOOKUP(APQ806,$A$879:$F$2508,6,FALSE)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1" t="s">
        <v>456</v>
      </c>
      <c r="AQB806" s="180"/>
      <c r="AQC806" s="180">
        <f>VLOOKUP(APZ806,$A$879:$F$2508,6,FALSE)</f>
        <v>87</v>
      </c>
      <c r="AQD806" s="179" t="s">
        <v>67</v>
      </c>
      <c r="AQE806" s="10">
        <f>AQC806*1.2</f>
        <v>104.39999999999999</v>
      </c>
      <c r="AQF806" s="10"/>
      <c r="AQG806" s="239"/>
      <c r="AQH806" s="179" t="s">
        <v>73</v>
      </c>
      <c r="AQI806" s="361" t="s">
        <v>475</v>
      </c>
      <c r="AQK806" s="180"/>
      <c r="AQL806" s="180">
        <f>VLOOKUP(AQI806,$A$879:$F$2508,6,FALSE)</f>
        <v>597</v>
      </c>
      <c r="AQM806" s="179" t="s">
        <v>67</v>
      </c>
      <c r="AQN806" s="10">
        <f>AQL806*1.2</f>
        <v>716.4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VLOOKUP(AQR806,$A$879:$F$2508,6,FALSE)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VLOOKUP(ARA806,$A$879:$F$2508,6,FALSE)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VLOOKUP(ARJ806,$A$879:$F$2508,6,FALSE)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VLOOKUP(ARS806,$A$879:$F$2508,6,FALSE)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1" t="s">
        <v>1709</v>
      </c>
      <c r="ASD806" s="180"/>
      <c r="ASE806" s="180">
        <f>VLOOKUP(ASB806,$A$879:$F$2508,6,FALSE)</f>
        <v>128</v>
      </c>
      <c r="ASF806" s="179" t="s">
        <v>67</v>
      </c>
      <c r="ASG806" s="10">
        <f>ASE806*1.2</f>
        <v>153.6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VLOOKUP(ASK806,$A$879:$F$2508,6,FALSE)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1" t="s">
        <v>1709</v>
      </c>
      <c r="ASV806" s="180"/>
      <c r="ASW806" s="180">
        <f>VLOOKUP(AST806,$A$879:$F$2508,6,FALSE)</f>
        <v>128</v>
      </c>
      <c r="ASX806" s="179" t="s">
        <v>67</v>
      </c>
      <c r="ASY806" s="10">
        <f>ASW806*1.2</f>
        <v>153.6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VLOOKUP(ATC806,$A$879:$F$2508,6,FALSE)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VLOOKUP(ATL806,$A$879:$F$2508,6,FALSE)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VLOOKUP(ATU806,$A$879:$F$2508,6,FALSE)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VLOOKUP(AUD806,$A$879:$F$2508,6,FALSE)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VLOOKUP(AUM806,$A$879:$F$2508,6,FALSE)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VLOOKUP(AUV806,$A$879:$F$2508,6,FALSE)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VLOOKUP(AVE806,$A$879:$F$2508,6,FALSE)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VLOOKUP(AVN806,$A$879:$F$2508,6,FALSE)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VLOOKUP(AVW806,$A$879:$F$2508,6,FALSE)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VLOOKUP(AWF806,$A$879:$F$2508,6,FALSE)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1" t="s">
        <v>1789</v>
      </c>
      <c r="AWQ806" s="180"/>
      <c r="AWR806" s="180">
        <f>VLOOKUP(AWO806,$A$879:$F$2508,6,FALSE)</f>
        <v>47</v>
      </c>
      <c r="AWS806" s="179" t="s">
        <v>67</v>
      </c>
      <c r="AWT806" s="10">
        <f>AWR806*1.2</f>
        <v>56.4</v>
      </c>
      <c r="AWU806" s="10"/>
      <c r="AWV806" s="239"/>
      <c r="AWW806" s="179" t="s">
        <v>73</v>
      </c>
      <c r="AWX806" s="361" t="s">
        <v>525</v>
      </c>
      <c r="AWZ806" s="180"/>
      <c r="AXA806" s="180">
        <f>VLOOKUP(AWX806,$A$879:$F$2508,6,FALSE)</f>
        <v>36</v>
      </c>
      <c r="AXB806" s="179" t="s">
        <v>67</v>
      </c>
      <c r="AXC806" s="10">
        <f>AXA806*1.2</f>
        <v>43.199999999999996</v>
      </c>
      <c r="AXD806" s="10"/>
      <c r="AXE806" s="239"/>
      <c r="AXF806" s="179" t="s">
        <v>73</v>
      </c>
      <c r="AXG806" s="361" t="s">
        <v>1018</v>
      </c>
      <c r="AXI806" s="180"/>
      <c r="AXJ806" s="180">
        <f>VLOOKUP(AXG806,$A$879:$F$2508,6,FALSE)</f>
        <v>370</v>
      </c>
      <c r="AXK806" s="179" t="s">
        <v>67</v>
      </c>
      <c r="AXL806" s="10">
        <f>AXJ806*1.2</f>
        <v>444</v>
      </c>
      <c r="AXM806" s="10"/>
      <c r="AXN806" s="239"/>
      <c r="AXO806" s="179" t="s">
        <v>73</v>
      </c>
      <c r="AXP806" s="361" t="s">
        <v>575</v>
      </c>
      <c r="AXR806" s="180"/>
      <c r="AXS806" s="180">
        <f>VLOOKUP(AXP806,$A$879:$F$2508,6,FALSE)</f>
        <v>252</v>
      </c>
      <c r="AXT806" s="179" t="s">
        <v>67</v>
      </c>
      <c r="AXU806" s="10">
        <f>AXS806*1.2</f>
        <v>302.39999999999998</v>
      </c>
      <c r="AXV806" s="10"/>
      <c r="AXW806" s="239"/>
      <c r="AXX806" s="179" t="s">
        <v>73</v>
      </c>
      <c r="AXY806" s="361" t="s">
        <v>1018</v>
      </c>
      <c r="AYA806" s="180"/>
      <c r="AYB806" s="180">
        <f>VLOOKUP(AXY806,$A$879:$F$2508,6,FALSE)</f>
        <v>370</v>
      </c>
      <c r="AYC806" s="179" t="s">
        <v>67</v>
      </c>
      <c r="AYD806" s="10">
        <f>AYB806*1.2</f>
        <v>444</v>
      </c>
      <c r="AYE806" s="10"/>
      <c r="AYF806" s="239"/>
      <c r="AYG806" s="179" t="s">
        <v>73</v>
      </c>
      <c r="AYH806" s="361" t="s">
        <v>498</v>
      </c>
      <c r="AYJ806" s="180"/>
      <c r="AYK806" s="180">
        <f>VLOOKUP(AYH806,$A$879:$F$2508,6,FALSE)</f>
        <v>486</v>
      </c>
      <c r="AYL806" s="179" t="s">
        <v>67</v>
      </c>
      <c r="AYM806" s="10">
        <f>AYK806*1.2</f>
        <v>583.19999999999993</v>
      </c>
      <c r="AYN806" s="10"/>
      <c r="AYO806" s="239"/>
      <c r="AYP806" s="179" t="s">
        <v>73</v>
      </c>
      <c r="AYQ806" s="361" t="s">
        <v>456</v>
      </c>
      <c r="AYS806" s="180"/>
      <c r="AYT806" s="180">
        <f>VLOOKUP(AYQ806,$A$879:$F$2508,6,FALSE)</f>
        <v>87</v>
      </c>
      <c r="AYU806" s="179" t="s">
        <v>67</v>
      </c>
      <c r="AYV806" s="10">
        <f>AYT806*1.2</f>
        <v>104.39999999999999</v>
      </c>
      <c r="AYW806" s="10"/>
      <c r="AYX806" s="239"/>
      <c r="AYY806" s="179" t="s">
        <v>73</v>
      </c>
      <c r="AYZ806" s="361" t="s">
        <v>475</v>
      </c>
      <c r="AZB806" s="180"/>
      <c r="AZC806" s="180">
        <f>VLOOKUP(AYZ806,$A$879:$F$2508,6,FALSE)</f>
        <v>597</v>
      </c>
      <c r="AZD806" s="179" t="s">
        <v>67</v>
      </c>
      <c r="AZE806" s="10">
        <f>AZC806*1.2</f>
        <v>716.4</v>
      </c>
      <c r="AZF806" s="10"/>
      <c r="AZG806" s="239"/>
      <c r="AZH806" s="179" t="s">
        <v>73</v>
      </c>
      <c r="AZI806" s="361" t="s">
        <v>1709</v>
      </c>
      <c r="AZK806" s="180"/>
      <c r="AZL806" s="180">
        <f>VLOOKUP(AZI806,$A$879:$F$2508,6,FALSE)</f>
        <v>128</v>
      </c>
      <c r="AZM806" s="179" t="s">
        <v>67</v>
      </c>
      <c r="AZN806" s="10">
        <f>AZL806*1.2</f>
        <v>153.6</v>
      </c>
      <c r="AZO806" s="10"/>
      <c r="AZP806" s="239"/>
      <c r="AZQ806" s="179" t="s">
        <v>73</v>
      </c>
      <c r="AZR806" s="361" t="s">
        <v>575</v>
      </c>
      <c r="AZT806" s="180"/>
      <c r="AZU806" s="180">
        <f>VLOOKUP(AZR806,$A$879:$F$2508,6,FALSE)</f>
        <v>252</v>
      </c>
      <c r="AZV806" s="179" t="s">
        <v>67</v>
      </c>
      <c r="AZW806" s="10">
        <f>AZU806*1.2</f>
        <v>302.39999999999998</v>
      </c>
      <c r="AZX806" s="10"/>
      <c r="AZY806" s="239"/>
      <c r="AZZ806" s="179" t="s">
        <v>73</v>
      </c>
      <c r="BAA806" s="361" t="s">
        <v>575</v>
      </c>
      <c r="BAC806" s="180"/>
      <c r="BAD806" s="180">
        <f>VLOOKUP(BAA806,$A$879:$F$2508,6,FALSE)</f>
        <v>252</v>
      </c>
      <c r="BAE806" s="179" t="s">
        <v>67</v>
      </c>
      <c r="BAF806" s="10">
        <f>BAD806*1.2</f>
        <v>302.39999999999998</v>
      </c>
      <c r="BAG806" s="10"/>
      <c r="BAH806" s="239"/>
      <c r="BAI806" s="179" t="s">
        <v>73</v>
      </c>
      <c r="BAJ806" s="441" t="s">
        <v>475</v>
      </c>
      <c r="BAL806" s="180"/>
      <c r="BAM806" s="180">
        <f>VLOOKUP(BAJ806,$A$879:$F$2508,6,FALSE)</f>
        <v>597</v>
      </c>
      <c r="BAN806" s="179" t="s">
        <v>67</v>
      </c>
      <c r="BAO806" s="10">
        <f>BAM806*1.2</f>
        <v>716.4</v>
      </c>
      <c r="BAP806" s="10"/>
      <c r="BAQ806" s="239"/>
      <c r="BAR806" s="179" t="s">
        <v>73</v>
      </c>
      <c r="BAS806" s="361" t="s">
        <v>466</v>
      </c>
      <c r="BAU806" s="180"/>
      <c r="BAV806" s="180">
        <f>VLOOKUP(BAS806,$A$879:$F$2508,6,FALSE)</f>
        <v>307</v>
      </c>
      <c r="BAW806" s="179" t="s">
        <v>67</v>
      </c>
      <c r="BAX806" s="10">
        <f>BAV806*1.2</f>
        <v>368.4</v>
      </c>
      <c r="BAY806" s="10"/>
      <c r="BAZ806" s="239"/>
      <c r="BBA806" s="179" t="s">
        <v>73</v>
      </c>
      <c r="BBB806" s="361" t="s">
        <v>723</v>
      </c>
      <c r="BBD806" s="180"/>
      <c r="BBE806" s="180">
        <f>VLOOKUP(BBB806,$A$879:$F$2508,6,FALSE)</f>
        <v>137</v>
      </c>
      <c r="BBF806" s="179" t="s">
        <v>67</v>
      </c>
      <c r="BBG806" s="10">
        <f>BBE806*1.2</f>
        <v>164.4</v>
      </c>
      <c r="BBH806" s="10"/>
      <c r="BBI806" s="239"/>
      <c r="BBJ806" s="179" t="s">
        <v>73</v>
      </c>
      <c r="BBK806" s="361" t="s">
        <v>498</v>
      </c>
      <c r="BBM806" s="180"/>
      <c r="BBN806" s="180">
        <f>VLOOKUP(BBK806,$A$879:$F$2508,6,FALSE)</f>
        <v>486</v>
      </c>
      <c r="BBO806" s="179" t="s">
        <v>67</v>
      </c>
      <c r="BBP806" s="10">
        <f>BBN806*1.2</f>
        <v>583.19999999999993</v>
      </c>
      <c r="BBQ806" s="10"/>
      <c r="BBR806" s="239"/>
      <c r="BBS806" s="179" t="s">
        <v>73</v>
      </c>
      <c r="BBT806" s="367" t="s">
        <v>575</v>
      </c>
      <c r="BBV806" s="180"/>
      <c r="BBW806" s="180">
        <f>VLOOKUP(BBT806,$A$879:$F$2508,6,FALSE)</f>
        <v>252</v>
      </c>
      <c r="BBX806" s="179" t="s">
        <v>67</v>
      </c>
      <c r="BBY806" s="10">
        <f>BBW806*1.2</f>
        <v>302.39999999999998</v>
      </c>
      <c r="BBZ806" s="10"/>
      <c r="BCA806" s="239"/>
      <c r="BCB806" s="179" t="s">
        <v>73</v>
      </c>
      <c r="BCC806" s="361" t="s">
        <v>475</v>
      </c>
      <c r="BCE806" s="180"/>
      <c r="BCF806" s="180">
        <f>VLOOKUP(BCC806,$A$879:$F$2508,6,FALSE)</f>
        <v>597</v>
      </c>
      <c r="BCG806" s="179" t="s">
        <v>67</v>
      </c>
      <c r="BCH806" s="10">
        <f>BCF806*1.2</f>
        <v>716.4</v>
      </c>
      <c r="BCI806" s="10"/>
      <c r="BCJ806" s="239"/>
      <c r="BCK806" s="179" t="s">
        <v>73</v>
      </c>
      <c r="BCL806" s="361" t="s">
        <v>446</v>
      </c>
      <c r="BCN806" s="180"/>
      <c r="BCO806" s="180">
        <f>VLOOKUP(BCL806,$A$879:$F$2508,6,FALSE)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1" t="s">
        <v>432</v>
      </c>
      <c r="BCW806" s="180"/>
      <c r="BCX806" s="180">
        <f>VLOOKUP(BCU806,$A$879:$F$2508,6,FALSE)</f>
        <v>216</v>
      </c>
      <c r="BCY806" s="179" t="s">
        <v>67</v>
      </c>
      <c r="BCZ806" s="10">
        <f>BCX806*1.2</f>
        <v>259.2</v>
      </c>
      <c r="BDA806" s="10"/>
      <c r="BDB806" s="239"/>
      <c r="BDC806" s="179" t="s">
        <v>73</v>
      </c>
      <c r="BDD806" s="367" t="s">
        <v>456</v>
      </c>
      <c r="BDF806" s="180"/>
      <c r="BDG806" s="180">
        <f>VLOOKUP(BDD806,$A$879:$F$2508,6,FALSE)</f>
        <v>87</v>
      </c>
      <c r="BDH806" s="179" t="s">
        <v>67</v>
      </c>
      <c r="BDI806" s="10">
        <f>BDG806*1.2</f>
        <v>104.39999999999999</v>
      </c>
      <c r="BDJ806" s="10"/>
      <c r="BDK806" s="239"/>
      <c r="BDL806" s="179" t="s">
        <v>73</v>
      </c>
      <c r="BDM806" s="361" t="s">
        <v>1705</v>
      </c>
      <c r="BDO806" s="180"/>
      <c r="BDP806" s="180">
        <f>VLOOKUP(BDM806,$A$879:$F$2508,6,FALSE)</f>
        <v>501</v>
      </c>
      <c r="BDQ806" s="179" t="s">
        <v>67</v>
      </c>
      <c r="BDR806" s="10">
        <f>BDP806*1.2</f>
        <v>601.19999999999993</v>
      </c>
      <c r="BDS806" s="10"/>
      <c r="BDT806" s="239"/>
      <c r="BDU806" s="179" t="s">
        <v>73</v>
      </c>
      <c r="BDV806" s="361" t="s">
        <v>1018</v>
      </c>
      <c r="BDX806" s="180"/>
      <c r="BDY806" s="180">
        <f>VLOOKUP(BDV806,$A$879:$F$2508,6,FALSE)</f>
        <v>370</v>
      </c>
      <c r="BDZ806" s="179" t="s">
        <v>67</v>
      </c>
      <c r="BEA806" s="10">
        <f>BDY806*1.2</f>
        <v>444</v>
      </c>
      <c r="BEB806" s="10"/>
      <c r="BEC806" s="239"/>
      <c r="BED806" s="179" t="s">
        <v>73</v>
      </c>
      <c r="BEE806" s="361" t="s">
        <v>466</v>
      </c>
      <c r="BEG806" s="180"/>
      <c r="BEH806" s="180">
        <f>VLOOKUP(BEE806,$A$879:$F$2508,6,FALSE)</f>
        <v>307</v>
      </c>
      <c r="BEI806" s="179" t="s">
        <v>67</v>
      </c>
      <c r="BEJ806" s="10">
        <f>BEH806*1.2</f>
        <v>368.4</v>
      </c>
      <c r="BEK806" s="10"/>
      <c r="BEL806" s="239"/>
      <c r="BEM806" s="179" t="s">
        <v>73</v>
      </c>
      <c r="BEN806" s="361" t="s">
        <v>498</v>
      </c>
      <c r="BEP806" s="180"/>
      <c r="BEQ806" s="180">
        <f>VLOOKUP(BEN806,$A$879:$F$2508,6,FALSE)</f>
        <v>486</v>
      </c>
      <c r="BER806" s="179" t="s">
        <v>67</v>
      </c>
      <c r="BES806" s="10">
        <f>BEQ806*1.2</f>
        <v>583.19999999999993</v>
      </c>
      <c r="BET806" s="10"/>
      <c r="BEU806" s="239"/>
      <c r="BEV806" s="179" t="s">
        <v>73</v>
      </c>
      <c r="BEW806" s="361" t="s">
        <v>1018</v>
      </c>
      <c r="BEY806" s="180"/>
      <c r="BEZ806" s="180">
        <f>VLOOKUP(BEW806,$A$879:$F$2508,6,FALSE)</f>
        <v>370</v>
      </c>
      <c r="BFA806" s="179" t="s">
        <v>67</v>
      </c>
      <c r="BFB806" s="10">
        <f>BEZ806*1.2</f>
        <v>444</v>
      </c>
      <c r="BFC806" s="10"/>
      <c r="BFD806" s="239"/>
      <c r="BFE806" s="179" t="s">
        <v>73</v>
      </c>
      <c r="BFF806" s="361" t="s">
        <v>475</v>
      </c>
      <c r="BFH806" s="180"/>
      <c r="BFI806" s="180">
        <f>VLOOKUP(BFF806,$A$879:$F$2508,6,FALSE)</f>
        <v>597</v>
      </c>
      <c r="BFJ806" s="179" t="s">
        <v>67</v>
      </c>
      <c r="BFK806" s="10">
        <f>BFI806*1.2</f>
        <v>716.4</v>
      </c>
      <c r="BFL806" s="10"/>
      <c r="BFM806" s="239"/>
      <c r="BFN806" s="179" t="s">
        <v>73</v>
      </c>
      <c r="BFO806" s="361" t="s">
        <v>475</v>
      </c>
      <c r="BFQ806" s="180"/>
      <c r="BFR806" s="180">
        <f>VLOOKUP(BFO806,$A$879:$F$2508,6,FALSE)</f>
        <v>597</v>
      </c>
      <c r="BFS806" s="179" t="s">
        <v>67</v>
      </c>
      <c r="BFT806" s="10">
        <f>BFR806*1.2</f>
        <v>716.4</v>
      </c>
      <c r="BFU806" s="10"/>
      <c r="BFV806" s="239"/>
      <c r="BFW806" s="179" t="s">
        <v>73</v>
      </c>
      <c r="BFX806" s="371" t="s">
        <v>475</v>
      </c>
      <c r="BFZ806" s="180"/>
      <c r="BGA806" s="180">
        <f>VLOOKUP(BFX806,$A$879:$F$2508,6,FALSE)</f>
        <v>597</v>
      </c>
      <c r="BGB806" s="179" t="s">
        <v>67</v>
      </c>
      <c r="BGC806" s="10">
        <f>BGA806*1.2</f>
        <v>716.4</v>
      </c>
      <c r="BGD806" s="10"/>
      <c r="BGE806" s="239"/>
      <c r="BGF806" s="179" t="s">
        <v>73</v>
      </c>
      <c r="BGG806" s="361" t="s">
        <v>466</v>
      </c>
      <c r="BGI806" s="180"/>
      <c r="BGJ806" s="180">
        <f>VLOOKUP(BGG806,$A$879:$F$2508,6,FALSE)</f>
        <v>307</v>
      </c>
      <c r="BGK806" s="179" t="s">
        <v>67</v>
      </c>
      <c r="BGL806" s="10">
        <f>BGJ806*1.2</f>
        <v>368.4</v>
      </c>
      <c r="BGM806" s="10"/>
      <c r="BGN806" s="239"/>
      <c r="BGO806" s="179" t="s">
        <v>73</v>
      </c>
      <c r="BGP806" s="371" t="s">
        <v>575</v>
      </c>
      <c r="BGR806" s="180"/>
      <c r="BGS806" s="180">
        <f>VLOOKUP(BGP806,$A$879:$F$2508,6,FALSE)</f>
        <v>252</v>
      </c>
      <c r="BGT806" s="179" t="s">
        <v>67</v>
      </c>
      <c r="BGU806" s="10">
        <f>BGS806*1.2</f>
        <v>302.39999999999998</v>
      </c>
      <c r="BGV806" s="10"/>
      <c r="BGW806" s="239"/>
      <c r="BGX806" s="179" t="s">
        <v>73</v>
      </c>
      <c r="BGY806" s="361" t="s">
        <v>1789</v>
      </c>
      <c r="BHA806" s="180"/>
      <c r="BHB806" s="180">
        <f>VLOOKUP(BGY806,$A$879:$F$2508,6,FALSE)</f>
        <v>47</v>
      </c>
      <c r="BHC806" s="179" t="s">
        <v>67</v>
      </c>
      <c r="BHD806" s="10">
        <f>BHB806*1.2</f>
        <v>56.4</v>
      </c>
      <c r="BHE806" s="10"/>
    </row>
    <row r="807" spans="1:1565" s="14" customFormat="1" ht="15">
      <c r="A807" s="179" t="s">
        <v>74</v>
      </c>
      <c r="B807" s="363" t="s">
        <v>475</v>
      </c>
      <c r="D807" s="180"/>
      <c r="E807" s="180">
        <f>VLOOKUP(B807,$A$879:$F$2508,6,FALSE)</f>
        <v>597</v>
      </c>
      <c r="F807" s="179" t="s">
        <v>69</v>
      </c>
      <c r="G807" s="10">
        <f>E807*1.1</f>
        <v>656.7</v>
      </c>
      <c r="H807" s="10"/>
      <c r="I807" s="233"/>
      <c r="J807" s="179" t="s">
        <v>74</v>
      </c>
      <c r="K807" s="361" t="s">
        <v>432</v>
      </c>
      <c r="M807" s="180"/>
      <c r="N807" s="180">
        <f>VLOOKUP(K807,$A$879:$F$2508,6,FALSE)</f>
        <v>216</v>
      </c>
      <c r="O807" s="179" t="s">
        <v>69</v>
      </c>
      <c r="P807" s="10">
        <f>N807*1.1</f>
        <v>237.60000000000002</v>
      </c>
      <c r="Q807" s="10"/>
      <c r="R807" s="233"/>
      <c r="S807" s="179" t="s">
        <v>74</v>
      </c>
      <c r="T807" s="361" t="s">
        <v>1789</v>
      </c>
      <c r="V807" s="180"/>
      <c r="W807" s="180">
        <f>VLOOKUP(T807,$A$879:$F$2508,6,FALSE)</f>
        <v>47</v>
      </c>
      <c r="X807" s="179" t="s">
        <v>69</v>
      </c>
      <c r="Y807" s="10">
        <f>W807*1.1</f>
        <v>51.7</v>
      </c>
      <c r="Z807" s="10"/>
      <c r="AA807" s="233"/>
      <c r="AB807" s="179" t="s">
        <v>74</v>
      </c>
      <c r="AC807" s="361" t="s">
        <v>498</v>
      </c>
      <c r="AE807" s="180"/>
      <c r="AF807" s="180">
        <f>VLOOKUP(AC807,$A$879:$F$2508,6,FALSE)</f>
        <v>486</v>
      </c>
      <c r="AG807" s="179" t="s">
        <v>69</v>
      </c>
      <c r="AH807" s="10">
        <f>AF807*1.1</f>
        <v>534.6</v>
      </c>
      <c r="AI807" s="10"/>
      <c r="AJ807" s="233"/>
      <c r="AK807" s="179" t="s">
        <v>74</v>
      </c>
      <c r="AL807" s="361" t="s">
        <v>1709</v>
      </c>
      <c r="AN807" s="180"/>
      <c r="AO807" s="180">
        <f>VLOOKUP(AL807,$A$879:$F$2508,6,FALSE)</f>
        <v>128</v>
      </c>
      <c r="AP807" s="179" t="s">
        <v>69</v>
      </c>
      <c r="AQ807" s="10">
        <f>AO807*1.1</f>
        <v>140.80000000000001</v>
      </c>
      <c r="AR807" s="10"/>
      <c r="AS807" s="233"/>
      <c r="AT807" s="179" t="s">
        <v>74</v>
      </c>
      <c r="AU807" s="361" t="s">
        <v>1018</v>
      </c>
      <c r="AW807" s="180"/>
      <c r="AX807" s="180">
        <f>VLOOKUP(AU807,$A$879:$F$2508,6,FALSE)</f>
        <v>370</v>
      </c>
      <c r="AY807" s="179" t="s">
        <v>69</v>
      </c>
      <c r="AZ807" s="10">
        <f>AX807*1.1</f>
        <v>407.00000000000006</v>
      </c>
      <c r="BA807" s="10"/>
      <c r="BB807" s="233"/>
      <c r="BC807" s="179" t="s">
        <v>74</v>
      </c>
      <c r="BD807" s="361" t="s">
        <v>466</v>
      </c>
      <c r="BF807" s="180"/>
      <c r="BG807" s="180">
        <f>VLOOKUP(BD807,$A$879:$F$2508,6,FALSE)</f>
        <v>307</v>
      </c>
      <c r="BH807" s="179" t="s">
        <v>69</v>
      </c>
      <c r="BI807" s="10">
        <f>BG807*1.1</f>
        <v>337.70000000000005</v>
      </c>
      <c r="BJ807" s="10"/>
      <c r="BK807" s="233"/>
      <c r="BL807" s="179" t="s">
        <v>74</v>
      </c>
      <c r="BM807" s="361" t="s">
        <v>1704</v>
      </c>
      <c r="BO807" s="180"/>
      <c r="BP807" s="180">
        <f>VLOOKUP(BM807,$A$879:$F$2508,6,FALSE)</f>
        <v>62</v>
      </c>
      <c r="BQ807" s="179" t="s">
        <v>69</v>
      </c>
      <c r="BR807" s="10">
        <f>BP807*1.1</f>
        <v>68.2</v>
      </c>
      <c r="BS807" s="10"/>
      <c r="BT807" s="233"/>
      <c r="BU807" s="179" t="s">
        <v>74</v>
      </c>
      <c r="BV807" s="361" t="s">
        <v>1709</v>
      </c>
      <c r="BX807" s="180"/>
      <c r="BY807" s="180">
        <f>VLOOKUP(BV807,$A$879:$F$2508,6,FALSE)</f>
        <v>128</v>
      </c>
      <c r="BZ807" s="179" t="s">
        <v>69</v>
      </c>
      <c r="CA807" s="10">
        <f>BY807*1.1</f>
        <v>140.80000000000001</v>
      </c>
      <c r="CB807" s="10"/>
      <c r="CC807" s="233"/>
      <c r="CD807" s="179" t="s">
        <v>74</v>
      </c>
      <c r="CE807" s="361" t="s">
        <v>1709</v>
      </c>
      <c r="CG807" s="180"/>
      <c r="CH807" s="180">
        <f>VLOOKUP(CE807,$A$879:$F$2508,6,FALSE)</f>
        <v>128</v>
      </c>
      <c r="CI807" s="179" t="s">
        <v>69</v>
      </c>
      <c r="CJ807" s="10">
        <f>CH807*1.1</f>
        <v>140.80000000000001</v>
      </c>
      <c r="CK807" s="10"/>
      <c r="CL807" s="233"/>
      <c r="CM807" s="179" t="s">
        <v>74</v>
      </c>
      <c r="CN807" s="361" t="s">
        <v>723</v>
      </c>
      <c r="CP807" s="180"/>
      <c r="CQ807" s="180">
        <f>VLOOKUP(CN807,$A$879:$F$2508,6,FALSE)</f>
        <v>137</v>
      </c>
      <c r="CR807" s="179" t="s">
        <v>69</v>
      </c>
      <c r="CS807" s="10">
        <f>CQ807*1.1</f>
        <v>150.70000000000002</v>
      </c>
      <c r="CT807" s="10"/>
      <c r="CU807" s="233"/>
      <c r="CV807" s="179" t="s">
        <v>74</v>
      </c>
      <c r="CW807" s="361" t="s">
        <v>1789</v>
      </c>
      <c r="CY807" s="180"/>
      <c r="CZ807" s="180">
        <f>VLOOKUP(CW807,$A$879:$F$2508,6,FALSE)</f>
        <v>47</v>
      </c>
      <c r="DA807" s="179" t="s">
        <v>69</v>
      </c>
      <c r="DB807" s="10">
        <f>CZ807*1.1</f>
        <v>51.7</v>
      </c>
      <c r="DC807" s="10"/>
      <c r="DD807" s="233"/>
      <c r="DE807" s="179" t="s">
        <v>74</v>
      </c>
      <c r="DF807" s="361" t="s">
        <v>1789</v>
      </c>
      <c r="DH807" s="180"/>
      <c r="DI807" s="180">
        <f>VLOOKUP(DF807,$A$879:$F$2508,6,FALSE)</f>
        <v>47</v>
      </c>
      <c r="DJ807" s="179" t="s">
        <v>69</v>
      </c>
      <c r="DK807" s="10">
        <f>DI807*1.1</f>
        <v>51.7</v>
      </c>
      <c r="DL807" s="10"/>
      <c r="DM807" s="233"/>
      <c r="DN807" s="179" t="s">
        <v>74</v>
      </c>
      <c r="DO807" s="361" t="s">
        <v>1789</v>
      </c>
      <c r="DQ807" s="180"/>
      <c r="DR807" s="180">
        <f>VLOOKUP(DO807,$A$879:$F$2508,6,FALSE)</f>
        <v>47</v>
      </c>
      <c r="DS807" s="179" t="s">
        <v>69</v>
      </c>
      <c r="DT807" s="10">
        <f>DR807*1.1</f>
        <v>51.7</v>
      </c>
      <c r="DU807" s="10"/>
      <c r="DV807" s="233"/>
      <c r="DW807" s="179" t="s">
        <v>74</v>
      </c>
      <c r="DX807" s="361" t="s">
        <v>575</v>
      </c>
      <c r="DZ807" s="180"/>
      <c r="EA807" s="180">
        <f>VLOOKUP(DX807,$A$879:$F$2508,6,FALSE)</f>
        <v>252</v>
      </c>
      <c r="EB807" s="179" t="s">
        <v>69</v>
      </c>
      <c r="EC807" s="10">
        <f>EA807*1.1</f>
        <v>277.20000000000005</v>
      </c>
      <c r="ED807" s="10"/>
      <c r="EE807" s="233"/>
      <c r="EF807" s="179" t="s">
        <v>74</v>
      </c>
      <c r="EG807" s="361" t="s">
        <v>723</v>
      </c>
      <c r="EI807" s="180"/>
      <c r="EJ807" s="180">
        <f>VLOOKUP(EG807,$A$879:$F$2508,6,FALSE)</f>
        <v>137</v>
      </c>
      <c r="EK807" s="179" t="s">
        <v>69</v>
      </c>
      <c r="EL807" s="10">
        <f>EJ807*1.1</f>
        <v>150.70000000000002</v>
      </c>
      <c r="EM807" s="10"/>
      <c r="EN807" s="233"/>
      <c r="EO807" s="179" t="s">
        <v>74</v>
      </c>
      <c r="EP807" s="361" t="s">
        <v>723</v>
      </c>
      <c r="ER807" s="180"/>
      <c r="ES807" s="180">
        <f>VLOOKUP(EP807,$A$879:$F$2508,6,FALSE)</f>
        <v>137</v>
      </c>
      <c r="ET807" s="179" t="s">
        <v>69</v>
      </c>
      <c r="EU807" s="10">
        <f>ES807*1.1</f>
        <v>150.70000000000002</v>
      </c>
      <c r="EV807" s="10"/>
      <c r="EW807" s="233"/>
      <c r="EX807" s="179" t="s">
        <v>74</v>
      </c>
      <c r="EY807" s="361" t="s">
        <v>432</v>
      </c>
      <c r="FA807" s="180"/>
      <c r="FB807" s="180">
        <f>VLOOKUP(EY807,$A$879:$F$2508,6,FALSE)</f>
        <v>216</v>
      </c>
      <c r="FC807" s="179" t="s">
        <v>69</v>
      </c>
      <c r="FD807" s="10">
        <f>FB807*1.1</f>
        <v>237.60000000000002</v>
      </c>
      <c r="FE807" s="10"/>
      <c r="FF807" s="233"/>
      <c r="FG807" s="179" t="s">
        <v>74</v>
      </c>
      <c r="FH807" s="361" t="s">
        <v>432</v>
      </c>
      <c r="FJ807" s="180"/>
      <c r="FK807" s="180">
        <f>VLOOKUP(FH807,$A$879:$F$2508,6,FALSE)</f>
        <v>216</v>
      </c>
      <c r="FL807" s="179" t="s">
        <v>69</v>
      </c>
      <c r="FM807" s="10">
        <f>FK807*1.1</f>
        <v>237.60000000000002</v>
      </c>
      <c r="FN807" s="10"/>
      <c r="FO807" s="233"/>
      <c r="FP807" s="179" t="s">
        <v>74</v>
      </c>
      <c r="FQ807" s="361" t="s">
        <v>1709</v>
      </c>
      <c r="FS807" s="180"/>
      <c r="FT807" s="180">
        <f>VLOOKUP(FQ807,$A$879:$F$2508,6,FALSE)</f>
        <v>128</v>
      </c>
      <c r="FU807" s="179" t="s">
        <v>69</v>
      </c>
      <c r="FV807" s="10">
        <f>FT807*1.1</f>
        <v>140.80000000000001</v>
      </c>
      <c r="FW807" s="10"/>
      <c r="FX807" s="233"/>
      <c r="FY807" s="179" t="s">
        <v>74</v>
      </c>
      <c r="FZ807" s="369" t="s">
        <v>183</v>
      </c>
      <c r="GB807" s="180"/>
      <c r="GC807" s="180" t="e">
        <f>VLOOKUP(FZ807,$A$879:$F$2508,6,FALSE)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1" t="s">
        <v>498</v>
      </c>
      <c r="GK807" s="180"/>
      <c r="GL807" s="180">
        <f>VLOOKUP(GI807,$A$879:$F$2508,6,FALSE)</f>
        <v>486</v>
      </c>
      <c r="GM807" s="179" t="s">
        <v>69</v>
      </c>
      <c r="GN807" s="10">
        <f>GL807*1.1</f>
        <v>534.6</v>
      </c>
      <c r="GO807" s="10"/>
      <c r="GP807" s="233"/>
      <c r="GQ807" s="179" t="s">
        <v>74</v>
      </c>
      <c r="GR807" s="361" t="s">
        <v>466</v>
      </c>
      <c r="GT807" s="180"/>
      <c r="GU807" s="180">
        <f>VLOOKUP(GR807,$A$879:$F$2508,6,FALSE)</f>
        <v>307</v>
      </c>
      <c r="GV807" s="179" t="s">
        <v>69</v>
      </c>
      <c r="GW807" s="10">
        <f>GU807*1.1</f>
        <v>337.70000000000005</v>
      </c>
      <c r="GX807" s="10"/>
      <c r="GY807" s="233"/>
      <c r="GZ807" s="179" t="s">
        <v>74</v>
      </c>
      <c r="HA807" s="361" t="s">
        <v>479</v>
      </c>
      <c r="HC807" s="180"/>
      <c r="HD807" s="180">
        <f>VLOOKUP(HA807,$A$879:$F$2508,6,FALSE)</f>
        <v>145</v>
      </c>
      <c r="HE807" s="179" t="s">
        <v>69</v>
      </c>
      <c r="HF807" s="10">
        <f>HD807*1.1</f>
        <v>159.5</v>
      </c>
      <c r="HG807" s="10"/>
      <c r="HH807" s="233"/>
      <c r="HI807" s="179" t="s">
        <v>74</v>
      </c>
      <c r="HJ807" s="361" t="s">
        <v>1709</v>
      </c>
      <c r="HL807" s="180"/>
      <c r="HM807" s="180">
        <f>VLOOKUP(HJ807,$A$879:$F$2508,6,FALSE)</f>
        <v>128</v>
      </c>
      <c r="HN807" s="179" t="s">
        <v>69</v>
      </c>
      <c r="HO807" s="10">
        <f>HM807*1.1</f>
        <v>140.80000000000001</v>
      </c>
      <c r="HP807" s="10"/>
      <c r="HQ807" s="233"/>
      <c r="HR807" s="179" t="s">
        <v>74</v>
      </c>
      <c r="HS807" s="361" t="s">
        <v>1709</v>
      </c>
      <c r="HU807" s="180"/>
      <c r="HV807" s="180">
        <f>VLOOKUP(HS807,$A$879:$F$2508,6,FALSE)</f>
        <v>128</v>
      </c>
      <c r="HW807" s="179" t="s">
        <v>69</v>
      </c>
      <c r="HX807" s="10">
        <f>HV807*1.1</f>
        <v>140.80000000000001</v>
      </c>
      <c r="HY807" s="10"/>
      <c r="HZ807" s="233"/>
      <c r="IA807" s="179" t="s">
        <v>74</v>
      </c>
      <c r="IB807" s="361" t="s">
        <v>575</v>
      </c>
      <c r="ID807" s="180"/>
      <c r="IE807" s="180">
        <f>VLOOKUP(IB807,$A$879:$F$2508,6,FALSE)</f>
        <v>252</v>
      </c>
      <c r="IF807" s="179" t="s">
        <v>69</v>
      </c>
      <c r="IG807" s="10">
        <f>IE807*1.1</f>
        <v>277.20000000000005</v>
      </c>
      <c r="IH807" s="10"/>
      <c r="II807" s="233"/>
      <c r="IJ807" s="179" t="s">
        <v>74</v>
      </c>
      <c r="IK807" s="361" t="s">
        <v>475</v>
      </c>
      <c r="IM807" s="180"/>
      <c r="IN807" s="180">
        <f>VLOOKUP(IK807,$A$879:$F$2508,6,FALSE)</f>
        <v>597</v>
      </c>
      <c r="IO807" s="179" t="s">
        <v>69</v>
      </c>
      <c r="IP807" s="10">
        <f>IN807*1.1</f>
        <v>656.7</v>
      </c>
      <c r="IQ807" s="10"/>
      <c r="IR807" s="233"/>
      <c r="IS807" s="179" t="s">
        <v>74</v>
      </c>
      <c r="IT807" s="361" t="s">
        <v>466</v>
      </c>
      <c r="IV807" s="180"/>
      <c r="IW807" s="180">
        <f>VLOOKUP(IT807,$A$879:$F$2508,6,FALSE)</f>
        <v>307</v>
      </c>
      <c r="IX807" s="179" t="s">
        <v>69</v>
      </c>
      <c r="IY807" s="10">
        <f>IW807*1.1</f>
        <v>337.70000000000005</v>
      </c>
      <c r="IZ807" s="10"/>
      <c r="JA807" s="233"/>
      <c r="JB807" s="179" t="s">
        <v>74</v>
      </c>
      <c r="JC807" s="361" t="s">
        <v>498</v>
      </c>
      <c r="JE807" s="180"/>
      <c r="JF807" s="180">
        <f>VLOOKUP(JC807,$A$879:$F$2508,6,FALSE)</f>
        <v>486</v>
      </c>
      <c r="JG807" s="179" t="s">
        <v>69</v>
      </c>
      <c r="JH807" s="10">
        <f>JF807*1.1</f>
        <v>534.6</v>
      </c>
      <c r="JI807" s="10"/>
      <c r="JJ807" s="233"/>
      <c r="JK807" s="179" t="s">
        <v>74</v>
      </c>
      <c r="JL807" s="361" t="s">
        <v>498</v>
      </c>
      <c r="JN807" s="180"/>
      <c r="JO807" s="180">
        <f>VLOOKUP(JL807,$A$879:$F$2508,6,FALSE)</f>
        <v>486</v>
      </c>
      <c r="JP807" s="179" t="s">
        <v>69</v>
      </c>
      <c r="JQ807" s="10">
        <f>JO807*1.1</f>
        <v>534.6</v>
      </c>
      <c r="JR807" s="10"/>
      <c r="JS807" s="233"/>
      <c r="JT807" s="179" t="s">
        <v>74</v>
      </c>
      <c r="JU807" s="361" t="s">
        <v>479</v>
      </c>
      <c r="JW807" s="180"/>
      <c r="JX807" s="180">
        <f>VLOOKUP(JU807,$A$879:$F$2508,6,FALSE)</f>
        <v>145</v>
      </c>
      <c r="JY807" s="179" t="s">
        <v>69</v>
      </c>
      <c r="JZ807" s="10">
        <f>JX807*1.1</f>
        <v>159.5</v>
      </c>
      <c r="KA807" s="10"/>
      <c r="KB807" s="233"/>
      <c r="KC807" s="179" t="s">
        <v>74</v>
      </c>
      <c r="KD807" s="369" t="s">
        <v>183</v>
      </c>
      <c r="KF807" s="180"/>
      <c r="KG807" s="180" t="e">
        <f>VLOOKUP(KD807,$A$879:$F$2508,6,FALSE)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1" t="s">
        <v>466</v>
      </c>
      <c r="KO807" s="180"/>
      <c r="KP807" s="180">
        <f>VLOOKUP(KM807,$A$879:$F$2508,6,FALSE)</f>
        <v>307</v>
      </c>
      <c r="KQ807" s="179" t="s">
        <v>69</v>
      </c>
      <c r="KR807" s="10">
        <f>KP807*1.1</f>
        <v>337.70000000000005</v>
      </c>
      <c r="KS807" s="10"/>
      <c r="KT807" s="233"/>
      <c r="KU807" s="179" t="s">
        <v>74</v>
      </c>
      <c r="KV807" s="361" t="s">
        <v>1789</v>
      </c>
      <c r="KX807" s="180"/>
      <c r="KY807" s="180">
        <f>VLOOKUP(KV807,$A$879:$F$2508,6,FALSE)</f>
        <v>47</v>
      </c>
      <c r="KZ807" s="179" t="s">
        <v>69</v>
      </c>
      <c r="LA807" s="10">
        <f>KY807*1.1</f>
        <v>51.7</v>
      </c>
      <c r="LB807" s="10"/>
      <c r="LC807" s="233"/>
      <c r="LD807" s="179" t="s">
        <v>74</v>
      </c>
      <c r="LE807" s="369" t="s">
        <v>183</v>
      </c>
      <c r="LG807" s="180"/>
      <c r="LH807" s="180" t="e">
        <f>VLOOKUP(LE807,$A$879:$F$2508,6,FALSE)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1" t="s">
        <v>1789</v>
      </c>
      <c r="LP807" s="180"/>
      <c r="LQ807" s="180">
        <f>VLOOKUP(LN807,$A$879:$F$2508,6,FALSE)</f>
        <v>47</v>
      </c>
      <c r="LR807" s="179" t="s">
        <v>69</v>
      </c>
      <c r="LS807" s="10">
        <f>LQ807*1.1</f>
        <v>51.7</v>
      </c>
      <c r="LT807" s="10"/>
      <c r="LU807" s="233"/>
      <c r="LV807" s="179" t="s">
        <v>74</v>
      </c>
      <c r="LW807" s="361" t="s">
        <v>1018</v>
      </c>
      <c r="LY807" s="180"/>
      <c r="LZ807" s="180">
        <f>VLOOKUP(LW807,$A$879:$F$2508,6,FALSE)</f>
        <v>370</v>
      </c>
      <c r="MA807" s="179" t="s">
        <v>69</v>
      </c>
      <c r="MB807" s="10">
        <f>LZ807*1.1</f>
        <v>407.00000000000006</v>
      </c>
      <c r="MC807" s="10"/>
      <c r="MD807" s="233"/>
      <c r="ME807" s="179" t="s">
        <v>74</v>
      </c>
      <c r="MF807" s="361" t="s">
        <v>723</v>
      </c>
      <c r="MH807" s="180"/>
      <c r="MI807" s="180">
        <f>VLOOKUP(MF807,$A$879:$F$2508,6,FALSE)</f>
        <v>137</v>
      </c>
      <c r="MJ807" s="179" t="s">
        <v>69</v>
      </c>
      <c r="MK807" s="10">
        <f>MI807*1.1</f>
        <v>150.70000000000002</v>
      </c>
      <c r="ML807" s="10"/>
      <c r="MM807" s="233"/>
      <c r="MN807" s="179" t="s">
        <v>74</v>
      </c>
      <c r="MO807" s="369" t="s">
        <v>183</v>
      </c>
      <c r="MQ807" s="180"/>
      <c r="MR807" s="180" t="e">
        <f>VLOOKUP(MO807,$A$879:$F$2508,6,FALSE)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1" t="s">
        <v>498</v>
      </c>
      <c r="MZ807" s="180"/>
      <c r="NA807" s="180">
        <f>VLOOKUP(MX807,$A$879:$F$2508,6,FALSE)</f>
        <v>486</v>
      </c>
      <c r="NB807" s="179" t="s">
        <v>69</v>
      </c>
      <c r="NC807" s="10">
        <f>NA807*1.1</f>
        <v>534.6</v>
      </c>
      <c r="ND807" s="10"/>
      <c r="NE807" s="233"/>
      <c r="NF807" s="179" t="s">
        <v>74</v>
      </c>
      <c r="NG807" s="361" t="s">
        <v>1704</v>
      </c>
      <c r="NI807" s="180"/>
      <c r="NJ807" s="180">
        <f>VLOOKUP(NG807,$A$879:$F$2508,6,FALSE)</f>
        <v>62</v>
      </c>
      <c r="NK807" s="179" t="s">
        <v>69</v>
      </c>
      <c r="NL807" s="10">
        <f>NJ807*1.1</f>
        <v>68.2</v>
      </c>
      <c r="NM807" s="10"/>
      <c r="NN807" s="233"/>
      <c r="NO807" s="179" t="s">
        <v>74</v>
      </c>
      <c r="NP807" s="361" t="s">
        <v>498</v>
      </c>
      <c r="NR807" s="180"/>
      <c r="NS807" s="180">
        <f>VLOOKUP(NP807,$A$879:$F$2508,6,FALSE)</f>
        <v>486</v>
      </c>
      <c r="NT807" s="179" t="s">
        <v>69</v>
      </c>
      <c r="NU807" s="10">
        <f>NS807*1.1</f>
        <v>534.6</v>
      </c>
      <c r="NV807" s="10"/>
      <c r="NW807" s="233"/>
      <c r="NX807" s="179" t="s">
        <v>74</v>
      </c>
      <c r="NY807" s="361" t="s">
        <v>1709</v>
      </c>
      <c r="OA807" s="180"/>
      <c r="OB807" s="180">
        <f>VLOOKUP(NY807,$A$879:$F$2508,6,FALSE)</f>
        <v>128</v>
      </c>
      <c r="OC807" s="179" t="s">
        <v>69</v>
      </c>
      <c r="OD807" s="10">
        <f>OB807*1.1</f>
        <v>140.80000000000001</v>
      </c>
      <c r="OE807" s="10"/>
      <c r="OF807" s="233"/>
      <c r="OG807" s="179" t="s">
        <v>74</v>
      </c>
      <c r="OH807" s="361" t="s">
        <v>1789</v>
      </c>
      <c r="OJ807" s="180"/>
      <c r="OK807" s="180">
        <f>VLOOKUP(OH807,$A$879:$F$2508,6,FALSE)</f>
        <v>47</v>
      </c>
      <c r="OL807" s="179" t="s">
        <v>69</v>
      </c>
      <c r="OM807" s="10">
        <f>OK807*1.1</f>
        <v>51.7</v>
      </c>
      <c r="ON807" s="10"/>
      <c r="OO807" s="233"/>
      <c r="OP807" s="179" t="s">
        <v>74</v>
      </c>
      <c r="OQ807" s="361" t="s">
        <v>466</v>
      </c>
      <c r="OS807" s="180"/>
      <c r="OT807" s="180">
        <f>VLOOKUP(OQ807,$A$879:$F$2508,6,FALSE)</f>
        <v>307</v>
      </c>
      <c r="OU807" s="179" t="s">
        <v>69</v>
      </c>
      <c r="OV807" s="10">
        <f>OT807*1.1</f>
        <v>337.70000000000005</v>
      </c>
      <c r="OW807" s="10"/>
      <c r="OX807" s="233"/>
      <c r="OY807" s="179" t="s">
        <v>74</v>
      </c>
      <c r="OZ807" s="371" t="s">
        <v>525</v>
      </c>
      <c r="PB807" s="180"/>
      <c r="PC807" s="180">
        <f>VLOOKUP(OZ807,$A$879:$F$2508,6,FALSE)</f>
        <v>36</v>
      </c>
      <c r="PD807" s="179" t="s">
        <v>69</v>
      </c>
      <c r="PE807" s="10">
        <f>PC807*1.1</f>
        <v>39.6</v>
      </c>
      <c r="PF807" s="10"/>
      <c r="PG807" s="233"/>
      <c r="PH807" s="179" t="s">
        <v>74</v>
      </c>
      <c r="PI807" s="361" t="s">
        <v>1018</v>
      </c>
      <c r="PK807" s="180"/>
      <c r="PL807" s="180">
        <f>VLOOKUP(PI807,$A$879:$F$2508,6,FALSE)</f>
        <v>370</v>
      </c>
      <c r="PM807" s="179" t="s">
        <v>69</v>
      </c>
      <c r="PN807" s="10">
        <f>PL807*1.1</f>
        <v>407.00000000000006</v>
      </c>
      <c r="PO807" s="10"/>
      <c r="PP807" s="233"/>
      <c r="PQ807" s="179" t="s">
        <v>74</v>
      </c>
      <c r="PR807" s="361" t="s">
        <v>446</v>
      </c>
      <c r="PT807" s="180"/>
      <c r="PU807" s="180">
        <f>VLOOKUP(PR807,$A$879:$F$2508,6,FALSE)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3" t="s">
        <v>1709</v>
      </c>
      <c r="QC807" s="180"/>
      <c r="QD807" s="180">
        <f>VLOOKUP(QA807,$A$879:$F$2508,6,FALSE)</f>
        <v>128</v>
      </c>
      <c r="QE807" s="179" t="s">
        <v>69</v>
      </c>
      <c r="QF807" s="10">
        <f>QD807*1.1</f>
        <v>140.80000000000001</v>
      </c>
      <c r="QG807" s="10"/>
      <c r="QH807" s="233"/>
      <c r="QI807" s="179" t="s">
        <v>74</v>
      </c>
      <c r="QJ807" s="369" t="s">
        <v>183</v>
      </c>
      <c r="QL807" s="180"/>
      <c r="QM807" s="180" t="e">
        <f>VLOOKUP(QJ807,$A$879:$F$2508,6,FALSE)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1" t="s">
        <v>1709</v>
      </c>
      <c r="QU807" s="180"/>
      <c r="QV807" s="180">
        <f>VLOOKUP(QS807,$A$879:$F$2508,6,FALSE)</f>
        <v>128</v>
      </c>
      <c r="QW807" s="179" t="s">
        <v>69</v>
      </c>
      <c r="QX807" s="10">
        <f>QV807*1.1</f>
        <v>140.80000000000001</v>
      </c>
      <c r="QY807" s="10"/>
      <c r="QZ807" s="233"/>
      <c r="RA807" s="179" t="s">
        <v>74</v>
      </c>
      <c r="RB807" s="361" t="s">
        <v>1789</v>
      </c>
      <c r="RD807" s="180"/>
      <c r="RE807" s="180">
        <f>VLOOKUP(RB807,$A$879:$F$2508,6,FALSE)</f>
        <v>47</v>
      </c>
      <c r="RF807" s="179" t="s">
        <v>69</v>
      </c>
      <c r="RG807" s="10">
        <f>RE807*1.1</f>
        <v>51.7</v>
      </c>
      <c r="RH807" s="10"/>
      <c r="RI807" s="233"/>
      <c r="RJ807" s="179" t="s">
        <v>74</v>
      </c>
      <c r="RK807" s="361" t="s">
        <v>498</v>
      </c>
      <c r="RM807" s="180"/>
      <c r="RN807" s="180">
        <f>VLOOKUP(RK807,$A$879:$F$2508,6,FALSE)</f>
        <v>486</v>
      </c>
      <c r="RO807" s="179" t="s">
        <v>69</v>
      </c>
      <c r="RP807" s="10">
        <f>RN807*1.1</f>
        <v>534.6</v>
      </c>
      <c r="RQ807" s="10"/>
      <c r="RR807" s="233"/>
      <c r="RS807" s="179" t="s">
        <v>74</v>
      </c>
      <c r="RT807" s="369" t="s">
        <v>183</v>
      </c>
      <c r="RV807" s="180"/>
      <c r="RW807" s="180" t="e">
        <f>VLOOKUP(RT807,$A$879:$F$2508,6,FALSE)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1" t="s">
        <v>723</v>
      </c>
      <c r="SE807" s="180"/>
      <c r="SF807" s="180">
        <f>VLOOKUP(SC807,$A$879:$F$2508,6,FALSE)</f>
        <v>137</v>
      </c>
      <c r="SG807" s="179" t="s">
        <v>69</v>
      </c>
      <c r="SH807" s="10">
        <f>SF807*1.1</f>
        <v>150.70000000000002</v>
      </c>
      <c r="SI807" s="10"/>
      <c r="SJ807" s="239"/>
      <c r="SK807" s="179" t="s">
        <v>74</v>
      </c>
      <c r="SL807" s="361" t="s">
        <v>1789</v>
      </c>
      <c r="SN807" s="180"/>
      <c r="SO807" s="180">
        <f>VLOOKUP(SL807,$A$879:$F$2508,6,FALSE)</f>
        <v>47</v>
      </c>
      <c r="SP807" s="179" t="s">
        <v>69</v>
      </c>
      <c r="SQ807" s="10">
        <f>SO807*1.1</f>
        <v>51.7</v>
      </c>
      <c r="SR807" s="10"/>
      <c r="SS807" s="239"/>
      <c r="ST807" s="179" t="s">
        <v>74</v>
      </c>
      <c r="SU807" s="361" t="s">
        <v>1018</v>
      </c>
      <c r="SW807" s="180"/>
      <c r="SX807" s="180">
        <f>VLOOKUP(SU807,$A$879:$F$2508,6,FALSE)</f>
        <v>370</v>
      </c>
      <c r="SY807" s="179" t="s">
        <v>69</v>
      </c>
      <c r="SZ807" s="10">
        <f>SX807*1.1</f>
        <v>407.00000000000006</v>
      </c>
      <c r="TA807" s="10"/>
      <c r="TB807" s="239"/>
      <c r="TC807" s="179" t="s">
        <v>74</v>
      </c>
      <c r="TD807" s="369" t="s">
        <v>183</v>
      </c>
      <c r="TF807" s="180"/>
      <c r="TG807" s="180" t="e">
        <f>VLOOKUP(TD807,$A$879:$F$2508,6,FALSE)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1" t="s">
        <v>498</v>
      </c>
      <c r="TO807" s="180"/>
      <c r="TP807" s="180">
        <f>VLOOKUP(TM807,$A$879:$F$2508,6,FALSE)</f>
        <v>486</v>
      </c>
      <c r="TQ807" s="179" t="s">
        <v>69</v>
      </c>
      <c r="TR807" s="10">
        <f>TP807*1.1</f>
        <v>534.6</v>
      </c>
      <c r="TS807" s="10"/>
      <c r="TT807" s="239"/>
      <c r="TU807" s="179" t="s">
        <v>74</v>
      </c>
      <c r="TV807" s="361" t="s">
        <v>479</v>
      </c>
      <c r="TX807" s="180"/>
      <c r="TY807" s="180">
        <f>VLOOKUP(TV807,$A$879:$F$2508,6,FALSE)</f>
        <v>145</v>
      </c>
      <c r="TZ807" s="179" t="s">
        <v>69</v>
      </c>
      <c r="UA807" s="10">
        <f>TY807*1.1</f>
        <v>159.5</v>
      </c>
      <c r="UB807" s="10"/>
      <c r="UC807" s="239"/>
      <c r="UD807" s="179" t="s">
        <v>74</v>
      </c>
      <c r="UE807" s="361" t="s">
        <v>1704</v>
      </c>
      <c r="UG807" s="180"/>
      <c r="UH807" s="180">
        <f>VLOOKUP(UE807,$A$879:$F$2508,6,FALSE)</f>
        <v>62</v>
      </c>
      <c r="UI807" s="179" t="s">
        <v>69</v>
      </c>
      <c r="UJ807" s="10">
        <f>UH807*1.1</f>
        <v>68.2</v>
      </c>
      <c r="UK807" s="10"/>
      <c r="UL807" s="239"/>
      <c r="UM807" s="179" t="s">
        <v>74</v>
      </c>
      <c r="UN807" s="369" t="s">
        <v>183</v>
      </c>
      <c r="UP807" s="180"/>
      <c r="UQ807" s="180" t="e">
        <f>VLOOKUP(UN807,$A$879:$F$2508,6,FALSE)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1" t="s">
        <v>466</v>
      </c>
      <c r="UY807" s="180"/>
      <c r="UZ807" s="180">
        <f>VLOOKUP(UW807,$A$879:$F$2508,6,FALSE)</f>
        <v>307</v>
      </c>
      <c r="VA807" s="179" t="s">
        <v>69</v>
      </c>
      <c r="VB807" s="10">
        <f>UZ807*1.1</f>
        <v>337.70000000000005</v>
      </c>
      <c r="VC807" s="10"/>
      <c r="VD807" s="239"/>
      <c r="VE807" s="179" t="s">
        <v>74</v>
      </c>
      <c r="VF807" s="369" t="s">
        <v>183</v>
      </c>
      <c r="VH807" s="180"/>
      <c r="VI807" s="180" t="e">
        <f>VLOOKUP(VF807,$A$879:$F$2508,6,FALSE)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1" t="s">
        <v>575</v>
      </c>
      <c r="VQ807" s="180"/>
      <c r="VR807" s="180">
        <f>VLOOKUP(VO807,$A$879:$F$2508,6,FALSE)</f>
        <v>252</v>
      </c>
      <c r="VS807" s="179" t="s">
        <v>69</v>
      </c>
      <c r="VT807" s="10">
        <f>VR807*1.1</f>
        <v>277.20000000000005</v>
      </c>
      <c r="VU807" s="10"/>
      <c r="VV807" s="239"/>
      <c r="VW807" s="179" t="s">
        <v>74</v>
      </c>
      <c r="VX807" s="369" t="s">
        <v>183</v>
      </c>
      <c r="VZ807" s="180"/>
      <c r="WA807" s="180" t="e">
        <f>VLOOKUP(VX807,$A$879:$F$2508,6,FALSE)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1" t="s">
        <v>498</v>
      </c>
      <c r="WI807" s="180"/>
      <c r="WJ807" s="180">
        <f>VLOOKUP(WG807,$A$879:$F$2508,6,FALSE)</f>
        <v>486</v>
      </c>
      <c r="WK807" s="179" t="s">
        <v>69</v>
      </c>
      <c r="WL807" s="10">
        <f>WJ807*1.1</f>
        <v>534.6</v>
      </c>
      <c r="WN807" s="239"/>
      <c r="WO807" s="179" t="s">
        <v>74</v>
      </c>
      <c r="WP807" s="361" t="s">
        <v>1704</v>
      </c>
      <c r="WQ807" s="180"/>
      <c r="WR807" s="180"/>
      <c r="WS807" s="180">
        <f>VLOOKUP(WP807,$A$879:$F$2508,6,FALSE)</f>
        <v>62</v>
      </c>
      <c r="WT807" s="179" t="s">
        <v>69</v>
      </c>
      <c r="WU807" s="10">
        <f>WS807*1.1</f>
        <v>68.2</v>
      </c>
      <c r="WV807" s="10"/>
      <c r="WW807" s="239"/>
      <c r="WX807" s="179" t="s">
        <v>74</v>
      </c>
      <c r="WY807" s="361" t="s">
        <v>1018</v>
      </c>
      <c r="XA807" s="180"/>
      <c r="XB807" s="180">
        <f>VLOOKUP(WY807,$A$879:$F$2508,6,FALSE)</f>
        <v>370</v>
      </c>
      <c r="XC807" s="179" t="s">
        <v>69</v>
      </c>
      <c r="XD807" s="10">
        <f>XB807*1.1</f>
        <v>407.00000000000006</v>
      </c>
      <c r="XF807" s="239"/>
      <c r="XG807" s="179" t="s">
        <v>74</v>
      </c>
      <c r="XH807" s="371" t="s">
        <v>1789</v>
      </c>
      <c r="XJ807" s="180"/>
      <c r="XK807" s="180">
        <f>VLOOKUP(XH807,$A$879:$F$2508,6,FALSE)</f>
        <v>47</v>
      </c>
      <c r="XL807" s="179" t="s">
        <v>69</v>
      </c>
      <c r="XM807" s="10">
        <f>XK807*1.1</f>
        <v>51.7</v>
      </c>
      <c r="XO807" s="239"/>
      <c r="XP807" s="179" t="s">
        <v>74</v>
      </c>
      <c r="XQ807" s="361" t="s">
        <v>475</v>
      </c>
      <c r="XS807" s="180"/>
      <c r="XT807" s="180">
        <f>VLOOKUP(XQ807,$A$879:$F$2508,6,FALSE)</f>
        <v>597</v>
      </c>
      <c r="XU807" s="179" t="s">
        <v>69</v>
      </c>
      <c r="XV807" s="10">
        <f>XT807*1.1</f>
        <v>656.7</v>
      </c>
      <c r="XW807" s="10"/>
      <c r="XX807" s="239"/>
      <c r="XY807" s="179" t="s">
        <v>74</v>
      </c>
      <c r="XZ807" s="361" t="s">
        <v>575</v>
      </c>
      <c r="YB807" s="180"/>
      <c r="YC807" s="180">
        <f>VLOOKUP(XZ807,$A$879:$F$2508,6,FALSE)</f>
        <v>252</v>
      </c>
      <c r="YD807" s="179" t="s">
        <v>69</v>
      </c>
      <c r="YE807" s="10">
        <f>YC807*1.1</f>
        <v>277.20000000000005</v>
      </c>
      <c r="YG807" s="239"/>
      <c r="YH807" s="179" t="s">
        <v>74</v>
      </c>
      <c r="YI807" s="361" t="s">
        <v>723</v>
      </c>
      <c r="YK807" s="180"/>
      <c r="YL807" s="180">
        <f>VLOOKUP(YI807,$A$879:$F$2508,6,FALSE)</f>
        <v>137</v>
      </c>
      <c r="YM807" s="179" t="s">
        <v>69</v>
      </c>
      <c r="YN807" s="10">
        <f>YL807*1.1</f>
        <v>150.70000000000002</v>
      </c>
      <c r="YO807" s="10"/>
      <c r="YP807" s="239"/>
      <c r="YQ807" s="179" t="s">
        <v>74</v>
      </c>
      <c r="YR807" s="361" t="s">
        <v>446</v>
      </c>
      <c r="YT807" s="180"/>
      <c r="YU807" s="180">
        <f>VLOOKUP(YR807,$A$879:$F$2508,6,FALSE)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1" t="s">
        <v>1709</v>
      </c>
      <c r="ZC807" s="180"/>
      <c r="ZD807" s="180">
        <f>VLOOKUP(ZA807,$A$879:$F$2508,6,FALSE)</f>
        <v>128</v>
      </c>
      <c r="ZE807" s="179" t="s">
        <v>69</v>
      </c>
      <c r="ZF807" s="10">
        <f>ZD807*1.1</f>
        <v>140.80000000000001</v>
      </c>
      <c r="ZH807" s="239"/>
      <c r="ZI807" s="179" t="s">
        <v>74</v>
      </c>
      <c r="ZJ807" s="361" t="s">
        <v>456</v>
      </c>
      <c r="ZL807" s="180"/>
      <c r="ZM807" s="180">
        <f>VLOOKUP(ZJ807,$A$879:$F$2508,6,FALSE)</f>
        <v>87</v>
      </c>
      <c r="ZN807" s="179" t="s">
        <v>69</v>
      </c>
      <c r="ZO807" s="10">
        <f>ZM807*1.1</f>
        <v>95.7</v>
      </c>
      <c r="ZQ807" s="239"/>
      <c r="ZR807" s="179" t="s">
        <v>74</v>
      </c>
      <c r="ZS807" s="361" t="s">
        <v>1705</v>
      </c>
      <c r="ZU807" s="180"/>
      <c r="ZV807" s="180">
        <f>VLOOKUP(ZS807,$A$879:$F$2508,6,FALSE)</f>
        <v>501</v>
      </c>
      <c r="ZW807" s="179" t="s">
        <v>69</v>
      </c>
      <c r="ZX807" s="10">
        <f>ZV807*1.1</f>
        <v>551.1</v>
      </c>
      <c r="ZY807" s="10"/>
      <c r="ZZ807" s="239"/>
      <c r="AAA807" s="179" t="s">
        <v>74</v>
      </c>
      <c r="AAB807" s="361" t="s">
        <v>498</v>
      </c>
      <c r="AAD807" s="180"/>
      <c r="AAE807" s="180">
        <f>VLOOKUP(AAB807,$A$879:$F$2508,6,FALSE)</f>
        <v>486</v>
      </c>
      <c r="AAF807" s="179" t="s">
        <v>69</v>
      </c>
      <c r="AAG807" s="10">
        <f>AAE807*1.1</f>
        <v>534.6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VLOOKUP(AAK807,$A$879:$F$2508,6,FALSE)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1" t="s">
        <v>466</v>
      </c>
      <c r="AAV807" s="180"/>
      <c r="AAW807" s="180">
        <f>VLOOKUP(AAT807,$A$879:$F$2508,6,FALSE)</f>
        <v>307</v>
      </c>
      <c r="AAX807" s="179" t="s">
        <v>69</v>
      </c>
      <c r="AAY807" s="10">
        <f>AAW807*1.1</f>
        <v>337.70000000000005</v>
      </c>
      <c r="AAZ807" s="10"/>
      <c r="ABA807" s="239"/>
      <c r="ABB807" s="179" t="s">
        <v>74</v>
      </c>
      <c r="ABC807" s="375" t="s">
        <v>1704</v>
      </c>
      <c r="ABE807" s="180"/>
      <c r="ABF807" s="180">
        <f>VLOOKUP(ABC807,$A$879:$F$2508,6,FALSE)</f>
        <v>62</v>
      </c>
      <c r="ABG807" s="179" t="s">
        <v>69</v>
      </c>
      <c r="ABH807" s="10">
        <f>ABF807*1.1</f>
        <v>68.2</v>
      </c>
      <c r="ABI807" s="10"/>
      <c r="ABJ807" s="239"/>
      <c r="ABK807" s="179" t="s">
        <v>74</v>
      </c>
      <c r="ABL807" s="361" t="s">
        <v>525</v>
      </c>
      <c r="ABN807" s="180"/>
      <c r="ABO807" s="180">
        <f>VLOOKUP(ABL807,$A$879:$F$2508,6,FALSE)</f>
        <v>36</v>
      </c>
      <c r="ABP807" s="179" t="s">
        <v>69</v>
      </c>
      <c r="ABQ807" s="10">
        <f>ABO807*1.1</f>
        <v>39.6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VLOOKUP(ABU807,$A$879:$F$2508,6,FALSE)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VLOOKUP(ACD807,$A$879:$F$2508,6,FALSE)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VLOOKUP(ACM807,$A$879:$F$2508,6,FALSE)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VLOOKUP(ACV807,$A$879:$F$2508,6,FALSE)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1" t="s">
        <v>525</v>
      </c>
      <c r="ADG807" s="180"/>
      <c r="ADH807" s="180">
        <f>VLOOKUP(ADE807,$A$879:$F$2508,6,FALSE)</f>
        <v>36</v>
      </c>
      <c r="ADI807" s="179" t="s">
        <v>69</v>
      </c>
      <c r="ADJ807" s="10">
        <f>ADH807*1.1</f>
        <v>39.6</v>
      </c>
      <c r="ADL807" s="239"/>
      <c r="ADM807" s="179" t="s">
        <v>74</v>
      </c>
      <c r="ADN807" s="75" t="s">
        <v>183</v>
      </c>
      <c r="ADP807" s="180"/>
      <c r="ADQ807" s="180" t="e">
        <f>VLOOKUP(ADN807,$A$879:$F$2508,6,FALSE)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1" t="s">
        <v>1704</v>
      </c>
      <c r="ADY807" s="180"/>
      <c r="ADZ807" s="180">
        <f>VLOOKUP(ADW807,$A$879:$F$2508,6,FALSE)</f>
        <v>62</v>
      </c>
      <c r="AEA807" s="179" t="s">
        <v>69</v>
      </c>
      <c r="AEB807" s="10">
        <f>ADZ807*1.1</f>
        <v>68.2</v>
      </c>
      <c r="AED807" s="239"/>
      <c r="AEE807" s="179" t="s">
        <v>74</v>
      </c>
      <c r="AEF807" s="75" t="s">
        <v>183</v>
      </c>
      <c r="AEH807" s="180"/>
      <c r="AEI807" s="180" t="e">
        <f>VLOOKUP(AEF807,$A$879:$F$2508,6,FALSE)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VLOOKUP(AEO807,$A$879:$F$2508,6,FALSE)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VLOOKUP(AEX807,$A$879:$F$2508,6,FALSE)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VLOOKUP(AFG807,$A$879:$F$2508,6,FALSE)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VLOOKUP(AFP807,$A$879:$F$2508,6,FALSE)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1" t="s">
        <v>1709</v>
      </c>
      <c r="AGA807" s="180"/>
      <c r="AGB807" s="180">
        <f>VLOOKUP(AFY807,$A$879:$F$2508,6,FALSE)</f>
        <v>128</v>
      </c>
      <c r="AGC807" s="179" t="s">
        <v>69</v>
      </c>
      <c r="AGD807" s="10">
        <f>AGB807*1.1</f>
        <v>140.80000000000001</v>
      </c>
      <c r="AGE807" s="10"/>
      <c r="AGF807" s="239"/>
      <c r="AGG807" s="179" t="s">
        <v>74</v>
      </c>
      <c r="AGH807" s="361" t="s">
        <v>432</v>
      </c>
      <c r="AGJ807" s="180"/>
      <c r="AGK807" s="180">
        <f>VLOOKUP(AGH807,$A$879:$F$2508,6,FALSE)</f>
        <v>216</v>
      </c>
      <c r="AGL807" s="179" t="s">
        <v>69</v>
      </c>
      <c r="AGM807" s="10">
        <f>AGK807*1.1</f>
        <v>237.60000000000002</v>
      </c>
      <c r="AGN807" s="10"/>
      <c r="AGO807" s="239"/>
      <c r="AGP807" s="179" t="s">
        <v>74</v>
      </c>
      <c r="AGQ807" s="361" t="s">
        <v>475</v>
      </c>
      <c r="AGS807" s="180"/>
      <c r="AGT807" s="180">
        <f>VLOOKUP(AGQ807,$A$879:$F$2508,6,FALSE)</f>
        <v>597</v>
      </c>
      <c r="AGU807" s="179" t="s">
        <v>69</v>
      </c>
      <c r="AGV807" s="10">
        <f>AGT807*1.1</f>
        <v>656.7</v>
      </c>
      <c r="AGW807" s="10"/>
      <c r="AGX807" s="239"/>
      <c r="AGY807" s="179" t="s">
        <v>74</v>
      </c>
      <c r="AGZ807" s="361" t="s">
        <v>1789</v>
      </c>
      <c r="AHB807" s="180"/>
      <c r="AHC807" s="180">
        <f>VLOOKUP(AGZ807,$A$879:$F$2508,6,FALSE)</f>
        <v>47</v>
      </c>
      <c r="AHD807" s="179" t="s">
        <v>69</v>
      </c>
      <c r="AHE807" s="10">
        <f>AHC807*1.1</f>
        <v>51.7</v>
      </c>
      <c r="AHF807" s="10"/>
      <c r="AHG807" s="239"/>
      <c r="AHH807" s="179" t="s">
        <v>74</v>
      </c>
      <c r="AHI807" s="441" t="s">
        <v>1705</v>
      </c>
      <c r="AHK807" s="180"/>
      <c r="AHL807" s="180">
        <f>VLOOKUP(AHI807,$A$879:$F$2508,6,FALSE)</f>
        <v>501</v>
      </c>
      <c r="AHM807" s="179" t="s">
        <v>69</v>
      </c>
      <c r="AHN807" s="10">
        <f>AHL807*1.1</f>
        <v>551.1</v>
      </c>
      <c r="AHO807" s="10"/>
      <c r="AHP807" s="239"/>
      <c r="AHQ807" s="179" t="s">
        <v>74</v>
      </c>
      <c r="AHR807" s="361" t="s">
        <v>466</v>
      </c>
      <c r="AHT807" s="180"/>
      <c r="AHU807" s="180">
        <f>VLOOKUP(AHR807,$A$879:$F$2508,6,FALSE)</f>
        <v>307</v>
      </c>
      <c r="AHV807" s="179" t="s">
        <v>69</v>
      </c>
      <c r="AHW807" s="10">
        <f>AHU807*1.1</f>
        <v>337.70000000000005</v>
      </c>
      <c r="AHX807" s="10"/>
      <c r="AHY807" s="239"/>
      <c r="AHZ807" s="179" t="s">
        <v>74</v>
      </c>
      <c r="AIA807" s="361" t="s">
        <v>1704</v>
      </c>
      <c r="AIC807" s="180"/>
      <c r="AID807" s="180">
        <f>VLOOKUP(AIA807,$A$879:$F$2508,6,FALSE)</f>
        <v>62</v>
      </c>
      <c r="AIE807" s="179" t="s">
        <v>69</v>
      </c>
      <c r="AIF807" s="10">
        <f>AID807*1.1</f>
        <v>68.2</v>
      </c>
      <c r="AIG807" s="10"/>
      <c r="AIH807" s="239"/>
      <c r="AII807" s="179" t="s">
        <v>74</v>
      </c>
      <c r="AIJ807" s="361" t="s">
        <v>723</v>
      </c>
      <c r="AIL807" s="180"/>
      <c r="AIM807" s="180">
        <f>VLOOKUP(AIJ807,$A$879:$F$2508,6,FALSE)</f>
        <v>137</v>
      </c>
      <c r="AIN807" s="179" t="s">
        <v>69</v>
      </c>
      <c r="AIO807" s="10">
        <f>AIM807*1.1</f>
        <v>150.70000000000002</v>
      </c>
      <c r="AIP807" s="10"/>
      <c r="AIQ807" s="239"/>
      <c r="AIR807" s="179" t="s">
        <v>74</v>
      </c>
      <c r="AIS807" s="361" t="s">
        <v>498</v>
      </c>
      <c r="AIU807" s="180"/>
      <c r="AIV807" s="180">
        <f>VLOOKUP(AIS807,$A$879:$F$2508,6,FALSE)</f>
        <v>486</v>
      </c>
      <c r="AIW807" s="179" t="s">
        <v>69</v>
      </c>
      <c r="AIX807" s="10">
        <f>AIV807*1.1</f>
        <v>534.6</v>
      </c>
      <c r="AIY807" s="10"/>
      <c r="AIZ807" s="239"/>
      <c r="AJA807" s="179" t="s">
        <v>74</v>
      </c>
      <c r="AJB807" s="371" t="s">
        <v>475</v>
      </c>
      <c r="AJD807" s="180"/>
      <c r="AJE807" s="180">
        <f>VLOOKUP(AJB807,$A$879:$F$2508,6,FALSE)</f>
        <v>597</v>
      </c>
      <c r="AJF807" s="179" t="s">
        <v>69</v>
      </c>
      <c r="AJG807" s="10">
        <f>AJE807*1.1</f>
        <v>656.7</v>
      </c>
      <c r="AJH807" s="10"/>
      <c r="AJI807" s="239"/>
      <c r="AJJ807" s="179" t="s">
        <v>74</v>
      </c>
      <c r="AJK807" s="361" t="s">
        <v>1018</v>
      </c>
      <c r="AJM807" s="180"/>
      <c r="AJN807" s="180">
        <f>VLOOKUP(AJK807,$A$879:$F$2508,6,FALSE)</f>
        <v>370</v>
      </c>
      <c r="AJO807" s="179" t="s">
        <v>69</v>
      </c>
      <c r="AJP807" s="10">
        <f>AJN807*1.1</f>
        <v>407.00000000000006</v>
      </c>
      <c r="AJQ807" s="10"/>
      <c r="AJR807" s="239"/>
      <c r="AJS807" s="179" t="s">
        <v>74</v>
      </c>
      <c r="AJT807" s="367" t="s">
        <v>456</v>
      </c>
      <c r="AJV807" s="180"/>
      <c r="AJW807" s="180">
        <f>VLOOKUP(AJT807,$A$879:$F$2508,6,FALSE)</f>
        <v>87</v>
      </c>
      <c r="AJX807" s="179" t="s">
        <v>69</v>
      </c>
      <c r="AJY807" s="10">
        <f>AJW807*1.1</f>
        <v>95.7</v>
      </c>
      <c r="AJZ807" s="10"/>
      <c r="AKA807" s="239"/>
      <c r="AKB807" s="179" t="s">
        <v>74</v>
      </c>
      <c r="AKC807" s="361" t="s">
        <v>466</v>
      </c>
      <c r="AKE807" s="180"/>
      <c r="AKF807" s="180">
        <f>VLOOKUP(AKC807,$A$879:$F$2508,6,FALSE)</f>
        <v>307</v>
      </c>
      <c r="AKG807" s="179" t="s">
        <v>69</v>
      </c>
      <c r="AKH807" s="10">
        <f>AKF807*1.1</f>
        <v>337.70000000000005</v>
      </c>
      <c r="AKI807" s="10"/>
      <c r="AKJ807" s="239"/>
      <c r="AKK807" s="179" t="s">
        <v>74</v>
      </c>
      <c r="AKL807" s="361" t="s">
        <v>498</v>
      </c>
      <c r="AKN807" s="180"/>
      <c r="AKO807" s="180">
        <f>VLOOKUP(AKL807,$A$879:$F$2508,6,FALSE)</f>
        <v>486</v>
      </c>
      <c r="AKP807" s="179" t="s">
        <v>69</v>
      </c>
      <c r="AKQ807" s="10">
        <f>AKO807*1.1</f>
        <v>534.6</v>
      </c>
      <c r="AKR807" s="10"/>
      <c r="AKS807" s="239"/>
      <c r="AKT807" s="179" t="s">
        <v>74</v>
      </c>
      <c r="AKU807" s="361" t="s">
        <v>1789</v>
      </c>
      <c r="AKW807" s="180"/>
      <c r="AKX807" s="180">
        <f>VLOOKUP(AKU807,$A$879:$F$2508,6,FALSE)</f>
        <v>47</v>
      </c>
      <c r="AKY807" s="179" t="s">
        <v>69</v>
      </c>
      <c r="AKZ807" s="10">
        <f>AKX807*1.1</f>
        <v>51.7</v>
      </c>
      <c r="ALA807" s="10"/>
      <c r="ALB807" s="239"/>
      <c r="ALC807" s="179" t="s">
        <v>74</v>
      </c>
      <c r="ALD807" s="361" t="s">
        <v>1704</v>
      </c>
      <c r="ALF807" s="180"/>
      <c r="ALG807" s="180">
        <f>VLOOKUP(ALD807,$A$879:$F$2508,6,FALSE)</f>
        <v>62</v>
      </c>
      <c r="ALH807" s="179" t="s">
        <v>69</v>
      </c>
      <c r="ALI807" s="10">
        <f>ALG807*1.1</f>
        <v>68.2</v>
      </c>
      <c r="ALJ807" s="10"/>
      <c r="ALK807" s="239"/>
      <c r="ALL807" s="179" t="s">
        <v>74</v>
      </c>
      <c r="ALM807" s="361" t="s">
        <v>1709</v>
      </c>
      <c r="ALO807" s="180"/>
      <c r="ALP807" s="180">
        <f>VLOOKUP(ALM807,$A$879:$F$2508,6,FALSE)</f>
        <v>128</v>
      </c>
      <c r="ALQ807" s="179" t="s">
        <v>69</v>
      </c>
      <c r="ALR807" s="10">
        <f>ALP807*1.1</f>
        <v>140.80000000000001</v>
      </c>
      <c r="ALS807" s="10"/>
      <c r="ALT807" s="239"/>
      <c r="ALU807" s="179" t="s">
        <v>74</v>
      </c>
      <c r="ALV807" s="361" t="s">
        <v>475</v>
      </c>
      <c r="ALX807" s="180"/>
      <c r="ALY807" s="180">
        <f>VLOOKUP(ALV807,$A$879:$F$2508,6,FALSE)</f>
        <v>597</v>
      </c>
      <c r="ALZ807" s="179" t="s">
        <v>69</v>
      </c>
      <c r="AMA807" s="10">
        <f>ALY807*1.1</f>
        <v>656.7</v>
      </c>
      <c r="AMB807" s="10"/>
      <c r="AMC807" s="239"/>
      <c r="AMD807" s="179" t="s">
        <v>74</v>
      </c>
      <c r="AME807" s="444" t="s">
        <v>1709</v>
      </c>
      <c r="AMG807" s="180"/>
      <c r="AMH807" s="180">
        <f>VLOOKUP(AME807,$A$879:$F$2508,6,FALSE)</f>
        <v>128</v>
      </c>
      <c r="AMI807" s="179" t="s">
        <v>69</v>
      </c>
      <c r="AMJ807" s="10">
        <f>AMH807*1.1</f>
        <v>140.80000000000001</v>
      </c>
      <c r="AMK807" s="10"/>
      <c r="AML807" s="239"/>
      <c r="AMM807" s="179" t="s">
        <v>74</v>
      </c>
      <c r="AMN807" s="363" t="s">
        <v>1705</v>
      </c>
      <c r="AMP807" s="180"/>
      <c r="AMQ807" s="180">
        <f>VLOOKUP(AMN807,$A$879:$F$2508,6,FALSE)</f>
        <v>501</v>
      </c>
      <c r="AMR807" s="179" t="s">
        <v>69</v>
      </c>
      <c r="AMS807" s="10">
        <f>AMQ807*1.1</f>
        <v>551.1</v>
      </c>
      <c r="AMT807" s="10"/>
      <c r="AMU807" s="239"/>
      <c r="AMV807" s="179" t="s">
        <v>74</v>
      </c>
      <c r="AMW807" s="361" t="s">
        <v>723</v>
      </c>
      <c r="AMY807" s="180"/>
      <c r="AMZ807" s="180">
        <f>VLOOKUP(AMW807,$A$879:$F$2508,6,FALSE)</f>
        <v>137</v>
      </c>
      <c r="ANA807" s="179" t="s">
        <v>69</v>
      </c>
      <c r="ANB807" s="10">
        <f>AMZ807*1.1</f>
        <v>150.70000000000002</v>
      </c>
      <c r="ANC807" s="10"/>
      <c r="AND807" s="239"/>
      <c r="ANE807" s="179" t="s">
        <v>74</v>
      </c>
      <c r="ANF807" s="361" t="s">
        <v>575</v>
      </c>
      <c r="ANH807" s="180"/>
      <c r="ANI807" s="180">
        <f>VLOOKUP(ANF807,$A$879:$F$2508,6,FALSE)</f>
        <v>252</v>
      </c>
      <c r="ANJ807" s="179" t="s">
        <v>69</v>
      </c>
      <c r="ANK807" s="10">
        <f>ANI807*1.1</f>
        <v>277.20000000000005</v>
      </c>
      <c r="ANL807" s="10"/>
      <c r="ANM807" s="239"/>
      <c r="ANN807" s="179" t="s">
        <v>74</v>
      </c>
      <c r="ANO807" s="371" t="s">
        <v>1789</v>
      </c>
      <c r="ANQ807" s="180"/>
      <c r="ANR807" s="180">
        <f>VLOOKUP(ANO807,$A$879:$F$2508,6,FALSE)</f>
        <v>47</v>
      </c>
      <c r="ANS807" s="179" t="s">
        <v>69</v>
      </c>
      <c r="ANT807" s="10">
        <f>ANR807*1.1</f>
        <v>51.7</v>
      </c>
      <c r="ANU807" s="10"/>
      <c r="ANV807" s="239"/>
      <c r="ANW807" s="179" t="s">
        <v>74</v>
      </c>
      <c r="ANX807" s="361" t="s">
        <v>1018</v>
      </c>
      <c r="ANZ807" s="180"/>
      <c r="AOA807" s="180">
        <f>VLOOKUP(ANX807,$A$879:$F$2508,6,FALSE)</f>
        <v>370</v>
      </c>
      <c r="AOB807" s="179" t="s">
        <v>69</v>
      </c>
      <c r="AOC807" s="10">
        <f>AOA807*1.1</f>
        <v>407.00000000000006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VLOOKUP(AOG807,$A$879:$F$2508,6,FALSE)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1" t="s">
        <v>1704</v>
      </c>
      <c r="AOR807" s="180"/>
      <c r="AOS807" s="180">
        <f>VLOOKUP(AOP807,$A$879:$F$2508,6,FALSE)</f>
        <v>62</v>
      </c>
      <c r="AOT807" s="179" t="s">
        <v>69</v>
      </c>
      <c r="AOU807" s="10">
        <f>AOS807*1.1</f>
        <v>68.2</v>
      </c>
      <c r="AOV807" s="10"/>
      <c r="AOW807" s="239"/>
      <c r="AOX807" s="179" t="s">
        <v>74</v>
      </c>
      <c r="AOY807" s="447" t="s">
        <v>1789</v>
      </c>
      <c r="APA807" s="180"/>
      <c r="APB807" s="180">
        <f>VLOOKUP(AOY807,$A$879:$F$2508,6,FALSE)</f>
        <v>47</v>
      </c>
      <c r="APC807" s="179" t="s">
        <v>69</v>
      </c>
      <c r="APD807" s="10">
        <f>APB807*1.1</f>
        <v>51.7</v>
      </c>
      <c r="APE807" s="10"/>
      <c r="APF807" s="239"/>
      <c r="APG807" s="179" t="s">
        <v>74</v>
      </c>
      <c r="APH807" s="361" t="s">
        <v>479</v>
      </c>
      <c r="APJ807" s="180"/>
      <c r="APK807" s="180">
        <f>VLOOKUP(APH807,$A$879:$F$2508,6,FALSE)</f>
        <v>145</v>
      </c>
      <c r="APL807" s="179" t="s">
        <v>69</v>
      </c>
      <c r="APM807" s="10">
        <f>APK807*1.1</f>
        <v>159.5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VLOOKUP(APQ807,$A$879:$F$2508,6,FALSE)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1" t="s">
        <v>1709</v>
      </c>
      <c r="AQB807" s="180"/>
      <c r="AQC807" s="180">
        <f>VLOOKUP(APZ807,$A$879:$F$2508,6,FALSE)</f>
        <v>128</v>
      </c>
      <c r="AQD807" s="179" t="s">
        <v>69</v>
      </c>
      <c r="AQE807" s="10">
        <f>AQC807*1.1</f>
        <v>140.80000000000001</v>
      </c>
      <c r="AQF807" s="10"/>
      <c r="AQG807" s="239"/>
      <c r="AQH807" s="179" t="s">
        <v>74</v>
      </c>
      <c r="AQI807" s="361" t="s">
        <v>1018</v>
      </c>
      <c r="AQK807" s="180"/>
      <c r="AQL807" s="180">
        <f>VLOOKUP(AQI807,$A$879:$F$2508,6,FALSE)</f>
        <v>370</v>
      </c>
      <c r="AQM807" s="179" t="s">
        <v>69</v>
      </c>
      <c r="AQN807" s="10">
        <f>AQL807*1.1</f>
        <v>407.00000000000006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VLOOKUP(AQR807,$A$879:$F$2508,6,FALSE)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VLOOKUP(ARA807,$A$879:$F$2508,6,FALSE)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VLOOKUP(ARJ807,$A$879:$F$2508,6,FALSE)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VLOOKUP(ARS807,$A$879:$F$2508,6,FALSE)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1" t="s">
        <v>1018</v>
      </c>
      <c r="ASD807" s="180"/>
      <c r="ASE807" s="180">
        <f>VLOOKUP(ASB807,$A$879:$F$2508,6,FALSE)</f>
        <v>370</v>
      </c>
      <c r="ASF807" s="179" t="s">
        <v>69</v>
      </c>
      <c r="ASG807" s="10">
        <f>ASE807*1.1</f>
        <v>407.00000000000006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VLOOKUP(ASK807,$A$879:$F$2508,6,FALSE)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1" t="s">
        <v>1704</v>
      </c>
      <c r="ASV807" s="180"/>
      <c r="ASW807" s="180">
        <f>VLOOKUP(AST807,$A$879:$F$2508,6,FALSE)</f>
        <v>62</v>
      </c>
      <c r="ASX807" s="179" t="s">
        <v>69</v>
      </c>
      <c r="ASY807" s="10">
        <f>ASW807*1.1</f>
        <v>68.2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VLOOKUP(ATC807,$A$879:$F$2508,6,FALSE)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VLOOKUP(ATL807,$A$879:$F$2508,6,FALSE)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VLOOKUP(ATU807,$A$879:$F$2508,6,FALSE)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VLOOKUP(AUD807,$A$879:$F$2508,6,FALSE)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VLOOKUP(AUM807,$A$879:$F$2508,6,FALSE)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VLOOKUP(AUV807,$A$879:$F$2508,6,FALSE)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VLOOKUP(AVE807,$A$879:$F$2508,6,FALSE)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VLOOKUP(AVN807,$A$879:$F$2508,6,FALSE)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VLOOKUP(AVW807,$A$879:$F$2508,6,FALSE)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VLOOKUP(AWF807,$A$879:$F$2508,6,FALSE)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1" t="s">
        <v>1018</v>
      </c>
      <c r="AWQ807" s="180"/>
      <c r="AWR807" s="180">
        <f>VLOOKUP(AWO807,$A$879:$F$2508,6,FALSE)</f>
        <v>370</v>
      </c>
      <c r="AWS807" s="179" t="s">
        <v>69</v>
      </c>
      <c r="AWT807" s="10">
        <f>AWR807*1.1</f>
        <v>407.00000000000006</v>
      </c>
      <c r="AWU807" s="10"/>
      <c r="AWV807" s="239"/>
      <c r="AWW807" s="179" t="s">
        <v>74</v>
      </c>
      <c r="AWX807" s="361" t="s">
        <v>1704</v>
      </c>
      <c r="AWZ807" s="180"/>
      <c r="AXA807" s="180">
        <f>VLOOKUP(AWX807,$A$879:$F$2508,6,FALSE)</f>
        <v>62</v>
      </c>
      <c r="AXB807" s="179" t="s">
        <v>69</v>
      </c>
      <c r="AXC807" s="10">
        <f>AXA807*1.1</f>
        <v>68.2</v>
      </c>
      <c r="AXD807" s="10"/>
      <c r="AXE807" s="239"/>
      <c r="AXF807" s="179" t="s">
        <v>74</v>
      </c>
      <c r="AXG807" s="361" t="s">
        <v>1789</v>
      </c>
      <c r="AXI807" s="180"/>
      <c r="AXJ807" s="180">
        <f>VLOOKUP(AXG807,$A$879:$F$2508,6,FALSE)</f>
        <v>47</v>
      </c>
      <c r="AXK807" s="179" t="s">
        <v>69</v>
      </c>
      <c r="AXL807" s="10">
        <f>AXJ807*1.1</f>
        <v>51.7</v>
      </c>
      <c r="AXM807" s="10"/>
      <c r="AXN807" s="239"/>
      <c r="AXO807" s="179" t="s">
        <v>74</v>
      </c>
      <c r="AXP807" s="361" t="s">
        <v>1705</v>
      </c>
      <c r="AXR807" s="180"/>
      <c r="AXS807" s="180">
        <f>VLOOKUP(AXP807,$A$879:$F$2508,6,FALSE)</f>
        <v>501</v>
      </c>
      <c r="AXT807" s="179" t="s">
        <v>69</v>
      </c>
      <c r="AXU807" s="10">
        <f>AXS807*1.1</f>
        <v>551.1</v>
      </c>
      <c r="AXV807" s="10"/>
      <c r="AXW807" s="239"/>
      <c r="AXX807" s="179" t="s">
        <v>74</v>
      </c>
      <c r="AXY807" s="361" t="s">
        <v>1705</v>
      </c>
      <c r="AYA807" s="180"/>
      <c r="AYB807" s="180">
        <f>VLOOKUP(AXY807,$A$879:$F$2508,6,FALSE)</f>
        <v>501</v>
      </c>
      <c r="AYC807" s="179" t="s">
        <v>69</v>
      </c>
      <c r="AYD807" s="10">
        <f>AYB807*1.1</f>
        <v>551.1</v>
      </c>
      <c r="AYE807" s="10"/>
      <c r="AYF807" s="239"/>
      <c r="AYG807" s="179" t="s">
        <v>74</v>
      </c>
      <c r="AYH807" s="361" t="s">
        <v>1705</v>
      </c>
      <c r="AYJ807" s="180"/>
      <c r="AYK807" s="180">
        <f>VLOOKUP(AYH807,$A$879:$F$2508,6,FALSE)</f>
        <v>501</v>
      </c>
      <c r="AYL807" s="179" t="s">
        <v>69</v>
      </c>
      <c r="AYM807" s="10">
        <f>AYK807*1.1</f>
        <v>551.1</v>
      </c>
      <c r="AYN807" s="10"/>
      <c r="AYO807" s="239"/>
      <c r="AYP807" s="179" t="s">
        <v>74</v>
      </c>
      <c r="AYQ807" s="361" t="s">
        <v>432</v>
      </c>
      <c r="AYS807" s="180"/>
      <c r="AYT807" s="180">
        <f>VLOOKUP(AYQ807,$A$879:$F$2508,6,FALSE)</f>
        <v>216</v>
      </c>
      <c r="AYU807" s="179" t="s">
        <v>69</v>
      </c>
      <c r="AYV807" s="10">
        <f>AYT807*1.1</f>
        <v>237.60000000000002</v>
      </c>
      <c r="AYW807" s="10"/>
      <c r="AYX807" s="239"/>
      <c r="AYY807" s="179" t="s">
        <v>74</v>
      </c>
      <c r="AYZ807" s="361" t="s">
        <v>1709</v>
      </c>
      <c r="AZB807" s="180"/>
      <c r="AZC807" s="180">
        <f>VLOOKUP(AYZ807,$A$879:$F$2508,6,FALSE)</f>
        <v>128</v>
      </c>
      <c r="AZD807" s="179" t="s">
        <v>69</v>
      </c>
      <c r="AZE807" s="10">
        <f>AZC807*1.1</f>
        <v>140.80000000000001</v>
      </c>
      <c r="AZF807" s="10"/>
      <c r="AZG807" s="239"/>
      <c r="AZH807" s="179" t="s">
        <v>74</v>
      </c>
      <c r="AZI807" s="361" t="s">
        <v>1704</v>
      </c>
      <c r="AZK807" s="180"/>
      <c r="AZL807" s="180">
        <f>VLOOKUP(AZI807,$A$879:$F$2508,6,FALSE)</f>
        <v>62</v>
      </c>
      <c r="AZM807" s="179" t="s">
        <v>69</v>
      </c>
      <c r="AZN807" s="10">
        <f>AZL807*1.1</f>
        <v>68.2</v>
      </c>
      <c r="AZO807" s="10"/>
      <c r="AZP807" s="239"/>
      <c r="AZQ807" s="179" t="s">
        <v>74</v>
      </c>
      <c r="AZR807" s="361" t="s">
        <v>432</v>
      </c>
      <c r="AZT807" s="180"/>
      <c r="AZU807" s="180">
        <f>VLOOKUP(AZR807,$A$879:$F$2508,6,FALSE)</f>
        <v>216</v>
      </c>
      <c r="AZV807" s="179" t="s">
        <v>69</v>
      </c>
      <c r="AZW807" s="10">
        <f>AZU807*1.1</f>
        <v>237.60000000000002</v>
      </c>
      <c r="AZX807" s="10"/>
      <c r="AZY807" s="239"/>
      <c r="AZZ807" s="179" t="s">
        <v>74</v>
      </c>
      <c r="BAA807" s="361" t="s">
        <v>475</v>
      </c>
      <c r="BAC807" s="180"/>
      <c r="BAD807" s="180">
        <f>VLOOKUP(BAA807,$A$879:$F$2508,6,FALSE)</f>
        <v>597</v>
      </c>
      <c r="BAE807" s="179" t="s">
        <v>69</v>
      </c>
      <c r="BAF807" s="10">
        <f>BAD807*1.1</f>
        <v>656.7</v>
      </c>
      <c r="BAG807" s="10"/>
      <c r="BAH807" s="239"/>
      <c r="BAI807" s="179" t="s">
        <v>74</v>
      </c>
      <c r="BAJ807" s="441" t="s">
        <v>466</v>
      </c>
      <c r="BAL807" s="180"/>
      <c r="BAM807" s="180">
        <f>VLOOKUP(BAJ807,$A$879:$F$2508,6,FALSE)</f>
        <v>307</v>
      </c>
      <c r="BAN807" s="179" t="s">
        <v>69</v>
      </c>
      <c r="BAO807" s="10">
        <f>BAM807*1.1</f>
        <v>337.70000000000005</v>
      </c>
      <c r="BAP807" s="10"/>
      <c r="BAQ807" s="239"/>
      <c r="BAR807" s="179" t="s">
        <v>74</v>
      </c>
      <c r="BAS807" s="361" t="s">
        <v>1705</v>
      </c>
      <c r="BAU807" s="180"/>
      <c r="BAV807" s="180">
        <f>VLOOKUP(BAS807,$A$879:$F$2508,6,FALSE)</f>
        <v>501</v>
      </c>
      <c r="BAW807" s="179" t="s">
        <v>69</v>
      </c>
      <c r="BAX807" s="10">
        <f>BAV807*1.1</f>
        <v>551.1</v>
      </c>
      <c r="BAY807" s="10"/>
      <c r="BAZ807" s="239"/>
      <c r="BBA807" s="179" t="s">
        <v>74</v>
      </c>
      <c r="BBB807" s="361" t="s">
        <v>575</v>
      </c>
      <c r="BBD807" s="180"/>
      <c r="BBE807" s="180">
        <f>VLOOKUP(BBB807,$A$879:$F$2508,6,FALSE)</f>
        <v>252</v>
      </c>
      <c r="BBF807" s="179" t="s">
        <v>69</v>
      </c>
      <c r="BBG807" s="10">
        <f>BBE807*1.1</f>
        <v>277.20000000000005</v>
      </c>
      <c r="BBH807" s="10"/>
      <c r="BBI807" s="239"/>
      <c r="BBJ807" s="179" t="s">
        <v>74</v>
      </c>
      <c r="BBK807" s="361" t="s">
        <v>1705</v>
      </c>
      <c r="BBM807" s="180"/>
      <c r="BBN807" s="180">
        <f>VLOOKUP(BBK807,$A$879:$F$2508,6,FALSE)</f>
        <v>501</v>
      </c>
      <c r="BBO807" s="179" t="s">
        <v>69</v>
      </c>
      <c r="BBP807" s="10">
        <f>BBN807*1.1</f>
        <v>551.1</v>
      </c>
      <c r="BBQ807" s="10"/>
      <c r="BBR807" s="239"/>
      <c r="BBS807" s="179" t="s">
        <v>74</v>
      </c>
      <c r="BBT807" s="361" t="s">
        <v>1789</v>
      </c>
      <c r="BBV807" s="180"/>
      <c r="BBW807" s="180">
        <f>VLOOKUP(BBT807,$A$879:$F$2508,6,FALSE)</f>
        <v>47</v>
      </c>
      <c r="BBX807" s="179" t="s">
        <v>69</v>
      </c>
      <c r="BBY807" s="10">
        <f>BBW807*1.1</f>
        <v>51.7</v>
      </c>
      <c r="BBZ807" s="10"/>
      <c r="BCA807" s="239"/>
      <c r="BCB807" s="179" t="s">
        <v>74</v>
      </c>
      <c r="BCC807" s="361" t="s">
        <v>1789</v>
      </c>
      <c r="BCE807" s="180"/>
      <c r="BCF807" s="180">
        <f>VLOOKUP(BCC807,$A$879:$F$2508,6,FALSE)</f>
        <v>47</v>
      </c>
      <c r="BCG807" s="179" t="s">
        <v>69</v>
      </c>
      <c r="BCH807" s="10">
        <f>BCF807*1.1</f>
        <v>51.7</v>
      </c>
      <c r="BCI807" s="10"/>
      <c r="BCJ807" s="239"/>
      <c r="BCK807" s="179" t="s">
        <v>74</v>
      </c>
      <c r="BCL807" s="361" t="s">
        <v>432</v>
      </c>
      <c r="BCN807" s="180"/>
      <c r="BCO807" s="180">
        <f>VLOOKUP(BCL807,$A$879:$F$2508,6,FALSE)</f>
        <v>216</v>
      </c>
      <c r="BCP807" s="179" t="s">
        <v>69</v>
      </c>
      <c r="BCQ807" s="10">
        <f>BCO807*1.1</f>
        <v>237.60000000000002</v>
      </c>
      <c r="BCR807" s="10"/>
      <c r="BCS807" s="239"/>
      <c r="BCT807" s="179" t="s">
        <v>74</v>
      </c>
      <c r="BCU807" s="371" t="s">
        <v>466</v>
      </c>
      <c r="BCW807" s="180"/>
      <c r="BCX807" s="180">
        <f>VLOOKUP(BCU807,$A$879:$F$2508,6,FALSE)</f>
        <v>307</v>
      </c>
      <c r="BCY807" s="179" t="s">
        <v>69</v>
      </c>
      <c r="BCZ807" s="10">
        <f>BCX807*1.1</f>
        <v>337.70000000000005</v>
      </c>
      <c r="BDA807" s="10"/>
      <c r="BDB807" s="239"/>
      <c r="BDC807" s="179" t="s">
        <v>74</v>
      </c>
      <c r="BDD807" s="367" t="s">
        <v>1018</v>
      </c>
      <c r="BDF807" s="180"/>
      <c r="BDG807" s="180">
        <f>VLOOKUP(BDD807,$A$879:$F$2508,6,FALSE)</f>
        <v>370</v>
      </c>
      <c r="BDH807" s="179" t="s">
        <v>69</v>
      </c>
      <c r="BDI807" s="10">
        <f>BDG807*1.1</f>
        <v>407.00000000000006</v>
      </c>
      <c r="BDJ807" s="10"/>
      <c r="BDK807" s="239"/>
      <c r="BDL807" s="179" t="s">
        <v>74</v>
      </c>
      <c r="BDM807" s="361" t="s">
        <v>456</v>
      </c>
      <c r="BDO807" s="180"/>
      <c r="BDP807" s="180">
        <f>VLOOKUP(BDM807,$A$879:$F$2508,6,FALSE)</f>
        <v>87</v>
      </c>
      <c r="BDQ807" s="179" t="s">
        <v>69</v>
      </c>
      <c r="BDR807" s="10">
        <f>BDP807*1.1</f>
        <v>95.7</v>
      </c>
      <c r="BDS807" s="10"/>
      <c r="BDT807" s="239"/>
      <c r="BDU807" s="179" t="s">
        <v>74</v>
      </c>
      <c r="BDV807" s="361" t="s">
        <v>1789</v>
      </c>
      <c r="BDX807" s="180"/>
      <c r="BDY807" s="180">
        <f>VLOOKUP(BDV807,$A$879:$F$2508,6,FALSE)</f>
        <v>47</v>
      </c>
      <c r="BDZ807" s="179" t="s">
        <v>69</v>
      </c>
      <c r="BEA807" s="10">
        <f>BDY807*1.1</f>
        <v>51.7</v>
      </c>
      <c r="BEB807" s="10"/>
      <c r="BEC807" s="239"/>
      <c r="BED807" s="179" t="s">
        <v>74</v>
      </c>
      <c r="BEE807" s="361" t="s">
        <v>498</v>
      </c>
      <c r="BEG807" s="180"/>
      <c r="BEH807" s="180">
        <f>VLOOKUP(BEE807,$A$879:$F$2508,6,FALSE)</f>
        <v>486</v>
      </c>
      <c r="BEI807" s="179" t="s">
        <v>69</v>
      </c>
      <c r="BEJ807" s="10">
        <f>BEH807*1.1</f>
        <v>534.6</v>
      </c>
      <c r="BEK807" s="10"/>
      <c r="BEL807" s="239"/>
      <c r="BEM807" s="179" t="s">
        <v>74</v>
      </c>
      <c r="BEN807" s="361" t="s">
        <v>1789</v>
      </c>
      <c r="BEP807" s="180"/>
      <c r="BEQ807" s="180">
        <f>VLOOKUP(BEN807,$A$879:$F$2508,6,FALSE)</f>
        <v>47</v>
      </c>
      <c r="BER807" s="179" t="s">
        <v>69</v>
      </c>
      <c r="BES807" s="10">
        <f>BEQ807*1.1</f>
        <v>51.7</v>
      </c>
      <c r="BET807" s="10"/>
      <c r="BEU807" s="239"/>
      <c r="BEV807" s="179" t="s">
        <v>74</v>
      </c>
      <c r="BEW807" s="361" t="s">
        <v>1709</v>
      </c>
      <c r="BEY807" s="180"/>
      <c r="BEZ807" s="180">
        <f>VLOOKUP(BEW807,$A$879:$F$2508,6,FALSE)</f>
        <v>128</v>
      </c>
      <c r="BFA807" s="179" t="s">
        <v>69</v>
      </c>
      <c r="BFB807" s="10">
        <f>BEZ807*1.1</f>
        <v>140.80000000000001</v>
      </c>
      <c r="BFC807" s="10"/>
      <c r="BFD807" s="239"/>
      <c r="BFE807" s="179" t="s">
        <v>74</v>
      </c>
      <c r="BFF807" s="361" t="s">
        <v>432</v>
      </c>
      <c r="BFH807" s="180"/>
      <c r="BFI807" s="180">
        <f>VLOOKUP(BFF807,$A$879:$F$2508,6,FALSE)</f>
        <v>216</v>
      </c>
      <c r="BFJ807" s="179" t="s">
        <v>69</v>
      </c>
      <c r="BFK807" s="10">
        <f>BFI807*1.1</f>
        <v>237.60000000000002</v>
      </c>
      <c r="BFL807" s="10"/>
      <c r="BFM807" s="239"/>
      <c r="BFN807" s="179" t="s">
        <v>74</v>
      </c>
      <c r="BFO807" s="361" t="s">
        <v>1789</v>
      </c>
      <c r="BFQ807" s="180"/>
      <c r="BFR807" s="180">
        <f>VLOOKUP(BFO807,$A$879:$F$2508,6,FALSE)</f>
        <v>47</v>
      </c>
      <c r="BFS807" s="179" t="s">
        <v>69</v>
      </c>
      <c r="BFT807" s="10">
        <f>BFR807*1.1</f>
        <v>51.7</v>
      </c>
      <c r="BFU807" s="10"/>
      <c r="BFV807" s="239"/>
      <c r="BFW807" s="179" t="s">
        <v>74</v>
      </c>
      <c r="BFX807" s="371" t="s">
        <v>575</v>
      </c>
      <c r="BFZ807" s="180"/>
      <c r="BGA807" s="180">
        <f>VLOOKUP(BFX807,$A$879:$F$2508,6,FALSE)</f>
        <v>252</v>
      </c>
      <c r="BGB807" s="179" t="s">
        <v>69</v>
      </c>
      <c r="BGC807" s="10">
        <f>BGA807*1.1</f>
        <v>277.20000000000005</v>
      </c>
      <c r="BGD807" s="10"/>
      <c r="BGE807" s="239"/>
      <c r="BGF807" s="179" t="s">
        <v>74</v>
      </c>
      <c r="BGG807" s="361" t="s">
        <v>1018</v>
      </c>
      <c r="BGI807" s="180"/>
      <c r="BGJ807" s="180">
        <f>VLOOKUP(BGG807,$A$879:$F$2508,6,FALSE)</f>
        <v>370</v>
      </c>
      <c r="BGK807" s="179" t="s">
        <v>69</v>
      </c>
      <c r="BGL807" s="10">
        <f>BGJ807*1.1</f>
        <v>407.00000000000006</v>
      </c>
      <c r="BGM807" s="10"/>
      <c r="BGN807" s="239"/>
      <c r="BGO807" s="179" t="s">
        <v>74</v>
      </c>
      <c r="BGP807" s="371" t="s">
        <v>1789</v>
      </c>
      <c r="BGR807" s="180"/>
      <c r="BGS807" s="180">
        <f>VLOOKUP(BGP807,$A$879:$F$2508,6,FALSE)</f>
        <v>47</v>
      </c>
      <c r="BGT807" s="179" t="s">
        <v>69</v>
      </c>
      <c r="BGU807" s="10">
        <f>BGS807*1.1</f>
        <v>51.7</v>
      </c>
      <c r="BGV807" s="10"/>
      <c r="BGW807" s="239"/>
      <c r="BGX807" s="179" t="s">
        <v>74</v>
      </c>
      <c r="BGY807" s="361" t="s">
        <v>1018</v>
      </c>
      <c r="BHA807" s="180"/>
      <c r="BHB807" s="180">
        <f>VLOOKUP(BGY807,$A$879:$F$2508,6,FALSE)</f>
        <v>370</v>
      </c>
      <c r="BHC807" s="179" t="s">
        <v>69</v>
      </c>
      <c r="BHD807" s="10">
        <f>BHB807*1.1</f>
        <v>407.00000000000006</v>
      </c>
      <c r="BHE807" s="10"/>
    </row>
    <row r="808" spans="1:1565" s="14" customFormat="1" ht="15">
      <c r="A808" s="179"/>
      <c r="B808" s="364"/>
      <c r="D808" s="179"/>
      <c r="E808" s="179"/>
      <c r="F808" s="179"/>
      <c r="G808" s="10"/>
      <c r="H808" s="10">
        <f>SUM(G803:G807)</f>
        <v>2175.1999999999998</v>
      </c>
      <c r="I808" s="233"/>
      <c r="J808" s="179"/>
      <c r="K808" s="438"/>
      <c r="M808" s="179"/>
      <c r="N808" s="179"/>
      <c r="O808" s="179"/>
      <c r="P808" s="10"/>
      <c r="Q808" s="10">
        <f>SUM(P803:P807)</f>
        <v>2497.4</v>
      </c>
      <c r="R808" s="233"/>
      <c r="S808" s="179"/>
      <c r="T808" s="438"/>
      <c r="V808" s="179"/>
      <c r="W808" s="179"/>
      <c r="X808" s="179"/>
      <c r="Y808" s="10"/>
      <c r="Z808" s="10">
        <f>SUM(Y803:Y807)</f>
        <v>1824.0000000000002</v>
      </c>
      <c r="AA808" s="233"/>
      <c r="AB808" s="179"/>
      <c r="AC808" s="438"/>
      <c r="AE808" s="179"/>
      <c r="AF808" s="179"/>
      <c r="AG808" s="179"/>
      <c r="AH808" s="10"/>
      <c r="AI808" s="10">
        <f>SUM(AH803:AH807)</f>
        <v>2538.6</v>
      </c>
      <c r="AJ808" s="233"/>
      <c r="AK808" s="179"/>
      <c r="AL808" s="438"/>
      <c r="AN808" s="179"/>
      <c r="AO808" s="179"/>
      <c r="AP808" s="179"/>
      <c r="AQ808" s="10"/>
      <c r="AR808" s="10">
        <f>SUM(AQ803:AQ807)</f>
        <v>1859.5</v>
      </c>
      <c r="AS808" s="233"/>
      <c r="AT808" s="179"/>
      <c r="AU808" s="438"/>
      <c r="AW808" s="179"/>
      <c r="AX808" s="179"/>
      <c r="AY808" s="179"/>
      <c r="AZ808" s="10"/>
      <c r="BA808" s="10">
        <f>SUM(AZ803:AZ807)</f>
        <v>2574.1</v>
      </c>
      <c r="BB808" s="233"/>
      <c r="BC808" s="179"/>
      <c r="BD808" s="438"/>
      <c r="BF808" s="179"/>
      <c r="BG808" s="179"/>
      <c r="BH808" s="179"/>
      <c r="BI808" s="10"/>
      <c r="BJ808" s="10">
        <f>SUM(BI803:BI807)</f>
        <v>2967</v>
      </c>
      <c r="BK808" s="233"/>
      <c r="BL808" s="179"/>
      <c r="BM808" s="438"/>
      <c r="BO808" s="179"/>
      <c r="BP808" s="179"/>
      <c r="BQ808" s="179"/>
      <c r="BR808" s="10"/>
      <c r="BS808" s="10">
        <f>SUM(BR803:BR807)</f>
        <v>2026.3000000000004</v>
      </c>
      <c r="BT808" s="233"/>
      <c r="BU808" s="179"/>
      <c r="BV808" s="438"/>
      <c r="BX808" s="179"/>
      <c r="BY808" s="179"/>
      <c r="BZ808" s="179"/>
      <c r="CA808" s="10"/>
      <c r="CB808" s="10">
        <f>SUM(CA803:CA807)</f>
        <v>2347.6</v>
      </c>
      <c r="CC808" s="233"/>
      <c r="CD808" s="179"/>
      <c r="CE808" s="438"/>
      <c r="CG808" s="179"/>
      <c r="CH808" s="179"/>
      <c r="CI808" s="179"/>
      <c r="CJ808" s="10"/>
      <c r="CK808" s="10">
        <f>SUM(CJ803:CJ807)</f>
        <v>2377.0000000000005</v>
      </c>
      <c r="CL808" s="233"/>
      <c r="CM808" s="179"/>
      <c r="CN808" s="438"/>
      <c r="CP808" s="179"/>
      <c r="CQ808" s="179"/>
      <c r="CR808" s="179"/>
      <c r="CS808" s="10"/>
      <c r="CT808" s="10">
        <f>SUM(CS803:CS807)</f>
        <v>2120</v>
      </c>
      <c r="CU808" s="233"/>
      <c r="CV808" s="179"/>
      <c r="CW808" s="438"/>
      <c r="CY808" s="179"/>
      <c r="CZ808" s="179"/>
      <c r="DA808" s="179"/>
      <c r="DB808" s="10"/>
      <c r="DC808" s="10">
        <f>SUM(DB803:DB807)</f>
        <v>2430.3999999999996</v>
      </c>
      <c r="DD808" s="233"/>
      <c r="DE808" s="179"/>
      <c r="DF808" s="438"/>
      <c r="DH808" s="179"/>
      <c r="DI808" s="179"/>
      <c r="DJ808" s="179"/>
      <c r="DK808" s="10"/>
      <c r="DL808" s="10">
        <f>SUM(DK803:DK807)</f>
        <v>2592.2999999999997</v>
      </c>
      <c r="DM808" s="233"/>
      <c r="DN808" s="179"/>
      <c r="DO808" s="438"/>
      <c r="DQ808" s="179"/>
      <c r="DR808" s="179"/>
      <c r="DS808" s="179"/>
      <c r="DT808" s="10"/>
      <c r="DU808" s="10">
        <f>SUM(DT803:DT807)</f>
        <v>2008.3000000000004</v>
      </c>
      <c r="DV808" s="233"/>
      <c r="DW808" s="179"/>
      <c r="DX808" s="438"/>
      <c r="DZ808" s="179"/>
      <c r="EA808" s="179"/>
      <c r="EB808" s="179"/>
      <c r="EC808" s="10"/>
      <c r="ED808" s="10">
        <f>SUM(EC803:EC807)</f>
        <v>2615.5</v>
      </c>
      <c r="EE808" s="233"/>
      <c r="EF808" s="179"/>
      <c r="EG808" s="438"/>
      <c r="EI808" s="179"/>
      <c r="EJ808" s="179"/>
      <c r="EK808" s="179"/>
      <c r="EL808" s="10"/>
      <c r="EM808" s="10">
        <f>SUM(EL803:EL807)</f>
        <v>1601.8000000000002</v>
      </c>
      <c r="EN808" s="233"/>
      <c r="EO808" s="179"/>
      <c r="EP808" s="438"/>
      <c r="ER808" s="179"/>
      <c r="ES808" s="179"/>
      <c r="ET808" s="179"/>
      <c r="EU808" s="10"/>
      <c r="EV808" s="10">
        <f>SUM(EU803:EU807)</f>
        <v>1752.8</v>
      </c>
      <c r="EW808" s="233"/>
      <c r="EX808" s="179"/>
      <c r="EY808" s="438"/>
      <c r="FA808" s="179"/>
      <c r="FB808" s="179"/>
      <c r="FC808" s="179"/>
      <c r="FD808" s="10"/>
      <c r="FE808" s="10">
        <f>SUM(FD803:FD807)</f>
        <v>1585</v>
      </c>
      <c r="FF808" s="233"/>
      <c r="FG808" s="179"/>
      <c r="FH808" s="438"/>
      <c r="FJ808" s="179"/>
      <c r="FK808" s="179"/>
      <c r="FL808" s="179"/>
      <c r="FM808" s="10"/>
      <c r="FN808" s="10">
        <f>SUM(FM803:FM807)</f>
        <v>2013.1</v>
      </c>
      <c r="FO808" s="233"/>
      <c r="FP808" s="179"/>
      <c r="FQ808" s="438"/>
      <c r="FS808" s="179"/>
      <c r="FT808" s="179"/>
      <c r="FU808" s="179"/>
      <c r="FV808" s="10"/>
      <c r="FW808" s="10">
        <f>SUM(FV803:FV807)</f>
        <v>2479.1000000000004</v>
      </c>
      <c r="FX808" s="233"/>
      <c r="FY808" s="179"/>
      <c r="FZ808" s="370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8"/>
      <c r="GK808" s="179"/>
      <c r="GL808" s="179"/>
      <c r="GM808" s="179"/>
      <c r="GN808" s="10"/>
      <c r="GO808" s="10">
        <f>SUM(GN803:GN807)</f>
        <v>2122.1000000000004</v>
      </c>
      <c r="GP808" s="233"/>
      <c r="GQ808" s="179"/>
      <c r="GR808" s="438"/>
      <c r="GT808" s="179"/>
      <c r="GU808" s="179"/>
      <c r="GV808" s="179"/>
      <c r="GW808" s="179"/>
      <c r="GX808" s="10">
        <f>SUM(GW803:GW807)</f>
        <v>2455.8000000000002</v>
      </c>
      <c r="GY808" s="233"/>
      <c r="GZ808" s="179"/>
      <c r="HA808" s="438"/>
      <c r="HC808" s="179"/>
      <c r="HD808" s="179"/>
      <c r="HE808" s="179"/>
      <c r="HF808" s="10"/>
      <c r="HG808" s="10">
        <f>SUM(HF803:HF807)</f>
        <v>1823.3999999999999</v>
      </c>
      <c r="HH808" s="233"/>
      <c r="HI808" s="179"/>
      <c r="HJ808" s="438"/>
      <c r="HL808" s="179"/>
      <c r="HM808" s="179"/>
      <c r="HN808" s="179"/>
      <c r="HO808" s="179"/>
      <c r="HP808" s="10">
        <f>SUM(HO803:HO807)</f>
        <v>2106.3000000000002</v>
      </c>
      <c r="HQ808" s="233"/>
      <c r="HR808" s="179"/>
      <c r="HS808" s="438"/>
      <c r="HU808" s="179"/>
      <c r="HV808" s="179"/>
      <c r="HW808" s="179"/>
      <c r="HX808" s="179"/>
      <c r="HY808" s="10">
        <f>SUM(HX803:HX807)</f>
        <v>1403.8999999999999</v>
      </c>
      <c r="HZ808" s="233"/>
      <c r="IA808" s="179"/>
      <c r="IB808" s="438"/>
      <c r="ID808" s="179"/>
      <c r="IE808" s="179"/>
      <c r="IF808" s="179"/>
      <c r="IG808" s="179"/>
      <c r="IH808" s="10">
        <f>SUM(IG803:IG807)</f>
        <v>2638.2</v>
      </c>
      <c r="II808" s="233"/>
      <c r="IJ808" s="179"/>
      <c r="IK808" s="438"/>
      <c r="IM808" s="179"/>
      <c r="IN808" s="179"/>
      <c r="IO808" s="179"/>
      <c r="IP808" s="10"/>
      <c r="IQ808" s="10">
        <f>SUM(IP803:IP807)</f>
        <v>2577.1000000000004</v>
      </c>
      <c r="IR808" s="233"/>
      <c r="IS808" s="179"/>
      <c r="IT808" s="438"/>
      <c r="IV808" s="179"/>
      <c r="IW808" s="179"/>
      <c r="IX808" s="179"/>
      <c r="IY808" s="10"/>
      <c r="IZ808" s="10">
        <f>SUM(IY803:IY807)</f>
        <v>2159.4</v>
      </c>
      <c r="JA808" s="233"/>
      <c r="JB808" s="179"/>
      <c r="JC808" s="438"/>
      <c r="JE808" s="179"/>
      <c r="JF808" s="179"/>
      <c r="JG808" s="179"/>
      <c r="JH808" s="10"/>
      <c r="JI808" s="10">
        <f>SUM(JH803:JH807)</f>
        <v>2343.6999999999998</v>
      </c>
      <c r="JJ808" s="233"/>
      <c r="JK808" s="179"/>
      <c r="JL808" s="438"/>
      <c r="JN808" s="179"/>
      <c r="JO808" s="179"/>
      <c r="JP808" s="179"/>
      <c r="JQ808" s="10"/>
      <c r="JR808" s="10">
        <f>SUM(JQ803:JQ807)</f>
        <v>2887.1</v>
      </c>
      <c r="JS808" s="233"/>
      <c r="JT808" s="179"/>
      <c r="JU808" s="438"/>
      <c r="JW808" s="179"/>
      <c r="JX808" s="179"/>
      <c r="JY808" s="179"/>
      <c r="JZ808" s="10"/>
      <c r="KA808" s="10">
        <f>SUM(JZ803:JZ807)</f>
        <v>1887.6</v>
      </c>
      <c r="KB808" s="233"/>
      <c r="KC808" s="179"/>
      <c r="KD808" s="370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8"/>
      <c r="KO808" s="179"/>
      <c r="KP808" s="179"/>
      <c r="KQ808" s="179"/>
      <c r="KR808" s="179"/>
      <c r="KS808" s="10">
        <f>SUM(KR803:KR807)</f>
        <v>2000.7</v>
      </c>
      <c r="KT808" s="233"/>
      <c r="KU808" s="179"/>
      <c r="KV808" s="438"/>
      <c r="KX808" s="179"/>
      <c r="KY808" s="179"/>
      <c r="KZ808" s="179"/>
      <c r="LA808" s="10"/>
      <c r="LB808" s="10">
        <f>SUM(LA803:LA807)</f>
        <v>2277</v>
      </c>
      <c r="LC808" s="233"/>
      <c r="LD808" s="179"/>
      <c r="LE808" s="370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8"/>
      <c r="LP808" s="179"/>
      <c r="LQ808" s="179"/>
      <c r="LR808" s="179"/>
      <c r="LS808" s="10"/>
      <c r="LT808" s="10">
        <f>SUM(LS803:LS807)</f>
        <v>2674.6</v>
      </c>
      <c r="LU808" s="233"/>
      <c r="LV808" s="179"/>
      <c r="LW808" s="438"/>
      <c r="LY808" s="179"/>
      <c r="LZ808" s="179"/>
      <c r="MA808" s="179"/>
      <c r="MB808" s="10"/>
      <c r="MC808" s="10">
        <f>SUM(MB803:MB807)</f>
        <v>2428.4</v>
      </c>
      <c r="MD808" s="233"/>
      <c r="ME808" s="179"/>
      <c r="MF808" s="438"/>
      <c r="MH808" s="179"/>
      <c r="MI808" s="179"/>
      <c r="MJ808" s="179"/>
      <c r="MK808" s="10"/>
      <c r="ML808" s="10">
        <f>SUM(MK803:MK807)</f>
        <v>1471.3</v>
      </c>
      <c r="MM808" s="233"/>
      <c r="MN808" s="179"/>
      <c r="MO808" s="370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8"/>
      <c r="MZ808" s="179"/>
      <c r="NA808" s="179"/>
      <c r="NB808" s="179"/>
      <c r="NC808" s="10"/>
      <c r="ND808" s="10">
        <f>SUM(NC803:NC807)</f>
        <v>2926.2</v>
      </c>
      <c r="NE808" s="233"/>
      <c r="NF808" s="179"/>
      <c r="NG808" s="438"/>
      <c r="NI808" s="179"/>
      <c r="NJ808" s="179"/>
      <c r="NK808" s="179"/>
      <c r="NL808" s="10"/>
      <c r="NM808" s="10">
        <f>SUM(NL803:NL807)</f>
        <v>2085.5</v>
      </c>
      <c r="NN808" s="233"/>
      <c r="NO808" s="179"/>
      <c r="NP808" s="438"/>
      <c r="NR808" s="179"/>
      <c r="NS808" s="179"/>
      <c r="NT808" s="179"/>
      <c r="NU808" s="10"/>
      <c r="NV808" s="10">
        <f>SUM(NU803:NU807)</f>
        <v>1847.9</v>
      </c>
      <c r="NW808" s="233"/>
      <c r="NX808" s="179"/>
      <c r="NY808" s="438"/>
      <c r="OA808" s="179"/>
      <c r="OB808" s="179"/>
      <c r="OC808" s="179"/>
      <c r="OD808" s="179"/>
      <c r="OE808" s="10">
        <f>SUM(OD803:OD807)</f>
        <v>2030.8999999999999</v>
      </c>
      <c r="OF808" s="233"/>
      <c r="OG808" s="179"/>
      <c r="OH808" s="438"/>
      <c r="OJ808" s="179"/>
      <c r="OK808" s="179"/>
      <c r="OL808" s="179"/>
      <c r="OM808" s="10"/>
      <c r="ON808" s="10">
        <f>SUM(OM803:OM807)</f>
        <v>1948.3000000000004</v>
      </c>
      <c r="OO808" s="233"/>
      <c r="OP808" s="179"/>
      <c r="OQ808" s="438"/>
      <c r="OS808" s="179"/>
      <c r="OT808" s="179"/>
      <c r="OU808" s="179"/>
      <c r="OV808" s="10"/>
      <c r="OW808" s="10">
        <f>SUM(OV803:OV807)</f>
        <v>2121.3999999999996</v>
      </c>
      <c r="OX808" s="233"/>
      <c r="OY808" s="179"/>
      <c r="OZ808" s="372"/>
      <c r="PB808" s="179"/>
      <c r="PC808" s="179"/>
      <c r="PD808" s="179"/>
      <c r="PE808" s="10"/>
      <c r="PF808" s="10">
        <f>SUM(PE803:PE807)</f>
        <v>1645.1999999999998</v>
      </c>
      <c r="PG808" s="233"/>
      <c r="PH808" s="179"/>
      <c r="PI808" s="438"/>
      <c r="PK808" s="179"/>
      <c r="PL808" s="179"/>
      <c r="PM808" s="179"/>
      <c r="PN808" s="10"/>
      <c r="PO808" s="10">
        <f>SUM(PN803:PN807)</f>
        <v>2644.3</v>
      </c>
      <c r="PP808" s="233"/>
      <c r="PQ808" s="179"/>
      <c r="PR808" s="438"/>
      <c r="PT808" s="179"/>
      <c r="PU808" s="179"/>
      <c r="PV808" s="179"/>
      <c r="PW808" s="10"/>
      <c r="PX808" s="10">
        <f>SUM(PW803:PW807)</f>
        <v>1706.7000000000003</v>
      </c>
      <c r="PY808" s="233"/>
      <c r="PZ808" s="179"/>
      <c r="QA808" s="364"/>
      <c r="QC808" s="179"/>
      <c r="QD808" s="179"/>
      <c r="QE808" s="179"/>
      <c r="QF808" s="10"/>
      <c r="QG808" s="10">
        <f>SUM(QF803:QF807)</f>
        <v>1807.5000000000002</v>
      </c>
      <c r="QH808" s="233"/>
      <c r="QI808" s="179"/>
      <c r="QJ808" s="370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9"/>
      <c r="QU808" s="179"/>
      <c r="QV808" s="179"/>
      <c r="QW808" s="179"/>
      <c r="QX808" s="10"/>
      <c r="QY808" s="10">
        <f>SUM(QX803:QX807)</f>
        <v>1782.5</v>
      </c>
      <c r="QZ808" s="233"/>
      <c r="RA808" s="179"/>
      <c r="RB808" s="438"/>
      <c r="RD808" s="179"/>
      <c r="RE808" s="179"/>
      <c r="RF808" s="179"/>
      <c r="RG808" s="10"/>
      <c r="RH808" s="10">
        <f>SUM(RG803:RG807)</f>
        <v>1045.5</v>
      </c>
      <c r="RI808" s="233"/>
      <c r="RJ808" s="179"/>
      <c r="RK808" s="438"/>
      <c r="RM808" s="179"/>
      <c r="RN808" s="179"/>
      <c r="RO808" s="179"/>
      <c r="RP808" s="179"/>
      <c r="RQ808" s="10">
        <f>SUM(RP803:RP807)</f>
        <v>1839.2999999999997</v>
      </c>
      <c r="RR808" s="233"/>
      <c r="RS808" s="179"/>
      <c r="RT808" s="370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8"/>
      <c r="SE808" s="179"/>
      <c r="SF808" s="179"/>
      <c r="SG808" s="179"/>
      <c r="SH808" s="10"/>
      <c r="SI808" s="10">
        <f>SUM(SH803:SH807)</f>
        <v>2214</v>
      </c>
      <c r="SJ808" s="239"/>
      <c r="SK808" s="179"/>
      <c r="SL808" s="438"/>
      <c r="SN808" s="179"/>
      <c r="SO808" s="179"/>
      <c r="SP808" s="179"/>
      <c r="SQ808" s="10"/>
      <c r="SR808" s="10">
        <f>SUM(SQ803:SQ807)</f>
        <v>2289</v>
      </c>
      <c r="SS808" s="239"/>
      <c r="ST808" s="179"/>
      <c r="SU808" s="438"/>
      <c r="SW808" s="179"/>
      <c r="SX808" s="179"/>
      <c r="SY808" s="179"/>
      <c r="SZ808" s="10"/>
      <c r="TA808" s="10">
        <f>SUM(SZ803:SZ807)</f>
        <v>2937.7999999999997</v>
      </c>
      <c r="TB808" s="239"/>
      <c r="TC808" s="179"/>
      <c r="TD808" s="370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9"/>
      <c r="TO808" s="179"/>
      <c r="TP808" s="179"/>
      <c r="TQ808" s="179"/>
      <c r="TR808" s="10"/>
      <c r="TS808" s="10">
        <f>SUM(TR803:TR807)</f>
        <v>1860.6999999999998</v>
      </c>
      <c r="TT808" s="239"/>
      <c r="TU808" s="179"/>
      <c r="TV808" s="439"/>
      <c r="TX808" s="179"/>
      <c r="TY808" s="179"/>
      <c r="TZ808" s="179"/>
      <c r="UA808" s="10"/>
      <c r="UB808" s="10">
        <f>SUM(UA803:UA807)</f>
        <v>1868.9</v>
      </c>
      <c r="UC808" s="239"/>
      <c r="UD808" s="179"/>
      <c r="UE808" s="439"/>
      <c r="UG808" s="179"/>
      <c r="UH808" s="179"/>
      <c r="UI808" s="179"/>
      <c r="UJ808" s="10"/>
      <c r="UK808" s="10">
        <f>SUM(UJ803:UJ807)</f>
        <v>678.90000000000009</v>
      </c>
      <c r="UL808" s="239"/>
      <c r="UM808" s="179"/>
      <c r="UN808" s="370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9"/>
      <c r="UY808" s="179"/>
      <c r="UZ808" s="179"/>
      <c r="VA808" s="179"/>
      <c r="VB808" s="10"/>
      <c r="VC808" s="10">
        <f>SUM(VB803:VB807)</f>
        <v>2020.8000000000002</v>
      </c>
      <c r="VD808" s="239"/>
      <c r="VE808" s="179"/>
      <c r="VF808" s="370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9"/>
      <c r="VQ808" s="179"/>
      <c r="VR808" s="179"/>
      <c r="VS808" s="179"/>
      <c r="VT808" s="10"/>
      <c r="VU808" s="10">
        <f>SUM(VT803:VT807)</f>
        <v>1404.8</v>
      </c>
      <c r="VV808" s="239"/>
      <c r="VW808" s="179"/>
      <c r="VX808" s="370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9"/>
      <c r="WI808" s="179"/>
      <c r="WJ808" s="179"/>
      <c r="WK808" s="179"/>
      <c r="WL808" s="179"/>
      <c r="WM808" s="10">
        <f>SUM(WL803:WL807)</f>
        <v>2421.3000000000002</v>
      </c>
      <c r="WN808" s="239"/>
      <c r="WO808" s="179"/>
      <c r="WP808" s="439"/>
      <c r="WQ808" s="179"/>
      <c r="WR808" s="179"/>
      <c r="WS808" s="179"/>
      <c r="WT808" s="179"/>
      <c r="WU808" s="10"/>
      <c r="WV808" s="10">
        <f>SUM(WU803:WU807)</f>
        <v>1770.9000000000003</v>
      </c>
      <c r="WW808" s="239"/>
      <c r="WX808" s="179"/>
      <c r="WY808" s="439"/>
      <c r="XA808" s="179"/>
      <c r="XB808" s="179"/>
      <c r="XC808" s="179"/>
      <c r="XD808" s="179"/>
      <c r="XE808" s="10">
        <f>SUM(XD803:XD807)</f>
        <v>1929.2999999999997</v>
      </c>
      <c r="XF808" s="239"/>
      <c r="XG808" s="179"/>
      <c r="XH808" s="372"/>
      <c r="XJ808" s="179"/>
      <c r="XK808" s="179"/>
      <c r="XL808" s="179"/>
      <c r="XM808" s="179"/>
      <c r="XN808" s="10">
        <f>SUM(XM803:XM807)</f>
        <v>1472.6000000000001</v>
      </c>
      <c r="XO808" s="239"/>
      <c r="XP808" s="179"/>
      <c r="XQ808" s="439"/>
      <c r="XS808" s="179"/>
      <c r="XT808" s="179"/>
      <c r="XU808" s="179"/>
      <c r="XV808" s="10"/>
      <c r="XW808" s="10">
        <f>SUM(XV803:XV807)</f>
        <v>2404.3000000000002</v>
      </c>
      <c r="XX808" s="239"/>
      <c r="XY808" s="179"/>
      <c r="XZ808" s="439"/>
      <c r="YB808" s="179"/>
      <c r="YC808" s="179"/>
      <c r="YD808" s="179"/>
      <c r="YE808" s="10"/>
      <c r="YF808" s="10">
        <f>SUM(YE803:YE807)</f>
        <v>1605.7</v>
      </c>
      <c r="YG808" s="239"/>
      <c r="YH808" s="179"/>
      <c r="YI808" s="439"/>
      <c r="YK808" s="179"/>
      <c r="YL808" s="179"/>
      <c r="YM808" s="179"/>
      <c r="YN808" s="10"/>
      <c r="YO808" s="10">
        <f>SUM(YN803:YN807)</f>
        <v>2158.1</v>
      </c>
      <c r="YP808" s="239"/>
      <c r="YQ808" s="179"/>
      <c r="YR808" s="439"/>
      <c r="YT808" s="179"/>
      <c r="YU808" s="179"/>
      <c r="YV808" s="179"/>
      <c r="YW808" s="10"/>
      <c r="YX808" s="10">
        <f>SUM(YW803:YW807)</f>
        <v>1203.3000000000002</v>
      </c>
      <c r="YY808" s="239"/>
      <c r="YZ808" s="179"/>
      <c r="ZA808" s="439"/>
      <c r="ZC808" s="179"/>
      <c r="ZD808" s="179"/>
      <c r="ZE808" s="179"/>
      <c r="ZF808" s="10"/>
      <c r="ZG808" s="10">
        <f>SUM(ZF803:ZF807)</f>
        <v>1630.8</v>
      </c>
      <c r="ZH808" s="239"/>
      <c r="ZI808" s="179"/>
      <c r="ZJ808" s="439"/>
      <c r="ZL808" s="179"/>
      <c r="ZM808" s="179"/>
      <c r="ZN808" s="179"/>
      <c r="ZO808" s="10"/>
      <c r="ZP808" s="10">
        <f>SUM(ZO803:ZO807)</f>
        <v>2137.2999999999997</v>
      </c>
      <c r="ZQ808" s="239"/>
      <c r="ZR808" s="179"/>
      <c r="ZS808" s="439"/>
      <c r="ZU808" s="179"/>
      <c r="ZV808" s="179"/>
      <c r="ZW808" s="179"/>
      <c r="ZX808" s="10"/>
      <c r="ZY808" s="10">
        <f>SUM(ZX803:ZX807)</f>
        <v>2499.6</v>
      </c>
      <c r="ZZ808" s="239"/>
      <c r="AAA808" s="179"/>
      <c r="AAB808" s="439"/>
      <c r="AAD808" s="179"/>
      <c r="AAE808" s="179"/>
      <c r="AAF808" s="179"/>
      <c r="AAG808" s="10"/>
      <c r="AAH808" s="10">
        <f>SUM(AAG803:AAG807)</f>
        <v>2222.9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9"/>
      <c r="AAV808" s="179"/>
      <c r="AAW808" s="179"/>
      <c r="AAX808" s="179"/>
      <c r="AAY808" s="10"/>
      <c r="AAZ808" s="10">
        <f>SUM(AAY803:AAY807)</f>
        <v>2352.6000000000004</v>
      </c>
      <c r="ABA808" s="239"/>
      <c r="ABB808" s="179"/>
      <c r="ABC808" s="440"/>
      <c r="ABE808" s="179"/>
      <c r="ABF808" s="179"/>
      <c r="ABG808" s="179"/>
      <c r="ABH808" s="10"/>
      <c r="ABI808" s="10">
        <f>SUM(ABH803:ABH807)</f>
        <v>1689.6000000000001</v>
      </c>
      <c r="ABJ808" s="239"/>
      <c r="ABK808" s="179"/>
      <c r="ABL808" s="439"/>
      <c r="ABN808" s="179"/>
      <c r="ABO808" s="179"/>
      <c r="ABP808" s="179"/>
      <c r="ABQ808" s="10"/>
      <c r="ABR808" s="10">
        <f>SUM(ABQ803:ABQ807)</f>
        <v>1552.9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9"/>
      <c r="ADG808" s="179"/>
      <c r="ADH808" s="179"/>
      <c r="ADI808" s="179"/>
      <c r="ADJ808" s="10"/>
      <c r="ADK808" s="10">
        <f>SUM(ADJ803:ADJ807)</f>
        <v>1590.5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9"/>
      <c r="ADY808" s="179"/>
      <c r="ADZ808" s="179"/>
      <c r="AEA808" s="179"/>
      <c r="AEB808" s="10"/>
      <c r="AEC808" s="10">
        <f>SUM(AEB803:AEB807)</f>
        <v>1473.8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9"/>
      <c r="AGA808" s="179"/>
      <c r="AGB808" s="179"/>
      <c r="AGC808" s="179"/>
      <c r="AGD808" s="10"/>
      <c r="AGE808" s="10">
        <f>SUM(AGD803:AGD807)</f>
        <v>2397.9</v>
      </c>
      <c r="AGF808" s="239"/>
      <c r="AGG808" s="179"/>
      <c r="AGH808" s="439"/>
      <c r="AGJ808" s="179"/>
      <c r="AGK808" s="179"/>
      <c r="AGL808" s="179"/>
      <c r="AGM808" s="10"/>
      <c r="AGN808" s="10">
        <f>SUM(AGM803:AGM807)</f>
        <v>2491.6999999999998</v>
      </c>
      <c r="AGO808" s="239"/>
      <c r="AGP808" s="179"/>
      <c r="AGQ808" s="439"/>
      <c r="AGS808" s="179"/>
      <c r="AGT808" s="179"/>
      <c r="AGU808" s="179"/>
      <c r="AGV808" s="10"/>
      <c r="AGW808" s="10">
        <f>SUM(AGV803:AGV807)</f>
        <v>2116.4000000000005</v>
      </c>
      <c r="AGX808" s="239"/>
      <c r="AGY808" s="179"/>
      <c r="AGZ808" s="439"/>
      <c r="AHB808" s="179"/>
      <c r="AHC808" s="179"/>
      <c r="AHD808" s="179"/>
      <c r="AHE808" s="10"/>
      <c r="AHF808" s="10">
        <f>SUM(AHE803:AHE807)</f>
        <v>2054.6999999999998</v>
      </c>
      <c r="AHG808" s="239"/>
      <c r="AHH808" s="179"/>
      <c r="AHI808" s="442"/>
      <c r="AHK808" s="179"/>
      <c r="AHL808" s="179"/>
      <c r="AHM808" s="179"/>
      <c r="AHN808" s="10"/>
      <c r="AHO808" s="10">
        <f>SUM(AHN803:AHN807)</f>
        <v>2042.6999999999998</v>
      </c>
      <c r="AHP808" s="239"/>
      <c r="AHQ808" s="179"/>
      <c r="AHR808" s="439"/>
      <c r="AHT808" s="179"/>
      <c r="AHU808" s="179"/>
      <c r="AHV808" s="179"/>
      <c r="AHW808" s="10"/>
      <c r="AHX808" s="10">
        <f>SUM(AHW803:AHW807)</f>
        <v>2480</v>
      </c>
      <c r="AHY808" s="239"/>
      <c r="AHZ808" s="179"/>
      <c r="AIA808" s="439"/>
      <c r="AIC808" s="179"/>
      <c r="AID808" s="179"/>
      <c r="AIE808" s="179"/>
      <c r="AIF808" s="10"/>
      <c r="AIG808" s="10">
        <f>SUM(AIF803:AIF807)</f>
        <v>1767.6000000000001</v>
      </c>
      <c r="AIH808" s="239"/>
      <c r="AII808" s="179"/>
      <c r="AIJ808" s="439"/>
      <c r="AIL808" s="179"/>
      <c r="AIM808" s="179"/>
      <c r="AIN808" s="179"/>
      <c r="AIO808" s="10"/>
      <c r="AIP808" s="10">
        <f>SUM(AIO803:AIO807)</f>
        <v>2161.3999999999996</v>
      </c>
      <c r="AIQ808" s="239"/>
      <c r="AIR808" s="179"/>
      <c r="AIS808" s="439"/>
      <c r="AIU808" s="179"/>
      <c r="AIV808" s="179"/>
      <c r="AIW808" s="179"/>
      <c r="AIX808" s="10"/>
      <c r="AIY808" s="10">
        <f>SUM(AIX803:AIX807)</f>
        <v>2190.1</v>
      </c>
      <c r="AIZ808" s="239"/>
      <c r="AJA808" s="179"/>
      <c r="AJB808" s="372"/>
      <c r="AJD808" s="179"/>
      <c r="AJE808" s="179"/>
      <c r="AJF808" s="179"/>
      <c r="AJG808" s="10"/>
      <c r="AJH808" s="10">
        <f>SUM(AJG803:AJG807)</f>
        <v>1990.4</v>
      </c>
      <c r="AJI808" s="239"/>
      <c r="AJJ808" s="179"/>
      <c r="AJK808" s="439"/>
      <c r="AJM808" s="179"/>
      <c r="AJN808" s="179"/>
      <c r="AJO808" s="179"/>
      <c r="AJP808" s="10"/>
      <c r="AJQ808" s="10">
        <f>SUM(AJP803:AJP807)</f>
        <v>1813.8</v>
      </c>
      <c r="AJR808" s="239"/>
      <c r="AJS808" s="179"/>
      <c r="AJT808" s="367"/>
      <c r="AJV808" s="179"/>
      <c r="AJW808" s="179"/>
      <c r="AJX808" s="179"/>
      <c r="AJY808" s="10"/>
      <c r="AJZ808" s="10">
        <f>SUM(AJY803:AJY807)</f>
        <v>1575.7</v>
      </c>
      <c r="AKA808" s="239"/>
      <c r="AKB808" s="179"/>
      <c r="AKC808" s="439"/>
      <c r="AKE808" s="179"/>
      <c r="AKF808" s="179"/>
      <c r="AKG808" s="179"/>
      <c r="AKH808" s="10"/>
      <c r="AKI808" s="10">
        <f>SUM(AKH803:AKH807)</f>
        <v>2224.1000000000004</v>
      </c>
      <c r="AKJ808" s="239"/>
      <c r="AKK808" s="179"/>
      <c r="AKL808" s="439"/>
      <c r="AKN808" s="179"/>
      <c r="AKO808" s="179"/>
      <c r="AKP808" s="179"/>
      <c r="AKQ808" s="10"/>
      <c r="AKR808" s="10">
        <f>SUM(AKQ803:AKQ807)</f>
        <v>2794.4</v>
      </c>
      <c r="AKS808" s="239"/>
      <c r="AKT808" s="179"/>
      <c r="AKU808" s="439"/>
      <c r="AKW808" s="179"/>
      <c r="AKX808" s="179"/>
      <c r="AKY808" s="179"/>
      <c r="AKZ808" s="10"/>
      <c r="ALA808" s="10">
        <f>SUM(AKZ803:AKZ807)</f>
        <v>2582.4999999999995</v>
      </c>
      <c r="ALB808" s="239"/>
      <c r="ALC808" s="179"/>
      <c r="ALD808" s="439"/>
      <c r="ALF808" s="179"/>
      <c r="ALG808" s="179"/>
      <c r="ALH808" s="179"/>
      <c r="ALI808" s="10"/>
      <c r="ALJ808" s="10">
        <f>SUM(ALI803:ALI807)</f>
        <v>1786.9</v>
      </c>
      <c r="ALK808" s="239"/>
      <c r="ALL808" s="179"/>
      <c r="ALM808" s="439"/>
      <c r="ALO808" s="179"/>
      <c r="ALP808" s="179"/>
      <c r="ALQ808" s="179"/>
      <c r="ALR808" s="10"/>
      <c r="ALS808" s="10">
        <f>SUM(ALR803:ALR807)</f>
        <v>2037.0000000000002</v>
      </c>
      <c r="ALT808" s="239"/>
      <c r="ALU808" s="179"/>
      <c r="ALV808" s="439"/>
      <c r="ALX808" s="179"/>
      <c r="ALY808" s="179"/>
      <c r="ALZ808" s="179"/>
      <c r="AMA808" s="10"/>
      <c r="AMB808" s="10">
        <f>SUM(AMA803:AMA807)</f>
        <v>2050.1000000000004</v>
      </c>
      <c r="AMC808" s="239"/>
      <c r="AMD808" s="179"/>
      <c r="AME808" s="445"/>
      <c r="AMG808" s="179"/>
      <c r="AMH808" s="179"/>
      <c r="AMI808" s="179"/>
      <c r="AMJ808" s="10"/>
      <c r="AMK808" s="10">
        <f>SUM(AMJ803:AMJ807)</f>
        <v>2649.4000000000005</v>
      </c>
      <c r="AML808" s="239"/>
      <c r="AMM808" s="179"/>
      <c r="AMN808" s="364"/>
      <c r="AMP808" s="179"/>
      <c r="AMQ808" s="179"/>
      <c r="AMR808" s="179"/>
      <c r="AMS808" s="10"/>
      <c r="AMT808" s="10">
        <f>SUM(AMS803:AMS807)</f>
        <v>2144.2999999999997</v>
      </c>
      <c r="AMU808" s="239"/>
      <c r="AMV808" s="179"/>
      <c r="AMW808" s="439"/>
      <c r="AMY808" s="179"/>
      <c r="AMZ808" s="179"/>
      <c r="ANA808" s="179"/>
      <c r="ANB808" s="10"/>
      <c r="ANC808" s="10">
        <f>SUM(ANB803:ANB807)</f>
        <v>2247.6</v>
      </c>
      <c r="AND808" s="239"/>
      <c r="ANE808" s="179"/>
      <c r="ANF808" s="439"/>
      <c r="ANH808" s="179"/>
      <c r="ANI808" s="179"/>
      <c r="ANJ808" s="179"/>
      <c r="ANK808" s="10"/>
      <c r="ANL808" s="10">
        <f>SUM(ANK803:ANK807)</f>
        <v>1879.3</v>
      </c>
      <c r="ANM808" s="239"/>
      <c r="ANN808" s="179"/>
      <c r="ANO808" s="372"/>
      <c r="ANQ808" s="179"/>
      <c r="ANR808" s="179"/>
      <c r="ANS808" s="179"/>
      <c r="ANT808" s="10"/>
      <c r="ANU808" s="10">
        <f>SUM(ANT803:ANT807)</f>
        <v>2442.6999999999998</v>
      </c>
      <c r="ANV808" s="239"/>
      <c r="ANW808" s="179"/>
      <c r="ANX808" s="439"/>
      <c r="ANZ808" s="179"/>
      <c r="AOA808" s="179"/>
      <c r="AOB808" s="179"/>
      <c r="AOC808" s="10"/>
      <c r="AOD808" s="10">
        <f>SUM(AOC803:AOC807)</f>
        <v>1997.8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9"/>
      <c r="AOR808" s="179"/>
      <c r="AOS808" s="179"/>
      <c r="AOT808" s="179"/>
      <c r="AOU808" s="10"/>
      <c r="AOV808" s="10">
        <f>SUM(AOU803:AOU807)</f>
        <v>1644.8</v>
      </c>
      <c r="AOW808" s="239"/>
      <c r="AOX808" s="179"/>
      <c r="AOY808" s="364"/>
      <c r="APA808" s="179"/>
      <c r="APB808" s="179"/>
      <c r="APC808" s="179"/>
      <c r="APD808" s="10"/>
      <c r="APE808" s="10">
        <f>SUM(APD803:APD807)</f>
        <v>2587.7999999999997</v>
      </c>
      <c r="APF808" s="239"/>
      <c r="APG808" s="179"/>
      <c r="APH808" s="439"/>
      <c r="APJ808" s="179"/>
      <c r="APK808" s="179"/>
      <c r="APL808" s="179"/>
      <c r="APM808" s="10"/>
      <c r="APN808" s="10">
        <f>SUM(APM803:APM807)</f>
        <v>2761.7000000000003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9"/>
      <c r="AQB808" s="179"/>
      <c r="AQC808" s="179"/>
      <c r="AQD808" s="179"/>
      <c r="AQE808" s="10"/>
      <c r="AQF808" s="10">
        <f>SUM(AQE803:AQE807)</f>
        <v>1639.9</v>
      </c>
      <c r="AQG808" s="239"/>
      <c r="AQH808" s="179"/>
      <c r="AQI808" s="439"/>
      <c r="AQK808" s="179"/>
      <c r="AQL808" s="179"/>
      <c r="AQM808" s="179"/>
      <c r="AQN808" s="10"/>
      <c r="AQO808" s="10">
        <f>SUM(AQN803:AQN807)</f>
        <v>2736.3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9"/>
      <c r="ASD808" s="179"/>
      <c r="ASE808" s="179"/>
      <c r="ASF808" s="179"/>
      <c r="ASG808" s="10"/>
      <c r="ASH808" s="10">
        <f>SUM(ASG803:ASG807)</f>
        <v>1752.6999999999998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9"/>
      <c r="ASV808" s="179"/>
      <c r="ASW808" s="179"/>
      <c r="ASX808" s="179"/>
      <c r="ASY808" s="10"/>
      <c r="ASZ808" s="10">
        <f>SUM(ASY803:ASY807)</f>
        <v>1211.8999999999999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9"/>
      <c r="AWQ808" s="179"/>
      <c r="AWR808" s="179"/>
      <c r="AWS808" s="179"/>
      <c r="AWT808" s="10"/>
      <c r="AWU808" s="10">
        <f>SUM(AWT803:AWT807)</f>
        <v>2380.4</v>
      </c>
      <c r="AWV808" s="239"/>
      <c r="AWW808" s="179"/>
      <c r="AWX808" s="439"/>
      <c r="AWZ808" s="179"/>
      <c r="AXA808" s="179"/>
      <c r="AXB808" s="179"/>
      <c r="AXC808" s="10"/>
      <c r="AXD808" s="10">
        <f>SUM(AXC803:AXC807)</f>
        <v>1856.9</v>
      </c>
      <c r="AXE808" s="239"/>
      <c r="AXF808" s="179"/>
      <c r="AXG808" s="439"/>
      <c r="AXI808" s="179"/>
      <c r="AXJ808" s="179"/>
      <c r="AXK808" s="179"/>
      <c r="AXL808" s="10"/>
      <c r="AXM808" s="10">
        <f>SUM(AXL803:AXL807)</f>
        <v>2412.6999999999998</v>
      </c>
      <c r="AXN808" s="239"/>
      <c r="AXO808" s="179"/>
      <c r="AXP808" s="439"/>
      <c r="AXR808" s="179"/>
      <c r="AXS808" s="179"/>
      <c r="AXT808" s="179"/>
      <c r="AXU808" s="10"/>
      <c r="AXV808" s="10">
        <f>SUM(AXU803:AXU807)</f>
        <v>2963.2</v>
      </c>
      <c r="AXW808" s="239"/>
      <c r="AXX808" s="179"/>
      <c r="AXY808" s="439"/>
      <c r="AYA808" s="179"/>
      <c r="AYB808" s="179"/>
      <c r="AYC808" s="179"/>
      <c r="AYD808" s="10"/>
      <c r="AYE808" s="10">
        <f>SUM(AYD803:AYD807)</f>
        <v>2352.5</v>
      </c>
      <c r="AYF808" s="239"/>
      <c r="AYG808" s="179"/>
      <c r="AYH808" s="439"/>
      <c r="AYJ808" s="179"/>
      <c r="AYK808" s="179"/>
      <c r="AYL808" s="179"/>
      <c r="AYM808" s="10"/>
      <c r="AYN808" s="10">
        <f>SUM(AYM803:AYM807)</f>
        <v>2540.1999999999998</v>
      </c>
      <c r="AYO808" s="239"/>
      <c r="AYP808" s="179"/>
      <c r="AYQ808" s="439"/>
      <c r="AYS808" s="179"/>
      <c r="AYT808" s="179"/>
      <c r="AYU808" s="179"/>
      <c r="AYV808" s="10"/>
      <c r="AYW808" s="10">
        <f>SUM(AYV803:AYV807)</f>
        <v>1577.8000000000002</v>
      </c>
      <c r="AYX808" s="239"/>
      <c r="AYY808" s="179"/>
      <c r="AYZ808" s="439"/>
      <c r="AZB808" s="179"/>
      <c r="AZC808" s="179"/>
      <c r="AZD808" s="179"/>
      <c r="AZE808" s="10"/>
      <c r="AZF808" s="10">
        <f>SUM(AZE803:AZE807)</f>
        <v>1685.1</v>
      </c>
      <c r="AZG808" s="239"/>
      <c r="AZH808" s="179"/>
      <c r="AZI808" s="439"/>
      <c r="AZK808" s="179"/>
      <c r="AZL808" s="179"/>
      <c r="AZM808" s="179"/>
      <c r="AZN808" s="10"/>
      <c r="AZO808" s="10">
        <f>SUM(AZN803:AZN807)</f>
        <v>2015.5000000000002</v>
      </c>
      <c r="AZP808" s="239"/>
      <c r="AZQ808" s="179"/>
      <c r="AZR808" s="439"/>
      <c r="AZT808" s="179"/>
      <c r="AZU808" s="179"/>
      <c r="AZV808" s="179"/>
      <c r="AZW808" s="10"/>
      <c r="AZX808" s="10">
        <f>SUM(AZW803:AZW807)</f>
        <v>1789.9</v>
      </c>
      <c r="AZY808" s="239"/>
      <c r="AZZ808" s="179"/>
      <c r="BAA808" s="439"/>
      <c r="BAC808" s="179"/>
      <c r="BAD808" s="179"/>
      <c r="BAE808" s="179"/>
      <c r="BAF808" s="10"/>
      <c r="BAG808" s="10">
        <f>SUM(BAF803:BAF807)</f>
        <v>1639.9</v>
      </c>
      <c r="BAH808" s="239"/>
      <c r="BAI808" s="179"/>
      <c r="BAJ808" s="442"/>
      <c r="BAL808" s="179"/>
      <c r="BAM808" s="179"/>
      <c r="BAN808" s="179"/>
      <c r="BAO808" s="10"/>
      <c r="BAP808" s="10">
        <f>SUM(BAO803:BAO807)</f>
        <v>2129.6999999999998</v>
      </c>
      <c r="BAQ808" s="239"/>
      <c r="BAR808" s="179"/>
      <c r="BAS808" s="439"/>
      <c r="BAU808" s="179"/>
      <c r="BAV808" s="179"/>
      <c r="BAW808" s="179"/>
      <c r="BAX808" s="10"/>
      <c r="BAY808" s="10">
        <f>SUM(BAX803:BAX807)</f>
        <v>2499.4</v>
      </c>
      <c r="BAZ808" s="239"/>
      <c r="BBA808" s="179"/>
      <c r="BBB808" s="439"/>
      <c r="BBD808" s="179"/>
      <c r="BBE808" s="179"/>
      <c r="BBF808" s="179"/>
      <c r="BBG808" s="10"/>
      <c r="BBH808" s="10">
        <f>SUM(BBG803:BBG807)</f>
        <v>2670.3</v>
      </c>
      <c r="BBI808" s="239"/>
      <c r="BBJ808" s="179"/>
      <c r="BBK808" s="439"/>
      <c r="BBM808" s="179"/>
      <c r="BBN808" s="179"/>
      <c r="BBO808" s="179"/>
      <c r="BBP808" s="10"/>
      <c r="BBQ808" s="10">
        <f>SUM(BBP803:BBP807)</f>
        <v>2115.6</v>
      </c>
      <c r="BBR808" s="239"/>
      <c r="BBS808" s="179"/>
      <c r="BBT808" s="367"/>
      <c r="BBV808" s="179"/>
      <c r="BBW808" s="179"/>
      <c r="BBX808" s="179"/>
      <c r="BBY808" s="10"/>
      <c r="BBZ808" s="10">
        <f>SUM(BBY803:BBY807)</f>
        <v>1964.4000000000003</v>
      </c>
      <c r="BCA808" s="239"/>
      <c r="BCB808" s="179"/>
      <c r="BCC808" s="439"/>
      <c r="BCE808" s="179"/>
      <c r="BCF808" s="179"/>
      <c r="BCG808" s="179"/>
      <c r="BCH808" s="10"/>
      <c r="BCI808" s="10">
        <f>SUM(BCH803:BCH807)</f>
        <v>2136.1999999999998</v>
      </c>
      <c r="BCJ808" s="239"/>
      <c r="BCK808" s="179"/>
      <c r="BCL808" s="439"/>
      <c r="BCN808" s="179"/>
      <c r="BCO808" s="179"/>
      <c r="BCP808" s="179"/>
      <c r="BCQ808" s="10"/>
      <c r="BCR808" s="10">
        <f>SUM(BCQ803:BCQ807)</f>
        <v>1070.1999999999998</v>
      </c>
      <c r="BCS808" s="239"/>
      <c r="BCT808" s="179"/>
      <c r="BCU808" s="372"/>
      <c r="BCW808" s="179"/>
      <c r="BCX808" s="179"/>
      <c r="BCY808" s="179"/>
      <c r="BCZ808" s="10"/>
      <c r="BDA808" s="10">
        <f>SUM(BCZ803:BCZ807)</f>
        <v>1830.8000000000002</v>
      </c>
      <c r="BDB808" s="239"/>
      <c r="BDC808" s="179"/>
      <c r="BDD808" s="367"/>
      <c r="BDF808" s="179"/>
      <c r="BDG808" s="179"/>
      <c r="BDH808" s="179"/>
      <c r="BDI808" s="10"/>
      <c r="BDJ808" s="10">
        <f>SUM(BDI803:BDI807)</f>
        <v>2305.1000000000004</v>
      </c>
      <c r="BDK808" s="239"/>
      <c r="BDL808" s="179"/>
      <c r="BDM808" s="439"/>
      <c r="BDO808" s="179"/>
      <c r="BDP808" s="179"/>
      <c r="BDQ808" s="179"/>
      <c r="BDR808" s="10"/>
      <c r="BDS808" s="10">
        <f>SUM(BDR803:BDR807)</f>
        <v>2613.8999999999996</v>
      </c>
      <c r="BDT808" s="239"/>
      <c r="BDU808" s="179"/>
      <c r="BDV808" s="439"/>
      <c r="BDX808" s="179"/>
      <c r="BDY808" s="179"/>
      <c r="BDZ808" s="179"/>
      <c r="BEA808" s="10"/>
      <c r="BEB808" s="10">
        <f>SUM(BEA803:BEA807)</f>
        <v>1906.8</v>
      </c>
      <c r="BEC808" s="239"/>
      <c r="BED808" s="179"/>
      <c r="BEE808" s="439"/>
      <c r="BEG808" s="179"/>
      <c r="BEH808" s="179"/>
      <c r="BEI808" s="179"/>
      <c r="BEJ808" s="10"/>
      <c r="BEK808" s="10">
        <f>SUM(BEJ803:BEJ807)</f>
        <v>1607.1</v>
      </c>
      <c r="BEL808" s="239"/>
      <c r="BEM808" s="179"/>
      <c r="BEN808" s="439"/>
      <c r="BEP808" s="179"/>
      <c r="BEQ808" s="179"/>
      <c r="BER808" s="179"/>
      <c r="BES808" s="10"/>
      <c r="BET808" s="10">
        <f>SUM(BES803:BES807)</f>
        <v>1426.1</v>
      </c>
      <c r="BEU808" s="239"/>
      <c r="BEV808" s="179"/>
      <c r="BEW808" s="439"/>
      <c r="BEY808" s="179"/>
      <c r="BEZ808" s="179"/>
      <c r="BFA808" s="179"/>
      <c r="BFB808" s="10"/>
      <c r="BFC808" s="10">
        <f>SUM(BFB803:BFB807)</f>
        <v>2024.3999999999999</v>
      </c>
      <c r="BFD808" s="239"/>
      <c r="BFE808" s="179"/>
      <c r="BFF808" s="439"/>
      <c r="BFH808" s="179"/>
      <c r="BFI808" s="179"/>
      <c r="BFJ808" s="179"/>
      <c r="BFK808" s="10"/>
      <c r="BFL808" s="10">
        <f>SUM(BFK803:BFK807)</f>
        <v>2422.5</v>
      </c>
      <c r="BFM808" s="239"/>
      <c r="BFN808" s="179"/>
      <c r="BFO808" s="439"/>
      <c r="BFQ808" s="179"/>
      <c r="BFR808" s="179"/>
      <c r="BFS808" s="179"/>
      <c r="BFT808" s="10"/>
      <c r="BFU808" s="10">
        <f>SUM(BFT803:BFT807)</f>
        <v>2074.1999999999998</v>
      </c>
      <c r="BFV808" s="239"/>
      <c r="BFW808" s="179"/>
      <c r="BFX808" s="372"/>
      <c r="BFZ808" s="179"/>
      <c r="BGA808" s="179"/>
      <c r="BGB808" s="179"/>
      <c r="BGC808" s="10"/>
      <c r="BGD808" s="10">
        <f>SUM(BGC803:BGC807)</f>
        <v>2615.5</v>
      </c>
      <c r="BGE808" s="239"/>
      <c r="BGF808" s="179"/>
      <c r="BGG808" s="439"/>
      <c r="BGI808" s="179"/>
      <c r="BGJ808" s="179"/>
      <c r="BGK808" s="179"/>
      <c r="BGL808" s="10"/>
      <c r="BGM808" s="10">
        <f>SUM(BGL803:BGL807)</f>
        <v>1903.1</v>
      </c>
      <c r="BGN808" s="239"/>
      <c r="BGO808" s="179"/>
      <c r="BGP808" s="372"/>
      <c r="BGR808" s="179"/>
      <c r="BGS808" s="179"/>
      <c r="BGT808" s="179"/>
      <c r="BGU808" s="10"/>
      <c r="BGV808" s="10">
        <f>SUM(BGU803:BGU807)</f>
        <v>2108.6999999999998</v>
      </c>
      <c r="BGW808" s="239"/>
      <c r="BGX808" s="179"/>
      <c r="BGY808" s="439"/>
      <c r="BHA808" s="179"/>
      <c r="BHB808" s="179"/>
      <c r="BHC808" s="179"/>
      <c r="BHD808" s="10"/>
      <c r="BHE808" s="10">
        <f>SUM(BHD803:BHD807)</f>
        <v>2420.8000000000002</v>
      </c>
    </row>
    <row r="809" spans="1:1565" s="14" customFormat="1" ht="15">
      <c r="A809" s="179" t="s">
        <v>75</v>
      </c>
      <c r="B809" s="363" t="s">
        <v>2128</v>
      </c>
      <c r="D809" s="248">
        <f>IF(C809="Kopman",1.3,1)</f>
        <v>1</v>
      </c>
      <c r="E809" s="180">
        <f>VLOOKUP(B809,$A$879:$F$2508,6,FALSE)</f>
        <v>153</v>
      </c>
      <c r="F809" s="179" t="s">
        <v>61</v>
      </c>
      <c r="G809" s="10">
        <f>E809*1.5*D809</f>
        <v>229.5</v>
      </c>
      <c r="H809" s="10"/>
      <c r="I809" s="233"/>
      <c r="J809" s="179" t="s">
        <v>75</v>
      </c>
      <c r="K809" s="361" t="s">
        <v>2128</v>
      </c>
      <c r="M809" s="248">
        <f>IF(L809="Kopman",1.3,1)</f>
        <v>1</v>
      </c>
      <c r="N809" s="180">
        <f>VLOOKUP(K809,$A$879:$F$2508,6,FALSE)</f>
        <v>153</v>
      </c>
      <c r="O809" s="179" t="s">
        <v>61</v>
      </c>
      <c r="P809" s="10">
        <f>N809*1.5*M809</f>
        <v>229.5</v>
      </c>
      <c r="Q809" s="10"/>
      <c r="R809" s="233"/>
      <c r="S809" s="179" t="s">
        <v>75</v>
      </c>
      <c r="T809" s="361" t="s">
        <v>1402</v>
      </c>
      <c r="V809" s="248">
        <f>IF(U809="Kopman",1.3,1)</f>
        <v>1</v>
      </c>
      <c r="W809" s="180">
        <f>VLOOKUP(T809,$A$879:$F$2508,6,FALSE)</f>
        <v>150</v>
      </c>
      <c r="X809" s="179" t="s">
        <v>61</v>
      </c>
      <c r="Y809" s="10">
        <f>W809*1.5*V809</f>
        <v>225</v>
      </c>
      <c r="Z809" s="10"/>
      <c r="AA809" s="233"/>
      <c r="AB809" s="179" t="s">
        <v>75</v>
      </c>
      <c r="AC809" s="361" t="s">
        <v>2128</v>
      </c>
      <c r="AE809" s="248">
        <f>IF(AD809="Kopman",1.3,1)</f>
        <v>1</v>
      </c>
      <c r="AF809" s="180">
        <f>VLOOKUP(AC809,$A$879:$F$2508,6,FALSE)</f>
        <v>153</v>
      </c>
      <c r="AG809" s="179" t="s">
        <v>61</v>
      </c>
      <c r="AH809" s="10">
        <f>AF809*1.5*AE809</f>
        <v>229.5</v>
      </c>
      <c r="AI809" s="10"/>
      <c r="AJ809" s="233"/>
      <c r="AK809" s="179" t="s">
        <v>75</v>
      </c>
      <c r="AL809" s="361" t="s">
        <v>2128</v>
      </c>
      <c r="AN809" s="248">
        <f>IF(AM809="Kopman",1.3,1)</f>
        <v>1</v>
      </c>
      <c r="AO809" s="180">
        <f>VLOOKUP(AL809,$A$879:$F$2508,6,FALSE)</f>
        <v>153</v>
      </c>
      <c r="AP809" s="179" t="s">
        <v>61</v>
      </c>
      <c r="AQ809" s="10">
        <f>AO809*1.5*AN809</f>
        <v>229.5</v>
      </c>
      <c r="AR809" s="10"/>
      <c r="AS809" s="233"/>
      <c r="AT809" s="179" t="s">
        <v>75</v>
      </c>
      <c r="AU809" s="361" t="s">
        <v>1402</v>
      </c>
      <c r="AW809" s="248">
        <f>IF(AV809="Kopman",1.3,1)</f>
        <v>1</v>
      </c>
      <c r="AX809" s="180">
        <f>VLOOKUP(AU809,$A$879:$F$2508,6,FALSE)</f>
        <v>150</v>
      </c>
      <c r="AY809" s="179" t="s">
        <v>61</v>
      </c>
      <c r="AZ809" s="10">
        <f>AX809*1.5*AW809</f>
        <v>225</v>
      </c>
      <c r="BA809" s="10"/>
      <c r="BB809" s="233"/>
      <c r="BC809" s="179" t="s">
        <v>75</v>
      </c>
      <c r="BD809" s="361" t="s">
        <v>861</v>
      </c>
      <c r="BF809" s="248">
        <f>IF(BE809="Kopman",1.3,1)</f>
        <v>1</v>
      </c>
      <c r="BG809" s="180">
        <f>VLOOKUP(BD809,$A$879:$F$2508,6,FALSE)</f>
        <v>380</v>
      </c>
      <c r="BH809" s="179" t="s">
        <v>61</v>
      </c>
      <c r="BI809" s="10">
        <f>BG809*1.5*BF809</f>
        <v>570</v>
      </c>
      <c r="BJ809" s="10"/>
      <c r="BK809" s="233"/>
      <c r="BL809" s="179" t="s">
        <v>75</v>
      </c>
      <c r="BM809" s="361" t="s">
        <v>2128</v>
      </c>
      <c r="BO809" s="248">
        <f>IF(BN809="Kopman",1.3,1)</f>
        <v>1</v>
      </c>
      <c r="BP809" s="180">
        <f>VLOOKUP(BM809,$A$879:$F$2508,6,FALSE)</f>
        <v>153</v>
      </c>
      <c r="BQ809" s="179" t="s">
        <v>61</v>
      </c>
      <c r="BR809" s="10">
        <f>BP809*1.5*BO809</f>
        <v>229.5</v>
      </c>
      <c r="BS809" s="10"/>
      <c r="BT809" s="233"/>
      <c r="BU809" s="179" t="s">
        <v>75</v>
      </c>
      <c r="BV809" s="361" t="s">
        <v>861</v>
      </c>
      <c r="BX809" s="248">
        <f>IF(BW809="Kopman",1.3,1)</f>
        <v>1</v>
      </c>
      <c r="BY809" s="180">
        <f>VLOOKUP(BV809,$A$879:$F$2508,6,FALSE)</f>
        <v>380</v>
      </c>
      <c r="BZ809" s="179" t="s">
        <v>61</v>
      </c>
      <c r="CA809" s="10">
        <f>BY809*1.5*BX809</f>
        <v>570</v>
      </c>
      <c r="CB809" s="10"/>
      <c r="CC809" s="233"/>
      <c r="CD809" s="179" t="s">
        <v>75</v>
      </c>
      <c r="CE809" s="361" t="s">
        <v>2128</v>
      </c>
      <c r="CG809" s="248">
        <f>IF(CF809="Kopman",1.3,1)</f>
        <v>1</v>
      </c>
      <c r="CH809" s="180">
        <f>VLOOKUP(CE809,$A$879:$F$2508,6,FALSE)</f>
        <v>153</v>
      </c>
      <c r="CI809" s="179" t="s">
        <v>61</v>
      </c>
      <c r="CJ809" s="10">
        <f>CH809*1.5*CG809</f>
        <v>229.5</v>
      </c>
      <c r="CK809" s="10"/>
      <c r="CL809" s="233"/>
      <c r="CM809" s="179" t="s">
        <v>75</v>
      </c>
      <c r="CN809" s="361" t="s">
        <v>861</v>
      </c>
      <c r="CP809" s="248">
        <f>IF(CO809="Kopman",1.3,1)</f>
        <v>1</v>
      </c>
      <c r="CQ809" s="180">
        <f>VLOOKUP(CN809,$A$879:$F$2508,6,FALSE)</f>
        <v>380</v>
      </c>
      <c r="CR809" s="179" t="s">
        <v>61</v>
      </c>
      <c r="CS809" s="10">
        <f>CQ809*1.5*CP809</f>
        <v>570</v>
      </c>
      <c r="CT809" s="10"/>
      <c r="CU809" s="233"/>
      <c r="CV809" s="179" t="s">
        <v>75</v>
      </c>
      <c r="CW809" s="361" t="s">
        <v>433</v>
      </c>
      <c r="CY809" s="248">
        <f>IF(CX809="Kopman",1.3,1)</f>
        <v>1</v>
      </c>
      <c r="CZ809" s="180">
        <f>VLOOKUP(CW809,$A$879:$F$2508,6,FALSE)</f>
        <v>61</v>
      </c>
      <c r="DA809" s="179" t="s">
        <v>61</v>
      </c>
      <c r="DB809" s="10">
        <f>CZ809*1.5*CY809</f>
        <v>91.5</v>
      </c>
      <c r="DC809" s="10"/>
      <c r="DD809" s="233"/>
      <c r="DE809" s="179" t="s">
        <v>75</v>
      </c>
      <c r="DF809" s="361" t="s">
        <v>861</v>
      </c>
      <c r="DH809" s="248">
        <f>IF(DG809="Kopman",1.3,1)</f>
        <v>1</v>
      </c>
      <c r="DI809" s="180">
        <f>VLOOKUP(DF809,$A$879:$F$2508,6,FALSE)</f>
        <v>380</v>
      </c>
      <c r="DJ809" s="179" t="s">
        <v>61</v>
      </c>
      <c r="DK809" s="10">
        <f>DI809*1.5*DH809</f>
        <v>570</v>
      </c>
      <c r="DL809" s="10"/>
      <c r="DM809" s="233"/>
      <c r="DN809" s="179" t="s">
        <v>75</v>
      </c>
      <c r="DO809" s="361" t="s">
        <v>861</v>
      </c>
      <c r="DQ809" s="248">
        <f>IF(DP809="Kopman",1.3,1)</f>
        <v>1</v>
      </c>
      <c r="DR809" s="180">
        <f>VLOOKUP(DO809,$A$879:$F$2508,6,FALSE)</f>
        <v>380</v>
      </c>
      <c r="DS809" s="179" t="s">
        <v>61</v>
      </c>
      <c r="DT809" s="10">
        <f>DR809*1.5*DQ809</f>
        <v>570</v>
      </c>
      <c r="DU809" s="10"/>
      <c r="DV809" s="233"/>
      <c r="DW809" s="179" t="s">
        <v>75</v>
      </c>
      <c r="DX809" s="361" t="s">
        <v>861</v>
      </c>
      <c r="DZ809" s="248">
        <f>IF(DY809="Kopman",1.3,1)</f>
        <v>1</v>
      </c>
      <c r="EA809" s="180">
        <f>VLOOKUP(DX809,$A$879:$F$2508,6,FALSE)</f>
        <v>380</v>
      </c>
      <c r="EB809" s="179" t="s">
        <v>61</v>
      </c>
      <c r="EC809" s="10">
        <f>EA809*1.5*DZ809</f>
        <v>570</v>
      </c>
      <c r="ED809" s="10"/>
      <c r="EE809" s="233"/>
      <c r="EF809" s="179" t="s">
        <v>75</v>
      </c>
      <c r="EG809" s="361" t="s">
        <v>861</v>
      </c>
      <c r="EI809" s="248">
        <f>IF(EH809="Kopman",1.3,1)</f>
        <v>1</v>
      </c>
      <c r="EJ809" s="180">
        <f>VLOOKUP(EG809,$A$879:$F$2508,6,FALSE)</f>
        <v>380</v>
      </c>
      <c r="EK809" s="179" t="s">
        <v>61</v>
      </c>
      <c r="EL809" s="10">
        <f>EJ809*1.5*EI809</f>
        <v>570</v>
      </c>
      <c r="EM809" s="10"/>
      <c r="EN809" s="233"/>
      <c r="EO809" s="179" t="s">
        <v>75</v>
      </c>
      <c r="EP809" s="361" t="s">
        <v>861</v>
      </c>
      <c r="ER809" s="248">
        <f>IF(EQ809="Kopman",1.3,1)</f>
        <v>1</v>
      </c>
      <c r="ES809" s="180">
        <f>VLOOKUP(EP809,$A$879:$F$2508,6,FALSE)</f>
        <v>380</v>
      </c>
      <c r="ET809" s="179" t="s">
        <v>61</v>
      </c>
      <c r="EU809" s="10">
        <f>ES809*1.5*ER809</f>
        <v>570</v>
      </c>
      <c r="EV809" s="10"/>
      <c r="EW809" s="233"/>
      <c r="EX809" s="179" t="s">
        <v>75</v>
      </c>
      <c r="EY809" s="361" t="s">
        <v>861</v>
      </c>
      <c r="FA809" s="248">
        <f>IF(EZ809="Kopman",1.3,1)</f>
        <v>1</v>
      </c>
      <c r="FB809" s="180">
        <f>VLOOKUP(EY809,$A$879:$F$2508,6,FALSE)</f>
        <v>380</v>
      </c>
      <c r="FC809" s="179" t="s">
        <v>61</v>
      </c>
      <c r="FD809" s="10">
        <f>FB809*1.5*FA809</f>
        <v>570</v>
      </c>
      <c r="FE809" s="10"/>
      <c r="FF809" s="233"/>
      <c r="FG809" s="179" t="s">
        <v>75</v>
      </c>
      <c r="FH809" s="361" t="s">
        <v>2128</v>
      </c>
      <c r="FJ809" s="248">
        <f>IF(FI809="Kopman",1.3,1)</f>
        <v>1</v>
      </c>
      <c r="FK809" s="180">
        <f>VLOOKUP(FH809,$A$879:$F$2508,6,FALSE)</f>
        <v>153</v>
      </c>
      <c r="FL809" s="179" t="s">
        <v>61</v>
      </c>
      <c r="FM809" s="10">
        <f>FK809*1.5*FJ809</f>
        <v>229.5</v>
      </c>
      <c r="FN809" s="10"/>
      <c r="FO809" s="233"/>
      <c r="FP809" s="179" t="s">
        <v>75</v>
      </c>
      <c r="FQ809" s="361" t="s">
        <v>861</v>
      </c>
      <c r="FS809" s="248">
        <f>IF(FR809="Kopman",1.3,1)</f>
        <v>1</v>
      </c>
      <c r="FT809" s="180">
        <f>VLOOKUP(FQ809,$A$879:$F$2508,6,FALSE)</f>
        <v>380</v>
      </c>
      <c r="FU809" s="179" t="s">
        <v>61</v>
      </c>
      <c r="FV809" s="10">
        <f>FT809*1.5*FS809</f>
        <v>570</v>
      </c>
      <c r="FW809" s="10"/>
      <c r="FX809" s="233"/>
      <c r="FY809" s="179" t="s">
        <v>75</v>
      </c>
      <c r="FZ809" s="369" t="s">
        <v>183</v>
      </c>
      <c r="GB809" s="248">
        <f>IF(GA809="Kopman",1.3,1)</f>
        <v>1</v>
      </c>
      <c r="GC809" s="180" t="e">
        <f>VLOOKUP(FZ809,$A$879:$F$2508,6,FALSE)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1" t="s">
        <v>861</v>
      </c>
      <c r="GK809" s="248">
        <f>IF(GJ809="Kopman",1.3,1)</f>
        <v>1</v>
      </c>
      <c r="GL809" s="180">
        <f>VLOOKUP(GI809,$A$879:$F$2508,6,FALSE)</f>
        <v>380</v>
      </c>
      <c r="GM809" s="179" t="s">
        <v>61</v>
      </c>
      <c r="GN809" s="10">
        <f>GL809*1.5*GK809</f>
        <v>570</v>
      </c>
      <c r="GO809" s="10"/>
      <c r="GP809" s="233"/>
      <c r="GQ809" s="179" t="s">
        <v>75</v>
      </c>
      <c r="GR809" s="361" t="s">
        <v>861</v>
      </c>
      <c r="GT809" s="248">
        <f>IF(GS809="Kopman",1.3,1)</f>
        <v>1</v>
      </c>
      <c r="GU809" s="180">
        <f>VLOOKUP(GR809,$A$879:$F$2508,6,FALSE)</f>
        <v>380</v>
      </c>
      <c r="GV809" s="179" t="s">
        <v>61</v>
      </c>
      <c r="GW809" s="10">
        <f>GU809*1.5*GT809</f>
        <v>570</v>
      </c>
      <c r="GX809" s="10"/>
      <c r="GY809" s="233"/>
      <c r="GZ809" s="179" t="s">
        <v>75</v>
      </c>
      <c r="HA809" s="361" t="s">
        <v>861</v>
      </c>
      <c r="HC809" s="248">
        <f>IF(HB809="Kopman",1.3,1)</f>
        <v>1</v>
      </c>
      <c r="HD809" s="180">
        <f>VLOOKUP(HA809,$A$879:$F$2508,6,FALSE)</f>
        <v>380</v>
      </c>
      <c r="HE809" s="179" t="s">
        <v>61</v>
      </c>
      <c r="HF809" s="10">
        <f>HD809*1.5*HC809</f>
        <v>570</v>
      </c>
      <c r="HG809" s="10"/>
      <c r="HH809" s="233"/>
      <c r="HI809" s="179" t="s">
        <v>75</v>
      </c>
      <c r="HJ809" s="361" t="s">
        <v>561</v>
      </c>
      <c r="HL809" s="248">
        <f>IF(HK809="Kopman",1.3,1)</f>
        <v>1</v>
      </c>
      <c r="HM809" s="180">
        <f>VLOOKUP(HJ809,$A$879:$F$2508,6,FALSE)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1" t="s">
        <v>2577</v>
      </c>
      <c r="HU809" s="248">
        <f>IF(HT809="Kopman",1.3,1)</f>
        <v>1</v>
      </c>
      <c r="HV809" s="180">
        <f>VLOOKUP(HS809,$A$879:$F$2508,6,FALSE)</f>
        <v>179</v>
      </c>
      <c r="HW809" s="179" t="s">
        <v>61</v>
      </c>
      <c r="HX809" s="10">
        <f>HV809*1.5*HU809</f>
        <v>268.5</v>
      </c>
      <c r="HY809" s="10"/>
      <c r="HZ809" s="233"/>
      <c r="IA809" s="179" t="s">
        <v>75</v>
      </c>
      <c r="IB809" s="361" t="s">
        <v>861</v>
      </c>
      <c r="ID809" s="248">
        <f>IF(IC809="Kopman",1.3,1)</f>
        <v>1</v>
      </c>
      <c r="IE809" s="180">
        <f>VLOOKUP(IB809,$A$879:$F$2508,6,FALSE)</f>
        <v>380</v>
      </c>
      <c r="IF809" s="179" t="s">
        <v>61</v>
      </c>
      <c r="IG809" s="10">
        <f>IE809*1.5*ID809</f>
        <v>570</v>
      </c>
      <c r="IH809" s="10"/>
      <c r="II809" s="233"/>
      <c r="IJ809" s="179" t="s">
        <v>75</v>
      </c>
      <c r="IK809" s="361" t="s">
        <v>1364</v>
      </c>
      <c r="IM809" s="248">
        <f>IF(IL809="Kopman",1.3,1)</f>
        <v>1</v>
      </c>
      <c r="IN809" s="180">
        <f>VLOOKUP(IK809,$A$879:$F$2508,6,FALSE)</f>
        <v>128</v>
      </c>
      <c r="IO809" s="179" t="s">
        <v>61</v>
      </c>
      <c r="IP809" s="10">
        <f>IN809*1.5*IM809</f>
        <v>192</v>
      </c>
      <c r="IQ809" s="10"/>
      <c r="IR809" s="233"/>
      <c r="IS809" s="179" t="s">
        <v>75</v>
      </c>
      <c r="IT809" s="361" t="s">
        <v>861</v>
      </c>
      <c r="IV809" s="248">
        <f>IF(IU809="Kopman",1.3,1)</f>
        <v>1</v>
      </c>
      <c r="IW809" s="180">
        <f>VLOOKUP(IT809,$A$879:$F$2508,6,FALSE)</f>
        <v>380</v>
      </c>
      <c r="IX809" s="179" t="s">
        <v>61</v>
      </c>
      <c r="IY809" s="10">
        <f>IW809*1.5*IV809</f>
        <v>570</v>
      </c>
      <c r="IZ809" s="10"/>
      <c r="JA809" s="233"/>
      <c r="JB809" s="179" t="s">
        <v>75</v>
      </c>
      <c r="JC809" s="361" t="s">
        <v>861</v>
      </c>
      <c r="JE809" s="248">
        <f>IF(JD809="Kopman",1.3,1)</f>
        <v>1</v>
      </c>
      <c r="JF809" s="180">
        <f>VLOOKUP(JC809,$A$879:$F$2508,6,FALSE)</f>
        <v>380</v>
      </c>
      <c r="JG809" s="179" t="s">
        <v>61</v>
      </c>
      <c r="JH809" s="10">
        <f>JF809*1.5*JE809</f>
        <v>570</v>
      </c>
      <c r="JI809" s="10"/>
      <c r="JJ809" s="233"/>
      <c r="JK809" s="179" t="s">
        <v>75</v>
      </c>
      <c r="JL809" s="361" t="s">
        <v>1402</v>
      </c>
      <c r="JN809" s="248">
        <f>IF(JM809="Kopman",1.3,1)</f>
        <v>1</v>
      </c>
      <c r="JO809" s="180">
        <f>VLOOKUP(JL809,$A$879:$F$2508,6,FALSE)</f>
        <v>150</v>
      </c>
      <c r="JP809" s="179" t="s">
        <v>61</v>
      </c>
      <c r="JQ809" s="10">
        <f>JO809*1.5*JN809</f>
        <v>225</v>
      </c>
      <c r="JR809" s="10"/>
      <c r="JS809" s="233"/>
      <c r="JT809" s="179" t="s">
        <v>75</v>
      </c>
      <c r="JU809" s="361" t="s">
        <v>1402</v>
      </c>
      <c r="JW809" s="248">
        <f>IF(JV809="Kopman",1.3,1)</f>
        <v>1</v>
      </c>
      <c r="JX809" s="180">
        <f>VLOOKUP(JU809,$A$879:$F$2508,6,FALSE)</f>
        <v>150</v>
      </c>
      <c r="JY809" s="179" t="s">
        <v>61</v>
      </c>
      <c r="JZ809" s="10">
        <f>JX809*1.5*JW809</f>
        <v>225</v>
      </c>
      <c r="KA809" s="10"/>
      <c r="KB809" s="233"/>
      <c r="KC809" s="179" t="s">
        <v>75</v>
      </c>
      <c r="KD809" s="369" t="s">
        <v>183</v>
      </c>
      <c r="KF809" s="248">
        <f>IF(KE809="Kopman",1.3,1)</f>
        <v>1</v>
      </c>
      <c r="KG809" s="180" t="e">
        <f>VLOOKUP(KD809,$A$879:$F$2508,6,FALSE)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1" t="s">
        <v>2093</v>
      </c>
      <c r="KO809" s="248">
        <f>IF(KN809="Kopman",1.3,1)</f>
        <v>1</v>
      </c>
      <c r="KP809" s="180">
        <f>VLOOKUP(KM809,$A$879:$F$2508,6,FALSE)</f>
        <v>248</v>
      </c>
      <c r="KQ809" s="179" t="s">
        <v>61</v>
      </c>
      <c r="KR809" s="10">
        <f>KP809*1.5*KO809</f>
        <v>372</v>
      </c>
      <c r="KS809" s="10"/>
      <c r="KT809" s="233"/>
      <c r="KU809" s="179" t="s">
        <v>75</v>
      </c>
      <c r="KV809" s="361" t="s">
        <v>433</v>
      </c>
      <c r="KX809" s="248">
        <f>IF(KW809="Kopman",1.3,1)</f>
        <v>1</v>
      </c>
      <c r="KY809" s="180">
        <f>VLOOKUP(KV809,$A$879:$F$2508,6,FALSE)</f>
        <v>61</v>
      </c>
      <c r="KZ809" s="179" t="s">
        <v>61</v>
      </c>
      <c r="LA809" s="10">
        <f>KY809*1.5*KX809</f>
        <v>91.5</v>
      </c>
      <c r="LB809" s="10"/>
      <c r="LC809" s="233"/>
      <c r="LD809" s="179" t="s">
        <v>75</v>
      </c>
      <c r="LE809" s="369" t="s">
        <v>183</v>
      </c>
      <c r="LG809" s="248">
        <f>IF(LF809="Kopman",1.3,1)</f>
        <v>1</v>
      </c>
      <c r="LH809" s="180" t="e">
        <f>VLOOKUP(LE809,$A$879:$F$2508,6,FALSE)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1" t="s">
        <v>2128</v>
      </c>
      <c r="LP809" s="248">
        <f>IF(LO809="Kopman",1.3,1)</f>
        <v>1</v>
      </c>
      <c r="LQ809" s="180">
        <f>VLOOKUP(LN809,$A$879:$F$2508,6,FALSE)</f>
        <v>153</v>
      </c>
      <c r="LR809" s="179" t="s">
        <v>61</v>
      </c>
      <c r="LS809" s="10">
        <f>LQ809*1.5*LP809</f>
        <v>229.5</v>
      </c>
      <c r="LT809" s="10"/>
      <c r="LU809" s="233"/>
      <c r="LV809" s="179" t="s">
        <v>75</v>
      </c>
      <c r="LW809" s="361" t="s">
        <v>417</v>
      </c>
      <c r="LY809" s="248">
        <f>IF(LX809="Kopman",1.3,1)</f>
        <v>1</v>
      </c>
      <c r="LZ809" s="180">
        <f>VLOOKUP(LW809,$A$879:$F$2508,6,FALSE)</f>
        <v>102</v>
      </c>
      <c r="MA809" s="179" t="s">
        <v>61</v>
      </c>
      <c r="MB809" s="10">
        <f>LZ809*1.5*LY809</f>
        <v>153</v>
      </c>
      <c r="MC809" s="10"/>
      <c r="MD809" s="233"/>
      <c r="ME809" s="179" t="s">
        <v>75</v>
      </c>
      <c r="MF809" s="361" t="s">
        <v>2577</v>
      </c>
      <c r="MH809" s="248">
        <f>IF(MG809="Kopman",1.3,1)</f>
        <v>1</v>
      </c>
      <c r="MI809" s="180">
        <f>VLOOKUP(MF809,$A$879:$F$2508,6,FALSE)</f>
        <v>179</v>
      </c>
      <c r="MJ809" s="179" t="s">
        <v>61</v>
      </c>
      <c r="MK809" s="10">
        <f>MI809*1.5*MH809</f>
        <v>268.5</v>
      </c>
      <c r="ML809" s="10"/>
      <c r="MM809" s="233"/>
      <c r="MN809" s="179" t="s">
        <v>75</v>
      </c>
      <c r="MO809" s="369" t="s">
        <v>183</v>
      </c>
      <c r="MQ809" s="248">
        <f>IF(MP809="Kopman",1.3,1)</f>
        <v>1</v>
      </c>
      <c r="MR809" s="180" t="e">
        <f>VLOOKUP(MO809,$A$879:$F$2508,6,FALSE)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1" t="s">
        <v>2128</v>
      </c>
      <c r="MZ809" s="248">
        <f>IF(MY809="Kopman",1.3,1)</f>
        <v>1</v>
      </c>
      <c r="NA809" s="180">
        <f>VLOOKUP(MX809,$A$879:$F$2508,6,FALSE)</f>
        <v>153</v>
      </c>
      <c r="NB809" s="179" t="s">
        <v>61</v>
      </c>
      <c r="NC809" s="10">
        <f>NA809*1.5*MZ809</f>
        <v>229.5</v>
      </c>
      <c r="ND809" s="10"/>
      <c r="NE809" s="233"/>
      <c r="NF809" s="179" t="s">
        <v>75</v>
      </c>
      <c r="NG809" s="362" t="s">
        <v>2128</v>
      </c>
      <c r="NH809" s="14" t="s">
        <v>1662</v>
      </c>
      <c r="NI809" s="248">
        <f>IF(NH809="Kopman",1.3,1)</f>
        <v>1.3</v>
      </c>
      <c r="NJ809" s="180">
        <f>VLOOKUP(NG809,$A$879:$F$2508,6,FALSE)</f>
        <v>153</v>
      </c>
      <c r="NK809" s="179" t="s">
        <v>61</v>
      </c>
      <c r="NL809" s="10">
        <f>NJ809*1.5*NI809</f>
        <v>298.35000000000002</v>
      </c>
      <c r="NM809" s="10"/>
      <c r="NN809" s="233"/>
      <c r="NO809" s="179" t="s">
        <v>75</v>
      </c>
      <c r="NP809" s="361" t="s">
        <v>2577</v>
      </c>
      <c r="NR809" s="248">
        <f>IF(NQ809="Kopman",1.3,1)</f>
        <v>1</v>
      </c>
      <c r="NS809" s="180">
        <f>VLOOKUP(NP809,$A$879:$F$2508,6,FALSE)</f>
        <v>179</v>
      </c>
      <c r="NT809" s="179" t="s">
        <v>61</v>
      </c>
      <c r="NU809" s="10">
        <f>NS809*1.5*NR809</f>
        <v>268.5</v>
      </c>
      <c r="NV809" s="10"/>
      <c r="NW809" s="233"/>
      <c r="NX809" s="179" t="s">
        <v>75</v>
      </c>
      <c r="NY809" s="361" t="s">
        <v>2128</v>
      </c>
      <c r="OA809" s="248">
        <f>IF(NZ809="Kopman",1.3,1)</f>
        <v>1</v>
      </c>
      <c r="OB809" s="180">
        <f>VLOOKUP(NY809,$A$879:$F$2508,6,FALSE)</f>
        <v>153</v>
      </c>
      <c r="OC809" s="179" t="s">
        <v>61</v>
      </c>
      <c r="OD809" s="10">
        <f>OB809*1.5*OA809</f>
        <v>229.5</v>
      </c>
      <c r="OE809" s="10"/>
      <c r="OF809" s="233"/>
      <c r="OG809" s="179" t="s">
        <v>75</v>
      </c>
      <c r="OH809" s="362" t="s">
        <v>415</v>
      </c>
      <c r="OI809" s="14" t="s">
        <v>1662</v>
      </c>
      <c r="OJ809" s="248">
        <f>IF(OI809="Kopman",1.3,1)</f>
        <v>1.3</v>
      </c>
      <c r="OK809" s="180">
        <f>VLOOKUP(OH809,$A$879:$F$2508,6,FALSE)</f>
        <v>11</v>
      </c>
      <c r="OL809" s="179" t="s">
        <v>61</v>
      </c>
      <c r="OM809" s="10">
        <f>OK809*1.5*OJ809</f>
        <v>21.45</v>
      </c>
      <c r="ON809" s="10"/>
      <c r="OO809" s="233"/>
      <c r="OP809" s="179" t="s">
        <v>75</v>
      </c>
      <c r="OQ809" s="361" t="s">
        <v>861</v>
      </c>
      <c r="OS809" s="248">
        <f>IF(OR809="Kopman",1.3,1)</f>
        <v>1</v>
      </c>
      <c r="OT809" s="180">
        <f>VLOOKUP(OQ809,$A$879:$F$2508,6,FALSE)</f>
        <v>380</v>
      </c>
      <c r="OU809" s="179" t="s">
        <v>61</v>
      </c>
      <c r="OV809" s="10">
        <f>OT809*1.5*OS809</f>
        <v>570</v>
      </c>
      <c r="OW809" s="10"/>
      <c r="OX809" s="233"/>
      <c r="OY809" s="179" t="s">
        <v>75</v>
      </c>
      <c r="OZ809" s="371" t="s">
        <v>2093</v>
      </c>
      <c r="PB809" s="248">
        <f>IF(PA809="Kopman",1.3,1)</f>
        <v>1</v>
      </c>
      <c r="PC809" s="180">
        <f>VLOOKUP(OZ809,$A$879:$F$2508,6,FALSE)</f>
        <v>248</v>
      </c>
      <c r="PD809" s="179" t="s">
        <v>61</v>
      </c>
      <c r="PE809" s="10">
        <f>PC809*1.5*PB809</f>
        <v>372</v>
      </c>
      <c r="PF809" s="10"/>
      <c r="PG809" s="233"/>
      <c r="PH809" s="179" t="s">
        <v>75</v>
      </c>
      <c r="PI809" s="361" t="s">
        <v>1402</v>
      </c>
      <c r="PK809" s="248">
        <f>IF(PJ809="Kopman",1.3,1)</f>
        <v>1</v>
      </c>
      <c r="PL809" s="180">
        <f>VLOOKUP(PI809,$A$879:$F$2508,6,FALSE)</f>
        <v>150</v>
      </c>
      <c r="PM809" s="179" t="s">
        <v>61</v>
      </c>
      <c r="PN809" s="10">
        <f>PL809*1.5*PK809</f>
        <v>225</v>
      </c>
      <c r="PO809" s="10"/>
      <c r="PP809" s="233"/>
      <c r="PQ809" s="179" t="s">
        <v>75</v>
      </c>
      <c r="PR809" s="361" t="s">
        <v>433</v>
      </c>
      <c r="PT809" s="248">
        <f>IF(PS809="Kopman",1.3,1)</f>
        <v>1</v>
      </c>
      <c r="PU809" s="180">
        <f>VLOOKUP(PR809,$A$879:$F$2508,6,FALSE)</f>
        <v>61</v>
      </c>
      <c r="PV809" s="179" t="s">
        <v>61</v>
      </c>
      <c r="PW809" s="10">
        <f>PU809*1.5*PT809</f>
        <v>91.5</v>
      </c>
      <c r="PX809" s="10"/>
      <c r="PY809" s="233"/>
      <c r="PZ809" s="179" t="s">
        <v>75</v>
      </c>
      <c r="QA809" s="363" t="s">
        <v>2577</v>
      </c>
      <c r="QC809" s="248">
        <f>IF(QB809="Kopman",1.3,1)</f>
        <v>1</v>
      </c>
      <c r="QD809" s="180">
        <f>VLOOKUP(QA809,$A$879:$F$2508,6,FALSE)</f>
        <v>179</v>
      </c>
      <c r="QE809" s="179" t="s">
        <v>61</v>
      </c>
      <c r="QF809" s="10">
        <f>QD809*1.5*QC809</f>
        <v>268.5</v>
      </c>
      <c r="QG809" s="10"/>
      <c r="QH809" s="233"/>
      <c r="QI809" s="179" t="s">
        <v>75</v>
      </c>
      <c r="QJ809" s="369" t="s">
        <v>183</v>
      </c>
      <c r="QL809" s="248">
        <f>IF(QK809="Kopman",1.3,1)</f>
        <v>1</v>
      </c>
      <c r="QM809" s="180" t="e">
        <f>VLOOKUP(QJ809,$A$879:$F$2508,6,FALSE)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1" t="s">
        <v>861</v>
      </c>
      <c r="QU809" s="248">
        <f>IF(QT809="Kopman",1.3,1)</f>
        <v>1</v>
      </c>
      <c r="QV809" s="180">
        <f>VLOOKUP(QS809,$A$879:$F$2508,6,FALSE)</f>
        <v>380</v>
      </c>
      <c r="QW809" s="179" t="s">
        <v>61</v>
      </c>
      <c r="QX809" s="10">
        <f>QV809*1.5*QU809</f>
        <v>570</v>
      </c>
      <c r="QY809" s="10"/>
      <c r="QZ809" s="233"/>
      <c r="RA809" s="179" t="s">
        <v>75</v>
      </c>
      <c r="RB809" s="362" t="s">
        <v>1402</v>
      </c>
      <c r="RC809" s="14" t="s">
        <v>1662</v>
      </c>
      <c r="RD809" s="248">
        <f>IF(RC809="Kopman",1.3,1)</f>
        <v>1.3</v>
      </c>
      <c r="RE809" s="180">
        <f>VLOOKUP(RB809,$A$879:$F$2508,6,FALSE)</f>
        <v>150</v>
      </c>
      <c r="RF809" s="179" t="s">
        <v>61</v>
      </c>
      <c r="RG809" s="10">
        <f>RE809*1.5*RD809</f>
        <v>292.5</v>
      </c>
      <c r="RH809" s="10"/>
      <c r="RI809" s="233"/>
      <c r="RJ809" s="179" t="s">
        <v>75</v>
      </c>
      <c r="RK809" s="361" t="s">
        <v>1402</v>
      </c>
      <c r="RM809" s="248">
        <f>IF(RL809="Kopman",1.3,1)</f>
        <v>1</v>
      </c>
      <c r="RN809" s="180">
        <f>VLOOKUP(RK809,$A$879:$F$2508,6,FALSE)</f>
        <v>150</v>
      </c>
      <c r="RO809" s="179" t="s">
        <v>61</v>
      </c>
      <c r="RP809" s="10">
        <f>RN809*1.5*RM809</f>
        <v>225</v>
      </c>
      <c r="RQ809" s="10"/>
      <c r="RR809" s="233"/>
      <c r="RS809" s="179" t="s">
        <v>75</v>
      </c>
      <c r="RT809" s="369" t="s">
        <v>183</v>
      </c>
      <c r="RV809" s="248">
        <f>IF(RU809="Kopman",1.3,1)</f>
        <v>1</v>
      </c>
      <c r="RW809" s="180" t="e">
        <f>VLOOKUP(RT809,$A$879:$F$2508,6,FALSE)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1" t="s">
        <v>1402</v>
      </c>
      <c r="SE809" s="248">
        <f>IF(SD809="Kopman",1.3,1)</f>
        <v>1</v>
      </c>
      <c r="SF809" s="180">
        <f>VLOOKUP(SC809,$A$879:$F$2508,6,FALSE)</f>
        <v>150</v>
      </c>
      <c r="SG809" s="179" t="s">
        <v>61</v>
      </c>
      <c r="SH809" s="10">
        <f>SF809*1.5*SE809</f>
        <v>225</v>
      </c>
      <c r="SI809" s="10"/>
      <c r="SJ809" s="239"/>
      <c r="SK809" s="179" t="s">
        <v>75</v>
      </c>
      <c r="SL809" s="361" t="s">
        <v>2577</v>
      </c>
      <c r="SN809" s="248">
        <f>IF(SM809="Kopman",1.3,1)</f>
        <v>1</v>
      </c>
      <c r="SO809" s="180">
        <f>VLOOKUP(SL809,$A$879:$F$2508,6,FALSE)</f>
        <v>179</v>
      </c>
      <c r="SP809" s="179" t="s">
        <v>61</v>
      </c>
      <c r="SQ809" s="10">
        <f>SO809*1.5*SN809</f>
        <v>268.5</v>
      </c>
      <c r="SR809" s="10"/>
      <c r="SS809" s="239"/>
      <c r="ST809" s="179" t="s">
        <v>75</v>
      </c>
      <c r="SU809" s="362" t="s">
        <v>2128</v>
      </c>
      <c r="SV809" s="14" t="s">
        <v>1662</v>
      </c>
      <c r="SW809" s="248">
        <f>IF(SV809="Kopman",1.3,1)</f>
        <v>1.3</v>
      </c>
      <c r="SX809" s="180">
        <f>VLOOKUP(SU809,$A$879:$F$2508,6,FALSE)</f>
        <v>153</v>
      </c>
      <c r="SY809" s="179" t="s">
        <v>61</v>
      </c>
      <c r="SZ809" s="10">
        <f>SX809*1.5*SW809</f>
        <v>298.35000000000002</v>
      </c>
      <c r="TA809" s="10"/>
      <c r="TB809" s="239"/>
      <c r="TC809" s="179" t="s">
        <v>75</v>
      </c>
      <c r="TD809" s="369" t="s">
        <v>183</v>
      </c>
      <c r="TF809" s="248">
        <f>IF(TE809="Kopman",1.3,1)</f>
        <v>1</v>
      </c>
      <c r="TG809" s="180" t="e">
        <f>VLOOKUP(TD809,$A$879:$F$2508,6,FALSE)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1" t="s">
        <v>2577</v>
      </c>
      <c r="TO809" s="248">
        <f>IF(TN809="Kopman",1.3,1)</f>
        <v>1</v>
      </c>
      <c r="TP809" s="180">
        <f>VLOOKUP(TM809,$A$879:$F$2508,6,FALSE)</f>
        <v>179</v>
      </c>
      <c r="TQ809" s="179" t="s">
        <v>61</v>
      </c>
      <c r="TR809" s="10">
        <f>TP809*1.5*TO809</f>
        <v>268.5</v>
      </c>
      <c r="TS809" s="10"/>
      <c r="TT809" s="239"/>
      <c r="TU809" s="179" t="s">
        <v>75</v>
      </c>
      <c r="TV809" s="361" t="s">
        <v>433</v>
      </c>
      <c r="TX809" s="248">
        <f>IF(TW809="Kopman",1.3,1)</f>
        <v>1</v>
      </c>
      <c r="TY809" s="180">
        <f>VLOOKUP(TV809,$A$879:$F$2508,6,FALSE)</f>
        <v>61</v>
      </c>
      <c r="TZ809" s="179" t="s">
        <v>61</v>
      </c>
      <c r="UA809" s="10">
        <f>TY809*1.5*TX809</f>
        <v>91.5</v>
      </c>
      <c r="UB809" s="10"/>
      <c r="UC809" s="239"/>
      <c r="UD809" s="179" t="s">
        <v>75</v>
      </c>
      <c r="UE809" s="361" t="s">
        <v>600</v>
      </c>
      <c r="UG809" s="248">
        <f>IF(UF809="Kopman",1.3,1)</f>
        <v>1</v>
      </c>
      <c r="UH809" s="180">
        <f>VLOOKUP(UE809,$A$879:$F$2508,6,FALSE)</f>
        <v>96</v>
      </c>
      <c r="UI809" s="179" t="s">
        <v>61</v>
      </c>
      <c r="UJ809" s="10">
        <f>UH809*1.5*UG809</f>
        <v>144</v>
      </c>
      <c r="UK809" s="10"/>
      <c r="UL809" s="239"/>
      <c r="UM809" s="179" t="s">
        <v>75</v>
      </c>
      <c r="UN809" s="369" t="s">
        <v>183</v>
      </c>
      <c r="UP809" s="248">
        <f>IF(UO809="Kopman",1.3,1)</f>
        <v>1</v>
      </c>
      <c r="UQ809" s="180" t="e">
        <f>VLOOKUP(UN809,$A$879:$F$2508,6,FALSE)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1" t="s">
        <v>861</v>
      </c>
      <c r="UY809" s="248">
        <f>IF(UX809="Kopman",1.3,1)</f>
        <v>1</v>
      </c>
      <c r="UZ809" s="180">
        <f>VLOOKUP(UW809,$A$879:$F$2508,6,FALSE)</f>
        <v>380</v>
      </c>
      <c r="VA809" s="179" t="s">
        <v>61</v>
      </c>
      <c r="VB809" s="10">
        <f>UZ809*1.5*UY809</f>
        <v>570</v>
      </c>
      <c r="VC809" s="10"/>
      <c r="VD809" s="239"/>
      <c r="VE809" s="179" t="s">
        <v>75</v>
      </c>
      <c r="VF809" s="369" t="s">
        <v>183</v>
      </c>
      <c r="VH809" s="248">
        <f>IF(VG809="Kopman",1.3,1)</f>
        <v>1</v>
      </c>
      <c r="VI809" s="180" t="e">
        <f>VLOOKUP(VF809,$A$879:$F$2508,6,FALSE)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1" t="s">
        <v>1364</v>
      </c>
      <c r="VQ809" s="248">
        <f>IF(VP809="Kopman",1.3,1)</f>
        <v>1</v>
      </c>
      <c r="VR809" s="180">
        <f>VLOOKUP(VO809,$A$879:$F$2508,6,FALSE)</f>
        <v>128</v>
      </c>
      <c r="VS809" s="179" t="s">
        <v>61</v>
      </c>
      <c r="VT809" s="10">
        <f>VR809*1.5*VQ809</f>
        <v>192</v>
      </c>
      <c r="VU809" s="10"/>
      <c r="VV809" s="239"/>
      <c r="VW809" s="179" t="s">
        <v>75</v>
      </c>
      <c r="VX809" s="369" t="s">
        <v>183</v>
      </c>
      <c r="VZ809" s="248">
        <f>IF(VY809="Kopman",1.3,1)</f>
        <v>1</v>
      </c>
      <c r="WA809" s="180" t="e">
        <f>VLOOKUP(VX809,$A$879:$F$2508,6,FALSE)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1" t="s">
        <v>1402</v>
      </c>
      <c r="WI809" s="248">
        <f>IF(WH809="Kopman",1.3,1)</f>
        <v>1</v>
      </c>
      <c r="WJ809" s="180">
        <f>VLOOKUP(WG809,$A$879:$F$2508,6,FALSE)</f>
        <v>150</v>
      </c>
      <c r="WK809" s="179" t="s">
        <v>61</v>
      </c>
      <c r="WL809" s="10">
        <f>WJ809*1.5*WI809</f>
        <v>225</v>
      </c>
      <c r="WN809" s="239"/>
      <c r="WO809" s="179" t="s">
        <v>75</v>
      </c>
      <c r="WP809" s="362" t="s">
        <v>1000</v>
      </c>
      <c r="WQ809" s="180" t="s">
        <v>1662</v>
      </c>
      <c r="WR809" s="248">
        <f>IF(WQ809="Kopman",1.3,1)</f>
        <v>1.3</v>
      </c>
      <c r="WS809" s="180">
        <f>VLOOKUP(WP809,$A$879:$F$2508,6,FALSE)</f>
        <v>292</v>
      </c>
      <c r="WT809" s="179" t="s">
        <v>61</v>
      </c>
      <c r="WU809" s="10">
        <f>WS809*1.5*WR809</f>
        <v>569.4</v>
      </c>
      <c r="WV809" s="10"/>
      <c r="WW809" s="239"/>
      <c r="WX809" s="179" t="s">
        <v>75</v>
      </c>
      <c r="WY809" s="361" t="s">
        <v>1000</v>
      </c>
      <c r="XA809" s="248">
        <f>IF(WZ809="Kopman",1.3,1)</f>
        <v>1</v>
      </c>
      <c r="XB809" s="180">
        <f>VLOOKUP(WY809,$A$879:$F$2508,6,FALSE)</f>
        <v>292</v>
      </c>
      <c r="XC809" s="179" t="s">
        <v>61</v>
      </c>
      <c r="XD809" s="10">
        <f>XB809*1.5*XA809</f>
        <v>438</v>
      </c>
      <c r="XF809" s="239"/>
      <c r="XG809" s="179" t="s">
        <v>75</v>
      </c>
      <c r="XH809" s="373" t="s">
        <v>1402</v>
      </c>
      <c r="XI809" s="14" t="s">
        <v>1662</v>
      </c>
      <c r="XJ809" s="248">
        <f>IF(XI809="Kopman",1.3,1)</f>
        <v>1.3</v>
      </c>
      <c r="XK809" s="180">
        <f>VLOOKUP(XH809,$A$879:$F$2508,6,FALSE)</f>
        <v>150</v>
      </c>
      <c r="XL809" s="179" t="s">
        <v>61</v>
      </c>
      <c r="XM809" s="10">
        <f>XK809*1.5*XJ809</f>
        <v>292.5</v>
      </c>
      <c r="XO809" s="239"/>
      <c r="XP809" s="179" t="s">
        <v>75</v>
      </c>
      <c r="XQ809" s="361" t="s">
        <v>433</v>
      </c>
      <c r="XS809" s="248">
        <f>IF(XR809="Kopman",1.3,1)</f>
        <v>1</v>
      </c>
      <c r="XT809" s="180">
        <f>VLOOKUP(XQ809,$A$879:$F$2508,6,FALSE)</f>
        <v>61</v>
      </c>
      <c r="XU809" s="179" t="s">
        <v>61</v>
      </c>
      <c r="XV809" s="10">
        <f>XT809*1.5*XS809</f>
        <v>91.5</v>
      </c>
      <c r="XW809" s="10"/>
      <c r="XX809" s="239"/>
      <c r="XY809" s="179" t="s">
        <v>75</v>
      </c>
      <c r="XZ809" s="361" t="s">
        <v>593</v>
      </c>
      <c r="YB809" s="248">
        <f>IF(YA809="Kopman",1.3,1)</f>
        <v>1</v>
      </c>
      <c r="YC809" s="180">
        <f>VLOOKUP(XZ809,$A$879:$F$2508,6,FALSE)</f>
        <v>89</v>
      </c>
      <c r="YD809" s="179" t="s">
        <v>61</v>
      </c>
      <c r="YE809" s="10">
        <f>YC809*1.5*YB809</f>
        <v>133.5</v>
      </c>
      <c r="YG809" s="239"/>
      <c r="YH809" s="179" t="s">
        <v>75</v>
      </c>
      <c r="YI809" s="361" t="s">
        <v>861</v>
      </c>
      <c r="YK809" s="248">
        <f>IF(YJ809="Kopman",1.3,1)</f>
        <v>1</v>
      </c>
      <c r="YL809" s="180">
        <f>VLOOKUP(YI809,$A$879:$F$2508,6,FALSE)</f>
        <v>380</v>
      </c>
      <c r="YM809" s="179" t="s">
        <v>61</v>
      </c>
      <c r="YN809" s="10">
        <f>YL809*1.5*YK809</f>
        <v>570</v>
      </c>
      <c r="YO809" s="10"/>
      <c r="YP809" s="239"/>
      <c r="YQ809" s="179" t="s">
        <v>75</v>
      </c>
      <c r="YR809" s="361" t="s">
        <v>861</v>
      </c>
      <c r="YT809" s="248">
        <f>IF(YS809="Kopman",1.3,1)</f>
        <v>1</v>
      </c>
      <c r="YU809" s="180">
        <f>VLOOKUP(YR809,$A$879:$F$2508,6,FALSE)</f>
        <v>380</v>
      </c>
      <c r="YV809" s="179" t="s">
        <v>61</v>
      </c>
      <c r="YW809" s="10">
        <f>YU809*1.5*YT809</f>
        <v>570</v>
      </c>
      <c r="YY809" s="239"/>
      <c r="YZ809" s="179" t="s">
        <v>75</v>
      </c>
      <c r="ZA809" s="361" t="s">
        <v>458</v>
      </c>
      <c r="ZC809" s="248">
        <f>IF(ZB809="Kopman",1.3,1)</f>
        <v>1</v>
      </c>
      <c r="ZD809" s="180">
        <f>VLOOKUP(ZA809,$A$879:$F$2508,6,FALSE)</f>
        <v>217</v>
      </c>
      <c r="ZE809" s="179" t="s">
        <v>61</v>
      </c>
      <c r="ZF809" s="10">
        <f>ZD809*1.5*ZC809</f>
        <v>325.5</v>
      </c>
      <c r="ZH809" s="239"/>
      <c r="ZI809" s="179" t="s">
        <v>75</v>
      </c>
      <c r="ZJ809" s="361" t="s">
        <v>2522</v>
      </c>
      <c r="ZL809" s="248">
        <f>IF(ZK809="Kopman",1.3,1)</f>
        <v>1</v>
      </c>
      <c r="ZM809" s="180">
        <f>VLOOKUP(ZJ809,$A$879:$F$2508,6,FALSE)</f>
        <v>237</v>
      </c>
      <c r="ZN809" s="179" t="s">
        <v>61</v>
      </c>
      <c r="ZO809" s="10">
        <f>ZM809*1.5*ZL809</f>
        <v>355.5</v>
      </c>
      <c r="ZQ809" s="239"/>
      <c r="ZR809" s="179" t="s">
        <v>75</v>
      </c>
      <c r="ZS809" s="361" t="s">
        <v>593</v>
      </c>
      <c r="ZU809" s="248">
        <f>IF(ZT809="Kopman",1.3,1)</f>
        <v>1</v>
      </c>
      <c r="ZV809" s="180">
        <f>VLOOKUP(ZS809,$A$879:$F$2508,6,FALSE)</f>
        <v>89</v>
      </c>
      <c r="ZW809" s="179" t="s">
        <v>61</v>
      </c>
      <c r="ZX809" s="10">
        <f>ZV809*1.5*ZU809</f>
        <v>133.5</v>
      </c>
      <c r="ZY809" s="10"/>
      <c r="ZZ809" s="239"/>
      <c r="AAA809" s="179" t="s">
        <v>75</v>
      </c>
      <c r="AAB809" s="361" t="s">
        <v>861</v>
      </c>
      <c r="AAD809" s="248">
        <f>IF(AAC809="Kopman",1.3,1)</f>
        <v>1</v>
      </c>
      <c r="AAE809" s="180">
        <f>VLOOKUP(AAB809,$A$879:$F$2508,6,FALSE)</f>
        <v>380</v>
      </c>
      <c r="AAF809" s="179" t="s">
        <v>61</v>
      </c>
      <c r="AAG809" s="10">
        <f>AAE809*1.5*AAD809</f>
        <v>570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VLOOKUP(AAK809,$A$879:$F$2508,6,FALSE)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1" t="s">
        <v>1402</v>
      </c>
      <c r="AAV809" s="248">
        <f>IF(AAU809="Kopman",1.3,1)</f>
        <v>1</v>
      </c>
      <c r="AAW809" s="180">
        <f>VLOOKUP(AAT809,$A$879:$F$2508,6,FALSE)</f>
        <v>150</v>
      </c>
      <c r="AAX809" s="179" t="s">
        <v>61</v>
      </c>
      <c r="AAY809" s="10">
        <f>AAW809*1.5*AAV809</f>
        <v>225</v>
      </c>
      <c r="AAZ809" s="10"/>
      <c r="ABA809" s="239"/>
      <c r="ABB809" s="179" t="s">
        <v>75</v>
      </c>
      <c r="ABC809" s="375" t="s">
        <v>484</v>
      </c>
      <c r="ABE809" s="248">
        <f>IF(ABD809="Kopman",1.3,1)</f>
        <v>1</v>
      </c>
      <c r="ABF809" s="180">
        <f>VLOOKUP(ABC809,$A$879:$F$2508,6,FALSE)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1" t="s">
        <v>2522</v>
      </c>
      <c r="ABN809" s="248">
        <f>IF(ABM809="Kopman",1.3,1)</f>
        <v>1</v>
      </c>
      <c r="ABO809" s="180">
        <f>VLOOKUP(ABL809,$A$879:$F$2508,6,FALSE)</f>
        <v>237</v>
      </c>
      <c r="ABP809" s="179" t="s">
        <v>61</v>
      </c>
      <c r="ABQ809" s="10">
        <f>ABO809*1.5*ABN809</f>
        <v>355.5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VLOOKUP(ABU809,$A$879:$F$2508,6,FALSE)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VLOOKUP(ACD809,$A$879:$F$2508,6,FALSE)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VLOOKUP(ACM809,$A$879:$F$2508,6,FALSE)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VLOOKUP(ACV809,$A$879:$F$2508,6,FALSE)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1" t="s">
        <v>576</v>
      </c>
      <c r="ADG809" s="248">
        <f>IF(ADF809="Kopman",1.3,1)</f>
        <v>1</v>
      </c>
      <c r="ADH809" s="180">
        <f>VLOOKUP(ADE809,$A$879:$F$2508,6,FALSE)</f>
        <v>11</v>
      </c>
      <c r="ADI809" s="179" t="s">
        <v>61</v>
      </c>
      <c r="ADJ809" s="10">
        <f>ADH809*1.5*ADG809</f>
        <v>16.5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VLOOKUP(ADN809,$A$879:$F$2508,6,FALSE)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1" t="s">
        <v>600</v>
      </c>
      <c r="ADY809" s="248">
        <f>IF(ADX809="Kopman",1.3,1)</f>
        <v>1</v>
      </c>
      <c r="ADZ809" s="180">
        <f>VLOOKUP(ADW809,$A$879:$F$2508,6,FALSE)</f>
        <v>96</v>
      </c>
      <c r="AEA809" s="179" t="s">
        <v>61</v>
      </c>
      <c r="AEB809" s="10">
        <f>ADZ809*1.5*ADY809</f>
        <v>144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VLOOKUP(AEF809,$A$879:$F$2508,6,FALSE)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VLOOKUP(AEO809,$A$879:$F$2508,6,FALSE)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VLOOKUP(AEX809,$A$879:$F$2508,6,FALSE)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VLOOKUP(AFG809,$A$879:$F$2508,6,FALSE)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VLOOKUP(AFP809,$A$879:$F$2508,6,FALSE)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1" t="s">
        <v>861</v>
      </c>
      <c r="AGA809" s="248">
        <f>IF(AFZ809="Kopman",1.3,1)</f>
        <v>1</v>
      </c>
      <c r="AGB809" s="180">
        <f>VLOOKUP(AFY809,$A$879:$F$2508,6,FALSE)</f>
        <v>380</v>
      </c>
      <c r="AGC809" s="179" t="s">
        <v>61</v>
      </c>
      <c r="AGD809" s="10">
        <f>AGB809*1.5*AGA809</f>
        <v>570</v>
      </c>
      <c r="AGE809" s="10"/>
      <c r="AGF809" s="239"/>
      <c r="AGG809" s="179" t="s">
        <v>75</v>
      </c>
      <c r="AGH809" s="361" t="s">
        <v>861</v>
      </c>
      <c r="AGJ809" s="248">
        <f>IF(AGI809="Kopman",1.3,1)</f>
        <v>1</v>
      </c>
      <c r="AGK809" s="180">
        <f>VLOOKUP(AGH809,$A$879:$F$2508,6,FALSE)</f>
        <v>380</v>
      </c>
      <c r="AGL809" s="179" t="s">
        <v>61</v>
      </c>
      <c r="AGM809" s="10">
        <f>AGK809*1.5*AGJ809</f>
        <v>570</v>
      </c>
      <c r="AGN809" s="10"/>
      <c r="AGO809" s="239"/>
      <c r="AGP809" s="179" t="s">
        <v>75</v>
      </c>
      <c r="AGQ809" s="361" t="s">
        <v>861</v>
      </c>
      <c r="AGS809" s="248">
        <f>IF(AGR809="Kopman",1.3,1)</f>
        <v>1</v>
      </c>
      <c r="AGT809" s="180">
        <f>VLOOKUP(AGQ809,$A$879:$F$2508,6,FALSE)</f>
        <v>380</v>
      </c>
      <c r="AGU809" s="179" t="s">
        <v>61</v>
      </c>
      <c r="AGV809" s="10">
        <f>AGT809*1.5*AGS809</f>
        <v>570</v>
      </c>
      <c r="AGW809" s="10"/>
      <c r="AGX809" s="239"/>
      <c r="AGY809" s="179" t="s">
        <v>75</v>
      </c>
      <c r="AGZ809" s="361" t="s">
        <v>861</v>
      </c>
      <c r="AHB809" s="248">
        <f>IF(AHA809="Kopman",1.3,1)</f>
        <v>1</v>
      </c>
      <c r="AHC809" s="180">
        <f>VLOOKUP(AGZ809,$A$879:$F$2508,6,FALSE)</f>
        <v>380</v>
      </c>
      <c r="AHD809" s="179" t="s">
        <v>61</v>
      </c>
      <c r="AHE809" s="10">
        <f>AHC809*1.5*AHB809</f>
        <v>570</v>
      </c>
      <c r="AHF809" s="10"/>
      <c r="AHG809" s="239"/>
      <c r="AHH809" s="179" t="s">
        <v>75</v>
      </c>
      <c r="AHI809" s="441" t="s">
        <v>2577</v>
      </c>
      <c r="AHK809" s="248">
        <f>IF(AHJ809="Kopman",1.3,1)</f>
        <v>1</v>
      </c>
      <c r="AHL809" s="180">
        <f>VLOOKUP(AHI809,$A$879:$F$2508,6,FALSE)</f>
        <v>179</v>
      </c>
      <c r="AHM809" s="179" t="s">
        <v>61</v>
      </c>
      <c r="AHN809" s="10">
        <f>AHL809*1.5*AHK809</f>
        <v>268.5</v>
      </c>
      <c r="AHO809" s="10"/>
      <c r="AHP809" s="239"/>
      <c r="AHQ809" s="179" t="s">
        <v>75</v>
      </c>
      <c r="AHR809" s="361" t="s">
        <v>861</v>
      </c>
      <c r="AHT809" s="248">
        <f>IF(AHS809="Kopman",1.3,1)</f>
        <v>1</v>
      </c>
      <c r="AHU809" s="180">
        <f>VLOOKUP(AHR809,$A$879:$F$2508,6,FALSE)</f>
        <v>380</v>
      </c>
      <c r="AHV809" s="179" t="s">
        <v>61</v>
      </c>
      <c r="AHW809" s="10">
        <f>AHU809*1.5*AHT809</f>
        <v>570</v>
      </c>
      <c r="AHX809" s="10"/>
      <c r="AHY809" s="239"/>
      <c r="AHZ809" s="179" t="s">
        <v>75</v>
      </c>
      <c r="AIA809" s="361" t="s">
        <v>433</v>
      </c>
      <c r="AIC809" s="248">
        <f>IF(AIB809="Kopman",1.3,1)</f>
        <v>1</v>
      </c>
      <c r="AID809" s="180">
        <f>VLOOKUP(AIA809,$A$879:$F$2508,6,FALSE)</f>
        <v>61</v>
      </c>
      <c r="AIE809" s="179" t="s">
        <v>61</v>
      </c>
      <c r="AIF809" s="10">
        <f>AID809*1.5*AIC809</f>
        <v>91.5</v>
      </c>
      <c r="AIG809" s="10"/>
      <c r="AIH809" s="239"/>
      <c r="AII809" s="179" t="s">
        <v>75</v>
      </c>
      <c r="AIJ809" s="361" t="s">
        <v>576</v>
      </c>
      <c r="AIL809" s="248">
        <f>IF(AIK809="Kopman",1.3,1)</f>
        <v>1</v>
      </c>
      <c r="AIM809" s="180">
        <f>VLOOKUP(AIJ809,$A$879:$F$2508,6,FALSE)</f>
        <v>11</v>
      </c>
      <c r="AIN809" s="179" t="s">
        <v>61</v>
      </c>
      <c r="AIO809" s="10">
        <f>AIM809*1.5*AIL809</f>
        <v>16.5</v>
      </c>
      <c r="AIP809" s="10"/>
      <c r="AIQ809" s="239"/>
      <c r="AIR809" s="179" t="s">
        <v>75</v>
      </c>
      <c r="AIS809" s="361" t="s">
        <v>861</v>
      </c>
      <c r="AIU809" s="248">
        <f>IF(AIT809="Kopman",1.3,1)</f>
        <v>1</v>
      </c>
      <c r="AIV809" s="180">
        <f>VLOOKUP(AIS809,$A$879:$F$2508,6,FALSE)</f>
        <v>380</v>
      </c>
      <c r="AIW809" s="179" t="s">
        <v>61</v>
      </c>
      <c r="AIX809" s="10">
        <f>AIV809*1.5*AIU809</f>
        <v>570</v>
      </c>
      <c r="AIY809" s="10"/>
      <c r="AIZ809" s="239"/>
      <c r="AJA809" s="179" t="s">
        <v>75</v>
      </c>
      <c r="AJB809" s="373" t="s">
        <v>2128</v>
      </c>
      <c r="AJC809" s="14" t="s">
        <v>1662</v>
      </c>
      <c r="AJD809" s="248">
        <f>IF(AJC809="Kopman",1.3,1)</f>
        <v>1.3</v>
      </c>
      <c r="AJE809" s="180">
        <f>VLOOKUP(AJB809,$A$879:$F$2508,6,FALSE)</f>
        <v>153</v>
      </c>
      <c r="AJF809" s="179" t="s">
        <v>61</v>
      </c>
      <c r="AJG809" s="10">
        <f>AJE809*1.5*AJD809</f>
        <v>298.35000000000002</v>
      </c>
      <c r="AJH809" s="10"/>
      <c r="AJI809" s="239"/>
      <c r="AJJ809" s="179" t="s">
        <v>75</v>
      </c>
      <c r="AJK809" s="361" t="s">
        <v>2128</v>
      </c>
      <c r="AJM809" s="248">
        <f>IF(AJL809="Kopman",1.3,1)</f>
        <v>1</v>
      </c>
      <c r="AJN809" s="180">
        <f>VLOOKUP(AJK809,$A$879:$F$2508,6,FALSE)</f>
        <v>153</v>
      </c>
      <c r="AJO809" s="179" t="s">
        <v>61</v>
      </c>
      <c r="AJP809" s="10">
        <f>AJN809*1.5*AJM809</f>
        <v>229.5</v>
      </c>
      <c r="AJQ809" s="10"/>
      <c r="AJR809" s="239"/>
      <c r="AJS809" s="179" t="s">
        <v>75</v>
      </c>
      <c r="AJT809" s="367" t="s">
        <v>2128</v>
      </c>
      <c r="AJV809" s="248">
        <f>IF(AJU809="Kopman",1.3,1)</f>
        <v>1</v>
      </c>
      <c r="AJW809" s="180">
        <f>VLOOKUP(AJT809,$A$879:$F$2508,6,FALSE)</f>
        <v>153</v>
      </c>
      <c r="AJX809" s="179" t="s">
        <v>61</v>
      </c>
      <c r="AJY809" s="10">
        <f>AJW809*1.5*AJV809</f>
        <v>229.5</v>
      </c>
      <c r="AJZ809" s="10"/>
      <c r="AKA809" s="239"/>
      <c r="AKB809" s="179" t="s">
        <v>75</v>
      </c>
      <c r="AKC809" s="361" t="s">
        <v>2577</v>
      </c>
      <c r="AKE809" s="248">
        <f>IF(AKD809="Kopman",1.3,1)</f>
        <v>1</v>
      </c>
      <c r="AKF809" s="180">
        <f>VLOOKUP(AKC809,$A$879:$F$2508,6,FALSE)</f>
        <v>179</v>
      </c>
      <c r="AKG809" s="179" t="s">
        <v>61</v>
      </c>
      <c r="AKH809" s="10">
        <f>AKF809*1.5*AKE809</f>
        <v>268.5</v>
      </c>
      <c r="AKI809" s="10"/>
      <c r="AKJ809" s="239"/>
      <c r="AKK809" s="179" t="s">
        <v>75</v>
      </c>
      <c r="AKL809" s="361" t="s">
        <v>861</v>
      </c>
      <c r="AKN809" s="248">
        <f>IF(AKM809="Kopman",1.3,1)</f>
        <v>1</v>
      </c>
      <c r="AKO809" s="180">
        <f>VLOOKUP(AKL809,$A$879:$F$2508,6,FALSE)</f>
        <v>380</v>
      </c>
      <c r="AKP809" s="179" t="s">
        <v>61</v>
      </c>
      <c r="AKQ809" s="10">
        <f>AKO809*1.5*AKN809</f>
        <v>570</v>
      </c>
      <c r="AKR809" s="10"/>
      <c r="AKS809" s="239"/>
      <c r="AKT809" s="179" t="s">
        <v>75</v>
      </c>
      <c r="AKU809" s="361" t="s">
        <v>1000</v>
      </c>
      <c r="AKW809" s="248">
        <f>IF(AKV809="Kopman",1.3,1)</f>
        <v>1</v>
      </c>
      <c r="AKX809" s="180">
        <f>VLOOKUP(AKU809,$A$879:$F$2508,6,FALSE)</f>
        <v>292</v>
      </c>
      <c r="AKY809" s="179" t="s">
        <v>61</v>
      </c>
      <c r="AKZ809" s="10">
        <f>AKX809*1.5*AKW809</f>
        <v>438</v>
      </c>
      <c r="ALA809" s="10"/>
      <c r="ALB809" s="239"/>
      <c r="ALC809" s="179" t="s">
        <v>75</v>
      </c>
      <c r="ALD809" s="361" t="s">
        <v>561</v>
      </c>
      <c r="ALF809" s="248">
        <f>IF(ALE809="Kopman",1.3,1)</f>
        <v>1</v>
      </c>
      <c r="ALG809" s="180">
        <f>VLOOKUP(ALD809,$A$879:$F$2508,6,FALSE)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1" t="s">
        <v>561</v>
      </c>
      <c r="ALO809" s="248">
        <f>IF(ALN809="Kopman",1.3,1)</f>
        <v>1</v>
      </c>
      <c r="ALP809" s="180">
        <f>VLOOKUP(ALM809,$A$879:$F$2508,6,FALSE)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1" t="s">
        <v>2577</v>
      </c>
      <c r="ALX809" s="248">
        <f>IF(ALW809="Kopman",1.3,1)</f>
        <v>1</v>
      </c>
      <c r="ALY809" s="180">
        <f>VLOOKUP(ALV809,$A$879:$F$2508,6,FALSE)</f>
        <v>179</v>
      </c>
      <c r="ALZ809" s="179" t="s">
        <v>61</v>
      </c>
      <c r="AMA809" s="10">
        <f>ALY809*1.5*ALX809</f>
        <v>268.5</v>
      </c>
      <c r="AMB809" s="10"/>
      <c r="AMC809" s="239"/>
      <c r="AMD809" s="179" t="s">
        <v>75</v>
      </c>
      <c r="AME809" s="444" t="s">
        <v>2577</v>
      </c>
      <c r="AMG809" s="248">
        <f>IF(AMF809="Kopman",1.3,1)</f>
        <v>1</v>
      </c>
      <c r="AMH809" s="180">
        <f>VLOOKUP(AME809,$A$879:$F$2508,6,FALSE)</f>
        <v>179</v>
      </c>
      <c r="AMI809" s="179" t="s">
        <v>61</v>
      </c>
      <c r="AMJ809" s="10">
        <f>AMH809*1.5*AMG809</f>
        <v>268.5</v>
      </c>
      <c r="AMK809" s="10"/>
      <c r="AML809" s="239"/>
      <c r="AMM809" s="179" t="s">
        <v>75</v>
      </c>
      <c r="AMN809" s="363" t="s">
        <v>561</v>
      </c>
      <c r="AMP809" s="248">
        <f>IF(AMO809="Kopman",1.3,1)</f>
        <v>1</v>
      </c>
      <c r="AMQ809" s="180">
        <f>VLOOKUP(AMN809,$A$879:$F$2508,6,FALSE)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1" t="s">
        <v>861</v>
      </c>
      <c r="AMY809" s="248">
        <f>IF(AMX809="Kopman",1.3,1)</f>
        <v>1</v>
      </c>
      <c r="AMZ809" s="180">
        <f>VLOOKUP(AMW809,$A$879:$F$2508,6,FALSE)</f>
        <v>380</v>
      </c>
      <c r="ANA809" s="179" t="s">
        <v>61</v>
      </c>
      <c r="ANB809" s="10">
        <f>AMZ809*1.5*AMY809</f>
        <v>570</v>
      </c>
      <c r="ANC809" s="10"/>
      <c r="AND809" s="239"/>
      <c r="ANE809" s="179" t="s">
        <v>75</v>
      </c>
      <c r="ANF809" s="361" t="s">
        <v>1402</v>
      </c>
      <c r="ANH809" s="248">
        <f>IF(ANG809="Kopman",1.3,1)</f>
        <v>1</v>
      </c>
      <c r="ANI809" s="180">
        <f>VLOOKUP(ANF809,$A$879:$F$2508,6,FALSE)</f>
        <v>150</v>
      </c>
      <c r="ANJ809" s="179" t="s">
        <v>61</v>
      </c>
      <c r="ANK809" s="10">
        <f>ANI809*1.5*ANH809</f>
        <v>225</v>
      </c>
      <c r="ANL809" s="10"/>
      <c r="ANM809" s="239"/>
      <c r="ANN809" s="179" t="s">
        <v>75</v>
      </c>
      <c r="ANO809" s="371" t="s">
        <v>2577</v>
      </c>
      <c r="ANQ809" s="248">
        <f>IF(ANP809="Kopman",1.3,1)</f>
        <v>1</v>
      </c>
      <c r="ANR809" s="180">
        <f>VLOOKUP(ANO809,$A$879:$F$2508,6,FALSE)</f>
        <v>179</v>
      </c>
      <c r="ANS809" s="179" t="s">
        <v>61</v>
      </c>
      <c r="ANT809" s="10">
        <f>ANR809*1.5*ANQ809</f>
        <v>268.5</v>
      </c>
      <c r="ANU809" s="10"/>
      <c r="ANV809" s="239"/>
      <c r="ANW809" s="179" t="s">
        <v>75</v>
      </c>
      <c r="ANX809" s="361" t="s">
        <v>2128</v>
      </c>
      <c r="ANZ809" s="248">
        <f>IF(ANY809="Kopman",1.3,1)</f>
        <v>1</v>
      </c>
      <c r="AOA809" s="180">
        <f>VLOOKUP(ANX809,$A$879:$F$2508,6,FALSE)</f>
        <v>153</v>
      </c>
      <c r="AOB809" s="179" t="s">
        <v>61</v>
      </c>
      <c r="AOC809" s="10">
        <f>AOA809*1.5*ANZ809</f>
        <v>229.5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VLOOKUP(AOG809,$A$879:$F$2508,6,FALSE)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1" t="s">
        <v>415</v>
      </c>
      <c r="AOR809" s="248">
        <f>IF(AOQ809="Kopman",1.3,1)</f>
        <v>1</v>
      </c>
      <c r="AOS809" s="180">
        <f>VLOOKUP(AOP809,$A$879:$F$2508,6,FALSE)</f>
        <v>11</v>
      </c>
      <c r="AOT809" s="179" t="s">
        <v>61</v>
      </c>
      <c r="AOU809" s="10">
        <f>AOS809*1.5*AOR809</f>
        <v>16.5</v>
      </c>
      <c r="AOV809" s="10"/>
      <c r="AOW809" s="239"/>
      <c r="AOX809" s="179" t="s">
        <v>75</v>
      </c>
      <c r="AOY809" s="447" t="s">
        <v>1402</v>
      </c>
      <c r="APA809" s="248">
        <f>IF(AOZ809="Kopman",1.3,1)</f>
        <v>1</v>
      </c>
      <c r="APB809" s="180">
        <f>VLOOKUP(AOY809,$A$879:$F$2508,6,FALSE)</f>
        <v>150</v>
      </c>
      <c r="APC809" s="179" t="s">
        <v>61</v>
      </c>
      <c r="APD809" s="10">
        <f>APB809*1.5*APA809</f>
        <v>225</v>
      </c>
      <c r="APE809" s="10"/>
      <c r="APF809" s="239"/>
      <c r="APG809" s="179" t="s">
        <v>75</v>
      </c>
      <c r="APH809" s="361" t="s">
        <v>1402</v>
      </c>
      <c r="APJ809" s="248">
        <f>IF(API809="Kopman",1.3,1)</f>
        <v>1</v>
      </c>
      <c r="APK809" s="180">
        <f>VLOOKUP(APH809,$A$879:$F$2508,6,FALSE)</f>
        <v>150</v>
      </c>
      <c r="APL809" s="179" t="s">
        <v>61</v>
      </c>
      <c r="APM809" s="10">
        <f>APK809*1.5*APJ809</f>
        <v>225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VLOOKUP(APQ809,$A$879:$F$2508,6,FALSE)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1" t="s">
        <v>861</v>
      </c>
      <c r="AQB809" s="248">
        <f>IF(AQA809="Kopman",1.3,1)</f>
        <v>1</v>
      </c>
      <c r="AQC809" s="180">
        <f>VLOOKUP(APZ809,$A$879:$F$2508,6,FALSE)</f>
        <v>380</v>
      </c>
      <c r="AQD809" s="179" t="s">
        <v>61</v>
      </c>
      <c r="AQE809" s="10">
        <f>AQC809*1.5*AQB809</f>
        <v>570</v>
      </c>
      <c r="AQF809" s="10"/>
      <c r="AQG809" s="239"/>
      <c r="AQH809" s="179" t="s">
        <v>75</v>
      </c>
      <c r="AQI809" s="361" t="s">
        <v>417</v>
      </c>
      <c r="AQK809" s="248">
        <f>IF(AQJ809="Kopman",1.3,1)</f>
        <v>1</v>
      </c>
      <c r="AQL809" s="180">
        <f>VLOOKUP(AQI809,$A$879:$F$2508,6,FALSE)</f>
        <v>102</v>
      </c>
      <c r="AQM809" s="179" t="s">
        <v>61</v>
      </c>
      <c r="AQN809" s="10">
        <f>AQL809*1.5*AQK809</f>
        <v>153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VLOOKUP(AQR809,$A$879:$F$2508,6,FALSE)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VLOOKUP(ARA809,$A$879:$F$2508,6,FALSE)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VLOOKUP(ARJ809,$A$879:$F$2508,6,FALSE)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VLOOKUP(ARS809,$A$879:$F$2508,6,FALSE)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1" t="s">
        <v>593</v>
      </c>
      <c r="ASD809" s="248">
        <f>IF(ASC809="Kopman",1.3,1)</f>
        <v>1</v>
      </c>
      <c r="ASE809" s="180">
        <f>VLOOKUP(ASB809,$A$879:$F$2508,6,FALSE)</f>
        <v>89</v>
      </c>
      <c r="ASF809" s="179" t="s">
        <v>61</v>
      </c>
      <c r="ASG809" s="10">
        <f>ASE809*1.5*ASD809</f>
        <v>133.5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VLOOKUP(ASK809,$A$879:$F$2508,6,FALSE)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1" t="s">
        <v>600</v>
      </c>
      <c r="ASV809" s="248">
        <f>IF(ASU809="Kopman",1.3,1)</f>
        <v>1</v>
      </c>
      <c r="ASW809" s="180">
        <f>VLOOKUP(AST809,$A$879:$F$2508,6,FALSE)</f>
        <v>96</v>
      </c>
      <c r="ASX809" s="179" t="s">
        <v>61</v>
      </c>
      <c r="ASY809" s="10">
        <f>ASW809*1.5*ASV809</f>
        <v>144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VLOOKUP(ATC809,$A$879:$F$2508,6,FALSE)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VLOOKUP(ATL809,$A$879:$F$2508,6,FALSE)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VLOOKUP(ATU809,$A$879:$F$2508,6,FALSE)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VLOOKUP(AUD809,$A$879:$F$2508,6,FALSE)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VLOOKUP(AUM809,$A$879:$F$2508,6,FALSE)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VLOOKUP(AUV809,$A$879:$F$2508,6,FALSE)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VLOOKUP(AVE809,$A$879:$F$2508,6,FALSE)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VLOOKUP(AVN809,$A$879:$F$2508,6,FALSE)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VLOOKUP(AVW809,$A$879:$F$2508,6,FALSE)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VLOOKUP(AWF809,$A$879:$F$2508,6,FALSE)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1" t="s">
        <v>1000</v>
      </c>
      <c r="AWQ809" s="248">
        <f>IF(AWP809="Kopman",1.3,1)</f>
        <v>1</v>
      </c>
      <c r="AWR809" s="180">
        <f>VLOOKUP(AWO809,$A$879:$F$2508,6,FALSE)</f>
        <v>292</v>
      </c>
      <c r="AWS809" s="179" t="s">
        <v>61</v>
      </c>
      <c r="AWT809" s="10">
        <f>AWR809*1.5*AWQ809</f>
        <v>438</v>
      </c>
      <c r="AWU809" s="10"/>
      <c r="AWV809" s="239"/>
      <c r="AWW809" s="179" t="s">
        <v>75</v>
      </c>
      <c r="AWX809" s="361" t="s">
        <v>593</v>
      </c>
      <c r="AWZ809" s="248">
        <f>IF(AWY809="Kopman",1.3,1)</f>
        <v>1</v>
      </c>
      <c r="AXA809" s="180">
        <f>VLOOKUP(AWX809,$A$879:$F$2508,6,FALSE)</f>
        <v>89</v>
      </c>
      <c r="AXB809" s="179" t="s">
        <v>61</v>
      </c>
      <c r="AXC809" s="10">
        <f>AXA809*1.5*AWZ809</f>
        <v>133.5</v>
      </c>
      <c r="AXD809" s="10"/>
      <c r="AXE809" s="239"/>
      <c r="AXF809" s="179" t="s">
        <v>75</v>
      </c>
      <c r="AXG809" s="361" t="s">
        <v>861</v>
      </c>
      <c r="AXI809" s="248">
        <f>IF(AXH809="Kopman",1.3,1)</f>
        <v>1</v>
      </c>
      <c r="AXJ809" s="180">
        <f>VLOOKUP(AXG809,$A$879:$F$2508,6,FALSE)</f>
        <v>380</v>
      </c>
      <c r="AXK809" s="179" t="s">
        <v>61</v>
      </c>
      <c r="AXL809" s="10">
        <f>AXJ809*1.5*AXI809</f>
        <v>570</v>
      </c>
      <c r="AXM809" s="10"/>
      <c r="AXN809" s="239"/>
      <c r="AXO809" s="179" t="s">
        <v>75</v>
      </c>
      <c r="AXP809" s="361" t="s">
        <v>427</v>
      </c>
      <c r="AXR809" s="248">
        <f>IF(AXQ809="Kopman",1.3,1)</f>
        <v>1</v>
      </c>
      <c r="AXS809" s="180">
        <f>VLOOKUP(AXP809,$A$879:$F$2508,6,FALSE)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1" t="s">
        <v>861</v>
      </c>
      <c r="AYA809" s="248">
        <f>IF(AXZ809="Kopman",1.3,1)</f>
        <v>1</v>
      </c>
      <c r="AYB809" s="180">
        <f>VLOOKUP(AXY809,$A$879:$F$2508,6,FALSE)</f>
        <v>380</v>
      </c>
      <c r="AYC809" s="179" t="s">
        <v>61</v>
      </c>
      <c r="AYD809" s="10">
        <f>AYB809*1.5*AYA809</f>
        <v>570</v>
      </c>
      <c r="AYE809" s="10"/>
      <c r="AYF809" s="239"/>
      <c r="AYG809" s="179" t="s">
        <v>75</v>
      </c>
      <c r="AYH809" s="361" t="s">
        <v>861</v>
      </c>
      <c r="AYJ809" s="248">
        <f>IF(AYI809="Kopman",1.3,1)</f>
        <v>1</v>
      </c>
      <c r="AYK809" s="180">
        <f>VLOOKUP(AYH809,$A$879:$F$2508,6,FALSE)</f>
        <v>380</v>
      </c>
      <c r="AYL809" s="179" t="s">
        <v>61</v>
      </c>
      <c r="AYM809" s="10">
        <f>AYK809*1.5*AYJ809</f>
        <v>570</v>
      </c>
      <c r="AYN809" s="10"/>
      <c r="AYO809" s="239"/>
      <c r="AYP809" s="179" t="s">
        <v>75</v>
      </c>
      <c r="AYQ809" s="361" t="s">
        <v>433</v>
      </c>
      <c r="AYS809" s="248">
        <f>IF(AYR809="Kopman",1.3,1)</f>
        <v>1</v>
      </c>
      <c r="AYT809" s="180">
        <f>VLOOKUP(AYQ809,$A$879:$F$2508,6,FALSE)</f>
        <v>61</v>
      </c>
      <c r="AYU809" s="179" t="s">
        <v>61</v>
      </c>
      <c r="AYV809" s="10">
        <f>AYT809*1.5*AYS809</f>
        <v>91.5</v>
      </c>
      <c r="AYW809" s="10"/>
      <c r="AYX809" s="239"/>
      <c r="AYY809" s="179" t="s">
        <v>75</v>
      </c>
      <c r="AYZ809" s="361" t="s">
        <v>1402</v>
      </c>
      <c r="AZB809" s="248">
        <f>IF(AZA809="Kopman",1.3,1)</f>
        <v>1</v>
      </c>
      <c r="AZC809" s="180">
        <f>VLOOKUP(AYZ809,$A$879:$F$2508,6,FALSE)</f>
        <v>150</v>
      </c>
      <c r="AZD809" s="179" t="s">
        <v>61</v>
      </c>
      <c r="AZE809" s="10">
        <f>AZC809*1.5*AZB809</f>
        <v>225</v>
      </c>
      <c r="AZF809" s="10"/>
      <c r="AZG809" s="239"/>
      <c r="AZH809" s="179" t="s">
        <v>75</v>
      </c>
      <c r="AZI809" s="361" t="s">
        <v>2128</v>
      </c>
      <c r="AZK809" s="248">
        <f>IF(AZJ809="Kopman",1.3,1)</f>
        <v>1</v>
      </c>
      <c r="AZL809" s="180">
        <f>VLOOKUP(AZI809,$A$879:$F$2508,6,FALSE)</f>
        <v>153</v>
      </c>
      <c r="AZM809" s="179" t="s">
        <v>61</v>
      </c>
      <c r="AZN809" s="10">
        <f>AZL809*1.5*AZK809</f>
        <v>229.5</v>
      </c>
      <c r="AZO809" s="10"/>
      <c r="AZP809" s="239"/>
      <c r="AZQ809" s="179" t="s">
        <v>75</v>
      </c>
      <c r="AZR809" s="361" t="s">
        <v>1000</v>
      </c>
      <c r="AZT809" s="248">
        <f>IF(AZS809="Kopman",1.3,1)</f>
        <v>1</v>
      </c>
      <c r="AZU809" s="180">
        <f>VLOOKUP(AZR809,$A$879:$F$2508,6,FALSE)</f>
        <v>292</v>
      </c>
      <c r="AZV809" s="179" t="s">
        <v>61</v>
      </c>
      <c r="AZW809" s="10">
        <f>AZU809*1.5*AZT809</f>
        <v>438</v>
      </c>
      <c r="AZX809" s="10"/>
      <c r="AZY809" s="239"/>
      <c r="AZZ809" s="179" t="s">
        <v>75</v>
      </c>
      <c r="BAA809" s="361" t="s">
        <v>1402</v>
      </c>
      <c r="BAC809" s="248">
        <f>IF(BAB809="Kopman",1.3,1)</f>
        <v>1</v>
      </c>
      <c r="BAD809" s="180">
        <f>VLOOKUP(BAA809,$A$879:$F$2508,6,FALSE)</f>
        <v>150</v>
      </c>
      <c r="BAE809" s="179" t="s">
        <v>61</v>
      </c>
      <c r="BAF809" s="10">
        <f>BAD809*1.5*BAC809</f>
        <v>225</v>
      </c>
      <c r="BAG809" s="10"/>
      <c r="BAH809" s="239"/>
      <c r="BAI809" s="179" t="s">
        <v>75</v>
      </c>
      <c r="BAJ809" s="441" t="s">
        <v>1000</v>
      </c>
      <c r="BAL809" s="248">
        <f>IF(BAK809="Kopman",1.3,1)</f>
        <v>1</v>
      </c>
      <c r="BAM809" s="180">
        <f>VLOOKUP(BAJ809,$A$879:$F$2508,6,FALSE)</f>
        <v>292</v>
      </c>
      <c r="BAN809" s="179" t="s">
        <v>61</v>
      </c>
      <c r="BAO809" s="10">
        <f>BAM809*1.5*BAL809</f>
        <v>438</v>
      </c>
      <c r="BAP809" s="10"/>
      <c r="BAQ809" s="239"/>
      <c r="BAR809" s="179" t="s">
        <v>75</v>
      </c>
      <c r="BAS809" s="361" t="s">
        <v>458</v>
      </c>
      <c r="BAU809" s="248">
        <f>IF(BAT809="Kopman",1.3,1)</f>
        <v>1</v>
      </c>
      <c r="BAV809" s="180">
        <f>VLOOKUP(BAS809,$A$879:$F$2508,6,FALSE)</f>
        <v>217</v>
      </c>
      <c r="BAW809" s="179" t="s">
        <v>61</v>
      </c>
      <c r="BAX809" s="10">
        <f>BAV809*1.5*BAU809</f>
        <v>325.5</v>
      </c>
      <c r="BAY809" s="10"/>
      <c r="BAZ809" s="239"/>
      <c r="BBA809" s="179" t="s">
        <v>75</v>
      </c>
      <c r="BBB809" s="361" t="s">
        <v>861</v>
      </c>
      <c r="BBD809" s="248">
        <f>IF(BBC809="Kopman",1.3,1)</f>
        <v>1</v>
      </c>
      <c r="BBE809" s="180">
        <f>VLOOKUP(BBB809,$A$879:$F$2508,6,FALSE)</f>
        <v>380</v>
      </c>
      <c r="BBF809" s="179" t="s">
        <v>61</v>
      </c>
      <c r="BBG809" s="10">
        <f>BBE809*1.5*BBD809</f>
        <v>570</v>
      </c>
      <c r="BBH809" s="10"/>
      <c r="BBI809" s="239"/>
      <c r="BBJ809" s="179" t="s">
        <v>75</v>
      </c>
      <c r="BBK809" s="361" t="s">
        <v>1000</v>
      </c>
      <c r="BBM809" s="248">
        <f>IF(BBL809="Kopman",1.3,1)</f>
        <v>1</v>
      </c>
      <c r="BBN809" s="180">
        <f>VLOOKUP(BBK809,$A$879:$F$2508,6,FALSE)</f>
        <v>292</v>
      </c>
      <c r="BBO809" s="179" t="s">
        <v>61</v>
      </c>
      <c r="BBP809" s="10">
        <f>BBN809*1.5*BBM809</f>
        <v>438</v>
      </c>
      <c r="BBQ809" s="10"/>
      <c r="BBR809" s="239"/>
      <c r="BBS809" s="179" t="s">
        <v>75</v>
      </c>
      <c r="BBT809" s="367" t="s">
        <v>861</v>
      </c>
      <c r="BBV809" s="248">
        <f>IF(BBU809="Kopman",1.3,1)</f>
        <v>1</v>
      </c>
      <c r="BBW809" s="180">
        <f>VLOOKUP(BBT809,$A$879:$F$2508,6,FALSE)</f>
        <v>380</v>
      </c>
      <c r="BBX809" s="179" t="s">
        <v>61</v>
      </c>
      <c r="BBY809" s="10">
        <f>BBW809*1.5*BBV809</f>
        <v>570</v>
      </c>
      <c r="BBZ809" s="10"/>
      <c r="BCA809" s="239"/>
      <c r="BCB809" s="179" t="s">
        <v>75</v>
      </c>
      <c r="BCC809" s="361" t="s">
        <v>1000</v>
      </c>
      <c r="BCE809" s="248">
        <f>IF(BCD809="Kopman",1.3,1)</f>
        <v>1</v>
      </c>
      <c r="BCF809" s="180">
        <f>VLOOKUP(BCC809,$A$879:$F$2508,6,FALSE)</f>
        <v>292</v>
      </c>
      <c r="BCG809" s="179" t="s">
        <v>61</v>
      </c>
      <c r="BCH809" s="10">
        <f>BCF809*1.5*BCE809</f>
        <v>438</v>
      </c>
      <c r="BCI809" s="10"/>
      <c r="BCJ809" s="239"/>
      <c r="BCK809" s="179" t="s">
        <v>75</v>
      </c>
      <c r="BCL809" s="361" t="s">
        <v>576</v>
      </c>
      <c r="BCN809" s="248">
        <f>IF(BCM809="Kopman",1.3,1)</f>
        <v>1</v>
      </c>
      <c r="BCO809" s="180">
        <f>VLOOKUP(BCL809,$A$879:$F$2508,6,FALSE)</f>
        <v>11</v>
      </c>
      <c r="BCP809" s="179" t="s">
        <v>61</v>
      </c>
      <c r="BCQ809" s="10">
        <f>BCO809*1.5*BCN809</f>
        <v>16.5</v>
      </c>
      <c r="BCR809" s="10"/>
      <c r="BCS809" s="239"/>
      <c r="BCT809" s="179" t="s">
        <v>75</v>
      </c>
      <c r="BCU809" s="371" t="s">
        <v>1402</v>
      </c>
      <c r="BCW809" s="248">
        <f>IF(BCV809="Kopman",1.3,1)</f>
        <v>1</v>
      </c>
      <c r="BCX809" s="180">
        <f>VLOOKUP(BCU809,$A$879:$F$2508,6,FALSE)</f>
        <v>150</v>
      </c>
      <c r="BCY809" s="179" t="s">
        <v>61</v>
      </c>
      <c r="BCZ809" s="10">
        <f>BCX809*1.5*BCW809</f>
        <v>225</v>
      </c>
      <c r="BDA809" s="10"/>
      <c r="BDB809" s="239"/>
      <c r="BDC809" s="179" t="s">
        <v>75</v>
      </c>
      <c r="BDD809" s="367" t="s">
        <v>2128</v>
      </c>
      <c r="BDF809" s="248">
        <f>IF(BDE809="Kopman",1.3,1)</f>
        <v>1</v>
      </c>
      <c r="BDG809" s="180">
        <f>VLOOKUP(BDD809,$A$879:$F$2508,6,FALSE)</f>
        <v>153</v>
      </c>
      <c r="BDH809" s="179" t="s">
        <v>61</v>
      </c>
      <c r="BDI809" s="10">
        <f>BDG809*1.5*BDF809</f>
        <v>229.5</v>
      </c>
      <c r="BDJ809" s="10"/>
      <c r="BDK809" s="239"/>
      <c r="BDL809" s="179" t="s">
        <v>75</v>
      </c>
      <c r="BDM809" s="361" t="s">
        <v>861</v>
      </c>
      <c r="BDO809" s="248">
        <f>IF(BDN809="Kopman",1.3,1)</f>
        <v>1</v>
      </c>
      <c r="BDP809" s="180">
        <f>VLOOKUP(BDM809,$A$879:$F$2508,6,FALSE)</f>
        <v>380</v>
      </c>
      <c r="BDQ809" s="179" t="s">
        <v>61</v>
      </c>
      <c r="BDR809" s="10">
        <f>BDP809*1.5*BDO809</f>
        <v>570</v>
      </c>
      <c r="BDS809" s="10"/>
      <c r="BDT809" s="239"/>
      <c r="BDU809" s="179" t="s">
        <v>75</v>
      </c>
      <c r="BDV809" s="361" t="s">
        <v>1402</v>
      </c>
      <c r="BDX809" s="248">
        <f>IF(BDW809="Kopman",1.3,1)</f>
        <v>1</v>
      </c>
      <c r="BDY809" s="180">
        <f>VLOOKUP(BDV809,$A$879:$F$2508,6,FALSE)</f>
        <v>150</v>
      </c>
      <c r="BDZ809" s="179" t="s">
        <v>61</v>
      </c>
      <c r="BEA809" s="10">
        <f>BDY809*1.5*BDX809</f>
        <v>225</v>
      </c>
      <c r="BEB809" s="10"/>
      <c r="BEC809" s="239"/>
      <c r="BED809" s="179" t="s">
        <v>75</v>
      </c>
      <c r="BEE809" s="362" t="s">
        <v>561</v>
      </c>
      <c r="BEF809" s="14" t="s">
        <v>1662</v>
      </c>
      <c r="BEG809" s="248">
        <f>IF(BEF809="Kopman",1.3,1)</f>
        <v>1.3</v>
      </c>
      <c r="BEH809" s="180">
        <f>VLOOKUP(BEE809,$A$879:$F$2508,6,FALSE)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1" t="s">
        <v>600</v>
      </c>
      <c r="BEP809" s="248">
        <f>IF(BEO809="Kopman",1.3,1)</f>
        <v>1</v>
      </c>
      <c r="BEQ809" s="180">
        <f>VLOOKUP(BEN809,$A$879:$F$2508,6,FALSE)</f>
        <v>96</v>
      </c>
      <c r="BER809" s="179" t="s">
        <v>61</v>
      </c>
      <c r="BES809" s="10">
        <f>BEQ809*1.5*BEP809</f>
        <v>144</v>
      </c>
      <c r="BET809" s="10"/>
      <c r="BEU809" s="239"/>
      <c r="BEV809" s="179" t="s">
        <v>75</v>
      </c>
      <c r="BEW809" s="361" t="s">
        <v>1000</v>
      </c>
      <c r="BEY809" s="248">
        <f>IF(BEX809="Kopman",1.3,1)</f>
        <v>1</v>
      </c>
      <c r="BEZ809" s="180">
        <f>VLOOKUP(BEW809,$A$879:$F$2508,6,FALSE)</f>
        <v>292</v>
      </c>
      <c r="BFA809" s="179" t="s">
        <v>61</v>
      </c>
      <c r="BFB809" s="10">
        <f>BEZ809*1.5*BEY809</f>
        <v>438</v>
      </c>
      <c r="BFC809" s="10"/>
      <c r="BFD809" s="239"/>
      <c r="BFE809" s="179" t="s">
        <v>75</v>
      </c>
      <c r="BFF809" s="361" t="s">
        <v>417</v>
      </c>
      <c r="BFH809" s="248">
        <f>IF(BFG809="Kopman",1.3,1)</f>
        <v>1</v>
      </c>
      <c r="BFI809" s="180">
        <f>VLOOKUP(BFF809,$A$879:$F$2508,6,FALSE)</f>
        <v>102</v>
      </c>
      <c r="BFJ809" s="179" t="s">
        <v>61</v>
      </c>
      <c r="BFK809" s="10">
        <f>BFI809*1.5*BFH809</f>
        <v>153</v>
      </c>
      <c r="BFL809" s="10"/>
      <c r="BFM809" s="239"/>
      <c r="BFN809" s="179" t="s">
        <v>75</v>
      </c>
      <c r="BFO809" s="361" t="s">
        <v>1402</v>
      </c>
      <c r="BFQ809" s="248">
        <f>IF(BFP809="Kopman",1.3,1)</f>
        <v>1</v>
      </c>
      <c r="BFR809" s="180">
        <f>VLOOKUP(BFO809,$A$879:$F$2508,6,FALSE)</f>
        <v>150</v>
      </c>
      <c r="BFS809" s="179" t="s">
        <v>61</v>
      </c>
      <c r="BFT809" s="10">
        <f>BFR809*1.5*BFQ809</f>
        <v>225</v>
      </c>
      <c r="BFU809" s="10"/>
      <c r="BFV809" s="239"/>
      <c r="BFW809" s="179" t="s">
        <v>75</v>
      </c>
      <c r="BFX809" s="371" t="s">
        <v>593</v>
      </c>
      <c r="BFZ809" s="248">
        <f>IF(BFY809="Kopman",1.3,1)</f>
        <v>1</v>
      </c>
      <c r="BGA809" s="180">
        <f>VLOOKUP(BFX809,$A$879:$F$2508,6,FALSE)</f>
        <v>89</v>
      </c>
      <c r="BGB809" s="179" t="s">
        <v>61</v>
      </c>
      <c r="BGC809" s="10">
        <f>BGA809*1.5*BFZ809</f>
        <v>133.5</v>
      </c>
      <c r="BGD809" s="10"/>
      <c r="BGE809" s="239"/>
      <c r="BGF809" s="179" t="s">
        <v>75</v>
      </c>
      <c r="BGG809" s="361" t="s">
        <v>2577</v>
      </c>
      <c r="BGI809" s="248">
        <f>IF(BGH809="Kopman",1.3,1)</f>
        <v>1</v>
      </c>
      <c r="BGJ809" s="180">
        <f>VLOOKUP(BGG809,$A$879:$F$2508,6,FALSE)</f>
        <v>179</v>
      </c>
      <c r="BGK809" s="179" t="s">
        <v>61</v>
      </c>
      <c r="BGL809" s="10">
        <f>BGJ809*1.5*BGI809</f>
        <v>268.5</v>
      </c>
      <c r="BGM809" s="10"/>
      <c r="BGN809" s="239"/>
      <c r="BGO809" s="179" t="s">
        <v>75</v>
      </c>
      <c r="BGP809" s="371" t="s">
        <v>561</v>
      </c>
      <c r="BGR809" s="248">
        <f>IF(BGQ809="Kopman",1.3,1)</f>
        <v>1</v>
      </c>
      <c r="BGS809" s="180">
        <f>VLOOKUP(BGP809,$A$879:$F$2508,6,FALSE)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2" t="s">
        <v>2128</v>
      </c>
      <c r="BGZ809" s="14" t="s">
        <v>1662</v>
      </c>
      <c r="BHA809" s="248">
        <f>IF(BGZ809="Kopman",1.3,1)</f>
        <v>1.3</v>
      </c>
      <c r="BHB809" s="180">
        <f>VLOOKUP(BGY809,$A$879:$F$2508,6,FALSE)</f>
        <v>153</v>
      </c>
      <c r="BHC809" s="179" t="s">
        <v>61</v>
      </c>
      <c r="BHD809" s="10">
        <f>BHB809*1.5*BHA809</f>
        <v>298.35000000000002</v>
      </c>
      <c r="BHE809" s="10"/>
    </row>
    <row r="810" spans="1:1565" s="14" customFormat="1" ht="15">
      <c r="A810" s="179" t="s">
        <v>76</v>
      </c>
      <c r="B810" s="363" t="s">
        <v>1402</v>
      </c>
      <c r="D810" s="180"/>
      <c r="E810" s="180">
        <f>VLOOKUP(B810,$A$879:$F$2508,6,FALSE)</f>
        <v>150</v>
      </c>
      <c r="F810" s="179" t="s">
        <v>63</v>
      </c>
      <c r="G810" s="10">
        <f>E810*1.4</f>
        <v>210</v>
      </c>
      <c r="H810" s="10"/>
      <c r="I810" s="233"/>
      <c r="J810" s="179" t="s">
        <v>76</v>
      </c>
      <c r="K810" s="361" t="s">
        <v>2577</v>
      </c>
      <c r="M810" s="180"/>
      <c r="N810" s="180">
        <f>VLOOKUP(K810,$A$879:$F$2508,6,FALSE)</f>
        <v>179</v>
      </c>
      <c r="O810" s="179" t="s">
        <v>63</v>
      </c>
      <c r="P810" s="10">
        <f>N810*1.4</f>
        <v>250.6</v>
      </c>
      <c r="Q810" s="10"/>
      <c r="R810" s="233"/>
      <c r="S810" s="179" t="s">
        <v>76</v>
      </c>
      <c r="T810" s="361" t="s">
        <v>2128</v>
      </c>
      <c r="V810" s="180"/>
      <c r="W810" s="180">
        <f>VLOOKUP(T810,$A$879:$F$2508,6,FALSE)</f>
        <v>153</v>
      </c>
      <c r="X810" s="179" t="s">
        <v>63</v>
      </c>
      <c r="Y810" s="10">
        <f>W810*1.4</f>
        <v>214.2</v>
      </c>
      <c r="Z810" s="10"/>
      <c r="AA810" s="233"/>
      <c r="AB810" s="179" t="s">
        <v>76</v>
      </c>
      <c r="AC810" s="361" t="s">
        <v>861</v>
      </c>
      <c r="AE810" s="180"/>
      <c r="AF810" s="180">
        <f>VLOOKUP(AC810,$A$879:$F$2508,6,FALSE)</f>
        <v>380</v>
      </c>
      <c r="AG810" s="179" t="s">
        <v>63</v>
      </c>
      <c r="AH810" s="10">
        <f>AF810*1.4</f>
        <v>532</v>
      </c>
      <c r="AI810" s="10"/>
      <c r="AJ810" s="233"/>
      <c r="AK810" s="179" t="s">
        <v>76</v>
      </c>
      <c r="AL810" s="361" t="s">
        <v>1402</v>
      </c>
      <c r="AN810" s="180"/>
      <c r="AO810" s="180">
        <f>VLOOKUP(AL810,$A$879:$F$2508,6,FALSE)</f>
        <v>150</v>
      </c>
      <c r="AP810" s="179" t="s">
        <v>63</v>
      </c>
      <c r="AQ810" s="10">
        <f>AO810*1.4</f>
        <v>210</v>
      </c>
      <c r="AR810" s="10"/>
      <c r="AS810" s="233"/>
      <c r="AT810" s="179" t="s">
        <v>76</v>
      </c>
      <c r="AU810" s="361" t="s">
        <v>861</v>
      </c>
      <c r="AW810" s="180"/>
      <c r="AX810" s="180">
        <f>VLOOKUP(AU810,$A$879:$F$2508,6,FALSE)</f>
        <v>380</v>
      </c>
      <c r="AY810" s="179" t="s">
        <v>63</v>
      </c>
      <c r="AZ810" s="10">
        <f>AX810*1.4</f>
        <v>532</v>
      </c>
      <c r="BA810" s="10"/>
      <c r="BB810" s="233"/>
      <c r="BC810" s="179" t="s">
        <v>76</v>
      </c>
      <c r="BD810" s="361" t="s">
        <v>2128</v>
      </c>
      <c r="BF810" s="180"/>
      <c r="BG810" s="180">
        <f>VLOOKUP(BD810,$A$879:$F$2508,6,FALSE)</f>
        <v>153</v>
      </c>
      <c r="BH810" s="179" t="s">
        <v>63</v>
      </c>
      <c r="BI810" s="10">
        <f>BG810*1.4</f>
        <v>214.2</v>
      </c>
      <c r="BJ810" s="10"/>
      <c r="BK810" s="233"/>
      <c r="BL810" s="179" t="s">
        <v>76</v>
      </c>
      <c r="BM810" s="361" t="s">
        <v>561</v>
      </c>
      <c r="BO810" s="180"/>
      <c r="BP810" s="180">
        <f>VLOOKUP(BM810,$A$879:$F$2508,6,FALSE)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1" t="s">
        <v>2522</v>
      </c>
      <c r="BX810" s="180"/>
      <c r="BY810" s="180">
        <f>VLOOKUP(BV810,$A$879:$F$2508,6,FALSE)</f>
        <v>237</v>
      </c>
      <c r="BZ810" s="179" t="s">
        <v>63</v>
      </c>
      <c r="CA810" s="10">
        <f>BY810*1.4</f>
        <v>331.79999999999995</v>
      </c>
      <c r="CB810" s="10"/>
      <c r="CC810" s="233"/>
      <c r="CD810" s="179" t="s">
        <v>76</v>
      </c>
      <c r="CE810" s="361" t="s">
        <v>1000</v>
      </c>
      <c r="CG810" s="180"/>
      <c r="CH810" s="180">
        <f>VLOOKUP(CE810,$A$879:$F$2508,6,FALSE)</f>
        <v>292</v>
      </c>
      <c r="CI810" s="179" t="s">
        <v>63</v>
      </c>
      <c r="CJ810" s="10">
        <f>CH810*1.4</f>
        <v>408.79999999999995</v>
      </c>
      <c r="CK810" s="10"/>
      <c r="CL810" s="233"/>
      <c r="CM810" s="179" t="s">
        <v>76</v>
      </c>
      <c r="CN810" s="361" t="s">
        <v>2128</v>
      </c>
      <c r="CP810" s="180"/>
      <c r="CQ810" s="180">
        <f>VLOOKUP(CN810,$A$879:$F$2508,6,FALSE)</f>
        <v>153</v>
      </c>
      <c r="CR810" s="179" t="s">
        <v>63</v>
      </c>
      <c r="CS810" s="10">
        <f>CQ810*1.4</f>
        <v>214.2</v>
      </c>
      <c r="CT810" s="10"/>
      <c r="CU810" s="233"/>
      <c r="CV810" s="179" t="s">
        <v>76</v>
      </c>
      <c r="CW810" s="361" t="s">
        <v>561</v>
      </c>
      <c r="CY810" s="180"/>
      <c r="CZ810" s="180">
        <f>VLOOKUP(CW810,$A$879:$F$2508,6,FALSE)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1" t="s">
        <v>1402</v>
      </c>
      <c r="DH810" s="180"/>
      <c r="DI810" s="180">
        <f>VLOOKUP(DF810,$A$879:$F$2508,6,FALSE)</f>
        <v>150</v>
      </c>
      <c r="DJ810" s="179" t="s">
        <v>63</v>
      </c>
      <c r="DK810" s="10">
        <f>DI810*1.4</f>
        <v>210</v>
      </c>
      <c r="DL810" s="10"/>
      <c r="DM810" s="233"/>
      <c r="DN810" s="179" t="s">
        <v>76</v>
      </c>
      <c r="DO810" s="361" t="s">
        <v>1000</v>
      </c>
      <c r="DQ810" s="180"/>
      <c r="DR810" s="180">
        <f>VLOOKUP(DO810,$A$879:$F$2508,6,FALSE)</f>
        <v>292</v>
      </c>
      <c r="DS810" s="179" t="s">
        <v>63</v>
      </c>
      <c r="DT810" s="10">
        <f>DR810*1.4</f>
        <v>408.79999999999995</v>
      </c>
      <c r="DU810" s="10"/>
      <c r="DV810" s="233"/>
      <c r="DW810" s="179" t="s">
        <v>76</v>
      </c>
      <c r="DX810" s="361" t="s">
        <v>561</v>
      </c>
      <c r="DZ810" s="180"/>
      <c r="EA810" s="180">
        <f>VLOOKUP(DX810,$A$879:$F$2508,6,FALSE)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1" t="s">
        <v>2577</v>
      </c>
      <c r="EI810" s="180"/>
      <c r="EJ810" s="180">
        <f>VLOOKUP(EG810,$A$879:$F$2508,6,FALSE)</f>
        <v>179</v>
      </c>
      <c r="EK810" s="179" t="s">
        <v>63</v>
      </c>
      <c r="EL810" s="10">
        <f>EJ810*1.4</f>
        <v>250.6</v>
      </c>
      <c r="EM810" s="10"/>
      <c r="EN810" s="233"/>
      <c r="EO810" s="179" t="s">
        <v>76</v>
      </c>
      <c r="EP810" s="361" t="s">
        <v>2128</v>
      </c>
      <c r="ER810" s="180"/>
      <c r="ES810" s="180">
        <f>VLOOKUP(EP810,$A$879:$F$2508,6,FALSE)</f>
        <v>153</v>
      </c>
      <c r="ET810" s="179" t="s">
        <v>63</v>
      </c>
      <c r="EU810" s="10">
        <f>ES810*1.4</f>
        <v>214.2</v>
      </c>
      <c r="EV810" s="10"/>
      <c r="EW810" s="233"/>
      <c r="EX810" s="179" t="s">
        <v>76</v>
      </c>
      <c r="EY810" s="361" t="s">
        <v>2128</v>
      </c>
      <c r="FA810" s="180"/>
      <c r="FB810" s="180">
        <f>VLOOKUP(EY810,$A$879:$F$2508,6,FALSE)</f>
        <v>153</v>
      </c>
      <c r="FC810" s="179" t="s">
        <v>63</v>
      </c>
      <c r="FD810" s="10">
        <f>FB810*1.4</f>
        <v>214.2</v>
      </c>
      <c r="FE810" s="10"/>
      <c r="FF810" s="233"/>
      <c r="FG810" s="179" t="s">
        <v>76</v>
      </c>
      <c r="FH810" s="361" t="s">
        <v>2577</v>
      </c>
      <c r="FJ810" s="180"/>
      <c r="FK810" s="180">
        <f>VLOOKUP(FH810,$A$879:$F$2508,6,FALSE)</f>
        <v>179</v>
      </c>
      <c r="FL810" s="179" t="s">
        <v>63</v>
      </c>
      <c r="FM810" s="10">
        <f>FK810*1.4</f>
        <v>250.6</v>
      </c>
      <c r="FN810" s="10"/>
      <c r="FO810" s="233"/>
      <c r="FP810" s="179" t="s">
        <v>76</v>
      </c>
      <c r="FQ810" s="361" t="s">
        <v>433</v>
      </c>
      <c r="FS810" s="180"/>
      <c r="FT810" s="180">
        <f>VLOOKUP(FQ810,$A$879:$F$2508,6,FALSE)</f>
        <v>61</v>
      </c>
      <c r="FU810" s="179" t="s">
        <v>63</v>
      </c>
      <c r="FV810" s="10">
        <f>FT810*1.4</f>
        <v>85.399999999999991</v>
      </c>
      <c r="FW810" s="10"/>
      <c r="FX810" s="233"/>
      <c r="FY810" s="179" t="s">
        <v>76</v>
      </c>
      <c r="FZ810" s="369" t="s">
        <v>183</v>
      </c>
      <c r="GB810" s="180"/>
      <c r="GC810" s="180" t="e">
        <f>VLOOKUP(FZ810,$A$879:$F$2508,6,FALSE)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1" t="s">
        <v>600</v>
      </c>
      <c r="GK810" s="180"/>
      <c r="GL810" s="180">
        <f>VLOOKUP(GI810,$A$879:$F$2508,6,FALSE)</f>
        <v>96</v>
      </c>
      <c r="GM810" s="179" t="s">
        <v>63</v>
      </c>
      <c r="GN810" s="10">
        <f>GL810*1.4</f>
        <v>134.39999999999998</v>
      </c>
      <c r="GO810" s="10"/>
      <c r="GP810" s="233"/>
      <c r="GQ810" s="179" t="s">
        <v>76</v>
      </c>
      <c r="GR810" s="361" t="s">
        <v>2577</v>
      </c>
      <c r="GT810" s="180"/>
      <c r="GU810" s="180">
        <f>VLOOKUP(GR810,$A$879:$F$2508,6,FALSE)</f>
        <v>179</v>
      </c>
      <c r="GV810" s="179" t="s">
        <v>63</v>
      </c>
      <c r="GW810" s="10">
        <f>GU810*1.4</f>
        <v>250.6</v>
      </c>
      <c r="GX810" s="10"/>
      <c r="GY810" s="233"/>
      <c r="GZ810" s="179" t="s">
        <v>76</v>
      </c>
      <c r="HA810" s="361" t="s">
        <v>433</v>
      </c>
      <c r="HC810" s="180"/>
      <c r="HD810" s="180">
        <f>VLOOKUP(HA810,$A$879:$F$2508,6,FALSE)</f>
        <v>61</v>
      </c>
      <c r="HE810" s="179" t="s">
        <v>63</v>
      </c>
      <c r="HF810" s="10">
        <f>HD810*1.4</f>
        <v>85.399999999999991</v>
      </c>
      <c r="HG810" s="10"/>
      <c r="HH810" s="233"/>
      <c r="HI810" s="179" t="s">
        <v>76</v>
      </c>
      <c r="HJ810" s="361" t="s">
        <v>2128</v>
      </c>
      <c r="HL810" s="180"/>
      <c r="HM810" s="180">
        <f>VLOOKUP(HJ810,$A$879:$F$2508,6,FALSE)</f>
        <v>153</v>
      </c>
      <c r="HN810" s="179" t="s">
        <v>63</v>
      </c>
      <c r="HO810" s="10">
        <f>HM810*1.4</f>
        <v>214.2</v>
      </c>
      <c r="HP810" s="10"/>
      <c r="HQ810" s="233"/>
      <c r="HR810" s="179" t="s">
        <v>76</v>
      </c>
      <c r="HS810" s="361" t="s">
        <v>415</v>
      </c>
      <c r="HU810" s="180"/>
      <c r="HV810" s="180">
        <f>VLOOKUP(HS810,$A$879:$F$2508,6,FALSE)</f>
        <v>11</v>
      </c>
      <c r="HW810" s="179" t="s">
        <v>63</v>
      </c>
      <c r="HX810" s="10">
        <f>HV810*1.4</f>
        <v>15.399999999999999</v>
      </c>
      <c r="HY810" s="10"/>
      <c r="HZ810" s="233"/>
      <c r="IA810" s="179" t="s">
        <v>76</v>
      </c>
      <c r="IB810" s="361" t="s">
        <v>593</v>
      </c>
      <c r="ID810" s="180"/>
      <c r="IE810" s="180">
        <f>VLOOKUP(IB810,$A$879:$F$2508,6,FALSE)</f>
        <v>89</v>
      </c>
      <c r="IF810" s="179" t="s">
        <v>63</v>
      </c>
      <c r="IG810" s="10">
        <f>IE810*1.4</f>
        <v>124.6</v>
      </c>
      <c r="IH810" s="10"/>
      <c r="II810" s="233"/>
      <c r="IJ810" s="179" t="s">
        <v>76</v>
      </c>
      <c r="IK810" s="361" t="s">
        <v>1402</v>
      </c>
      <c r="IM810" s="180"/>
      <c r="IN810" s="180">
        <f>VLOOKUP(IK810,$A$879:$F$2508,6,FALSE)</f>
        <v>150</v>
      </c>
      <c r="IO810" s="179" t="s">
        <v>63</v>
      </c>
      <c r="IP810" s="10">
        <f>IN810*1.4</f>
        <v>210</v>
      </c>
      <c r="IQ810" s="10"/>
      <c r="IR810" s="233"/>
      <c r="IS810" s="179" t="s">
        <v>76</v>
      </c>
      <c r="IT810" s="361" t="s">
        <v>433</v>
      </c>
      <c r="IV810" s="180"/>
      <c r="IW810" s="180">
        <f>VLOOKUP(IT810,$A$879:$F$2508,6,FALSE)</f>
        <v>61</v>
      </c>
      <c r="IX810" s="179" t="s">
        <v>63</v>
      </c>
      <c r="IY810" s="10">
        <f>IW810*1.4</f>
        <v>85.399999999999991</v>
      </c>
      <c r="IZ810" s="10"/>
      <c r="JA810" s="233"/>
      <c r="JB810" s="179" t="s">
        <v>76</v>
      </c>
      <c r="JC810" s="361" t="s">
        <v>2577</v>
      </c>
      <c r="JE810" s="180"/>
      <c r="JF810" s="180">
        <f>VLOOKUP(JC810,$A$879:$F$2508,6,FALSE)</f>
        <v>179</v>
      </c>
      <c r="JG810" s="179" t="s">
        <v>63</v>
      </c>
      <c r="JH810" s="10">
        <f>JF810*1.4</f>
        <v>250.6</v>
      </c>
      <c r="JI810" s="10"/>
      <c r="JJ810" s="233"/>
      <c r="JK810" s="179" t="s">
        <v>76</v>
      </c>
      <c r="JL810" s="361" t="s">
        <v>861</v>
      </c>
      <c r="JN810" s="180"/>
      <c r="JO810" s="180">
        <f>VLOOKUP(JL810,$A$879:$F$2508,6,FALSE)</f>
        <v>380</v>
      </c>
      <c r="JP810" s="179" t="s">
        <v>63</v>
      </c>
      <c r="JQ810" s="10">
        <f>JO810*1.4</f>
        <v>532</v>
      </c>
      <c r="JR810" s="10"/>
      <c r="JS810" s="233"/>
      <c r="JT810" s="179" t="s">
        <v>76</v>
      </c>
      <c r="JU810" s="361" t="s">
        <v>2128</v>
      </c>
      <c r="JW810" s="180"/>
      <c r="JX810" s="180">
        <f>VLOOKUP(JU810,$A$879:$F$2508,6,FALSE)</f>
        <v>153</v>
      </c>
      <c r="JY810" s="179" t="s">
        <v>63</v>
      </c>
      <c r="JZ810" s="10">
        <f>JX810*1.4</f>
        <v>214.2</v>
      </c>
      <c r="KA810" s="10"/>
      <c r="KB810" s="233"/>
      <c r="KC810" s="179" t="s">
        <v>76</v>
      </c>
      <c r="KD810" s="369" t="s">
        <v>183</v>
      </c>
      <c r="KF810" s="180"/>
      <c r="KG810" s="180" t="e">
        <f>VLOOKUP(KD810,$A$879:$F$2508,6,FALSE)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1" t="s">
        <v>2522</v>
      </c>
      <c r="KO810" s="180"/>
      <c r="KP810" s="180">
        <f>VLOOKUP(KM810,$A$879:$F$2508,6,FALSE)</f>
        <v>237</v>
      </c>
      <c r="KQ810" s="179" t="s">
        <v>63</v>
      </c>
      <c r="KR810" s="10">
        <f>KP810*1.4</f>
        <v>331.79999999999995</v>
      </c>
      <c r="KS810" s="10"/>
      <c r="KT810" s="233"/>
      <c r="KU810" s="179" t="s">
        <v>76</v>
      </c>
      <c r="KV810" s="361" t="s">
        <v>561</v>
      </c>
      <c r="KX810" s="180"/>
      <c r="KY810" s="180">
        <f>VLOOKUP(KV810,$A$879:$F$2508,6,FALSE)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9" t="s">
        <v>183</v>
      </c>
      <c r="LG810" s="180"/>
      <c r="LH810" s="180" t="e">
        <f>VLOOKUP(LE810,$A$879:$F$2508,6,FALSE)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1" t="s">
        <v>861</v>
      </c>
      <c r="LP810" s="180"/>
      <c r="LQ810" s="180">
        <f>VLOOKUP(LN810,$A$879:$F$2508,6,FALSE)</f>
        <v>380</v>
      </c>
      <c r="LR810" s="179" t="s">
        <v>63</v>
      </c>
      <c r="LS810" s="10">
        <f>LQ810*1.4</f>
        <v>532</v>
      </c>
      <c r="LT810" s="10"/>
      <c r="LU810" s="233"/>
      <c r="LV810" s="179" t="s">
        <v>76</v>
      </c>
      <c r="LW810" s="361" t="s">
        <v>433</v>
      </c>
      <c r="LY810" s="180"/>
      <c r="LZ810" s="180">
        <f>VLOOKUP(LW810,$A$879:$F$2508,6,FALSE)</f>
        <v>61</v>
      </c>
      <c r="MA810" s="179" t="s">
        <v>63</v>
      </c>
      <c r="MB810" s="10">
        <f>LZ810*1.4</f>
        <v>85.399999999999991</v>
      </c>
      <c r="MC810" s="10"/>
      <c r="MD810" s="233"/>
      <c r="ME810" s="179" t="s">
        <v>76</v>
      </c>
      <c r="MF810" s="361" t="s">
        <v>433</v>
      </c>
      <c r="MH810" s="180"/>
      <c r="MI810" s="180">
        <f>VLOOKUP(MF810,$A$879:$F$2508,6,FALSE)</f>
        <v>61</v>
      </c>
      <c r="MJ810" s="179" t="s">
        <v>63</v>
      </c>
      <c r="MK810" s="10">
        <f>MI810*1.4</f>
        <v>85.399999999999991</v>
      </c>
      <c r="ML810" s="10"/>
      <c r="MM810" s="233"/>
      <c r="MN810" s="179" t="s">
        <v>76</v>
      </c>
      <c r="MO810" s="369" t="s">
        <v>183</v>
      </c>
      <c r="MQ810" s="180"/>
      <c r="MR810" s="180" t="e">
        <f>VLOOKUP(MO810,$A$879:$F$2508,6,FALSE)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1" t="s">
        <v>861</v>
      </c>
      <c r="MZ810" s="180"/>
      <c r="NA810" s="180">
        <f>VLOOKUP(MX810,$A$879:$F$2508,6,FALSE)</f>
        <v>380</v>
      </c>
      <c r="NB810" s="179" t="s">
        <v>63</v>
      </c>
      <c r="NC810" s="10">
        <f>NA810*1.4</f>
        <v>532</v>
      </c>
      <c r="ND810" s="10"/>
      <c r="NE810" s="233"/>
      <c r="NF810" s="179" t="s">
        <v>76</v>
      </c>
      <c r="NG810" s="361" t="s">
        <v>600</v>
      </c>
      <c r="NI810" s="180"/>
      <c r="NJ810" s="180">
        <f>VLOOKUP(NG810,$A$879:$F$2508,6,FALSE)</f>
        <v>96</v>
      </c>
      <c r="NK810" s="179" t="s">
        <v>63</v>
      </c>
      <c r="NL810" s="10">
        <f>NJ810*1.4</f>
        <v>134.39999999999998</v>
      </c>
      <c r="NM810" s="10"/>
      <c r="NN810" s="233"/>
      <c r="NO810" s="179" t="s">
        <v>76</v>
      </c>
      <c r="NP810" s="361" t="s">
        <v>593</v>
      </c>
      <c r="NR810" s="180"/>
      <c r="NS810" s="180">
        <f>VLOOKUP(NP810,$A$879:$F$2508,6,FALSE)</f>
        <v>89</v>
      </c>
      <c r="NT810" s="179" t="s">
        <v>63</v>
      </c>
      <c r="NU810" s="10">
        <f>NS810*1.4</f>
        <v>124.6</v>
      </c>
      <c r="NV810" s="10"/>
      <c r="NW810" s="233"/>
      <c r="NX810" s="179" t="s">
        <v>76</v>
      </c>
      <c r="NY810" s="361" t="s">
        <v>2577</v>
      </c>
      <c r="OA810" s="180"/>
      <c r="OB810" s="180">
        <f>VLOOKUP(NY810,$A$879:$F$2508,6,FALSE)</f>
        <v>179</v>
      </c>
      <c r="OC810" s="179" t="s">
        <v>63</v>
      </c>
      <c r="OD810" s="10">
        <f>OB810*1.4</f>
        <v>250.6</v>
      </c>
      <c r="OE810" s="10"/>
      <c r="OF810" s="233"/>
      <c r="OG810" s="179" t="s">
        <v>76</v>
      </c>
      <c r="OH810" s="361" t="s">
        <v>433</v>
      </c>
      <c r="OJ810" s="180"/>
      <c r="OK810" s="180">
        <f>VLOOKUP(OH810,$A$879:$F$2508,6,FALSE)</f>
        <v>61</v>
      </c>
      <c r="OL810" s="179" t="s">
        <v>63</v>
      </c>
      <c r="OM810" s="10">
        <f>OK810*1.4</f>
        <v>85.399999999999991</v>
      </c>
      <c r="ON810" s="10"/>
      <c r="OO810" s="233"/>
      <c r="OP810" s="179" t="s">
        <v>76</v>
      </c>
      <c r="OQ810" s="361" t="s">
        <v>433</v>
      </c>
      <c r="OS810" s="180"/>
      <c r="OT810" s="180">
        <f>VLOOKUP(OQ810,$A$879:$F$2508,6,FALSE)</f>
        <v>61</v>
      </c>
      <c r="OU810" s="179" t="s">
        <v>63</v>
      </c>
      <c r="OV810" s="10">
        <f>OT810*1.4</f>
        <v>85.399999999999991</v>
      </c>
      <c r="OW810" s="10"/>
      <c r="OX810" s="233"/>
      <c r="OY810" s="179" t="s">
        <v>76</v>
      </c>
      <c r="OZ810" s="371" t="s">
        <v>1000</v>
      </c>
      <c r="PB810" s="180"/>
      <c r="PC810" s="180">
        <f>VLOOKUP(OZ810,$A$879:$F$2508,6,FALSE)</f>
        <v>292</v>
      </c>
      <c r="PD810" s="179" t="s">
        <v>63</v>
      </c>
      <c r="PE810" s="10">
        <f>PC810*1.4</f>
        <v>408.79999999999995</v>
      </c>
      <c r="PF810" s="10"/>
      <c r="PG810" s="233"/>
      <c r="PH810" s="179" t="s">
        <v>76</v>
      </c>
      <c r="PI810" s="361" t="s">
        <v>1000</v>
      </c>
      <c r="PK810" s="180"/>
      <c r="PL810" s="180">
        <f>VLOOKUP(PI810,$A$879:$F$2508,6,FALSE)</f>
        <v>292</v>
      </c>
      <c r="PM810" s="179" t="s">
        <v>63</v>
      </c>
      <c r="PN810" s="10">
        <f>PL810*1.4</f>
        <v>408.79999999999995</v>
      </c>
      <c r="PO810" s="10"/>
      <c r="PP810" s="233"/>
      <c r="PQ810" s="179" t="s">
        <v>76</v>
      </c>
      <c r="PR810" s="361" t="s">
        <v>1402</v>
      </c>
      <c r="PT810" s="180"/>
      <c r="PU810" s="180">
        <f>VLOOKUP(PR810,$A$879:$F$2508,6,FALSE)</f>
        <v>150</v>
      </c>
      <c r="PV810" s="179" t="s">
        <v>63</v>
      </c>
      <c r="PW810" s="10">
        <f>PU810*1.4</f>
        <v>210</v>
      </c>
      <c r="PX810" s="10"/>
      <c r="PY810" s="233"/>
      <c r="PZ810" s="179" t="s">
        <v>76</v>
      </c>
      <c r="QA810" s="363" t="s">
        <v>1402</v>
      </c>
      <c r="QC810" s="180"/>
      <c r="QD810" s="180">
        <f>VLOOKUP(QA810,$A$879:$F$2508,6,FALSE)</f>
        <v>150</v>
      </c>
      <c r="QE810" s="179" t="s">
        <v>63</v>
      </c>
      <c r="QF810" s="10">
        <f>QD810*1.4</f>
        <v>210</v>
      </c>
      <c r="QG810" s="10"/>
      <c r="QH810" s="233"/>
      <c r="QI810" s="179" t="s">
        <v>76</v>
      </c>
      <c r="QJ810" s="369" t="s">
        <v>183</v>
      </c>
      <c r="QL810" s="180"/>
      <c r="QM810" s="180" t="e">
        <f>VLOOKUP(QJ810,$A$879:$F$2508,6,FALSE)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1" t="s">
        <v>1402</v>
      </c>
      <c r="QU810" s="180"/>
      <c r="QV810" s="180">
        <f>VLOOKUP(QS810,$A$879:$F$2508,6,FALSE)</f>
        <v>150</v>
      </c>
      <c r="QW810" s="179" t="s">
        <v>63</v>
      </c>
      <c r="QX810" s="10">
        <f>QV810*1.4</f>
        <v>210</v>
      </c>
      <c r="QY810" s="10"/>
      <c r="QZ810" s="233"/>
      <c r="RA810" s="179" t="s">
        <v>76</v>
      </c>
      <c r="RB810" s="361" t="s">
        <v>2128</v>
      </c>
      <c r="RD810" s="180"/>
      <c r="RE810" s="180">
        <f>VLOOKUP(RB810,$A$879:$F$2508,6,FALSE)</f>
        <v>153</v>
      </c>
      <c r="RF810" s="179" t="s">
        <v>63</v>
      </c>
      <c r="RG810" s="10">
        <f>RE810*1.4</f>
        <v>214.2</v>
      </c>
      <c r="RH810" s="10"/>
      <c r="RI810" s="233"/>
      <c r="RJ810" s="179" t="s">
        <v>76</v>
      </c>
      <c r="RK810" s="361" t="s">
        <v>2577</v>
      </c>
      <c r="RM810" s="180"/>
      <c r="RN810" s="180">
        <f>VLOOKUP(RK810,$A$879:$F$2508,6,FALSE)</f>
        <v>179</v>
      </c>
      <c r="RO810" s="179" t="s">
        <v>63</v>
      </c>
      <c r="RP810" s="10">
        <f>RN810*1.4</f>
        <v>250.6</v>
      </c>
      <c r="RQ810" s="10"/>
      <c r="RR810" s="233"/>
      <c r="RS810" s="179" t="s">
        <v>76</v>
      </c>
      <c r="RT810" s="369" t="s">
        <v>183</v>
      </c>
      <c r="RV810" s="180"/>
      <c r="RW810" s="180" t="e">
        <f>VLOOKUP(RT810,$A$879:$F$2508,6,FALSE)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1" t="s">
        <v>593</v>
      </c>
      <c r="SE810" s="180"/>
      <c r="SF810" s="180">
        <f>VLOOKUP(SC810,$A$879:$F$2508,6,FALSE)</f>
        <v>89</v>
      </c>
      <c r="SG810" s="179" t="s">
        <v>63</v>
      </c>
      <c r="SH810" s="10">
        <f>SF810*1.4</f>
        <v>124.6</v>
      </c>
      <c r="SI810" s="10"/>
      <c r="SJ810" s="239"/>
      <c r="SK810" s="179" t="s">
        <v>76</v>
      </c>
      <c r="SL810" s="361" t="s">
        <v>417</v>
      </c>
      <c r="SN810" s="180"/>
      <c r="SO810" s="180">
        <f>VLOOKUP(SL810,$A$879:$F$2508,6,FALSE)</f>
        <v>102</v>
      </c>
      <c r="SP810" s="179" t="s">
        <v>63</v>
      </c>
      <c r="SQ810" s="10">
        <f>SO810*1.4</f>
        <v>142.79999999999998</v>
      </c>
      <c r="SR810" s="10"/>
      <c r="SS810" s="239"/>
      <c r="ST810" s="179" t="s">
        <v>76</v>
      </c>
      <c r="SU810" s="361" t="s">
        <v>861</v>
      </c>
      <c r="SW810" s="180"/>
      <c r="SX810" s="180">
        <f>VLOOKUP(SU810,$A$879:$F$2508,6,FALSE)</f>
        <v>380</v>
      </c>
      <c r="SY810" s="179" t="s">
        <v>63</v>
      </c>
      <c r="SZ810" s="10">
        <f>SX810*1.4</f>
        <v>532</v>
      </c>
      <c r="TA810" s="10"/>
      <c r="TB810" s="239"/>
      <c r="TC810" s="179" t="s">
        <v>76</v>
      </c>
      <c r="TD810" s="369" t="s">
        <v>183</v>
      </c>
      <c r="TF810" s="180"/>
      <c r="TG810" s="180" t="e">
        <f>VLOOKUP(TD810,$A$879:$F$2508,6,FALSE)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1" t="s">
        <v>458</v>
      </c>
      <c r="TO810" s="180"/>
      <c r="TP810" s="180">
        <f>VLOOKUP(TM810,$A$879:$F$2508,6,FALSE)</f>
        <v>217</v>
      </c>
      <c r="TQ810" s="179" t="s">
        <v>63</v>
      </c>
      <c r="TR810" s="10">
        <f>TP810*1.4</f>
        <v>303.79999999999995</v>
      </c>
      <c r="TS810" s="10"/>
      <c r="TT810" s="239"/>
      <c r="TU810" s="179" t="s">
        <v>76</v>
      </c>
      <c r="TV810" s="361" t="s">
        <v>417</v>
      </c>
      <c r="TX810" s="180"/>
      <c r="TY810" s="180">
        <f>VLOOKUP(TV810,$A$879:$F$2508,6,FALSE)</f>
        <v>102</v>
      </c>
      <c r="TZ810" s="179" t="s">
        <v>63</v>
      </c>
      <c r="UA810" s="10">
        <f>TY810*1.4</f>
        <v>142.79999999999998</v>
      </c>
      <c r="UB810" s="10"/>
      <c r="UC810" s="239"/>
      <c r="UD810" s="179" t="s">
        <v>76</v>
      </c>
      <c r="UE810" s="361" t="s">
        <v>2577</v>
      </c>
      <c r="UG810" s="180"/>
      <c r="UH810" s="180">
        <f>VLOOKUP(UE810,$A$879:$F$2508,6,FALSE)</f>
        <v>179</v>
      </c>
      <c r="UI810" s="179" t="s">
        <v>63</v>
      </c>
      <c r="UJ810" s="10">
        <f>UH810*1.4</f>
        <v>250.6</v>
      </c>
      <c r="UK810" s="10"/>
      <c r="UL810" s="239"/>
      <c r="UM810" s="179" t="s">
        <v>76</v>
      </c>
      <c r="UN810" s="369" t="s">
        <v>183</v>
      </c>
      <c r="UP810" s="180"/>
      <c r="UQ810" s="180" t="e">
        <f>VLOOKUP(UN810,$A$879:$F$2508,6,FALSE)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1" t="s">
        <v>576</v>
      </c>
      <c r="UY810" s="180"/>
      <c r="UZ810" s="180">
        <f>VLOOKUP(UW810,$A$879:$F$2508,6,FALSE)</f>
        <v>11</v>
      </c>
      <c r="VA810" s="179" t="s">
        <v>63</v>
      </c>
      <c r="VB810" s="10">
        <f>UZ810*1.4</f>
        <v>15.399999999999999</v>
      </c>
      <c r="VC810" s="10"/>
      <c r="VD810" s="239"/>
      <c r="VE810" s="179" t="s">
        <v>76</v>
      </c>
      <c r="VF810" s="369" t="s">
        <v>183</v>
      </c>
      <c r="VH810" s="180"/>
      <c r="VI810" s="180" t="e">
        <f>VLOOKUP(VF810,$A$879:$F$2508,6,FALSE)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1" t="s">
        <v>433</v>
      </c>
      <c r="VQ810" s="180"/>
      <c r="VR810" s="180">
        <f>VLOOKUP(VO810,$A$879:$F$2508,6,FALSE)</f>
        <v>61</v>
      </c>
      <c r="VS810" s="179" t="s">
        <v>63</v>
      </c>
      <c r="VT810" s="10">
        <f>VR810*1.4</f>
        <v>85.399999999999991</v>
      </c>
      <c r="VU810" s="10"/>
      <c r="VV810" s="239"/>
      <c r="VW810" s="179" t="s">
        <v>76</v>
      </c>
      <c r="VX810" s="369" t="s">
        <v>183</v>
      </c>
      <c r="VZ810" s="180"/>
      <c r="WA810" s="180" t="e">
        <f>VLOOKUP(VX810,$A$879:$F$2508,6,FALSE)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1" t="s">
        <v>2128</v>
      </c>
      <c r="WI810" s="180"/>
      <c r="WJ810" s="180">
        <f>VLOOKUP(WG810,$A$879:$F$2508,6,FALSE)</f>
        <v>153</v>
      </c>
      <c r="WK810" s="179" t="s">
        <v>63</v>
      </c>
      <c r="WL810" s="10">
        <f>WJ810*1.4</f>
        <v>214.2</v>
      </c>
      <c r="WN810" s="239"/>
      <c r="WO810" s="179" t="s">
        <v>76</v>
      </c>
      <c r="WP810" s="361" t="s">
        <v>1402</v>
      </c>
      <c r="WQ810" s="180"/>
      <c r="WR810" s="180"/>
      <c r="WS810" s="180">
        <f>VLOOKUP(WP810,$A$879:$F$2508,6,FALSE)</f>
        <v>150</v>
      </c>
      <c r="WT810" s="179" t="s">
        <v>63</v>
      </c>
      <c r="WU810" s="10">
        <f>WS810*1.4</f>
        <v>210</v>
      </c>
      <c r="WV810" s="10"/>
      <c r="WW810" s="239"/>
      <c r="WX810" s="179" t="s">
        <v>76</v>
      </c>
      <c r="WY810" s="361" t="s">
        <v>2577</v>
      </c>
      <c r="XA810" s="180"/>
      <c r="XB810" s="180">
        <f>VLOOKUP(WY810,$A$879:$F$2508,6,FALSE)</f>
        <v>179</v>
      </c>
      <c r="XC810" s="179" t="s">
        <v>63</v>
      </c>
      <c r="XD810" s="10">
        <f>XB810*1.4</f>
        <v>250.6</v>
      </c>
      <c r="XF810" s="239"/>
      <c r="XG810" s="179" t="s">
        <v>76</v>
      </c>
      <c r="XH810" s="371" t="s">
        <v>576</v>
      </c>
      <c r="XJ810" s="180"/>
      <c r="XK810" s="180">
        <f>VLOOKUP(XH810,$A$879:$F$2508,6,FALSE)</f>
        <v>11</v>
      </c>
      <c r="XL810" s="179" t="s">
        <v>63</v>
      </c>
      <c r="XM810" s="10">
        <f>XK810*1.4</f>
        <v>15.399999999999999</v>
      </c>
      <c r="XO810" s="239"/>
      <c r="XP810" s="179" t="s">
        <v>76</v>
      </c>
      <c r="XQ810" s="361" t="s">
        <v>2093</v>
      </c>
      <c r="XS810" s="180"/>
      <c r="XT810" s="180">
        <f>VLOOKUP(XQ810,$A$879:$F$2508,6,FALSE)</f>
        <v>248</v>
      </c>
      <c r="XU810" s="179" t="s">
        <v>63</v>
      </c>
      <c r="XV810" s="10">
        <f>XT810*1.4</f>
        <v>347.2</v>
      </c>
      <c r="XW810" s="10"/>
      <c r="XX810" s="239"/>
      <c r="XY810" s="179" t="s">
        <v>76</v>
      </c>
      <c r="XZ810" s="361" t="s">
        <v>433</v>
      </c>
      <c r="YB810" s="180"/>
      <c r="YC810" s="180">
        <f>VLOOKUP(XZ810,$A$879:$F$2508,6,FALSE)</f>
        <v>61</v>
      </c>
      <c r="YD810" s="179" t="s">
        <v>63</v>
      </c>
      <c r="YE810" s="10">
        <f>YC810*1.4</f>
        <v>85.399999999999991</v>
      </c>
      <c r="YG810" s="239"/>
      <c r="YH810" s="179" t="s">
        <v>76</v>
      </c>
      <c r="YI810" s="361" t="s">
        <v>2128</v>
      </c>
      <c r="YK810" s="180"/>
      <c r="YL810" s="180">
        <f>VLOOKUP(YI810,$A$879:$F$2508,6,FALSE)</f>
        <v>153</v>
      </c>
      <c r="YM810" s="179" t="s">
        <v>63</v>
      </c>
      <c r="YN810" s="10">
        <f>YL810*1.4</f>
        <v>214.2</v>
      </c>
      <c r="YO810" s="10"/>
      <c r="YP810" s="239"/>
      <c r="YQ810" s="179" t="s">
        <v>76</v>
      </c>
      <c r="YR810" s="361" t="s">
        <v>427</v>
      </c>
      <c r="YT810" s="180"/>
      <c r="YU810" s="180">
        <f>VLOOKUP(YR810,$A$879:$F$2508,6,FALSE)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1" t="s">
        <v>460</v>
      </c>
      <c r="ZC810" s="180"/>
      <c r="ZD810" s="180">
        <f>VLOOKUP(ZA810,$A$879:$F$2508,6,FALSE)</f>
        <v>5</v>
      </c>
      <c r="ZE810" s="179" t="s">
        <v>63</v>
      </c>
      <c r="ZF810" s="10">
        <f>ZD810*1.4</f>
        <v>7</v>
      </c>
      <c r="ZH810" s="239"/>
      <c r="ZI810" s="179" t="s">
        <v>76</v>
      </c>
      <c r="ZJ810" s="361" t="s">
        <v>861</v>
      </c>
      <c r="ZL810" s="180"/>
      <c r="ZM810" s="180">
        <f>VLOOKUP(ZJ810,$A$879:$F$2508,6,FALSE)</f>
        <v>380</v>
      </c>
      <c r="ZN810" s="179" t="s">
        <v>63</v>
      </c>
      <c r="ZO810" s="10">
        <f>ZM810*1.4</f>
        <v>532</v>
      </c>
      <c r="ZQ810" s="239"/>
      <c r="ZR810" s="179" t="s">
        <v>76</v>
      </c>
      <c r="ZS810" s="361" t="s">
        <v>1000</v>
      </c>
      <c r="ZU810" s="180"/>
      <c r="ZV810" s="180">
        <f>VLOOKUP(ZS810,$A$879:$F$2508,6,FALSE)</f>
        <v>292</v>
      </c>
      <c r="ZW810" s="179" t="s">
        <v>63</v>
      </c>
      <c r="ZX810" s="10">
        <f>ZV810*1.4</f>
        <v>408.79999999999995</v>
      </c>
      <c r="ZY810" s="10"/>
      <c r="ZZ810" s="239"/>
      <c r="AAA810" s="179" t="s">
        <v>76</v>
      </c>
      <c r="AAB810" s="361" t="s">
        <v>458</v>
      </c>
      <c r="AAD810" s="180"/>
      <c r="AAE810" s="180">
        <f>VLOOKUP(AAB810,$A$879:$F$2508,6,FALSE)</f>
        <v>217</v>
      </c>
      <c r="AAF810" s="179" t="s">
        <v>63</v>
      </c>
      <c r="AAG810" s="10">
        <f>AAE810*1.4</f>
        <v>303.79999999999995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VLOOKUP(AAK810,$A$879:$F$2508,6,FALSE)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1" t="s">
        <v>861</v>
      </c>
      <c r="AAV810" s="180"/>
      <c r="AAW810" s="180">
        <f>VLOOKUP(AAT810,$A$879:$F$2508,6,FALSE)</f>
        <v>380</v>
      </c>
      <c r="AAX810" s="179" t="s">
        <v>63</v>
      </c>
      <c r="AAY810" s="10">
        <f>AAW810*1.4</f>
        <v>532</v>
      </c>
      <c r="AAZ810" s="10"/>
      <c r="ABA810" s="239"/>
      <c r="ABB810" s="179" t="s">
        <v>76</v>
      </c>
      <c r="ABC810" s="375" t="s">
        <v>433</v>
      </c>
      <c r="ABE810" s="180"/>
      <c r="ABF810" s="180">
        <f>VLOOKUP(ABC810,$A$879:$F$2508,6,FALSE)</f>
        <v>61</v>
      </c>
      <c r="ABG810" s="179" t="s">
        <v>63</v>
      </c>
      <c r="ABH810" s="10">
        <f>ABF810*1.4</f>
        <v>85.399999999999991</v>
      </c>
      <c r="ABI810" s="10"/>
      <c r="ABJ810" s="239"/>
      <c r="ABK810" s="179" t="s">
        <v>76</v>
      </c>
      <c r="ABL810" s="361" t="s">
        <v>861</v>
      </c>
      <c r="ABN810" s="180"/>
      <c r="ABO810" s="180">
        <f>VLOOKUP(ABL810,$A$879:$F$2508,6,FALSE)</f>
        <v>380</v>
      </c>
      <c r="ABP810" s="179" t="s">
        <v>63</v>
      </c>
      <c r="ABQ810" s="10">
        <f>ABO810*1.4</f>
        <v>532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VLOOKUP(ABU810,$A$879:$F$2508,6,FALSE)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VLOOKUP(ACD810,$A$879:$F$2508,6,FALSE)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VLOOKUP(ACM810,$A$879:$F$2508,6,FALSE)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VLOOKUP(ACV810,$A$879:$F$2508,6,FALSE)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1" t="s">
        <v>433</v>
      </c>
      <c r="ADG810" s="180"/>
      <c r="ADH810" s="180">
        <f>VLOOKUP(ADE810,$A$879:$F$2508,6,FALSE)</f>
        <v>61</v>
      </c>
      <c r="ADI810" s="179" t="s">
        <v>63</v>
      </c>
      <c r="ADJ810" s="10">
        <f>ADH810*1.4</f>
        <v>85.399999999999991</v>
      </c>
      <c r="ADL810" s="239"/>
      <c r="ADM810" s="179" t="s">
        <v>76</v>
      </c>
      <c r="ADN810" s="75" t="s">
        <v>183</v>
      </c>
      <c r="ADP810" s="180"/>
      <c r="ADQ810" s="180" t="e">
        <f>VLOOKUP(ADN810,$A$879:$F$2508,6,FALSE)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1" t="s">
        <v>1402</v>
      </c>
      <c r="ADY810" s="180"/>
      <c r="ADZ810" s="180">
        <f>VLOOKUP(ADW810,$A$879:$F$2508,6,FALSE)</f>
        <v>150</v>
      </c>
      <c r="AEA810" s="179" t="s">
        <v>63</v>
      </c>
      <c r="AEB810" s="10">
        <f>ADZ810*1.4</f>
        <v>210</v>
      </c>
      <c r="AED810" s="239"/>
      <c r="AEE810" s="179" t="s">
        <v>76</v>
      </c>
      <c r="AEF810" s="75" t="s">
        <v>183</v>
      </c>
      <c r="AEH810" s="180"/>
      <c r="AEI810" s="180" t="e">
        <f>VLOOKUP(AEF810,$A$879:$F$2508,6,FALSE)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VLOOKUP(AEO810,$A$879:$F$2508,6,FALSE)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VLOOKUP(AEX810,$A$879:$F$2508,6,FALSE)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VLOOKUP(AFG810,$A$879:$F$2508,6,FALSE)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VLOOKUP(AFP810,$A$879:$F$2508,6,FALSE)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1" t="s">
        <v>1402</v>
      </c>
      <c r="AGA810" s="180"/>
      <c r="AGB810" s="180">
        <f>VLOOKUP(AFY810,$A$879:$F$2508,6,FALSE)</f>
        <v>150</v>
      </c>
      <c r="AGC810" s="179" t="s">
        <v>63</v>
      </c>
      <c r="AGD810" s="10">
        <f>AGB810*1.4</f>
        <v>210</v>
      </c>
      <c r="AGE810" s="10"/>
      <c r="AGF810" s="239"/>
      <c r="AGG810" s="179" t="s">
        <v>76</v>
      </c>
      <c r="AGH810" s="361" t="s">
        <v>1402</v>
      </c>
      <c r="AGJ810" s="180"/>
      <c r="AGK810" s="180">
        <f>VLOOKUP(AGH810,$A$879:$F$2508,6,FALSE)</f>
        <v>150</v>
      </c>
      <c r="AGL810" s="179" t="s">
        <v>63</v>
      </c>
      <c r="AGM810" s="10">
        <f>AGK810*1.4</f>
        <v>210</v>
      </c>
      <c r="AGN810" s="10"/>
      <c r="AGO810" s="239"/>
      <c r="AGP810" s="179" t="s">
        <v>76</v>
      </c>
      <c r="AGQ810" s="361" t="s">
        <v>593</v>
      </c>
      <c r="AGS810" s="180"/>
      <c r="AGT810" s="180">
        <f>VLOOKUP(AGQ810,$A$879:$F$2508,6,FALSE)</f>
        <v>89</v>
      </c>
      <c r="AGU810" s="179" t="s">
        <v>63</v>
      </c>
      <c r="AGV810" s="10">
        <f>AGT810*1.4</f>
        <v>124.6</v>
      </c>
      <c r="AGW810" s="10"/>
      <c r="AGX810" s="239"/>
      <c r="AGY810" s="179" t="s">
        <v>76</v>
      </c>
      <c r="AGZ810" s="361" t="s">
        <v>2128</v>
      </c>
      <c r="AHB810" s="180"/>
      <c r="AHC810" s="180">
        <f>VLOOKUP(AGZ810,$A$879:$F$2508,6,FALSE)</f>
        <v>153</v>
      </c>
      <c r="AHD810" s="179" t="s">
        <v>63</v>
      </c>
      <c r="AHE810" s="10">
        <f>AHC810*1.4</f>
        <v>214.2</v>
      </c>
      <c r="AHF810" s="10"/>
      <c r="AHG810" s="239"/>
      <c r="AHH810" s="179" t="s">
        <v>76</v>
      </c>
      <c r="AHI810" s="441" t="s">
        <v>460</v>
      </c>
      <c r="AHK810" s="180"/>
      <c r="AHL810" s="180">
        <f>VLOOKUP(AHI810,$A$879:$F$2508,6,FALSE)</f>
        <v>5</v>
      </c>
      <c r="AHM810" s="179" t="s">
        <v>63</v>
      </c>
      <c r="AHN810" s="10">
        <f>AHL810*1.4</f>
        <v>7</v>
      </c>
      <c r="AHO810" s="10"/>
      <c r="AHP810" s="239"/>
      <c r="AHQ810" s="179" t="s">
        <v>76</v>
      </c>
      <c r="AHR810" s="361" t="s">
        <v>1402</v>
      </c>
      <c r="AHT810" s="180"/>
      <c r="AHU810" s="180">
        <f>VLOOKUP(AHR810,$A$879:$F$2508,6,FALSE)</f>
        <v>150</v>
      </c>
      <c r="AHV810" s="179" t="s">
        <v>63</v>
      </c>
      <c r="AHW810" s="10">
        <f>AHU810*1.4</f>
        <v>210</v>
      </c>
      <c r="AHX810" s="10"/>
      <c r="AHY810" s="239"/>
      <c r="AHZ810" s="179" t="s">
        <v>76</v>
      </c>
      <c r="AIA810" s="361" t="s">
        <v>2128</v>
      </c>
      <c r="AIC810" s="180"/>
      <c r="AID810" s="180">
        <f>VLOOKUP(AIA810,$A$879:$F$2508,6,FALSE)</f>
        <v>153</v>
      </c>
      <c r="AIE810" s="179" t="s">
        <v>63</v>
      </c>
      <c r="AIF810" s="10">
        <f>AID810*1.4</f>
        <v>214.2</v>
      </c>
      <c r="AIG810" s="10"/>
      <c r="AIH810" s="239"/>
      <c r="AII810" s="179" t="s">
        <v>76</v>
      </c>
      <c r="AIJ810" s="361" t="s">
        <v>593</v>
      </c>
      <c r="AIL810" s="180"/>
      <c r="AIM810" s="180">
        <f>VLOOKUP(AIJ810,$A$879:$F$2508,6,FALSE)</f>
        <v>89</v>
      </c>
      <c r="AIN810" s="179" t="s">
        <v>63</v>
      </c>
      <c r="AIO810" s="10">
        <f>AIM810*1.4</f>
        <v>124.6</v>
      </c>
      <c r="AIP810" s="10"/>
      <c r="AIQ810" s="239"/>
      <c r="AIR810" s="179" t="s">
        <v>76</v>
      </c>
      <c r="AIS810" s="361" t="s">
        <v>1402</v>
      </c>
      <c r="AIU810" s="180"/>
      <c r="AIV810" s="180">
        <f>VLOOKUP(AIS810,$A$879:$F$2508,6,FALSE)</f>
        <v>150</v>
      </c>
      <c r="AIW810" s="179" t="s">
        <v>63</v>
      </c>
      <c r="AIX810" s="10">
        <f>AIV810*1.4</f>
        <v>210</v>
      </c>
      <c r="AIY810" s="10"/>
      <c r="AIZ810" s="239"/>
      <c r="AJA810" s="179" t="s">
        <v>76</v>
      </c>
      <c r="AJB810" s="371" t="s">
        <v>1000</v>
      </c>
      <c r="AJD810" s="180"/>
      <c r="AJE810" s="180">
        <f>VLOOKUP(AJB810,$A$879:$F$2508,6,FALSE)</f>
        <v>292</v>
      </c>
      <c r="AJF810" s="179" t="s">
        <v>63</v>
      </c>
      <c r="AJG810" s="10">
        <f>AJE810*1.4</f>
        <v>408.79999999999995</v>
      </c>
      <c r="AJH810" s="10"/>
      <c r="AJI810" s="239"/>
      <c r="AJJ810" s="179" t="s">
        <v>76</v>
      </c>
      <c r="AJK810" s="361" t="s">
        <v>2577</v>
      </c>
      <c r="AJM810" s="180"/>
      <c r="AJN810" s="180">
        <f>VLOOKUP(AJK810,$A$879:$F$2508,6,FALSE)</f>
        <v>179</v>
      </c>
      <c r="AJO810" s="179" t="s">
        <v>63</v>
      </c>
      <c r="AJP810" s="10">
        <f>AJN810*1.4</f>
        <v>250.6</v>
      </c>
      <c r="AJQ810" s="10"/>
      <c r="AJR810" s="239"/>
      <c r="AJS810" s="179" t="s">
        <v>76</v>
      </c>
      <c r="AJT810" s="367" t="s">
        <v>861</v>
      </c>
      <c r="AJV810" s="180"/>
      <c r="AJW810" s="180">
        <f>VLOOKUP(AJT810,$A$879:$F$2508,6,FALSE)</f>
        <v>380</v>
      </c>
      <c r="AJX810" s="179" t="s">
        <v>63</v>
      </c>
      <c r="AJY810" s="10">
        <f>AJW810*1.4</f>
        <v>532</v>
      </c>
      <c r="AJZ810" s="10"/>
      <c r="AKA810" s="239"/>
      <c r="AKB810" s="179" t="s">
        <v>76</v>
      </c>
      <c r="AKC810" s="361" t="s">
        <v>2522</v>
      </c>
      <c r="AKE810" s="180"/>
      <c r="AKF810" s="180">
        <f>VLOOKUP(AKC810,$A$879:$F$2508,6,FALSE)</f>
        <v>237</v>
      </c>
      <c r="AKG810" s="179" t="s">
        <v>63</v>
      </c>
      <c r="AKH810" s="10">
        <f>AKF810*1.4</f>
        <v>331.79999999999995</v>
      </c>
      <c r="AKI810" s="10"/>
      <c r="AKJ810" s="239"/>
      <c r="AKK810" s="179" t="s">
        <v>76</v>
      </c>
      <c r="AKL810" s="361" t="s">
        <v>1402</v>
      </c>
      <c r="AKN810" s="180"/>
      <c r="AKO810" s="180">
        <f>VLOOKUP(AKL810,$A$879:$F$2508,6,FALSE)</f>
        <v>150</v>
      </c>
      <c r="AKP810" s="179" t="s">
        <v>63</v>
      </c>
      <c r="AKQ810" s="10">
        <f>AKO810*1.4</f>
        <v>210</v>
      </c>
      <c r="AKR810" s="10"/>
      <c r="AKS810" s="239"/>
      <c r="AKT810" s="179" t="s">
        <v>76</v>
      </c>
      <c r="AKU810" s="361" t="s">
        <v>1402</v>
      </c>
      <c r="AKW810" s="180"/>
      <c r="AKX810" s="180">
        <f>VLOOKUP(AKU810,$A$879:$F$2508,6,FALSE)</f>
        <v>150</v>
      </c>
      <c r="AKY810" s="179" t="s">
        <v>63</v>
      </c>
      <c r="AKZ810" s="10">
        <f>AKX810*1.4</f>
        <v>210</v>
      </c>
      <c r="ALA810" s="10"/>
      <c r="ALB810" s="239"/>
      <c r="ALC810" s="179" t="s">
        <v>76</v>
      </c>
      <c r="ALD810" s="361" t="s">
        <v>1402</v>
      </c>
      <c r="ALF810" s="180"/>
      <c r="ALG810" s="180">
        <f>VLOOKUP(ALD810,$A$879:$F$2508,6,FALSE)</f>
        <v>150</v>
      </c>
      <c r="ALH810" s="179" t="s">
        <v>63</v>
      </c>
      <c r="ALI810" s="10">
        <f>ALG810*1.4</f>
        <v>210</v>
      </c>
      <c r="ALJ810" s="10"/>
      <c r="ALK810" s="239"/>
      <c r="ALL810" s="179" t="s">
        <v>76</v>
      </c>
      <c r="ALM810" s="361" t="s">
        <v>1000</v>
      </c>
      <c r="ALO810" s="180"/>
      <c r="ALP810" s="180">
        <f>VLOOKUP(ALM810,$A$879:$F$2508,6,FALSE)</f>
        <v>292</v>
      </c>
      <c r="ALQ810" s="179" t="s">
        <v>63</v>
      </c>
      <c r="ALR810" s="10">
        <f>ALP810*1.4</f>
        <v>408.79999999999995</v>
      </c>
      <c r="ALS810" s="10"/>
      <c r="ALT810" s="239"/>
      <c r="ALU810" s="179" t="s">
        <v>76</v>
      </c>
      <c r="ALV810" s="361" t="s">
        <v>2522</v>
      </c>
      <c r="ALX810" s="180"/>
      <c r="ALY810" s="180">
        <f>VLOOKUP(ALV810,$A$879:$F$2508,6,FALSE)</f>
        <v>237</v>
      </c>
      <c r="ALZ810" s="179" t="s">
        <v>63</v>
      </c>
      <c r="AMA810" s="10">
        <f>ALY810*1.4</f>
        <v>331.79999999999995</v>
      </c>
      <c r="AMB810" s="10"/>
      <c r="AMC810" s="239"/>
      <c r="AMD810" s="179" t="s">
        <v>76</v>
      </c>
      <c r="AME810" s="444" t="s">
        <v>1402</v>
      </c>
      <c r="AMG810" s="180"/>
      <c r="AMH810" s="180">
        <f>VLOOKUP(AME810,$A$879:$F$2508,6,FALSE)</f>
        <v>150</v>
      </c>
      <c r="AMI810" s="179" t="s">
        <v>63</v>
      </c>
      <c r="AMJ810" s="10">
        <f>AMH810*1.4</f>
        <v>210</v>
      </c>
      <c r="AMK810" s="10"/>
      <c r="AML810" s="239"/>
      <c r="AMM810" s="179" t="s">
        <v>76</v>
      </c>
      <c r="AMN810" s="363" t="s">
        <v>861</v>
      </c>
      <c r="AMP810" s="180"/>
      <c r="AMQ810" s="180">
        <f>VLOOKUP(AMN810,$A$879:$F$2508,6,FALSE)</f>
        <v>380</v>
      </c>
      <c r="AMR810" s="179" t="s">
        <v>63</v>
      </c>
      <c r="AMS810" s="10">
        <f>AMQ810*1.4</f>
        <v>532</v>
      </c>
      <c r="AMT810" s="10"/>
      <c r="AMU810" s="239"/>
      <c r="AMV810" s="179" t="s">
        <v>76</v>
      </c>
      <c r="AMW810" s="361" t="s">
        <v>1402</v>
      </c>
      <c r="AMY810" s="180"/>
      <c r="AMZ810" s="180">
        <f>VLOOKUP(AMW810,$A$879:$F$2508,6,FALSE)</f>
        <v>150</v>
      </c>
      <c r="ANA810" s="179" t="s">
        <v>63</v>
      </c>
      <c r="ANB810" s="10">
        <f>AMZ810*1.4</f>
        <v>210</v>
      </c>
      <c r="ANC810" s="10"/>
      <c r="AND810" s="239"/>
      <c r="ANE810" s="179" t="s">
        <v>76</v>
      </c>
      <c r="ANF810" s="361" t="s">
        <v>2577</v>
      </c>
      <c r="ANH810" s="180"/>
      <c r="ANI810" s="180">
        <f>VLOOKUP(ANF810,$A$879:$F$2508,6,FALSE)</f>
        <v>179</v>
      </c>
      <c r="ANJ810" s="179" t="s">
        <v>63</v>
      </c>
      <c r="ANK810" s="10">
        <f>ANI810*1.4</f>
        <v>250.6</v>
      </c>
      <c r="ANL810" s="10"/>
      <c r="ANM810" s="239"/>
      <c r="ANN810" s="179" t="s">
        <v>76</v>
      </c>
      <c r="ANO810" s="371" t="s">
        <v>484</v>
      </c>
      <c r="ANQ810" s="180"/>
      <c r="ANR810" s="180">
        <f>VLOOKUP(ANO810,$A$879:$F$2508,6,FALSE)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1" t="s">
        <v>576</v>
      </c>
      <c r="ANZ810" s="180"/>
      <c r="AOA810" s="180">
        <f>VLOOKUP(ANX810,$A$879:$F$2508,6,FALSE)</f>
        <v>11</v>
      </c>
      <c r="AOB810" s="179" t="s">
        <v>63</v>
      </c>
      <c r="AOC810" s="10">
        <f>AOA810*1.4</f>
        <v>15.399999999999999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VLOOKUP(AOG810,$A$879:$F$2508,6,FALSE)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1" t="s">
        <v>861</v>
      </c>
      <c r="AOR810" s="180"/>
      <c r="AOS810" s="180">
        <f>VLOOKUP(AOP810,$A$879:$F$2508,6,FALSE)</f>
        <v>380</v>
      </c>
      <c r="AOT810" s="179" t="s">
        <v>63</v>
      </c>
      <c r="AOU810" s="10">
        <f>AOS810*1.4</f>
        <v>532</v>
      </c>
      <c r="AOV810" s="10"/>
      <c r="AOW810" s="239"/>
      <c r="AOX810" s="179" t="s">
        <v>76</v>
      </c>
      <c r="AOY810" s="447" t="s">
        <v>2128</v>
      </c>
      <c r="APA810" s="180"/>
      <c r="APB810" s="180">
        <f>VLOOKUP(AOY810,$A$879:$F$2508,6,FALSE)</f>
        <v>153</v>
      </c>
      <c r="APC810" s="179" t="s">
        <v>63</v>
      </c>
      <c r="APD810" s="10">
        <f>APB810*1.4</f>
        <v>214.2</v>
      </c>
      <c r="APE810" s="10"/>
      <c r="APF810" s="239"/>
      <c r="APG810" s="179" t="s">
        <v>76</v>
      </c>
      <c r="APH810" s="361" t="s">
        <v>600</v>
      </c>
      <c r="APJ810" s="180"/>
      <c r="APK810" s="180">
        <f>VLOOKUP(APH810,$A$879:$F$2508,6,FALSE)</f>
        <v>96</v>
      </c>
      <c r="APL810" s="179" t="s">
        <v>63</v>
      </c>
      <c r="APM810" s="10">
        <f>APK810*1.4</f>
        <v>134.39999999999998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VLOOKUP(APQ810,$A$879:$F$2508,6,FALSE)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1" t="s">
        <v>600</v>
      </c>
      <c r="AQB810" s="180"/>
      <c r="AQC810" s="180">
        <f>VLOOKUP(APZ810,$A$879:$F$2508,6,FALSE)</f>
        <v>96</v>
      </c>
      <c r="AQD810" s="179" t="s">
        <v>63</v>
      </c>
      <c r="AQE810" s="10">
        <f>AQC810*1.4</f>
        <v>134.39999999999998</v>
      </c>
      <c r="AQF810" s="10"/>
      <c r="AQG810" s="239"/>
      <c r="AQH810" s="179" t="s">
        <v>76</v>
      </c>
      <c r="AQI810" s="361" t="s">
        <v>433</v>
      </c>
      <c r="AQK810" s="180"/>
      <c r="AQL810" s="180">
        <f>VLOOKUP(AQI810,$A$879:$F$2508,6,FALSE)</f>
        <v>61</v>
      </c>
      <c r="AQM810" s="179" t="s">
        <v>63</v>
      </c>
      <c r="AQN810" s="10">
        <f>AQL810*1.4</f>
        <v>85.399999999999991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VLOOKUP(AQR810,$A$879:$F$2508,6,FALSE)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VLOOKUP(ARA810,$A$879:$F$2508,6,FALSE)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VLOOKUP(ARJ810,$A$879:$F$2508,6,FALSE)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VLOOKUP(ARS810,$A$879:$F$2508,6,FALSE)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1" t="s">
        <v>1402</v>
      </c>
      <c r="ASD810" s="180"/>
      <c r="ASE810" s="180">
        <f>VLOOKUP(ASB810,$A$879:$F$2508,6,FALSE)</f>
        <v>150</v>
      </c>
      <c r="ASF810" s="179" t="s">
        <v>63</v>
      </c>
      <c r="ASG810" s="10">
        <f>ASE810*1.4</f>
        <v>210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VLOOKUP(ASK810,$A$879:$F$2508,6,FALSE)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1" t="s">
        <v>1364</v>
      </c>
      <c r="ASV810" s="180"/>
      <c r="ASW810" s="180">
        <f>VLOOKUP(AST810,$A$879:$F$2508,6,FALSE)</f>
        <v>128</v>
      </c>
      <c r="ASX810" s="179" t="s">
        <v>63</v>
      </c>
      <c r="ASY810" s="10">
        <f>ASW810*1.4</f>
        <v>179.2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VLOOKUP(ATC810,$A$879:$F$2508,6,FALSE)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VLOOKUP(ATL810,$A$879:$F$2508,6,FALSE)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VLOOKUP(ATU810,$A$879:$F$2508,6,FALSE)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VLOOKUP(AUD810,$A$879:$F$2508,6,FALSE)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VLOOKUP(AUM810,$A$879:$F$2508,6,FALSE)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VLOOKUP(AUV810,$A$879:$F$2508,6,FALSE)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VLOOKUP(AVE810,$A$879:$F$2508,6,FALSE)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VLOOKUP(AVN810,$A$879:$F$2508,6,FALSE)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VLOOKUP(AVW810,$A$879:$F$2508,6,FALSE)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VLOOKUP(AWF810,$A$879:$F$2508,6,FALSE)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1" t="s">
        <v>2577</v>
      </c>
      <c r="AWQ810" s="180"/>
      <c r="AWR810" s="180">
        <f>VLOOKUP(AWO810,$A$879:$F$2508,6,FALSE)</f>
        <v>179</v>
      </c>
      <c r="AWS810" s="179" t="s">
        <v>63</v>
      </c>
      <c r="AWT810" s="10">
        <f>AWR810*1.4</f>
        <v>250.6</v>
      </c>
      <c r="AWU810" s="10"/>
      <c r="AWV810" s="239"/>
      <c r="AWW810" s="179" t="s">
        <v>76</v>
      </c>
      <c r="AWX810" s="361" t="s">
        <v>2128</v>
      </c>
      <c r="AWZ810" s="180"/>
      <c r="AXA810" s="180">
        <f>VLOOKUP(AWX810,$A$879:$F$2508,6,FALSE)</f>
        <v>153</v>
      </c>
      <c r="AXB810" s="179" t="s">
        <v>63</v>
      </c>
      <c r="AXC810" s="10">
        <f>AXA810*1.4</f>
        <v>214.2</v>
      </c>
      <c r="AXD810" s="10"/>
      <c r="AXE810" s="239"/>
      <c r="AXF810" s="179" t="s">
        <v>76</v>
      </c>
      <c r="AXG810" s="361" t="s">
        <v>576</v>
      </c>
      <c r="AXI810" s="180"/>
      <c r="AXJ810" s="180">
        <f>VLOOKUP(AXG810,$A$879:$F$2508,6,FALSE)</f>
        <v>11</v>
      </c>
      <c r="AXK810" s="179" t="s">
        <v>63</v>
      </c>
      <c r="AXL810" s="10">
        <f>AXJ810*1.4</f>
        <v>15.399999999999999</v>
      </c>
      <c r="AXM810" s="10"/>
      <c r="AXN810" s="239"/>
      <c r="AXO810" s="179" t="s">
        <v>76</v>
      </c>
      <c r="AXP810" s="361" t="s">
        <v>861</v>
      </c>
      <c r="AXR810" s="180"/>
      <c r="AXS810" s="180">
        <f>VLOOKUP(AXP810,$A$879:$F$2508,6,FALSE)</f>
        <v>380</v>
      </c>
      <c r="AXT810" s="179" t="s">
        <v>63</v>
      </c>
      <c r="AXU810" s="10">
        <f>AXS810*1.4</f>
        <v>532</v>
      </c>
      <c r="AXV810" s="10"/>
      <c r="AXW810" s="239"/>
      <c r="AXX810" s="179" t="s">
        <v>76</v>
      </c>
      <c r="AXY810" s="361" t="s">
        <v>1402</v>
      </c>
      <c r="AYA810" s="180"/>
      <c r="AYB810" s="180">
        <f>VLOOKUP(AXY810,$A$879:$F$2508,6,FALSE)</f>
        <v>150</v>
      </c>
      <c r="AYC810" s="179" t="s">
        <v>63</v>
      </c>
      <c r="AYD810" s="10">
        <f>AYB810*1.4</f>
        <v>210</v>
      </c>
      <c r="AYE810" s="10"/>
      <c r="AYF810" s="239"/>
      <c r="AYG810" s="179" t="s">
        <v>76</v>
      </c>
      <c r="AYH810" s="361" t="s">
        <v>460</v>
      </c>
      <c r="AYJ810" s="180"/>
      <c r="AYK810" s="180">
        <f>VLOOKUP(AYH810,$A$879:$F$2508,6,FALSE)</f>
        <v>5</v>
      </c>
      <c r="AYL810" s="179" t="s">
        <v>63</v>
      </c>
      <c r="AYM810" s="10">
        <f>AYK810*1.4</f>
        <v>7</v>
      </c>
      <c r="AYN810" s="10"/>
      <c r="AYO810" s="239"/>
      <c r="AYP810" s="179" t="s">
        <v>76</v>
      </c>
      <c r="AYQ810" s="361" t="s">
        <v>1364</v>
      </c>
      <c r="AYS810" s="180"/>
      <c r="AYT810" s="180">
        <f>VLOOKUP(AYQ810,$A$879:$F$2508,6,FALSE)</f>
        <v>128</v>
      </c>
      <c r="AYU810" s="179" t="s">
        <v>63</v>
      </c>
      <c r="AYV810" s="10">
        <f>AYT810*1.4</f>
        <v>179.2</v>
      </c>
      <c r="AYW810" s="10"/>
      <c r="AYX810" s="239"/>
      <c r="AYY810" s="179" t="s">
        <v>76</v>
      </c>
      <c r="AYZ810" s="361" t="s">
        <v>861</v>
      </c>
      <c r="AZB810" s="180"/>
      <c r="AZC810" s="180">
        <f>VLOOKUP(AYZ810,$A$879:$F$2508,6,FALSE)</f>
        <v>380</v>
      </c>
      <c r="AZD810" s="179" t="s">
        <v>63</v>
      </c>
      <c r="AZE810" s="10">
        <f>AZC810*1.4</f>
        <v>532</v>
      </c>
      <c r="AZF810" s="10"/>
      <c r="AZG810" s="239"/>
      <c r="AZH810" s="179" t="s">
        <v>76</v>
      </c>
      <c r="AZI810" s="361" t="s">
        <v>861</v>
      </c>
      <c r="AZK810" s="180"/>
      <c r="AZL810" s="180">
        <f>VLOOKUP(AZI810,$A$879:$F$2508,6,FALSE)</f>
        <v>380</v>
      </c>
      <c r="AZM810" s="179" t="s">
        <v>63</v>
      </c>
      <c r="AZN810" s="10">
        <f>AZL810*1.4</f>
        <v>532</v>
      </c>
      <c r="AZO810" s="10"/>
      <c r="AZP810" s="239"/>
      <c r="AZQ810" s="179" t="s">
        <v>76</v>
      </c>
      <c r="AZR810" s="361" t="s">
        <v>1402</v>
      </c>
      <c r="AZT810" s="180"/>
      <c r="AZU810" s="180">
        <f>VLOOKUP(AZR810,$A$879:$F$2508,6,FALSE)</f>
        <v>150</v>
      </c>
      <c r="AZV810" s="179" t="s">
        <v>63</v>
      </c>
      <c r="AZW810" s="10">
        <f>AZU810*1.4</f>
        <v>210</v>
      </c>
      <c r="AZX810" s="10"/>
      <c r="AZY810" s="239"/>
      <c r="AZZ810" s="179" t="s">
        <v>76</v>
      </c>
      <c r="BAA810" s="361" t="s">
        <v>593</v>
      </c>
      <c r="BAC810" s="180"/>
      <c r="BAD810" s="180">
        <f>VLOOKUP(BAA810,$A$879:$F$2508,6,FALSE)</f>
        <v>89</v>
      </c>
      <c r="BAE810" s="179" t="s">
        <v>63</v>
      </c>
      <c r="BAF810" s="10">
        <f>BAD810*1.4</f>
        <v>124.6</v>
      </c>
      <c r="BAG810" s="10"/>
      <c r="BAH810" s="239"/>
      <c r="BAI810" s="179" t="s">
        <v>76</v>
      </c>
      <c r="BAJ810" s="441" t="s">
        <v>1402</v>
      </c>
      <c r="BAL810" s="180"/>
      <c r="BAM810" s="180">
        <f>VLOOKUP(BAJ810,$A$879:$F$2508,6,FALSE)</f>
        <v>150</v>
      </c>
      <c r="BAN810" s="179" t="s">
        <v>63</v>
      </c>
      <c r="BAO810" s="10">
        <f>BAM810*1.4</f>
        <v>210</v>
      </c>
      <c r="BAP810" s="10"/>
      <c r="BAQ810" s="239"/>
      <c r="BAR810" s="179" t="s">
        <v>76</v>
      </c>
      <c r="BAS810" s="361" t="s">
        <v>593</v>
      </c>
      <c r="BAU810" s="180"/>
      <c r="BAV810" s="180">
        <f>VLOOKUP(BAS810,$A$879:$F$2508,6,FALSE)</f>
        <v>89</v>
      </c>
      <c r="BAW810" s="179" t="s">
        <v>63</v>
      </c>
      <c r="BAX810" s="10">
        <f>BAV810*1.4</f>
        <v>124.6</v>
      </c>
      <c r="BAY810" s="10"/>
      <c r="BAZ810" s="239"/>
      <c r="BBA810" s="179" t="s">
        <v>76</v>
      </c>
      <c r="BBB810" s="361" t="s">
        <v>433</v>
      </c>
      <c r="BBD810" s="180"/>
      <c r="BBE810" s="180">
        <f>VLOOKUP(BBB810,$A$879:$F$2508,6,FALSE)</f>
        <v>61</v>
      </c>
      <c r="BBF810" s="179" t="s">
        <v>63</v>
      </c>
      <c r="BBG810" s="10">
        <f>BBE810*1.4</f>
        <v>85.399999999999991</v>
      </c>
      <c r="BBH810" s="10"/>
      <c r="BBI810" s="239"/>
      <c r="BBJ810" s="179" t="s">
        <v>76</v>
      </c>
      <c r="BBK810" s="361" t="s">
        <v>861</v>
      </c>
      <c r="BBM810" s="180"/>
      <c r="BBN810" s="180">
        <f>VLOOKUP(BBK810,$A$879:$F$2508,6,FALSE)</f>
        <v>380</v>
      </c>
      <c r="BBO810" s="179" t="s">
        <v>63</v>
      </c>
      <c r="BBP810" s="10">
        <f>BBN810*1.4</f>
        <v>532</v>
      </c>
      <c r="BBQ810" s="10"/>
      <c r="BBR810" s="239"/>
      <c r="BBS810" s="179" t="s">
        <v>76</v>
      </c>
      <c r="BBT810" s="367" t="s">
        <v>2128</v>
      </c>
      <c r="BBV810" s="180"/>
      <c r="BBW810" s="180">
        <f>VLOOKUP(BBT810,$A$879:$F$2508,6,FALSE)</f>
        <v>153</v>
      </c>
      <c r="BBX810" s="179" t="s">
        <v>63</v>
      </c>
      <c r="BBY810" s="10">
        <f>BBW810*1.4</f>
        <v>214.2</v>
      </c>
      <c r="BBZ810" s="10"/>
      <c r="BCA810" s="239"/>
      <c r="BCB810" s="179" t="s">
        <v>76</v>
      </c>
      <c r="BCC810" s="361" t="s">
        <v>1402</v>
      </c>
      <c r="BCE810" s="180"/>
      <c r="BCF810" s="180">
        <f>VLOOKUP(BCC810,$A$879:$F$2508,6,FALSE)</f>
        <v>150</v>
      </c>
      <c r="BCG810" s="179" t="s">
        <v>63</v>
      </c>
      <c r="BCH810" s="10">
        <f>BCF810*1.4</f>
        <v>210</v>
      </c>
      <c r="BCI810" s="10"/>
      <c r="BCJ810" s="239"/>
      <c r="BCK810" s="179" t="s">
        <v>76</v>
      </c>
      <c r="BCL810" s="361" t="s">
        <v>861</v>
      </c>
      <c r="BCN810" s="180"/>
      <c r="BCO810" s="180">
        <f>VLOOKUP(BCL810,$A$879:$F$2508,6,FALSE)</f>
        <v>380</v>
      </c>
      <c r="BCP810" s="179" t="s">
        <v>63</v>
      </c>
      <c r="BCQ810" s="10">
        <f>BCO810*1.4</f>
        <v>532</v>
      </c>
      <c r="BCR810" s="10"/>
      <c r="BCS810" s="239"/>
      <c r="BCT810" s="179" t="s">
        <v>76</v>
      </c>
      <c r="BCU810" s="371" t="s">
        <v>861</v>
      </c>
      <c r="BCW810" s="180"/>
      <c r="BCX810" s="180">
        <f>VLOOKUP(BCU810,$A$879:$F$2508,6,FALSE)</f>
        <v>380</v>
      </c>
      <c r="BCY810" s="179" t="s">
        <v>63</v>
      </c>
      <c r="BCZ810" s="10">
        <f>BCX810*1.4</f>
        <v>532</v>
      </c>
      <c r="BDA810" s="10"/>
      <c r="BDB810" s="239"/>
      <c r="BDC810" s="179" t="s">
        <v>76</v>
      </c>
      <c r="BDD810" s="367" t="s">
        <v>1000</v>
      </c>
      <c r="BDF810" s="180"/>
      <c r="BDG810" s="180">
        <f>VLOOKUP(BDD810,$A$879:$F$2508,6,FALSE)</f>
        <v>292</v>
      </c>
      <c r="BDH810" s="179" t="s">
        <v>63</v>
      </c>
      <c r="BDI810" s="10">
        <f>BDG810*1.4</f>
        <v>408.79999999999995</v>
      </c>
      <c r="BDJ810" s="10"/>
      <c r="BDK810" s="239"/>
      <c r="BDL810" s="179" t="s">
        <v>76</v>
      </c>
      <c r="BDM810" s="361" t="s">
        <v>561</v>
      </c>
      <c r="BDO810" s="180"/>
      <c r="BDP810" s="180">
        <f>VLOOKUP(BDM810,$A$879:$F$2508,6,FALSE)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1" t="s">
        <v>433</v>
      </c>
      <c r="BDX810" s="180"/>
      <c r="BDY810" s="180">
        <f>VLOOKUP(BDV810,$A$879:$F$2508,6,FALSE)</f>
        <v>61</v>
      </c>
      <c r="BDZ810" s="179" t="s">
        <v>63</v>
      </c>
      <c r="BEA810" s="10">
        <f>BDY810*1.4</f>
        <v>85.399999999999991</v>
      </c>
      <c r="BEB810" s="10"/>
      <c r="BEC810" s="239"/>
      <c r="BED810" s="179" t="s">
        <v>76</v>
      </c>
      <c r="BEE810" s="361" t="s">
        <v>861</v>
      </c>
      <c r="BEG810" s="180"/>
      <c r="BEH810" s="180">
        <f>VLOOKUP(BEE810,$A$879:$F$2508,6,FALSE)</f>
        <v>380</v>
      </c>
      <c r="BEI810" s="179" t="s">
        <v>63</v>
      </c>
      <c r="BEJ810" s="10">
        <f>BEH810*1.4</f>
        <v>532</v>
      </c>
      <c r="BEK810" s="10"/>
      <c r="BEL810" s="239"/>
      <c r="BEM810" s="179" t="s">
        <v>76</v>
      </c>
      <c r="BEN810" s="361" t="s">
        <v>458</v>
      </c>
      <c r="BEP810" s="180"/>
      <c r="BEQ810" s="180">
        <f>VLOOKUP(BEN810,$A$879:$F$2508,6,FALSE)</f>
        <v>217</v>
      </c>
      <c r="BER810" s="179" t="s">
        <v>63</v>
      </c>
      <c r="BES810" s="10">
        <f>BEQ810*1.4</f>
        <v>303.79999999999995</v>
      </c>
      <c r="BET810" s="10"/>
      <c r="BEU810" s="239"/>
      <c r="BEV810" s="179" t="s">
        <v>76</v>
      </c>
      <c r="BEW810" s="361" t="s">
        <v>460</v>
      </c>
      <c r="BEY810" s="180"/>
      <c r="BEZ810" s="180">
        <f>VLOOKUP(BEW810,$A$879:$F$2508,6,FALSE)</f>
        <v>5</v>
      </c>
      <c r="BFA810" s="179" t="s">
        <v>63</v>
      </c>
      <c r="BFB810" s="10">
        <f>BEZ810*1.4</f>
        <v>7</v>
      </c>
      <c r="BFC810" s="10"/>
      <c r="BFD810" s="239"/>
      <c r="BFE810" s="179" t="s">
        <v>76</v>
      </c>
      <c r="BFF810" s="361" t="s">
        <v>1000</v>
      </c>
      <c r="BFH810" s="180"/>
      <c r="BFI810" s="180">
        <f>VLOOKUP(BFF810,$A$879:$F$2508,6,FALSE)</f>
        <v>292</v>
      </c>
      <c r="BFJ810" s="179" t="s">
        <v>63</v>
      </c>
      <c r="BFK810" s="10">
        <f>BFI810*1.4</f>
        <v>408.79999999999995</v>
      </c>
      <c r="BFL810" s="10"/>
      <c r="BFM810" s="239"/>
      <c r="BFN810" s="179" t="s">
        <v>76</v>
      </c>
      <c r="BFO810" s="361" t="s">
        <v>2128</v>
      </c>
      <c r="BFQ810" s="180"/>
      <c r="BFR810" s="180">
        <f>VLOOKUP(BFO810,$A$879:$F$2508,6,FALSE)</f>
        <v>153</v>
      </c>
      <c r="BFS810" s="179" t="s">
        <v>63</v>
      </c>
      <c r="BFT810" s="10">
        <f>BFR810*1.4</f>
        <v>214.2</v>
      </c>
      <c r="BFU810" s="10"/>
      <c r="BFV810" s="239"/>
      <c r="BFW810" s="179" t="s">
        <v>76</v>
      </c>
      <c r="BFX810" s="371" t="s">
        <v>1402</v>
      </c>
      <c r="BFZ810" s="180"/>
      <c r="BGA810" s="180">
        <f>VLOOKUP(BFX810,$A$879:$F$2508,6,FALSE)</f>
        <v>150</v>
      </c>
      <c r="BGB810" s="179" t="s">
        <v>63</v>
      </c>
      <c r="BGC810" s="10">
        <f>BGA810*1.4</f>
        <v>210</v>
      </c>
      <c r="BGD810" s="10"/>
      <c r="BGE810" s="239"/>
      <c r="BGF810" s="179" t="s">
        <v>76</v>
      </c>
      <c r="BGG810" s="361" t="s">
        <v>2522</v>
      </c>
      <c r="BGI810" s="180"/>
      <c r="BGJ810" s="180">
        <f>VLOOKUP(BGG810,$A$879:$F$2508,6,FALSE)</f>
        <v>237</v>
      </c>
      <c r="BGK810" s="179" t="s">
        <v>63</v>
      </c>
      <c r="BGL810" s="10">
        <f>BGJ810*1.4</f>
        <v>331.79999999999995</v>
      </c>
      <c r="BGM810" s="10"/>
      <c r="BGN810" s="239"/>
      <c r="BGO810" s="179" t="s">
        <v>76</v>
      </c>
      <c r="BGP810" s="371" t="s">
        <v>1402</v>
      </c>
      <c r="BGR810" s="180"/>
      <c r="BGS810" s="180">
        <f>VLOOKUP(BGP810,$A$879:$F$2508,6,FALSE)</f>
        <v>150</v>
      </c>
      <c r="BGT810" s="179" t="s">
        <v>63</v>
      </c>
      <c r="BGU810" s="10">
        <f>BGS810*1.4</f>
        <v>210</v>
      </c>
      <c r="BGV810" s="10"/>
      <c r="BGW810" s="239"/>
      <c r="BGX810" s="179" t="s">
        <v>76</v>
      </c>
      <c r="BGY810" s="361" t="s">
        <v>861</v>
      </c>
      <c r="BHA810" s="180"/>
      <c r="BHB810" s="180">
        <f>VLOOKUP(BGY810,$A$879:$F$2508,6,FALSE)</f>
        <v>380</v>
      </c>
      <c r="BHC810" s="179" t="s">
        <v>63</v>
      </c>
      <c r="BHD810" s="10">
        <f>BHB810*1.4</f>
        <v>532</v>
      </c>
      <c r="BHE810" s="10"/>
    </row>
    <row r="811" spans="1:1565" s="14" customFormat="1" ht="15">
      <c r="A811" s="179" t="s">
        <v>77</v>
      </c>
      <c r="B811" s="363" t="s">
        <v>861</v>
      </c>
      <c r="D811" s="180"/>
      <c r="E811" s="180">
        <f>VLOOKUP(B811,$A$879:$F$2508,6,FALSE)</f>
        <v>380</v>
      </c>
      <c r="F811" s="179" t="s">
        <v>65</v>
      </c>
      <c r="G811" s="10">
        <f>E811*1.3</f>
        <v>494</v>
      </c>
      <c r="H811" s="10"/>
      <c r="I811" s="233"/>
      <c r="J811" s="179" t="s">
        <v>77</v>
      </c>
      <c r="K811" s="361" t="s">
        <v>1402</v>
      </c>
      <c r="M811" s="180"/>
      <c r="N811" s="180">
        <f>VLOOKUP(K811,$A$879:$F$2508,6,FALSE)</f>
        <v>150</v>
      </c>
      <c r="O811" s="179" t="s">
        <v>65</v>
      </c>
      <c r="P811" s="10">
        <f>N811*1.3</f>
        <v>195</v>
      </c>
      <c r="Q811" s="10"/>
      <c r="R811" s="233"/>
      <c r="S811" s="179" t="s">
        <v>77</v>
      </c>
      <c r="T811" s="361" t="s">
        <v>861</v>
      </c>
      <c r="V811" s="180"/>
      <c r="W811" s="180">
        <f>VLOOKUP(T811,$A$879:$F$2508,6,FALSE)</f>
        <v>380</v>
      </c>
      <c r="X811" s="179" t="s">
        <v>65</v>
      </c>
      <c r="Y811" s="10">
        <f>W811*1.3</f>
        <v>494</v>
      </c>
      <c r="Z811" s="10"/>
      <c r="AA811" s="233"/>
      <c r="AB811" s="179" t="s">
        <v>77</v>
      </c>
      <c r="AC811" s="361" t="s">
        <v>1000</v>
      </c>
      <c r="AE811" s="180"/>
      <c r="AF811" s="180">
        <f>VLOOKUP(AC811,$A$879:$F$2508,6,FALSE)</f>
        <v>292</v>
      </c>
      <c r="AG811" s="179" t="s">
        <v>65</v>
      </c>
      <c r="AH811" s="10">
        <f>AF811*1.3</f>
        <v>379.6</v>
      </c>
      <c r="AI811" s="10"/>
      <c r="AJ811" s="233"/>
      <c r="AK811" s="179" t="s">
        <v>77</v>
      </c>
      <c r="AL811" s="361" t="s">
        <v>2577</v>
      </c>
      <c r="AN811" s="180"/>
      <c r="AO811" s="180">
        <f>VLOOKUP(AL811,$A$879:$F$2508,6,FALSE)</f>
        <v>179</v>
      </c>
      <c r="AP811" s="179" t="s">
        <v>65</v>
      </c>
      <c r="AQ811" s="10">
        <f>AO811*1.3</f>
        <v>232.70000000000002</v>
      </c>
      <c r="AR811" s="10"/>
      <c r="AS811" s="233"/>
      <c r="AT811" s="179" t="s">
        <v>77</v>
      </c>
      <c r="AU811" s="361" t="s">
        <v>2577</v>
      </c>
      <c r="AW811" s="180"/>
      <c r="AX811" s="180">
        <f>VLOOKUP(AU811,$A$879:$F$2508,6,FALSE)</f>
        <v>179</v>
      </c>
      <c r="AY811" s="179" t="s">
        <v>65</v>
      </c>
      <c r="AZ811" s="10">
        <f>AX811*1.3</f>
        <v>232.70000000000002</v>
      </c>
      <c r="BA811" s="10"/>
      <c r="BB811" s="233"/>
      <c r="BC811" s="179" t="s">
        <v>77</v>
      </c>
      <c r="BD811" s="361" t="s">
        <v>2522</v>
      </c>
      <c r="BF811" s="180"/>
      <c r="BG811" s="180">
        <f>VLOOKUP(BD811,$A$879:$F$2508,6,FALSE)</f>
        <v>237</v>
      </c>
      <c r="BH811" s="179" t="s">
        <v>65</v>
      </c>
      <c r="BI811" s="10">
        <f>BG811*1.3</f>
        <v>308.10000000000002</v>
      </c>
      <c r="BJ811" s="10"/>
      <c r="BK811" s="233"/>
      <c r="BL811" s="179" t="s">
        <v>77</v>
      </c>
      <c r="BM811" s="361" t="s">
        <v>2093</v>
      </c>
      <c r="BO811" s="180"/>
      <c r="BP811" s="180">
        <f>VLOOKUP(BM811,$A$879:$F$2508,6,FALSE)</f>
        <v>248</v>
      </c>
      <c r="BQ811" s="179" t="s">
        <v>65</v>
      </c>
      <c r="BR811" s="10">
        <f>BP811*1.3</f>
        <v>322.40000000000003</v>
      </c>
      <c r="BS811" s="10"/>
      <c r="BT811" s="233"/>
      <c r="BU811" s="179" t="s">
        <v>77</v>
      </c>
      <c r="BV811" s="361" t="s">
        <v>2128</v>
      </c>
      <c r="BX811" s="180"/>
      <c r="BY811" s="180">
        <f>VLOOKUP(BV811,$A$879:$F$2508,6,FALSE)</f>
        <v>153</v>
      </c>
      <c r="BZ811" s="179" t="s">
        <v>65</v>
      </c>
      <c r="CA811" s="10">
        <f>BY811*1.3</f>
        <v>198.9</v>
      </c>
      <c r="CB811" s="10"/>
      <c r="CC811" s="233"/>
      <c r="CD811" s="179" t="s">
        <v>77</v>
      </c>
      <c r="CE811" s="361" t="s">
        <v>2577</v>
      </c>
      <c r="CG811" s="180"/>
      <c r="CH811" s="180">
        <f>VLOOKUP(CE811,$A$879:$F$2508,6,FALSE)</f>
        <v>179</v>
      </c>
      <c r="CI811" s="179" t="s">
        <v>65</v>
      </c>
      <c r="CJ811" s="10">
        <f>CH811*1.3</f>
        <v>232.70000000000002</v>
      </c>
      <c r="CK811" s="10"/>
      <c r="CL811" s="233"/>
      <c r="CM811" s="179" t="s">
        <v>77</v>
      </c>
      <c r="CN811" s="361" t="s">
        <v>2522</v>
      </c>
      <c r="CP811" s="180"/>
      <c r="CQ811" s="180">
        <f>VLOOKUP(CN811,$A$879:$F$2508,6,FALSE)</f>
        <v>237</v>
      </c>
      <c r="CR811" s="179" t="s">
        <v>65</v>
      </c>
      <c r="CS811" s="10">
        <f>CQ811*1.3</f>
        <v>308.10000000000002</v>
      </c>
      <c r="CT811" s="10"/>
      <c r="CU811" s="233"/>
      <c r="CV811" s="179" t="s">
        <v>77</v>
      </c>
      <c r="CW811" s="361" t="s">
        <v>2577</v>
      </c>
      <c r="CY811" s="180"/>
      <c r="CZ811" s="180">
        <f>VLOOKUP(CW811,$A$879:$F$2508,6,FALSE)</f>
        <v>179</v>
      </c>
      <c r="DA811" s="179" t="s">
        <v>65</v>
      </c>
      <c r="DB811" s="10">
        <f>CZ811*1.3</f>
        <v>232.70000000000002</v>
      </c>
      <c r="DC811" s="10"/>
      <c r="DD811" s="233"/>
      <c r="DE811" s="179" t="s">
        <v>77</v>
      </c>
      <c r="DF811" s="361" t="s">
        <v>576</v>
      </c>
      <c r="DH811" s="180"/>
      <c r="DI811" s="180">
        <f>VLOOKUP(DF811,$A$879:$F$2508,6,FALSE)</f>
        <v>11</v>
      </c>
      <c r="DJ811" s="179" t="s">
        <v>65</v>
      </c>
      <c r="DK811" s="10">
        <f>DI811*1.3</f>
        <v>14.3</v>
      </c>
      <c r="DL811" s="10"/>
      <c r="DM811" s="233"/>
      <c r="DN811" s="179" t="s">
        <v>77</v>
      </c>
      <c r="DO811" s="361" t="s">
        <v>415</v>
      </c>
      <c r="DQ811" s="180"/>
      <c r="DR811" s="180">
        <f>VLOOKUP(DO811,$A$879:$F$2508,6,FALSE)</f>
        <v>11</v>
      </c>
      <c r="DS811" s="179" t="s">
        <v>65</v>
      </c>
      <c r="DT811" s="10">
        <f>DR811*1.3</f>
        <v>14.3</v>
      </c>
      <c r="DU811" s="10"/>
      <c r="DV811" s="233"/>
      <c r="DW811" s="179" t="s">
        <v>77</v>
      </c>
      <c r="DX811" s="361" t="s">
        <v>1000</v>
      </c>
      <c r="DZ811" s="180"/>
      <c r="EA811" s="180">
        <f>VLOOKUP(DX811,$A$879:$F$2508,6,FALSE)</f>
        <v>292</v>
      </c>
      <c r="EB811" s="179" t="s">
        <v>65</v>
      </c>
      <c r="EC811" s="10">
        <f>EA811*1.3</f>
        <v>379.6</v>
      </c>
      <c r="ED811" s="10"/>
      <c r="EE811" s="233"/>
      <c r="EF811" s="179" t="s">
        <v>77</v>
      </c>
      <c r="EG811" s="361" t="s">
        <v>2128</v>
      </c>
      <c r="EI811" s="180"/>
      <c r="EJ811" s="180">
        <f>VLOOKUP(EG811,$A$879:$F$2508,6,FALSE)</f>
        <v>153</v>
      </c>
      <c r="EK811" s="179" t="s">
        <v>65</v>
      </c>
      <c r="EL811" s="10">
        <f>EJ811*1.3</f>
        <v>198.9</v>
      </c>
      <c r="EM811" s="10"/>
      <c r="EN811" s="233"/>
      <c r="EO811" s="179" t="s">
        <v>77</v>
      </c>
      <c r="EP811" s="361" t="s">
        <v>2577</v>
      </c>
      <c r="ER811" s="180"/>
      <c r="ES811" s="180">
        <f>VLOOKUP(EP811,$A$879:$F$2508,6,FALSE)</f>
        <v>179</v>
      </c>
      <c r="ET811" s="179" t="s">
        <v>65</v>
      </c>
      <c r="EU811" s="10">
        <f>ES811*1.3</f>
        <v>232.70000000000002</v>
      </c>
      <c r="EV811" s="10"/>
      <c r="EW811" s="233"/>
      <c r="EX811" s="179" t="s">
        <v>77</v>
      </c>
      <c r="EY811" s="361" t="s">
        <v>576</v>
      </c>
      <c r="FA811" s="180"/>
      <c r="FB811" s="180">
        <f>VLOOKUP(EY811,$A$879:$F$2508,6,FALSE)</f>
        <v>11</v>
      </c>
      <c r="FC811" s="179" t="s">
        <v>65</v>
      </c>
      <c r="FD811" s="10">
        <f>FB811*1.3</f>
        <v>14.3</v>
      </c>
      <c r="FE811" s="10"/>
      <c r="FF811" s="233"/>
      <c r="FG811" s="179" t="s">
        <v>77</v>
      </c>
      <c r="FH811" s="361" t="s">
        <v>600</v>
      </c>
      <c r="FJ811" s="180"/>
      <c r="FK811" s="180">
        <f>VLOOKUP(FH811,$A$879:$F$2508,6,FALSE)</f>
        <v>96</v>
      </c>
      <c r="FL811" s="179" t="s">
        <v>65</v>
      </c>
      <c r="FM811" s="10">
        <f>FK811*1.3</f>
        <v>124.80000000000001</v>
      </c>
      <c r="FN811" s="10"/>
      <c r="FO811" s="233"/>
      <c r="FP811" s="179" t="s">
        <v>77</v>
      </c>
      <c r="FQ811" s="361" t="s">
        <v>458</v>
      </c>
      <c r="FS811" s="180"/>
      <c r="FT811" s="180">
        <f>VLOOKUP(FQ811,$A$879:$F$2508,6,FALSE)</f>
        <v>217</v>
      </c>
      <c r="FU811" s="179" t="s">
        <v>65</v>
      </c>
      <c r="FV811" s="10">
        <f>FT811*1.3</f>
        <v>282.10000000000002</v>
      </c>
      <c r="FW811" s="10"/>
      <c r="FX811" s="233"/>
      <c r="FY811" s="179" t="s">
        <v>77</v>
      </c>
      <c r="FZ811" s="369" t="s">
        <v>183</v>
      </c>
      <c r="GB811" s="180"/>
      <c r="GC811" s="180" t="e">
        <f>VLOOKUP(FZ811,$A$879:$F$2508,6,FALSE)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1" t="s">
        <v>433</v>
      </c>
      <c r="GK811" s="180"/>
      <c r="GL811" s="180">
        <f>VLOOKUP(GI811,$A$879:$F$2508,6,FALSE)</f>
        <v>61</v>
      </c>
      <c r="GM811" s="179" t="s">
        <v>65</v>
      </c>
      <c r="GN811" s="10">
        <f>GL811*1.3</f>
        <v>79.3</v>
      </c>
      <c r="GO811" s="10"/>
      <c r="GP811" s="233"/>
      <c r="GQ811" s="179" t="s">
        <v>77</v>
      </c>
      <c r="GR811" s="361" t="s">
        <v>2128</v>
      </c>
      <c r="GT811" s="180"/>
      <c r="GU811" s="180">
        <f>VLOOKUP(GR811,$A$879:$F$2508,6,FALSE)</f>
        <v>153</v>
      </c>
      <c r="GV811" s="179" t="s">
        <v>65</v>
      </c>
      <c r="GW811" s="10">
        <f>GU811*1.3</f>
        <v>198.9</v>
      </c>
      <c r="GX811" s="10"/>
      <c r="GY811" s="233"/>
      <c r="GZ811" s="179" t="s">
        <v>77</v>
      </c>
      <c r="HA811" s="361" t="s">
        <v>1402</v>
      </c>
      <c r="HC811" s="180"/>
      <c r="HD811" s="180">
        <f>VLOOKUP(HA811,$A$879:$F$2508,6,FALSE)</f>
        <v>150</v>
      </c>
      <c r="HE811" s="179" t="s">
        <v>65</v>
      </c>
      <c r="HF811" s="10">
        <f>HD811*1.3</f>
        <v>195</v>
      </c>
      <c r="HG811" s="10"/>
      <c r="HH811" s="233"/>
      <c r="HI811" s="179" t="s">
        <v>77</v>
      </c>
      <c r="HJ811" s="361" t="s">
        <v>2577</v>
      </c>
      <c r="HL811" s="180"/>
      <c r="HM811" s="180">
        <f>VLOOKUP(HJ811,$A$879:$F$2508,6,FALSE)</f>
        <v>179</v>
      </c>
      <c r="HN811" s="179" t="s">
        <v>65</v>
      </c>
      <c r="HO811" s="10">
        <f>HM811*1.3</f>
        <v>232.70000000000002</v>
      </c>
      <c r="HP811" s="10"/>
      <c r="HQ811" s="233"/>
      <c r="HR811" s="179" t="s">
        <v>77</v>
      </c>
      <c r="HS811" s="361" t="s">
        <v>1000</v>
      </c>
      <c r="HU811" s="180"/>
      <c r="HV811" s="180">
        <f>VLOOKUP(HS811,$A$879:$F$2508,6,FALSE)</f>
        <v>292</v>
      </c>
      <c r="HW811" s="179" t="s">
        <v>65</v>
      </c>
      <c r="HX811" s="10">
        <f>HV811*1.3</f>
        <v>379.6</v>
      </c>
      <c r="HY811" s="10"/>
      <c r="HZ811" s="233"/>
      <c r="IA811" s="179" t="s">
        <v>77</v>
      </c>
      <c r="IB811" s="361" t="s">
        <v>1402</v>
      </c>
      <c r="ID811" s="180"/>
      <c r="IE811" s="180">
        <f>VLOOKUP(IB811,$A$879:$F$2508,6,FALSE)</f>
        <v>150</v>
      </c>
      <c r="IF811" s="179" t="s">
        <v>65</v>
      </c>
      <c r="IG811" s="10">
        <f>IE811*1.3</f>
        <v>195</v>
      </c>
      <c r="IH811" s="10"/>
      <c r="II811" s="233"/>
      <c r="IJ811" s="179" t="s">
        <v>77</v>
      </c>
      <c r="IK811" s="361" t="s">
        <v>433</v>
      </c>
      <c r="IM811" s="180"/>
      <c r="IN811" s="180">
        <f>VLOOKUP(IK811,$A$879:$F$2508,6,FALSE)</f>
        <v>61</v>
      </c>
      <c r="IO811" s="179" t="s">
        <v>65</v>
      </c>
      <c r="IP811" s="10">
        <f>IN811*1.3</f>
        <v>79.3</v>
      </c>
      <c r="IQ811" s="10"/>
      <c r="IR811" s="233"/>
      <c r="IS811" s="179" t="s">
        <v>77</v>
      </c>
      <c r="IT811" s="361" t="s">
        <v>2522</v>
      </c>
      <c r="IV811" s="180"/>
      <c r="IW811" s="180">
        <f>VLOOKUP(IT811,$A$879:$F$2508,6,FALSE)</f>
        <v>237</v>
      </c>
      <c r="IX811" s="179" t="s">
        <v>65</v>
      </c>
      <c r="IY811" s="10">
        <f>IW811*1.3</f>
        <v>308.10000000000002</v>
      </c>
      <c r="IZ811" s="10"/>
      <c r="JA811" s="233"/>
      <c r="JB811" s="179" t="s">
        <v>77</v>
      </c>
      <c r="JC811" s="361" t="s">
        <v>1402</v>
      </c>
      <c r="JE811" s="180"/>
      <c r="JF811" s="180">
        <f>VLOOKUP(JC811,$A$879:$F$2508,6,FALSE)</f>
        <v>150</v>
      </c>
      <c r="JG811" s="179" t="s">
        <v>65</v>
      </c>
      <c r="JH811" s="10">
        <f>JF811*1.3</f>
        <v>195</v>
      </c>
      <c r="JI811" s="10"/>
      <c r="JJ811" s="233"/>
      <c r="JK811" s="179" t="s">
        <v>77</v>
      </c>
      <c r="JL811" s="361" t="s">
        <v>2128</v>
      </c>
      <c r="JN811" s="180"/>
      <c r="JO811" s="180">
        <f>VLOOKUP(JL811,$A$879:$F$2508,6,FALSE)</f>
        <v>153</v>
      </c>
      <c r="JP811" s="179" t="s">
        <v>65</v>
      </c>
      <c r="JQ811" s="10">
        <f>JO811*1.3</f>
        <v>198.9</v>
      </c>
      <c r="JR811" s="10"/>
      <c r="JS811" s="233"/>
      <c r="JT811" s="179" t="s">
        <v>77</v>
      </c>
      <c r="JU811" s="361" t="s">
        <v>561</v>
      </c>
      <c r="JW811" s="180"/>
      <c r="JX811" s="180">
        <f>VLOOKUP(JU811,$A$879:$F$2508,6,FALSE)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9" t="s">
        <v>183</v>
      </c>
      <c r="KF811" s="180"/>
      <c r="KG811" s="180" t="e">
        <f>VLOOKUP(KD811,$A$879:$F$2508,6,FALSE)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1" t="s">
        <v>2128</v>
      </c>
      <c r="KO811" s="180"/>
      <c r="KP811" s="180">
        <f>VLOOKUP(KM811,$A$879:$F$2508,6,FALSE)</f>
        <v>153</v>
      </c>
      <c r="KQ811" s="179" t="s">
        <v>65</v>
      </c>
      <c r="KR811" s="10">
        <f>KP811*1.3</f>
        <v>198.9</v>
      </c>
      <c r="KS811" s="10"/>
      <c r="KT811" s="233"/>
      <c r="KU811" s="179" t="s">
        <v>77</v>
      </c>
      <c r="KV811" s="361" t="s">
        <v>1000</v>
      </c>
      <c r="KX811" s="180"/>
      <c r="KY811" s="180">
        <f>VLOOKUP(KV811,$A$879:$F$2508,6,FALSE)</f>
        <v>292</v>
      </c>
      <c r="KZ811" s="179" t="s">
        <v>65</v>
      </c>
      <c r="LA811" s="10">
        <f>KY811*1.3</f>
        <v>379.6</v>
      </c>
      <c r="LB811" s="10"/>
      <c r="LC811" s="233"/>
      <c r="LD811" s="179" t="s">
        <v>77</v>
      </c>
      <c r="LE811" s="369" t="s">
        <v>183</v>
      </c>
      <c r="LG811" s="180"/>
      <c r="LH811" s="180" t="e">
        <f>VLOOKUP(LE811,$A$879:$F$2508,6,FALSE)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1" t="s">
        <v>1000</v>
      </c>
      <c r="LP811" s="180"/>
      <c r="LQ811" s="180">
        <f>VLOOKUP(LN811,$A$879:$F$2508,6,FALSE)</f>
        <v>292</v>
      </c>
      <c r="LR811" s="179" t="s">
        <v>65</v>
      </c>
      <c r="LS811" s="10">
        <f>LQ811*1.3</f>
        <v>379.6</v>
      </c>
      <c r="LT811" s="10"/>
      <c r="LU811" s="233"/>
      <c r="LV811" s="179" t="s">
        <v>77</v>
      </c>
      <c r="LW811" s="361" t="s">
        <v>415</v>
      </c>
      <c r="LY811" s="180"/>
      <c r="LZ811" s="180">
        <f>VLOOKUP(LW811,$A$879:$F$2508,6,FALSE)</f>
        <v>11</v>
      </c>
      <c r="MA811" s="179" t="s">
        <v>65</v>
      </c>
      <c r="MB811" s="10">
        <f>LZ811*1.3</f>
        <v>14.3</v>
      </c>
      <c r="MC811" s="10"/>
      <c r="MD811" s="233"/>
      <c r="ME811" s="179" t="s">
        <v>77</v>
      </c>
      <c r="MF811" s="361" t="s">
        <v>2093</v>
      </c>
      <c r="MH811" s="180"/>
      <c r="MI811" s="180">
        <f>VLOOKUP(MF811,$A$879:$F$2508,6,FALSE)</f>
        <v>248</v>
      </c>
      <c r="MJ811" s="179" t="s">
        <v>65</v>
      </c>
      <c r="MK811" s="10">
        <f>MI811*1.3</f>
        <v>322.40000000000003</v>
      </c>
      <c r="ML811" s="10"/>
      <c r="MM811" s="233"/>
      <c r="MN811" s="179" t="s">
        <v>77</v>
      </c>
      <c r="MO811" s="369" t="s">
        <v>183</v>
      </c>
      <c r="MQ811" s="180"/>
      <c r="MR811" s="180" t="e">
        <f>VLOOKUP(MO811,$A$879:$F$2508,6,FALSE)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1" t="s">
        <v>1402</v>
      </c>
      <c r="MZ811" s="180"/>
      <c r="NA811" s="180">
        <f>VLOOKUP(MX811,$A$879:$F$2508,6,FALSE)</f>
        <v>150</v>
      </c>
      <c r="NB811" s="179" t="s">
        <v>65</v>
      </c>
      <c r="NC811" s="10">
        <f>NA811*1.3</f>
        <v>195</v>
      </c>
      <c r="ND811" s="10"/>
      <c r="NE811" s="233"/>
      <c r="NF811" s="179" t="s">
        <v>77</v>
      </c>
      <c r="NG811" s="361" t="s">
        <v>1402</v>
      </c>
      <c r="NI811" s="180"/>
      <c r="NJ811" s="180">
        <f>VLOOKUP(NG811,$A$879:$F$2508,6,FALSE)</f>
        <v>150</v>
      </c>
      <c r="NK811" s="179" t="s">
        <v>65</v>
      </c>
      <c r="NL811" s="10">
        <f>NJ811*1.3</f>
        <v>195</v>
      </c>
      <c r="NM811" s="10"/>
      <c r="NN811" s="233"/>
      <c r="NO811" s="179" t="s">
        <v>77</v>
      </c>
      <c r="NP811" s="361" t="s">
        <v>1402</v>
      </c>
      <c r="NR811" s="180"/>
      <c r="NS811" s="180">
        <f>VLOOKUP(NP811,$A$879:$F$2508,6,FALSE)</f>
        <v>150</v>
      </c>
      <c r="NT811" s="179" t="s">
        <v>65</v>
      </c>
      <c r="NU811" s="10">
        <f>NS811*1.3</f>
        <v>195</v>
      </c>
      <c r="NV811" s="10"/>
      <c r="NW811" s="233"/>
      <c r="NX811" s="179" t="s">
        <v>77</v>
      </c>
      <c r="NY811" s="361" t="s">
        <v>1402</v>
      </c>
      <c r="OA811" s="180"/>
      <c r="OB811" s="180">
        <f>VLOOKUP(NY811,$A$879:$F$2508,6,FALSE)</f>
        <v>150</v>
      </c>
      <c r="OC811" s="179" t="s">
        <v>65</v>
      </c>
      <c r="OD811" s="10">
        <f>OB811*1.3</f>
        <v>195</v>
      </c>
      <c r="OE811" s="10"/>
      <c r="OF811" s="233"/>
      <c r="OG811" s="179" t="s">
        <v>77</v>
      </c>
      <c r="OH811" s="361" t="s">
        <v>1000</v>
      </c>
      <c r="OJ811" s="180"/>
      <c r="OK811" s="180">
        <f>VLOOKUP(OH811,$A$879:$F$2508,6,FALSE)</f>
        <v>292</v>
      </c>
      <c r="OL811" s="179" t="s">
        <v>65</v>
      </c>
      <c r="OM811" s="10">
        <f>OK811*1.3</f>
        <v>379.6</v>
      </c>
      <c r="ON811" s="10"/>
      <c r="OO811" s="233"/>
      <c r="OP811" s="179" t="s">
        <v>77</v>
      </c>
      <c r="OQ811" s="361" t="s">
        <v>1000</v>
      </c>
      <c r="OS811" s="180"/>
      <c r="OT811" s="180">
        <f>VLOOKUP(OQ811,$A$879:$F$2508,6,FALSE)</f>
        <v>292</v>
      </c>
      <c r="OU811" s="179" t="s">
        <v>65</v>
      </c>
      <c r="OV811" s="10">
        <f>OT811*1.3</f>
        <v>379.6</v>
      </c>
      <c r="OW811" s="10"/>
      <c r="OX811" s="233"/>
      <c r="OY811" s="179" t="s">
        <v>77</v>
      </c>
      <c r="OZ811" s="371" t="s">
        <v>2128</v>
      </c>
      <c r="PB811" s="180"/>
      <c r="PC811" s="180">
        <f>VLOOKUP(OZ811,$A$879:$F$2508,6,FALSE)</f>
        <v>153</v>
      </c>
      <c r="PD811" s="179" t="s">
        <v>65</v>
      </c>
      <c r="PE811" s="10">
        <f>PC811*1.3</f>
        <v>198.9</v>
      </c>
      <c r="PF811" s="10"/>
      <c r="PG811" s="233"/>
      <c r="PH811" s="179" t="s">
        <v>77</v>
      </c>
      <c r="PI811" s="361" t="s">
        <v>2577</v>
      </c>
      <c r="PK811" s="180"/>
      <c r="PL811" s="180">
        <f>VLOOKUP(PI811,$A$879:$F$2508,6,FALSE)</f>
        <v>179</v>
      </c>
      <c r="PM811" s="179" t="s">
        <v>65</v>
      </c>
      <c r="PN811" s="10">
        <f>PL811*1.3</f>
        <v>232.70000000000002</v>
      </c>
      <c r="PO811" s="10"/>
      <c r="PP811" s="233"/>
      <c r="PQ811" s="179" t="s">
        <v>77</v>
      </c>
      <c r="PR811" s="361" t="s">
        <v>415</v>
      </c>
      <c r="PT811" s="180"/>
      <c r="PU811" s="180">
        <f>VLOOKUP(PR811,$A$879:$F$2508,6,FALSE)</f>
        <v>11</v>
      </c>
      <c r="PV811" s="179" t="s">
        <v>65</v>
      </c>
      <c r="PW811" s="10">
        <f>PU811*1.3</f>
        <v>14.3</v>
      </c>
      <c r="PX811" s="10"/>
      <c r="PY811" s="233"/>
      <c r="PZ811" s="179" t="s">
        <v>77</v>
      </c>
      <c r="QA811" s="363" t="s">
        <v>861</v>
      </c>
      <c r="QC811" s="180"/>
      <c r="QD811" s="180">
        <f>VLOOKUP(QA811,$A$879:$F$2508,6,FALSE)</f>
        <v>380</v>
      </c>
      <c r="QE811" s="179" t="s">
        <v>65</v>
      </c>
      <c r="QF811" s="10">
        <f>QD811*1.3</f>
        <v>494</v>
      </c>
      <c r="QG811" s="10"/>
      <c r="QH811" s="233"/>
      <c r="QI811" s="179" t="s">
        <v>77</v>
      </c>
      <c r="QJ811" s="369" t="s">
        <v>183</v>
      </c>
      <c r="QL811" s="180"/>
      <c r="QM811" s="180" t="e">
        <f>VLOOKUP(QJ811,$A$879:$F$2508,6,FALSE)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1" t="s">
        <v>2128</v>
      </c>
      <c r="QU811" s="180"/>
      <c r="QV811" s="180">
        <f>VLOOKUP(QS811,$A$879:$F$2508,6,FALSE)</f>
        <v>153</v>
      </c>
      <c r="QW811" s="179" t="s">
        <v>65</v>
      </c>
      <c r="QX811" s="10">
        <f>QV811*1.3</f>
        <v>198.9</v>
      </c>
      <c r="QY811" s="10"/>
      <c r="QZ811" s="233"/>
      <c r="RA811" s="179" t="s">
        <v>77</v>
      </c>
      <c r="RB811" s="361" t="s">
        <v>593</v>
      </c>
      <c r="RD811" s="180"/>
      <c r="RE811" s="180">
        <f>VLOOKUP(RB811,$A$879:$F$2508,6,FALSE)</f>
        <v>89</v>
      </c>
      <c r="RF811" s="179" t="s">
        <v>65</v>
      </c>
      <c r="RG811" s="10">
        <f>RE811*1.3</f>
        <v>115.7</v>
      </c>
      <c r="RH811" s="10"/>
      <c r="RI811" s="233"/>
      <c r="RJ811" s="179" t="s">
        <v>77</v>
      </c>
      <c r="RK811" s="361" t="s">
        <v>561</v>
      </c>
      <c r="RM811" s="180"/>
      <c r="RN811" s="180">
        <f>VLOOKUP(RK811,$A$879:$F$2508,6,FALSE)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9" t="s">
        <v>183</v>
      </c>
      <c r="RV811" s="180"/>
      <c r="RW811" s="180" t="e">
        <f>VLOOKUP(RT811,$A$879:$F$2508,6,FALSE)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1" t="s">
        <v>1000</v>
      </c>
      <c r="SE811" s="180"/>
      <c r="SF811" s="180">
        <f>VLOOKUP(SC811,$A$879:$F$2508,6,FALSE)</f>
        <v>292</v>
      </c>
      <c r="SG811" s="179" t="s">
        <v>65</v>
      </c>
      <c r="SH811" s="10">
        <f>SF811*1.3</f>
        <v>379.6</v>
      </c>
      <c r="SI811" s="10"/>
      <c r="SJ811" s="239"/>
      <c r="SK811" s="179" t="s">
        <v>77</v>
      </c>
      <c r="SL811" s="361" t="s">
        <v>2522</v>
      </c>
      <c r="SN811" s="180"/>
      <c r="SO811" s="180">
        <f>VLOOKUP(SL811,$A$879:$F$2508,6,FALSE)</f>
        <v>237</v>
      </c>
      <c r="SP811" s="179" t="s">
        <v>65</v>
      </c>
      <c r="SQ811" s="10">
        <f>SO811*1.3</f>
        <v>308.10000000000002</v>
      </c>
      <c r="SR811" s="10"/>
      <c r="SS811" s="239"/>
      <c r="ST811" s="179" t="s">
        <v>77</v>
      </c>
      <c r="SU811" s="361" t="s">
        <v>1402</v>
      </c>
      <c r="SW811" s="180"/>
      <c r="SX811" s="180">
        <f>VLOOKUP(SU811,$A$879:$F$2508,6,FALSE)</f>
        <v>150</v>
      </c>
      <c r="SY811" s="179" t="s">
        <v>65</v>
      </c>
      <c r="SZ811" s="10">
        <f>SX811*1.3</f>
        <v>195</v>
      </c>
      <c r="TA811" s="10"/>
      <c r="TB811" s="239"/>
      <c r="TC811" s="179" t="s">
        <v>77</v>
      </c>
      <c r="TD811" s="369" t="s">
        <v>183</v>
      </c>
      <c r="TF811" s="180"/>
      <c r="TG811" s="180" t="e">
        <f>VLOOKUP(TD811,$A$879:$F$2508,6,FALSE)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1" t="s">
        <v>460</v>
      </c>
      <c r="TO811" s="180"/>
      <c r="TP811" s="180">
        <f>VLOOKUP(TM811,$A$879:$F$2508,6,FALSE)</f>
        <v>5</v>
      </c>
      <c r="TQ811" s="179" t="s">
        <v>65</v>
      </c>
      <c r="TR811" s="10">
        <f>TP811*1.3</f>
        <v>6.5</v>
      </c>
      <c r="TS811" s="10"/>
      <c r="TT811" s="239"/>
      <c r="TU811" s="179" t="s">
        <v>77</v>
      </c>
      <c r="TV811" s="361" t="s">
        <v>418</v>
      </c>
      <c r="TX811" s="180"/>
      <c r="TY811" s="180">
        <f>VLOOKUP(TV811,$A$879:$F$2508,6,FALSE)</f>
        <v>6</v>
      </c>
      <c r="TZ811" s="179" t="s">
        <v>65</v>
      </c>
      <c r="UA811" s="10">
        <f>TY811*1.3</f>
        <v>7.8000000000000007</v>
      </c>
      <c r="UB811" s="10"/>
      <c r="UC811" s="239"/>
      <c r="UD811" s="179" t="s">
        <v>77</v>
      </c>
      <c r="UE811" s="361" t="s">
        <v>460</v>
      </c>
      <c r="UG811" s="180"/>
      <c r="UH811" s="180">
        <f>VLOOKUP(UE811,$A$879:$F$2508,6,FALSE)</f>
        <v>5</v>
      </c>
      <c r="UI811" s="179" t="s">
        <v>65</v>
      </c>
      <c r="UJ811" s="10">
        <f>UH811*1.3</f>
        <v>6.5</v>
      </c>
      <c r="UK811" s="10"/>
      <c r="UL811" s="239"/>
      <c r="UM811" s="179" t="s">
        <v>77</v>
      </c>
      <c r="UN811" s="369" t="s">
        <v>183</v>
      </c>
      <c r="UP811" s="180"/>
      <c r="UQ811" s="180" t="e">
        <f>VLOOKUP(UN811,$A$879:$F$2508,6,FALSE)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1" t="s">
        <v>2128</v>
      </c>
      <c r="UY811" s="180"/>
      <c r="UZ811" s="180">
        <f>VLOOKUP(UW811,$A$879:$F$2508,6,FALSE)</f>
        <v>153</v>
      </c>
      <c r="VA811" s="179" t="s">
        <v>65</v>
      </c>
      <c r="VB811" s="10">
        <f>UZ811*1.3</f>
        <v>198.9</v>
      </c>
      <c r="VC811" s="10"/>
      <c r="VD811" s="239"/>
      <c r="VE811" s="179" t="s">
        <v>77</v>
      </c>
      <c r="VF811" s="369" t="s">
        <v>183</v>
      </c>
      <c r="VH811" s="180"/>
      <c r="VI811" s="180" t="e">
        <f>VLOOKUP(VF811,$A$879:$F$2508,6,FALSE)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1" t="s">
        <v>1000</v>
      </c>
      <c r="VQ811" s="180"/>
      <c r="VR811" s="180">
        <f>VLOOKUP(VO811,$A$879:$F$2508,6,FALSE)</f>
        <v>292</v>
      </c>
      <c r="VS811" s="179" t="s">
        <v>65</v>
      </c>
      <c r="VT811" s="10">
        <f>VR811*1.3</f>
        <v>379.6</v>
      </c>
      <c r="VU811" s="10"/>
      <c r="VV811" s="239"/>
      <c r="VW811" s="179" t="s">
        <v>77</v>
      </c>
      <c r="VX811" s="369" t="s">
        <v>183</v>
      </c>
      <c r="VZ811" s="180"/>
      <c r="WA811" s="180" t="e">
        <f>VLOOKUP(VX811,$A$879:$F$2508,6,FALSE)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1" t="s">
        <v>861</v>
      </c>
      <c r="WI811" s="180"/>
      <c r="WJ811" s="180">
        <f>VLOOKUP(WG811,$A$879:$F$2508,6,FALSE)</f>
        <v>380</v>
      </c>
      <c r="WK811" s="179" t="s">
        <v>65</v>
      </c>
      <c r="WL811" s="10">
        <f>WJ811*1.3</f>
        <v>494</v>
      </c>
      <c r="WN811" s="239"/>
      <c r="WO811" s="179" t="s">
        <v>77</v>
      </c>
      <c r="WP811" s="361" t="s">
        <v>2577</v>
      </c>
      <c r="WQ811" s="180"/>
      <c r="WR811" s="180"/>
      <c r="WS811" s="180">
        <f>VLOOKUP(WP811,$A$879:$F$2508,6,FALSE)</f>
        <v>179</v>
      </c>
      <c r="WT811" s="179" t="s">
        <v>65</v>
      </c>
      <c r="WU811" s="10">
        <f>WS811*1.3</f>
        <v>232.70000000000002</v>
      </c>
      <c r="WV811" s="10"/>
      <c r="WW811" s="239"/>
      <c r="WX811" s="179" t="s">
        <v>77</v>
      </c>
      <c r="WY811" s="361" t="s">
        <v>1402</v>
      </c>
      <c r="XA811" s="180"/>
      <c r="XB811" s="180">
        <f>VLOOKUP(WY811,$A$879:$F$2508,6,FALSE)</f>
        <v>150</v>
      </c>
      <c r="XC811" s="179" t="s">
        <v>65</v>
      </c>
      <c r="XD811" s="10">
        <f>XB811*1.3</f>
        <v>195</v>
      </c>
      <c r="XF811" s="239"/>
      <c r="XG811" s="179" t="s">
        <v>77</v>
      </c>
      <c r="XH811" s="371" t="s">
        <v>861</v>
      </c>
      <c r="XJ811" s="180"/>
      <c r="XK811" s="180">
        <f>VLOOKUP(XH811,$A$879:$F$2508,6,FALSE)</f>
        <v>380</v>
      </c>
      <c r="XL811" s="179" t="s">
        <v>65</v>
      </c>
      <c r="XM811" s="10">
        <f>XK811*1.3</f>
        <v>494</v>
      </c>
      <c r="XO811" s="239"/>
      <c r="XP811" s="179" t="s">
        <v>77</v>
      </c>
      <c r="XQ811" s="361" t="s">
        <v>1402</v>
      </c>
      <c r="XS811" s="180"/>
      <c r="XT811" s="180">
        <f>VLOOKUP(XQ811,$A$879:$F$2508,6,FALSE)</f>
        <v>150</v>
      </c>
      <c r="XU811" s="179" t="s">
        <v>65</v>
      </c>
      <c r="XV811" s="10">
        <f>XT811*1.3</f>
        <v>195</v>
      </c>
      <c r="XW811" s="10"/>
      <c r="XX811" s="239"/>
      <c r="XY811" s="179" t="s">
        <v>77</v>
      </c>
      <c r="XZ811" s="361" t="s">
        <v>1402</v>
      </c>
      <c r="YB811" s="180"/>
      <c r="YC811" s="180">
        <f>VLOOKUP(XZ811,$A$879:$F$2508,6,FALSE)</f>
        <v>150</v>
      </c>
      <c r="YD811" s="179" t="s">
        <v>65</v>
      </c>
      <c r="YE811" s="10">
        <f>YC811*1.3</f>
        <v>195</v>
      </c>
      <c r="YG811" s="239"/>
      <c r="YH811" s="179" t="s">
        <v>77</v>
      </c>
      <c r="YI811" s="361" t="s">
        <v>1364</v>
      </c>
      <c r="YK811" s="180"/>
      <c r="YL811" s="180">
        <f>VLOOKUP(YI811,$A$879:$F$2508,6,FALSE)</f>
        <v>128</v>
      </c>
      <c r="YM811" s="179" t="s">
        <v>65</v>
      </c>
      <c r="YN811" s="10">
        <f>YL811*1.3</f>
        <v>166.4</v>
      </c>
      <c r="YO811" s="10"/>
      <c r="YP811" s="239"/>
      <c r="YQ811" s="179" t="s">
        <v>77</v>
      </c>
      <c r="YR811" s="361" t="s">
        <v>561</v>
      </c>
      <c r="YT811" s="180"/>
      <c r="YU811" s="180">
        <f>VLOOKUP(YR811,$A$879:$F$2508,6,FALSE)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1" t="s">
        <v>2128</v>
      </c>
      <c r="ZC811" s="180"/>
      <c r="ZD811" s="180">
        <f>VLOOKUP(ZA811,$A$879:$F$2508,6,FALSE)</f>
        <v>153</v>
      </c>
      <c r="ZE811" s="179" t="s">
        <v>65</v>
      </c>
      <c r="ZF811" s="10">
        <f>ZD811*1.3</f>
        <v>198.9</v>
      </c>
      <c r="ZH811" s="239"/>
      <c r="ZI811" s="179" t="s">
        <v>77</v>
      </c>
      <c r="ZJ811" s="361" t="s">
        <v>2577</v>
      </c>
      <c r="ZL811" s="180"/>
      <c r="ZM811" s="180">
        <f>VLOOKUP(ZJ811,$A$879:$F$2508,6,FALSE)</f>
        <v>179</v>
      </c>
      <c r="ZN811" s="179" t="s">
        <v>65</v>
      </c>
      <c r="ZO811" s="10">
        <f>ZM811*1.3</f>
        <v>232.70000000000002</v>
      </c>
      <c r="ZQ811" s="239"/>
      <c r="ZR811" s="179" t="s">
        <v>77</v>
      </c>
      <c r="ZS811" s="361" t="s">
        <v>460</v>
      </c>
      <c r="ZU811" s="180"/>
      <c r="ZV811" s="180">
        <f>VLOOKUP(ZS811,$A$879:$F$2508,6,FALSE)</f>
        <v>5</v>
      </c>
      <c r="ZW811" s="179" t="s">
        <v>65</v>
      </c>
      <c r="ZX811" s="10">
        <f>ZV811*1.3</f>
        <v>6.5</v>
      </c>
      <c r="ZY811" s="10"/>
      <c r="ZZ811" s="239"/>
      <c r="AAA811" s="179" t="s">
        <v>77</v>
      </c>
      <c r="AAB811" s="361" t="s">
        <v>1000</v>
      </c>
      <c r="AAD811" s="180"/>
      <c r="AAE811" s="180">
        <f>VLOOKUP(AAB811,$A$879:$F$2508,6,FALSE)</f>
        <v>292</v>
      </c>
      <c r="AAF811" s="179" t="s">
        <v>65</v>
      </c>
      <c r="AAG811" s="10">
        <f>AAE811*1.3</f>
        <v>379.6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VLOOKUP(AAK811,$A$879:$F$2508,6,FALSE)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1" t="s">
        <v>460</v>
      </c>
      <c r="AAV811" s="180"/>
      <c r="AAW811" s="180">
        <f>VLOOKUP(AAT811,$A$879:$F$2508,6,FALSE)</f>
        <v>5</v>
      </c>
      <c r="AAX811" s="179" t="s">
        <v>65</v>
      </c>
      <c r="AAY811" s="10">
        <f>AAW811*1.3</f>
        <v>6.5</v>
      </c>
      <c r="AAZ811" s="10"/>
      <c r="ABA811" s="239"/>
      <c r="ABB811" s="179" t="s">
        <v>77</v>
      </c>
      <c r="ABC811" s="375" t="s">
        <v>576</v>
      </c>
      <c r="ABE811" s="180"/>
      <c r="ABF811" s="180">
        <f>VLOOKUP(ABC811,$A$879:$F$2508,6,FALSE)</f>
        <v>11</v>
      </c>
      <c r="ABG811" s="179" t="s">
        <v>65</v>
      </c>
      <c r="ABH811" s="10">
        <f>ABF811*1.3</f>
        <v>14.3</v>
      </c>
      <c r="ABI811" s="10"/>
      <c r="ABJ811" s="239"/>
      <c r="ABK811" s="179" t="s">
        <v>77</v>
      </c>
      <c r="ABL811" s="361" t="s">
        <v>433</v>
      </c>
      <c r="ABN811" s="180"/>
      <c r="ABO811" s="180">
        <f>VLOOKUP(ABL811,$A$879:$F$2508,6,FALSE)</f>
        <v>61</v>
      </c>
      <c r="ABP811" s="179" t="s">
        <v>65</v>
      </c>
      <c r="ABQ811" s="10">
        <f>ABO811*1.3</f>
        <v>79.3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VLOOKUP(ABU811,$A$879:$F$2508,6,FALSE)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VLOOKUP(ACD811,$A$879:$F$2508,6,FALSE)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VLOOKUP(ACM811,$A$879:$F$2508,6,FALSE)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VLOOKUP(ACV811,$A$879:$F$2508,6,FALSE)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1" t="s">
        <v>415</v>
      </c>
      <c r="ADG811" s="180"/>
      <c r="ADH811" s="180">
        <f>VLOOKUP(ADE811,$A$879:$F$2508,6,FALSE)</f>
        <v>11</v>
      </c>
      <c r="ADI811" s="179" t="s">
        <v>65</v>
      </c>
      <c r="ADJ811" s="10">
        <f>ADH811*1.3</f>
        <v>14.3</v>
      </c>
      <c r="ADL811" s="239"/>
      <c r="ADM811" s="179" t="s">
        <v>77</v>
      </c>
      <c r="ADN811" s="75" t="s">
        <v>183</v>
      </c>
      <c r="ADP811" s="180"/>
      <c r="ADQ811" s="180" t="e">
        <f>VLOOKUP(ADN811,$A$879:$F$2508,6,FALSE)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1" t="s">
        <v>2128</v>
      </c>
      <c r="ADY811" s="180"/>
      <c r="ADZ811" s="180">
        <f>VLOOKUP(ADW811,$A$879:$F$2508,6,FALSE)</f>
        <v>153</v>
      </c>
      <c r="AEA811" s="179" t="s">
        <v>65</v>
      </c>
      <c r="AEB811" s="10">
        <f>ADZ811*1.3</f>
        <v>198.9</v>
      </c>
      <c r="AED811" s="239"/>
      <c r="AEE811" s="179" t="s">
        <v>77</v>
      </c>
      <c r="AEF811" s="75" t="s">
        <v>183</v>
      </c>
      <c r="AEH811" s="180"/>
      <c r="AEI811" s="180" t="e">
        <f>VLOOKUP(AEF811,$A$879:$F$2508,6,FALSE)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VLOOKUP(AEO811,$A$879:$F$2508,6,FALSE)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VLOOKUP(AEX811,$A$879:$F$2508,6,FALSE)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VLOOKUP(AFG811,$A$879:$F$2508,6,FALSE)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VLOOKUP(AFP811,$A$879:$F$2508,6,FALSE)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1" t="s">
        <v>576</v>
      </c>
      <c r="AGA811" s="180"/>
      <c r="AGB811" s="180">
        <f>VLOOKUP(AFY811,$A$879:$F$2508,6,FALSE)</f>
        <v>11</v>
      </c>
      <c r="AGC811" s="179" t="s">
        <v>65</v>
      </c>
      <c r="AGD811" s="10">
        <f>AGB811*1.3</f>
        <v>14.3</v>
      </c>
      <c r="AGE811" s="10"/>
      <c r="AGF811" s="239"/>
      <c r="AGG811" s="179" t="s">
        <v>77</v>
      </c>
      <c r="AGH811" s="361" t="s">
        <v>2128</v>
      </c>
      <c r="AGJ811" s="180"/>
      <c r="AGK811" s="180">
        <f>VLOOKUP(AGH811,$A$879:$F$2508,6,FALSE)</f>
        <v>153</v>
      </c>
      <c r="AGL811" s="179" t="s">
        <v>65</v>
      </c>
      <c r="AGM811" s="10">
        <f>AGK811*1.3</f>
        <v>198.9</v>
      </c>
      <c r="AGN811" s="10"/>
      <c r="AGO811" s="239"/>
      <c r="AGP811" s="179" t="s">
        <v>77</v>
      </c>
      <c r="AGQ811" s="361" t="s">
        <v>1000</v>
      </c>
      <c r="AGS811" s="180"/>
      <c r="AGT811" s="180">
        <f>VLOOKUP(AGQ811,$A$879:$F$2508,6,FALSE)</f>
        <v>292</v>
      </c>
      <c r="AGU811" s="179" t="s">
        <v>65</v>
      </c>
      <c r="AGV811" s="10">
        <f>AGT811*1.3</f>
        <v>379.6</v>
      </c>
      <c r="AGW811" s="10"/>
      <c r="AGX811" s="239"/>
      <c r="AGY811" s="179" t="s">
        <v>77</v>
      </c>
      <c r="AGZ811" s="361" t="s">
        <v>1000</v>
      </c>
      <c r="AHB811" s="180"/>
      <c r="AHC811" s="180">
        <f>VLOOKUP(AGZ811,$A$879:$F$2508,6,FALSE)</f>
        <v>292</v>
      </c>
      <c r="AHD811" s="179" t="s">
        <v>65</v>
      </c>
      <c r="AHE811" s="10">
        <f>AHC811*1.3</f>
        <v>379.6</v>
      </c>
      <c r="AHF811" s="10"/>
      <c r="AHG811" s="239"/>
      <c r="AHH811" s="179" t="s">
        <v>77</v>
      </c>
      <c r="AHI811" s="441" t="s">
        <v>2128</v>
      </c>
      <c r="AHK811" s="180"/>
      <c r="AHL811" s="180">
        <f>VLOOKUP(AHI811,$A$879:$F$2508,6,FALSE)</f>
        <v>153</v>
      </c>
      <c r="AHM811" s="179" t="s">
        <v>65</v>
      </c>
      <c r="AHN811" s="10">
        <f>AHL811*1.3</f>
        <v>198.9</v>
      </c>
      <c r="AHO811" s="10"/>
      <c r="AHP811" s="239"/>
      <c r="AHQ811" s="179" t="s">
        <v>77</v>
      </c>
      <c r="AHR811" s="361" t="s">
        <v>576</v>
      </c>
      <c r="AHT811" s="180"/>
      <c r="AHU811" s="180">
        <f>VLOOKUP(AHR811,$A$879:$F$2508,6,FALSE)</f>
        <v>11</v>
      </c>
      <c r="AHV811" s="179" t="s">
        <v>65</v>
      </c>
      <c r="AHW811" s="10">
        <f>AHU811*1.3</f>
        <v>14.3</v>
      </c>
      <c r="AHX811" s="10"/>
      <c r="AHY811" s="239"/>
      <c r="AHZ811" s="179" t="s">
        <v>77</v>
      </c>
      <c r="AIA811" s="361" t="s">
        <v>561</v>
      </c>
      <c r="AIC811" s="180"/>
      <c r="AID811" s="180">
        <f>VLOOKUP(AIA811,$A$879:$F$2508,6,FALSE)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1" t="s">
        <v>861</v>
      </c>
      <c r="AIL811" s="180"/>
      <c r="AIM811" s="180">
        <f>VLOOKUP(AIJ811,$A$879:$F$2508,6,FALSE)</f>
        <v>380</v>
      </c>
      <c r="AIN811" s="179" t="s">
        <v>65</v>
      </c>
      <c r="AIO811" s="10">
        <f>AIM811*1.3</f>
        <v>494</v>
      </c>
      <c r="AIP811" s="10"/>
      <c r="AIQ811" s="239"/>
      <c r="AIR811" s="179" t="s">
        <v>77</v>
      </c>
      <c r="AIS811" s="361" t="s">
        <v>576</v>
      </c>
      <c r="AIU811" s="180"/>
      <c r="AIV811" s="180">
        <f>VLOOKUP(AIS811,$A$879:$F$2508,6,FALSE)</f>
        <v>11</v>
      </c>
      <c r="AIW811" s="179" t="s">
        <v>65</v>
      </c>
      <c r="AIX811" s="10">
        <f>AIV811*1.3</f>
        <v>14.3</v>
      </c>
      <c r="AIY811" s="10"/>
      <c r="AIZ811" s="239"/>
      <c r="AJA811" s="179" t="s">
        <v>77</v>
      </c>
      <c r="AJB811" s="371" t="s">
        <v>2522</v>
      </c>
      <c r="AJD811" s="180"/>
      <c r="AJE811" s="180">
        <f>VLOOKUP(AJB811,$A$879:$F$2508,6,FALSE)</f>
        <v>237</v>
      </c>
      <c r="AJF811" s="179" t="s">
        <v>65</v>
      </c>
      <c r="AJG811" s="10">
        <f>AJE811*1.3</f>
        <v>308.10000000000002</v>
      </c>
      <c r="AJH811" s="10"/>
      <c r="AJI811" s="239"/>
      <c r="AJJ811" s="179" t="s">
        <v>77</v>
      </c>
      <c r="AJK811" s="361" t="s">
        <v>861</v>
      </c>
      <c r="AJM811" s="180"/>
      <c r="AJN811" s="180">
        <f>VLOOKUP(AJK811,$A$879:$F$2508,6,FALSE)</f>
        <v>380</v>
      </c>
      <c r="AJO811" s="179" t="s">
        <v>65</v>
      </c>
      <c r="AJP811" s="10">
        <f>AJN811*1.3</f>
        <v>494</v>
      </c>
      <c r="AJQ811" s="10"/>
      <c r="AJR811" s="239"/>
      <c r="AJS811" s="179" t="s">
        <v>77</v>
      </c>
      <c r="AJT811" s="367" t="s">
        <v>2093</v>
      </c>
      <c r="AJV811" s="180"/>
      <c r="AJW811" s="180">
        <f>VLOOKUP(AJT811,$A$879:$F$2508,6,FALSE)</f>
        <v>248</v>
      </c>
      <c r="AJX811" s="179" t="s">
        <v>65</v>
      </c>
      <c r="AJY811" s="10">
        <f>AJW811*1.3</f>
        <v>322.40000000000003</v>
      </c>
      <c r="AJZ811" s="10"/>
      <c r="AKA811" s="239"/>
      <c r="AKB811" s="179" t="s">
        <v>77</v>
      </c>
      <c r="AKC811" s="361" t="s">
        <v>1402</v>
      </c>
      <c r="AKE811" s="180"/>
      <c r="AKF811" s="180">
        <f>VLOOKUP(AKC811,$A$879:$F$2508,6,FALSE)</f>
        <v>150</v>
      </c>
      <c r="AKG811" s="179" t="s">
        <v>65</v>
      </c>
      <c r="AKH811" s="10">
        <f>AKF811*1.3</f>
        <v>195</v>
      </c>
      <c r="AKI811" s="10"/>
      <c r="AKJ811" s="239"/>
      <c r="AKK811" s="179" t="s">
        <v>77</v>
      </c>
      <c r="AKL811" s="361" t="s">
        <v>2128</v>
      </c>
      <c r="AKN811" s="180"/>
      <c r="AKO811" s="180">
        <f>VLOOKUP(AKL811,$A$879:$F$2508,6,FALSE)</f>
        <v>153</v>
      </c>
      <c r="AKP811" s="179" t="s">
        <v>65</v>
      </c>
      <c r="AKQ811" s="10">
        <f>AKO811*1.3</f>
        <v>198.9</v>
      </c>
      <c r="AKR811" s="10"/>
      <c r="AKS811" s="239"/>
      <c r="AKT811" s="179" t="s">
        <v>77</v>
      </c>
      <c r="AKU811" s="361" t="s">
        <v>2577</v>
      </c>
      <c r="AKW811" s="180"/>
      <c r="AKX811" s="180">
        <f>VLOOKUP(AKU811,$A$879:$F$2508,6,FALSE)</f>
        <v>179</v>
      </c>
      <c r="AKY811" s="179" t="s">
        <v>65</v>
      </c>
      <c r="AKZ811" s="10">
        <f>AKX811*1.3</f>
        <v>232.70000000000002</v>
      </c>
      <c r="ALA811" s="10"/>
      <c r="ALB811" s="239"/>
      <c r="ALC811" s="179" t="s">
        <v>77</v>
      </c>
      <c r="ALD811" s="361" t="s">
        <v>2577</v>
      </c>
      <c r="ALF811" s="180"/>
      <c r="ALG811" s="180">
        <f>VLOOKUP(ALD811,$A$879:$F$2508,6,FALSE)</f>
        <v>179</v>
      </c>
      <c r="ALH811" s="179" t="s">
        <v>65</v>
      </c>
      <c r="ALI811" s="10">
        <f>ALG811*1.3</f>
        <v>232.70000000000002</v>
      </c>
      <c r="ALJ811" s="10"/>
      <c r="ALK811" s="239"/>
      <c r="ALL811" s="179" t="s">
        <v>77</v>
      </c>
      <c r="ALM811" s="361" t="s">
        <v>1402</v>
      </c>
      <c r="ALO811" s="180"/>
      <c r="ALP811" s="180">
        <f>VLOOKUP(ALM811,$A$879:$F$2508,6,FALSE)</f>
        <v>150</v>
      </c>
      <c r="ALQ811" s="179" t="s">
        <v>65</v>
      </c>
      <c r="ALR811" s="10">
        <f>ALP811*1.3</f>
        <v>195</v>
      </c>
      <c r="ALS811" s="10"/>
      <c r="ALT811" s="239"/>
      <c r="ALU811" s="179" t="s">
        <v>77</v>
      </c>
      <c r="ALV811" s="361" t="s">
        <v>561</v>
      </c>
      <c r="ALX811" s="180"/>
      <c r="ALY811" s="180">
        <f>VLOOKUP(ALV811,$A$879:$F$2508,6,FALSE)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4" t="s">
        <v>861</v>
      </c>
      <c r="AMG811" s="180"/>
      <c r="AMH811" s="180">
        <f>VLOOKUP(AME811,$A$879:$F$2508,6,FALSE)</f>
        <v>380</v>
      </c>
      <c r="AMI811" s="179" t="s">
        <v>65</v>
      </c>
      <c r="AMJ811" s="10">
        <f>AMH811*1.3</f>
        <v>494</v>
      </c>
      <c r="AMK811" s="10"/>
      <c r="AML811" s="239"/>
      <c r="AMM811" s="179" t="s">
        <v>77</v>
      </c>
      <c r="AMN811" s="363" t="s">
        <v>2577</v>
      </c>
      <c r="AMP811" s="180"/>
      <c r="AMQ811" s="180">
        <f>VLOOKUP(AMN811,$A$879:$F$2508,6,FALSE)</f>
        <v>179</v>
      </c>
      <c r="AMR811" s="179" t="s">
        <v>65</v>
      </c>
      <c r="AMS811" s="10">
        <f>AMQ811*1.3</f>
        <v>232.70000000000002</v>
      </c>
      <c r="AMT811" s="10"/>
      <c r="AMU811" s="239"/>
      <c r="AMV811" s="179" t="s">
        <v>77</v>
      </c>
      <c r="AMW811" s="361" t="s">
        <v>576</v>
      </c>
      <c r="AMY811" s="180"/>
      <c r="AMZ811" s="180">
        <f>VLOOKUP(AMW811,$A$879:$F$2508,6,FALSE)</f>
        <v>11</v>
      </c>
      <c r="ANA811" s="179" t="s">
        <v>65</v>
      </c>
      <c r="ANB811" s="10">
        <f>AMZ811*1.3</f>
        <v>14.3</v>
      </c>
      <c r="ANC811" s="10"/>
      <c r="AND811" s="239"/>
      <c r="ANE811" s="179" t="s">
        <v>77</v>
      </c>
      <c r="ANF811" s="361" t="s">
        <v>2522</v>
      </c>
      <c r="ANH811" s="180"/>
      <c r="ANI811" s="180">
        <f>VLOOKUP(ANF811,$A$879:$F$2508,6,FALSE)</f>
        <v>237</v>
      </c>
      <c r="ANJ811" s="179" t="s">
        <v>65</v>
      </c>
      <c r="ANK811" s="10">
        <f>ANI811*1.3</f>
        <v>308.10000000000002</v>
      </c>
      <c r="ANL811" s="10"/>
      <c r="ANM811" s="239"/>
      <c r="ANN811" s="179" t="s">
        <v>77</v>
      </c>
      <c r="ANO811" s="371" t="s">
        <v>861</v>
      </c>
      <c r="ANQ811" s="180"/>
      <c r="ANR811" s="180">
        <f>VLOOKUP(ANO811,$A$879:$F$2508,6,FALSE)</f>
        <v>380</v>
      </c>
      <c r="ANS811" s="179" t="s">
        <v>65</v>
      </c>
      <c r="ANT811" s="10">
        <f>ANR811*1.3</f>
        <v>494</v>
      </c>
      <c r="ANU811" s="10"/>
      <c r="ANV811" s="239"/>
      <c r="ANW811" s="179" t="s">
        <v>77</v>
      </c>
      <c r="ANX811" s="361" t="s">
        <v>1000</v>
      </c>
      <c r="ANZ811" s="180"/>
      <c r="AOA811" s="180">
        <f>VLOOKUP(ANX811,$A$879:$F$2508,6,FALSE)</f>
        <v>292</v>
      </c>
      <c r="AOB811" s="179" t="s">
        <v>65</v>
      </c>
      <c r="AOC811" s="10">
        <f>AOA811*1.3</f>
        <v>379.6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VLOOKUP(AOG811,$A$879:$F$2508,6,FALSE)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1" t="s">
        <v>2577</v>
      </c>
      <c r="AOR811" s="180"/>
      <c r="AOS811" s="180">
        <f>VLOOKUP(AOP811,$A$879:$F$2508,6,FALSE)</f>
        <v>179</v>
      </c>
      <c r="AOT811" s="179" t="s">
        <v>65</v>
      </c>
      <c r="AOU811" s="10">
        <f>AOS811*1.3</f>
        <v>232.70000000000002</v>
      </c>
      <c r="AOV811" s="10"/>
      <c r="AOW811" s="239"/>
      <c r="AOX811" s="179" t="s">
        <v>77</v>
      </c>
      <c r="AOY811" s="447" t="s">
        <v>433</v>
      </c>
      <c r="APA811" s="180"/>
      <c r="APB811" s="180">
        <f>VLOOKUP(AOY811,$A$879:$F$2508,6,FALSE)</f>
        <v>61</v>
      </c>
      <c r="APC811" s="179" t="s">
        <v>65</v>
      </c>
      <c r="APD811" s="10">
        <f>APB811*1.3</f>
        <v>79.3</v>
      </c>
      <c r="APE811" s="10"/>
      <c r="APF811" s="239"/>
      <c r="APG811" s="179" t="s">
        <v>77</v>
      </c>
      <c r="APH811" s="361" t="s">
        <v>484</v>
      </c>
      <c r="APJ811" s="180"/>
      <c r="APK811" s="180">
        <f>VLOOKUP(APH811,$A$879:$F$2508,6,FALSE)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VLOOKUP(APQ811,$A$879:$F$2508,6,FALSE)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1" t="s">
        <v>1000</v>
      </c>
      <c r="AQB811" s="180"/>
      <c r="AQC811" s="180">
        <f>VLOOKUP(APZ811,$A$879:$F$2508,6,FALSE)</f>
        <v>292</v>
      </c>
      <c r="AQD811" s="179" t="s">
        <v>65</v>
      </c>
      <c r="AQE811" s="10">
        <f>AQC811*1.3</f>
        <v>379.6</v>
      </c>
      <c r="AQF811" s="10"/>
      <c r="AQG811" s="239"/>
      <c r="AQH811" s="179" t="s">
        <v>77</v>
      </c>
      <c r="AQI811" s="361" t="s">
        <v>2093</v>
      </c>
      <c r="AQK811" s="180"/>
      <c r="AQL811" s="180">
        <f>VLOOKUP(AQI811,$A$879:$F$2508,6,FALSE)</f>
        <v>248</v>
      </c>
      <c r="AQM811" s="179" t="s">
        <v>65</v>
      </c>
      <c r="AQN811" s="10">
        <f>AQL811*1.3</f>
        <v>322.40000000000003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VLOOKUP(AQR811,$A$879:$F$2508,6,FALSE)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VLOOKUP(ARA811,$A$879:$F$2508,6,FALSE)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VLOOKUP(ARJ811,$A$879:$F$2508,6,FALSE)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VLOOKUP(ARS811,$A$879:$F$2508,6,FALSE)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1" t="s">
        <v>2128</v>
      </c>
      <c r="ASD811" s="180"/>
      <c r="ASE811" s="180">
        <f>VLOOKUP(ASB811,$A$879:$F$2508,6,FALSE)</f>
        <v>153</v>
      </c>
      <c r="ASF811" s="179" t="s">
        <v>65</v>
      </c>
      <c r="ASG811" s="10">
        <f>ASE811*1.3</f>
        <v>198.9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VLOOKUP(ASK811,$A$879:$F$2508,6,FALSE)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1" t="s">
        <v>593</v>
      </c>
      <c r="ASV811" s="180"/>
      <c r="ASW811" s="180">
        <f>VLOOKUP(AST811,$A$879:$F$2508,6,FALSE)</f>
        <v>89</v>
      </c>
      <c r="ASX811" s="179" t="s">
        <v>65</v>
      </c>
      <c r="ASY811" s="10">
        <f>ASW811*1.3</f>
        <v>115.7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VLOOKUP(ATC811,$A$879:$F$2508,6,FALSE)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VLOOKUP(ATL811,$A$879:$F$2508,6,FALSE)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VLOOKUP(ATU811,$A$879:$F$2508,6,FALSE)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VLOOKUP(AUD811,$A$879:$F$2508,6,FALSE)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VLOOKUP(AUM811,$A$879:$F$2508,6,FALSE)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VLOOKUP(AUV811,$A$879:$F$2508,6,FALSE)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VLOOKUP(AVE811,$A$879:$F$2508,6,FALSE)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VLOOKUP(AVN811,$A$879:$F$2508,6,FALSE)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VLOOKUP(AVW811,$A$879:$F$2508,6,FALSE)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VLOOKUP(AWF811,$A$879:$F$2508,6,FALSE)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1" t="s">
        <v>1402</v>
      </c>
      <c r="AWQ811" s="180"/>
      <c r="AWR811" s="180">
        <f>VLOOKUP(AWO811,$A$879:$F$2508,6,FALSE)</f>
        <v>150</v>
      </c>
      <c r="AWS811" s="179" t="s">
        <v>65</v>
      </c>
      <c r="AWT811" s="10">
        <f>AWR811*1.3</f>
        <v>195</v>
      </c>
      <c r="AWU811" s="10"/>
      <c r="AWV811" s="239"/>
      <c r="AWW811" s="179" t="s">
        <v>77</v>
      </c>
      <c r="AWX811" s="361" t="s">
        <v>1402</v>
      </c>
      <c r="AWZ811" s="180"/>
      <c r="AXA811" s="180">
        <f>VLOOKUP(AWX811,$A$879:$F$2508,6,FALSE)</f>
        <v>150</v>
      </c>
      <c r="AXB811" s="179" t="s">
        <v>65</v>
      </c>
      <c r="AXC811" s="10">
        <f>AXA811*1.3</f>
        <v>195</v>
      </c>
      <c r="AXD811" s="10"/>
      <c r="AXE811" s="239"/>
      <c r="AXF811" s="179" t="s">
        <v>77</v>
      </c>
      <c r="AXG811" s="361" t="s">
        <v>1402</v>
      </c>
      <c r="AXI811" s="180"/>
      <c r="AXJ811" s="180">
        <f>VLOOKUP(AXG811,$A$879:$F$2508,6,FALSE)</f>
        <v>150</v>
      </c>
      <c r="AXK811" s="179" t="s">
        <v>65</v>
      </c>
      <c r="AXL811" s="10">
        <f>AXJ811*1.3</f>
        <v>195</v>
      </c>
      <c r="AXM811" s="10"/>
      <c r="AXN811" s="239"/>
      <c r="AXO811" s="179" t="s">
        <v>77</v>
      </c>
      <c r="AXP811" s="361" t="s">
        <v>593</v>
      </c>
      <c r="AXR811" s="180"/>
      <c r="AXS811" s="180">
        <f>VLOOKUP(AXP811,$A$879:$F$2508,6,FALSE)</f>
        <v>89</v>
      </c>
      <c r="AXT811" s="179" t="s">
        <v>65</v>
      </c>
      <c r="AXU811" s="10">
        <f>AXS811*1.3</f>
        <v>115.7</v>
      </c>
      <c r="AXV811" s="10"/>
      <c r="AXW811" s="239"/>
      <c r="AXX811" s="179" t="s">
        <v>77</v>
      </c>
      <c r="AXY811" s="361" t="s">
        <v>561</v>
      </c>
      <c r="AYA811" s="180"/>
      <c r="AYB811" s="180">
        <f>VLOOKUP(AXY811,$A$879:$F$2508,6,FALSE)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1" t="s">
        <v>593</v>
      </c>
      <c r="AYJ811" s="180"/>
      <c r="AYK811" s="180">
        <f>VLOOKUP(AYH811,$A$879:$F$2508,6,FALSE)</f>
        <v>89</v>
      </c>
      <c r="AYL811" s="179" t="s">
        <v>65</v>
      </c>
      <c r="AYM811" s="10">
        <f>AYK811*1.3</f>
        <v>115.7</v>
      </c>
      <c r="AYN811" s="10"/>
      <c r="AYO811" s="239"/>
      <c r="AYP811" s="179" t="s">
        <v>77</v>
      </c>
      <c r="AYQ811" s="361" t="s">
        <v>561</v>
      </c>
      <c r="AYS811" s="180"/>
      <c r="AYT811" s="180">
        <f>VLOOKUP(AYQ811,$A$879:$F$2508,6,FALSE)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1" t="s">
        <v>1000</v>
      </c>
      <c r="AZB811" s="180"/>
      <c r="AZC811" s="180">
        <f>VLOOKUP(AYZ811,$A$879:$F$2508,6,FALSE)</f>
        <v>292</v>
      </c>
      <c r="AZD811" s="179" t="s">
        <v>65</v>
      </c>
      <c r="AZE811" s="10">
        <f>AZC811*1.3</f>
        <v>379.6</v>
      </c>
      <c r="AZF811" s="10"/>
      <c r="AZG811" s="239"/>
      <c r="AZH811" s="179" t="s">
        <v>77</v>
      </c>
      <c r="AZI811" s="361" t="s">
        <v>1000</v>
      </c>
      <c r="AZK811" s="180"/>
      <c r="AZL811" s="180">
        <f>VLOOKUP(AZI811,$A$879:$F$2508,6,FALSE)</f>
        <v>292</v>
      </c>
      <c r="AZM811" s="179" t="s">
        <v>65</v>
      </c>
      <c r="AZN811" s="10">
        <f>AZL811*1.3</f>
        <v>379.6</v>
      </c>
      <c r="AZO811" s="10"/>
      <c r="AZP811" s="239"/>
      <c r="AZQ811" s="179" t="s">
        <v>77</v>
      </c>
      <c r="AZR811" s="361" t="s">
        <v>427</v>
      </c>
      <c r="AZT811" s="180"/>
      <c r="AZU811" s="180">
        <f>VLOOKUP(AZR811,$A$879:$F$2508,6,FALSE)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1" t="s">
        <v>2128</v>
      </c>
      <c r="BAC811" s="180"/>
      <c r="BAD811" s="180">
        <f>VLOOKUP(BAA811,$A$879:$F$2508,6,FALSE)</f>
        <v>153</v>
      </c>
      <c r="BAE811" s="179" t="s">
        <v>65</v>
      </c>
      <c r="BAF811" s="10">
        <f>BAD811*1.3</f>
        <v>198.9</v>
      </c>
      <c r="BAG811" s="10"/>
      <c r="BAH811" s="239"/>
      <c r="BAI811" s="179" t="s">
        <v>77</v>
      </c>
      <c r="BAJ811" s="441" t="s">
        <v>593</v>
      </c>
      <c r="BAL811" s="180"/>
      <c r="BAM811" s="180">
        <f>VLOOKUP(BAJ811,$A$879:$F$2508,6,FALSE)</f>
        <v>89</v>
      </c>
      <c r="BAN811" s="179" t="s">
        <v>65</v>
      </c>
      <c r="BAO811" s="10">
        <f>BAM811*1.3</f>
        <v>115.7</v>
      </c>
      <c r="BAP811" s="10"/>
      <c r="BAQ811" s="239"/>
      <c r="BAR811" s="179" t="s">
        <v>77</v>
      </c>
      <c r="BAS811" s="361" t="s">
        <v>1402</v>
      </c>
      <c r="BAU811" s="180"/>
      <c r="BAV811" s="180">
        <f>VLOOKUP(BAS811,$A$879:$F$2508,6,FALSE)</f>
        <v>150</v>
      </c>
      <c r="BAW811" s="179" t="s">
        <v>65</v>
      </c>
      <c r="BAX811" s="10">
        <f>BAV811*1.3</f>
        <v>195</v>
      </c>
      <c r="BAY811" s="10"/>
      <c r="BAZ811" s="239"/>
      <c r="BBA811" s="179" t="s">
        <v>77</v>
      </c>
      <c r="BBB811" s="361" t="s">
        <v>576</v>
      </c>
      <c r="BBD811" s="180"/>
      <c r="BBE811" s="180">
        <f>VLOOKUP(BBB811,$A$879:$F$2508,6,FALSE)</f>
        <v>11</v>
      </c>
      <c r="BBF811" s="179" t="s">
        <v>65</v>
      </c>
      <c r="BBG811" s="10">
        <f>BBE811*1.3</f>
        <v>14.3</v>
      </c>
      <c r="BBH811" s="10"/>
      <c r="BBI811" s="239"/>
      <c r="BBJ811" s="179" t="s">
        <v>77</v>
      </c>
      <c r="BBK811" s="361" t="s">
        <v>2093</v>
      </c>
      <c r="BBM811" s="180"/>
      <c r="BBN811" s="180">
        <f>VLOOKUP(BBK811,$A$879:$F$2508,6,FALSE)</f>
        <v>248</v>
      </c>
      <c r="BBO811" s="179" t="s">
        <v>65</v>
      </c>
      <c r="BBP811" s="10">
        <f>BBN811*1.3</f>
        <v>322.40000000000003</v>
      </c>
      <c r="BBQ811" s="10"/>
      <c r="BBR811" s="239"/>
      <c r="BBS811" s="179" t="s">
        <v>77</v>
      </c>
      <c r="BBT811" s="367" t="s">
        <v>2522</v>
      </c>
      <c r="BBV811" s="180"/>
      <c r="BBW811" s="180">
        <f>VLOOKUP(BBT811,$A$879:$F$2508,6,FALSE)</f>
        <v>237</v>
      </c>
      <c r="BBX811" s="179" t="s">
        <v>65</v>
      </c>
      <c r="BBY811" s="10">
        <f>BBW811*1.3</f>
        <v>308.10000000000002</v>
      </c>
      <c r="BBZ811" s="10"/>
      <c r="BCA811" s="239"/>
      <c r="BCB811" s="179" t="s">
        <v>77</v>
      </c>
      <c r="BCC811" s="361" t="s">
        <v>561</v>
      </c>
      <c r="BCE811" s="180"/>
      <c r="BCF811" s="180">
        <f>VLOOKUP(BCC811,$A$879:$F$2508,6,FALSE)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1" t="s">
        <v>1402</v>
      </c>
      <c r="BCN811" s="180"/>
      <c r="BCO811" s="180">
        <f>VLOOKUP(BCL811,$A$879:$F$2508,6,FALSE)</f>
        <v>150</v>
      </c>
      <c r="BCP811" s="179" t="s">
        <v>65</v>
      </c>
      <c r="BCQ811" s="10">
        <f>BCO811*1.3</f>
        <v>195</v>
      </c>
      <c r="BCR811" s="10"/>
      <c r="BCS811" s="239"/>
      <c r="BCT811" s="179" t="s">
        <v>77</v>
      </c>
      <c r="BCU811" s="371" t="s">
        <v>576</v>
      </c>
      <c r="BCW811" s="180"/>
      <c r="BCX811" s="180">
        <f>VLOOKUP(BCU811,$A$879:$F$2508,6,FALSE)</f>
        <v>11</v>
      </c>
      <c r="BCY811" s="179" t="s">
        <v>65</v>
      </c>
      <c r="BCZ811" s="10">
        <f>BCX811*1.3</f>
        <v>14.3</v>
      </c>
      <c r="BDA811" s="10"/>
      <c r="BDB811" s="239"/>
      <c r="BDC811" s="179" t="s">
        <v>77</v>
      </c>
      <c r="BDD811" s="367" t="s">
        <v>576</v>
      </c>
      <c r="BDF811" s="180"/>
      <c r="BDG811" s="180">
        <f>VLOOKUP(BDD811,$A$879:$F$2508,6,FALSE)</f>
        <v>11</v>
      </c>
      <c r="BDH811" s="179" t="s">
        <v>65</v>
      </c>
      <c r="BDI811" s="10">
        <f>BDG811*1.3</f>
        <v>14.3</v>
      </c>
      <c r="BDJ811" s="10"/>
      <c r="BDK811" s="239"/>
      <c r="BDL811" s="179" t="s">
        <v>77</v>
      </c>
      <c r="BDM811" s="361" t="s">
        <v>2128</v>
      </c>
      <c r="BDO811" s="180"/>
      <c r="BDP811" s="180">
        <f>VLOOKUP(BDM811,$A$879:$F$2508,6,FALSE)</f>
        <v>153</v>
      </c>
      <c r="BDQ811" s="179" t="s">
        <v>65</v>
      </c>
      <c r="BDR811" s="10">
        <f>BDP811*1.3</f>
        <v>198.9</v>
      </c>
      <c r="BDS811" s="10"/>
      <c r="BDT811" s="239"/>
      <c r="BDU811" s="179" t="s">
        <v>77</v>
      </c>
      <c r="BDV811" s="361" t="s">
        <v>427</v>
      </c>
      <c r="BDX811" s="180"/>
      <c r="BDY811" s="180">
        <f>VLOOKUP(BDV811,$A$879:$F$2508,6,FALSE)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1" t="s">
        <v>1402</v>
      </c>
      <c r="BEG811" s="180"/>
      <c r="BEH811" s="180">
        <f>VLOOKUP(BEE811,$A$879:$F$2508,6,FALSE)</f>
        <v>150</v>
      </c>
      <c r="BEI811" s="179" t="s">
        <v>65</v>
      </c>
      <c r="BEJ811" s="10">
        <f>BEH811*1.3</f>
        <v>195</v>
      </c>
      <c r="BEK811" s="10"/>
      <c r="BEL811" s="239"/>
      <c r="BEM811" s="179" t="s">
        <v>77</v>
      </c>
      <c r="BEN811" s="361" t="s">
        <v>1000</v>
      </c>
      <c r="BEP811" s="180"/>
      <c r="BEQ811" s="180">
        <f>VLOOKUP(BEN811,$A$879:$F$2508,6,FALSE)</f>
        <v>292</v>
      </c>
      <c r="BER811" s="179" t="s">
        <v>65</v>
      </c>
      <c r="BES811" s="10">
        <f>BEQ811*1.3</f>
        <v>379.6</v>
      </c>
      <c r="BET811" s="10"/>
      <c r="BEU811" s="239"/>
      <c r="BEV811" s="179" t="s">
        <v>77</v>
      </c>
      <c r="BEW811" s="361" t="s">
        <v>433</v>
      </c>
      <c r="BEY811" s="180"/>
      <c r="BEZ811" s="180">
        <f>VLOOKUP(BEW811,$A$879:$F$2508,6,FALSE)</f>
        <v>61</v>
      </c>
      <c r="BFA811" s="179" t="s">
        <v>65</v>
      </c>
      <c r="BFB811" s="10">
        <f>BEZ811*1.3</f>
        <v>79.3</v>
      </c>
      <c r="BFC811" s="10"/>
      <c r="BFD811" s="239"/>
      <c r="BFE811" s="179" t="s">
        <v>77</v>
      </c>
      <c r="BFF811" s="361" t="s">
        <v>861</v>
      </c>
      <c r="BFH811" s="180"/>
      <c r="BFI811" s="180">
        <f>VLOOKUP(BFF811,$A$879:$F$2508,6,FALSE)</f>
        <v>380</v>
      </c>
      <c r="BFJ811" s="179" t="s">
        <v>65</v>
      </c>
      <c r="BFK811" s="10">
        <f>BFI811*1.3</f>
        <v>494</v>
      </c>
      <c r="BFL811" s="10"/>
      <c r="BFM811" s="239"/>
      <c r="BFN811" s="179" t="s">
        <v>77</v>
      </c>
      <c r="BFO811" s="361" t="s">
        <v>593</v>
      </c>
      <c r="BFQ811" s="180"/>
      <c r="BFR811" s="180">
        <f>VLOOKUP(BFO811,$A$879:$F$2508,6,FALSE)</f>
        <v>89</v>
      </c>
      <c r="BFS811" s="179" t="s">
        <v>65</v>
      </c>
      <c r="BFT811" s="10">
        <f>BFR811*1.3</f>
        <v>115.7</v>
      </c>
      <c r="BFU811" s="10"/>
      <c r="BFV811" s="239"/>
      <c r="BFW811" s="179" t="s">
        <v>77</v>
      </c>
      <c r="BFX811" s="371" t="s">
        <v>2522</v>
      </c>
      <c r="BFZ811" s="180"/>
      <c r="BGA811" s="180">
        <f>VLOOKUP(BFX811,$A$879:$F$2508,6,FALSE)</f>
        <v>237</v>
      </c>
      <c r="BGB811" s="179" t="s">
        <v>65</v>
      </c>
      <c r="BGC811" s="10">
        <f>BGA811*1.3</f>
        <v>308.10000000000002</v>
      </c>
      <c r="BGD811" s="10"/>
      <c r="BGE811" s="239"/>
      <c r="BGF811" s="179" t="s">
        <v>77</v>
      </c>
      <c r="BGG811" s="361" t="s">
        <v>2093</v>
      </c>
      <c r="BGI811" s="180"/>
      <c r="BGJ811" s="180">
        <f>VLOOKUP(BGG811,$A$879:$F$2508,6,FALSE)</f>
        <v>248</v>
      </c>
      <c r="BGK811" s="179" t="s">
        <v>65</v>
      </c>
      <c r="BGL811" s="10">
        <f>BGJ811*1.3</f>
        <v>322.40000000000003</v>
      </c>
      <c r="BGM811" s="10"/>
      <c r="BGN811" s="239"/>
      <c r="BGO811" s="179" t="s">
        <v>77</v>
      </c>
      <c r="BGP811" s="371" t="s">
        <v>2128</v>
      </c>
      <c r="BGR811" s="180"/>
      <c r="BGS811" s="180">
        <f>VLOOKUP(BGP811,$A$879:$F$2508,6,FALSE)</f>
        <v>153</v>
      </c>
      <c r="BGT811" s="179" t="s">
        <v>65</v>
      </c>
      <c r="BGU811" s="10">
        <f>BGS811*1.3</f>
        <v>198.9</v>
      </c>
      <c r="BGV811" s="10"/>
      <c r="BGW811" s="239"/>
      <c r="BGX811" s="179" t="s">
        <v>77</v>
      </c>
      <c r="BGY811" s="361" t="s">
        <v>576</v>
      </c>
      <c r="BHA811" s="180"/>
      <c r="BHB811" s="180">
        <f>VLOOKUP(BGY811,$A$879:$F$2508,6,FALSE)</f>
        <v>11</v>
      </c>
      <c r="BHC811" s="179" t="s">
        <v>65</v>
      </c>
      <c r="BHD811" s="10">
        <f>BHB811*1.3</f>
        <v>14.3</v>
      </c>
      <c r="BHE811" s="10"/>
    </row>
    <row r="812" spans="1:1565" s="14" customFormat="1" ht="15">
      <c r="A812" s="179" t="s">
        <v>78</v>
      </c>
      <c r="B812" s="363" t="s">
        <v>576</v>
      </c>
      <c r="D812" s="180"/>
      <c r="E812" s="180">
        <f>VLOOKUP(B812,$A$879:$F$2508,6,FALSE)</f>
        <v>11</v>
      </c>
      <c r="F812" s="179" t="s">
        <v>67</v>
      </c>
      <c r="G812" s="10">
        <f>E812*1.2</f>
        <v>13.2</v>
      </c>
      <c r="H812" s="10"/>
      <c r="I812" s="233"/>
      <c r="J812" s="179" t="s">
        <v>78</v>
      </c>
      <c r="K812" s="361" t="s">
        <v>1000</v>
      </c>
      <c r="M812" s="180"/>
      <c r="N812" s="180">
        <f>VLOOKUP(K812,$A$879:$F$2508,6,FALSE)</f>
        <v>292</v>
      </c>
      <c r="O812" s="179" t="s">
        <v>67</v>
      </c>
      <c r="P812" s="10">
        <f>N812*1.2</f>
        <v>350.4</v>
      </c>
      <c r="Q812" s="10"/>
      <c r="R812" s="233"/>
      <c r="S812" s="179" t="s">
        <v>78</v>
      </c>
      <c r="T812" s="361" t="s">
        <v>458</v>
      </c>
      <c r="V812" s="180"/>
      <c r="W812" s="180">
        <f>VLOOKUP(T812,$A$879:$F$2508,6,FALSE)</f>
        <v>217</v>
      </c>
      <c r="X812" s="179" t="s">
        <v>67</v>
      </c>
      <c r="Y812" s="10">
        <f>W812*1.2</f>
        <v>260.39999999999998</v>
      </c>
      <c r="Z812" s="10"/>
      <c r="AA812" s="233"/>
      <c r="AB812" s="179" t="s">
        <v>78</v>
      </c>
      <c r="AC812" s="361" t="s">
        <v>1402</v>
      </c>
      <c r="AE812" s="180"/>
      <c r="AF812" s="180">
        <f>VLOOKUP(AC812,$A$879:$F$2508,6,FALSE)</f>
        <v>150</v>
      </c>
      <c r="AG812" s="179" t="s">
        <v>67</v>
      </c>
      <c r="AH812" s="10">
        <f>AF812*1.2</f>
        <v>180</v>
      </c>
      <c r="AI812" s="10"/>
      <c r="AJ812" s="233"/>
      <c r="AK812" s="179" t="s">
        <v>78</v>
      </c>
      <c r="AL812" s="361" t="s">
        <v>1000</v>
      </c>
      <c r="AN812" s="180"/>
      <c r="AO812" s="180">
        <f>VLOOKUP(AL812,$A$879:$F$2508,6,FALSE)</f>
        <v>292</v>
      </c>
      <c r="AP812" s="179" t="s">
        <v>67</v>
      </c>
      <c r="AQ812" s="10">
        <f>AO812*1.2</f>
        <v>350.4</v>
      </c>
      <c r="AR812" s="10"/>
      <c r="AS812" s="233"/>
      <c r="AT812" s="179" t="s">
        <v>78</v>
      </c>
      <c r="AU812" s="361" t="s">
        <v>2128</v>
      </c>
      <c r="AW812" s="180"/>
      <c r="AX812" s="180">
        <f>VLOOKUP(AU812,$A$879:$F$2508,6,FALSE)</f>
        <v>153</v>
      </c>
      <c r="AY812" s="179" t="s">
        <v>67</v>
      </c>
      <c r="AZ812" s="10">
        <f>AX812*1.2</f>
        <v>183.6</v>
      </c>
      <c r="BA812" s="10"/>
      <c r="BB812" s="233"/>
      <c r="BC812" s="179" t="s">
        <v>78</v>
      </c>
      <c r="BD812" s="361" t="s">
        <v>600</v>
      </c>
      <c r="BF812" s="180"/>
      <c r="BG812" s="180">
        <f>VLOOKUP(BD812,$A$879:$F$2508,6,FALSE)</f>
        <v>96</v>
      </c>
      <c r="BH812" s="179" t="s">
        <v>67</v>
      </c>
      <c r="BI812" s="10">
        <f>BG812*1.2</f>
        <v>115.19999999999999</v>
      </c>
      <c r="BJ812" s="10"/>
      <c r="BK812" s="233"/>
      <c r="BL812" s="179" t="s">
        <v>78</v>
      </c>
      <c r="BM812" s="361" t="s">
        <v>1000</v>
      </c>
      <c r="BO812" s="180"/>
      <c r="BP812" s="180">
        <f>VLOOKUP(BM812,$A$879:$F$2508,6,FALSE)</f>
        <v>292</v>
      </c>
      <c r="BQ812" s="179" t="s">
        <v>67</v>
      </c>
      <c r="BR812" s="10">
        <f>BP812*1.2</f>
        <v>350.4</v>
      </c>
      <c r="BS812" s="10"/>
      <c r="BT812" s="233"/>
      <c r="BU812" s="179" t="s">
        <v>78</v>
      </c>
      <c r="BV812" s="361" t="s">
        <v>2577</v>
      </c>
      <c r="BX812" s="180"/>
      <c r="BY812" s="180">
        <f>VLOOKUP(BV812,$A$879:$F$2508,6,FALSE)</f>
        <v>179</v>
      </c>
      <c r="BZ812" s="179" t="s">
        <v>67</v>
      </c>
      <c r="CA812" s="10">
        <f>BY812*1.2</f>
        <v>214.79999999999998</v>
      </c>
      <c r="CB812" s="10"/>
      <c r="CC812" s="233"/>
      <c r="CD812" s="179" t="s">
        <v>78</v>
      </c>
      <c r="CE812" s="361" t="s">
        <v>2522</v>
      </c>
      <c r="CG812" s="180"/>
      <c r="CH812" s="180">
        <f>VLOOKUP(CE812,$A$879:$F$2508,6,FALSE)</f>
        <v>237</v>
      </c>
      <c r="CI812" s="179" t="s">
        <v>67</v>
      </c>
      <c r="CJ812" s="10">
        <f>CH812*1.2</f>
        <v>284.39999999999998</v>
      </c>
      <c r="CK812" s="10"/>
      <c r="CL812" s="233"/>
      <c r="CM812" s="179" t="s">
        <v>78</v>
      </c>
      <c r="CN812" s="361" t="s">
        <v>1402</v>
      </c>
      <c r="CP812" s="180"/>
      <c r="CQ812" s="180">
        <f>VLOOKUP(CN812,$A$879:$F$2508,6,FALSE)</f>
        <v>150</v>
      </c>
      <c r="CR812" s="179" t="s">
        <v>67</v>
      </c>
      <c r="CS812" s="10">
        <f>CQ812*1.2</f>
        <v>180</v>
      </c>
      <c r="CT812" s="10"/>
      <c r="CU812" s="233"/>
      <c r="CV812" s="179" t="s">
        <v>78</v>
      </c>
      <c r="CW812" s="361" t="s">
        <v>1402</v>
      </c>
      <c r="CY812" s="180"/>
      <c r="CZ812" s="180">
        <f>VLOOKUP(CW812,$A$879:$F$2508,6,FALSE)</f>
        <v>150</v>
      </c>
      <c r="DA812" s="179" t="s">
        <v>67</v>
      </c>
      <c r="DB812" s="10">
        <f>CZ812*1.2</f>
        <v>180</v>
      </c>
      <c r="DC812" s="10"/>
      <c r="DD812" s="233"/>
      <c r="DE812" s="179" t="s">
        <v>78</v>
      </c>
      <c r="DF812" s="361" t="s">
        <v>433</v>
      </c>
      <c r="DH812" s="180"/>
      <c r="DI812" s="180">
        <f>VLOOKUP(DF812,$A$879:$F$2508,6,FALSE)</f>
        <v>61</v>
      </c>
      <c r="DJ812" s="179" t="s">
        <v>67</v>
      </c>
      <c r="DK812" s="10">
        <f>DI812*1.2</f>
        <v>73.2</v>
      </c>
      <c r="DL812" s="10"/>
      <c r="DM812" s="233"/>
      <c r="DN812" s="179" t="s">
        <v>78</v>
      </c>
      <c r="DO812" s="361" t="s">
        <v>2577</v>
      </c>
      <c r="DQ812" s="180"/>
      <c r="DR812" s="180">
        <f>VLOOKUP(DO812,$A$879:$F$2508,6,FALSE)</f>
        <v>179</v>
      </c>
      <c r="DS812" s="179" t="s">
        <v>67</v>
      </c>
      <c r="DT812" s="10">
        <f>DR812*1.2</f>
        <v>214.79999999999998</v>
      </c>
      <c r="DU812" s="10"/>
      <c r="DV812" s="233"/>
      <c r="DW812" s="179" t="s">
        <v>78</v>
      </c>
      <c r="DX812" s="361" t="s">
        <v>1402</v>
      </c>
      <c r="DZ812" s="180"/>
      <c r="EA812" s="180">
        <f>VLOOKUP(DX812,$A$879:$F$2508,6,FALSE)</f>
        <v>150</v>
      </c>
      <c r="EB812" s="179" t="s">
        <v>67</v>
      </c>
      <c r="EC812" s="10">
        <f>EA812*1.2</f>
        <v>180</v>
      </c>
      <c r="ED812" s="10"/>
      <c r="EE812" s="233"/>
      <c r="EF812" s="179" t="s">
        <v>78</v>
      </c>
      <c r="EG812" s="361" t="s">
        <v>1000</v>
      </c>
      <c r="EI812" s="180"/>
      <c r="EJ812" s="180">
        <f>VLOOKUP(EG812,$A$879:$F$2508,6,FALSE)</f>
        <v>292</v>
      </c>
      <c r="EK812" s="179" t="s">
        <v>67</v>
      </c>
      <c r="EL812" s="10">
        <f>EJ812*1.2</f>
        <v>350.4</v>
      </c>
      <c r="EM812" s="10"/>
      <c r="EN812" s="233"/>
      <c r="EO812" s="179" t="s">
        <v>78</v>
      </c>
      <c r="EP812" s="361" t="s">
        <v>433</v>
      </c>
      <c r="ER812" s="180"/>
      <c r="ES812" s="180">
        <f>VLOOKUP(EP812,$A$879:$F$2508,6,FALSE)</f>
        <v>61</v>
      </c>
      <c r="ET812" s="179" t="s">
        <v>67</v>
      </c>
      <c r="EU812" s="10">
        <f>ES812*1.2</f>
        <v>73.2</v>
      </c>
      <c r="EV812" s="10"/>
      <c r="EW812" s="233"/>
      <c r="EX812" s="179" t="s">
        <v>78</v>
      </c>
      <c r="EY812" s="361" t="s">
        <v>2577</v>
      </c>
      <c r="FA812" s="180"/>
      <c r="FB812" s="180">
        <f>VLOOKUP(EY812,$A$879:$F$2508,6,FALSE)</f>
        <v>179</v>
      </c>
      <c r="FC812" s="179" t="s">
        <v>67</v>
      </c>
      <c r="FD812" s="10">
        <f>FB812*1.2</f>
        <v>214.79999999999998</v>
      </c>
      <c r="FE812" s="10"/>
      <c r="FF812" s="233"/>
      <c r="FG812" s="179" t="s">
        <v>78</v>
      </c>
      <c r="FH812" s="361" t="s">
        <v>561</v>
      </c>
      <c r="FJ812" s="180"/>
      <c r="FK812" s="180">
        <f>VLOOKUP(FH812,$A$879:$F$2508,6,FALSE)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1" t="s">
        <v>1402</v>
      </c>
      <c r="FS812" s="180"/>
      <c r="FT812" s="180">
        <f>VLOOKUP(FQ812,$A$879:$F$2508,6,FALSE)</f>
        <v>150</v>
      </c>
      <c r="FU812" s="179" t="s">
        <v>67</v>
      </c>
      <c r="FV812" s="10">
        <f>FT812*1.2</f>
        <v>180</v>
      </c>
      <c r="FW812" s="10"/>
      <c r="FX812" s="233"/>
      <c r="FY812" s="179" t="s">
        <v>78</v>
      </c>
      <c r="FZ812" s="369" t="s">
        <v>183</v>
      </c>
      <c r="GB812" s="180"/>
      <c r="GC812" s="180" t="e">
        <f>VLOOKUP(FZ812,$A$879:$F$2508,6,FALSE)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1" t="s">
        <v>2577</v>
      </c>
      <c r="GK812" s="180"/>
      <c r="GL812" s="180">
        <f>VLOOKUP(GI812,$A$879:$F$2508,6,FALSE)</f>
        <v>179</v>
      </c>
      <c r="GM812" s="179" t="s">
        <v>67</v>
      </c>
      <c r="GN812" s="10">
        <f>GL812*1.2</f>
        <v>214.79999999999998</v>
      </c>
      <c r="GO812" s="10"/>
      <c r="GP812" s="233"/>
      <c r="GQ812" s="179" t="s">
        <v>78</v>
      </c>
      <c r="GR812" s="361" t="s">
        <v>576</v>
      </c>
      <c r="GT812" s="180"/>
      <c r="GU812" s="180">
        <f>VLOOKUP(GR812,$A$879:$F$2508,6,FALSE)</f>
        <v>11</v>
      </c>
      <c r="GV812" s="179" t="s">
        <v>67</v>
      </c>
      <c r="GW812" s="10">
        <f>GU812*1.2</f>
        <v>13.2</v>
      </c>
      <c r="GX812" s="10"/>
      <c r="GY812" s="233"/>
      <c r="GZ812" s="179" t="s">
        <v>78</v>
      </c>
      <c r="HA812" s="361" t="s">
        <v>415</v>
      </c>
      <c r="HC812" s="180"/>
      <c r="HD812" s="180">
        <f>VLOOKUP(HA812,$A$879:$F$2508,6,FALSE)</f>
        <v>11</v>
      </c>
      <c r="HE812" s="179" t="s">
        <v>67</v>
      </c>
      <c r="HF812" s="10">
        <f>HD812*1.2</f>
        <v>13.2</v>
      </c>
      <c r="HG812" s="10"/>
      <c r="HH812" s="233"/>
      <c r="HI812" s="179" t="s">
        <v>78</v>
      </c>
      <c r="HJ812" s="361" t="s">
        <v>1402</v>
      </c>
      <c r="HL812" s="180"/>
      <c r="HM812" s="180">
        <f>VLOOKUP(HJ812,$A$879:$F$2508,6,FALSE)</f>
        <v>150</v>
      </c>
      <c r="HN812" s="179" t="s">
        <v>67</v>
      </c>
      <c r="HO812" s="10">
        <f>HM812*1.2</f>
        <v>180</v>
      </c>
      <c r="HP812" s="10"/>
      <c r="HQ812" s="233"/>
      <c r="HR812" s="179" t="s">
        <v>78</v>
      </c>
      <c r="HS812" s="361" t="s">
        <v>2522</v>
      </c>
      <c r="HU812" s="180"/>
      <c r="HV812" s="180">
        <f>VLOOKUP(HS812,$A$879:$F$2508,6,FALSE)</f>
        <v>237</v>
      </c>
      <c r="HW812" s="179" t="s">
        <v>67</v>
      </c>
      <c r="HX812" s="10">
        <f>HV812*1.2</f>
        <v>284.39999999999998</v>
      </c>
      <c r="HY812" s="10"/>
      <c r="HZ812" s="233"/>
      <c r="IA812" s="179" t="s">
        <v>78</v>
      </c>
      <c r="IB812" s="361" t="s">
        <v>561</v>
      </c>
      <c r="ID812" s="180"/>
      <c r="IE812" s="180">
        <f>VLOOKUP(IB812,$A$879:$F$2508,6,FALSE)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1" t="s">
        <v>561</v>
      </c>
      <c r="IM812" s="180"/>
      <c r="IN812" s="180">
        <f>VLOOKUP(IK812,$A$879:$F$2508,6,FALSE)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1" t="s">
        <v>1000</v>
      </c>
      <c r="IV812" s="180"/>
      <c r="IW812" s="180">
        <f>VLOOKUP(IT812,$A$879:$F$2508,6,FALSE)</f>
        <v>292</v>
      </c>
      <c r="IX812" s="179" t="s">
        <v>67</v>
      </c>
      <c r="IY812" s="10">
        <f>IW812*1.2</f>
        <v>350.4</v>
      </c>
      <c r="IZ812" s="10"/>
      <c r="JA812" s="233"/>
      <c r="JB812" s="179" t="s">
        <v>78</v>
      </c>
      <c r="JC812" s="361" t="s">
        <v>460</v>
      </c>
      <c r="JE812" s="180"/>
      <c r="JF812" s="180">
        <f>VLOOKUP(JC812,$A$879:$F$2508,6,FALSE)</f>
        <v>5</v>
      </c>
      <c r="JG812" s="179" t="s">
        <v>67</v>
      </c>
      <c r="JH812" s="10">
        <f>JF812*1.2</f>
        <v>6</v>
      </c>
      <c r="JI812" s="10"/>
      <c r="JJ812" s="233"/>
      <c r="JK812" s="179" t="s">
        <v>78</v>
      </c>
      <c r="JL812" s="361" t="s">
        <v>2577</v>
      </c>
      <c r="JN812" s="180"/>
      <c r="JO812" s="180">
        <f>VLOOKUP(JL812,$A$879:$F$2508,6,FALSE)</f>
        <v>179</v>
      </c>
      <c r="JP812" s="179" t="s">
        <v>67</v>
      </c>
      <c r="JQ812" s="10">
        <f>JO812*1.2</f>
        <v>214.79999999999998</v>
      </c>
      <c r="JR812" s="10"/>
      <c r="JS812" s="233"/>
      <c r="JT812" s="179" t="s">
        <v>78</v>
      </c>
      <c r="JU812" s="361" t="s">
        <v>433</v>
      </c>
      <c r="JW812" s="180"/>
      <c r="JX812" s="180">
        <f>VLOOKUP(JU812,$A$879:$F$2508,6,FALSE)</f>
        <v>61</v>
      </c>
      <c r="JY812" s="179" t="s">
        <v>67</v>
      </c>
      <c r="JZ812" s="10">
        <f>JX812*1.2</f>
        <v>73.2</v>
      </c>
      <c r="KA812" s="10"/>
      <c r="KB812" s="233"/>
      <c r="KC812" s="179" t="s">
        <v>78</v>
      </c>
      <c r="KD812" s="369" t="s">
        <v>183</v>
      </c>
      <c r="KF812" s="180"/>
      <c r="KG812" s="180" t="e">
        <f>VLOOKUP(KD812,$A$879:$F$2508,6,FALSE)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1" t="s">
        <v>593</v>
      </c>
      <c r="KO812" s="180"/>
      <c r="KP812" s="180">
        <f>VLOOKUP(KM812,$A$879:$F$2508,6,FALSE)</f>
        <v>89</v>
      </c>
      <c r="KQ812" s="179" t="s">
        <v>67</v>
      </c>
      <c r="KR812" s="10">
        <f>KP812*1.2</f>
        <v>106.8</v>
      </c>
      <c r="KS812" s="10"/>
      <c r="KT812" s="233"/>
      <c r="KU812" s="179" t="s">
        <v>78</v>
      </c>
      <c r="KV812" s="361" t="s">
        <v>427</v>
      </c>
      <c r="KX812" s="180"/>
      <c r="KY812" s="180">
        <f>VLOOKUP(KV812,$A$879:$F$2508,6,FALSE)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9" t="s">
        <v>183</v>
      </c>
      <c r="LG812" s="180"/>
      <c r="LH812" s="180" t="e">
        <f>VLOOKUP(LE812,$A$879:$F$2508,6,FALSE)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1" t="s">
        <v>1402</v>
      </c>
      <c r="LP812" s="180"/>
      <c r="LQ812" s="180">
        <f>VLOOKUP(LN812,$A$879:$F$2508,6,FALSE)</f>
        <v>150</v>
      </c>
      <c r="LR812" s="179" t="s">
        <v>67</v>
      </c>
      <c r="LS812" s="10">
        <f>LQ812*1.2</f>
        <v>180</v>
      </c>
      <c r="LT812" s="10"/>
      <c r="LU812" s="233"/>
      <c r="LV812" s="179" t="s">
        <v>78</v>
      </c>
      <c r="LW812" s="361" t="s">
        <v>861</v>
      </c>
      <c r="LY812" s="180"/>
      <c r="LZ812" s="180">
        <f>VLOOKUP(LW812,$A$879:$F$2508,6,FALSE)</f>
        <v>380</v>
      </c>
      <c r="MA812" s="179" t="s">
        <v>67</v>
      </c>
      <c r="MB812" s="10">
        <f>LZ812*1.2</f>
        <v>456</v>
      </c>
      <c r="MC812" s="10"/>
      <c r="MD812" s="233"/>
      <c r="ME812" s="179" t="s">
        <v>78</v>
      </c>
      <c r="MF812" s="361" t="s">
        <v>1402</v>
      </c>
      <c r="MH812" s="180"/>
      <c r="MI812" s="180">
        <f>VLOOKUP(MF812,$A$879:$F$2508,6,FALSE)</f>
        <v>150</v>
      </c>
      <c r="MJ812" s="179" t="s">
        <v>67</v>
      </c>
      <c r="MK812" s="10">
        <f>MI812*1.2</f>
        <v>180</v>
      </c>
      <c r="ML812" s="10"/>
      <c r="MM812" s="233"/>
      <c r="MN812" s="179" t="s">
        <v>78</v>
      </c>
      <c r="MO812" s="369" t="s">
        <v>183</v>
      </c>
      <c r="MQ812" s="180"/>
      <c r="MR812" s="180" t="e">
        <f>VLOOKUP(MO812,$A$879:$F$2508,6,FALSE)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1" t="s">
        <v>1000</v>
      </c>
      <c r="MZ812" s="180"/>
      <c r="NA812" s="180">
        <f>VLOOKUP(MX812,$A$879:$F$2508,6,FALSE)</f>
        <v>292</v>
      </c>
      <c r="NB812" s="179" t="s">
        <v>67</v>
      </c>
      <c r="NC812" s="10">
        <f>NA812*1.2</f>
        <v>350.4</v>
      </c>
      <c r="ND812" s="10"/>
      <c r="NE812" s="233"/>
      <c r="NF812" s="179" t="s">
        <v>78</v>
      </c>
      <c r="NG812" s="361" t="s">
        <v>1000</v>
      </c>
      <c r="NI812" s="180"/>
      <c r="NJ812" s="180">
        <f>VLOOKUP(NG812,$A$879:$F$2508,6,FALSE)</f>
        <v>292</v>
      </c>
      <c r="NK812" s="179" t="s">
        <v>67</v>
      </c>
      <c r="NL812" s="10">
        <f>NJ812*1.2</f>
        <v>350.4</v>
      </c>
      <c r="NM812" s="10"/>
      <c r="NN812" s="233"/>
      <c r="NO812" s="179" t="s">
        <v>78</v>
      </c>
      <c r="NP812" s="361" t="s">
        <v>417</v>
      </c>
      <c r="NR812" s="180"/>
      <c r="NS812" s="180">
        <f>VLOOKUP(NP812,$A$879:$F$2508,6,FALSE)</f>
        <v>102</v>
      </c>
      <c r="NT812" s="179" t="s">
        <v>67</v>
      </c>
      <c r="NU812" s="10">
        <f>NS812*1.2</f>
        <v>122.39999999999999</v>
      </c>
      <c r="NV812" s="10"/>
      <c r="NW812" s="233"/>
      <c r="NX812" s="179" t="s">
        <v>78</v>
      </c>
      <c r="NY812" s="361" t="s">
        <v>593</v>
      </c>
      <c r="OA812" s="180"/>
      <c r="OB812" s="180">
        <f>VLOOKUP(NY812,$A$879:$F$2508,6,FALSE)</f>
        <v>89</v>
      </c>
      <c r="OC812" s="179" t="s">
        <v>67</v>
      </c>
      <c r="OD812" s="10">
        <f>OB812*1.2</f>
        <v>106.8</v>
      </c>
      <c r="OE812" s="10"/>
      <c r="OF812" s="233"/>
      <c r="OG812" s="179" t="s">
        <v>78</v>
      </c>
      <c r="OH812" s="361" t="s">
        <v>2128</v>
      </c>
      <c r="OJ812" s="180"/>
      <c r="OK812" s="180">
        <f>VLOOKUP(OH812,$A$879:$F$2508,6,FALSE)</f>
        <v>153</v>
      </c>
      <c r="OL812" s="179" t="s">
        <v>67</v>
      </c>
      <c r="OM812" s="10">
        <f>OK812*1.2</f>
        <v>183.6</v>
      </c>
      <c r="ON812" s="10"/>
      <c r="OO812" s="233"/>
      <c r="OP812" s="179" t="s">
        <v>78</v>
      </c>
      <c r="OQ812" s="361" t="s">
        <v>460</v>
      </c>
      <c r="OS812" s="180"/>
      <c r="OT812" s="180">
        <f>VLOOKUP(OQ812,$A$879:$F$2508,6,FALSE)</f>
        <v>5</v>
      </c>
      <c r="OU812" s="179" t="s">
        <v>67</v>
      </c>
      <c r="OV812" s="10">
        <f>OT812*1.2</f>
        <v>6</v>
      </c>
      <c r="OW812" s="10"/>
      <c r="OX812" s="233"/>
      <c r="OY812" s="179" t="s">
        <v>78</v>
      </c>
      <c r="OZ812" s="371" t="s">
        <v>593</v>
      </c>
      <c r="PB812" s="180"/>
      <c r="PC812" s="180">
        <f>VLOOKUP(OZ812,$A$879:$F$2508,6,FALSE)</f>
        <v>89</v>
      </c>
      <c r="PD812" s="179" t="s">
        <v>67</v>
      </c>
      <c r="PE812" s="10">
        <f>PC812*1.2</f>
        <v>106.8</v>
      </c>
      <c r="PF812" s="10"/>
      <c r="PG812" s="233"/>
      <c r="PH812" s="179" t="s">
        <v>78</v>
      </c>
      <c r="PI812" s="361" t="s">
        <v>861</v>
      </c>
      <c r="PK812" s="180"/>
      <c r="PL812" s="180">
        <f>VLOOKUP(PI812,$A$879:$F$2508,6,FALSE)</f>
        <v>380</v>
      </c>
      <c r="PM812" s="179" t="s">
        <v>67</v>
      </c>
      <c r="PN812" s="10">
        <f>PL812*1.2</f>
        <v>456</v>
      </c>
      <c r="PO812" s="10"/>
      <c r="PP812" s="233"/>
      <c r="PQ812" s="179" t="s">
        <v>78</v>
      </c>
      <c r="PR812" s="361" t="s">
        <v>593</v>
      </c>
      <c r="PT812" s="180"/>
      <c r="PU812" s="180">
        <f>VLOOKUP(PR812,$A$879:$F$2508,6,FALSE)</f>
        <v>89</v>
      </c>
      <c r="PV812" s="179" t="s">
        <v>67</v>
      </c>
      <c r="PW812" s="10">
        <f>PU812*1.2</f>
        <v>106.8</v>
      </c>
      <c r="PX812" s="10"/>
      <c r="PY812" s="233"/>
      <c r="PZ812" s="179" t="s">
        <v>78</v>
      </c>
      <c r="QA812" s="363" t="s">
        <v>2128</v>
      </c>
      <c r="QC812" s="180"/>
      <c r="QD812" s="180">
        <f>VLOOKUP(QA812,$A$879:$F$2508,6,FALSE)</f>
        <v>153</v>
      </c>
      <c r="QE812" s="179" t="s">
        <v>67</v>
      </c>
      <c r="QF812" s="10">
        <f>QD812*1.2</f>
        <v>183.6</v>
      </c>
      <c r="QG812" s="10"/>
      <c r="QH812" s="233"/>
      <c r="QI812" s="179" t="s">
        <v>78</v>
      </c>
      <c r="QJ812" s="369" t="s">
        <v>183</v>
      </c>
      <c r="QL812" s="180"/>
      <c r="QM812" s="180" t="e">
        <f>VLOOKUP(QJ812,$A$879:$F$2508,6,FALSE)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1" t="s">
        <v>1000</v>
      </c>
      <c r="QU812" s="180"/>
      <c r="QV812" s="180">
        <f>VLOOKUP(QS812,$A$879:$F$2508,6,FALSE)</f>
        <v>292</v>
      </c>
      <c r="QW812" s="179" t="s">
        <v>67</v>
      </c>
      <c r="QX812" s="10">
        <f>QV812*1.2</f>
        <v>350.4</v>
      </c>
      <c r="QY812" s="10"/>
      <c r="QZ812" s="233"/>
      <c r="RA812" s="179" t="s">
        <v>78</v>
      </c>
      <c r="RB812" s="361" t="s">
        <v>2577</v>
      </c>
      <c r="RD812" s="180"/>
      <c r="RE812" s="180">
        <f>VLOOKUP(RB812,$A$879:$F$2508,6,FALSE)</f>
        <v>179</v>
      </c>
      <c r="RF812" s="179" t="s">
        <v>67</v>
      </c>
      <c r="RG812" s="10">
        <f>RE812*1.2</f>
        <v>214.79999999999998</v>
      </c>
      <c r="RH812" s="10"/>
      <c r="RI812" s="233"/>
      <c r="RJ812" s="179" t="s">
        <v>78</v>
      </c>
      <c r="RK812" s="361" t="s">
        <v>2093</v>
      </c>
      <c r="RM812" s="180"/>
      <c r="RN812" s="180">
        <f>VLOOKUP(RK812,$A$879:$F$2508,6,FALSE)</f>
        <v>248</v>
      </c>
      <c r="RO812" s="179" t="s">
        <v>67</v>
      </c>
      <c r="RP812" s="10">
        <f>RN812*1.2</f>
        <v>297.59999999999997</v>
      </c>
      <c r="RQ812" s="10"/>
      <c r="RR812" s="233"/>
      <c r="RS812" s="179" t="s">
        <v>78</v>
      </c>
      <c r="RT812" s="369" t="s">
        <v>183</v>
      </c>
      <c r="RV812" s="180"/>
      <c r="RW812" s="180" t="e">
        <f>VLOOKUP(RT812,$A$879:$F$2508,6,FALSE)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1" t="s">
        <v>2128</v>
      </c>
      <c r="SE812" s="180"/>
      <c r="SF812" s="180">
        <f>VLOOKUP(SC812,$A$879:$F$2508,6,FALSE)</f>
        <v>153</v>
      </c>
      <c r="SG812" s="179" t="s">
        <v>67</v>
      </c>
      <c r="SH812" s="10">
        <f>SF812*1.2</f>
        <v>183.6</v>
      </c>
      <c r="SI812" s="10"/>
      <c r="SJ812" s="239"/>
      <c r="SK812" s="179" t="s">
        <v>78</v>
      </c>
      <c r="SL812" s="361" t="s">
        <v>2093</v>
      </c>
      <c r="SN812" s="180"/>
      <c r="SO812" s="180">
        <f>VLOOKUP(SL812,$A$879:$F$2508,6,FALSE)</f>
        <v>248</v>
      </c>
      <c r="SP812" s="179" t="s">
        <v>67</v>
      </c>
      <c r="SQ812" s="10">
        <f>SO812*1.2</f>
        <v>297.59999999999997</v>
      </c>
      <c r="SR812" s="10"/>
      <c r="SS812" s="239"/>
      <c r="ST812" s="179" t="s">
        <v>78</v>
      </c>
      <c r="SU812" s="361" t="s">
        <v>1000</v>
      </c>
      <c r="SW812" s="180"/>
      <c r="SX812" s="180">
        <f>VLOOKUP(SU812,$A$879:$F$2508,6,FALSE)</f>
        <v>292</v>
      </c>
      <c r="SY812" s="179" t="s">
        <v>67</v>
      </c>
      <c r="SZ812" s="10">
        <f>SX812*1.2</f>
        <v>350.4</v>
      </c>
      <c r="TA812" s="10"/>
      <c r="TB812" s="239"/>
      <c r="TC812" s="179" t="s">
        <v>78</v>
      </c>
      <c r="TD812" s="369" t="s">
        <v>183</v>
      </c>
      <c r="TF812" s="180"/>
      <c r="TG812" s="180" t="e">
        <f>VLOOKUP(TD812,$A$879:$F$2508,6,FALSE)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1" t="s">
        <v>576</v>
      </c>
      <c r="TO812" s="180"/>
      <c r="TP812" s="180">
        <f>VLOOKUP(TM812,$A$879:$F$2508,6,FALSE)</f>
        <v>11</v>
      </c>
      <c r="TQ812" s="179" t="s">
        <v>67</v>
      </c>
      <c r="TR812" s="10">
        <f>TP812*1.2</f>
        <v>13.2</v>
      </c>
      <c r="TS812" s="10"/>
      <c r="TT812" s="239"/>
      <c r="TU812" s="179" t="s">
        <v>78</v>
      </c>
      <c r="TV812" s="361" t="s">
        <v>1000</v>
      </c>
      <c r="TX812" s="180"/>
      <c r="TY812" s="180">
        <f>VLOOKUP(TV812,$A$879:$F$2508,6,FALSE)</f>
        <v>292</v>
      </c>
      <c r="TZ812" s="179" t="s">
        <v>67</v>
      </c>
      <c r="UA812" s="10">
        <f>TY812*1.2</f>
        <v>350.4</v>
      </c>
      <c r="UB812" s="10"/>
      <c r="UC812" s="239"/>
      <c r="UD812" s="179" t="s">
        <v>78</v>
      </c>
      <c r="UE812" s="361" t="s">
        <v>433</v>
      </c>
      <c r="UG812" s="180"/>
      <c r="UH812" s="180">
        <f>VLOOKUP(UE812,$A$879:$F$2508,6,FALSE)</f>
        <v>61</v>
      </c>
      <c r="UI812" s="179" t="s">
        <v>67</v>
      </c>
      <c r="UJ812" s="10">
        <f>UH812*1.2</f>
        <v>73.2</v>
      </c>
      <c r="UK812" s="10"/>
      <c r="UL812" s="239"/>
      <c r="UM812" s="179" t="s">
        <v>78</v>
      </c>
      <c r="UN812" s="369" t="s">
        <v>183</v>
      </c>
      <c r="UP812" s="180"/>
      <c r="UQ812" s="180" t="e">
        <f>VLOOKUP(UN812,$A$879:$F$2508,6,FALSE)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1" t="s">
        <v>600</v>
      </c>
      <c r="UY812" s="180"/>
      <c r="UZ812" s="180">
        <f>VLOOKUP(UW812,$A$879:$F$2508,6,FALSE)</f>
        <v>96</v>
      </c>
      <c r="VA812" s="179" t="s">
        <v>67</v>
      </c>
      <c r="VB812" s="10">
        <f>UZ812*1.2</f>
        <v>115.19999999999999</v>
      </c>
      <c r="VC812" s="10"/>
      <c r="VD812" s="239"/>
      <c r="VE812" s="179" t="s">
        <v>78</v>
      </c>
      <c r="VF812" s="369" t="s">
        <v>183</v>
      </c>
      <c r="VH812" s="180"/>
      <c r="VI812" s="180" t="e">
        <f>VLOOKUP(VF812,$A$879:$F$2508,6,FALSE)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1" t="s">
        <v>484</v>
      </c>
      <c r="VQ812" s="180"/>
      <c r="VR812" s="180">
        <f>VLOOKUP(VO812,$A$879:$F$2508,6,FALSE)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9" t="s">
        <v>183</v>
      </c>
      <c r="VZ812" s="180"/>
      <c r="WA812" s="180" t="e">
        <f>VLOOKUP(VX812,$A$879:$F$2508,6,FALSE)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1" t="s">
        <v>433</v>
      </c>
      <c r="WI812" s="180"/>
      <c r="WJ812" s="180">
        <f>VLOOKUP(WG812,$A$879:$F$2508,6,FALSE)</f>
        <v>61</v>
      </c>
      <c r="WK812" s="179" t="s">
        <v>67</v>
      </c>
      <c r="WL812" s="10">
        <f>WJ812*1.2</f>
        <v>73.2</v>
      </c>
      <c r="WN812" s="239"/>
      <c r="WO812" s="179" t="s">
        <v>78</v>
      </c>
      <c r="WP812" s="361" t="s">
        <v>1364</v>
      </c>
      <c r="WQ812" s="180"/>
      <c r="WR812" s="180"/>
      <c r="WS812" s="180">
        <f>VLOOKUP(WP812,$A$879:$F$2508,6,FALSE)</f>
        <v>128</v>
      </c>
      <c r="WT812" s="179" t="s">
        <v>67</v>
      </c>
      <c r="WU812" s="10">
        <f>WS812*1.2</f>
        <v>153.6</v>
      </c>
      <c r="WV812" s="10"/>
      <c r="WW812" s="239"/>
      <c r="WX812" s="179" t="s">
        <v>78</v>
      </c>
      <c r="WY812" s="361" t="s">
        <v>2128</v>
      </c>
      <c r="XA812" s="180"/>
      <c r="XB812" s="180">
        <f>VLOOKUP(WY812,$A$879:$F$2508,6,FALSE)</f>
        <v>153</v>
      </c>
      <c r="XC812" s="179" t="s">
        <v>67</v>
      </c>
      <c r="XD812" s="10">
        <f>XB812*1.2</f>
        <v>183.6</v>
      </c>
      <c r="XF812" s="239"/>
      <c r="XG812" s="179" t="s">
        <v>78</v>
      </c>
      <c r="XH812" s="371" t="s">
        <v>2128</v>
      </c>
      <c r="XJ812" s="180"/>
      <c r="XK812" s="180">
        <f>VLOOKUP(XH812,$A$879:$F$2508,6,FALSE)</f>
        <v>153</v>
      </c>
      <c r="XL812" s="179" t="s">
        <v>67</v>
      </c>
      <c r="XM812" s="10">
        <f>XK812*1.2</f>
        <v>183.6</v>
      </c>
      <c r="XO812" s="239"/>
      <c r="XP812" s="179" t="s">
        <v>78</v>
      </c>
      <c r="XQ812" s="361" t="s">
        <v>593</v>
      </c>
      <c r="XS812" s="180"/>
      <c r="XT812" s="180">
        <f>VLOOKUP(XQ812,$A$879:$F$2508,6,FALSE)</f>
        <v>89</v>
      </c>
      <c r="XU812" s="179" t="s">
        <v>67</v>
      </c>
      <c r="XV812" s="10">
        <f>XT812*1.2</f>
        <v>106.8</v>
      </c>
      <c r="XW812" s="10"/>
      <c r="XX812" s="239"/>
      <c r="XY812" s="179" t="s">
        <v>78</v>
      </c>
      <c r="XZ812" s="361" t="s">
        <v>1000</v>
      </c>
      <c r="YB812" s="180"/>
      <c r="YC812" s="180">
        <f>VLOOKUP(XZ812,$A$879:$F$2508,6,FALSE)</f>
        <v>292</v>
      </c>
      <c r="YD812" s="179" t="s">
        <v>67</v>
      </c>
      <c r="YE812" s="10">
        <f>YC812*1.2</f>
        <v>350.4</v>
      </c>
      <c r="YG812" s="239"/>
      <c r="YH812" s="179" t="s">
        <v>78</v>
      </c>
      <c r="YI812" s="361" t="s">
        <v>1402</v>
      </c>
      <c r="YK812" s="180"/>
      <c r="YL812" s="180">
        <f>VLOOKUP(YI812,$A$879:$F$2508,6,FALSE)</f>
        <v>150</v>
      </c>
      <c r="YM812" s="179" t="s">
        <v>67</v>
      </c>
      <c r="YN812" s="10">
        <f>YL812*1.2</f>
        <v>180</v>
      </c>
      <c r="YO812" s="10"/>
      <c r="YP812" s="239"/>
      <c r="YQ812" s="179" t="s">
        <v>78</v>
      </c>
      <c r="YR812" s="361" t="s">
        <v>2577</v>
      </c>
      <c r="YT812" s="180"/>
      <c r="YU812" s="180">
        <f>VLOOKUP(YR812,$A$879:$F$2508,6,FALSE)</f>
        <v>179</v>
      </c>
      <c r="YV812" s="179" t="s">
        <v>67</v>
      </c>
      <c r="YW812" s="10">
        <f>YU812*1.2</f>
        <v>214.79999999999998</v>
      </c>
      <c r="YY812" s="239"/>
      <c r="YZ812" s="179" t="s">
        <v>78</v>
      </c>
      <c r="ZA812" s="361" t="s">
        <v>427</v>
      </c>
      <c r="ZC812" s="180"/>
      <c r="ZD812" s="180">
        <f>VLOOKUP(ZA812,$A$879:$F$2508,6,FALSE)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1" t="s">
        <v>1000</v>
      </c>
      <c r="ZL812" s="180"/>
      <c r="ZM812" s="180">
        <f>VLOOKUP(ZJ812,$A$879:$F$2508,6,FALSE)</f>
        <v>292</v>
      </c>
      <c r="ZN812" s="179" t="s">
        <v>67</v>
      </c>
      <c r="ZO812" s="10">
        <f>ZM812*1.2</f>
        <v>350.4</v>
      </c>
      <c r="ZQ812" s="239"/>
      <c r="ZR812" s="179" t="s">
        <v>78</v>
      </c>
      <c r="ZS812" s="361" t="s">
        <v>2128</v>
      </c>
      <c r="ZU812" s="180"/>
      <c r="ZV812" s="180">
        <f>VLOOKUP(ZS812,$A$879:$F$2508,6,FALSE)</f>
        <v>153</v>
      </c>
      <c r="ZW812" s="179" t="s">
        <v>67</v>
      </c>
      <c r="ZX812" s="10">
        <f>ZV812*1.2</f>
        <v>183.6</v>
      </c>
      <c r="ZY812" s="10"/>
      <c r="ZZ812" s="239"/>
      <c r="AAA812" s="179" t="s">
        <v>78</v>
      </c>
      <c r="AAB812" s="361" t="s">
        <v>576</v>
      </c>
      <c r="AAD812" s="180"/>
      <c r="AAE812" s="180">
        <f>VLOOKUP(AAB812,$A$879:$F$2508,6,FALSE)</f>
        <v>11</v>
      </c>
      <c r="AAF812" s="179" t="s">
        <v>67</v>
      </c>
      <c r="AAG812" s="10">
        <f>AAE812*1.2</f>
        <v>13.2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VLOOKUP(AAK812,$A$879:$F$2508,6,FALSE)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1" t="s">
        <v>593</v>
      </c>
      <c r="AAV812" s="180"/>
      <c r="AAW812" s="180">
        <f>VLOOKUP(AAT812,$A$879:$F$2508,6,FALSE)</f>
        <v>89</v>
      </c>
      <c r="AAX812" s="179" t="s">
        <v>67</v>
      </c>
      <c r="AAY812" s="10">
        <f>AAW812*1.2</f>
        <v>106.8</v>
      </c>
      <c r="AAZ812" s="10"/>
      <c r="ABA812" s="239"/>
      <c r="ABB812" s="179" t="s">
        <v>78</v>
      </c>
      <c r="ABC812" s="375" t="s">
        <v>2128</v>
      </c>
      <c r="ABE812" s="180"/>
      <c r="ABF812" s="180">
        <f>VLOOKUP(ABC812,$A$879:$F$2508,6,FALSE)</f>
        <v>153</v>
      </c>
      <c r="ABG812" s="179" t="s">
        <v>67</v>
      </c>
      <c r="ABH812" s="10">
        <f>ABF812*1.2</f>
        <v>183.6</v>
      </c>
      <c r="ABI812" s="10"/>
      <c r="ABJ812" s="239"/>
      <c r="ABK812" s="179" t="s">
        <v>78</v>
      </c>
      <c r="ABL812" s="361" t="s">
        <v>1402</v>
      </c>
      <c r="ABN812" s="180"/>
      <c r="ABO812" s="180">
        <f>VLOOKUP(ABL812,$A$879:$F$2508,6,FALSE)</f>
        <v>150</v>
      </c>
      <c r="ABP812" s="179" t="s">
        <v>67</v>
      </c>
      <c r="ABQ812" s="10">
        <f>ABO812*1.2</f>
        <v>180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VLOOKUP(ABU812,$A$879:$F$2508,6,FALSE)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VLOOKUP(ACD812,$A$879:$F$2508,6,FALSE)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VLOOKUP(ACM812,$A$879:$F$2508,6,FALSE)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VLOOKUP(ACV812,$A$879:$F$2508,6,FALSE)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1" t="s">
        <v>417</v>
      </c>
      <c r="ADG812" s="180"/>
      <c r="ADH812" s="180">
        <f>VLOOKUP(ADE812,$A$879:$F$2508,6,FALSE)</f>
        <v>102</v>
      </c>
      <c r="ADI812" s="179" t="s">
        <v>67</v>
      </c>
      <c r="ADJ812" s="10">
        <f>ADH812*1.2</f>
        <v>122.39999999999999</v>
      </c>
      <c r="ADL812" s="239"/>
      <c r="ADM812" s="179" t="s">
        <v>78</v>
      </c>
      <c r="ADN812" s="75" t="s">
        <v>183</v>
      </c>
      <c r="ADP812" s="180"/>
      <c r="ADQ812" s="180" t="e">
        <f>VLOOKUP(ADN812,$A$879:$F$2508,6,FALSE)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1" t="s">
        <v>427</v>
      </c>
      <c r="ADY812" s="180"/>
      <c r="ADZ812" s="180">
        <f>VLOOKUP(ADW812,$A$879:$F$2508,6,FALSE)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VLOOKUP(AEF812,$A$879:$F$2508,6,FALSE)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VLOOKUP(AEO812,$A$879:$F$2508,6,FALSE)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VLOOKUP(AEX812,$A$879:$F$2508,6,FALSE)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VLOOKUP(AFG812,$A$879:$F$2508,6,FALSE)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VLOOKUP(AFP812,$A$879:$F$2508,6,FALSE)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1" t="s">
        <v>1000</v>
      </c>
      <c r="AGA812" s="180"/>
      <c r="AGB812" s="180">
        <f>VLOOKUP(AFY812,$A$879:$F$2508,6,FALSE)</f>
        <v>292</v>
      </c>
      <c r="AGC812" s="179" t="s">
        <v>67</v>
      </c>
      <c r="AGD812" s="10">
        <f>AGB812*1.2</f>
        <v>350.4</v>
      </c>
      <c r="AGE812" s="10"/>
      <c r="AGF812" s="239"/>
      <c r="AGG812" s="179" t="s">
        <v>78</v>
      </c>
      <c r="AGH812" s="361" t="s">
        <v>2577</v>
      </c>
      <c r="AGJ812" s="180"/>
      <c r="AGK812" s="180">
        <f>VLOOKUP(AGH812,$A$879:$F$2508,6,FALSE)</f>
        <v>179</v>
      </c>
      <c r="AGL812" s="179" t="s">
        <v>67</v>
      </c>
      <c r="AGM812" s="10">
        <f>AGK812*1.2</f>
        <v>214.79999999999998</v>
      </c>
      <c r="AGN812" s="10"/>
      <c r="AGO812" s="239"/>
      <c r="AGP812" s="179" t="s">
        <v>78</v>
      </c>
      <c r="AGQ812" s="361" t="s">
        <v>1364</v>
      </c>
      <c r="AGS812" s="180"/>
      <c r="AGT812" s="180">
        <f>VLOOKUP(AGQ812,$A$879:$F$2508,6,FALSE)</f>
        <v>128</v>
      </c>
      <c r="AGU812" s="179" t="s">
        <v>67</v>
      </c>
      <c r="AGV812" s="10">
        <f>AGT812*1.2</f>
        <v>153.6</v>
      </c>
      <c r="AGW812" s="10"/>
      <c r="AGX812" s="239"/>
      <c r="AGY812" s="179" t="s">
        <v>78</v>
      </c>
      <c r="AGZ812" s="361" t="s">
        <v>2577</v>
      </c>
      <c r="AHB812" s="180"/>
      <c r="AHC812" s="180">
        <f>VLOOKUP(AGZ812,$A$879:$F$2508,6,FALSE)</f>
        <v>179</v>
      </c>
      <c r="AHD812" s="179" t="s">
        <v>67</v>
      </c>
      <c r="AHE812" s="10">
        <f>AHC812*1.2</f>
        <v>214.79999999999998</v>
      </c>
      <c r="AHF812" s="10"/>
      <c r="AHG812" s="239"/>
      <c r="AHH812" s="179" t="s">
        <v>78</v>
      </c>
      <c r="AHI812" s="441" t="s">
        <v>1364</v>
      </c>
      <c r="AHK812" s="180"/>
      <c r="AHL812" s="180">
        <f>VLOOKUP(AHI812,$A$879:$F$2508,6,FALSE)</f>
        <v>128</v>
      </c>
      <c r="AHM812" s="179" t="s">
        <v>67</v>
      </c>
      <c r="AHN812" s="10">
        <f>AHL812*1.2</f>
        <v>153.6</v>
      </c>
      <c r="AHO812" s="10"/>
      <c r="AHP812" s="239"/>
      <c r="AHQ812" s="179" t="s">
        <v>78</v>
      </c>
      <c r="AHR812" s="361" t="s">
        <v>561</v>
      </c>
      <c r="AHT812" s="180"/>
      <c r="AHU812" s="180">
        <f>VLOOKUP(AHR812,$A$879:$F$2508,6,FALSE)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1" t="s">
        <v>415</v>
      </c>
      <c r="AIC812" s="180"/>
      <c r="AID812" s="180">
        <f>VLOOKUP(AIA812,$A$879:$F$2508,6,FALSE)</f>
        <v>11</v>
      </c>
      <c r="AIE812" s="179" t="s">
        <v>67</v>
      </c>
      <c r="AIF812" s="10">
        <f>AID812*1.2</f>
        <v>13.2</v>
      </c>
      <c r="AIG812" s="10"/>
      <c r="AIH812" s="239"/>
      <c r="AII812" s="179" t="s">
        <v>78</v>
      </c>
      <c r="AIJ812" s="361" t="s">
        <v>433</v>
      </c>
      <c r="AIL812" s="180"/>
      <c r="AIM812" s="180">
        <f>VLOOKUP(AIJ812,$A$879:$F$2508,6,FALSE)</f>
        <v>61</v>
      </c>
      <c r="AIN812" s="179" t="s">
        <v>67</v>
      </c>
      <c r="AIO812" s="10">
        <f>AIM812*1.2</f>
        <v>73.2</v>
      </c>
      <c r="AIP812" s="10"/>
      <c r="AIQ812" s="239"/>
      <c r="AIR812" s="179" t="s">
        <v>78</v>
      </c>
      <c r="AIS812" s="361" t="s">
        <v>2128</v>
      </c>
      <c r="AIU812" s="180"/>
      <c r="AIV812" s="180">
        <f>VLOOKUP(AIS812,$A$879:$F$2508,6,FALSE)</f>
        <v>153</v>
      </c>
      <c r="AIW812" s="179" t="s">
        <v>67</v>
      </c>
      <c r="AIX812" s="10">
        <f>AIV812*1.2</f>
        <v>183.6</v>
      </c>
      <c r="AIY812" s="10"/>
      <c r="AIZ812" s="239"/>
      <c r="AJA812" s="179" t="s">
        <v>78</v>
      </c>
      <c r="AJB812" s="371" t="s">
        <v>561</v>
      </c>
      <c r="AJD812" s="180"/>
      <c r="AJE812" s="180">
        <f>VLOOKUP(AJB812,$A$879:$F$2508,6,FALSE)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1" t="s">
        <v>1000</v>
      </c>
      <c r="AJM812" s="180"/>
      <c r="AJN812" s="180">
        <f>VLOOKUP(AJK812,$A$879:$F$2508,6,FALSE)</f>
        <v>292</v>
      </c>
      <c r="AJO812" s="179" t="s">
        <v>67</v>
      </c>
      <c r="AJP812" s="10">
        <f>AJN812*1.2</f>
        <v>350.4</v>
      </c>
      <c r="AJQ812" s="10"/>
      <c r="AJR812" s="239"/>
      <c r="AJS812" s="179" t="s">
        <v>78</v>
      </c>
      <c r="AJT812" s="367" t="s">
        <v>2522</v>
      </c>
      <c r="AJV812" s="180"/>
      <c r="AJW812" s="180">
        <f>VLOOKUP(AJT812,$A$879:$F$2508,6,FALSE)</f>
        <v>237</v>
      </c>
      <c r="AJX812" s="179" t="s">
        <v>67</v>
      </c>
      <c r="AJY812" s="10">
        <f>AJW812*1.2</f>
        <v>284.39999999999998</v>
      </c>
      <c r="AJZ812" s="10"/>
      <c r="AKA812" s="239"/>
      <c r="AKB812" s="179" t="s">
        <v>78</v>
      </c>
      <c r="AKC812" s="361" t="s">
        <v>861</v>
      </c>
      <c r="AKE812" s="180"/>
      <c r="AKF812" s="180">
        <f>VLOOKUP(AKC812,$A$879:$F$2508,6,FALSE)</f>
        <v>380</v>
      </c>
      <c r="AKG812" s="179" t="s">
        <v>67</v>
      </c>
      <c r="AKH812" s="10">
        <f>AKF812*1.2</f>
        <v>456</v>
      </c>
      <c r="AKI812" s="10"/>
      <c r="AKJ812" s="239"/>
      <c r="AKK812" s="179" t="s">
        <v>78</v>
      </c>
      <c r="AKL812" s="361" t="s">
        <v>1000</v>
      </c>
      <c r="AKN812" s="180"/>
      <c r="AKO812" s="180">
        <f>VLOOKUP(AKL812,$A$879:$F$2508,6,FALSE)</f>
        <v>292</v>
      </c>
      <c r="AKP812" s="179" t="s">
        <v>67</v>
      </c>
      <c r="AKQ812" s="10">
        <f>AKO812*1.2</f>
        <v>350.4</v>
      </c>
      <c r="AKR812" s="10"/>
      <c r="AKS812" s="239"/>
      <c r="AKT812" s="179" t="s">
        <v>78</v>
      </c>
      <c r="AKU812" s="361" t="s">
        <v>2522</v>
      </c>
      <c r="AKW812" s="180"/>
      <c r="AKX812" s="180">
        <f>VLOOKUP(AKU812,$A$879:$F$2508,6,FALSE)</f>
        <v>237</v>
      </c>
      <c r="AKY812" s="179" t="s">
        <v>67</v>
      </c>
      <c r="AKZ812" s="10">
        <f>AKX812*1.2</f>
        <v>284.39999999999998</v>
      </c>
      <c r="ALA812" s="10"/>
      <c r="ALB812" s="239"/>
      <c r="ALC812" s="179" t="s">
        <v>78</v>
      </c>
      <c r="ALD812" s="361" t="s">
        <v>1000</v>
      </c>
      <c r="ALF812" s="180"/>
      <c r="ALG812" s="180">
        <f>VLOOKUP(ALD812,$A$879:$F$2508,6,FALSE)</f>
        <v>292</v>
      </c>
      <c r="ALH812" s="179" t="s">
        <v>67</v>
      </c>
      <c r="ALI812" s="10">
        <f>ALG812*1.2</f>
        <v>350.4</v>
      </c>
      <c r="ALJ812" s="10"/>
      <c r="ALK812" s="239"/>
      <c r="ALL812" s="179" t="s">
        <v>78</v>
      </c>
      <c r="ALM812" s="361" t="s">
        <v>2128</v>
      </c>
      <c r="ALO812" s="180"/>
      <c r="ALP812" s="180">
        <f>VLOOKUP(ALM812,$A$879:$F$2508,6,FALSE)</f>
        <v>153</v>
      </c>
      <c r="ALQ812" s="179" t="s">
        <v>67</v>
      </c>
      <c r="ALR812" s="10">
        <f>ALP812*1.2</f>
        <v>183.6</v>
      </c>
      <c r="ALS812" s="10"/>
      <c r="ALT812" s="239"/>
      <c r="ALU812" s="179" t="s">
        <v>78</v>
      </c>
      <c r="ALV812" s="361" t="s">
        <v>1000</v>
      </c>
      <c r="ALX812" s="180"/>
      <c r="ALY812" s="180">
        <f>VLOOKUP(ALV812,$A$879:$F$2508,6,FALSE)</f>
        <v>292</v>
      </c>
      <c r="ALZ812" s="179" t="s">
        <v>67</v>
      </c>
      <c r="AMA812" s="10">
        <f>ALY812*1.2</f>
        <v>350.4</v>
      </c>
      <c r="AMB812" s="10"/>
      <c r="AMC812" s="239"/>
      <c r="AMD812" s="179" t="s">
        <v>78</v>
      </c>
      <c r="AME812" s="444" t="s">
        <v>2522</v>
      </c>
      <c r="AMG812" s="180"/>
      <c r="AMH812" s="180">
        <f>VLOOKUP(AME812,$A$879:$F$2508,6,FALSE)</f>
        <v>237</v>
      </c>
      <c r="AMI812" s="179" t="s">
        <v>67</v>
      </c>
      <c r="AMJ812" s="10">
        <f>AMH812*1.2</f>
        <v>284.39999999999998</v>
      </c>
      <c r="AMK812" s="10"/>
      <c r="AML812" s="239"/>
      <c r="AMM812" s="179" t="s">
        <v>78</v>
      </c>
      <c r="AMN812" s="363" t="s">
        <v>576</v>
      </c>
      <c r="AMP812" s="180"/>
      <c r="AMQ812" s="180">
        <f>VLOOKUP(AMN812,$A$879:$F$2508,6,FALSE)</f>
        <v>11</v>
      </c>
      <c r="AMR812" s="179" t="s">
        <v>67</v>
      </c>
      <c r="AMS812" s="10">
        <f>AMQ812*1.2</f>
        <v>13.2</v>
      </c>
      <c r="AMT812" s="10"/>
      <c r="AMU812" s="239"/>
      <c r="AMV812" s="179" t="s">
        <v>78</v>
      </c>
      <c r="AMW812" s="361" t="s">
        <v>593</v>
      </c>
      <c r="AMY812" s="180"/>
      <c r="AMZ812" s="180">
        <f>VLOOKUP(AMW812,$A$879:$F$2508,6,FALSE)</f>
        <v>89</v>
      </c>
      <c r="ANA812" s="179" t="s">
        <v>67</v>
      </c>
      <c r="ANB812" s="10">
        <f>AMZ812*1.2</f>
        <v>106.8</v>
      </c>
      <c r="ANC812" s="10"/>
      <c r="AND812" s="239"/>
      <c r="ANE812" s="179" t="s">
        <v>78</v>
      </c>
      <c r="ANF812" s="361" t="s">
        <v>1000</v>
      </c>
      <c r="ANH812" s="180"/>
      <c r="ANI812" s="180">
        <f>VLOOKUP(ANF812,$A$879:$F$2508,6,FALSE)</f>
        <v>292</v>
      </c>
      <c r="ANJ812" s="179" t="s">
        <v>67</v>
      </c>
      <c r="ANK812" s="10">
        <f>ANI812*1.2</f>
        <v>350.4</v>
      </c>
      <c r="ANL812" s="10"/>
      <c r="ANM812" s="239"/>
      <c r="ANN812" s="179" t="s">
        <v>78</v>
      </c>
      <c r="ANO812" s="371" t="s">
        <v>460</v>
      </c>
      <c r="ANQ812" s="180"/>
      <c r="ANR812" s="180">
        <f>VLOOKUP(ANO812,$A$879:$F$2508,6,FALSE)</f>
        <v>5</v>
      </c>
      <c r="ANS812" s="179" t="s">
        <v>67</v>
      </c>
      <c r="ANT812" s="10">
        <f>ANR812*1.2</f>
        <v>6</v>
      </c>
      <c r="ANU812" s="10"/>
      <c r="ANV812" s="239"/>
      <c r="ANW812" s="179" t="s">
        <v>78</v>
      </c>
      <c r="ANX812" s="361" t="s">
        <v>561</v>
      </c>
      <c r="ANZ812" s="180"/>
      <c r="AOA812" s="180">
        <f>VLOOKUP(ANX812,$A$879:$F$2508,6,FALSE)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VLOOKUP(AOG812,$A$879:$F$2508,6,FALSE)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1" t="s">
        <v>460</v>
      </c>
      <c r="AOR812" s="180"/>
      <c r="AOS812" s="180">
        <f>VLOOKUP(AOP812,$A$879:$F$2508,6,FALSE)</f>
        <v>5</v>
      </c>
      <c r="AOT812" s="179" t="s">
        <v>67</v>
      </c>
      <c r="AOU812" s="10">
        <f>AOS812*1.2</f>
        <v>6</v>
      </c>
      <c r="AOV812" s="10"/>
      <c r="AOW812" s="239"/>
      <c r="AOX812" s="179" t="s">
        <v>78</v>
      </c>
      <c r="AOY812" s="447" t="s">
        <v>2577</v>
      </c>
      <c r="APA812" s="180"/>
      <c r="APB812" s="180">
        <f>VLOOKUP(AOY812,$A$879:$F$2508,6,FALSE)</f>
        <v>179</v>
      </c>
      <c r="APC812" s="179" t="s">
        <v>67</v>
      </c>
      <c r="APD812" s="10">
        <f>APB812*1.2</f>
        <v>214.79999999999998</v>
      </c>
      <c r="APE812" s="10"/>
      <c r="APF812" s="239"/>
      <c r="APG812" s="179" t="s">
        <v>78</v>
      </c>
      <c r="APH812" s="361" t="s">
        <v>561</v>
      </c>
      <c r="APJ812" s="180"/>
      <c r="APK812" s="180">
        <f>VLOOKUP(APH812,$A$879:$F$2508,6,FALSE)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VLOOKUP(APQ812,$A$879:$F$2508,6,FALSE)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1" t="s">
        <v>2128</v>
      </c>
      <c r="AQB812" s="180"/>
      <c r="AQC812" s="180">
        <f>VLOOKUP(APZ812,$A$879:$F$2508,6,FALSE)</f>
        <v>153</v>
      </c>
      <c r="AQD812" s="179" t="s">
        <v>67</v>
      </c>
      <c r="AQE812" s="10">
        <f>AQC812*1.2</f>
        <v>183.6</v>
      </c>
      <c r="AQF812" s="10"/>
      <c r="AQG812" s="239"/>
      <c r="AQH812" s="179" t="s">
        <v>78</v>
      </c>
      <c r="AQI812" s="361" t="s">
        <v>458</v>
      </c>
      <c r="AQK812" s="180"/>
      <c r="AQL812" s="180">
        <f>VLOOKUP(AQI812,$A$879:$F$2508,6,FALSE)</f>
        <v>217</v>
      </c>
      <c r="AQM812" s="179" t="s">
        <v>67</v>
      </c>
      <c r="AQN812" s="10">
        <f>AQL812*1.2</f>
        <v>260.39999999999998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VLOOKUP(AQR812,$A$879:$F$2508,6,FALSE)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VLOOKUP(ARA812,$A$879:$F$2508,6,FALSE)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VLOOKUP(ARJ812,$A$879:$F$2508,6,FALSE)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VLOOKUP(ARS812,$A$879:$F$2508,6,FALSE)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1" t="s">
        <v>1000</v>
      </c>
      <c r="ASD812" s="180"/>
      <c r="ASE812" s="180">
        <f>VLOOKUP(ASB812,$A$879:$F$2508,6,FALSE)</f>
        <v>292</v>
      </c>
      <c r="ASF812" s="179" t="s">
        <v>67</v>
      </c>
      <c r="ASG812" s="10">
        <f>ASE812*1.2</f>
        <v>350.4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VLOOKUP(ASK812,$A$879:$F$2508,6,FALSE)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1" t="s">
        <v>417</v>
      </c>
      <c r="ASV812" s="180"/>
      <c r="ASW812" s="180">
        <f>VLOOKUP(AST812,$A$879:$F$2508,6,FALSE)</f>
        <v>102</v>
      </c>
      <c r="ASX812" s="179" t="s">
        <v>67</v>
      </c>
      <c r="ASY812" s="10">
        <f>ASW812*1.2</f>
        <v>122.39999999999999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VLOOKUP(ATC812,$A$879:$F$2508,6,FALSE)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VLOOKUP(ATL812,$A$879:$F$2508,6,FALSE)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VLOOKUP(ATU812,$A$879:$F$2508,6,FALSE)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VLOOKUP(AUD812,$A$879:$F$2508,6,FALSE)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VLOOKUP(AUM812,$A$879:$F$2508,6,FALSE)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VLOOKUP(AUV812,$A$879:$F$2508,6,FALSE)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VLOOKUP(AVE812,$A$879:$F$2508,6,FALSE)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VLOOKUP(AVN812,$A$879:$F$2508,6,FALSE)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VLOOKUP(AVW812,$A$879:$F$2508,6,FALSE)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VLOOKUP(AWF812,$A$879:$F$2508,6,FALSE)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1" t="s">
        <v>861</v>
      </c>
      <c r="AWQ812" s="180"/>
      <c r="AWR812" s="180">
        <f>VLOOKUP(AWO812,$A$879:$F$2508,6,FALSE)</f>
        <v>380</v>
      </c>
      <c r="AWS812" s="179" t="s">
        <v>67</v>
      </c>
      <c r="AWT812" s="10">
        <f>AWR812*1.2</f>
        <v>456</v>
      </c>
      <c r="AWU812" s="10"/>
      <c r="AWV812" s="239"/>
      <c r="AWW812" s="179" t="s">
        <v>78</v>
      </c>
      <c r="AWX812" s="361" t="s">
        <v>861</v>
      </c>
      <c r="AWZ812" s="180"/>
      <c r="AXA812" s="180">
        <f>VLOOKUP(AWX812,$A$879:$F$2508,6,FALSE)</f>
        <v>380</v>
      </c>
      <c r="AXB812" s="179" t="s">
        <v>67</v>
      </c>
      <c r="AXC812" s="10">
        <f>AXA812*1.2</f>
        <v>456</v>
      </c>
      <c r="AXD812" s="10"/>
      <c r="AXE812" s="239"/>
      <c r="AXF812" s="179" t="s">
        <v>78</v>
      </c>
      <c r="AXG812" s="361" t="s">
        <v>433</v>
      </c>
      <c r="AXI812" s="180"/>
      <c r="AXJ812" s="180">
        <f>VLOOKUP(AXG812,$A$879:$F$2508,6,FALSE)</f>
        <v>61</v>
      </c>
      <c r="AXK812" s="179" t="s">
        <v>67</v>
      </c>
      <c r="AXL812" s="10">
        <f>AXJ812*1.2</f>
        <v>73.2</v>
      </c>
      <c r="AXM812" s="10"/>
      <c r="AXN812" s="239"/>
      <c r="AXO812" s="179" t="s">
        <v>78</v>
      </c>
      <c r="AXP812" s="361" t="s">
        <v>1000</v>
      </c>
      <c r="AXR812" s="180"/>
      <c r="AXS812" s="180">
        <f>VLOOKUP(AXP812,$A$879:$F$2508,6,FALSE)</f>
        <v>292</v>
      </c>
      <c r="AXT812" s="179" t="s">
        <v>67</v>
      </c>
      <c r="AXU812" s="10">
        <f>AXS812*1.2</f>
        <v>350.4</v>
      </c>
      <c r="AXV812" s="10"/>
      <c r="AXW812" s="239"/>
      <c r="AXX812" s="179" t="s">
        <v>78</v>
      </c>
      <c r="AXY812" s="361" t="s">
        <v>576</v>
      </c>
      <c r="AYA812" s="180"/>
      <c r="AYB812" s="180">
        <f>VLOOKUP(AXY812,$A$879:$F$2508,6,FALSE)</f>
        <v>11</v>
      </c>
      <c r="AYC812" s="179" t="s">
        <v>67</v>
      </c>
      <c r="AYD812" s="10">
        <f>AYB812*1.2</f>
        <v>13.2</v>
      </c>
      <c r="AYE812" s="10"/>
      <c r="AYF812" s="239"/>
      <c r="AYG812" s="179" t="s">
        <v>78</v>
      </c>
      <c r="AYH812" s="361" t="s">
        <v>2577</v>
      </c>
      <c r="AYJ812" s="180"/>
      <c r="AYK812" s="180">
        <f>VLOOKUP(AYH812,$A$879:$F$2508,6,FALSE)</f>
        <v>179</v>
      </c>
      <c r="AYL812" s="179" t="s">
        <v>67</v>
      </c>
      <c r="AYM812" s="10">
        <f>AYK812*1.2</f>
        <v>214.79999999999998</v>
      </c>
      <c r="AYN812" s="10"/>
      <c r="AYO812" s="239"/>
      <c r="AYP812" s="179" t="s">
        <v>78</v>
      </c>
      <c r="AYQ812" s="361" t="s">
        <v>593</v>
      </c>
      <c r="AYS812" s="180"/>
      <c r="AYT812" s="180">
        <f>VLOOKUP(AYQ812,$A$879:$F$2508,6,FALSE)</f>
        <v>89</v>
      </c>
      <c r="AYU812" s="179" t="s">
        <v>67</v>
      </c>
      <c r="AYV812" s="10">
        <f>AYT812*1.2</f>
        <v>106.8</v>
      </c>
      <c r="AYW812" s="10"/>
      <c r="AYX812" s="239"/>
      <c r="AYY812" s="179" t="s">
        <v>78</v>
      </c>
      <c r="AYZ812" s="361" t="s">
        <v>2128</v>
      </c>
      <c r="AZB812" s="180"/>
      <c r="AZC812" s="180">
        <f>VLOOKUP(AYZ812,$A$879:$F$2508,6,FALSE)</f>
        <v>153</v>
      </c>
      <c r="AZD812" s="179" t="s">
        <v>67</v>
      </c>
      <c r="AZE812" s="10">
        <f>AZC812*1.2</f>
        <v>183.6</v>
      </c>
      <c r="AZF812" s="10"/>
      <c r="AZG812" s="239"/>
      <c r="AZH812" s="179" t="s">
        <v>78</v>
      </c>
      <c r="AZI812" s="361" t="s">
        <v>460</v>
      </c>
      <c r="AZK812" s="180"/>
      <c r="AZL812" s="180">
        <f>VLOOKUP(AZI812,$A$879:$F$2508,6,FALSE)</f>
        <v>5</v>
      </c>
      <c r="AZM812" s="179" t="s">
        <v>67</v>
      </c>
      <c r="AZN812" s="10">
        <f>AZL812*1.2</f>
        <v>6</v>
      </c>
      <c r="AZO812" s="10"/>
      <c r="AZP812" s="239"/>
      <c r="AZQ812" s="179" t="s">
        <v>78</v>
      </c>
      <c r="AZR812" s="361" t="s">
        <v>600</v>
      </c>
      <c r="AZT812" s="180"/>
      <c r="AZU812" s="180">
        <f>VLOOKUP(AZR812,$A$879:$F$2508,6,FALSE)</f>
        <v>96</v>
      </c>
      <c r="AZV812" s="179" t="s">
        <v>67</v>
      </c>
      <c r="AZW812" s="10">
        <f>AZU812*1.2</f>
        <v>115.19999999999999</v>
      </c>
      <c r="AZX812" s="10"/>
      <c r="AZY812" s="239"/>
      <c r="AZZ812" s="179" t="s">
        <v>78</v>
      </c>
      <c r="BAA812" s="361" t="s">
        <v>861</v>
      </c>
      <c r="BAC812" s="180"/>
      <c r="BAD812" s="180">
        <f>VLOOKUP(BAA812,$A$879:$F$2508,6,FALSE)</f>
        <v>380</v>
      </c>
      <c r="BAE812" s="179" t="s">
        <v>67</v>
      </c>
      <c r="BAF812" s="10">
        <f>BAD812*1.2</f>
        <v>456</v>
      </c>
      <c r="BAG812" s="10"/>
      <c r="BAH812" s="239"/>
      <c r="BAI812" s="179" t="s">
        <v>78</v>
      </c>
      <c r="BAJ812" s="441" t="s">
        <v>2577</v>
      </c>
      <c r="BAL812" s="180"/>
      <c r="BAM812" s="180">
        <f>VLOOKUP(BAJ812,$A$879:$F$2508,6,FALSE)</f>
        <v>179</v>
      </c>
      <c r="BAN812" s="179" t="s">
        <v>67</v>
      </c>
      <c r="BAO812" s="10">
        <f>BAM812*1.2</f>
        <v>214.79999999999998</v>
      </c>
      <c r="BAP812" s="10"/>
      <c r="BAQ812" s="239"/>
      <c r="BAR812" s="179" t="s">
        <v>78</v>
      </c>
      <c r="BAS812" s="361" t="s">
        <v>2128</v>
      </c>
      <c r="BAU812" s="180"/>
      <c r="BAV812" s="180">
        <f>VLOOKUP(BAS812,$A$879:$F$2508,6,FALSE)</f>
        <v>153</v>
      </c>
      <c r="BAW812" s="179" t="s">
        <v>67</v>
      </c>
      <c r="BAX812" s="10">
        <f>BAV812*1.2</f>
        <v>183.6</v>
      </c>
      <c r="BAY812" s="10"/>
      <c r="BAZ812" s="239"/>
      <c r="BBA812" s="179" t="s">
        <v>78</v>
      </c>
      <c r="BBB812" s="361" t="s">
        <v>458</v>
      </c>
      <c r="BBD812" s="180"/>
      <c r="BBE812" s="180">
        <f>VLOOKUP(BBB812,$A$879:$F$2508,6,FALSE)</f>
        <v>217</v>
      </c>
      <c r="BBF812" s="179" t="s">
        <v>67</v>
      </c>
      <c r="BBG812" s="10">
        <f>BBE812*1.2</f>
        <v>260.39999999999998</v>
      </c>
      <c r="BBH812" s="10"/>
      <c r="BBI812" s="239"/>
      <c r="BBJ812" s="179" t="s">
        <v>78</v>
      </c>
      <c r="BBK812" s="361" t="s">
        <v>460</v>
      </c>
      <c r="BBM812" s="180"/>
      <c r="BBN812" s="180">
        <f>VLOOKUP(BBK812,$A$879:$F$2508,6,FALSE)</f>
        <v>5</v>
      </c>
      <c r="BBO812" s="179" t="s">
        <v>67</v>
      </c>
      <c r="BBP812" s="10">
        <f>BBN812*1.2</f>
        <v>6</v>
      </c>
      <c r="BBQ812" s="10"/>
      <c r="BBR812" s="239"/>
      <c r="BBS812" s="179" t="s">
        <v>78</v>
      </c>
      <c r="BBT812" s="367" t="s">
        <v>2577</v>
      </c>
      <c r="BBV812" s="180"/>
      <c r="BBW812" s="180">
        <f>VLOOKUP(BBT812,$A$879:$F$2508,6,FALSE)</f>
        <v>179</v>
      </c>
      <c r="BBX812" s="179" t="s">
        <v>67</v>
      </c>
      <c r="BBY812" s="10">
        <f>BBW812*1.2</f>
        <v>214.79999999999998</v>
      </c>
      <c r="BBZ812" s="10"/>
      <c r="BCA812" s="239"/>
      <c r="BCB812" s="179" t="s">
        <v>78</v>
      </c>
      <c r="BCC812" s="361" t="s">
        <v>427</v>
      </c>
      <c r="BCE812" s="180"/>
      <c r="BCF812" s="180">
        <f>VLOOKUP(BCC812,$A$879:$F$2508,6,FALSE)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1" t="s">
        <v>2128</v>
      </c>
      <c r="BCN812" s="180"/>
      <c r="BCO812" s="180">
        <f>VLOOKUP(BCL812,$A$879:$F$2508,6,FALSE)</f>
        <v>153</v>
      </c>
      <c r="BCP812" s="179" t="s">
        <v>67</v>
      </c>
      <c r="BCQ812" s="10">
        <f>BCO812*1.2</f>
        <v>183.6</v>
      </c>
      <c r="BCR812" s="10"/>
      <c r="BCS812" s="239"/>
      <c r="BCT812" s="179" t="s">
        <v>78</v>
      </c>
      <c r="BCU812" s="371" t="s">
        <v>561</v>
      </c>
      <c r="BCW812" s="180"/>
      <c r="BCX812" s="180">
        <f>VLOOKUP(BCU812,$A$879:$F$2508,6,FALSE)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7" t="s">
        <v>1402</v>
      </c>
      <c r="BDF812" s="180"/>
      <c r="BDG812" s="180">
        <f>VLOOKUP(BDD812,$A$879:$F$2508,6,FALSE)</f>
        <v>150</v>
      </c>
      <c r="BDH812" s="179" t="s">
        <v>67</v>
      </c>
      <c r="BDI812" s="10">
        <f>BDG812*1.2</f>
        <v>180</v>
      </c>
      <c r="BDJ812" s="10"/>
      <c r="BDK812" s="239"/>
      <c r="BDL812" s="179" t="s">
        <v>78</v>
      </c>
      <c r="BDM812" s="361" t="s">
        <v>1402</v>
      </c>
      <c r="BDO812" s="180"/>
      <c r="BDP812" s="180">
        <f>VLOOKUP(BDM812,$A$879:$F$2508,6,FALSE)</f>
        <v>150</v>
      </c>
      <c r="BDQ812" s="179" t="s">
        <v>67</v>
      </c>
      <c r="BDR812" s="10">
        <f>BDP812*1.2</f>
        <v>180</v>
      </c>
      <c r="BDS812" s="10"/>
      <c r="BDT812" s="239"/>
      <c r="BDU812" s="179" t="s">
        <v>78</v>
      </c>
      <c r="BDV812" s="361" t="s">
        <v>600</v>
      </c>
      <c r="BDX812" s="180"/>
      <c r="BDY812" s="180">
        <f>VLOOKUP(BDV812,$A$879:$F$2508,6,FALSE)</f>
        <v>96</v>
      </c>
      <c r="BDZ812" s="179" t="s">
        <v>67</v>
      </c>
      <c r="BEA812" s="10">
        <f>BDY812*1.2</f>
        <v>115.19999999999999</v>
      </c>
      <c r="BEB812" s="10"/>
      <c r="BEC812" s="239"/>
      <c r="BED812" s="179" t="s">
        <v>78</v>
      </c>
      <c r="BEE812" s="361" t="s">
        <v>2128</v>
      </c>
      <c r="BEG812" s="180"/>
      <c r="BEH812" s="180">
        <f>VLOOKUP(BEE812,$A$879:$F$2508,6,FALSE)</f>
        <v>153</v>
      </c>
      <c r="BEI812" s="179" t="s">
        <v>67</v>
      </c>
      <c r="BEJ812" s="10">
        <f>BEH812*1.2</f>
        <v>183.6</v>
      </c>
      <c r="BEK812" s="10"/>
      <c r="BEL812" s="239"/>
      <c r="BEM812" s="179" t="s">
        <v>78</v>
      </c>
      <c r="BEN812" s="361" t="s">
        <v>1402</v>
      </c>
      <c r="BEP812" s="180"/>
      <c r="BEQ812" s="180">
        <f>VLOOKUP(BEN812,$A$879:$F$2508,6,FALSE)</f>
        <v>150</v>
      </c>
      <c r="BER812" s="179" t="s">
        <v>67</v>
      </c>
      <c r="BES812" s="10">
        <f>BEQ812*1.2</f>
        <v>180</v>
      </c>
      <c r="BET812" s="10"/>
      <c r="BEU812" s="239"/>
      <c r="BEV812" s="179" t="s">
        <v>78</v>
      </c>
      <c r="BEW812" s="361" t="s">
        <v>593</v>
      </c>
      <c r="BEY812" s="180"/>
      <c r="BEZ812" s="180">
        <f>VLOOKUP(BEW812,$A$879:$F$2508,6,FALSE)</f>
        <v>89</v>
      </c>
      <c r="BFA812" s="179" t="s">
        <v>67</v>
      </c>
      <c r="BFB812" s="10">
        <f>BEZ812*1.2</f>
        <v>106.8</v>
      </c>
      <c r="BFC812" s="10"/>
      <c r="BFD812" s="239"/>
      <c r="BFE812" s="179" t="s">
        <v>78</v>
      </c>
      <c r="BFF812" s="361" t="s">
        <v>433</v>
      </c>
      <c r="BFH812" s="180"/>
      <c r="BFI812" s="180">
        <f>VLOOKUP(BFF812,$A$879:$F$2508,6,FALSE)</f>
        <v>61</v>
      </c>
      <c r="BFJ812" s="179" t="s">
        <v>67</v>
      </c>
      <c r="BFK812" s="10">
        <f>BFI812*1.2</f>
        <v>73.2</v>
      </c>
      <c r="BFL812" s="10"/>
      <c r="BFM812" s="239"/>
      <c r="BFN812" s="179" t="s">
        <v>78</v>
      </c>
      <c r="BFO812" s="361" t="s">
        <v>861</v>
      </c>
      <c r="BFQ812" s="180"/>
      <c r="BFR812" s="180">
        <f>VLOOKUP(BFO812,$A$879:$F$2508,6,FALSE)</f>
        <v>380</v>
      </c>
      <c r="BFS812" s="179" t="s">
        <v>67</v>
      </c>
      <c r="BFT812" s="10">
        <f>BFR812*1.2</f>
        <v>456</v>
      </c>
      <c r="BFU812" s="10"/>
      <c r="BFV812" s="239"/>
      <c r="BFW812" s="179" t="s">
        <v>78</v>
      </c>
      <c r="BFX812" s="371" t="s">
        <v>2128</v>
      </c>
      <c r="BFZ812" s="180"/>
      <c r="BGA812" s="180">
        <f>VLOOKUP(BFX812,$A$879:$F$2508,6,FALSE)</f>
        <v>153</v>
      </c>
      <c r="BGB812" s="179" t="s">
        <v>67</v>
      </c>
      <c r="BGC812" s="10">
        <f>BGA812*1.2</f>
        <v>183.6</v>
      </c>
      <c r="BGD812" s="10"/>
      <c r="BGE812" s="239"/>
      <c r="BGF812" s="179" t="s">
        <v>78</v>
      </c>
      <c r="BGG812" s="361" t="s">
        <v>600</v>
      </c>
      <c r="BGI812" s="180"/>
      <c r="BGJ812" s="180">
        <f>VLOOKUP(BGG812,$A$879:$F$2508,6,FALSE)</f>
        <v>96</v>
      </c>
      <c r="BGK812" s="179" t="s">
        <v>67</v>
      </c>
      <c r="BGL812" s="10">
        <f>BGJ812*1.2</f>
        <v>115.19999999999999</v>
      </c>
      <c r="BGM812" s="10"/>
      <c r="BGN812" s="239"/>
      <c r="BGO812" s="179" t="s">
        <v>78</v>
      </c>
      <c r="BGP812" s="371" t="s">
        <v>415</v>
      </c>
      <c r="BGR812" s="180"/>
      <c r="BGS812" s="180">
        <f>VLOOKUP(BGP812,$A$879:$F$2508,6,FALSE)</f>
        <v>11</v>
      </c>
      <c r="BGT812" s="179" t="s">
        <v>67</v>
      </c>
      <c r="BGU812" s="10">
        <f>BGS812*1.2</f>
        <v>13.2</v>
      </c>
      <c r="BGV812" s="10"/>
      <c r="BGW812" s="239"/>
      <c r="BGX812" s="179" t="s">
        <v>78</v>
      </c>
      <c r="BGY812" s="361" t="s">
        <v>1402</v>
      </c>
      <c r="BHA812" s="180"/>
      <c r="BHB812" s="180">
        <f>VLOOKUP(BGY812,$A$879:$F$2508,6,FALSE)</f>
        <v>150</v>
      </c>
      <c r="BHC812" s="179" t="s">
        <v>67</v>
      </c>
      <c r="BHD812" s="10">
        <f>BHB812*1.2</f>
        <v>180</v>
      </c>
      <c r="BHE812" s="10"/>
    </row>
    <row r="813" spans="1:1565" s="14" customFormat="1" ht="15">
      <c r="A813" s="179" t="s">
        <v>79</v>
      </c>
      <c r="B813" s="363" t="s">
        <v>2577</v>
      </c>
      <c r="D813" s="180"/>
      <c r="E813" s="180">
        <f>VLOOKUP(B813,$A$879:$F$2508,6,FALSE)</f>
        <v>179</v>
      </c>
      <c r="F813" s="179" t="s">
        <v>69</v>
      </c>
      <c r="G813" s="10">
        <f>E813*1.1</f>
        <v>196.9</v>
      </c>
      <c r="H813" s="10"/>
      <c r="I813" s="233"/>
      <c r="J813" s="179" t="s">
        <v>79</v>
      </c>
      <c r="K813" s="361" t="s">
        <v>2093</v>
      </c>
      <c r="M813" s="180"/>
      <c r="N813" s="180">
        <f>VLOOKUP(K813,$A$879:$F$2508,6,FALSE)</f>
        <v>248</v>
      </c>
      <c r="O813" s="179" t="s">
        <v>69</v>
      </c>
      <c r="P813" s="10">
        <f>N813*1.1</f>
        <v>272.8</v>
      </c>
      <c r="Q813" s="10"/>
      <c r="R813" s="233"/>
      <c r="S813" s="179" t="s">
        <v>79</v>
      </c>
      <c r="T813" s="361" t="s">
        <v>1000</v>
      </c>
      <c r="V813" s="180"/>
      <c r="W813" s="180">
        <f>VLOOKUP(T813,$A$879:$F$2508,6,FALSE)</f>
        <v>292</v>
      </c>
      <c r="X813" s="179" t="s">
        <v>69</v>
      </c>
      <c r="Y813" s="10">
        <f>W813*1.1</f>
        <v>321.20000000000005</v>
      </c>
      <c r="Z813" s="10"/>
      <c r="AA813" s="233"/>
      <c r="AB813" s="179" t="s">
        <v>79</v>
      </c>
      <c r="AC813" s="361" t="s">
        <v>2577</v>
      </c>
      <c r="AE813" s="180"/>
      <c r="AF813" s="180">
        <f>VLOOKUP(AC813,$A$879:$F$2508,6,FALSE)</f>
        <v>179</v>
      </c>
      <c r="AG813" s="179" t="s">
        <v>69</v>
      </c>
      <c r="AH813" s="10">
        <f>AF813*1.1</f>
        <v>196.9</v>
      </c>
      <c r="AI813" s="10"/>
      <c r="AJ813" s="233"/>
      <c r="AK813" s="179" t="s">
        <v>79</v>
      </c>
      <c r="AL813" s="361" t="s">
        <v>2093</v>
      </c>
      <c r="AN813" s="180"/>
      <c r="AO813" s="180">
        <f>VLOOKUP(AL813,$A$879:$F$2508,6,FALSE)</f>
        <v>248</v>
      </c>
      <c r="AP813" s="179" t="s">
        <v>69</v>
      </c>
      <c r="AQ813" s="10">
        <f>AO813*1.1</f>
        <v>272.8</v>
      </c>
      <c r="AR813" s="10"/>
      <c r="AS813" s="233"/>
      <c r="AT813" s="179" t="s">
        <v>79</v>
      </c>
      <c r="AU813" s="361" t="s">
        <v>415</v>
      </c>
      <c r="AW813" s="180"/>
      <c r="AX813" s="180">
        <f>VLOOKUP(AU813,$A$879:$F$2508,6,FALSE)</f>
        <v>11</v>
      </c>
      <c r="AY813" s="179" t="s">
        <v>69</v>
      </c>
      <c r="AZ813" s="10">
        <f>AX813*1.1</f>
        <v>12.100000000000001</v>
      </c>
      <c r="BA813" s="10"/>
      <c r="BB813" s="233"/>
      <c r="BC813" s="179" t="s">
        <v>79</v>
      </c>
      <c r="BD813" s="361" t="s">
        <v>2577</v>
      </c>
      <c r="BF813" s="180"/>
      <c r="BG813" s="180">
        <f>VLOOKUP(BD813,$A$879:$F$2508,6,FALSE)</f>
        <v>179</v>
      </c>
      <c r="BH813" s="179" t="s">
        <v>69</v>
      </c>
      <c r="BI813" s="10">
        <f>BG813*1.1</f>
        <v>196.9</v>
      </c>
      <c r="BJ813" s="10"/>
      <c r="BK813" s="233"/>
      <c r="BL813" s="179" t="s">
        <v>79</v>
      </c>
      <c r="BM813" s="361" t="s">
        <v>2522</v>
      </c>
      <c r="BO813" s="180"/>
      <c r="BP813" s="180">
        <f>VLOOKUP(BM813,$A$879:$F$2508,6,FALSE)</f>
        <v>237</v>
      </c>
      <c r="BQ813" s="179" t="s">
        <v>69</v>
      </c>
      <c r="BR813" s="10">
        <f>BP813*1.1</f>
        <v>260.70000000000005</v>
      </c>
      <c r="BS813" s="10"/>
      <c r="BT813" s="233"/>
      <c r="BU813" s="179" t="s">
        <v>79</v>
      </c>
      <c r="BV813" s="361" t="s">
        <v>2093</v>
      </c>
      <c r="BX813" s="180"/>
      <c r="BY813" s="180">
        <f>VLOOKUP(BV813,$A$879:$F$2508,6,FALSE)</f>
        <v>248</v>
      </c>
      <c r="BZ813" s="179" t="s">
        <v>69</v>
      </c>
      <c r="CA813" s="10">
        <f>BY813*1.1</f>
        <v>272.8</v>
      </c>
      <c r="CB813" s="10"/>
      <c r="CC813" s="233"/>
      <c r="CD813" s="179" t="s">
        <v>79</v>
      </c>
      <c r="CE813" s="361" t="s">
        <v>1402</v>
      </c>
      <c r="CG813" s="180"/>
      <c r="CH813" s="180">
        <f>VLOOKUP(CE813,$A$879:$F$2508,6,FALSE)</f>
        <v>150</v>
      </c>
      <c r="CI813" s="179" t="s">
        <v>69</v>
      </c>
      <c r="CJ813" s="10">
        <f>CH813*1.1</f>
        <v>165</v>
      </c>
      <c r="CK813" s="10"/>
      <c r="CL813" s="233"/>
      <c r="CM813" s="179" t="s">
        <v>79</v>
      </c>
      <c r="CN813" s="361" t="s">
        <v>2093</v>
      </c>
      <c r="CP813" s="180"/>
      <c r="CQ813" s="180">
        <f>VLOOKUP(CN813,$A$879:$F$2508,6,FALSE)</f>
        <v>248</v>
      </c>
      <c r="CR813" s="179" t="s">
        <v>69</v>
      </c>
      <c r="CS813" s="10">
        <f>CQ813*1.1</f>
        <v>272.8</v>
      </c>
      <c r="CT813" s="10"/>
      <c r="CU813" s="233"/>
      <c r="CV813" s="179" t="s">
        <v>79</v>
      </c>
      <c r="CW813" s="361" t="s">
        <v>861</v>
      </c>
      <c r="CY813" s="180"/>
      <c r="CZ813" s="180">
        <f>VLOOKUP(CW813,$A$879:$F$2508,6,FALSE)</f>
        <v>380</v>
      </c>
      <c r="DA813" s="179" t="s">
        <v>69</v>
      </c>
      <c r="DB813" s="10">
        <f>CZ813*1.1</f>
        <v>418.00000000000006</v>
      </c>
      <c r="DC813" s="10"/>
      <c r="DD813" s="233"/>
      <c r="DE813" s="179" t="s">
        <v>79</v>
      </c>
      <c r="DF813" s="361" t="s">
        <v>2128</v>
      </c>
      <c r="DH813" s="180"/>
      <c r="DI813" s="180">
        <f>VLOOKUP(DF813,$A$879:$F$2508,6,FALSE)</f>
        <v>153</v>
      </c>
      <c r="DJ813" s="179" t="s">
        <v>69</v>
      </c>
      <c r="DK813" s="10">
        <f>DI813*1.1</f>
        <v>168.3</v>
      </c>
      <c r="DL813" s="10"/>
      <c r="DM813" s="233"/>
      <c r="DN813" s="179" t="s">
        <v>79</v>
      </c>
      <c r="DO813" s="361" t="s">
        <v>1402</v>
      </c>
      <c r="DQ813" s="180"/>
      <c r="DR813" s="180">
        <f>VLOOKUP(DO813,$A$879:$F$2508,6,FALSE)</f>
        <v>150</v>
      </c>
      <c r="DS813" s="179" t="s">
        <v>69</v>
      </c>
      <c r="DT813" s="10">
        <f>DR813*1.1</f>
        <v>165</v>
      </c>
      <c r="DU813" s="10"/>
      <c r="DV813" s="233"/>
      <c r="DW813" s="179" t="s">
        <v>79</v>
      </c>
      <c r="DX813" s="361" t="s">
        <v>2128</v>
      </c>
      <c r="DZ813" s="180"/>
      <c r="EA813" s="180">
        <f>VLOOKUP(DX813,$A$879:$F$2508,6,FALSE)</f>
        <v>153</v>
      </c>
      <c r="EB813" s="179" t="s">
        <v>69</v>
      </c>
      <c r="EC813" s="10">
        <f>EA813*1.1</f>
        <v>168.3</v>
      </c>
      <c r="ED813" s="10"/>
      <c r="EE813" s="233"/>
      <c r="EF813" s="179" t="s">
        <v>79</v>
      </c>
      <c r="EG813" s="361" t="s">
        <v>2093</v>
      </c>
      <c r="EI813" s="180"/>
      <c r="EJ813" s="180">
        <f>VLOOKUP(EG813,$A$879:$F$2508,6,FALSE)</f>
        <v>248</v>
      </c>
      <c r="EK813" s="179" t="s">
        <v>69</v>
      </c>
      <c r="EL813" s="10">
        <f>EJ813*1.1</f>
        <v>272.8</v>
      </c>
      <c r="EM813" s="10"/>
      <c r="EN813" s="233"/>
      <c r="EO813" s="179" t="s">
        <v>79</v>
      </c>
      <c r="EP813" s="361" t="s">
        <v>1402</v>
      </c>
      <c r="ER813" s="180"/>
      <c r="ES813" s="180">
        <f>VLOOKUP(EP813,$A$879:$F$2508,6,FALSE)</f>
        <v>150</v>
      </c>
      <c r="ET813" s="179" t="s">
        <v>69</v>
      </c>
      <c r="EU813" s="10">
        <f>ES813*1.1</f>
        <v>165</v>
      </c>
      <c r="EV813" s="10"/>
      <c r="EW813" s="233"/>
      <c r="EX813" s="179" t="s">
        <v>79</v>
      </c>
      <c r="EY813" s="361" t="s">
        <v>1402</v>
      </c>
      <c r="FA813" s="180"/>
      <c r="FB813" s="180">
        <f>VLOOKUP(EY813,$A$879:$F$2508,6,FALSE)</f>
        <v>150</v>
      </c>
      <c r="FC813" s="179" t="s">
        <v>69</v>
      </c>
      <c r="FD813" s="10">
        <f>FB813*1.1</f>
        <v>165</v>
      </c>
      <c r="FE813" s="10"/>
      <c r="FF813" s="233"/>
      <c r="FG813" s="179" t="s">
        <v>79</v>
      </c>
      <c r="FH813" s="361" t="s">
        <v>484</v>
      </c>
      <c r="FJ813" s="180"/>
      <c r="FK813" s="180">
        <f>VLOOKUP(FH813,$A$879:$F$2508,6,FALSE)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1" t="s">
        <v>2128</v>
      </c>
      <c r="FS813" s="180"/>
      <c r="FT813" s="180">
        <f>VLOOKUP(FQ813,$A$879:$F$2508,6,FALSE)</f>
        <v>153</v>
      </c>
      <c r="FU813" s="179" t="s">
        <v>69</v>
      </c>
      <c r="FV813" s="10">
        <f>FT813*1.1</f>
        <v>168.3</v>
      </c>
      <c r="FW813" s="10"/>
      <c r="FX813" s="233"/>
      <c r="FY813" s="179" t="s">
        <v>79</v>
      </c>
      <c r="FZ813" s="369" t="s">
        <v>183</v>
      </c>
      <c r="GB813" s="180"/>
      <c r="GC813" s="180" t="e">
        <f>VLOOKUP(FZ813,$A$879:$F$2508,6,FALSE)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1" t="s">
        <v>2128</v>
      </c>
      <c r="GK813" s="180"/>
      <c r="GL813" s="180">
        <f>VLOOKUP(GI813,$A$879:$F$2508,6,FALSE)</f>
        <v>153</v>
      </c>
      <c r="GM813" s="179" t="s">
        <v>69</v>
      </c>
      <c r="GN813" s="10">
        <f>GL813*1.1</f>
        <v>168.3</v>
      </c>
      <c r="GO813" s="10"/>
      <c r="GP813" s="233"/>
      <c r="GQ813" s="179" t="s">
        <v>79</v>
      </c>
      <c r="GR813" s="361" t="s">
        <v>1402</v>
      </c>
      <c r="GT813" s="180"/>
      <c r="GU813" s="180">
        <f>VLOOKUP(GR813,$A$879:$F$2508,6,FALSE)</f>
        <v>150</v>
      </c>
      <c r="GV813" s="179" t="s">
        <v>69</v>
      </c>
      <c r="GW813" s="10">
        <f>GU813*1.1</f>
        <v>165</v>
      </c>
      <c r="GX813" s="10"/>
      <c r="GY813" s="233"/>
      <c r="GZ813" s="179" t="s">
        <v>79</v>
      </c>
      <c r="HA813" s="361" t="s">
        <v>1000</v>
      </c>
      <c r="HC813" s="180"/>
      <c r="HD813" s="180">
        <f>VLOOKUP(HA813,$A$879:$F$2508,6,FALSE)</f>
        <v>292</v>
      </c>
      <c r="HE813" s="179" t="s">
        <v>69</v>
      </c>
      <c r="HF813" s="10">
        <f>HD813*1.1</f>
        <v>321.20000000000005</v>
      </c>
      <c r="HG813" s="10"/>
      <c r="HH813" s="233"/>
      <c r="HI813" s="179" t="s">
        <v>79</v>
      </c>
      <c r="HJ813" s="361" t="s">
        <v>2093</v>
      </c>
      <c r="HL813" s="180"/>
      <c r="HM813" s="180">
        <f>VLOOKUP(HJ813,$A$879:$F$2508,6,FALSE)</f>
        <v>248</v>
      </c>
      <c r="HN813" s="179" t="s">
        <v>69</v>
      </c>
      <c r="HO813" s="10">
        <f>HM813*1.1</f>
        <v>272.8</v>
      </c>
      <c r="HP813" s="10"/>
      <c r="HQ813" s="233"/>
      <c r="HR813" s="179" t="s">
        <v>79</v>
      </c>
      <c r="HS813" s="361" t="s">
        <v>861</v>
      </c>
      <c r="HU813" s="180"/>
      <c r="HV813" s="180">
        <f>VLOOKUP(HS813,$A$879:$F$2508,6,FALSE)</f>
        <v>380</v>
      </c>
      <c r="HW813" s="179" t="s">
        <v>69</v>
      </c>
      <c r="HX813" s="10">
        <f>HV813*1.1</f>
        <v>418.00000000000006</v>
      </c>
      <c r="HY813" s="10"/>
      <c r="HZ813" s="233"/>
      <c r="IA813" s="179" t="s">
        <v>79</v>
      </c>
      <c r="IB813" s="361" t="s">
        <v>433</v>
      </c>
      <c r="ID813" s="180"/>
      <c r="IE813" s="180">
        <f>VLOOKUP(IB813,$A$879:$F$2508,6,FALSE)</f>
        <v>61</v>
      </c>
      <c r="IF813" s="179" t="s">
        <v>69</v>
      </c>
      <c r="IG813" s="10">
        <f>IE813*1.1</f>
        <v>67.100000000000009</v>
      </c>
      <c r="IH813" s="10"/>
      <c r="II813" s="233"/>
      <c r="IJ813" s="179" t="s">
        <v>79</v>
      </c>
      <c r="IK813" s="361" t="s">
        <v>600</v>
      </c>
      <c r="IM813" s="180"/>
      <c r="IN813" s="180">
        <f>VLOOKUP(IK813,$A$879:$F$2508,6,FALSE)</f>
        <v>96</v>
      </c>
      <c r="IO813" s="179" t="s">
        <v>69</v>
      </c>
      <c r="IP813" s="10">
        <f>IN813*1.1</f>
        <v>105.60000000000001</v>
      </c>
      <c r="IQ813" s="10"/>
      <c r="IR813" s="233"/>
      <c r="IS813" s="179" t="s">
        <v>79</v>
      </c>
      <c r="IT813" s="361" t="s">
        <v>2128</v>
      </c>
      <c r="IV813" s="180"/>
      <c r="IW813" s="180">
        <f>VLOOKUP(IT813,$A$879:$F$2508,6,FALSE)</f>
        <v>153</v>
      </c>
      <c r="IX813" s="179" t="s">
        <v>69</v>
      </c>
      <c r="IY813" s="10">
        <f>IW813*1.1</f>
        <v>168.3</v>
      </c>
      <c r="IZ813" s="10"/>
      <c r="JA813" s="233"/>
      <c r="JB813" s="179" t="s">
        <v>79</v>
      </c>
      <c r="JC813" s="361" t="s">
        <v>2128</v>
      </c>
      <c r="JE813" s="180"/>
      <c r="JF813" s="180">
        <f>VLOOKUP(JC813,$A$879:$F$2508,6,FALSE)</f>
        <v>153</v>
      </c>
      <c r="JG813" s="179" t="s">
        <v>69</v>
      </c>
      <c r="JH813" s="10">
        <f>JF813*1.1</f>
        <v>168.3</v>
      </c>
      <c r="JI813" s="10"/>
      <c r="JJ813" s="233"/>
      <c r="JK813" s="179" t="s">
        <v>79</v>
      </c>
      <c r="JL813" s="361" t="s">
        <v>2093</v>
      </c>
      <c r="JN813" s="180"/>
      <c r="JO813" s="180">
        <f>VLOOKUP(JL813,$A$879:$F$2508,6,FALSE)</f>
        <v>248</v>
      </c>
      <c r="JP813" s="179" t="s">
        <v>69</v>
      </c>
      <c r="JQ813" s="10">
        <f>JO813*1.1</f>
        <v>272.8</v>
      </c>
      <c r="JR813" s="10"/>
      <c r="JS813" s="233"/>
      <c r="JT813" s="179" t="s">
        <v>79</v>
      </c>
      <c r="JU813" s="361" t="s">
        <v>600</v>
      </c>
      <c r="JW813" s="180"/>
      <c r="JX813" s="180">
        <f>VLOOKUP(JU813,$A$879:$F$2508,6,FALSE)</f>
        <v>96</v>
      </c>
      <c r="JY813" s="179" t="s">
        <v>69</v>
      </c>
      <c r="JZ813" s="10">
        <f>JX813*1.1</f>
        <v>105.60000000000001</v>
      </c>
      <c r="KA813" s="10"/>
      <c r="KB813" s="233"/>
      <c r="KC813" s="179" t="s">
        <v>79</v>
      </c>
      <c r="KD813" s="369" t="s">
        <v>183</v>
      </c>
      <c r="KF813" s="180"/>
      <c r="KG813" s="180" t="e">
        <f>VLOOKUP(KD813,$A$879:$F$2508,6,FALSE)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1" t="s">
        <v>561</v>
      </c>
      <c r="KO813" s="180"/>
      <c r="KP813" s="180">
        <f>VLOOKUP(KM813,$A$879:$F$2508,6,FALSE)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1" t="s">
        <v>861</v>
      </c>
      <c r="KX813" s="180"/>
      <c r="KY813" s="180">
        <f>VLOOKUP(KV813,$A$879:$F$2508,6,FALSE)</f>
        <v>380</v>
      </c>
      <c r="KZ813" s="179" t="s">
        <v>69</v>
      </c>
      <c r="LA813" s="10">
        <f>KY813*1.1</f>
        <v>418.00000000000006</v>
      </c>
      <c r="LB813" s="10"/>
      <c r="LC813" s="233"/>
      <c r="LD813" s="179" t="s">
        <v>79</v>
      </c>
      <c r="LE813" s="369" t="s">
        <v>183</v>
      </c>
      <c r="LG813" s="180"/>
      <c r="LH813" s="180" t="e">
        <f>VLOOKUP(LE813,$A$879:$F$2508,6,FALSE)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1" t="s">
        <v>433</v>
      </c>
      <c r="LP813" s="180"/>
      <c r="LQ813" s="180">
        <f>VLOOKUP(LN813,$A$879:$F$2508,6,FALSE)</f>
        <v>61</v>
      </c>
      <c r="LR813" s="179" t="s">
        <v>69</v>
      </c>
      <c r="LS813" s="10">
        <f>LQ813*1.1</f>
        <v>67.100000000000009</v>
      </c>
      <c r="LT813" s="10"/>
      <c r="LU813" s="233"/>
      <c r="LV813" s="179" t="s">
        <v>79</v>
      </c>
      <c r="LW813" s="361" t="s">
        <v>600</v>
      </c>
      <c r="LY813" s="180"/>
      <c r="LZ813" s="180">
        <f>VLOOKUP(LW813,$A$879:$F$2508,6,FALSE)</f>
        <v>96</v>
      </c>
      <c r="MA813" s="179" t="s">
        <v>69</v>
      </c>
      <c r="MB813" s="10">
        <f>LZ813*1.1</f>
        <v>105.60000000000001</v>
      </c>
      <c r="MC813" s="10"/>
      <c r="MD813" s="233"/>
      <c r="ME813" s="179" t="s">
        <v>79</v>
      </c>
      <c r="MF813" s="361" t="s">
        <v>861</v>
      </c>
      <c r="MH813" s="180"/>
      <c r="MI813" s="180">
        <f>VLOOKUP(MF813,$A$879:$F$2508,6,FALSE)</f>
        <v>380</v>
      </c>
      <c r="MJ813" s="179" t="s">
        <v>69</v>
      </c>
      <c r="MK813" s="10">
        <f>MI813*1.1</f>
        <v>418.00000000000006</v>
      </c>
      <c r="ML813" s="10"/>
      <c r="MM813" s="233"/>
      <c r="MN813" s="179" t="s">
        <v>79</v>
      </c>
      <c r="MO813" s="369" t="s">
        <v>183</v>
      </c>
      <c r="MQ813" s="180"/>
      <c r="MR813" s="180" t="e">
        <f>VLOOKUP(MO813,$A$879:$F$2508,6,FALSE)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1" t="s">
        <v>433</v>
      </c>
      <c r="MZ813" s="180"/>
      <c r="NA813" s="180">
        <f>VLOOKUP(MX813,$A$879:$F$2508,6,FALSE)</f>
        <v>61</v>
      </c>
      <c r="NB813" s="179" t="s">
        <v>69</v>
      </c>
      <c r="NC813" s="10">
        <f>NA813*1.1</f>
        <v>67.100000000000009</v>
      </c>
      <c r="ND813" s="10"/>
      <c r="NE813" s="233"/>
      <c r="NF813" s="179" t="s">
        <v>79</v>
      </c>
      <c r="NG813" s="361" t="s">
        <v>460</v>
      </c>
      <c r="NI813" s="180"/>
      <c r="NJ813" s="180">
        <f>VLOOKUP(NG813,$A$879:$F$2508,6,FALSE)</f>
        <v>5</v>
      </c>
      <c r="NK813" s="179" t="s">
        <v>69</v>
      </c>
      <c r="NL813" s="10">
        <f>NJ813*1.1</f>
        <v>5.5</v>
      </c>
      <c r="NM813" s="10"/>
      <c r="NN813" s="233"/>
      <c r="NO813" s="179" t="s">
        <v>79</v>
      </c>
      <c r="NP813" s="361" t="s">
        <v>2128</v>
      </c>
      <c r="NR813" s="180"/>
      <c r="NS813" s="180">
        <f>VLOOKUP(NP813,$A$879:$F$2508,6,FALSE)</f>
        <v>153</v>
      </c>
      <c r="NT813" s="179" t="s">
        <v>69</v>
      </c>
      <c r="NU813" s="10">
        <f>NS813*1.1</f>
        <v>168.3</v>
      </c>
      <c r="NV813" s="10"/>
      <c r="NW813" s="233"/>
      <c r="NX813" s="179" t="s">
        <v>79</v>
      </c>
      <c r="NY813" s="361" t="s">
        <v>861</v>
      </c>
      <c r="OA813" s="180"/>
      <c r="OB813" s="180">
        <f>VLOOKUP(NY813,$A$879:$F$2508,6,FALSE)</f>
        <v>380</v>
      </c>
      <c r="OC813" s="179" t="s">
        <v>69</v>
      </c>
      <c r="OD813" s="10">
        <f>OB813*1.1</f>
        <v>418.00000000000006</v>
      </c>
      <c r="OE813" s="10"/>
      <c r="OF813" s="233"/>
      <c r="OG813" s="179" t="s">
        <v>79</v>
      </c>
      <c r="OH813" s="361" t="s">
        <v>418</v>
      </c>
      <c r="OJ813" s="180"/>
      <c r="OK813" s="180">
        <f>VLOOKUP(OH813,$A$879:$F$2508,6,FALSE)</f>
        <v>6</v>
      </c>
      <c r="OL813" s="179" t="s">
        <v>69</v>
      </c>
      <c r="OM813" s="10">
        <f>OK813*1.1</f>
        <v>6.6000000000000005</v>
      </c>
      <c r="ON813" s="10"/>
      <c r="OO813" s="233"/>
      <c r="OP813" s="179" t="s">
        <v>79</v>
      </c>
      <c r="OQ813" s="361" t="s">
        <v>2128</v>
      </c>
      <c r="OS813" s="180"/>
      <c r="OT813" s="180">
        <f>VLOOKUP(OQ813,$A$879:$F$2508,6,FALSE)</f>
        <v>153</v>
      </c>
      <c r="OU813" s="179" t="s">
        <v>69</v>
      </c>
      <c r="OV813" s="10">
        <f>OT813*1.1</f>
        <v>168.3</v>
      </c>
      <c r="OW813" s="10"/>
      <c r="OX813" s="233"/>
      <c r="OY813" s="179" t="s">
        <v>79</v>
      </c>
      <c r="OZ813" s="371" t="s">
        <v>417</v>
      </c>
      <c r="PB813" s="180"/>
      <c r="PC813" s="180">
        <f>VLOOKUP(OZ813,$A$879:$F$2508,6,FALSE)</f>
        <v>102</v>
      </c>
      <c r="PD813" s="179" t="s">
        <v>69</v>
      </c>
      <c r="PE813" s="10">
        <f>PC813*1.1</f>
        <v>112.2</v>
      </c>
      <c r="PF813" s="10"/>
      <c r="PG813" s="233"/>
      <c r="PH813" s="179" t="s">
        <v>79</v>
      </c>
      <c r="PI813" s="361" t="s">
        <v>2128</v>
      </c>
      <c r="PK813" s="180"/>
      <c r="PL813" s="180">
        <f>VLOOKUP(PI813,$A$879:$F$2508,6,FALSE)</f>
        <v>153</v>
      </c>
      <c r="PM813" s="179" t="s">
        <v>69</v>
      </c>
      <c r="PN813" s="10">
        <f>PL813*1.1</f>
        <v>168.3</v>
      </c>
      <c r="PO813" s="10"/>
      <c r="PP813" s="233"/>
      <c r="PQ813" s="179" t="s">
        <v>79</v>
      </c>
      <c r="PR813" s="361" t="s">
        <v>2577</v>
      </c>
      <c r="PT813" s="180"/>
      <c r="PU813" s="180">
        <f>VLOOKUP(PR813,$A$879:$F$2508,6,FALSE)</f>
        <v>179</v>
      </c>
      <c r="PV813" s="179" t="s">
        <v>69</v>
      </c>
      <c r="PW813" s="10">
        <f>PU813*1.1</f>
        <v>196.9</v>
      </c>
      <c r="PX813" s="10"/>
      <c r="PY813" s="233"/>
      <c r="PZ813" s="179" t="s">
        <v>79</v>
      </c>
      <c r="QA813" s="363" t="s">
        <v>1000</v>
      </c>
      <c r="QC813" s="180"/>
      <c r="QD813" s="180">
        <f>VLOOKUP(QA813,$A$879:$F$2508,6,FALSE)</f>
        <v>292</v>
      </c>
      <c r="QE813" s="179" t="s">
        <v>69</v>
      </c>
      <c r="QF813" s="10">
        <f>QD813*1.1</f>
        <v>321.20000000000005</v>
      </c>
      <c r="QG813" s="10"/>
      <c r="QH813" s="233"/>
      <c r="QI813" s="179" t="s">
        <v>79</v>
      </c>
      <c r="QJ813" s="369" t="s">
        <v>183</v>
      </c>
      <c r="QL813" s="180"/>
      <c r="QM813" s="180" t="e">
        <f>VLOOKUP(QJ813,$A$879:$F$2508,6,FALSE)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1" t="s">
        <v>433</v>
      </c>
      <c r="QU813" s="180"/>
      <c r="QV813" s="180">
        <f>VLOOKUP(QS813,$A$879:$F$2508,6,FALSE)</f>
        <v>61</v>
      </c>
      <c r="QW813" s="179" t="s">
        <v>69</v>
      </c>
      <c r="QX813" s="10">
        <f>QV813*1.1</f>
        <v>67.100000000000009</v>
      </c>
      <c r="QY813" s="10"/>
      <c r="QZ813" s="233"/>
      <c r="RA813" s="179" t="s">
        <v>79</v>
      </c>
      <c r="RB813" s="361" t="s">
        <v>484</v>
      </c>
      <c r="RD813" s="180"/>
      <c r="RE813" s="180">
        <f>VLOOKUP(RB813,$A$879:$F$2508,6,FALSE)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1" t="s">
        <v>593</v>
      </c>
      <c r="RM813" s="180"/>
      <c r="RN813" s="180">
        <f>VLOOKUP(RK813,$A$879:$F$2508,6,FALSE)</f>
        <v>89</v>
      </c>
      <c r="RO813" s="179" t="s">
        <v>69</v>
      </c>
      <c r="RP813" s="10">
        <f>RN813*1.1</f>
        <v>97.9</v>
      </c>
      <c r="RQ813" s="10"/>
      <c r="RR813" s="233"/>
      <c r="RS813" s="179" t="s">
        <v>79</v>
      </c>
      <c r="RT813" s="369" t="s">
        <v>183</v>
      </c>
      <c r="RV813" s="180"/>
      <c r="RW813" s="180" t="e">
        <f>VLOOKUP(RT813,$A$879:$F$2508,6,FALSE)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1" t="s">
        <v>2577</v>
      </c>
      <c r="SE813" s="180"/>
      <c r="SF813" s="180">
        <f>VLOOKUP(SC813,$A$879:$F$2508,6,FALSE)</f>
        <v>179</v>
      </c>
      <c r="SG813" s="179" t="s">
        <v>69</v>
      </c>
      <c r="SH813" s="10">
        <f>SF813*1.1</f>
        <v>196.9</v>
      </c>
      <c r="SI813" s="10"/>
      <c r="SJ813" s="239"/>
      <c r="SK813" s="179" t="s">
        <v>79</v>
      </c>
      <c r="SL813" s="361" t="s">
        <v>1402</v>
      </c>
      <c r="SN813" s="180"/>
      <c r="SO813" s="180">
        <f>VLOOKUP(SL813,$A$879:$F$2508,6,FALSE)</f>
        <v>150</v>
      </c>
      <c r="SP813" s="179" t="s">
        <v>69</v>
      </c>
      <c r="SQ813" s="10">
        <f>SO813*1.1</f>
        <v>165</v>
      </c>
      <c r="SR813" s="10"/>
      <c r="SS813" s="239"/>
      <c r="ST813" s="179" t="s">
        <v>79</v>
      </c>
      <c r="SU813" s="361" t="s">
        <v>2577</v>
      </c>
      <c r="SW813" s="180"/>
      <c r="SX813" s="180">
        <f>VLOOKUP(SU813,$A$879:$F$2508,6,FALSE)</f>
        <v>179</v>
      </c>
      <c r="SY813" s="179" t="s">
        <v>69</v>
      </c>
      <c r="SZ813" s="10">
        <f>SX813*1.1</f>
        <v>196.9</v>
      </c>
      <c r="TA813" s="10"/>
      <c r="TB813" s="239"/>
      <c r="TC813" s="179" t="s">
        <v>79</v>
      </c>
      <c r="TD813" s="369" t="s">
        <v>183</v>
      </c>
      <c r="TF813" s="180"/>
      <c r="TG813" s="180" t="e">
        <f>VLOOKUP(TD813,$A$879:$F$2508,6,FALSE)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1" t="s">
        <v>1000</v>
      </c>
      <c r="TO813" s="180"/>
      <c r="TP813" s="180">
        <f>VLOOKUP(TM813,$A$879:$F$2508,6,FALSE)</f>
        <v>292</v>
      </c>
      <c r="TQ813" s="179" t="s">
        <v>69</v>
      </c>
      <c r="TR813" s="10">
        <f>TP813*1.1</f>
        <v>321.20000000000005</v>
      </c>
      <c r="TS813" s="10"/>
      <c r="TT813" s="239"/>
      <c r="TU813" s="179" t="s">
        <v>79</v>
      </c>
      <c r="TV813" s="361" t="s">
        <v>1402</v>
      </c>
      <c r="TX813" s="180"/>
      <c r="TY813" s="180">
        <f>VLOOKUP(TV813,$A$879:$F$2508,6,FALSE)</f>
        <v>150</v>
      </c>
      <c r="TZ813" s="179" t="s">
        <v>69</v>
      </c>
      <c r="UA813" s="10">
        <f>TY813*1.1</f>
        <v>165</v>
      </c>
      <c r="UB813" s="10"/>
      <c r="UC813" s="239"/>
      <c r="UD813" s="179" t="s">
        <v>79</v>
      </c>
      <c r="UE813" s="361" t="s">
        <v>2093</v>
      </c>
      <c r="UG813" s="180"/>
      <c r="UH813" s="180">
        <f>VLOOKUP(UE813,$A$879:$F$2508,6,FALSE)</f>
        <v>248</v>
      </c>
      <c r="UI813" s="179" t="s">
        <v>69</v>
      </c>
      <c r="UJ813" s="10">
        <f>UH813*1.1</f>
        <v>272.8</v>
      </c>
      <c r="UK813" s="10"/>
      <c r="UL813" s="239"/>
      <c r="UM813" s="179" t="s">
        <v>79</v>
      </c>
      <c r="UN813" s="369" t="s">
        <v>183</v>
      </c>
      <c r="UP813" s="180"/>
      <c r="UQ813" s="180" t="e">
        <f>VLOOKUP(UN813,$A$879:$F$2508,6,FALSE)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1" t="s">
        <v>2093</v>
      </c>
      <c r="UY813" s="180"/>
      <c r="UZ813" s="180">
        <f>VLOOKUP(UW813,$A$879:$F$2508,6,FALSE)</f>
        <v>248</v>
      </c>
      <c r="VA813" s="179" t="s">
        <v>69</v>
      </c>
      <c r="VB813" s="10">
        <f>UZ813*1.1</f>
        <v>272.8</v>
      </c>
      <c r="VC813" s="10"/>
      <c r="VD813" s="239"/>
      <c r="VE813" s="179" t="s">
        <v>79</v>
      </c>
      <c r="VF813" s="369" t="s">
        <v>183</v>
      </c>
      <c r="VH813" s="180"/>
      <c r="VI813" s="180" t="e">
        <f>VLOOKUP(VF813,$A$879:$F$2508,6,FALSE)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1" t="s">
        <v>415</v>
      </c>
      <c r="VQ813" s="180"/>
      <c r="VR813" s="180">
        <f>VLOOKUP(VO813,$A$879:$F$2508,6,FALSE)</f>
        <v>11</v>
      </c>
      <c r="VS813" s="179" t="s">
        <v>69</v>
      </c>
      <c r="VT813" s="10">
        <f>VR813*1.1</f>
        <v>12.100000000000001</v>
      </c>
      <c r="VU813" s="10"/>
      <c r="VV813" s="239"/>
      <c r="VW813" s="179" t="s">
        <v>79</v>
      </c>
      <c r="VX813" s="369" t="s">
        <v>183</v>
      </c>
      <c r="VZ813" s="180"/>
      <c r="WA813" s="180" t="e">
        <f>VLOOKUP(VX813,$A$879:$F$2508,6,FALSE)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1" t="s">
        <v>561</v>
      </c>
      <c r="WI813" s="180"/>
      <c r="WJ813" s="180">
        <f>VLOOKUP(WG813,$A$879:$F$2508,6,FALSE)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1" t="s">
        <v>600</v>
      </c>
      <c r="WQ813" s="180"/>
      <c r="WR813" s="180"/>
      <c r="WS813" s="180">
        <f>VLOOKUP(WP813,$A$879:$F$2508,6,FALSE)</f>
        <v>96</v>
      </c>
      <c r="WT813" s="179" t="s">
        <v>69</v>
      </c>
      <c r="WU813" s="10">
        <f>WS813*1.1</f>
        <v>105.60000000000001</v>
      </c>
      <c r="WV813" s="10"/>
      <c r="WW813" s="239"/>
      <c r="WX813" s="179" t="s">
        <v>79</v>
      </c>
      <c r="WY813" s="361" t="s">
        <v>861</v>
      </c>
      <c r="XA813" s="180"/>
      <c r="XB813" s="180">
        <f>VLOOKUP(WY813,$A$879:$F$2508,6,FALSE)</f>
        <v>380</v>
      </c>
      <c r="XC813" s="179" t="s">
        <v>69</v>
      </c>
      <c r="XD813" s="10">
        <f>XB813*1.1</f>
        <v>418.00000000000006</v>
      </c>
      <c r="XF813" s="239"/>
      <c r="XG813" s="179" t="s">
        <v>79</v>
      </c>
      <c r="XH813" s="371" t="s">
        <v>2577</v>
      </c>
      <c r="XJ813" s="180"/>
      <c r="XK813" s="180">
        <f>VLOOKUP(XH813,$A$879:$F$2508,6,FALSE)</f>
        <v>179</v>
      </c>
      <c r="XL813" s="179" t="s">
        <v>69</v>
      </c>
      <c r="XM813" s="10">
        <f>XK813*1.1</f>
        <v>196.9</v>
      </c>
      <c r="XO813" s="239"/>
      <c r="XP813" s="179" t="s">
        <v>79</v>
      </c>
      <c r="XQ813" s="361" t="s">
        <v>2128</v>
      </c>
      <c r="XS813" s="180"/>
      <c r="XT813" s="180">
        <f>VLOOKUP(XQ813,$A$879:$F$2508,6,FALSE)</f>
        <v>153</v>
      </c>
      <c r="XU813" s="179" t="s">
        <v>69</v>
      </c>
      <c r="XV813" s="10">
        <f>XT813*1.1</f>
        <v>168.3</v>
      </c>
      <c r="XW813" s="10"/>
      <c r="XX813" s="239"/>
      <c r="XY813" s="179" t="s">
        <v>79</v>
      </c>
      <c r="XZ813" s="361" t="s">
        <v>861</v>
      </c>
      <c r="YB813" s="180"/>
      <c r="YC813" s="180">
        <f>VLOOKUP(XZ813,$A$879:$F$2508,6,FALSE)</f>
        <v>380</v>
      </c>
      <c r="YD813" s="179" t="s">
        <v>69</v>
      </c>
      <c r="YE813" s="10">
        <f>YC813*1.1</f>
        <v>418.00000000000006</v>
      </c>
      <c r="YG813" s="239"/>
      <c r="YH813" s="179" t="s">
        <v>79</v>
      </c>
      <c r="YI813" s="361" t="s">
        <v>433</v>
      </c>
      <c r="YK813" s="180"/>
      <c r="YL813" s="180">
        <f>VLOOKUP(YI813,$A$879:$F$2508,6,FALSE)</f>
        <v>61</v>
      </c>
      <c r="YM813" s="179" t="s">
        <v>69</v>
      </c>
      <c r="YN813" s="10">
        <f>YL813*1.1</f>
        <v>67.100000000000009</v>
      </c>
      <c r="YO813" s="10"/>
      <c r="YP813" s="239"/>
      <c r="YQ813" s="179" t="s">
        <v>79</v>
      </c>
      <c r="YR813" s="361" t="s">
        <v>458</v>
      </c>
      <c r="YT813" s="180"/>
      <c r="YU813" s="180">
        <f>VLOOKUP(YR813,$A$879:$F$2508,6,FALSE)</f>
        <v>217</v>
      </c>
      <c r="YV813" s="179" t="s">
        <v>69</v>
      </c>
      <c r="YW813" s="10">
        <f>YU813*1.1</f>
        <v>238.70000000000002</v>
      </c>
      <c r="YY813" s="239"/>
      <c r="YZ813" s="179" t="s">
        <v>79</v>
      </c>
      <c r="ZA813" s="361" t="s">
        <v>2093</v>
      </c>
      <c r="ZC813" s="180"/>
      <c r="ZD813" s="180">
        <f>VLOOKUP(ZA813,$A$879:$F$2508,6,FALSE)</f>
        <v>248</v>
      </c>
      <c r="ZE813" s="179" t="s">
        <v>69</v>
      </c>
      <c r="ZF813" s="10">
        <f>ZD813*1.1</f>
        <v>272.8</v>
      </c>
      <c r="ZH813" s="239"/>
      <c r="ZI813" s="179" t="s">
        <v>79</v>
      </c>
      <c r="ZJ813" s="361" t="s">
        <v>2128</v>
      </c>
      <c r="ZL813" s="180"/>
      <c r="ZM813" s="180">
        <f>VLOOKUP(ZJ813,$A$879:$F$2508,6,FALSE)</f>
        <v>153</v>
      </c>
      <c r="ZN813" s="179" t="s">
        <v>69</v>
      </c>
      <c r="ZO813" s="10">
        <f>ZM813*1.1</f>
        <v>168.3</v>
      </c>
      <c r="ZQ813" s="239"/>
      <c r="ZR813" s="179" t="s">
        <v>79</v>
      </c>
      <c r="ZS813" s="361" t="s">
        <v>1402</v>
      </c>
      <c r="ZU813" s="180"/>
      <c r="ZV813" s="180">
        <f>VLOOKUP(ZS813,$A$879:$F$2508,6,FALSE)</f>
        <v>150</v>
      </c>
      <c r="ZW813" s="179" t="s">
        <v>69</v>
      </c>
      <c r="ZX813" s="10">
        <f>ZV813*1.1</f>
        <v>165</v>
      </c>
      <c r="ZY813" s="10"/>
      <c r="ZZ813" s="239"/>
      <c r="AAA813" s="179" t="s">
        <v>79</v>
      </c>
      <c r="AAB813" s="361" t="s">
        <v>433</v>
      </c>
      <c r="AAD813" s="180"/>
      <c r="AAE813" s="180">
        <f>VLOOKUP(AAB813,$A$879:$F$2508,6,FALSE)</f>
        <v>61</v>
      </c>
      <c r="AAF813" s="179" t="s">
        <v>69</v>
      </c>
      <c r="AAG813" s="10">
        <f>AAE813*1.1</f>
        <v>67.100000000000009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VLOOKUP(AAK813,$A$879:$F$2508,6,FALSE)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1" t="s">
        <v>458</v>
      </c>
      <c r="AAV813" s="180"/>
      <c r="AAW813" s="180">
        <f>VLOOKUP(AAT813,$A$879:$F$2508,6,FALSE)</f>
        <v>217</v>
      </c>
      <c r="AAX813" s="179" t="s">
        <v>69</v>
      </c>
      <c r="AAY813" s="10">
        <f>AAW813*1.1</f>
        <v>238.70000000000002</v>
      </c>
      <c r="AAZ813" s="10"/>
      <c r="ABA813" s="239"/>
      <c r="ABB813" s="179" t="s">
        <v>79</v>
      </c>
      <c r="ABC813" s="375" t="s">
        <v>593</v>
      </c>
      <c r="ABE813" s="180"/>
      <c r="ABF813" s="180">
        <f>VLOOKUP(ABC813,$A$879:$F$2508,6,FALSE)</f>
        <v>89</v>
      </c>
      <c r="ABG813" s="179" t="s">
        <v>69</v>
      </c>
      <c r="ABH813" s="10">
        <f>ABF813*1.1</f>
        <v>97.9</v>
      </c>
      <c r="ABI813" s="10"/>
      <c r="ABJ813" s="239"/>
      <c r="ABK813" s="179" t="s">
        <v>79</v>
      </c>
      <c r="ABL813" s="361" t="s">
        <v>561</v>
      </c>
      <c r="ABN813" s="180"/>
      <c r="ABO813" s="180">
        <f>VLOOKUP(ABL813,$A$879:$F$2508,6,FALSE)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VLOOKUP(ABU813,$A$879:$F$2508,6,FALSE)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VLOOKUP(ACD813,$A$879:$F$2508,6,FALSE)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VLOOKUP(ACM813,$A$879:$F$2508,6,FALSE)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VLOOKUP(ACV813,$A$879:$F$2508,6,FALSE)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1" t="s">
        <v>1000</v>
      </c>
      <c r="ADG813" s="180"/>
      <c r="ADH813" s="180">
        <f>VLOOKUP(ADE813,$A$879:$F$2508,6,FALSE)</f>
        <v>292</v>
      </c>
      <c r="ADI813" s="179" t="s">
        <v>69</v>
      </c>
      <c r="ADJ813" s="10">
        <f>ADH813*1.1</f>
        <v>321.20000000000005</v>
      </c>
      <c r="ADL813" s="239"/>
      <c r="ADM813" s="179" t="s">
        <v>79</v>
      </c>
      <c r="ADN813" s="75" t="s">
        <v>183</v>
      </c>
      <c r="ADP813" s="180"/>
      <c r="ADQ813" s="180" t="e">
        <f>VLOOKUP(ADN813,$A$879:$F$2508,6,FALSE)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1" t="s">
        <v>561</v>
      </c>
      <c r="ADY813" s="180"/>
      <c r="ADZ813" s="180">
        <f>VLOOKUP(ADW813,$A$879:$F$2508,6,FALSE)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VLOOKUP(AEF813,$A$879:$F$2508,6,FALSE)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VLOOKUP(AEO813,$A$879:$F$2508,6,FALSE)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VLOOKUP(AEX813,$A$879:$F$2508,6,FALSE)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VLOOKUP(AFG813,$A$879:$F$2508,6,FALSE)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VLOOKUP(AFP813,$A$879:$F$2508,6,FALSE)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1" t="s">
        <v>433</v>
      </c>
      <c r="AGA813" s="180"/>
      <c r="AGB813" s="180">
        <f>VLOOKUP(AFY813,$A$879:$F$2508,6,FALSE)</f>
        <v>61</v>
      </c>
      <c r="AGC813" s="179" t="s">
        <v>69</v>
      </c>
      <c r="AGD813" s="10">
        <f>AGB813*1.1</f>
        <v>67.100000000000009</v>
      </c>
      <c r="AGE813" s="10"/>
      <c r="AGF813" s="239"/>
      <c r="AGG813" s="179" t="s">
        <v>79</v>
      </c>
      <c r="AGH813" s="361" t="s">
        <v>1000</v>
      </c>
      <c r="AGJ813" s="180"/>
      <c r="AGK813" s="180">
        <f>VLOOKUP(AGH813,$A$879:$F$2508,6,FALSE)</f>
        <v>292</v>
      </c>
      <c r="AGL813" s="179" t="s">
        <v>69</v>
      </c>
      <c r="AGM813" s="10">
        <f>AGK813*1.1</f>
        <v>321.20000000000005</v>
      </c>
      <c r="AGN813" s="10"/>
      <c r="AGO813" s="239"/>
      <c r="AGP813" s="179" t="s">
        <v>79</v>
      </c>
      <c r="AGQ813" s="361" t="s">
        <v>433</v>
      </c>
      <c r="AGS813" s="180"/>
      <c r="AGT813" s="180">
        <f>VLOOKUP(AGQ813,$A$879:$F$2508,6,FALSE)</f>
        <v>61</v>
      </c>
      <c r="AGU813" s="179" t="s">
        <v>69</v>
      </c>
      <c r="AGV813" s="10">
        <f>AGT813*1.1</f>
        <v>67.100000000000009</v>
      </c>
      <c r="AGW813" s="10"/>
      <c r="AGX813" s="239"/>
      <c r="AGY813" s="179" t="s">
        <v>79</v>
      </c>
      <c r="AGZ813" s="361" t="s">
        <v>2522</v>
      </c>
      <c r="AHB813" s="180"/>
      <c r="AHC813" s="180">
        <f>VLOOKUP(AGZ813,$A$879:$F$2508,6,FALSE)</f>
        <v>237</v>
      </c>
      <c r="AHD813" s="179" t="s">
        <v>69</v>
      </c>
      <c r="AHE813" s="10">
        <f>AHC813*1.1</f>
        <v>260.70000000000005</v>
      </c>
      <c r="AHF813" s="10"/>
      <c r="AHG813" s="239"/>
      <c r="AHH813" s="179" t="s">
        <v>79</v>
      </c>
      <c r="AHI813" s="441" t="s">
        <v>561</v>
      </c>
      <c r="AHK813" s="180"/>
      <c r="AHL813" s="180">
        <f>VLOOKUP(AHI813,$A$879:$F$2508,6,FALSE)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1" t="s">
        <v>2128</v>
      </c>
      <c r="AHT813" s="180"/>
      <c r="AHU813" s="180">
        <f>VLOOKUP(AHR813,$A$879:$F$2508,6,FALSE)</f>
        <v>153</v>
      </c>
      <c r="AHV813" s="179" t="s">
        <v>69</v>
      </c>
      <c r="AHW813" s="10">
        <f>AHU813*1.1</f>
        <v>168.3</v>
      </c>
      <c r="AHX813" s="10"/>
      <c r="AHY813" s="239"/>
      <c r="AHZ813" s="179" t="s">
        <v>79</v>
      </c>
      <c r="AIA813" s="361" t="s">
        <v>1000</v>
      </c>
      <c r="AIC813" s="180"/>
      <c r="AID813" s="180">
        <f>VLOOKUP(AIA813,$A$879:$F$2508,6,FALSE)</f>
        <v>292</v>
      </c>
      <c r="AIE813" s="179" t="s">
        <v>69</v>
      </c>
      <c r="AIF813" s="10">
        <f>AID813*1.1</f>
        <v>321.20000000000005</v>
      </c>
      <c r="AIG813" s="10"/>
      <c r="AIH813" s="239"/>
      <c r="AII813" s="179" t="s">
        <v>79</v>
      </c>
      <c r="AIJ813" s="361" t="s">
        <v>1402</v>
      </c>
      <c r="AIL813" s="180"/>
      <c r="AIM813" s="180">
        <f>VLOOKUP(AIJ813,$A$879:$F$2508,6,FALSE)</f>
        <v>150</v>
      </c>
      <c r="AIN813" s="179" t="s">
        <v>69</v>
      </c>
      <c r="AIO813" s="10">
        <f>AIM813*1.1</f>
        <v>165</v>
      </c>
      <c r="AIP813" s="10"/>
      <c r="AIQ813" s="239"/>
      <c r="AIR813" s="179" t="s">
        <v>79</v>
      </c>
      <c r="AIS813" s="361" t="s">
        <v>1000</v>
      </c>
      <c r="AIU813" s="180"/>
      <c r="AIV813" s="180">
        <f>VLOOKUP(AIS813,$A$879:$F$2508,6,FALSE)</f>
        <v>292</v>
      </c>
      <c r="AIW813" s="179" t="s">
        <v>69</v>
      </c>
      <c r="AIX813" s="10">
        <f>AIV813*1.1</f>
        <v>321.20000000000005</v>
      </c>
      <c r="AIY813" s="10"/>
      <c r="AIZ813" s="239"/>
      <c r="AJA813" s="179" t="s">
        <v>79</v>
      </c>
      <c r="AJB813" s="371" t="s">
        <v>1402</v>
      </c>
      <c r="AJD813" s="180"/>
      <c r="AJE813" s="180">
        <f>VLOOKUP(AJB813,$A$879:$F$2508,6,FALSE)</f>
        <v>150</v>
      </c>
      <c r="AJF813" s="179" t="s">
        <v>69</v>
      </c>
      <c r="AJG813" s="10">
        <f>AJE813*1.1</f>
        <v>165</v>
      </c>
      <c r="AJH813" s="10"/>
      <c r="AJI813" s="239"/>
      <c r="AJJ813" s="179" t="s">
        <v>79</v>
      </c>
      <c r="AJK813" s="361" t="s">
        <v>2093</v>
      </c>
      <c r="AJM813" s="180"/>
      <c r="AJN813" s="180">
        <f>VLOOKUP(AJK813,$A$879:$F$2508,6,FALSE)</f>
        <v>248</v>
      </c>
      <c r="AJO813" s="179" t="s">
        <v>69</v>
      </c>
      <c r="AJP813" s="10">
        <f>AJN813*1.1</f>
        <v>272.8</v>
      </c>
      <c r="AJQ813" s="10"/>
      <c r="AJR813" s="239"/>
      <c r="AJS813" s="179" t="s">
        <v>79</v>
      </c>
      <c r="AJT813" s="367" t="s">
        <v>1402</v>
      </c>
      <c r="AJV813" s="180"/>
      <c r="AJW813" s="180">
        <f>VLOOKUP(AJT813,$A$879:$F$2508,6,FALSE)</f>
        <v>150</v>
      </c>
      <c r="AJX813" s="179" t="s">
        <v>69</v>
      </c>
      <c r="AJY813" s="10">
        <f>AJW813*1.1</f>
        <v>165</v>
      </c>
      <c r="AJZ813" s="10"/>
      <c r="AKA813" s="239"/>
      <c r="AKB813" s="179" t="s">
        <v>79</v>
      </c>
      <c r="AKC813" s="361" t="s">
        <v>2128</v>
      </c>
      <c r="AKE813" s="180"/>
      <c r="AKF813" s="180">
        <f>VLOOKUP(AKC813,$A$879:$F$2508,6,FALSE)</f>
        <v>153</v>
      </c>
      <c r="AKG813" s="179" t="s">
        <v>69</v>
      </c>
      <c r="AKH813" s="10">
        <f>AKF813*1.1</f>
        <v>168.3</v>
      </c>
      <c r="AKI813" s="10"/>
      <c r="AKJ813" s="239"/>
      <c r="AKK813" s="179" t="s">
        <v>79</v>
      </c>
      <c r="AKL813" s="361" t="s">
        <v>576</v>
      </c>
      <c r="AKN813" s="180"/>
      <c r="AKO813" s="180">
        <f>VLOOKUP(AKL813,$A$879:$F$2508,6,FALSE)</f>
        <v>11</v>
      </c>
      <c r="AKP813" s="179" t="s">
        <v>69</v>
      </c>
      <c r="AKQ813" s="10">
        <f>AKO813*1.1</f>
        <v>12.100000000000001</v>
      </c>
      <c r="AKR813" s="10"/>
      <c r="AKS813" s="239"/>
      <c r="AKT813" s="179" t="s">
        <v>79</v>
      </c>
      <c r="AKU813" s="361" t="s">
        <v>561</v>
      </c>
      <c r="AKW813" s="180"/>
      <c r="AKX813" s="180">
        <f>VLOOKUP(AKU813,$A$879:$F$2508,6,FALSE)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1" t="s">
        <v>600</v>
      </c>
      <c r="ALF813" s="180"/>
      <c r="ALG813" s="180">
        <f>VLOOKUP(ALD813,$A$879:$F$2508,6,FALSE)</f>
        <v>96</v>
      </c>
      <c r="ALH813" s="179" t="s">
        <v>69</v>
      </c>
      <c r="ALI813" s="10">
        <f>ALG813*1.1</f>
        <v>105.60000000000001</v>
      </c>
      <c r="ALJ813" s="10"/>
      <c r="ALK813" s="239"/>
      <c r="ALL813" s="179" t="s">
        <v>79</v>
      </c>
      <c r="ALM813" s="361" t="s">
        <v>576</v>
      </c>
      <c r="ALO813" s="180"/>
      <c r="ALP813" s="180">
        <f>VLOOKUP(ALM813,$A$879:$F$2508,6,FALSE)</f>
        <v>11</v>
      </c>
      <c r="ALQ813" s="179" t="s">
        <v>69</v>
      </c>
      <c r="ALR813" s="10">
        <f>ALP813*1.1</f>
        <v>12.100000000000001</v>
      </c>
      <c r="ALS813" s="10"/>
      <c r="ALT813" s="239"/>
      <c r="ALU813" s="179" t="s">
        <v>79</v>
      </c>
      <c r="ALV813" s="361" t="s">
        <v>861</v>
      </c>
      <c r="ALX813" s="180"/>
      <c r="ALY813" s="180">
        <f>VLOOKUP(ALV813,$A$879:$F$2508,6,FALSE)</f>
        <v>380</v>
      </c>
      <c r="ALZ813" s="179" t="s">
        <v>69</v>
      </c>
      <c r="AMA813" s="10">
        <f>ALY813*1.1</f>
        <v>418.00000000000006</v>
      </c>
      <c r="AMB813" s="10"/>
      <c r="AMC813" s="239"/>
      <c r="AMD813" s="179" t="s">
        <v>79</v>
      </c>
      <c r="AME813" s="444" t="s">
        <v>600</v>
      </c>
      <c r="AMG813" s="180"/>
      <c r="AMH813" s="180">
        <f>VLOOKUP(AME813,$A$879:$F$2508,6,FALSE)</f>
        <v>96</v>
      </c>
      <c r="AMI813" s="179" t="s">
        <v>69</v>
      </c>
      <c r="AMJ813" s="10">
        <f>AMH813*1.1</f>
        <v>105.60000000000001</v>
      </c>
      <c r="AMK813" s="10"/>
      <c r="AML813" s="239"/>
      <c r="AMM813" s="179" t="s">
        <v>79</v>
      </c>
      <c r="AMN813" s="363" t="s">
        <v>2522</v>
      </c>
      <c r="AMP813" s="180"/>
      <c r="AMQ813" s="180">
        <f>VLOOKUP(AMN813,$A$879:$F$2508,6,FALSE)</f>
        <v>237</v>
      </c>
      <c r="AMR813" s="179" t="s">
        <v>69</v>
      </c>
      <c r="AMS813" s="10">
        <f>AMQ813*1.1</f>
        <v>260.70000000000005</v>
      </c>
      <c r="AMT813" s="10"/>
      <c r="AMU813" s="239"/>
      <c r="AMV813" s="179" t="s">
        <v>79</v>
      </c>
      <c r="AMW813" s="361" t="s">
        <v>417</v>
      </c>
      <c r="AMY813" s="180"/>
      <c r="AMZ813" s="180">
        <f>VLOOKUP(AMW813,$A$879:$F$2508,6,FALSE)</f>
        <v>102</v>
      </c>
      <c r="ANA813" s="179" t="s">
        <v>69</v>
      </c>
      <c r="ANB813" s="10">
        <f>AMZ813*1.1</f>
        <v>112.2</v>
      </c>
      <c r="ANC813" s="10"/>
      <c r="AND813" s="239"/>
      <c r="ANE813" s="179" t="s">
        <v>79</v>
      </c>
      <c r="ANF813" s="361" t="s">
        <v>2128</v>
      </c>
      <c r="ANH813" s="180"/>
      <c r="ANI813" s="180">
        <f>VLOOKUP(ANF813,$A$879:$F$2508,6,FALSE)</f>
        <v>153</v>
      </c>
      <c r="ANJ813" s="179" t="s">
        <v>69</v>
      </c>
      <c r="ANK813" s="10">
        <f>ANI813*1.1</f>
        <v>168.3</v>
      </c>
      <c r="ANL813" s="10"/>
      <c r="ANM813" s="239"/>
      <c r="ANN813" s="179" t="s">
        <v>79</v>
      </c>
      <c r="ANO813" s="371" t="s">
        <v>415</v>
      </c>
      <c r="ANQ813" s="180"/>
      <c r="ANR813" s="180">
        <f>VLOOKUP(ANO813,$A$879:$F$2508,6,FALSE)</f>
        <v>11</v>
      </c>
      <c r="ANS813" s="179" t="s">
        <v>69</v>
      </c>
      <c r="ANT813" s="10">
        <f>ANR813*1.1</f>
        <v>12.100000000000001</v>
      </c>
      <c r="ANU813" s="10"/>
      <c r="ANV813" s="239"/>
      <c r="ANW813" s="179" t="s">
        <v>79</v>
      </c>
      <c r="ANX813" s="361" t="s">
        <v>1402</v>
      </c>
      <c r="ANZ813" s="180"/>
      <c r="AOA813" s="180">
        <f>VLOOKUP(ANX813,$A$879:$F$2508,6,FALSE)</f>
        <v>150</v>
      </c>
      <c r="AOB813" s="179" t="s">
        <v>69</v>
      </c>
      <c r="AOC813" s="10">
        <f>AOA813*1.1</f>
        <v>165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VLOOKUP(AOG813,$A$879:$F$2508,6,FALSE)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1" t="s">
        <v>2128</v>
      </c>
      <c r="AOR813" s="180"/>
      <c r="AOS813" s="180">
        <f>VLOOKUP(AOP813,$A$879:$F$2508,6,FALSE)</f>
        <v>153</v>
      </c>
      <c r="AOT813" s="179" t="s">
        <v>69</v>
      </c>
      <c r="AOU813" s="10">
        <f>AOS813*1.1</f>
        <v>168.3</v>
      </c>
      <c r="AOV813" s="10"/>
      <c r="AOW813" s="239"/>
      <c r="AOX813" s="179" t="s">
        <v>79</v>
      </c>
      <c r="AOY813" s="447" t="s">
        <v>1000</v>
      </c>
      <c r="APA813" s="180"/>
      <c r="APB813" s="180">
        <f>VLOOKUP(AOY813,$A$879:$F$2508,6,FALSE)</f>
        <v>292</v>
      </c>
      <c r="APC813" s="179" t="s">
        <v>69</v>
      </c>
      <c r="APD813" s="10">
        <f>APB813*1.1</f>
        <v>321.20000000000005</v>
      </c>
      <c r="APE813" s="10"/>
      <c r="APF813" s="239"/>
      <c r="APG813" s="179" t="s">
        <v>79</v>
      </c>
      <c r="APH813" s="361" t="s">
        <v>433</v>
      </c>
      <c r="APJ813" s="180"/>
      <c r="APK813" s="180">
        <f>VLOOKUP(APH813,$A$879:$F$2508,6,FALSE)</f>
        <v>61</v>
      </c>
      <c r="APL813" s="179" t="s">
        <v>69</v>
      </c>
      <c r="APM813" s="10">
        <f>APK813*1.1</f>
        <v>67.100000000000009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VLOOKUP(APQ813,$A$879:$F$2508,6,FALSE)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1" t="s">
        <v>460</v>
      </c>
      <c r="AQB813" s="180"/>
      <c r="AQC813" s="180">
        <f>VLOOKUP(APZ813,$A$879:$F$2508,6,FALSE)</f>
        <v>5</v>
      </c>
      <c r="AQD813" s="179" t="s">
        <v>69</v>
      </c>
      <c r="AQE813" s="10">
        <f>AQC813*1.1</f>
        <v>5.5</v>
      </c>
      <c r="AQF813" s="10"/>
      <c r="AQG813" s="239"/>
      <c r="AQH813" s="179" t="s">
        <v>79</v>
      </c>
      <c r="AQI813" s="361" t="s">
        <v>415</v>
      </c>
      <c r="AQK813" s="180"/>
      <c r="AQL813" s="180">
        <f>VLOOKUP(AQI813,$A$879:$F$2508,6,FALSE)</f>
        <v>11</v>
      </c>
      <c r="AQM813" s="179" t="s">
        <v>69</v>
      </c>
      <c r="AQN813" s="10">
        <f>AQL813*1.1</f>
        <v>12.100000000000001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VLOOKUP(AQR813,$A$879:$F$2508,6,FALSE)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VLOOKUP(ARA813,$A$879:$F$2508,6,FALSE)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VLOOKUP(ARJ813,$A$879:$F$2508,6,FALSE)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VLOOKUP(ARS813,$A$879:$F$2508,6,FALSE)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1" t="s">
        <v>433</v>
      </c>
      <c r="ASD813" s="180"/>
      <c r="ASE813" s="180">
        <f>VLOOKUP(ASB813,$A$879:$F$2508,6,FALSE)</f>
        <v>61</v>
      </c>
      <c r="ASF813" s="179" t="s">
        <v>69</v>
      </c>
      <c r="ASG813" s="10">
        <f>ASE813*1.1</f>
        <v>67.100000000000009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VLOOKUP(ASK813,$A$879:$F$2508,6,FALSE)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1" t="s">
        <v>576</v>
      </c>
      <c r="ASV813" s="180"/>
      <c r="ASW813" s="180">
        <f>VLOOKUP(AST813,$A$879:$F$2508,6,FALSE)</f>
        <v>11</v>
      </c>
      <c r="ASX813" s="179" t="s">
        <v>69</v>
      </c>
      <c r="ASY813" s="10">
        <f>ASW813*1.1</f>
        <v>12.100000000000001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VLOOKUP(ATC813,$A$879:$F$2508,6,FALSE)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VLOOKUP(ATL813,$A$879:$F$2508,6,FALSE)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VLOOKUP(ATU813,$A$879:$F$2508,6,FALSE)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VLOOKUP(AUD813,$A$879:$F$2508,6,FALSE)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VLOOKUP(AUM813,$A$879:$F$2508,6,FALSE)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VLOOKUP(AUV813,$A$879:$F$2508,6,FALSE)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VLOOKUP(AVE813,$A$879:$F$2508,6,FALSE)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VLOOKUP(AVN813,$A$879:$F$2508,6,FALSE)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VLOOKUP(AVW813,$A$879:$F$2508,6,FALSE)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VLOOKUP(AWF813,$A$879:$F$2508,6,FALSE)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1" t="s">
        <v>427</v>
      </c>
      <c r="AWQ813" s="180"/>
      <c r="AWR813" s="180">
        <f>VLOOKUP(AWO813,$A$879:$F$2508,6,FALSE)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1" t="s">
        <v>1000</v>
      </c>
      <c r="AWZ813" s="180"/>
      <c r="AXA813" s="180">
        <f>VLOOKUP(AWX813,$A$879:$F$2508,6,FALSE)</f>
        <v>292</v>
      </c>
      <c r="AXB813" s="179" t="s">
        <v>69</v>
      </c>
      <c r="AXC813" s="10">
        <f>AXA813*1.1</f>
        <v>321.20000000000005</v>
      </c>
      <c r="AXD813" s="10"/>
      <c r="AXE813" s="239"/>
      <c r="AXF813" s="179" t="s">
        <v>79</v>
      </c>
      <c r="AXG813" s="361" t="s">
        <v>593</v>
      </c>
      <c r="AXI813" s="180"/>
      <c r="AXJ813" s="180">
        <f>VLOOKUP(AXG813,$A$879:$F$2508,6,FALSE)</f>
        <v>89</v>
      </c>
      <c r="AXK813" s="179" t="s">
        <v>69</v>
      </c>
      <c r="AXL813" s="10">
        <f>AXJ813*1.1</f>
        <v>97.9</v>
      </c>
      <c r="AXM813" s="10"/>
      <c r="AXN813" s="239"/>
      <c r="AXO813" s="179" t="s">
        <v>79</v>
      </c>
      <c r="AXP813" s="361" t="s">
        <v>418</v>
      </c>
      <c r="AXR813" s="180"/>
      <c r="AXS813" s="180">
        <f>VLOOKUP(AXP813,$A$879:$F$2508,6,FALSE)</f>
        <v>6</v>
      </c>
      <c r="AXT813" s="179" t="s">
        <v>69</v>
      </c>
      <c r="AXU813" s="10">
        <f>AXS813*1.1</f>
        <v>6.6000000000000005</v>
      </c>
      <c r="AXV813" s="10"/>
      <c r="AXW813" s="239"/>
      <c r="AXX813" s="179" t="s">
        <v>79</v>
      </c>
      <c r="AXY813" s="361" t="s">
        <v>2128</v>
      </c>
      <c r="AYA813" s="180"/>
      <c r="AYB813" s="180">
        <f>VLOOKUP(AXY813,$A$879:$F$2508,6,FALSE)</f>
        <v>153</v>
      </c>
      <c r="AYC813" s="179" t="s">
        <v>69</v>
      </c>
      <c r="AYD813" s="10">
        <f>AYB813*1.1</f>
        <v>168.3</v>
      </c>
      <c r="AYE813" s="10"/>
      <c r="AYF813" s="239"/>
      <c r="AYG813" s="179" t="s">
        <v>79</v>
      </c>
      <c r="AYH813" s="361" t="s">
        <v>1000</v>
      </c>
      <c r="AYJ813" s="180"/>
      <c r="AYK813" s="180">
        <f>VLOOKUP(AYH813,$A$879:$F$2508,6,FALSE)</f>
        <v>292</v>
      </c>
      <c r="AYL813" s="179" t="s">
        <v>69</v>
      </c>
      <c r="AYM813" s="10">
        <f>AYK813*1.1</f>
        <v>321.20000000000005</v>
      </c>
      <c r="AYN813" s="10"/>
      <c r="AYO813" s="239"/>
      <c r="AYP813" s="179" t="s">
        <v>79</v>
      </c>
      <c r="AYQ813" s="361" t="s">
        <v>484</v>
      </c>
      <c r="AYS813" s="180"/>
      <c r="AYT813" s="180">
        <f>VLOOKUP(AYQ813,$A$879:$F$2508,6,FALSE)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1" t="s">
        <v>460</v>
      </c>
      <c r="AZB813" s="180"/>
      <c r="AZC813" s="180">
        <f>VLOOKUP(AYZ813,$A$879:$F$2508,6,FALSE)</f>
        <v>5</v>
      </c>
      <c r="AZD813" s="179" t="s">
        <v>69</v>
      </c>
      <c r="AZE813" s="10">
        <f>AZC813*1.1</f>
        <v>5.5</v>
      </c>
      <c r="AZF813" s="10"/>
      <c r="AZG813" s="239"/>
      <c r="AZH813" s="179" t="s">
        <v>79</v>
      </c>
      <c r="AZI813" s="361" t="s">
        <v>433</v>
      </c>
      <c r="AZK813" s="180"/>
      <c r="AZL813" s="180">
        <f>VLOOKUP(AZI813,$A$879:$F$2508,6,FALSE)</f>
        <v>61</v>
      </c>
      <c r="AZM813" s="179" t="s">
        <v>69</v>
      </c>
      <c r="AZN813" s="10">
        <f>AZL813*1.1</f>
        <v>67.100000000000009</v>
      </c>
      <c r="AZO813" s="10"/>
      <c r="AZP813" s="239"/>
      <c r="AZQ813" s="179" t="s">
        <v>79</v>
      </c>
      <c r="AZR813" s="361" t="s">
        <v>576</v>
      </c>
      <c r="AZT813" s="180"/>
      <c r="AZU813" s="180">
        <f>VLOOKUP(AZR813,$A$879:$F$2508,6,FALSE)</f>
        <v>11</v>
      </c>
      <c r="AZV813" s="179" t="s">
        <v>69</v>
      </c>
      <c r="AZW813" s="10">
        <f>AZU813*1.1</f>
        <v>12.100000000000001</v>
      </c>
      <c r="AZX813" s="10"/>
      <c r="AZY813" s="239"/>
      <c r="AZZ813" s="179" t="s">
        <v>79</v>
      </c>
      <c r="BAA813" s="361" t="s">
        <v>2577</v>
      </c>
      <c r="BAC813" s="180"/>
      <c r="BAD813" s="180">
        <f>VLOOKUP(BAA813,$A$879:$F$2508,6,FALSE)</f>
        <v>179</v>
      </c>
      <c r="BAE813" s="179" t="s">
        <v>69</v>
      </c>
      <c r="BAF813" s="10">
        <f>BAD813*1.1</f>
        <v>196.9</v>
      </c>
      <c r="BAG813" s="10"/>
      <c r="BAH813" s="239"/>
      <c r="BAI813" s="179" t="s">
        <v>79</v>
      </c>
      <c r="BAJ813" s="441" t="s">
        <v>417</v>
      </c>
      <c r="BAL813" s="180"/>
      <c r="BAM813" s="180">
        <f>VLOOKUP(BAJ813,$A$879:$F$2508,6,FALSE)</f>
        <v>102</v>
      </c>
      <c r="BAN813" s="179" t="s">
        <v>69</v>
      </c>
      <c r="BAO813" s="10">
        <f>BAM813*1.1</f>
        <v>112.2</v>
      </c>
      <c r="BAP813" s="10"/>
      <c r="BAQ813" s="239"/>
      <c r="BAR813" s="179" t="s">
        <v>79</v>
      </c>
      <c r="BAS813" s="361" t="s">
        <v>2577</v>
      </c>
      <c r="BAU813" s="180"/>
      <c r="BAV813" s="180">
        <f>VLOOKUP(BAS813,$A$879:$F$2508,6,FALSE)</f>
        <v>179</v>
      </c>
      <c r="BAW813" s="179" t="s">
        <v>69</v>
      </c>
      <c r="BAX813" s="10">
        <f>BAV813*1.1</f>
        <v>196.9</v>
      </c>
      <c r="BAY813" s="10"/>
      <c r="BAZ813" s="239"/>
      <c r="BBA813" s="179" t="s">
        <v>79</v>
      </c>
      <c r="BBB813" s="361" t="s">
        <v>2522</v>
      </c>
      <c r="BBD813" s="180"/>
      <c r="BBE813" s="180">
        <f>VLOOKUP(BBB813,$A$879:$F$2508,6,FALSE)</f>
        <v>237</v>
      </c>
      <c r="BBF813" s="179" t="s">
        <v>69</v>
      </c>
      <c r="BBG813" s="10">
        <f>BBE813*1.1</f>
        <v>260.70000000000005</v>
      </c>
      <c r="BBH813" s="10"/>
      <c r="BBI813" s="239"/>
      <c r="BBJ813" s="179" t="s">
        <v>79</v>
      </c>
      <c r="BBK813" s="361" t="s">
        <v>2128</v>
      </c>
      <c r="BBM813" s="180"/>
      <c r="BBN813" s="180">
        <f>VLOOKUP(BBK813,$A$879:$F$2508,6,FALSE)</f>
        <v>153</v>
      </c>
      <c r="BBO813" s="179" t="s">
        <v>69</v>
      </c>
      <c r="BBP813" s="10">
        <f>BBN813*1.1</f>
        <v>168.3</v>
      </c>
      <c r="BBQ813" s="10"/>
      <c r="BBR813" s="239"/>
      <c r="BBS813" s="179" t="s">
        <v>79</v>
      </c>
      <c r="BBT813" s="367" t="s">
        <v>1000</v>
      </c>
      <c r="BBV813" s="180"/>
      <c r="BBW813" s="180">
        <f>VLOOKUP(BBT813,$A$879:$F$2508,6,FALSE)</f>
        <v>292</v>
      </c>
      <c r="BBX813" s="179" t="s">
        <v>69</v>
      </c>
      <c r="BBY813" s="10">
        <f>BBW813*1.1</f>
        <v>321.20000000000005</v>
      </c>
      <c r="BBZ813" s="10"/>
      <c r="BCA813" s="239"/>
      <c r="BCB813" s="179" t="s">
        <v>79</v>
      </c>
      <c r="BCC813" s="361" t="s">
        <v>415</v>
      </c>
      <c r="BCE813" s="180"/>
      <c r="BCF813" s="180">
        <f>VLOOKUP(BCC813,$A$879:$F$2508,6,FALSE)</f>
        <v>11</v>
      </c>
      <c r="BCG813" s="179" t="s">
        <v>69</v>
      </c>
      <c r="BCH813" s="10">
        <f>BCF813*1.1</f>
        <v>12.100000000000001</v>
      </c>
      <c r="BCI813" s="10"/>
      <c r="BCJ813" s="239"/>
      <c r="BCK813" s="179" t="s">
        <v>79</v>
      </c>
      <c r="BCL813" s="361" t="s">
        <v>1364</v>
      </c>
      <c r="BCN813" s="180"/>
      <c r="BCO813" s="180">
        <f>VLOOKUP(BCL813,$A$879:$F$2508,6,FALSE)</f>
        <v>128</v>
      </c>
      <c r="BCP813" s="179" t="s">
        <v>69</v>
      </c>
      <c r="BCQ813" s="10">
        <f>BCO813*1.1</f>
        <v>140.80000000000001</v>
      </c>
      <c r="BCR813" s="10"/>
      <c r="BCS813" s="239"/>
      <c r="BCT813" s="179" t="s">
        <v>79</v>
      </c>
      <c r="BCU813" s="371" t="s">
        <v>458</v>
      </c>
      <c r="BCW813" s="180"/>
      <c r="BCX813" s="180">
        <f>VLOOKUP(BCU813,$A$879:$F$2508,6,FALSE)</f>
        <v>217</v>
      </c>
      <c r="BCY813" s="179" t="s">
        <v>69</v>
      </c>
      <c r="BCZ813" s="10">
        <f>BCX813*1.1</f>
        <v>238.70000000000002</v>
      </c>
      <c r="BDA813" s="10"/>
      <c r="BDB813" s="239"/>
      <c r="BDC813" s="179" t="s">
        <v>79</v>
      </c>
      <c r="BDD813" s="367" t="s">
        <v>2522</v>
      </c>
      <c r="BDF813" s="180"/>
      <c r="BDG813" s="180">
        <f>VLOOKUP(BDD813,$A$879:$F$2508,6,FALSE)</f>
        <v>237</v>
      </c>
      <c r="BDH813" s="179" t="s">
        <v>69</v>
      </c>
      <c r="BDI813" s="10">
        <f>BDG813*1.1</f>
        <v>260.70000000000005</v>
      </c>
      <c r="BDJ813" s="10"/>
      <c r="BDK813" s="239"/>
      <c r="BDL813" s="179" t="s">
        <v>79</v>
      </c>
      <c r="BDM813" s="361" t="s">
        <v>1000</v>
      </c>
      <c r="BDO813" s="180"/>
      <c r="BDP813" s="180">
        <f>VLOOKUP(BDM813,$A$879:$F$2508,6,FALSE)</f>
        <v>292</v>
      </c>
      <c r="BDQ813" s="179" t="s">
        <v>69</v>
      </c>
      <c r="BDR813" s="10">
        <f>BDP813*1.1</f>
        <v>321.20000000000005</v>
      </c>
      <c r="BDS813" s="10"/>
      <c r="BDT813" s="239"/>
      <c r="BDU813" s="179" t="s">
        <v>79</v>
      </c>
      <c r="BDV813" s="361" t="s">
        <v>593</v>
      </c>
      <c r="BDX813" s="180"/>
      <c r="BDY813" s="180">
        <f>VLOOKUP(BDV813,$A$879:$F$2508,6,FALSE)</f>
        <v>89</v>
      </c>
      <c r="BDZ813" s="179" t="s">
        <v>69</v>
      </c>
      <c r="BEA813" s="10">
        <f>BDY813*1.1</f>
        <v>97.9</v>
      </c>
      <c r="BEB813" s="10"/>
      <c r="BEC813" s="239"/>
      <c r="BED813" s="179" t="s">
        <v>79</v>
      </c>
      <c r="BEE813" s="361" t="s">
        <v>1000</v>
      </c>
      <c r="BEG813" s="180"/>
      <c r="BEH813" s="180">
        <f>VLOOKUP(BEE813,$A$879:$F$2508,6,FALSE)</f>
        <v>292</v>
      </c>
      <c r="BEI813" s="179" t="s">
        <v>69</v>
      </c>
      <c r="BEJ813" s="10">
        <f>BEH813*1.1</f>
        <v>321.20000000000005</v>
      </c>
      <c r="BEK813" s="10"/>
      <c r="BEL813" s="239"/>
      <c r="BEM813" s="179" t="s">
        <v>79</v>
      </c>
      <c r="BEN813" s="361" t="s">
        <v>484</v>
      </c>
      <c r="BEP813" s="180"/>
      <c r="BEQ813" s="180">
        <f>VLOOKUP(BEN813,$A$879:$F$2508,6,FALSE)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1" t="s">
        <v>576</v>
      </c>
      <c r="BEY813" s="180"/>
      <c r="BEZ813" s="180">
        <f>VLOOKUP(BEW813,$A$879:$F$2508,6,FALSE)</f>
        <v>11</v>
      </c>
      <c r="BFA813" s="179" t="s">
        <v>69</v>
      </c>
      <c r="BFB813" s="10">
        <f>BEZ813*1.1</f>
        <v>12.100000000000001</v>
      </c>
      <c r="BFC813" s="10"/>
      <c r="BFD813" s="239"/>
      <c r="BFE813" s="179" t="s">
        <v>79</v>
      </c>
      <c r="BFF813" s="361" t="s">
        <v>460</v>
      </c>
      <c r="BFH813" s="180"/>
      <c r="BFI813" s="180">
        <f>VLOOKUP(BFF813,$A$879:$F$2508,6,FALSE)</f>
        <v>5</v>
      </c>
      <c r="BFJ813" s="179" t="s">
        <v>69</v>
      </c>
      <c r="BFK813" s="10">
        <f>BFI813*1.1</f>
        <v>5.5</v>
      </c>
      <c r="BFL813" s="10"/>
      <c r="BFM813" s="239"/>
      <c r="BFN813" s="179" t="s">
        <v>79</v>
      </c>
      <c r="BFO813" s="361" t="s">
        <v>561</v>
      </c>
      <c r="BFQ813" s="180"/>
      <c r="BFR813" s="180">
        <f>VLOOKUP(BFO813,$A$879:$F$2508,6,FALSE)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1" t="s">
        <v>433</v>
      </c>
      <c r="BFZ813" s="180"/>
      <c r="BGA813" s="180">
        <f>VLOOKUP(BFX813,$A$879:$F$2508,6,FALSE)</f>
        <v>61</v>
      </c>
      <c r="BGB813" s="179" t="s">
        <v>69</v>
      </c>
      <c r="BGC813" s="10">
        <f>BGA813*1.1</f>
        <v>67.100000000000009</v>
      </c>
      <c r="BGD813" s="10"/>
      <c r="BGE813" s="239"/>
      <c r="BGF813" s="179" t="s">
        <v>79</v>
      </c>
      <c r="BGG813" s="361" t="s">
        <v>561</v>
      </c>
      <c r="BGI813" s="180"/>
      <c r="BGJ813" s="180">
        <f>VLOOKUP(BGG813,$A$879:$F$2508,6,FALSE)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1" t="s">
        <v>576</v>
      </c>
      <c r="BGR813" s="180"/>
      <c r="BGS813" s="180">
        <f>VLOOKUP(BGP813,$A$879:$F$2508,6,FALSE)</f>
        <v>11</v>
      </c>
      <c r="BGT813" s="179" t="s">
        <v>69</v>
      </c>
      <c r="BGU813" s="10">
        <f>BGS813*1.1</f>
        <v>12.100000000000001</v>
      </c>
      <c r="BGV813" s="10"/>
      <c r="BGW813" s="239"/>
      <c r="BGX813" s="179" t="s">
        <v>79</v>
      </c>
      <c r="BGY813" s="361" t="s">
        <v>2577</v>
      </c>
      <c r="BHA813" s="180"/>
      <c r="BHB813" s="180">
        <f>VLOOKUP(BGY813,$A$879:$F$2508,6,FALSE)</f>
        <v>179</v>
      </c>
      <c r="BHC813" s="179" t="s">
        <v>69</v>
      </c>
      <c r="BHD813" s="10">
        <f>BHB813*1.1</f>
        <v>196.9</v>
      </c>
      <c r="BHE813" s="10"/>
    </row>
    <row r="814" spans="1:1565" s="14" customFormat="1" ht="15">
      <c r="A814" s="179"/>
      <c r="B814" s="364"/>
      <c r="D814" s="179"/>
      <c r="E814" s="179"/>
      <c r="F814" s="179"/>
      <c r="G814" s="10"/>
      <c r="H814" s="10">
        <f>SUM(G809:G813)</f>
        <v>1143.6000000000001</v>
      </c>
      <c r="I814" s="233"/>
      <c r="J814" s="179"/>
      <c r="K814" s="438"/>
      <c r="M814" s="179"/>
      <c r="N814" s="179"/>
      <c r="O814" s="179"/>
      <c r="P814" s="10"/>
      <c r="Q814" s="10">
        <f>SUM(P809:P813)</f>
        <v>1298.3</v>
      </c>
      <c r="R814" s="233"/>
      <c r="S814" s="179"/>
      <c r="T814" s="438"/>
      <c r="V814" s="179"/>
      <c r="W814" s="179"/>
      <c r="X814" s="179"/>
      <c r="Y814" s="10"/>
      <c r="Z814" s="10">
        <f>SUM(Y809:Y813)</f>
        <v>1514.8</v>
      </c>
      <c r="AA814" s="233"/>
      <c r="AB814" s="179"/>
      <c r="AC814" s="438"/>
      <c r="AE814" s="179"/>
      <c r="AF814" s="179"/>
      <c r="AG814" s="179"/>
      <c r="AH814" s="10"/>
      <c r="AI814" s="10">
        <f>SUM(AH809:AH813)</f>
        <v>1518</v>
      </c>
      <c r="AJ814" s="233"/>
      <c r="AK814" s="179"/>
      <c r="AL814" s="438"/>
      <c r="AN814" s="179"/>
      <c r="AO814" s="179"/>
      <c r="AP814" s="179"/>
      <c r="AQ814" s="10"/>
      <c r="AR814" s="10">
        <f>SUM(AQ809:AQ813)</f>
        <v>1295.4000000000001</v>
      </c>
      <c r="AS814" s="233"/>
      <c r="AT814" s="179"/>
      <c r="AU814" s="438"/>
      <c r="AW814" s="179"/>
      <c r="AX814" s="179"/>
      <c r="AY814" s="179"/>
      <c r="AZ814" s="10"/>
      <c r="BA814" s="10">
        <f>SUM(AZ809:AZ813)</f>
        <v>1185.3999999999999</v>
      </c>
      <c r="BB814" s="233"/>
      <c r="BC814" s="179"/>
      <c r="BD814" s="438"/>
      <c r="BF814" s="179"/>
      <c r="BG814" s="179"/>
      <c r="BH814" s="179"/>
      <c r="BI814" s="10"/>
      <c r="BJ814" s="10">
        <f>SUM(BI809:BI813)</f>
        <v>1404.4000000000003</v>
      </c>
      <c r="BK814" s="233"/>
      <c r="BL814" s="179"/>
      <c r="BM814" s="438"/>
      <c r="BO814" s="179"/>
      <c r="BP814" s="179"/>
      <c r="BQ814" s="179"/>
      <c r="BR814" s="10"/>
      <c r="BS814" s="10">
        <f>SUM(BR809:BR813)</f>
        <v>1396.8</v>
      </c>
      <c r="BT814" s="233"/>
      <c r="BU814" s="179"/>
      <c r="BV814" s="438"/>
      <c r="BX814" s="179"/>
      <c r="BY814" s="179"/>
      <c r="BZ814" s="179"/>
      <c r="CA814" s="10"/>
      <c r="CB814" s="10">
        <f>SUM(CA809:CA813)</f>
        <v>1588.3</v>
      </c>
      <c r="CC814" s="233"/>
      <c r="CD814" s="179"/>
      <c r="CE814" s="438"/>
      <c r="CG814" s="179"/>
      <c r="CH814" s="179"/>
      <c r="CI814" s="179"/>
      <c r="CJ814" s="10"/>
      <c r="CK814" s="10">
        <f>SUM(CJ809:CJ813)</f>
        <v>1320.4</v>
      </c>
      <c r="CL814" s="233"/>
      <c r="CM814" s="179"/>
      <c r="CN814" s="438"/>
      <c r="CP814" s="179"/>
      <c r="CQ814" s="179"/>
      <c r="CR814" s="179"/>
      <c r="CS814" s="10"/>
      <c r="CT814" s="10">
        <f>SUM(CS809:CS813)</f>
        <v>1545.1000000000001</v>
      </c>
      <c r="CU814" s="233"/>
      <c r="CV814" s="179"/>
      <c r="CW814" s="438"/>
      <c r="CY814" s="179"/>
      <c r="CZ814" s="179"/>
      <c r="DA814" s="179"/>
      <c r="DB814" s="10"/>
      <c r="DC814" s="10">
        <f>SUM(DB809:DB813)</f>
        <v>1156</v>
      </c>
      <c r="DD814" s="233"/>
      <c r="DE814" s="179"/>
      <c r="DF814" s="438"/>
      <c r="DH814" s="179"/>
      <c r="DI814" s="179"/>
      <c r="DJ814" s="179"/>
      <c r="DK814" s="10"/>
      <c r="DL814" s="10">
        <f>SUM(DK809:DK813)</f>
        <v>1035.8</v>
      </c>
      <c r="DM814" s="233"/>
      <c r="DN814" s="179"/>
      <c r="DO814" s="438"/>
      <c r="DQ814" s="179"/>
      <c r="DR814" s="179"/>
      <c r="DS814" s="179"/>
      <c r="DT814" s="10"/>
      <c r="DU814" s="10">
        <f>SUM(DT809:DT813)</f>
        <v>1372.8999999999999</v>
      </c>
      <c r="DV814" s="233"/>
      <c r="DW814" s="179"/>
      <c r="DX814" s="438"/>
      <c r="DZ814" s="179"/>
      <c r="EA814" s="179"/>
      <c r="EB814" s="179"/>
      <c r="EC814" s="10"/>
      <c r="ED814" s="10">
        <f>SUM(EC809:EC813)</f>
        <v>1531.7</v>
      </c>
      <c r="EE814" s="233"/>
      <c r="EF814" s="179"/>
      <c r="EG814" s="438"/>
      <c r="EI814" s="179"/>
      <c r="EJ814" s="179"/>
      <c r="EK814" s="179"/>
      <c r="EL814" s="10"/>
      <c r="EM814" s="10">
        <f>SUM(EL809:EL813)</f>
        <v>1642.7</v>
      </c>
      <c r="EN814" s="233"/>
      <c r="EO814" s="179"/>
      <c r="EP814" s="438"/>
      <c r="ER814" s="179"/>
      <c r="ES814" s="179"/>
      <c r="ET814" s="179"/>
      <c r="EU814" s="10"/>
      <c r="EV814" s="10">
        <f>SUM(EU809:EU813)</f>
        <v>1255.1000000000001</v>
      </c>
      <c r="EW814" s="233"/>
      <c r="EX814" s="179"/>
      <c r="EY814" s="438"/>
      <c r="FA814" s="179"/>
      <c r="FB814" s="179"/>
      <c r="FC814" s="179"/>
      <c r="FD814" s="10"/>
      <c r="FE814" s="10">
        <f>SUM(FD809:FD813)</f>
        <v>1178.3</v>
      </c>
      <c r="FF814" s="233"/>
      <c r="FG814" s="179"/>
      <c r="FH814" s="438"/>
      <c r="FJ814" s="179"/>
      <c r="FK814" s="179"/>
      <c r="FL814" s="179"/>
      <c r="FM814" s="10"/>
      <c r="FN814" s="10">
        <f>SUM(FM809:FM813)</f>
        <v>868.00000000000011</v>
      </c>
      <c r="FO814" s="233"/>
      <c r="FP814" s="179"/>
      <c r="FQ814" s="438"/>
      <c r="FS814" s="179"/>
      <c r="FT814" s="179"/>
      <c r="FU814" s="179"/>
      <c r="FV814" s="10"/>
      <c r="FW814" s="10">
        <f>SUM(FV809:FV813)</f>
        <v>1285.8</v>
      </c>
      <c r="FX814" s="233"/>
      <c r="FY814" s="179"/>
      <c r="FZ814" s="370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8"/>
      <c r="GK814" s="179"/>
      <c r="GL814" s="179"/>
      <c r="GM814" s="179"/>
      <c r="GN814" s="10"/>
      <c r="GO814" s="10">
        <f>SUM(GN809:GN813)</f>
        <v>1166.8</v>
      </c>
      <c r="GP814" s="233"/>
      <c r="GQ814" s="179"/>
      <c r="GR814" s="438"/>
      <c r="GT814" s="179"/>
      <c r="GU814" s="179"/>
      <c r="GV814" s="179"/>
      <c r="GW814" s="179"/>
      <c r="GX814" s="10">
        <f>SUM(GW809:GW813)</f>
        <v>1197.7</v>
      </c>
      <c r="GY814" s="233"/>
      <c r="GZ814" s="179"/>
      <c r="HA814" s="438"/>
      <c r="HC814" s="179"/>
      <c r="HD814" s="179"/>
      <c r="HE814" s="179"/>
      <c r="HF814" s="10"/>
      <c r="HG814" s="10">
        <f>SUM(HF809:HF813)</f>
        <v>1184.8000000000002</v>
      </c>
      <c r="HH814" s="233"/>
      <c r="HI814" s="179"/>
      <c r="HJ814" s="438"/>
      <c r="HL814" s="179"/>
      <c r="HM814" s="179"/>
      <c r="HN814" s="179"/>
      <c r="HO814" s="179"/>
      <c r="HP814" s="10">
        <f>SUM(HO809:HO813)</f>
        <v>1150.2</v>
      </c>
      <c r="HQ814" s="233"/>
      <c r="HR814" s="179"/>
      <c r="HS814" s="438"/>
      <c r="HU814" s="179"/>
      <c r="HV814" s="179"/>
      <c r="HW814" s="179"/>
      <c r="HX814" s="179"/>
      <c r="HY814" s="10">
        <f>SUM(HX809:HX813)</f>
        <v>1365.9</v>
      </c>
      <c r="HZ814" s="233"/>
      <c r="IA814" s="179"/>
      <c r="IB814" s="438"/>
      <c r="ID814" s="179"/>
      <c r="IE814" s="179"/>
      <c r="IF814" s="179"/>
      <c r="IG814" s="179"/>
      <c r="IH814" s="10">
        <f>SUM(IG809:IG813)</f>
        <v>1157.0999999999999</v>
      </c>
      <c r="II814" s="233"/>
      <c r="IJ814" s="179"/>
      <c r="IK814" s="438"/>
      <c r="IM814" s="179"/>
      <c r="IN814" s="179"/>
      <c r="IO814" s="179"/>
      <c r="IP814" s="10"/>
      <c r="IQ814" s="10">
        <f>SUM(IP809:IP813)</f>
        <v>787.30000000000007</v>
      </c>
      <c r="IR814" s="233"/>
      <c r="IS814" s="179"/>
      <c r="IT814" s="438"/>
      <c r="IV814" s="179"/>
      <c r="IW814" s="179"/>
      <c r="IX814" s="179"/>
      <c r="IY814" s="10"/>
      <c r="IZ814" s="10">
        <f>SUM(IY809:IY813)</f>
        <v>1482.2</v>
      </c>
      <c r="JA814" s="233"/>
      <c r="JB814" s="179"/>
      <c r="JC814" s="438"/>
      <c r="JE814" s="179"/>
      <c r="JF814" s="179"/>
      <c r="JG814" s="179"/>
      <c r="JH814" s="10"/>
      <c r="JI814" s="10">
        <f>SUM(JH809:JH813)</f>
        <v>1189.9000000000001</v>
      </c>
      <c r="JJ814" s="233"/>
      <c r="JK814" s="179"/>
      <c r="JL814" s="438"/>
      <c r="JN814" s="179"/>
      <c r="JO814" s="179"/>
      <c r="JP814" s="179"/>
      <c r="JQ814" s="10"/>
      <c r="JR814" s="10">
        <f>SUM(JQ809:JQ813)</f>
        <v>1443.5</v>
      </c>
      <c r="JS814" s="233"/>
      <c r="JT814" s="179"/>
      <c r="JU814" s="438"/>
      <c r="JW814" s="179"/>
      <c r="JX814" s="179"/>
      <c r="JY814" s="179"/>
      <c r="JZ814" s="10"/>
      <c r="KA814" s="10">
        <f>SUM(JZ809:JZ813)</f>
        <v>835.1</v>
      </c>
      <c r="KB814" s="233"/>
      <c r="KC814" s="179"/>
      <c r="KD814" s="370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8"/>
      <c r="KO814" s="179"/>
      <c r="KP814" s="179"/>
      <c r="KQ814" s="179"/>
      <c r="KR814" s="179"/>
      <c r="KS814" s="10">
        <f>SUM(KR809:KR813)</f>
        <v>1193.1999999999998</v>
      </c>
      <c r="KT814" s="233"/>
      <c r="KU814" s="179"/>
      <c r="KV814" s="438"/>
      <c r="KX814" s="179"/>
      <c r="KY814" s="179"/>
      <c r="KZ814" s="179"/>
      <c r="LA814" s="10"/>
      <c r="LB814" s="10">
        <f>SUM(LA809:LA813)</f>
        <v>1314.9</v>
      </c>
      <c r="LC814" s="233"/>
      <c r="LD814" s="179"/>
      <c r="LE814" s="370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8"/>
      <c r="LP814" s="179"/>
      <c r="LQ814" s="179"/>
      <c r="LR814" s="179"/>
      <c r="LS814" s="10"/>
      <c r="LT814" s="10">
        <f>SUM(LS809:LS813)</f>
        <v>1388.1999999999998</v>
      </c>
      <c r="LU814" s="233"/>
      <c r="LV814" s="179"/>
      <c r="LW814" s="438"/>
      <c r="LY814" s="179"/>
      <c r="LZ814" s="179"/>
      <c r="MA814" s="179"/>
      <c r="MB814" s="10"/>
      <c r="MC814" s="10">
        <f>SUM(MB809:MB813)</f>
        <v>814.30000000000007</v>
      </c>
      <c r="MD814" s="233"/>
      <c r="ME814" s="179"/>
      <c r="MF814" s="438"/>
      <c r="MH814" s="179"/>
      <c r="MI814" s="179"/>
      <c r="MJ814" s="179"/>
      <c r="MK814" s="10"/>
      <c r="ML814" s="10">
        <f>SUM(MK809:MK813)</f>
        <v>1274.3</v>
      </c>
      <c r="MM814" s="233"/>
      <c r="MN814" s="179"/>
      <c r="MO814" s="370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8"/>
      <c r="MZ814" s="179"/>
      <c r="NA814" s="179"/>
      <c r="NB814" s="179"/>
      <c r="NC814" s="10"/>
      <c r="ND814" s="10">
        <f>SUM(NC809:NC813)</f>
        <v>1374</v>
      </c>
      <c r="NE814" s="233"/>
      <c r="NF814" s="179"/>
      <c r="NG814" s="438"/>
      <c r="NI814" s="179"/>
      <c r="NJ814" s="179"/>
      <c r="NK814" s="179"/>
      <c r="NL814" s="10"/>
      <c r="NM814" s="10">
        <f>SUM(NL809:NL813)</f>
        <v>983.65</v>
      </c>
      <c r="NN814" s="233"/>
      <c r="NO814" s="179"/>
      <c r="NP814" s="438"/>
      <c r="NR814" s="179"/>
      <c r="NS814" s="179"/>
      <c r="NT814" s="179"/>
      <c r="NU814" s="10"/>
      <c r="NV814" s="10">
        <f>SUM(NU809:NU813)</f>
        <v>878.8</v>
      </c>
      <c r="NW814" s="233"/>
      <c r="NX814" s="179"/>
      <c r="NY814" s="438"/>
      <c r="OA814" s="179"/>
      <c r="OB814" s="179"/>
      <c r="OC814" s="179"/>
      <c r="OD814" s="179"/>
      <c r="OE814" s="10">
        <f>SUM(OD809:OD813)</f>
        <v>1199.9000000000001</v>
      </c>
      <c r="OF814" s="233"/>
      <c r="OG814" s="179"/>
      <c r="OH814" s="438"/>
      <c r="OJ814" s="179"/>
      <c r="OK814" s="179"/>
      <c r="OL814" s="179"/>
      <c r="OM814" s="10"/>
      <c r="ON814" s="10">
        <f>SUM(OM809:OM813)</f>
        <v>676.65000000000009</v>
      </c>
      <c r="OO814" s="233"/>
      <c r="OP814" s="179"/>
      <c r="OQ814" s="438"/>
      <c r="OS814" s="179"/>
      <c r="OT814" s="179"/>
      <c r="OU814" s="179"/>
      <c r="OV814" s="10"/>
      <c r="OW814" s="10">
        <f>SUM(OV809:OV813)</f>
        <v>1209.3</v>
      </c>
      <c r="OX814" s="233"/>
      <c r="OY814" s="179"/>
      <c r="OZ814" s="372"/>
      <c r="PB814" s="179"/>
      <c r="PC814" s="179"/>
      <c r="PD814" s="179"/>
      <c r="PE814" s="10"/>
      <c r="PF814" s="10">
        <f>SUM(PE809:PE813)</f>
        <v>1198.7</v>
      </c>
      <c r="PG814" s="233"/>
      <c r="PH814" s="179"/>
      <c r="PI814" s="438"/>
      <c r="PK814" s="179"/>
      <c r="PL814" s="179"/>
      <c r="PM814" s="179"/>
      <c r="PN814" s="10"/>
      <c r="PO814" s="10">
        <f>SUM(PN809:PN813)</f>
        <v>1490.8</v>
      </c>
      <c r="PP814" s="233"/>
      <c r="PQ814" s="179"/>
      <c r="PR814" s="438"/>
      <c r="PT814" s="179"/>
      <c r="PU814" s="179"/>
      <c r="PV814" s="179"/>
      <c r="PW814" s="10"/>
      <c r="PX814" s="10">
        <f>SUM(PW809:PW813)</f>
        <v>619.5</v>
      </c>
      <c r="PY814" s="233"/>
      <c r="PZ814" s="179"/>
      <c r="QA814" s="364"/>
      <c r="QC814" s="179"/>
      <c r="QD814" s="179"/>
      <c r="QE814" s="179"/>
      <c r="QF814" s="10"/>
      <c r="QG814" s="10">
        <f>SUM(QF809:QF813)</f>
        <v>1477.3</v>
      </c>
      <c r="QH814" s="233"/>
      <c r="QI814" s="179"/>
      <c r="QJ814" s="370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9"/>
      <c r="QU814" s="179"/>
      <c r="QV814" s="179"/>
      <c r="QW814" s="179"/>
      <c r="QX814" s="10"/>
      <c r="QY814" s="10">
        <f>SUM(QX809:QX813)</f>
        <v>1396.3999999999999</v>
      </c>
      <c r="QZ814" s="233"/>
      <c r="RA814" s="179"/>
      <c r="RB814" s="438"/>
      <c r="RD814" s="179"/>
      <c r="RE814" s="179"/>
      <c r="RF814" s="179"/>
      <c r="RG814" s="10"/>
      <c r="RH814" s="10">
        <f>SUM(RG809:RG813)</f>
        <v>899.9</v>
      </c>
      <c r="RI814" s="233"/>
      <c r="RJ814" s="179"/>
      <c r="RK814" s="438"/>
      <c r="RM814" s="179"/>
      <c r="RN814" s="179"/>
      <c r="RO814" s="179"/>
      <c r="RP814" s="179"/>
      <c r="RQ814" s="10">
        <f>SUM(RP809:RP813)</f>
        <v>1088.2</v>
      </c>
      <c r="RR814" s="233"/>
      <c r="RS814" s="179"/>
      <c r="RT814" s="370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8"/>
      <c r="SE814" s="179"/>
      <c r="SF814" s="179"/>
      <c r="SG814" s="179"/>
      <c r="SH814" s="10"/>
      <c r="SI814" s="10">
        <f>SUM(SH809:SH813)</f>
        <v>1109.7</v>
      </c>
      <c r="SJ814" s="239"/>
      <c r="SK814" s="179"/>
      <c r="SL814" s="438"/>
      <c r="SN814" s="179"/>
      <c r="SO814" s="179"/>
      <c r="SP814" s="179"/>
      <c r="SQ814" s="10"/>
      <c r="SR814" s="10">
        <f>SUM(SQ809:SQ813)</f>
        <v>1182</v>
      </c>
      <c r="SS814" s="239"/>
      <c r="ST814" s="179"/>
      <c r="SU814" s="438"/>
      <c r="SW814" s="179"/>
      <c r="SX814" s="179"/>
      <c r="SY814" s="179"/>
      <c r="SZ814" s="10"/>
      <c r="TA814" s="10">
        <f>SUM(SZ809:SZ813)</f>
        <v>1572.65</v>
      </c>
      <c r="TB814" s="239"/>
      <c r="TC814" s="179"/>
      <c r="TD814" s="370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9"/>
      <c r="TO814" s="179"/>
      <c r="TP814" s="179"/>
      <c r="TQ814" s="179"/>
      <c r="TR814" s="10"/>
      <c r="TS814" s="10">
        <f>SUM(TR809:TR813)</f>
        <v>913.2</v>
      </c>
      <c r="TT814" s="239"/>
      <c r="TU814" s="179"/>
      <c r="TV814" s="439"/>
      <c r="TX814" s="179"/>
      <c r="TY814" s="179"/>
      <c r="TZ814" s="179"/>
      <c r="UA814" s="10"/>
      <c r="UB814" s="10">
        <f>SUM(UA809:UA813)</f>
        <v>757.5</v>
      </c>
      <c r="UC814" s="239"/>
      <c r="UD814" s="179"/>
      <c r="UE814" s="439"/>
      <c r="UG814" s="179"/>
      <c r="UH814" s="179"/>
      <c r="UI814" s="179"/>
      <c r="UJ814" s="10"/>
      <c r="UK814" s="10">
        <f>SUM(UJ809:UJ813)</f>
        <v>747.1</v>
      </c>
      <c r="UL814" s="239"/>
      <c r="UM814" s="179"/>
      <c r="UN814" s="370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9"/>
      <c r="UY814" s="179"/>
      <c r="UZ814" s="179"/>
      <c r="VA814" s="179"/>
      <c r="VB814" s="10"/>
      <c r="VC814" s="10">
        <f>SUM(VB809:VB813)</f>
        <v>1172.3</v>
      </c>
      <c r="VD814" s="239"/>
      <c r="VE814" s="179"/>
      <c r="VF814" s="370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9"/>
      <c r="VQ814" s="179"/>
      <c r="VR814" s="179"/>
      <c r="VS814" s="179"/>
      <c r="VT814" s="10"/>
      <c r="VU814" s="10">
        <f>SUM(VT809:VT813)</f>
        <v>737.5</v>
      </c>
      <c r="VV814" s="239"/>
      <c r="VW814" s="179"/>
      <c r="VX814" s="370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9"/>
      <c r="WI814" s="179"/>
      <c r="WJ814" s="179"/>
      <c r="WK814" s="179"/>
      <c r="WL814" s="179"/>
      <c r="WM814" s="10">
        <f>SUM(WL809:WL813)</f>
        <v>1190.1000000000001</v>
      </c>
      <c r="WN814" s="239"/>
      <c r="WO814" s="179"/>
      <c r="WP814" s="439"/>
      <c r="WQ814" s="179"/>
      <c r="WR814" s="179"/>
      <c r="WS814" s="179"/>
      <c r="WT814" s="179"/>
      <c r="WU814" s="10"/>
      <c r="WV814" s="10">
        <f>SUM(WU809:WU813)</f>
        <v>1271.3</v>
      </c>
      <c r="WW814" s="239"/>
      <c r="WX814" s="179"/>
      <c r="WY814" s="439"/>
      <c r="XA814" s="179"/>
      <c r="XB814" s="179"/>
      <c r="XC814" s="179"/>
      <c r="XD814" s="179"/>
      <c r="XE814" s="10">
        <f>SUM(XD809:XD813)</f>
        <v>1485.2</v>
      </c>
      <c r="XF814" s="239"/>
      <c r="XG814" s="179"/>
      <c r="XH814" s="372"/>
      <c r="XJ814" s="179"/>
      <c r="XK814" s="179"/>
      <c r="XL814" s="179"/>
      <c r="XM814" s="179"/>
      <c r="XN814" s="10">
        <f>SUM(XM809:XM813)</f>
        <v>1182.4000000000001</v>
      </c>
      <c r="XO814" s="239"/>
      <c r="XP814" s="179"/>
      <c r="XQ814" s="439"/>
      <c r="XS814" s="179"/>
      <c r="XT814" s="179"/>
      <c r="XU814" s="179"/>
      <c r="XV814" s="10"/>
      <c r="XW814" s="10">
        <f>SUM(XV809:XV813)</f>
        <v>908.8</v>
      </c>
      <c r="XX814" s="239"/>
      <c r="XY814" s="179"/>
      <c r="XZ814" s="439"/>
      <c r="YB814" s="179"/>
      <c r="YC814" s="179"/>
      <c r="YD814" s="179"/>
      <c r="YE814" s="10"/>
      <c r="YF814" s="10">
        <f>SUM(YE809:YE813)</f>
        <v>1182.3</v>
      </c>
      <c r="YG814" s="239"/>
      <c r="YH814" s="179"/>
      <c r="YI814" s="439"/>
      <c r="YK814" s="179"/>
      <c r="YL814" s="179"/>
      <c r="YM814" s="179"/>
      <c r="YN814" s="10"/>
      <c r="YO814" s="10">
        <f>SUM(YN809:YN813)</f>
        <v>1197.6999999999998</v>
      </c>
      <c r="YP814" s="239"/>
      <c r="YQ814" s="179"/>
      <c r="YR814" s="439"/>
      <c r="YT814" s="179"/>
      <c r="YU814" s="179"/>
      <c r="YV814" s="179"/>
      <c r="YW814" s="10"/>
      <c r="YX814" s="10">
        <f>SUM(YW809:YW813)</f>
        <v>1464.6000000000001</v>
      </c>
      <c r="YY814" s="239"/>
      <c r="YZ814" s="179"/>
      <c r="ZA814" s="439"/>
      <c r="ZC814" s="179"/>
      <c r="ZD814" s="179"/>
      <c r="ZE814" s="179"/>
      <c r="ZF814" s="10"/>
      <c r="ZG814" s="10">
        <f>SUM(ZF809:ZF813)</f>
        <v>996.2</v>
      </c>
      <c r="ZH814" s="239"/>
      <c r="ZI814" s="179"/>
      <c r="ZJ814" s="439"/>
      <c r="ZL814" s="179"/>
      <c r="ZM814" s="179"/>
      <c r="ZN814" s="179"/>
      <c r="ZO814" s="10"/>
      <c r="ZP814" s="10">
        <f>SUM(ZO809:ZO813)</f>
        <v>1638.8999999999999</v>
      </c>
      <c r="ZQ814" s="239"/>
      <c r="ZR814" s="179"/>
      <c r="ZS814" s="439"/>
      <c r="ZU814" s="179"/>
      <c r="ZV814" s="179"/>
      <c r="ZW814" s="179"/>
      <c r="ZX814" s="10"/>
      <c r="ZY814" s="10">
        <f>SUM(ZX809:ZX813)</f>
        <v>897.4</v>
      </c>
      <c r="ZZ814" s="239"/>
      <c r="AAA814" s="179"/>
      <c r="AAB814" s="439"/>
      <c r="AAD814" s="179"/>
      <c r="AAE814" s="179"/>
      <c r="AAF814" s="179"/>
      <c r="AAG814" s="10"/>
      <c r="AAH814" s="10">
        <f>SUM(AAG809:AAG813)</f>
        <v>1333.7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9"/>
      <c r="AAV814" s="179"/>
      <c r="AAW814" s="179"/>
      <c r="AAX814" s="179"/>
      <c r="AAY814" s="10"/>
      <c r="AAZ814" s="10">
        <f>SUM(AAY809:AAY813)</f>
        <v>1109</v>
      </c>
      <c r="ABA814" s="239"/>
      <c r="ABB814" s="179"/>
      <c r="ABC814" s="440"/>
      <c r="ABE814" s="179"/>
      <c r="ABF814" s="179"/>
      <c r="ABG814" s="179"/>
      <c r="ABH814" s="10"/>
      <c r="ABI814" s="10">
        <f>SUM(ABH809:ABH813)</f>
        <v>466.69999999999993</v>
      </c>
      <c r="ABJ814" s="239"/>
      <c r="ABK814" s="179"/>
      <c r="ABL814" s="439"/>
      <c r="ABN814" s="179"/>
      <c r="ABO814" s="179"/>
      <c r="ABP814" s="179"/>
      <c r="ABQ814" s="10"/>
      <c r="ABR814" s="10">
        <f>SUM(ABQ809:ABQ813)</f>
        <v>1330.5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9"/>
      <c r="ADG814" s="179"/>
      <c r="ADH814" s="179"/>
      <c r="ADI814" s="179"/>
      <c r="ADJ814" s="10"/>
      <c r="ADK814" s="10">
        <f>SUM(ADJ809:ADJ813)</f>
        <v>559.79999999999995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9"/>
      <c r="ADY814" s="179"/>
      <c r="ADZ814" s="179"/>
      <c r="AEA814" s="179"/>
      <c r="AEB814" s="10"/>
      <c r="AEC814" s="10">
        <f>SUM(AEB809:AEB813)</f>
        <v>928.6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9"/>
      <c r="AGA814" s="179"/>
      <c r="AGB814" s="179"/>
      <c r="AGC814" s="179"/>
      <c r="AGD814" s="10"/>
      <c r="AGE814" s="10">
        <f>SUM(AGD809:AGD813)</f>
        <v>1211.7999999999997</v>
      </c>
      <c r="AGF814" s="239"/>
      <c r="AGG814" s="179"/>
      <c r="AGH814" s="439"/>
      <c r="AGJ814" s="179"/>
      <c r="AGK814" s="179"/>
      <c r="AGL814" s="179"/>
      <c r="AGM814" s="10"/>
      <c r="AGN814" s="10">
        <f>SUM(AGM809:AGM813)</f>
        <v>1514.9</v>
      </c>
      <c r="AGO814" s="239"/>
      <c r="AGP814" s="179"/>
      <c r="AGQ814" s="439"/>
      <c r="AGS814" s="179"/>
      <c r="AGT814" s="179"/>
      <c r="AGU814" s="179"/>
      <c r="AGV814" s="10"/>
      <c r="AGW814" s="10">
        <f>SUM(AGV809:AGV813)</f>
        <v>1294.8999999999999</v>
      </c>
      <c r="AGX814" s="239"/>
      <c r="AGY814" s="179"/>
      <c r="AGZ814" s="439"/>
      <c r="AHB814" s="179"/>
      <c r="AHC814" s="179"/>
      <c r="AHD814" s="179"/>
      <c r="AHE814" s="10"/>
      <c r="AHF814" s="10">
        <f>SUM(AHE809:AHE813)</f>
        <v>1639.3000000000002</v>
      </c>
      <c r="AHG814" s="239"/>
      <c r="AHH814" s="179"/>
      <c r="AHI814" s="442"/>
      <c r="AHK814" s="179"/>
      <c r="AHL814" s="179"/>
      <c r="AHM814" s="179"/>
      <c r="AHN814" s="10"/>
      <c r="AHO814" s="10">
        <f>SUM(AHN809:AHN813)</f>
        <v>811.7</v>
      </c>
      <c r="AHP814" s="239"/>
      <c r="AHQ814" s="179"/>
      <c r="AHR814" s="439"/>
      <c r="AHT814" s="179"/>
      <c r="AHU814" s="179"/>
      <c r="AHV814" s="179"/>
      <c r="AHW814" s="10"/>
      <c r="AHX814" s="10">
        <f>SUM(AHW809:AHW813)</f>
        <v>1163</v>
      </c>
      <c r="AHY814" s="239"/>
      <c r="AHZ814" s="179"/>
      <c r="AIA814" s="439"/>
      <c r="AIC814" s="179"/>
      <c r="AID814" s="179"/>
      <c r="AIE814" s="179"/>
      <c r="AIF814" s="10"/>
      <c r="AIG814" s="10">
        <f>SUM(AIF809:AIF813)</f>
        <v>857.2</v>
      </c>
      <c r="AIH814" s="239"/>
      <c r="AII814" s="179"/>
      <c r="AIJ814" s="439"/>
      <c r="AIL814" s="179"/>
      <c r="AIM814" s="179"/>
      <c r="AIN814" s="179"/>
      <c r="AIO814" s="10"/>
      <c r="AIP814" s="10">
        <f>SUM(AIO809:AIO813)</f>
        <v>873.30000000000007</v>
      </c>
      <c r="AIQ814" s="239"/>
      <c r="AIR814" s="179"/>
      <c r="AIS814" s="439"/>
      <c r="AIU814" s="179"/>
      <c r="AIV814" s="179"/>
      <c r="AIW814" s="179"/>
      <c r="AIX814" s="10"/>
      <c r="AIY814" s="10">
        <f>SUM(AIX809:AIX813)</f>
        <v>1299.0999999999999</v>
      </c>
      <c r="AIZ814" s="239"/>
      <c r="AJA814" s="179"/>
      <c r="AJB814" s="372"/>
      <c r="AJD814" s="179"/>
      <c r="AJE814" s="179"/>
      <c r="AJF814" s="179"/>
      <c r="AJG814" s="10"/>
      <c r="AJH814" s="10">
        <f>SUM(AJG809:AJG813)</f>
        <v>1380.65</v>
      </c>
      <c r="AJI814" s="239"/>
      <c r="AJJ814" s="179"/>
      <c r="AJK814" s="439"/>
      <c r="AJM814" s="179"/>
      <c r="AJN814" s="179"/>
      <c r="AJO814" s="179"/>
      <c r="AJP814" s="10"/>
      <c r="AJQ814" s="10">
        <f>SUM(AJP809:AJP813)</f>
        <v>1597.3</v>
      </c>
      <c r="AJR814" s="239"/>
      <c r="AJS814" s="179"/>
      <c r="AJT814" s="367"/>
      <c r="AJV814" s="179"/>
      <c r="AJW814" s="179"/>
      <c r="AJX814" s="179"/>
      <c r="AJY814" s="10"/>
      <c r="AJZ814" s="10">
        <f>SUM(AJY809:AJY813)</f>
        <v>1533.3000000000002</v>
      </c>
      <c r="AKA814" s="239"/>
      <c r="AKB814" s="179"/>
      <c r="AKC814" s="439"/>
      <c r="AKE814" s="179"/>
      <c r="AKF814" s="179"/>
      <c r="AKG814" s="179"/>
      <c r="AKH814" s="10"/>
      <c r="AKI814" s="10">
        <f>SUM(AKH809:AKH813)</f>
        <v>1419.6</v>
      </c>
      <c r="AKJ814" s="239"/>
      <c r="AKK814" s="179"/>
      <c r="AKL814" s="439"/>
      <c r="AKN814" s="179"/>
      <c r="AKO814" s="179"/>
      <c r="AKP814" s="179"/>
      <c r="AKQ814" s="10"/>
      <c r="AKR814" s="10">
        <f>SUM(AKQ809:AKQ813)</f>
        <v>1341.3999999999999</v>
      </c>
      <c r="AKS814" s="239"/>
      <c r="AKT814" s="179"/>
      <c r="AKU814" s="439"/>
      <c r="AKW814" s="179"/>
      <c r="AKX814" s="179"/>
      <c r="AKY814" s="179"/>
      <c r="AKZ814" s="10"/>
      <c r="ALA814" s="10">
        <f>SUM(AKZ809:AKZ813)</f>
        <v>1348.8</v>
      </c>
      <c r="ALB814" s="239"/>
      <c r="ALC814" s="179"/>
      <c r="ALD814" s="439"/>
      <c r="ALF814" s="179"/>
      <c r="ALG814" s="179"/>
      <c r="ALH814" s="179"/>
      <c r="ALI814" s="10"/>
      <c r="ALJ814" s="10">
        <f>SUM(ALI809:ALI813)</f>
        <v>1149.1999999999998</v>
      </c>
      <c r="ALK814" s="239"/>
      <c r="ALL814" s="179"/>
      <c r="ALM814" s="439"/>
      <c r="ALO814" s="179"/>
      <c r="ALP814" s="179"/>
      <c r="ALQ814" s="179"/>
      <c r="ALR814" s="10"/>
      <c r="ALS814" s="10">
        <f>SUM(ALR809:ALR813)</f>
        <v>1049.9999999999998</v>
      </c>
      <c r="ALT814" s="239"/>
      <c r="ALU814" s="179"/>
      <c r="ALV814" s="439"/>
      <c r="ALX814" s="179"/>
      <c r="ALY814" s="179"/>
      <c r="ALZ814" s="179"/>
      <c r="AMA814" s="10"/>
      <c r="AMB814" s="10">
        <f>SUM(AMA809:AMA813)</f>
        <v>1585.8</v>
      </c>
      <c r="AMC814" s="239"/>
      <c r="AMD814" s="179"/>
      <c r="AME814" s="445"/>
      <c r="AMG814" s="179"/>
      <c r="AMH814" s="179"/>
      <c r="AMI814" s="179"/>
      <c r="AMJ814" s="10"/>
      <c r="AMK814" s="10">
        <f>SUM(AMJ809:AMJ813)</f>
        <v>1362.5</v>
      </c>
      <c r="AML814" s="239"/>
      <c r="AMM814" s="179"/>
      <c r="AMN814" s="364"/>
      <c r="AMP814" s="179"/>
      <c r="AMQ814" s="179"/>
      <c r="AMR814" s="179"/>
      <c r="AMS814" s="10"/>
      <c r="AMT814" s="10">
        <f>SUM(AMS809:AMS813)</f>
        <v>1289.1000000000001</v>
      </c>
      <c r="AMU814" s="239"/>
      <c r="AMV814" s="179"/>
      <c r="AMW814" s="439"/>
      <c r="AMY814" s="179"/>
      <c r="AMZ814" s="179"/>
      <c r="ANA814" s="179"/>
      <c r="ANB814" s="10"/>
      <c r="ANC814" s="10">
        <f>SUM(ANB809:ANB813)</f>
        <v>1013.3</v>
      </c>
      <c r="AND814" s="239"/>
      <c r="ANE814" s="179"/>
      <c r="ANF814" s="439"/>
      <c r="ANH814" s="179"/>
      <c r="ANI814" s="179"/>
      <c r="ANJ814" s="179"/>
      <c r="ANK814" s="10"/>
      <c r="ANL814" s="10">
        <f>SUM(ANK809:ANK813)</f>
        <v>1302.3999999999999</v>
      </c>
      <c r="ANM814" s="239"/>
      <c r="ANN814" s="179"/>
      <c r="ANO814" s="372"/>
      <c r="ANQ814" s="179"/>
      <c r="ANR814" s="179"/>
      <c r="ANS814" s="179"/>
      <c r="ANT814" s="10"/>
      <c r="ANU814" s="10">
        <f>SUM(ANT809:ANT813)</f>
        <v>860.4</v>
      </c>
      <c r="ANV814" s="239"/>
      <c r="ANW814" s="179"/>
      <c r="ANX814" s="439"/>
      <c r="ANZ814" s="179"/>
      <c r="AOA814" s="179"/>
      <c r="AOB814" s="179"/>
      <c r="AOC814" s="10"/>
      <c r="AOD814" s="10">
        <f>SUM(AOC809:AOC813)</f>
        <v>989.9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9"/>
      <c r="AOR814" s="179"/>
      <c r="AOS814" s="179"/>
      <c r="AOT814" s="179"/>
      <c r="AOU814" s="10"/>
      <c r="AOV814" s="10">
        <f>SUM(AOU809:AOU813)</f>
        <v>955.5</v>
      </c>
      <c r="AOW814" s="239"/>
      <c r="AOX814" s="179"/>
      <c r="AOY814" s="364"/>
      <c r="APA814" s="179"/>
      <c r="APB814" s="179"/>
      <c r="APC814" s="179"/>
      <c r="APD814" s="10"/>
      <c r="APE814" s="10">
        <f>SUM(APD809:APD813)</f>
        <v>1054.5</v>
      </c>
      <c r="APF814" s="239"/>
      <c r="APG814" s="179"/>
      <c r="APH814" s="439"/>
      <c r="APJ814" s="179"/>
      <c r="APK814" s="179"/>
      <c r="APL814" s="179"/>
      <c r="APM814" s="10"/>
      <c r="APN814" s="10">
        <f>SUM(APM809:APM813)</f>
        <v>701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9"/>
      <c r="AQB814" s="179"/>
      <c r="AQC814" s="179"/>
      <c r="AQD814" s="179"/>
      <c r="AQE814" s="10"/>
      <c r="AQF814" s="10">
        <f>SUM(AQE809:AQE813)</f>
        <v>1273.0999999999999</v>
      </c>
      <c r="AQG814" s="239"/>
      <c r="AQH814" s="179"/>
      <c r="AQI814" s="439"/>
      <c r="AQK814" s="179"/>
      <c r="AQL814" s="179"/>
      <c r="AQM814" s="179"/>
      <c r="AQN814" s="10"/>
      <c r="AQO814" s="10">
        <f>SUM(AQN809:AQN813)</f>
        <v>833.3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9"/>
      <c r="ASD814" s="179"/>
      <c r="ASE814" s="179"/>
      <c r="ASF814" s="179"/>
      <c r="ASG814" s="10"/>
      <c r="ASH814" s="10">
        <f>SUM(ASG809:ASG813)</f>
        <v>959.9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9"/>
      <c r="ASV814" s="179"/>
      <c r="ASW814" s="179"/>
      <c r="ASX814" s="179"/>
      <c r="ASY814" s="10"/>
      <c r="ASZ814" s="10">
        <f>SUM(ASY809:ASY813)</f>
        <v>573.4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9"/>
      <c r="AWQ814" s="179"/>
      <c r="AWR814" s="179"/>
      <c r="AWS814" s="179"/>
      <c r="AWT814" s="10"/>
      <c r="AWU814" s="10">
        <f>SUM(AWT809:AWT813)</f>
        <v>1515.6</v>
      </c>
      <c r="AWV814" s="239"/>
      <c r="AWW814" s="179"/>
      <c r="AWX814" s="439"/>
      <c r="AWZ814" s="179"/>
      <c r="AXA814" s="179"/>
      <c r="AXB814" s="179"/>
      <c r="AXC814" s="10"/>
      <c r="AXD814" s="10">
        <f>SUM(AXC809:AXC813)</f>
        <v>1319.9</v>
      </c>
      <c r="AXE814" s="239"/>
      <c r="AXF814" s="179"/>
      <c r="AXG814" s="439"/>
      <c r="AXI814" s="179"/>
      <c r="AXJ814" s="179"/>
      <c r="AXK814" s="179"/>
      <c r="AXL814" s="10"/>
      <c r="AXM814" s="10">
        <f>SUM(AXL809:AXL813)</f>
        <v>951.5</v>
      </c>
      <c r="AXN814" s="239"/>
      <c r="AXO814" s="179"/>
      <c r="AXP814" s="439"/>
      <c r="AXR814" s="179"/>
      <c r="AXS814" s="179"/>
      <c r="AXT814" s="179"/>
      <c r="AXU814" s="10"/>
      <c r="AXV814" s="10">
        <f>SUM(AXU809:AXU813)</f>
        <v>1244.6999999999998</v>
      </c>
      <c r="AXW814" s="239"/>
      <c r="AXX814" s="179"/>
      <c r="AXY814" s="439"/>
      <c r="AYA814" s="179"/>
      <c r="AYB814" s="179"/>
      <c r="AYC814" s="179"/>
      <c r="AYD814" s="10"/>
      <c r="AYE814" s="10">
        <f>SUM(AYD809:AYD813)</f>
        <v>1178.6000000000001</v>
      </c>
      <c r="AYF814" s="239"/>
      <c r="AYG814" s="179"/>
      <c r="AYH814" s="439"/>
      <c r="AYJ814" s="179"/>
      <c r="AYK814" s="179"/>
      <c r="AYL814" s="179"/>
      <c r="AYM814" s="10"/>
      <c r="AYN814" s="10">
        <f>SUM(AYM809:AYM813)</f>
        <v>1228.7</v>
      </c>
      <c r="AYO814" s="239"/>
      <c r="AYP814" s="179"/>
      <c r="AYQ814" s="439"/>
      <c r="AYS814" s="179"/>
      <c r="AYT814" s="179"/>
      <c r="AYU814" s="179"/>
      <c r="AYV814" s="10"/>
      <c r="AYW814" s="10">
        <f>SUM(AYV809:AYV813)</f>
        <v>657.3</v>
      </c>
      <c r="AYX814" s="239"/>
      <c r="AYY814" s="179"/>
      <c r="AYZ814" s="439"/>
      <c r="AZB814" s="179"/>
      <c r="AZC814" s="179"/>
      <c r="AZD814" s="179"/>
      <c r="AZE814" s="10"/>
      <c r="AZF814" s="10">
        <f>SUM(AZE809:AZE813)</f>
        <v>1325.6999999999998</v>
      </c>
      <c r="AZG814" s="239"/>
      <c r="AZH814" s="179"/>
      <c r="AZI814" s="439"/>
      <c r="AZK814" s="179"/>
      <c r="AZL814" s="179"/>
      <c r="AZM814" s="179"/>
      <c r="AZN814" s="10"/>
      <c r="AZO814" s="10">
        <f>SUM(AZN809:AZN813)</f>
        <v>1214.1999999999998</v>
      </c>
      <c r="AZP814" s="239"/>
      <c r="AZQ814" s="179"/>
      <c r="AZR814" s="439"/>
      <c r="AZT814" s="179"/>
      <c r="AZU814" s="179"/>
      <c r="AZV814" s="179"/>
      <c r="AZW814" s="10"/>
      <c r="AZX814" s="10">
        <f>SUM(AZW809:AZW813)</f>
        <v>983.30000000000007</v>
      </c>
      <c r="AZY814" s="239"/>
      <c r="AZZ814" s="179"/>
      <c r="BAA814" s="439"/>
      <c r="BAC814" s="179"/>
      <c r="BAD814" s="179"/>
      <c r="BAE814" s="179"/>
      <c r="BAF814" s="10"/>
      <c r="BAG814" s="10">
        <f>SUM(BAF809:BAF813)</f>
        <v>1201.4000000000001</v>
      </c>
      <c r="BAH814" s="239"/>
      <c r="BAI814" s="179"/>
      <c r="BAJ814" s="442"/>
      <c r="BAL814" s="179"/>
      <c r="BAM814" s="179"/>
      <c r="BAN814" s="179"/>
      <c r="BAO814" s="10"/>
      <c r="BAP814" s="10">
        <f>SUM(BAO809:BAO813)</f>
        <v>1090.7</v>
      </c>
      <c r="BAQ814" s="239"/>
      <c r="BAR814" s="179"/>
      <c r="BAS814" s="439"/>
      <c r="BAU814" s="179"/>
      <c r="BAV814" s="179"/>
      <c r="BAW814" s="179"/>
      <c r="BAX814" s="10"/>
      <c r="BAY814" s="10">
        <f>SUM(BAX809:BAX813)</f>
        <v>1025.6000000000001</v>
      </c>
      <c r="BAZ814" s="239"/>
      <c r="BBA814" s="179"/>
      <c r="BBB814" s="439"/>
      <c r="BBD814" s="179"/>
      <c r="BBE814" s="179"/>
      <c r="BBF814" s="179"/>
      <c r="BBG814" s="10"/>
      <c r="BBH814" s="10">
        <f>SUM(BBG809:BBG813)</f>
        <v>1190.8</v>
      </c>
      <c r="BBI814" s="239"/>
      <c r="BBJ814" s="179"/>
      <c r="BBK814" s="439"/>
      <c r="BBM814" s="179"/>
      <c r="BBN814" s="179"/>
      <c r="BBO814" s="179"/>
      <c r="BBP814" s="10"/>
      <c r="BBQ814" s="10">
        <f>SUM(BBP809:BBP813)</f>
        <v>1466.7</v>
      </c>
      <c r="BBR814" s="239"/>
      <c r="BBS814" s="179"/>
      <c r="BBT814" s="367"/>
      <c r="BBV814" s="179"/>
      <c r="BBW814" s="179"/>
      <c r="BBX814" s="179"/>
      <c r="BBY814" s="10"/>
      <c r="BBZ814" s="10">
        <f>SUM(BBY809:BBY813)</f>
        <v>1628.3000000000002</v>
      </c>
      <c r="BCA814" s="239"/>
      <c r="BCB814" s="179"/>
      <c r="BCC814" s="439"/>
      <c r="BCE814" s="179"/>
      <c r="BCF814" s="179"/>
      <c r="BCG814" s="179"/>
      <c r="BCH814" s="10"/>
      <c r="BCI814" s="10">
        <f>SUM(BCH809:BCH813)</f>
        <v>1069.1999999999998</v>
      </c>
      <c r="BCJ814" s="239"/>
      <c r="BCK814" s="179"/>
      <c r="BCL814" s="439"/>
      <c r="BCN814" s="179"/>
      <c r="BCO814" s="179"/>
      <c r="BCP814" s="179"/>
      <c r="BCQ814" s="10"/>
      <c r="BCR814" s="10">
        <f>SUM(BCQ809:BCQ813)</f>
        <v>1067.9000000000001</v>
      </c>
      <c r="BCS814" s="239"/>
      <c r="BCT814" s="179"/>
      <c r="BCU814" s="372"/>
      <c r="BCW814" s="179"/>
      <c r="BCX814" s="179"/>
      <c r="BCY814" s="179"/>
      <c r="BCZ814" s="10"/>
      <c r="BDA814" s="10">
        <f>SUM(BCZ809:BCZ813)</f>
        <v>1210.3999999999999</v>
      </c>
      <c r="BDB814" s="239"/>
      <c r="BDC814" s="179"/>
      <c r="BDD814" s="367"/>
      <c r="BDF814" s="179"/>
      <c r="BDG814" s="179"/>
      <c r="BDH814" s="179"/>
      <c r="BDI814" s="10"/>
      <c r="BDJ814" s="10">
        <f>SUM(BDI809:BDI813)</f>
        <v>1093.3</v>
      </c>
      <c r="BDK814" s="239"/>
      <c r="BDL814" s="179"/>
      <c r="BDM814" s="439"/>
      <c r="BDO814" s="179"/>
      <c r="BDP814" s="179"/>
      <c r="BDQ814" s="179"/>
      <c r="BDR814" s="10"/>
      <c r="BDS814" s="10">
        <f>SUM(BDR809:BDR813)</f>
        <v>1503.8999999999999</v>
      </c>
      <c r="BDT814" s="239"/>
      <c r="BDU814" s="179"/>
      <c r="BDV814" s="439"/>
      <c r="BDX814" s="179"/>
      <c r="BDY814" s="179"/>
      <c r="BDZ814" s="179"/>
      <c r="BEA814" s="10"/>
      <c r="BEB814" s="10">
        <f>SUM(BEA809:BEA813)</f>
        <v>731.49999999999989</v>
      </c>
      <c r="BEC814" s="239"/>
      <c r="BED814" s="179"/>
      <c r="BEE814" s="439"/>
      <c r="BEG814" s="179"/>
      <c r="BEH814" s="179"/>
      <c r="BEI814" s="179"/>
      <c r="BEJ814" s="10"/>
      <c r="BEK814" s="10">
        <f>SUM(BEJ809:BEJ813)</f>
        <v>1557.45</v>
      </c>
      <c r="BEL814" s="239"/>
      <c r="BEM814" s="179"/>
      <c r="BEN814" s="439"/>
      <c r="BEP814" s="179"/>
      <c r="BEQ814" s="179"/>
      <c r="BER814" s="179"/>
      <c r="BES814" s="10"/>
      <c r="BET814" s="10">
        <f>SUM(BES809:BES813)</f>
        <v>1070.0999999999999</v>
      </c>
      <c r="BEU814" s="239"/>
      <c r="BEV814" s="179"/>
      <c r="BEW814" s="439"/>
      <c r="BEY814" s="179"/>
      <c r="BEZ814" s="179"/>
      <c r="BFA814" s="179"/>
      <c r="BFB814" s="10"/>
      <c r="BFC814" s="10">
        <f>SUM(BFB809:BFB813)</f>
        <v>643.19999999999993</v>
      </c>
      <c r="BFD814" s="239"/>
      <c r="BFE814" s="179"/>
      <c r="BFF814" s="439"/>
      <c r="BFH814" s="179"/>
      <c r="BFI814" s="179"/>
      <c r="BFJ814" s="179"/>
      <c r="BFK814" s="10"/>
      <c r="BFL814" s="10">
        <f>SUM(BFK809:BFK813)</f>
        <v>1134.5</v>
      </c>
      <c r="BFM814" s="239"/>
      <c r="BFN814" s="179"/>
      <c r="BFO814" s="439"/>
      <c r="BFQ814" s="179"/>
      <c r="BFR814" s="179"/>
      <c r="BFS814" s="179"/>
      <c r="BFT814" s="10"/>
      <c r="BFU814" s="10">
        <f>SUM(BFT809:BFT813)</f>
        <v>1194.5999999999999</v>
      </c>
      <c r="BFV814" s="239"/>
      <c r="BFW814" s="179"/>
      <c r="BFX814" s="372"/>
      <c r="BFZ814" s="179"/>
      <c r="BGA814" s="179"/>
      <c r="BGB814" s="179"/>
      <c r="BGC814" s="10"/>
      <c r="BGD814" s="10">
        <f>SUM(BGC809:BGC813)</f>
        <v>902.30000000000007</v>
      </c>
      <c r="BGE814" s="239"/>
      <c r="BGF814" s="179"/>
      <c r="BGG814" s="439"/>
      <c r="BGI814" s="179"/>
      <c r="BGJ814" s="179"/>
      <c r="BGK814" s="179"/>
      <c r="BGL814" s="10"/>
      <c r="BGM814" s="10">
        <f>SUM(BGL809:BGL813)</f>
        <v>1221.6000000000001</v>
      </c>
      <c r="BGN814" s="239"/>
      <c r="BGO814" s="179"/>
      <c r="BGP814" s="372"/>
      <c r="BGR814" s="179"/>
      <c r="BGS814" s="179"/>
      <c r="BGT814" s="179"/>
      <c r="BGU814" s="10"/>
      <c r="BGV814" s="10">
        <f>SUM(BGU809:BGU813)</f>
        <v>684.7</v>
      </c>
      <c r="BGW814" s="239"/>
      <c r="BGX814" s="179"/>
      <c r="BGY814" s="439"/>
      <c r="BHA814" s="179"/>
      <c r="BHB814" s="179"/>
      <c r="BHC814" s="179"/>
      <c r="BHD814" s="10"/>
      <c r="BHE814" s="10">
        <f>SUM(BHD809:BHD813)</f>
        <v>1221.5500000000002</v>
      </c>
    </row>
    <row r="815" spans="1:1565" s="14" customFormat="1" ht="15">
      <c r="A815" s="179" t="s">
        <v>80</v>
      </c>
      <c r="B815" s="363" t="s">
        <v>2095</v>
      </c>
      <c r="D815" s="248">
        <f>IF(C815="Kopman",1.4,1)</f>
        <v>1</v>
      </c>
      <c r="E815" s="180">
        <f>VLOOKUP(B815,$A$879:$F$2508,6,FALSE)</f>
        <v>6</v>
      </c>
      <c r="F815" s="179" t="s">
        <v>61</v>
      </c>
      <c r="G815" s="10">
        <f>E815*1.5*D815</f>
        <v>9</v>
      </c>
      <c r="H815" s="10"/>
      <c r="I815" s="233"/>
      <c r="J815" s="179" t="s">
        <v>80</v>
      </c>
      <c r="K815" s="361" t="s">
        <v>453</v>
      </c>
      <c r="L815" s="250"/>
      <c r="M815" s="248">
        <f>IF(L815="Kopman",1.4,1)</f>
        <v>1</v>
      </c>
      <c r="N815" s="180">
        <f>VLOOKUP(K815,$A$879:$F$2508,6,FALSE)</f>
        <v>21</v>
      </c>
      <c r="O815" s="179" t="s">
        <v>61</v>
      </c>
      <c r="P815" s="10">
        <f>N815*1.5*M815</f>
        <v>31.5</v>
      </c>
      <c r="Q815" s="10"/>
      <c r="R815" s="233"/>
      <c r="S815" s="179" t="s">
        <v>80</v>
      </c>
      <c r="T815" s="361" t="s">
        <v>499</v>
      </c>
      <c r="V815" s="248">
        <f>IF(U815="Kopman",1.4,1)</f>
        <v>1</v>
      </c>
      <c r="W815" s="180">
        <f>VLOOKUP(T815,$A$879:$F$2508,6,FALSE)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1" t="s">
        <v>462</v>
      </c>
      <c r="AE815" s="248">
        <f>IF(AD815="Kopman",1.4,1)</f>
        <v>1</v>
      </c>
      <c r="AF815" s="180">
        <f>VLOOKUP(AC815,$A$879:$F$2508,6,FALSE)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1" t="s">
        <v>2095</v>
      </c>
      <c r="AN815" s="248">
        <f>IF(AM815="Kopman",1.4,1)</f>
        <v>1</v>
      </c>
      <c r="AO815" s="180">
        <f>VLOOKUP(AL815,$A$879:$F$2508,6,FALSE)</f>
        <v>6</v>
      </c>
      <c r="AP815" s="179" t="s">
        <v>61</v>
      </c>
      <c r="AQ815" s="10">
        <f>AO815*1.5*AN815</f>
        <v>9</v>
      </c>
      <c r="AR815" s="10"/>
      <c r="AS815" s="233"/>
      <c r="AT815" s="179" t="s">
        <v>80</v>
      </c>
      <c r="AU815" s="361" t="s">
        <v>1747</v>
      </c>
      <c r="AW815" s="248">
        <f>IF(AV815="Kopman",1.4,1)</f>
        <v>1</v>
      </c>
      <c r="AX815" s="180">
        <f>VLOOKUP(AU815,$A$879:$F$2508,6,FALSE)</f>
        <v>115</v>
      </c>
      <c r="AY815" s="179" t="s">
        <v>61</v>
      </c>
      <c r="AZ815" s="10">
        <f>AX815*1.5*AW815</f>
        <v>172.5</v>
      </c>
      <c r="BA815" s="10"/>
      <c r="BB815" s="233"/>
      <c r="BC815" s="179" t="s">
        <v>80</v>
      </c>
      <c r="BD815" s="361" t="s">
        <v>2119</v>
      </c>
      <c r="BF815" s="248">
        <f>IF(BE815="Kopman",1.4,1)</f>
        <v>1</v>
      </c>
      <c r="BG815" s="180">
        <f>VLOOKUP(BD815,$A$879:$F$2508,6,FALSE)</f>
        <v>152</v>
      </c>
      <c r="BH815" s="179" t="s">
        <v>61</v>
      </c>
      <c r="BI815" s="10">
        <f>BG815*1.5*BF815</f>
        <v>228</v>
      </c>
      <c r="BJ815" s="10"/>
      <c r="BK815" s="233"/>
      <c r="BL815" s="179" t="s">
        <v>80</v>
      </c>
      <c r="BM815" s="361" t="s">
        <v>1703</v>
      </c>
      <c r="BO815" s="248">
        <f>IF(BN815="Kopman",1.4,1)</f>
        <v>1</v>
      </c>
      <c r="BP815" s="180">
        <f>VLOOKUP(BM815,$A$879:$F$2508,6,FALSE)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1" t="s">
        <v>499</v>
      </c>
      <c r="BX815" s="248">
        <f>IF(BW815="Kopman",1.4,1)</f>
        <v>1</v>
      </c>
      <c r="BY815" s="180">
        <f>VLOOKUP(BV815,$A$879:$F$2508,6,FALSE)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1" t="s">
        <v>2351</v>
      </c>
      <c r="CG815" s="248">
        <f>IF(CF815="Kopman",1.4,1)</f>
        <v>1</v>
      </c>
      <c r="CH815" s="180">
        <f>VLOOKUP(CE815,$A$879:$F$2508,6,FALSE)</f>
        <v>48</v>
      </c>
      <c r="CI815" s="179" t="s">
        <v>61</v>
      </c>
      <c r="CJ815" s="10">
        <f>CH815*1.5*CG815</f>
        <v>72</v>
      </c>
      <c r="CK815" s="10"/>
      <c r="CL815" s="233"/>
      <c r="CM815" s="179" t="s">
        <v>80</v>
      </c>
      <c r="CN815" s="361" t="s">
        <v>2119</v>
      </c>
      <c r="CP815" s="248">
        <f>IF(CO815="Kopman",1.4,1)</f>
        <v>1</v>
      </c>
      <c r="CQ815" s="180">
        <f>VLOOKUP(CN815,$A$879:$F$2508,6,FALSE)</f>
        <v>152</v>
      </c>
      <c r="CR815" s="179" t="s">
        <v>61</v>
      </c>
      <c r="CS815" s="10">
        <f>CQ815*1.5*CP815</f>
        <v>228</v>
      </c>
      <c r="CT815" s="10"/>
      <c r="CU815" s="233"/>
      <c r="CV815" s="179" t="s">
        <v>80</v>
      </c>
      <c r="CW815" s="361" t="s">
        <v>1747</v>
      </c>
      <c r="CY815" s="248">
        <f>IF(CX815="Kopman",1.4,1)</f>
        <v>1</v>
      </c>
      <c r="CZ815" s="180">
        <f>VLOOKUP(CW815,$A$879:$F$2508,6,FALSE)</f>
        <v>115</v>
      </c>
      <c r="DA815" s="179" t="s">
        <v>61</v>
      </c>
      <c r="DB815" s="10">
        <f>CZ815*1.5*CY815</f>
        <v>172.5</v>
      </c>
      <c r="DC815" s="10"/>
      <c r="DD815" s="233"/>
      <c r="DE815" s="179" t="s">
        <v>80</v>
      </c>
      <c r="DF815" s="361" t="s">
        <v>499</v>
      </c>
      <c r="DH815" s="248">
        <f>IF(DG815="Kopman",1.4,1)</f>
        <v>1</v>
      </c>
      <c r="DI815" s="180">
        <f>VLOOKUP(DF815,$A$879:$F$2508,6,FALSE)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1" t="s">
        <v>462</v>
      </c>
      <c r="DQ815" s="248">
        <f>IF(DP815="Kopman",1.4,1)</f>
        <v>1</v>
      </c>
      <c r="DR815" s="180">
        <f>VLOOKUP(DO815,$A$879:$F$2508,6,FALSE)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1" t="s">
        <v>499</v>
      </c>
      <c r="DZ815" s="248">
        <f>IF(DY815="Kopman",1.4,1)</f>
        <v>1</v>
      </c>
      <c r="EA815" s="180">
        <f>VLOOKUP(DX815,$A$879:$F$2508,6,FALSE)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1" t="s">
        <v>2119</v>
      </c>
      <c r="EI815" s="248">
        <f>IF(EH815="Kopman",1.4,1)</f>
        <v>1</v>
      </c>
      <c r="EJ815" s="180">
        <f>VLOOKUP(EG815,$A$879:$F$2508,6,FALSE)</f>
        <v>152</v>
      </c>
      <c r="EK815" s="179" t="s">
        <v>61</v>
      </c>
      <c r="EL815" s="10">
        <f>EJ815*1.5*EI815</f>
        <v>228</v>
      </c>
      <c r="EM815" s="10"/>
      <c r="EN815" s="233"/>
      <c r="EO815" s="179" t="s">
        <v>80</v>
      </c>
      <c r="EP815" s="361" t="s">
        <v>1747</v>
      </c>
      <c r="ER815" s="248">
        <f>IF(EQ815="Kopman",1.4,1)</f>
        <v>1</v>
      </c>
      <c r="ES815" s="180">
        <f>VLOOKUP(EP815,$A$879:$F$2508,6,FALSE)</f>
        <v>115</v>
      </c>
      <c r="ET815" s="179" t="s">
        <v>61</v>
      </c>
      <c r="EU815" s="10">
        <f>ES815*1.5*ER815</f>
        <v>172.5</v>
      </c>
      <c r="EV815" s="10"/>
      <c r="EW815" s="233"/>
      <c r="EX815" s="179" t="s">
        <v>80</v>
      </c>
      <c r="EY815" s="361" t="s">
        <v>2119</v>
      </c>
      <c r="FA815" s="248">
        <f>IF(EZ815="Kopman",1.4,1)</f>
        <v>1</v>
      </c>
      <c r="FB815" s="180">
        <f>VLOOKUP(EY815,$A$879:$F$2508,6,FALSE)</f>
        <v>152</v>
      </c>
      <c r="FC815" s="179" t="s">
        <v>61</v>
      </c>
      <c r="FD815" s="10">
        <f>FB815*1.5*FA815</f>
        <v>228</v>
      </c>
      <c r="FE815" s="10"/>
      <c r="FF815" s="233"/>
      <c r="FG815" s="179" t="s">
        <v>80</v>
      </c>
      <c r="FH815" s="361" t="s">
        <v>2095</v>
      </c>
      <c r="FJ815" s="248">
        <f>IF(FI815="Kopman",1.4,1)</f>
        <v>1</v>
      </c>
      <c r="FK815" s="180">
        <f>VLOOKUP(FH815,$A$879:$F$2508,6,FALSE)</f>
        <v>6</v>
      </c>
      <c r="FL815" s="179" t="s">
        <v>61</v>
      </c>
      <c r="FM815" s="10">
        <f>FK815*1.5*FJ815</f>
        <v>9</v>
      </c>
      <c r="FN815" s="10"/>
      <c r="FO815" s="233"/>
      <c r="FP815" s="179" t="s">
        <v>80</v>
      </c>
      <c r="FQ815" s="361" t="s">
        <v>499</v>
      </c>
      <c r="FS815" s="248">
        <f>IF(FR815="Kopman",1.4,1)</f>
        <v>1</v>
      </c>
      <c r="FT815" s="180">
        <f>VLOOKUP(FQ815,$A$879:$F$2508,6,FALSE)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9" t="s">
        <v>183</v>
      </c>
      <c r="GB815" s="248">
        <f>IF(GA815="Kopman",1.4,1)</f>
        <v>1</v>
      </c>
      <c r="GC815" s="180" t="e">
        <f>VLOOKUP(FZ815,$A$879:$F$2508,6,FALSE)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1" t="s">
        <v>2119</v>
      </c>
      <c r="GK815" s="248">
        <f>IF(GJ815="Kopman",1.4,1)</f>
        <v>1</v>
      </c>
      <c r="GL815" s="180">
        <f>VLOOKUP(GI815,$A$879:$F$2508,6,FALSE)</f>
        <v>152</v>
      </c>
      <c r="GM815" s="179" t="s">
        <v>61</v>
      </c>
      <c r="GN815" s="10">
        <f>GL815*1.5*GK815</f>
        <v>228</v>
      </c>
      <c r="GO815" s="10"/>
      <c r="GP815" s="233"/>
      <c r="GQ815" s="179" t="s">
        <v>80</v>
      </c>
      <c r="GR815" s="361" t="s">
        <v>1747</v>
      </c>
      <c r="GT815" s="248">
        <f>IF(GS815="Kopman",1.4,1)</f>
        <v>1</v>
      </c>
      <c r="GU815" s="180">
        <f>VLOOKUP(GR815,$A$879:$F$2508,6,FALSE)</f>
        <v>115</v>
      </c>
      <c r="GV815" s="179" t="s">
        <v>61</v>
      </c>
      <c r="GW815" s="10">
        <f>GU815*1.5*GT815</f>
        <v>172.5</v>
      </c>
      <c r="GX815" s="10"/>
      <c r="GY815" s="233"/>
      <c r="GZ815" s="179" t="s">
        <v>80</v>
      </c>
      <c r="HA815" s="361" t="s">
        <v>2095</v>
      </c>
      <c r="HC815" s="248">
        <f>IF(HB815="Kopman",1.4,1)</f>
        <v>1</v>
      </c>
      <c r="HD815" s="180">
        <f>VLOOKUP(HA815,$A$879:$F$2508,6,FALSE)</f>
        <v>6</v>
      </c>
      <c r="HE815" s="179" t="s">
        <v>61</v>
      </c>
      <c r="HF815" s="10">
        <f>HD815*1.5*HC815</f>
        <v>9</v>
      </c>
      <c r="HG815" s="10"/>
      <c r="HH815" s="233"/>
      <c r="HI815" s="179" t="s">
        <v>80</v>
      </c>
      <c r="HJ815" s="361" t="s">
        <v>2351</v>
      </c>
      <c r="HL815" s="248">
        <f>IF(HK815="Kopman",1.4,1)</f>
        <v>1</v>
      </c>
      <c r="HM815" s="180">
        <f>VLOOKUP(HJ815,$A$879:$F$2508,6,FALSE)</f>
        <v>48</v>
      </c>
      <c r="HN815" s="179" t="s">
        <v>61</v>
      </c>
      <c r="HO815" s="10">
        <f>HM815*1.5*HL815</f>
        <v>72</v>
      </c>
      <c r="HP815" s="10"/>
      <c r="HQ815" s="233"/>
      <c r="HR815" s="179" t="s">
        <v>80</v>
      </c>
      <c r="HS815" s="361" t="s">
        <v>2095</v>
      </c>
      <c r="HU815" s="248">
        <f>IF(HT815="Kopman",1.4,1)</f>
        <v>1</v>
      </c>
      <c r="HV815" s="180">
        <f>VLOOKUP(HS815,$A$879:$F$2508,6,FALSE)</f>
        <v>6</v>
      </c>
      <c r="HW815" s="179" t="s">
        <v>61</v>
      </c>
      <c r="HX815" s="10">
        <f>HV815*1.5*HU815</f>
        <v>9</v>
      </c>
      <c r="HY815" s="10"/>
      <c r="HZ815" s="233"/>
      <c r="IA815" s="179" t="s">
        <v>80</v>
      </c>
      <c r="IB815" s="361" t="s">
        <v>462</v>
      </c>
      <c r="ID815" s="248">
        <f>IF(IC815="Kopman",1.4,1)</f>
        <v>1</v>
      </c>
      <c r="IE815" s="180">
        <f>VLOOKUP(IB815,$A$879:$F$2508,6,FALSE)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1" t="s">
        <v>2095</v>
      </c>
      <c r="IM815" s="248">
        <f>IF(IL815="Kopman",1.4,1)</f>
        <v>1</v>
      </c>
      <c r="IN815" s="180">
        <f>VLOOKUP(IK815,$A$879:$F$2508,6,FALSE)</f>
        <v>6</v>
      </c>
      <c r="IO815" s="179" t="s">
        <v>61</v>
      </c>
      <c r="IP815" s="10">
        <f>IN815*1.5*IM815</f>
        <v>9</v>
      </c>
      <c r="IQ815" s="10"/>
      <c r="IR815" s="233"/>
      <c r="IS815" s="179" t="s">
        <v>80</v>
      </c>
      <c r="IT815" s="361" t="s">
        <v>2351</v>
      </c>
      <c r="IV815" s="248">
        <f>IF(IU815="Kopman",1.4,1)</f>
        <v>1</v>
      </c>
      <c r="IW815" s="180">
        <f>VLOOKUP(IT815,$A$879:$F$2508,6,FALSE)</f>
        <v>48</v>
      </c>
      <c r="IX815" s="179" t="s">
        <v>61</v>
      </c>
      <c r="IY815" s="10">
        <f>IW815*1.5*IV815</f>
        <v>72</v>
      </c>
      <c r="IZ815" s="10"/>
      <c r="JA815" s="233"/>
      <c r="JB815" s="179" t="s">
        <v>80</v>
      </c>
      <c r="JC815" s="361" t="s">
        <v>1747</v>
      </c>
      <c r="JE815" s="248">
        <f>IF(JD815="Kopman",1.4,1)</f>
        <v>1</v>
      </c>
      <c r="JF815" s="180">
        <f>VLOOKUP(JC815,$A$879:$F$2508,6,FALSE)</f>
        <v>115</v>
      </c>
      <c r="JG815" s="179" t="s">
        <v>61</v>
      </c>
      <c r="JH815" s="10">
        <f>JF815*1.5*JE815</f>
        <v>172.5</v>
      </c>
      <c r="JI815" s="10"/>
      <c r="JJ815" s="233"/>
      <c r="JK815" s="179" t="s">
        <v>80</v>
      </c>
      <c r="JL815" s="361" t="s">
        <v>2332</v>
      </c>
      <c r="JN815" s="248">
        <f>IF(JM815="Kopman",1.4,1)</f>
        <v>1</v>
      </c>
      <c r="JO815" s="180">
        <f>VLOOKUP(JL815,$A$879:$F$2508,6,FALSE)</f>
        <v>9</v>
      </c>
      <c r="JP815" s="179" t="s">
        <v>61</v>
      </c>
      <c r="JQ815" s="10">
        <f>JO815*1.5*JN815</f>
        <v>13.5</v>
      </c>
      <c r="JR815" s="10"/>
      <c r="JS815" s="233"/>
      <c r="JT815" s="179" t="s">
        <v>80</v>
      </c>
      <c r="JU815" s="361" t="s">
        <v>462</v>
      </c>
      <c r="JW815" s="248">
        <f>IF(JV815="Kopman",1.4,1)</f>
        <v>1</v>
      </c>
      <c r="JX815" s="180">
        <f>VLOOKUP(JU815,$A$879:$F$2508,6,FALSE)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9" t="s">
        <v>183</v>
      </c>
      <c r="KF815" s="248">
        <f>IF(KE815="Kopman",1.4,1)</f>
        <v>1</v>
      </c>
      <c r="KG815" s="180" t="e">
        <f>VLOOKUP(KD815,$A$879:$F$2508,6,FALSE)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1" t="s">
        <v>453</v>
      </c>
      <c r="KO815" s="248">
        <f>IF(KN815="Kopman",1.4,1)</f>
        <v>1</v>
      </c>
      <c r="KP815" s="180">
        <f>VLOOKUP(KM815,$A$879:$F$2508,6,FALSE)</f>
        <v>21</v>
      </c>
      <c r="KQ815" s="179" t="s">
        <v>61</v>
      </c>
      <c r="KR815" s="10">
        <f>KP815*1.5*KO815</f>
        <v>31.5</v>
      </c>
      <c r="KS815" s="10"/>
      <c r="KT815" s="233"/>
      <c r="KU815" s="179" t="s">
        <v>80</v>
      </c>
      <c r="KV815" s="361" t="s">
        <v>1747</v>
      </c>
      <c r="KX815" s="248">
        <f>IF(KW815="Kopman",1.4,1)</f>
        <v>1</v>
      </c>
      <c r="KY815" s="180">
        <f>VLOOKUP(KV815,$A$879:$F$2508,6,FALSE)</f>
        <v>115</v>
      </c>
      <c r="KZ815" s="179" t="s">
        <v>61</v>
      </c>
      <c r="LA815" s="10">
        <f>KY815*1.5*KX815</f>
        <v>172.5</v>
      </c>
      <c r="LB815" s="10"/>
      <c r="LC815" s="233"/>
      <c r="LD815" s="179" t="s">
        <v>80</v>
      </c>
      <c r="LE815" s="369" t="s">
        <v>183</v>
      </c>
      <c r="LG815" s="248">
        <f>IF(LF815="Kopman",1.4,1)</f>
        <v>1</v>
      </c>
      <c r="LH815" s="180" t="e">
        <f>VLOOKUP(LE815,$A$879:$F$2508,6,FALSE)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1" t="s">
        <v>462</v>
      </c>
      <c r="LP815" s="248">
        <f>IF(LO815="Kopman",1.4,1)</f>
        <v>1</v>
      </c>
      <c r="LQ815" s="180">
        <f>VLOOKUP(LN815,$A$879:$F$2508,6,FALSE)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1" t="s">
        <v>2351</v>
      </c>
      <c r="LY815" s="248">
        <f>IF(LX815="Kopman",1.4,1)</f>
        <v>1</v>
      </c>
      <c r="LZ815" s="180">
        <f>VLOOKUP(LW815,$A$879:$F$2508,6,FALSE)</f>
        <v>48</v>
      </c>
      <c r="MA815" s="179" t="s">
        <v>61</v>
      </c>
      <c r="MB815" s="10">
        <f>LZ815*1.5*LY815</f>
        <v>72</v>
      </c>
      <c r="MC815" s="10"/>
      <c r="MD815" s="233"/>
      <c r="ME815" s="179" t="s">
        <v>80</v>
      </c>
      <c r="MF815" s="361" t="s">
        <v>2332</v>
      </c>
      <c r="MH815" s="248">
        <f>IF(MG815="Kopman",1.4,1)</f>
        <v>1</v>
      </c>
      <c r="MI815" s="180">
        <f>VLOOKUP(MF815,$A$879:$F$2508,6,FALSE)</f>
        <v>9</v>
      </c>
      <c r="MJ815" s="179" t="s">
        <v>61</v>
      </c>
      <c r="MK815" s="10">
        <f>MI815*1.5*MH815</f>
        <v>13.5</v>
      </c>
      <c r="ML815" s="10"/>
      <c r="MM815" s="233"/>
      <c r="MN815" s="179" t="s">
        <v>80</v>
      </c>
      <c r="MO815" s="369" t="s">
        <v>183</v>
      </c>
      <c r="MQ815" s="248">
        <f>IF(MP815="Kopman",1.4,1)</f>
        <v>1</v>
      </c>
      <c r="MR815" s="180" t="e">
        <f>VLOOKUP(MO815,$A$879:$F$2508,6,FALSE)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1" t="s">
        <v>1747</v>
      </c>
      <c r="MZ815" s="248">
        <f>IF(MY815="Kopman",1.4,1)</f>
        <v>1</v>
      </c>
      <c r="NA815" s="180">
        <f>VLOOKUP(MX815,$A$879:$F$2508,6,FALSE)</f>
        <v>115</v>
      </c>
      <c r="NB815" s="179" t="s">
        <v>61</v>
      </c>
      <c r="NC815" s="10">
        <f>NA815*1.5*MZ815</f>
        <v>172.5</v>
      </c>
      <c r="ND815" s="10"/>
      <c r="NE815" s="233"/>
      <c r="NF815" s="179" t="s">
        <v>80</v>
      </c>
      <c r="NG815" s="361" t="s">
        <v>2351</v>
      </c>
      <c r="NI815" s="248">
        <f>IF(NH815="Kopman",1.4,1)</f>
        <v>1</v>
      </c>
      <c r="NJ815" s="180">
        <f>VLOOKUP(NG815,$A$879:$F$2508,6,FALSE)</f>
        <v>48</v>
      </c>
      <c r="NK815" s="179" t="s">
        <v>61</v>
      </c>
      <c r="NL815" s="10">
        <f>NJ815*1.5*NI815</f>
        <v>72</v>
      </c>
      <c r="NM815" s="10"/>
      <c r="NN815" s="233"/>
      <c r="NO815" s="179" t="s">
        <v>80</v>
      </c>
      <c r="NP815" s="361" t="s">
        <v>538</v>
      </c>
      <c r="NR815" s="248">
        <f>IF(NQ815="Kopman",1.4,1)</f>
        <v>1</v>
      </c>
      <c r="NS815" s="180">
        <f>VLOOKUP(NP815,$A$879:$F$2508,6,FALSE)</f>
        <v>0</v>
      </c>
      <c r="NT815" s="179" t="s">
        <v>61</v>
      </c>
      <c r="NU815" s="10">
        <f>NS815*1.5*NR815</f>
        <v>0</v>
      </c>
      <c r="NV815" s="10"/>
      <c r="NW815" s="233"/>
      <c r="NX815" s="179" t="s">
        <v>80</v>
      </c>
      <c r="NY815" s="361" t="s">
        <v>2119</v>
      </c>
      <c r="OA815" s="248">
        <f>IF(NZ815="Kopman",1.4,1)</f>
        <v>1</v>
      </c>
      <c r="OB815" s="180">
        <f>VLOOKUP(NY815,$A$879:$F$2508,6,FALSE)</f>
        <v>152</v>
      </c>
      <c r="OC815" s="179" t="s">
        <v>61</v>
      </c>
      <c r="OD815" s="10">
        <f>OB815*1.5*OA815</f>
        <v>228</v>
      </c>
      <c r="OE815" s="10"/>
      <c r="OF815" s="233"/>
      <c r="OG815" s="179" t="s">
        <v>80</v>
      </c>
      <c r="OH815" s="361" t="s">
        <v>499</v>
      </c>
      <c r="OJ815" s="248">
        <f>IF(OI815="Kopman",1.4,1)</f>
        <v>1</v>
      </c>
      <c r="OK815" s="180">
        <f>VLOOKUP(OH815,$A$879:$F$2508,6,FALSE)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1" t="s">
        <v>2119</v>
      </c>
      <c r="OS815" s="248">
        <f>IF(OR815="Kopman",1.4,1)</f>
        <v>1</v>
      </c>
      <c r="OT815" s="180">
        <f>VLOOKUP(OQ815,$A$879:$F$2508,6,FALSE)</f>
        <v>152</v>
      </c>
      <c r="OU815" s="179" t="s">
        <v>61</v>
      </c>
      <c r="OV815" s="10">
        <f>OT815*1.5*OS815</f>
        <v>228</v>
      </c>
      <c r="OW815" s="10"/>
      <c r="OX815" s="233"/>
      <c r="OY815" s="179" t="s">
        <v>80</v>
      </c>
      <c r="OZ815" s="371" t="s">
        <v>2023</v>
      </c>
      <c r="PB815" s="248">
        <f>IF(PA815="Kopman",1.4,1)</f>
        <v>1</v>
      </c>
      <c r="PC815" s="180">
        <f>VLOOKUP(OZ815,$A$879:$F$2508,6,FALSE)</f>
        <v>114</v>
      </c>
      <c r="PD815" s="179" t="s">
        <v>61</v>
      </c>
      <c r="PE815" s="10">
        <f>PC815*1.5*PB815</f>
        <v>171</v>
      </c>
      <c r="PF815" s="10"/>
      <c r="PG815" s="233"/>
      <c r="PH815" s="179" t="s">
        <v>80</v>
      </c>
      <c r="PI815" s="361" t="s">
        <v>462</v>
      </c>
      <c r="PK815" s="248">
        <f>IF(PJ815="Kopman",1.4,1)</f>
        <v>1</v>
      </c>
      <c r="PL815" s="180">
        <f>VLOOKUP(PI815,$A$879:$F$2508,6,FALSE)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1" t="s">
        <v>722</v>
      </c>
      <c r="PT815" s="248">
        <f>IF(PS815="Kopman",1.4,1)</f>
        <v>1</v>
      </c>
      <c r="PU815" s="180">
        <f>VLOOKUP(PR815,$A$879:$F$2508,6,FALSE)</f>
        <v>13</v>
      </c>
      <c r="PV815" s="179" t="s">
        <v>61</v>
      </c>
      <c r="PW815" s="10">
        <f>PU815*1.5*PT815</f>
        <v>19.5</v>
      </c>
      <c r="PX815" s="10"/>
      <c r="PY815" s="233"/>
      <c r="PZ815" s="179" t="s">
        <v>80</v>
      </c>
      <c r="QA815" s="363" t="s">
        <v>2119</v>
      </c>
      <c r="QC815" s="248">
        <f>IF(QB815="Kopman",1.4,1)</f>
        <v>1</v>
      </c>
      <c r="QD815" s="180">
        <f>VLOOKUP(QA815,$A$879:$F$2508,6,FALSE)</f>
        <v>152</v>
      </c>
      <c r="QE815" s="179" t="s">
        <v>61</v>
      </c>
      <c r="QF815" s="10">
        <f>QD815*1.5*QC815</f>
        <v>228</v>
      </c>
      <c r="QG815" s="10"/>
      <c r="QH815" s="233"/>
      <c r="QI815" s="179" t="s">
        <v>80</v>
      </c>
      <c r="QJ815" s="369" t="s">
        <v>183</v>
      </c>
      <c r="QL815" s="248">
        <f>IF(QK815="Kopman",1.4,1)</f>
        <v>1</v>
      </c>
      <c r="QM815" s="180" t="e">
        <f>VLOOKUP(QJ815,$A$879:$F$2508,6,FALSE)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1" t="s">
        <v>499</v>
      </c>
      <c r="QU815" s="248">
        <f>IF(QT815="Kopman",1.4,1)</f>
        <v>1</v>
      </c>
      <c r="QV815" s="180">
        <f>VLOOKUP(QS815,$A$879:$F$2508,6,FALSE)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1" t="s">
        <v>2119</v>
      </c>
      <c r="RD815" s="248">
        <f>IF(RC815="Kopman",1.4,1)</f>
        <v>1</v>
      </c>
      <c r="RE815" s="180">
        <f>VLOOKUP(RB815,$A$879:$F$2508,6,FALSE)</f>
        <v>152</v>
      </c>
      <c r="RF815" s="179" t="s">
        <v>61</v>
      </c>
      <c r="RG815" s="10">
        <f>RE815*1.5*RD815</f>
        <v>228</v>
      </c>
      <c r="RH815" s="10"/>
      <c r="RI815" s="233"/>
      <c r="RJ815" s="179" t="s">
        <v>80</v>
      </c>
      <c r="RK815" s="361" t="s">
        <v>1747</v>
      </c>
      <c r="RM815" s="248">
        <f>IF(RL815="Kopman",1.4,1)</f>
        <v>1</v>
      </c>
      <c r="RN815" s="180">
        <f>VLOOKUP(RK815,$A$879:$F$2508,6,FALSE)</f>
        <v>115</v>
      </c>
      <c r="RO815" s="179" t="s">
        <v>61</v>
      </c>
      <c r="RP815" s="10">
        <f>RN815*1.5*RM815</f>
        <v>172.5</v>
      </c>
      <c r="RQ815" s="10"/>
      <c r="RR815" s="233"/>
      <c r="RS815" s="179" t="s">
        <v>80</v>
      </c>
      <c r="RT815" s="369" t="s">
        <v>183</v>
      </c>
      <c r="RV815" s="248">
        <f>IF(RU815="Kopman",1.4,1)</f>
        <v>1</v>
      </c>
      <c r="RW815" s="180" t="e">
        <f>VLOOKUP(RT815,$A$879:$F$2508,6,FALSE)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1" t="s">
        <v>625</v>
      </c>
      <c r="SE815" s="248">
        <f>IF(SD815="Kopman",1.4,1)</f>
        <v>1</v>
      </c>
      <c r="SF815" s="180">
        <f>VLOOKUP(SC815,$A$879:$F$2508,6,FALSE)</f>
        <v>72</v>
      </c>
      <c r="SG815" s="179" t="s">
        <v>61</v>
      </c>
      <c r="SH815" s="10">
        <f>SF815*1.5*SE815</f>
        <v>108</v>
      </c>
      <c r="SI815" s="10"/>
      <c r="SJ815" s="239"/>
      <c r="SK815" s="179" t="s">
        <v>80</v>
      </c>
      <c r="SL815" s="361" t="s">
        <v>625</v>
      </c>
      <c r="SN815" s="248">
        <f>IF(SM815="Kopman",1.4,1)</f>
        <v>1</v>
      </c>
      <c r="SO815" s="180">
        <f>VLOOKUP(SL815,$A$879:$F$2508,6,FALSE)</f>
        <v>72</v>
      </c>
      <c r="SP815" s="179" t="s">
        <v>61</v>
      </c>
      <c r="SQ815" s="10">
        <f>SO815*1.5*SN815</f>
        <v>108</v>
      </c>
      <c r="SR815" s="10"/>
      <c r="SS815" s="239"/>
      <c r="ST815" s="179" t="s">
        <v>80</v>
      </c>
      <c r="SU815" s="361" t="s">
        <v>1747</v>
      </c>
      <c r="SW815" s="248">
        <f>IF(SV815="Kopman",1.4,1)</f>
        <v>1</v>
      </c>
      <c r="SX815" s="180">
        <f>VLOOKUP(SU815,$A$879:$F$2508,6,FALSE)</f>
        <v>115</v>
      </c>
      <c r="SY815" s="179" t="s">
        <v>61</v>
      </c>
      <c r="SZ815" s="10">
        <f>SX815*1.5*SW815</f>
        <v>172.5</v>
      </c>
      <c r="TA815" s="10"/>
      <c r="TB815" s="239"/>
      <c r="TC815" s="179" t="s">
        <v>80</v>
      </c>
      <c r="TD815" s="369" t="s">
        <v>183</v>
      </c>
      <c r="TF815" s="248">
        <f>IF(TE815="Kopman",1.4,1)</f>
        <v>1</v>
      </c>
      <c r="TG815" s="180" t="e">
        <f>VLOOKUP(TD815,$A$879:$F$2508,6,FALSE)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1" t="s">
        <v>962</v>
      </c>
      <c r="TO815" s="248">
        <f>IF(TN815="Kopman",1.4,1)</f>
        <v>1</v>
      </c>
      <c r="TP815" s="180">
        <f>VLOOKUP(TM815,$A$879:$F$2508,6,FALSE)</f>
        <v>2</v>
      </c>
      <c r="TQ815" s="179" t="s">
        <v>61</v>
      </c>
      <c r="TR815" s="10">
        <f>TP815*1.5*TO815</f>
        <v>3</v>
      </c>
      <c r="TS815" s="10"/>
      <c r="TT815" s="239"/>
      <c r="TU815" s="179" t="s">
        <v>80</v>
      </c>
      <c r="TV815" s="361" t="s">
        <v>453</v>
      </c>
      <c r="TX815" s="248">
        <f>IF(TW815="Kopman",1.4,1)</f>
        <v>1</v>
      </c>
      <c r="TY815" s="180">
        <f>VLOOKUP(TV815,$A$879:$F$2508,6,FALSE)</f>
        <v>21</v>
      </c>
      <c r="TZ815" s="179" t="s">
        <v>61</v>
      </c>
      <c r="UA815" s="10">
        <f>TY815*1.5*TX815</f>
        <v>31.5</v>
      </c>
      <c r="UB815" s="10"/>
      <c r="UC815" s="239"/>
      <c r="UD815" s="179" t="s">
        <v>80</v>
      </c>
      <c r="UE815" s="361" t="s">
        <v>499</v>
      </c>
      <c r="UG815" s="248">
        <f>IF(UF815="Kopman",1.4,1)</f>
        <v>1</v>
      </c>
      <c r="UH815" s="180">
        <f>VLOOKUP(UE815,$A$879:$F$2508,6,FALSE)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9" t="s">
        <v>183</v>
      </c>
      <c r="UP815" s="248">
        <f>IF(UO815="Kopman",1.4,1)</f>
        <v>1</v>
      </c>
      <c r="UQ815" s="180" t="e">
        <f>VLOOKUP(UN815,$A$879:$F$2508,6,FALSE)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1" t="s">
        <v>548</v>
      </c>
      <c r="UY815" s="248">
        <f>IF(UX815="Kopman",1.4,1)</f>
        <v>1</v>
      </c>
      <c r="UZ815" s="180">
        <f>VLOOKUP(UW815,$A$879:$F$2508,6,FALSE)</f>
        <v>143</v>
      </c>
      <c r="VA815" s="179" t="s">
        <v>61</v>
      </c>
      <c r="VB815" s="10">
        <f>UZ815*1.5*UY815</f>
        <v>214.5</v>
      </c>
      <c r="VC815" s="10"/>
      <c r="VD815" s="239"/>
      <c r="VE815" s="179" t="s">
        <v>80</v>
      </c>
      <c r="VF815" s="369" t="s">
        <v>183</v>
      </c>
      <c r="VH815" s="248">
        <f>IF(VG815="Kopman",1.4,1)</f>
        <v>1</v>
      </c>
      <c r="VI815" s="180" t="e">
        <f>VLOOKUP(VF815,$A$879:$F$2508,6,FALSE)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1" t="s">
        <v>538</v>
      </c>
      <c r="VQ815" s="248">
        <f>IF(VP815="Kopman",1.4,1)</f>
        <v>1</v>
      </c>
      <c r="VR815" s="180">
        <f>VLOOKUP(VO815,$A$879:$F$2508,6,FALSE)</f>
        <v>0</v>
      </c>
      <c r="VS815" s="179" t="s">
        <v>61</v>
      </c>
      <c r="VT815" s="10">
        <f>VR815*1.5*VQ815</f>
        <v>0</v>
      </c>
      <c r="VU815" s="10"/>
      <c r="VV815" s="239"/>
      <c r="VW815" s="179" t="s">
        <v>80</v>
      </c>
      <c r="VX815" s="369" t="s">
        <v>183</v>
      </c>
      <c r="VZ815" s="248">
        <f>IF(VY815="Kopman",1.4,1)</f>
        <v>1</v>
      </c>
      <c r="WA815" s="180" t="e">
        <f>VLOOKUP(VX815,$A$879:$F$2508,6,FALSE)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1" t="s">
        <v>1962</v>
      </c>
      <c r="WI815" s="248">
        <f>IF(WH815="Kopman",1.4,1)</f>
        <v>1</v>
      </c>
      <c r="WJ815" s="180">
        <f>VLOOKUP(WG815,$A$879:$F$2508,6,FALSE)</f>
        <v>59</v>
      </c>
      <c r="WK815" s="179" t="s">
        <v>61</v>
      </c>
      <c r="WL815" s="10">
        <f>WJ815*1.5*WI815</f>
        <v>88.5</v>
      </c>
      <c r="WN815" s="239"/>
      <c r="WO815" s="179" t="s">
        <v>80</v>
      </c>
      <c r="WP815" s="361" t="s">
        <v>2351</v>
      </c>
      <c r="WQ815" s="180"/>
      <c r="WR815" s="248">
        <f>IF(WQ815="Kopman",1.4,1)</f>
        <v>1</v>
      </c>
      <c r="WS815" s="180">
        <f>VLOOKUP(WP815,$A$879:$F$2508,6,FALSE)</f>
        <v>48</v>
      </c>
      <c r="WT815" s="179" t="s">
        <v>1663</v>
      </c>
      <c r="WU815" s="10">
        <f>WS815*1.5*WR815</f>
        <v>72</v>
      </c>
      <c r="WV815" s="10"/>
      <c r="WW815" s="239"/>
      <c r="WX815" s="179" t="s">
        <v>80</v>
      </c>
      <c r="WY815" s="361" t="s">
        <v>1747</v>
      </c>
      <c r="XA815" s="248">
        <f>IF(WZ815="Kopman",1.4,1)</f>
        <v>1</v>
      </c>
      <c r="XB815" s="180">
        <f>VLOOKUP(WY815,$A$879:$F$2508,6,FALSE)</f>
        <v>115</v>
      </c>
      <c r="XC815" s="179" t="s">
        <v>61</v>
      </c>
      <c r="XD815" s="10">
        <f>XB815*1.5*XA815</f>
        <v>172.5</v>
      </c>
      <c r="XF815" s="239"/>
      <c r="XG815" s="179" t="s">
        <v>80</v>
      </c>
      <c r="XH815" s="371" t="s">
        <v>548</v>
      </c>
      <c r="XJ815" s="248">
        <f>IF(XI815="Kopman",1.4,1)</f>
        <v>1</v>
      </c>
      <c r="XK815" s="180">
        <f>VLOOKUP(XH815,$A$879:$F$2508,6,FALSE)</f>
        <v>143</v>
      </c>
      <c r="XL815" s="179" t="s">
        <v>61</v>
      </c>
      <c r="XM815" s="10">
        <f>XK815*1.5*XJ815</f>
        <v>214.5</v>
      </c>
      <c r="XO815" s="239"/>
      <c r="XP815" s="179" t="s">
        <v>80</v>
      </c>
      <c r="XQ815" s="362" t="s">
        <v>2351</v>
      </c>
      <c r="XR815" s="14" t="s">
        <v>1662</v>
      </c>
      <c r="XS815" s="248">
        <f>IF(XR815="Kopman",1.4,1)</f>
        <v>1.4</v>
      </c>
      <c r="XT815" s="180">
        <f>VLOOKUP(XQ815,$A$879:$F$2508,6,FALSE)</f>
        <v>48</v>
      </c>
      <c r="XU815" s="179" t="s">
        <v>61</v>
      </c>
      <c r="XV815" s="10">
        <f>XT815*1.5*XS815</f>
        <v>100.8</v>
      </c>
      <c r="XW815" s="10"/>
      <c r="XX815" s="239"/>
      <c r="XY815" s="179" t="s">
        <v>80</v>
      </c>
      <c r="XZ815" s="361" t="s">
        <v>462</v>
      </c>
      <c r="YB815" s="248">
        <f>IF(YA815="Kopman",1.4,1)</f>
        <v>1</v>
      </c>
      <c r="YC815" s="180">
        <f>VLOOKUP(XZ815,$A$879:$F$2508,6,FALSE)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1" t="s">
        <v>436</v>
      </c>
      <c r="YK815" s="248">
        <f>IF(YJ815="Kopman",1.4,1)</f>
        <v>1</v>
      </c>
      <c r="YL815" s="180">
        <f>VLOOKUP(YI815,$A$879:$F$2508,6,FALSE)</f>
        <v>156</v>
      </c>
      <c r="YM815" s="179" t="s">
        <v>61</v>
      </c>
      <c r="YN815" s="10">
        <f>YL815*1.5*YK815</f>
        <v>234</v>
      </c>
      <c r="YO815" s="10"/>
      <c r="YP815" s="239"/>
      <c r="YQ815" s="179" t="s">
        <v>80</v>
      </c>
      <c r="YR815" s="361" t="s">
        <v>453</v>
      </c>
      <c r="YT815" s="248">
        <f>IF(YS815="Kopman",1.4,1)</f>
        <v>1</v>
      </c>
      <c r="YU815" s="180">
        <f>VLOOKUP(YR815,$A$879:$F$2508,6,FALSE)</f>
        <v>21</v>
      </c>
      <c r="YV815" s="179" t="s">
        <v>61</v>
      </c>
      <c r="YW815" s="10">
        <f>YU815*1.5*YT815</f>
        <v>31.5</v>
      </c>
      <c r="YY815" s="239"/>
      <c r="YZ815" s="179" t="s">
        <v>80</v>
      </c>
      <c r="ZA815" s="361" t="s">
        <v>2351</v>
      </c>
      <c r="ZC815" s="248">
        <f>IF(ZB815="Kopman",1.4,1)</f>
        <v>1</v>
      </c>
      <c r="ZD815" s="180">
        <f>VLOOKUP(ZA815,$A$879:$F$2508,6,FALSE)</f>
        <v>48</v>
      </c>
      <c r="ZE815" s="179" t="s">
        <v>61</v>
      </c>
      <c r="ZF815" s="10">
        <f>ZD815*1.5*ZC815</f>
        <v>72</v>
      </c>
      <c r="ZH815" s="239"/>
      <c r="ZI815" s="179" t="s">
        <v>80</v>
      </c>
      <c r="ZJ815" s="361" t="s">
        <v>962</v>
      </c>
      <c r="ZL815" s="248">
        <f>IF(ZK815="Kopman",1.4,1)</f>
        <v>1</v>
      </c>
      <c r="ZM815" s="180">
        <f>VLOOKUP(ZJ815,$A$879:$F$2508,6,FALSE)</f>
        <v>2</v>
      </c>
      <c r="ZN815" s="179" t="s">
        <v>61</v>
      </c>
      <c r="ZO815" s="10">
        <f>ZM815*1.5*ZL815</f>
        <v>3</v>
      </c>
      <c r="ZQ815" s="239"/>
      <c r="ZR815" s="179" t="s">
        <v>80</v>
      </c>
      <c r="ZS815" s="361" t="s">
        <v>462</v>
      </c>
      <c r="ZU815" s="248">
        <f>IF(ZT815="Kopman",1.4,1)</f>
        <v>1</v>
      </c>
      <c r="ZV815" s="180">
        <f>VLOOKUP(ZS815,$A$879:$F$2508,6,FALSE)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1" t="s">
        <v>462</v>
      </c>
      <c r="AAD815" s="248">
        <f>IF(AAC815="Kopman",1.4,1)</f>
        <v>1</v>
      </c>
      <c r="AAE815" s="180">
        <f>VLOOKUP(AAB815,$A$879:$F$2508,6,FALSE)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VLOOKUP(AAK815,$A$879:$F$2508,6,FALSE)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1" t="s">
        <v>506</v>
      </c>
      <c r="AAV815" s="248">
        <f>IF(AAU815="Kopman",1.4,1)</f>
        <v>1</v>
      </c>
      <c r="AAW815" s="180">
        <f>VLOOKUP(AAT815,$A$879:$F$2508,6,FALSE)</f>
        <v>11</v>
      </c>
      <c r="AAX815" s="179" t="s">
        <v>61</v>
      </c>
      <c r="AAY815" s="10">
        <f>AAW815*1.5*AAV815</f>
        <v>16.5</v>
      </c>
      <c r="AAZ815" s="10"/>
      <c r="ABA815" s="239"/>
      <c r="ABB815" s="179" t="s">
        <v>80</v>
      </c>
      <c r="ABC815" s="375" t="s">
        <v>1747</v>
      </c>
      <c r="ABE815" s="248">
        <f>IF(ABD815="Kopman",1.4,1)</f>
        <v>1</v>
      </c>
      <c r="ABF815" s="180">
        <f>VLOOKUP(ABC815,$A$879:$F$2508,6,FALSE)</f>
        <v>115</v>
      </c>
      <c r="ABG815" s="179" t="s">
        <v>61</v>
      </c>
      <c r="ABH815" s="10">
        <f>ABF815*1.5*ABE815</f>
        <v>172.5</v>
      </c>
      <c r="ABI815" s="10"/>
      <c r="ABJ815" s="239"/>
      <c r="ABK815" s="179" t="s">
        <v>80</v>
      </c>
      <c r="ABL815" s="361" t="s">
        <v>488</v>
      </c>
      <c r="ABN815" s="248">
        <f>IF(ABM815="Kopman",1.4,1)</f>
        <v>1</v>
      </c>
      <c r="ABO815" s="180">
        <f>VLOOKUP(ABL815,$A$879:$F$2508,6,FALSE)</f>
        <v>28</v>
      </c>
      <c r="ABP815" s="179" t="s">
        <v>61</v>
      </c>
      <c r="ABQ815" s="10">
        <f>ABO815*1.5*ABN815</f>
        <v>42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VLOOKUP(ABU815,$A$879:$F$2508,6,FALSE)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VLOOKUP(ACD815,$A$879:$F$2508,6,FALSE)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VLOOKUP(ACM815,$A$879:$F$2508,6,FALSE)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VLOOKUP(ACV815,$A$879:$F$2508,6,FALSE)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1" t="s">
        <v>1150</v>
      </c>
      <c r="ADG815" s="248">
        <f>IF(ADF815="Kopman",1.4,1)</f>
        <v>1</v>
      </c>
      <c r="ADH815" s="180">
        <f>VLOOKUP(ADE815,$A$879:$F$2508,6,FALSE)</f>
        <v>1</v>
      </c>
      <c r="ADI815" s="179" t="s">
        <v>61</v>
      </c>
      <c r="ADJ815" s="10">
        <f>ADH815*1.5*ADG815</f>
        <v>1.5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VLOOKUP(ADN815,$A$879:$F$2508,6,FALSE)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1" t="s">
        <v>436</v>
      </c>
      <c r="ADY815" s="248">
        <f>IF(ADX815="Kopman",1.4,1)</f>
        <v>1</v>
      </c>
      <c r="ADZ815" s="180">
        <f>VLOOKUP(ADW815,$A$879:$F$2508,6,FALSE)</f>
        <v>156</v>
      </c>
      <c r="AEA815" s="179" t="s">
        <v>61</v>
      </c>
      <c r="AEB815" s="10">
        <f>ADZ815*1.5*ADY815</f>
        <v>234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VLOOKUP(AEF815,$A$879:$F$2508,6,FALSE)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VLOOKUP(AEO815,$A$879:$F$2508,6,FALSE)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VLOOKUP(AEX815,$A$879:$F$2508,6,FALSE)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VLOOKUP(AFG815,$A$879:$F$2508,6,FALSE)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VLOOKUP(AFP815,$A$879:$F$2508,6,FALSE)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1" t="s">
        <v>499</v>
      </c>
      <c r="AGA815" s="248">
        <f>IF(AFZ815="Kopman",1.4,1)</f>
        <v>1</v>
      </c>
      <c r="AGB815" s="180">
        <f>VLOOKUP(AFY815,$A$879:$F$2508,6,FALSE)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1" t="s">
        <v>2119</v>
      </c>
      <c r="AGJ815" s="248">
        <f>IF(AGI815="Kopman",1.4,1)</f>
        <v>1</v>
      </c>
      <c r="AGK815" s="180">
        <f>VLOOKUP(AGH815,$A$879:$F$2508,6,FALSE)</f>
        <v>152</v>
      </c>
      <c r="AGL815" s="179" t="s">
        <v>61</v>
      </c>
      <c r="AGM815" s="10">
        <f>AGK815*1.5*AGJ815</f>
        <v>228</v>
      </c>
      <c r="AGN815" s="10"/>
      <c r="AGO815" s="239"/>
      <c r="AGP815" s="179" t="s">
        <v>80</v>
      </c>
      <c r="AGQ815" s="361" t="s">
        <v>499</v>
      </c>
      <c r="AGS815" s="248">
        <f>IF(AGR815="Kopman",1.4,1)</f>
        <v>1</v>
      </c>
      <c r="AGT815" s="180">
        <f>VLOOKUP(AGQ815,$A$879:$F$2508,6,FALSE)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1" t="s">
        <v>2119</v>
      </c>
      <c r="AHB815" s="248">
        <f>IF(AHA815="Kopman",1.4,1)</f>
        <v>1</v>
      </c>
      <c r="AHC815" s="180">
        <f>VLOOKUP(AGZ815,$A$879:$F$2508,6,FALSE)</f>
        <v>152</v>
      </c>
      <c r="AHD815" s="179" t="s">
        <v>61</v>
      </c>
      <c r="AHE815" s="10">
        <f>AHC815*1.5*AHB815</f>
        <v>228</v>
      </c>
      <c r="AHF815" s="10"/>
      <c r="AHG815" s="239"/>
      <c r="AHH815" s="179" t="s">
        <v>80</v>
      </c>
      <c r="AHI815" s="441" t="s">
        <v>1747</v>
      </c>
      <c r="AHK815" s="248">
        <f>IF(AHJ815="Kopman",1.4,1)</f>
        <v>1</v>
      </c>
      <c r="AHL815" s="180">
        <f>VLOOKUP(AHI815,$A$879:$F$2508,6,FALSE)</f>
        <v>115</v>
      </c>
      <c r="AHM815" s="179" t="s">
        <v>61</v>
      </c>
      <c r="AHN815" s="10">
        <f>AHL815*1.5*AHK815</f>
        <v>172.5</v>
      </c>
      <c r="AHO815" s="10"/>
      <c r="AHP815" s="239"/>
      <c r="AHQ815" s="179" t="s">
        <v>80</v>
      </c>
      <c r="AHR815" s="361" t="s">
        <v>499</v>
      </c>
      <c r="AHT815" s="248">
        <f>IF(AHS815="Kopman",1.4,1)</f>
        <v>1</v>
      </c>
      <c r="AHU815" s="180">
        <f>VLOOKUP(AHR815,$A$879:$F$2508,6,FALSE)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1" t="s">
        <v>2351</v>
      </c>
      <c r="AIC815" s="248">
        <f>IF(AIB815="Kopman",1.4,1)</f>
        <v>1</v>
      </c>
      <c r="AID815" s="180">
        <f>VLOOKUP(AIA815,$A$879:$F$2508,6,FALSE)</f>
        <v>48</v>
      </c>
      <c r="AIE815" s="179" t="s">
        <v>61</v>
      </c>
      <c r="AIF815" s="10">
        <f>AID815*1.5*AIC815</f>
        <v>72</v>
      </c>
      <c r="AIG815" s="10"/>
      <c r="AIH815" s="239"/>
      <c r="AII815" s="179" t="s">
        <v>80</v>
      </c>
      <c r="AIJ815" s="361" t="s">
        <v>1747</v>
      </c>
      <c r="AIL815" s="248">
        <f>IF(AIK815="Kopman",1.4,1)</f>
        <v>1</v>
      </c>
      <c r="AIM815" s="180">
        <f>VLOOKUP(AIJ815,$A$879:$F$2508,6,FALSE)</f>
        <v>115</v>
      </c>
      <c r="AIN815" s="179" t="s">
        <v>61</v>
      </c>
      <c r="AIO815" s="10">
        <f>AIM815*1.5*AIL815</f>
        <v>172.5</v>
      </c>
      <c r="AIP815" s="10"/>
      <c r="AIQ815" s="239"/>
      <c r="AIR815" s="179" t="s">
        <v>80</v>
      </c>
      <c r="AIS815" s="361" t="s">
        <v>499</v>
      </c>
      <c r="AIU815" s="248">
        <f>IF(AIT815="Kopman",1.4,1)</f>
        <v>1</v>
      </c>
      <c r="AIV815" s="180">
        <f>VLOOKUP(AIS815,$A$879:$F$2508,6,FALSE)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1" t="s">
        <v>1747</v>
      </c>
      <c r="AJD815" s="248">
        <f>IF(AJC815="Kopman",1.4,1)</f>
        <v>1</v>
      </c>
      <c r="AJE815" s="180">
        <f>VLOOKUP(AJB815,$A$879:$F$2508,6,FALSE)</f>
        <v>115</v>
      </c>
      <c r="AJF815" s="179" t="s">
        <v>61</v>
      </c>
      <c r="AJG815" s="10">
        <f>AJE815*1.5*AJD815</f>
        <v>172.5</v>
      </c>
      <c r="AJH815" s="10"/>
      <c r="AJI815" s="239"/>
      <c r="AJJ815" s="179" t="s">
        <v>80</v>
      </c>
      <c r="AJK815" s="361" t="s">
        <v>2119</v>
      </c>
      <c r="AJM815" s="248">
        <f>IF(AJL815="Kopman",1.4,1)</f>
        <v>1</v>
      </c>
      <c r="AJN815" s="180">
        <f>VLOOKUP(AJK815,$A$879:$F$2508,6,FALSE)</f>
        <v>152</v>
      </c>
      <c r="AJO815" s="179" t="s">
        <v>61</v>
      </c>
      <c r="AJP815" s="10">
        <f>AJN815*1.5*AJM815</f>
        <v>228</v>
      </c>
      <c r="AJQ815" s="10"/>
      <c r="AJR815" s="239"/>
      <c r="AJS815" s="179" t="s">
        <v>80</v>
      </c>
      <c r="AJT815" s="367" t="s">
        <v>2119</v>
      </c>
      <c r="AJV815" s="248">
        <f>IF(AJU815="Kopman",1.4,1)</f>
        <v>1</v>
      </c>
      <c r="AJW815" s="180">
        <f>VLOOKUP(AJT815,$A$879:$F$2508,6,FALSE)</f>
        <v>152</v>
      </c>
      <c r="AJX815" s="179" t="s">
        <v>61</v>
      </c>
      <c r="AJY815" s="10">
        <f>AJW815*1.5*AJV815</f>
        <v>228</v>
      </c>
      <c r="AJZ815" s="10"/>
      <c r="AKA815" s="239"/>
      <c r="AKB815" s="179" t="s">
        <v>80</v>
      </c>
      <c r="AKC815" s="361" t="s">
        <v>499</v>
      </c>
      <c r="AKE815" s="248">
        <f>IF(AKD815="Kopman",1.4,1)</f>
        <v>1</v>
      </c>
      <c r="AKF815" s="180">
        <f>VLOOKUP(AKC815,$A$879:$F$2508,6,FALSE)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1" t="s">
        <v>2095</v>
      </c>
      <c r="AKN815" s="248">
        <f>IF(AKM815="Kopman",1.4,1)</f>
        <v>1</v>
      </c>
      <c r="AKO815" s="180">
        <f>VLOOKUP(AKL815,$A$879:$F$2508,6,FALSE)</f>
        <v>6</v>
      </c>
      <c r="AKP815" s="179" t="s">
        <v>61</v>
      </c>
      <c r="AKQ815" s="10">
        <f>AKO815*1.5*AKN815</f>
        <v>9</v>
      </c>
      <c r="AKR815" s="10"/>
      <c r="AKS815" s="239"/>
      <c r="AKT815" s="179" t="s">
        <v>80</v>
      </c>
      <c r="AKU815" s="361" t="s">
        <v>1747</v>
      </c>
      <c r="AKW815" s="248">
        <f>IF(AKV815="Kopman",1.4,1)</f>
        <v>1</v>
      </c>
      <c r="AKX815" s="180">
        <f>VLOOKUP(AKU815,$A$879:$F$2508,6,FALSE)</f>
        <v>115</v>
      </c>
      <c r="AKY815" s="179" t="s">
        <v>61</v>
      </c>
      <c r="AKZ815" s="10">
        <f>AKX815*1.5*AKW815</f>
        <v>172.5</v>
      </c>
      <c r="ALA815" s="10"/>
      <c r="ALB815" s="239"/>
      <c r="ALC815" s="179" t="s">
        <v>80</v>
      </c>
      <c r="ALD815" s="361" t="s">
        <v>2351</v>
      </c>
      <c r="ALF815" s="248">
        <f>IF(ALE815="Kopman",1.4,1)</f>
        <v>1</v>
      </c>
      <c r="ALG815" s="180">
        <f>VLOOKUP(ALD815,$A$879:$F$2508,6,FALSE)</f>
        <v>48</v>
      </c>
      <c r="ALH815" s="179" t="s">
        <v>61</v>
      </c>
      <c r="ALI815" s="10">
        <f>ALG815*1.5*ALF815</f>
        <v>72</v>
      </c>
      <c r="ALJ815" s="10"/>
      <c r="ALK815" s="239"/>
      <c r="ALL815" s="179" t="s">
        <v>80</v>
      </c>
      <c r="ALM815" s="361" t="s">
        <v>2023</v>
      </c>
      <c r="ALO815" s="248">
        <f>IF(ALN815="Kopman",1.4,1)</f>
        <v>1</v>
      </c>
      <c r="ALP815" s="180">
        <f>VLOOKUP(ALM815,$A$879:$F$2508,6,FALSE)</f>
        <v>114</v>
      </c>
      <c r="ALQ815" s="179" t="s">
        <v>61</v>
      </c>
      <c r="ALR815" s="10">
        <f>ALP815*1.5*ALO815</f>
        <v>171</v>
      </c>
      <c r="ALS815" s="10"/>
      <c r="ALT815" s="239"/>
      <c r="ALU815" s="179" t="s">
        <v>80</v>
      </c>
      <c r="ALV815" s="361" t="s">
        <v>1962</v>
      </c>
      <c r="ALX815" s="248">
        <f>IF(ALW815="Kopman",1.4,1)</f>
        <v>1</v>
      </c>
      <c r="ALY815" s="180">
        <f>VLOOKUP(ALV815,$A$879:$F$2508,6,FALSE)</f>
        <v>59</v>
      </c>
      <c r="ALZ815" s="179" t="s">
        <v>61</v>
      </c>
      <c r="AMA815" s="10">
        <f>ALY815*1.5*ALX815</f>
        <v>88.5</v>
      </c>
      <c r="AMB815" s="10"/>
      <c r="AMC815" s="239"/>
      <c r="AMD815" s="179" t="s">
        <v>80</v>
      </c>
      <c r="AME815" s="444" t="s">
        <v>453</v>
      </c>
      <c r="AMG815" s="248">
        <f>IF(AMF815="Kopman",1.4,1)</f>
        <v>1</v>
      </c>
      <c r="AMH815" s="180">
        <f>VLOOKUP(AME815,$A$879:$F$2508,6,FALSE)</f>
        <v>21</v>
      </c>
      <c r="AMI815" s="179" t="s">
        <v>61</v>
      </c>
      <c r="AMJ815" s="10">
        <f>AMH815*1.5*AMG815</f>
        <v>31.5</v>
      </c>
      <c r="AMK815" s="10"/>
      <c r="AML815" s="239"/>
      <c r="AMM815" s="179" t="s">
        <v>80</v>
      </c>
      <c r="AMN815" s="363" t="s">
        <v>722</v>
      </c>
      <c r="AMP815" s="248">
        <f>IF(AMO815="Kopman",1.4,1)</f>
        <v>1</v>
      </c>
      <c r="AMQ815" s="180">
        <f>VLOOKUP(AMN815,$A$879:$F$2508,6,FALSE)</f>
        <v>13</v>
      </c>
      <c r="AMR815" s="179" t="s">
        <v>61</v>
      </c>
      <c r="AMS815" s="10">
        <f>AMQ815*1.5*AMP815</f>
        <v>19.5</v>
      </c>
      <c r="AMT815" s="10"/>
      <c r="AMU815" s="239"/>
      <c r="AMV815" s="179" t="s">
        <v>80</v>
      </c>
      <c r="AMW815" s="361" t="s">
        <v>462</v>
      </c>
      <c r="AMY815" s="248">
        <f>IF(AMX815="Kopman",1.4,1)</f>
        <v>1</v>
      </c>
      <c r="AMZ815" s="180">
        <f>VLOOKUP(AMW815,$A$879:$F$2508,6,FALSE)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1" t="s">
        <v>462</v>
      </c>
      <c r="ANH815" s="248">
        <f>IF(ANG815="Kopman",1.4,1)</f>
        <v>1</v>
      </c>
      <c r="ANI815" s="180">
        <f>VLOOKUP(ANF815,$A$879:$F$2508,6,FALSE)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3" t="s">
        <v>462</v>
      </c>
      <c r="ANP815" s="14" t="s">
        <v>1662</v>
      </c>
      <c r="ANQ815" s="248">
        <f>IF(ANP815="Kopman",1.4,1)</f>
        <v>1.4</v>
      </c>
      <c r="ANR815" s="180">
        <f>VLOOKUP(ANO815,$A$879:$F$2508,6,FALSE)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1" t="s">
        <v>625</v>
      </c>
      <c r="ANZ815" s="248">
        <f>IF(ANY815="Kopman",1.4,1)</f>
        <v>1</v>
      </c>
      <c r="AOA815" s="180">
        <f>VLOOKUP(ANX815,$A$879:$F$2508,6,FALSE)</f>
        <v>72</v>
      </c>
      <c r="AOB815" s="179" t="s">
        <v>61</v>
      </c>
      <c r="AOC815" s="10">
        <f>AOA815*1.5*ANZ815</f>
        <v>108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VLOOKUP(AOG815,$A$879:$F$2508,6,FALSE)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1" t="s">
        <v>1804</v>
      </c>
      <c r="AOR815" s="248">
        <f>IF(AOQ815="Kopman",1.4,1)</f>
        <v>1</v>
      </c>
      <c r="AOS815" s="180">
        <f>VLOOKUP(AOP815,$A$879:$F$2508,6,FALSE)</f>
        <v>117</v>
      </c>
      <c r="AOT815" s="179" t="s">
        <v>61</v>
      </c>
      <c r="AOU815" s="10">
        <f>AOS815*1.5*AOR815</f>
        <v>175.5</v>
      </c>
      <c r="AOV815" s="10"/>
      <c r="AOW815" s="239"/>
      <c r="AOX815" s="179" t="s">
        <v>80</v>
      </c>
      <c r="AOY815" s="447" t="s">
        <v>1747</v>
      </c>
      <c r="APA815" s="248">
        <f>IF(AOZ815="Kopman",1.4,1)</f>
        <v>1</v>
      </c>
      <c r="APB815" s="180">
        <f>VLOOKUP(AOY815,$A$879:$F$2508,6,FALSE)</f>
        <v>115</v>
      </c>
      <c r="APC815" s="179" t="s">
        <v>61</v>
      </c>
      <c r="APD815" s="10">
        <f>APB815*1.5*APA815</f>
        <v>172.5</v>
      </c>
      <c r="APE815" s="10"/>
      <c r="APF815" s="239"/>
      <c r="APG815" s="179" t="s">
        <v>80</v>
      </c>
      <c r="APH815" s="361" t="s">
        <v>722</v>
      </c>
      <c r="APJ815" s="248">
        <f>IF(API815="Kopman",1.4,1)</f>
        <v>1</v>
      </c>
      <c r="APK815" s="180">
        <f>VLOOKUP(APH815,$A$879:$F$2508,6,FALSE)</f>
        <v>13</v>
      </c>
      <c r="APL815" s="179" t="s">
        <v>61</v>
      </c>
      <c r="APM815" s="10">
        <f>APK815*1.5*APJ815</f>
        <v>19.5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VLOOKUP(APQ815,$A$879:$F$2508,6,FALSE)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1" t="s">
        <v>548</v>
      </c>
      <c r="AQB815" s="248">
        <f>IF(AQA815="Kopman",1.4,1)</f>
        <v>1</v>
      </c>
      <c r="AQC815" s="180">
        <f>VLOOKUP(APZ815,$A$879:$F$2508,6,FALSE)</f>
        <v>143</v>
      </c>
      <c r="AQD815" s="179" t="s">
        <v>61</v>
      </c>
      <c r="AQE815" s="10">
        <f>AQC815*1.5*AQB815</f>
        <v>214.5</v>
      </c>
      <c r="AQF815" s="10"/>
      <c r="AQG815" s="239"/>
      <c r="AQH815" s="179" t="s">
        <v>80</v>
      </c>
      <c r="AQI815" s="361" t="s">
        <v>1801</v>
      </c>
      <c r="AQK815" s="248">
        <f>IF(AQJ815="Kopman",1.4,1)</f>
        <v>1</v>
      </c>
      <c r="AQL815" s="180">
        <f>VLOOKUP(AQI815,$A$879:$F$2508,6,FALSE)</f>
        <v>258</v>
      </c>
      <c r="AQM815" s="179" t="s">
        <v>61</v>
      </c>
      <c r="AQN815" s="10">
        <f>AQL815*1.5*AQK815</f>
        <v>387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VLOOKUP(AQR815,$A$879:$F$2508,6,FALSE)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VLOOKUP(ARA815,$A$879:$F$2508,6,FALSE)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VLOOKUP(ARJ815,$A$879:$F$2508,6,FALSE)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VLOOKUP(ARS815,$A$879:$F$2508,6,FALSE)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1" t="s">
        <v>1703</v>
      </c>
      <c r="ASD815" s="248">
        <f>IF(ASC815="Kopman",1.4,1)</f>
        <v>1</v>
      </c>
      <c r="ASE815" s="180">
        <f>VLOOKUP(ASB815,$A$879:$F$2508,6,FALSE)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VLOOKUP(ASK815,$A$879:$F$2508,6,FALSE)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1" t="s">
        <v>722</v>
      </c>
      <c r="ASV815" s="248">
        <f>IF(ASU815="Kopman",1.4,1)</f>
        <v>1</v>
      </c>
      <c r="ASW815" s="180">
        <f>VLOOKUP(AST815,$A$879:$F$2508,6,FALSE)</f>
        <v>13</v>
      </c>
      <c r="ASX815" s="179" t="s">
        <v>61</v>
      </c>
      <c r="ASY815" s="10">
        <f>ASW815*1.5*ASV815</f>
        <v>19.5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VLOOKUP(ATC815,$A$879:$F$2508,6,FALSE)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VLOOKUP(ATL815,$A$879:$F$2508,6,FALSE)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VLOOKUP(ATU815,$A$879:$F$2508,6,FALSE)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VLOOKUP(AUD815,$A$879:$F$2508,6,FALSE)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VLOOKUP(AUM815,$A$879:$F$2508,6,FALSE)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VLOOKUP(AUV815,$A$879:$F$2508,6,FALSE)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VLOOKUP(AVE815,$A$879:$F$2508,6,FALSE)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VLOOKUP(AVN815,$A$879:$F$2508,6,FALSE)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VLOOKUP(AVW815,$A$879:$F$2508,6,FALSE)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VLOOKUP(AWF815,$A$879:$F$2508,6,FALSE)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1" t="s">
        <v>453</v>
      </c>
      <c r="AWQ815" s="248">
        <f>IF(AWP815="Kopman",1.4,1)</f>
        <v>1</v>
      </c>
      <c r="AWR815" s="180">
        <f>VLOOKUP(AWO815,$A$879:$F$2508,6,FALSE)</f>
        <v>21</v>
      </c>
      <c r="AWS815" s="179" t="s">
        <v>61</v>
      </c>
      <c r="AWT815" s="10">
        <f>AWR815*1.5*AWQ815</f>
        <v>31.5</v>
      </c>
      <c r="AWU815" s="10"/>
      <c r="AWV815" s="239"/>
      <c r="AWW815" s="179" t="s">
        <v>80</v>
      </c>
      <c r="AWX815" s="361" t="s">
        <v>462</v>
      </c>
      <c r="AWZ815" s="248">
        <f>IF(AWY815="Kopman",1.4,1)</f>
        <v>1</v>
      </c>
      <c r="AXA815" s="180">
        <f>VLOOKUP(AWX815,$A$879:$F$2508,6,FALSE)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2" t="s">
        <v>453</v>
      </c>
      <c r="AXH815" s="14" t="s">
        <v>1662</v>
      </c>
      <c r="AXI815" s="248">
        <f>IF(AXH815="Kopman",1.4,1)</f>
        <v>1.4</v>
      </c>
      <c r="AXJ815" s="180">
        <f>VLOOKUP(AXG815,$A$879:$F$2508,6,FALSE)</f>
        <v>21</v>
      </c>
      <c r="AXK815" s="179" t="s">
        <v>61</v>
      </c>
      <c r="AXL815" s="10">
        <f>AXJ815*1.5*AXI815</f>
        <v>44.099999999999994</v>
      </c>
      <c r="AXM815" s="10"/>
      <c r="AXN815" s="239"/>
      <c r="AXO815" s="179" t="s">
        <v>80</v>
      </c>
      <c r="AXP815" s="361" t="s">
        <v>436</v>
      </c>
      <c r="AXR815" s="248">
        <f>IF(AXQ815="Kopman",1.4,1)</f>
        <v>1</v>
      </c>
      <c r="AXS815" s="180">
        <f>VLOOKUP(AXP815,$A$879:$F$2508,6,FALSE)</f>
        <v>156</v>
      </c>
      <c r="AXT815" s="179" t="s">
        <v>61</v>
      </c>
      <c r="AXU815" s="10">
        <f>AXS815*1.5*AXR815</f>
        <v>234</v>
      </c>
      <c r="AXV815" s="10"/>
      <c r="AXW815" s="239"/>
      <c r="AXX815" s="179" t="s">
        <v>80</v>
      </c>
      <c r="AXY815" s="361" t="s">
        <v>722</v>
      </c>
      <c r="AYA815" s="248">
        <f>IF(AXZ815="Kopman",1.4,1)</f>
        <v>1</v>
      </c>
      <c r="AYB815" s="180">
        <f>VLOOKUP(AXY815,$A$879:$F$2508,6,FALSE)</f>
        <v>13</v>
      </c>
      <c r="AYC815" s="179" t="s">
        <v>61</v>
      </c>
      <c r="AYD815" s="10">
        <f>AYB815*1.5*AYA815</f>
        <v>19.5</v>
      </c>
      <c r="AYE815" s="10"/>
      <c r="AYF815" s="239"/>
      <c r="AYG815" s="179" t="s">
        <v>80</v>
      </c>
      <c r="AYH815" s="361" t="s">
        <v>462</v>
      </c>
      <c r="AYJ815" s="248">
        <f>IF(AYI815="Kopman",1.4,1)</f>
        <v>1</v>
      </c>
      <c r="AYK815" s="180">
        <f>VLOOKUP(AYH815,$A$879:$F$2508,6,FALSE)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1" t="s">
        <v>2351</v>
      </c>
      <c r="AYS815" s="248">
        <f>IF(AYR815="Kopman",1.4,1)</f>
        <v>1</v>
      </c>
      <c r="AYT815" s="180">
        <f>VLOOKUP(AYQ815,$A$879:$F$2508,6,FALSE)</f>
        <v>48</v>
      </c>
      <c r="AYU815" s="179" t="s">
        <v>61</v>
      </c>
      <c r="AYV815" s="10">
        <f>AYT815*1.5*AYS815</f>
        <v>72</v>
      </c>
      <c r="AYW815" s="10"/>
      <c r="AYX815" s="239"/>
      <c r="AYY815" s="179" t="s">
        <v>80</v>
      </c>
      <c r="AYZ815" s="362" t="s">
        <v>488</v>
      </c>
      <c r="AZA815" s="14" t="s">
        <v>1662</v>
      </c>
      <c r="AZB815" s="248">
        <f>IF(AZA815="Kopman",1.4,1)</f>
        <v>1.4</v>
      </c>
      <c r="AZC815" s="180">
        <f>VLOOKUP(AYZ815,$A$879:$F$2508,6,FALSE)</f>
        <v>28</v>
      </c>
      <c r="AZD815" s="179" t="s">
        <v>61</v>
      </c>
      <c r="AZE815" s="10">
        <f>AZC815*1.5*AZB815</f>
        <v>58.8</v>
      </c>
      <c r="AZF815" s="10"/>
      <c r="AZG815" s="239"/>
      <c r="AZH815" s="179" t="s">
        <v>80</v>
      </c>
      <c r="AZI815" s="361" t="s">
        <v>499</v>
      </c>
      <c r="AZK815" s="248">
        <f>IF(AZJ815="Kopman",1.4,1)</f>
        <v>1</v>
      </c>
      <c r="AZL815" s="180">
        <f>VLOOKUP(AZI815,$A$879:$F$2508,6,FALSE)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1" t="s">
        <v>453</v>
      </c>
      <c r="AZT815" s="248">
        <f>IF(AZS815="Kopman",1.4,1)</f>
        <v>1</v>
      </c>
      <c r="AZU815" s="180">
        <f>VLOOKUP(AZR815,$A$879:$F$2508,6,FALSE)</f>
        <v>21</v>
      </c>
      <c r="AZV815" s="179" t="s">
        <v>61</v>
      </c>
      <c r="AZW815" s="10">
        <f>AZU815*1.5*AZT815</f>
        <v>31.5</v>
      </c>
      <c r="AZX815" s="10"/>
      <c r="AZY815" s="239"/>
      <c r="AZZ815" s="179" t="s">
        <v>80</v>
      </c>
      <c r="BAA815" s="361" t="s">
        <v>2095</v>
      </c>
      <c r="BAC815" s="248">
        <f>IF(BAB815="Kopman",1.4,1)</f>
        <v>1</v>
      </c>
      <c r="BAD815" s="180">
        <f>VLOOKUP(BAA815,$A$879:$F$2508,6,FALSE)</f>
        <v>6</v>
      </c>
      <c r="BAE815" s="179" t="s">
        <v>61</v>
      </c>
      <c r="BAF815" s="10">
        <f>BAD815*1.5*BAC815</f>
        <v>9</v>
      </c>
      <c r="BAG815" s="10"/>
      <c r="BAH815" s="239"/>
      <c r="BAI815" s="179" t="s">
        <v>80</v>
      </c>
      <c r="BAJ815" s="441" t="s">
        <v>1747</v>
      </c>
      <c r="BAL815" s="248">
        <f>IF(BAK815="Kopman",1.4,1)</f>
        <v>1</v>
      </c>
      <c r="BAM815" s="180">
        <f>VLOOKUP(BAJ815,$A$879:$F$2508,6,FALSE)</f>
        <v>115</v>
      </c>
      <c r="BAN815" s="179" t="s">
        <v>61</v>
      </c>
      <c r="BAO815" s="10">
        <f>BAM815*1.5*BAL815</f>
        <v>172.5</v>
      </c>
      <c r="BAP815" s="10"/>
      <c r="BAQ815" s="239"/>
      <c r="BAR815" s="179" t="s">
        <v>80</v>
      </c>
      <c r="BAS815" s="361" t="s">
        <v>2023</v>
      </c>
      <c r="BAU815" s="248">
        <f>IF(BAT815="Kopman",1.4,1)</f>
        <v>1</v>
      </c>
      <c r="BAV815" s="180">
        <f>VLOOKUP(BAS815,$A$879:$F$2508,6,FALSE)</f>
        <v>114</v>
      </c>
      <c r="BAW815" s="179" t="s">
        <v>61</v>
      </c>
      <c r="BAX815" s="10">
        <f>BAV815*1.5*BAU815</f>
        <v>171</v>
      </c>
      <c r="BAY815" s="10"/>
      <c r="BAZ815" s="239"/>
      <c r="BBA815" s="179" t="s">
        <v>80</v>
      </c>
      <c r="BBB815" s="361" t="s">
        <v>962</v>
      </c>
      <c r="BBD815" s="248">
        <f>IF(BBC815="Kopman",1.4,1)</f>
        <v>1</v>
      </c>
      <c r="BBE815" s="180">
        <f>VLOOKUP(BBB815,$A$879:$F$2508,6,FALSE)</f>
        <v>2</v>
      </c>
      <c r="BBF815" s="179" t="s">
        <v>61</v>
      </c>
      <c r="BBG815" s="10">
        <f>BBE815*1.5*BBD815</f>
        <v>3</v>
      </c>
      <c r="BBH815" s="10"/>
      <c r="BBI815" s="239"/>
      <c r="BBJ815" s="179" t="s">
        <v>80</v>
      </c>
      <c r="BBK815" s="361" t="s">
        <v>1962</v>
      </c>
      <c r="BBM815" s="248">
        <f>IF(BBL815="Kopman",1.4,1)</f>
        <v>1</v>
      </c>
      <c r="BBN815" s="180">
        <f>VLOOKUP(BBK815,$A$879:$F$2508,6,FALSE)</f>
        <v>59</v>
      </c>
      <c r="BBO815" s="179" t="s">
        <v>61</v>
      </c>
      <c r="BBP815" s="10">
        <f>BBN815*1.5*BBM815</f>
        <v>88.5</v>
      </c>
      <c r="BBQ815" s="10"/>
      <c r="BBR815" s="239"/>
      <c r="BBS815" s="179" t="s">
        <v>80</v>
      </c>
      <c r="BBT815" s="367" t="s">
        <v>462</v>
      </c>
      <c r="BBV815" s="248">
        <f>IF(BBU815="Kopman",1.4,1)</f>
        <v>1</v>
      </c>
      <c r="BBW815" s="180">
        <f>VLOOKUP(BBT815,$A$879:$F$2508,6,FALSE)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1" t="s">
        <v>462</v>
      </c>
      <c r="BCE815" s="248">
        <f>IF(BCD815="Kopman",1.4,1)</f>
        <v>1</v>
      </c>
      <c r="BCF815" s="180">
        <f>VLOOKUP(BCC815,$A$879:$F$2508,6,FALSE)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1" t="s">
        <v>2351</v>
      </c>
      <c r="BCN815" s="248">
        <f>IF(BCM815="Kopman",1.4,1)</f>
        <v>1</v>
      </c>
      <c r="BCO815" s="180">
        <f>VLOOKUP(BCL815,$A$879:$F$2508,6,FALSE)</f>
        <v>48</v>
      </c>
      <c r="BCP815" s="179" t="s">
        <v>61</v>
      </c>
      <c r="BCQ815" s="10">
        <f>BCO815*1.5*BCN815</f>
        <v>72</v>
      </c>
      <c r="BCR815" s="10"/>
      <c r="BCS815" s="239"/>
      <c r="BCT815" s="179" t="s">
        <v>80</v>
      </c>
      <c r="BCU815" s="371" t="s">
        <v>462</v>
      </c>
      <c r="BCW815" s="248">
        <f>IF(BCV815="Kopman",1.4,1)</f>
        <v>1</v>
      </c>
      <c r="BCX815" s="180">
        <f>VLOOKUP(BCU815,$A$879:$F$2508,6,FALSE)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7" t="s">
        <v>499</v>
      </c>
      <c r="BDF815" s="248">
        <f>IF(BDE815="Kopman",1.4,1)</f>
        <v>1</v>
      </c>
      <c r="BDG815" s="180">
        <f>VLOOKUP(BDD815,$A$879:$F$2508,6,FALSE)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1" t="s">
        <v>462</v>
      </c>
      <c r="BDO815" s="248">
        <f>IF(BDN815="Kopman",1.4,1)</f>
        <v>1</v>
      </c>
      <c r="BDP815" s="180">
        <f>VLOOKUP(BDM815,$A$879:$F$2508,6,FALSE)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1" t="s">
        <v>462</v>
      </c>
      <c r="BDX815" s="248">
        <f>IF(BDW815="Kopman",1.4,1)</f>
        <v>1</v>
      </c>
      <c r="BDY815" s="180">
        <f>VLOOKUP(BDV815,$A$879:$F$2508,6,FALSE)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1" t="s">
        <v>625</v>
      </c>
      <c r="BEG815" s="248">
        <f>IF(BEF815="Kopman",1.4,1)</f>
        <v>1</v>
      </c>
      <c r="BEH815" s="180">
        <f>VLOOKUP(BEE815,$A$879:$F$2508,6,FALSE)</f>
        <v>72</v>
      </c>
      <c r="BEI815" s="179" t="s">
        <v>61</v>
      </c>
      <c r="BEJ815" s="10">
        <f>BEH815*1.5*BEG815</f>
        <v>108</v>
      </c>
      <c r="BEK815" s="10"/>
      <c r="BEL815" s="239"/>
      <c r="BEM815" s="179" t="s">
        <v>80</v>
      </c>
      <c r="BEN815" s="361" t="s">
        <v>722</v>
      </c>
      <c r="BEP815" s="248">
        <f>IF(BEO815="Kopman",1.4,1)</f>
        <v>1</v>
      </c>
      <c r="BEQ815" s="180">
        <f>VLOOKUP(BEN815,$A$879:$F$2508,6,FALSE)</f>
        <v>13</v>
      </c>
      <c r="BER815" s="179" t="s">
        <v>61</v>
      </c>
      <c r="BES815" s="10">
        <f>BEQ815*1.5*BEP815</f>
        <v>19.5</v>
      </c>
      <c r="BET815" s="10"/>
      <c r="BEU815" s="239"/>
      <c r="BEV815" s="179" t="s">
        <v>80</v>
      </c>
      <c r="BEW815" s="361" t="s">
        <v>462</v>
      </c>
      <c r="BEY815" s="248">
        <f>IF(BEX815="Kopman",1.4,1)</f>
        <v>1</v>
      </c>
      <c r="BEZ815" s="180">
        <f>VLOOKUP(BEW815,$A$879:$F$2508,6,FALSE)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1" t="s">
        <v>462</v>
      </c>
      <c r="BFH815" s="248">
        <f>IF(BFG815="Kopman",1.4,1)</f>
        <v>1</v>
      </c>
      <c r="BFI815" s="180">
        <f>VLOOKUP(BFF815,$A$879:$F$2508,6,FALSE)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1" t="s">
        <v>2023</v>
      </c>
      <c r="BFQ815" s="248">
        <f>IF(BFP815="Kopman",1.4,1)</f>
        <v>1</v>
      </c>
      <c r="BFR815" s="180">
        <f>VLOOKUP(BFO815,$A$879:$F$2508,6,FALSE)</f>
        <v>114</v>
      </c>
      <c r="BFS815" s="179" t="s">
        <v>61</v>
      </c>
      <c r="BFT815" s="10">
        <f>BFR815*1.5*BFQ815</f>
        <v>171</v>
      </c>
      <c r="BFU815" s="10"/>
      <c r="BFV815" s="239"/>
      <c r="BFW815" s="179" t="s">
        <v>80</v>
      </c>
      <c r="BFX815" s="371" t="s">
        <v>1747</v>
      </c>
      <c r="BFZ815" s="248">
        <f>IF(BFY815="Kopman",1.4,1)</f>
        <v>1</v>
      </c>
      <c r="BGA815" s="180">
        <f>VLOOKUP(BFX815,$A$879:$F$2508,6,FALSE)</f>
        <v>115</v>
      </c>
      <c r="BGB815" s="179" t="s">
        <v>61</v>
      </c>
      <c r="BGC815" s="10">
        <f>BGA815*1.5*BFZ815</f>
        <v>172.5</v>
      </c>
      <c r="BGD815" s="10"/>
      <c r="BGE815" s="239"/>
      <c r="BGF815" s="179" t="s">
        <v>80</v>
      </c>
      <c r="BGG815" s="361" t="s">
        <v>1747</v>
      </c>
      <c r="BGI815" s="248">
        <f>IF(BGH815="Kopman",1.4,1)</f>
        <v>1</v>
      </c>
      <c r="BGJ815" s="180">
        <f>VLOOKUP(BGG815,$A$879:$F$2508,6,FALSE)</f>
        <v>115</v>
      </c>
      <c r="BGK815" s="179" t="s">
        <v>61</v>
      </c>
      <c r="BGL815" s="10">
        <f>BGJ815*1.5*BGI815</f>
        <v>172.5</v>
      </c>
      <c r="BGM815" s="10"/>
      <c r="BGN815" s="239"/>
      <c r="BGO815" s="179" t="s">
        <v>80</v>
      </c>
      <c r="BGP815" s="371" t="s">
        <v>2119</v>
      </c>
      <c r="BGR815" s="248">
        <f>IF(BGQ815="Kopman",1.4,1)</f>
        <v>1</v>
      </c>
      <c r="BGS815" s="180">
        <f>VLOOKUP(BGP815,$A$879:$F$2508,6,FALSE)</f>
        <v>152</v>
      </c>
      <c r="BGT815" s="179" t="s">
        <v>61</v>
      </c>
      <c r="BGU815" s="10">
        <f>BGS815*1.5*BGR815</f>
        <v>228</v>
      </c>
      <c r="BGV815" s="10"/>
      <c r="BGW815" s="239"/>
      <c r="BGX815" s="179" t="s">
        <v>80</v>
      </c>
      <c r="BGY815" s="361" t="s">
        <v>499</v>
      </c>
      <c r="BHA815" s="248">
        <f>IF(BGZ815="Kopman",1.4,1)</f>
        <v>1</v>
      </c>
      <c r="BHB815" s="180">
        <f>VLOOKUP(BGY815,$A$879:$F$2508,6,FALSE)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3" t="s">
        <v>1011</v>
      </c>
      <c r="D816" s="180"/>
      <c r="E816" s="180">
        <f>VLOOKUP(B816,$A$879:$F$2508,6,FALSE)</f>
        <v>125</v>
      </c>
      <c r="F816" s="179" t="s">
        <v>63</v>
      </c>
      <c r="G816" s="10">
        <f>E816*1.4</f>
        <v>175</v>
      </c>
      <c r="H816" s="10"/>
      <c r="I816" s="233"/>
      <c r="J816" s="179" t="s">
        <v>81</v>
      </c>
      <c r="K816" s="361" t="s">
        <v>1011</v>
      </c>
      <c r="M816" s="180"/>
      <c r="N816" s="180">
        <f>VLOOKUP(K816,$A$879:$F$2508,6,FALSE)</f>
        <v>125</v>
      </c>
      <c r="O816" s="179" t="s">
        <v>63</v>
      </c>
      <c r="P816" s="10">
        <f>N816*1.4</f>
        <v>175</v>
      </c>
      <c r="Q816" s="10"/>
      <c r="R816" s="233"/>
      <c r="S816" s="179" t="s">
        <v>81</v>
      </c>
      <c r="T816" s="361" t="s">
        <v>2351</v>
      </c>
      <c r="V816" s="180"/>
      <c r="W816" s="180">
        <f>VLOOKUP(T816,$A$879:$F$2508,6,FALSE)</f>
        <v>48</v>
      </c>
      <c r="X816" s="179" t="s">
        <v>63</v>
      </c>
      <c r="Y816" s="10">
        <f>W816*1.4</f>
        <v>67.199999999999989</v>
      </c>
      <c r="Z816" s="10"/>
      <c r="AA816" s="233"/>
      <c r="AB816" s="179" t="s">
        <v>81</v>
      </c>
      <c r="AC816" s="361" t="s">
        <v>1747</v>
      </c>
      <c r="AE816" s="180"/>
      <c r="AF816" s="180">
        <f>VLOOKUP(AC816,$A$879:$F$2508,6,FALSE)</f>
        <v>115</v>
      </c>
      <c r="AG816" s="179" t="s">
        <v>63</v>
      </c>
      <c r="AH816" s="10">
        <f>AF816*1.4</f>
        <v>161</v>
      </c>
      <c r="AI816" s="10"/>
      <c r="AJ816" s="233"/>
      <c r="AK816" s="179" t="s">
        <v>81</v>
      </c>
      <c r="AL816" s="361" t="s">
        <v>2119</v>
      </c>
      <c r="AN816" s="180"/>
      <c r="AO816" s="180">
        <f>VLOOKUP(AL816,$A$879:$F$2508,6,FALSE)</f>
        <v>152</v>
      </c>
      <c r="AP816" s="179" t="s">
        <v>63</v>
      </c>
      <c r="AQ816" s="10">
        <f>AO816*1.4</f>
        <v>212.79999999999998</v>
      </c>
      <c r="AR816" s="10"/>
      <c r="AS816" s="233"/>
      <c r="AT816" s="179" t="s">
        <v>81</v>
      </c>
      <c r="AU816" s="361" t="s">
        <v>538</v>
      </c>
      <c r="AW816" s="180"/>
      <c r="AX816" s="180">
        <f>VLOOKUP(AU816,$A$879:$F$2508,6,FALSE)</f>
        <v>0</v>
      </c>
      <c r="AY816" s="179" t="s">
        <v>63</v>
      </c>
      <c r="AZ816" s="10">
        <f>AX816*1.4</f>
        <v>0</v>
      </c>
      <c r="BA816" s="10"/>
      <c r="BB816" s="233"/>
      <c r="BC816" s="179" t="s">
        <v>81</v>
      </c>
      <c r="BD816" s="361" t="s">
        <v>1962</v>
      </c>
      <c r="BF816" s="180"/>
      <c r="BG816" s="180">
        <f>VLOOKUP(BD816,$A$879:$F$2508,6,FALSE)</f>
        <v>59</v>
      </c>
      <c r="BH816" s="179" t="s">
        <v>63</v>
      </c>
      <c r="BI816" s="10">
        <f>BG816*1.4</f>
        <v>82.6</v>
      </c>
      <c r="BJ816" s="10"/>
      <c r="BK816" s="233"/>
      <c r="BL816" s="179" t="s">
        <v>81</v>
      </c>
      <c r="BM816" s="361" t="s">
        <v>2023</v>
      </c>
      <c r="BO816" s="180"/>
      <c r="BP816" s="180">
        <f>VLOOKUP(BM816,$A$879:$F$2508,6,FALSE)</f>
        <v>114</v>
      </c>
      <c r="BQ816" s="179" t="s">
        <v>63</v>
      </c>
      <c r="BR816" s="10">
        <f>BP816*1.4</f>
        <v>159.6</v>
      </c>
      <c r="BS816" s="10"/>
      <c r="BT816" s="233"/>
      <c r="BU816" s="179" t="s">
        <v>81</v>
      </c>
      <c r="BV816" s="361" t="s">
        <v>1011</v>
      </c>
      <c r="BX816" s="180"/>
      <c r="BY816" s="180">
        <f>VLOOKUP(BV816,$A$879:$F$2508,6,FALSE)</f>
        <v>125</v>
      </c>
      <c r="BZ816" s="179" t="s">
        <v>63</v>
      </c>
      <c r="CA816" s="10">
        <f>BY816*1.4</f>
        <v>175</v>
      </c>
      <c r="CB816" s="10"/>
      <c r="CC816" s="233"/>
      <c r="CD816" s="179" t="s">
        <v>81</v>
      </c>
      <c r="CE816" s="361" t="s">
        <v>2095</v>
      </c>
      <c r="CG816" s="180"/>
      <c r="CH816" s="180">
        <f>VLOOKUP(CE816,$A$879:$F$2508,6,FALSE)</f>
        <v>6</v>
      </c>
      <c r="CI816" s="179" t="s">
        <v>63</v>
      </c>
      <c r="CJ816" s="10">
        <f>CH816*1.4</f>
        <v>8.3999999999999986</v>
      </c>
      <c r="CK816" s="10"/>
      <c r="CL816" s="233"/>
      <c r="CM816" s="179" t="s">
        <v>81</v>
      </c>
      <c r="CN816" s="361" t="s">
        <v>1801</v>
      </c>
      <c r="CP816" s="180"/>
      <c r="CQ816" s="180">
        <f>VLOOKUP(CN816,$A$879:$F$2508,6,FALSE)</f>
        <v>258</v>
      </c>
      <c r="CR816" s="179" t="s">
        <v>63</v>
      </c>
      <c r="CS816" s="10">
        <f>CQ816*1.4</f>
        <v>361.2</v>
      </c>
      <c r="CT816" s="10"/>
      <c r="CU816" s="233"/>
      <c r="CV816" s="179" t="s">
        <v>81</v>
      </c>
      <c r="CW816" s="361" t="s">
        <v>2119</v>
      </c>
      <c r="CY816" s="180"/>
      <c r="CZ816" s="180">
        <f>VLOOKUP(CW816,$A$879:$F$2508,6,FALSE)</f>
        <v>152</v>
      </c>
      <c r="DA816" s="179" t="s">
        <v>63</v>
      </c>
      <c r="DB816" s="10">
        <f>CZ816*1.4</f>
        <v>212.79999999999998</v>
      </c>
      <c r="DC816" s="10"/>
      <c r="DD816" s="233"/>
      <c r="DE816" s="179" t="s">
        <v>81</v>
      </c>
      <c r="DF816" s="361" t="s">
        <v>2119</v>
      </c>
      <c r="DH816" s="180"/>
      <c r="DI816" s="180">
        <f>VLOOKUP(DF816,$A$879:$F$2508,6,FALSE)</f>
        <v>152</v>
      </c>
      <c r="DJ816" s="179" t="s">
        <v>63</v>
      </c>
      <c r="DK816" s="10">
        <f>DI816*1.4</f>
        <v>212.79999999999998</v>
      </c>
      <c r="DL816" s="10"/>
      <c r="DM816" s="233"/>
      <c r="DN816" s="179" t="s">
        <v>81</v>
      </c>
      <c r="DO816" s="361" t="s">
        <v>2119</v>
      </c>
      <c r="DQ816" s="180"/>
      <c r="DR816" s="180">
        <f>VLOOKUP(DO816,$A$879:$F$2508,6,FALSE)</f>
        <v>152</v>
      </c>
      <c r="DS816" s="179" t="s">
        <v>63</v>
      </c>
      <c r="DT816" s="10">
        <f>DR816*1.4</f>
        <v>212.79999999999998</v>
      </c>
      <c r="DU816" s="10"/>
      <c r="DV816" s="233"/>
      <c r="DW816" s="179" t="s">
        <v>81</v>
      </c>
      <c r="DX816" s="361" t="s">
        <v>1011</v>
      </c>
      <c r="DZ816" s="180"/>
      <c r="EA816" s="180">
        <f>VLOOKUP(DX816,$A$879:$F$2508,6,FALSE)</f>
        <v>125</v>
      </c>
      <c r="EB816" s="179" t="s">
        <v>63</v>
      </c>
      <c r="EC816" s="10">
        <f>EA816*1.4</f>
        <v>175</v>
      </c>
      <c r="ED816" s="10"/>
      <c r="EE816" s="233"/>
      <c r="EF816" s="179" t="s">
        <v>81</v>
      </c>
      <c r="EG816" s="361" t="s">
        <v>1962</v>
      </c>
      <c r="EI816" s="180"/>
      <c r="EJ816" s="180">
        <f>VLOOKUP(EG816,$A$879:$F$2508,6,FALSE)</f>
        <v>59</v>
      </c>
      <c r="EK816" s="179" t="s">
        <v>63</v>
      </c>
      <c r="EL816" s="10">
        <f>EJ816*1.4</f>
        <v>82.6</v>
      </c>
      <c r="EM816" s="10"/>
      <c r="EN816" s="233"/>
      <c r="EO816" s="179" t="s">
        <v>81</v>
      </c>
      <c r="EP816" s="361" t="s">
        <v>2095</v>
      </c>
      <c r="ER816" s="180"/>
      <c r="ES816" s="180">
        <f>VLOOKUP(EP816,$A$879:$F$2508,6,FALSE)</f>
        <v>6</v>
      </c>
      <c r="ET816" s="179" t="s">
        <v>63</v>
      </c>
      <c r="EU816" s="10">
        <f>ES816*1.4</f>
        <v>8.3999999999999986</v>
      </c>
      <c r="EV816" s="10"/>
      <c r="EW816" s="233"/>
      <c r="EX816" s="179" t="s">
        <v>81</v>
      </c>
      <c r="EY816" s="361" t="s">
        <v>2095</v>
      </c>
      <c r="FA816" s="180"/>
      <c r="FB816" s="180">
        <f>VLOOKUP(EY816,$A$879:$F$2508,6,FALSE)</f>
        <v>6</v>
      </c>
      <c r="FC816" s="179" t="s">
        <v>63</v>
      </c>
      <c r="FD816" s="10">
        <f>FB816*1.4</f>
        <v>8.3999999999999986</v>
      </c>
      <c r="FE816" s="10"/>
      <c r="FF816" s="233"/>
      <c r="FG816" s="179" t="s">
        <v>81</v>
      </c>
      <c r="FH816" s="361" t="s">
        <v>1011</v>
      </c>
      <c r="FJ816" s="180"/>
      <c r="FK816" s="180">
        <f>VLOOKUP(FH816,$A$879:$F$2508,6,FALSE)</f>
        <v>125</v>
      </c>
      <c r="FL816" s="179" t="s">
        <v>63</v>
      </c>
      <c r="FM816" s="10">
        <f>FK816*1.4</f>
        <v>175</v>
      </c>
      <c r="FN816" s="10"/>
      <c r="FO816" s="233"/>
      <c r="FP816" s="179" t="s">
        <v>81</v>
      </c>
      <c r="FQ816" s="361" t="s">
        <v>2119</v>
      </c>
      <c r="FS816" s="180"/>
      <c r="FT816" s="180">
        <f>VLOOKUP(FQ816,$A$879:$F$2508,6,FALSE)</f>
        <v>152</v>
      </c>
      <c r="FU816" s="179" t="s">
        <v>63</v>
      </c>
      <c r="FV816" s="10">
        <f>FT816*1.4</f>
        <v>212.79999999999998</v>
      </c>
      <c r="FW816" s="10"/>
      <c r="FX816" s="233"/>
      <c r="FY816" s="179" t="s">
        <v>81</v>
      </c>
      <c r="FZ816" s="369" t="s">
        <v>183</v>
      </c>
      <c r="GB816" s="180"/>
      <c r="GC816" s="180" t="e">
        <f>VLOOKUP(FZ816,$A$879:$F$2508,6,FALSE)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1" t="s">
        <v>499</v>
      </c>
      <c r="GK816" s="180"/>
      <c r="GL816" s="180">
        <f>VLOOKUP(GI816,$A$879:$F$2508,6,FALSE)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1" t="s">
        <v>453</v>
      </c>
      <c r="GT816" s="180"/>
      <c r="GU816" s="180">
        <f>VLOOKUP(GR816,$A$879:$F$2508,6,FALSE)</f>
        <v>21</v>
      </c>
      <c r="GV816" s="179" t="s">
        <v>63</v>
      </c>
      <c r="GW816" s="10">
        <f>GU816*1.4</f>
        <v>29.4</v>
      </c>
      <c r="GX816" s="10"/>
      <c r="GY816" s="233"/>
      <c r="GZ816" s="179" t="s">
        <v>81</v>
      </c>
      <c r="HA816" s="361" t="s">
        <v>2332</v>
      </c>
      <c r="HC816" s="180"/>
      <c r="HD816" s="180">
        <f>VLOOKUP(HA816,$A$879:$F$2508,6,FALSE)</f>
        <v>9</v>
      </c>
      <c r="HE816" s="179" t="s">
        <v>63</v>
      </c>
      <c r="HF816" s="10">
        <f>HD816*1.4</f>
        <v>12.6</v>
      </c>
      <c r="HG816" s="10"/>
      <c r="HH816" s="233"/>
      <c r="HI816" s="179" t="s">
        <v>81</v>
      </c>
      <c r="HJ816" s="361" t="s">
        <v>1703</v>
      </c>
      <c r="HL816" s="180"/>
      <c r="HM816" s="180">
        <f>VLOOKUP(HJ816,$A$879:$F$2508,6,FALSE)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1" t="s">
        <v>2351</v>
      </c>
      <c r="HU816" s="180"/>
      <c r="HV816" s="180">
        <f>VLOOKUP(HS816,$A$879:$F$2508,6,FALSE)</f>
        <v>48</v>
      </c>
      <c r="HW816" s="179" t="s">
        <v>63</v>
      </c>
      <c r="HX816" s="10">
        <f>HV816*1.4</f>
        <v>67.199999999999989</v>
      </c>
      <c r="HY816" s="10"/>
      <c r="HZ816" s="233"/>
      <c r="IA816" s="179" t="s">
        <v>81</v>
      </c>
      <c r="IB816" s="361" t="s">
        <v>453</v>
      </c>
      <c r="ID816" s="180"/>
      <c r="IE816" s="180">
        <f>VLOOKUP(IB816,$A$879:$F$2508,6,FALSE)</f>
        <v>21</v>
      </c>
      <c r="IF816" s="179" t="s">
        <v>63</v>
      </c>
      <c r="IG816" s="10">
        <f>IE816*1.4</f>
        <v>29.4</v>
      </c>
      <c r="IH816" s="10"/>
      <c r="II816" s="233"/>
      <c r="IJ816" s="179" t="s">
        <v>81</v>
      </c>
      <c r="IK816" s="361" t="s">
        <v>2351</v>
      </c>
      <c r="IM816" s="180"/>
      <c r="IN816" s="180">
        <f>VLOOKUP(IK816,$A$879:$F$2508,6,FALSE)</f>
        <v>48</v>
      </c>
      <c r="IO816" s="179" t="s">
        <v>63</v>
      </c>
      <c r="IP816" s="10">
        <f>IN816*1.4</f>
        <v>67.199999999999989</v>
      </c>
      <c r="IQ816" s="10"/>
      <c r="IR816" s="233"/>
      <c r="IS816" s="179" t="s">
        <v>81</v>
      </c>
      <c r="IT816" s="361" t="s">
        <v>499</v>
      </c>
      <c r="IV816" s="180"/>
      <c r="IW816" s="180">
        <f>VLOOKUP(IT816,$A$879:$F$2508,6,FALSE)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1" t="s">
        <v>506</v>
      </c>
      <c r="JE816" s="180"/>
      <c r="JF816" s="180">
        <f>VLOOKUP(JC816,$A$879:$F$2508,6,FALSE)</f>
        <v>11</v>
      </c>
      <c r="JG816" s="179" t="s">
        <v>63</v>
      </c>
      <c r="JH816" s="10">
        <f>JF816*1.4</f>
        <v>15.399999999999999</v>
      </c>
      <c r="JI816" s="10"/>
      <c r="JJ816" s="233"/>
      <c r="JK816" s="179" t="s">
        <v>81</v>
      </c>
      <c r="JL816" s="361" t="s">
        <v>453</v>
      </c>
      <c r="JN816" s="180"/>
      <c r="JO816" s="180">
        <f>VLOOKUP(JL816,$A$879:$F$2508,6,FALSE)</f>
        <v>21</v>
      </c>
      <c r="JP816" s="179" t="s">
        <v>63</v>
      </c>
      <c r="JQ816" s="10">
        <f>JO816*1.4</f>
        <v>29.4</v>
      </c>
      <c r="JR816" s="10"/>
      <c r="JS816" s="233"/>
      <c r="JT816" s="179" t="s">
        <v>81</v>
      </c>
      <c r="JU816" s="361" t="s">
        <v>436</v>
      </c>
      <c r="JW816" s="180"/>
      <c r="JX816" s="180">
        <f>VLOOKUP(JU816,$A$879:$F$2508,6,FALSE)</f>
        <v>156</v>
      </c>
      <c r="JY816" s="179" t="s">
        <v>63</v>
      </c>
      <c r="JZ816" s="10">
        <f>JX816*1.4</f>
        <v>218.39999999999998</v>
      </c>
      <c r="KA816" s="10"/>
      <c r="KB816" s="233"/>
      <c r="KC816" s="179" t="s">
        <v>81</v>
      </c>
      <c r="KD816" s="369" t="s">
        <v>183</v>
      </c>
      <c r="KF816" s="180"/>
      <c r="KG816" s="180" t="e">
        <f>VLOOKUP(KD816,$A$879:$F$2508,6,FALSE)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1" t="s">
        <v>2095</v>
      </c>
      <c r="KO816" s="180"/>
      <c r="KP816" s="180">
        <f>VLOOKUP(KM816,$A$879:$F$2508,6,FALSE)</f>
        <v>6</v>
      </c>
      <c r="KQ816" s="179" t="s">
        <v>63</v>
      </c>
      <c r="KR816" s="10">
        <f>KP816*1.4</f>
        <v>8.3999999999999986</v>
      </c>
      <c r="KS816" s="10"/>
      <c r="KT816" s="233"/>
      <c r="KU816" s="179" t="s">
        <v>81</v>
      </c>
      <c r="KV816" s="361" t="s">
        <v>2351</v>
      </c>
      <c r="KX816" s="180"/>
      <c r="KY816" s="180">
        <f>VLOOKUP(KV816,$A$879:$F$2508,6,FALSE)</f>
        <v>48</v>
      </c>
      <c r="KZ816" s="179" t="s">
        <v>63</v>
      </c>
      <c r="LA816" s="10">
        <f>KY816*1.4</f>
        <v>67.199999999999989</v>
      </c>
      <c r="LB816" s="10"/>
      <c r="LC816" s="233"/>
      <c r="LD816" s="179" t="s">
        <v>81</v>
      </c>
      <c r="LE816" s="369" t="s">
        <v>183</v>
      </c>
      <c r="LG816" s="180"/>
      <c r="LH816" s="180" t="e">
        <f>VLOOKUP(LE816,$A$879:$F$2508,6,FALSE)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1" t="s">
        <v>1747</v>
      </c>
      <c r="LP816" s="180"/>
      <c r="LQ816" s="180">
        <f>VLOOKUP(LN816,$A$879:$F$2508,6,FALSE)</f>
        <v>115</v>
      </c>
      <c r="LR816" s="179" t="s">
        <v>63</v>
      </c>
      <c r="LS816" s="10">
        <f>LQ816*1.4</f>
        <v>161</v>
      </c>
      <c r="LT816" s="10"/>
      <c r="LU816" s="233"/>
      <c r="LV816" s="179" t="s">
        <v>81</v>
      </c>
      <c r="LW816" s="361" t="s">
        <v>722</v>
      </c>
      <c r="LY816" s="180"/>
      <c r="LZ816" s="180">
        <f>VLOOKUP(LW816,$A$879:$F$2508,6,FALSE)</f>
        <v>13</v>
      </c>
      <c r="MA816" s="179" t="s">
        <v>63</v>
      </c>
      <c r="MB816" s="10">
        <f>LZ816*1.4</f>
        <v>18.2</v>
      </c>
      <c r="MC816" s="10"/>
      <c r="MD816" s="233"/>
      <c r="ME816" s="179" t="s">
        <v>81</v>
      </c>
      <c r="MF816" s="361" t="s">
        <v>2095</v>
      </c>
      <c r="MH816" s="180"/>
      <c r="MI816" s="180">
        <f>VLOOKUP(MF816,$A$879:$F$2508,6,FALSE)</f>
        <v>6</v>
      </c>
      <c r="MJ816" s="179" t="s">
        <v>63</v>
      </c>
      <c r="MK816" s="10">
        <f>MI816*1.4</f>
        <v>8.3999999999999986</v>
      </c>
      <c r="ML816" s="10"/>
      <c r="MM816" s="233"/>
      <c r="MN816" s="179" t="s">
        <v>81</v>
      </c>
      <c r="MO816" s="369" t="s">
        <v>183</v>
      </c>
      <c r="MQ816" s="180"/>
      <c r="MR816" s="180" t="e">
        <f>VLOOKUP(MO816,$A$879:$F$2508,6,FALSE)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1" t="s">
        <v>462</v>
      </c>
      <c r="MZ816" s="180"/>
      <c r="NA816" s="180">
        <f>VLOOKUP(MX816,$A$879:$F$2508,6,FALSE)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1" t="s">
        <v>538</v>
      </c>
      <c r="NI816" s="180"/>
      <c r="NJ816" s="180">
        <f>VLOOKUP(NG816,$A$879:$F$2508,6,FALSE)</f>
        <v>0</v>
      </c>
      <c r="NK816" s="179" t="s">
        <v>63</v>
      </c>
      <c r="NL816" s="10">
        <f>NJ816*1.4</f>
        <v>0</v>
      </c>
      <c r="NM816" s="10"/>
      <c r="NN816" s="233"/>
      <c r="NO816" s="179" t="s">
        <v>81</v>
      </c>
      <c r="NP816" s="361" t="s">
        <v>436</v>
      </c>
      <c r="NR816" s="180"/>
      <c r="NS816" s="180">
        <f>VLOOKUP(NP816,$A$879:$F$2508,6,FALSE)</f>
        <v>156</v>
      </c>
      <c r="NT816" s="179" t="s">
        <v>63</v>
      </c>
      <c r="NU816" s="10">
        <f>NS816*1.4</f>
        <v>218.39999999999998</v>
      </c>
      <c r="NV816" s="10"/>
      <c r="NW816" s="233"/>
      <c r="NX816" s="179" t="s">
        <v>81</v>
      </c>
      <c r="NY816" s="361" t="s">
        <v>962</v>
      </c>
      <c r="OA816" s="180"/>
      <c r="OB816" s="180">
        <f>VLOOKUP(NY816,$A$879:$F$2508,6,FALSE)</f>
        <v>2</v>
      </c>
      <c r="OC816" s="179" t="s">
        <v>63</v>
      </c>
      <c r="OD816" s="10">
        <f>OB816*1.4</f>
        <v>2.8</v>
      </c>
      <c r="OE816" s="10"/>
      <c r="OF816" s="233"/>
      <c r="OG816" s="179" t="s">
        <v>81</v>
      </c>
      <c r="OH816" s="361" t="s">
        <v>462</v>
      </c>
      <c r="OJ816" s="180"/>
      <c r="OK816" s="180">
        <f>VLOOKUP(OH816,$A$879:$F$2508,6,FALSE)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1" t="s">
        <v>488</v>
      </c>
      <c r="OS816" s="180"/>
      <c r="OT816" s="180">
        <f>VLOOKUP(OQ816,$A$879:$F$2508,6,FALSE)</f>
        <v>28</v>
      </c>
      <c r="OU816" s="179" t="s">
        <v>63</v>
      </c>
      <c r="OV816" s="10">
        <f>OT816*1.4</f>
        <v>39.199999999999996</v>
      </c>
      <c r="OW816" s="10"/>
      <c r="OX816" s="233"/>
      <c r="OY816" s="179" t="s">
        <v>81</v>
      </c>
      <c r="OZ816" s="371" t="s">
        <v>2095</v>
      </c>
      <c r="PB816" s="180"/>
      <c r="PC816" s="180">
        <f>VLOOKUP(OZ816,$A$879:$F$2508,6,FALSE)</f>
        <v>6</v>
      </c>
      <c r="PD816" s="179" t="s">
        <v>63</v>
      </c>
      <c r="PE816" s="10">
        <f>PC816*1.4</f>
        <v>8.3999999999999986</v>
      </c>
      <c r="PF816" s="10"/>
      <c r="PG816" s="233"/>
      <c r="PH816" s="179" t="s">
        <v>81</v>
      </c>
      <c r="PI816" s="361" t="s">
        <v>538</v>
      </c>
      <c r="PK816" s="180"/>
      <c r="PL816" s="180">
        <f>VLOOKUP(PI816,$A$879:$F$2508,6,FALSE)</f>
        <v>0</v>
      </c>
      <c r="PM816" s="179" t="s">
        <v>63</v>
      </c>
      <c r="PN816" s="10">
        <f>PL816*1.4</f>
        <v>0</v>
      </c>
      <c r="PO816" s="10"/>
      <c r="PP816" s="233"/>
      <c r="PQ816" s="179" t="s">
        <v>81</v>
      </c>
      <c r="PR816" s="361" t="s">
        <v>625</v>
      </c>
      <c r="PT816" s="180"/>
      <c r="PU816" s="180">
        <f>VLOOKUP(PR816,$A$879:$F$2508,6,FALSE)</f>
        <v>72</v>
      </c>
      <c r="PV816" s="179" t="s">
        <v>63</v>
      </c>
      <c r="PW816" s="10">
        <f>PU816*1.4</f>
        <v>100.8</v>
      </c>
      <c r="PX816" s="10"/>
      <c r="PY816" s="233"/>
      <c r="PZ816" s="179" t="s">
        <v>81</v>
      </c>
      <c r="QA816" s="363" t="s">
        <v>506</v>
      </c>
      <c r="QC816" s="180"/>
      <c r="QD816" s="180">
        <f>VLOOKUP(QA816,$A$879:$F$2508,6,FALSE)</f>
        <v>11</v>
      </c>
      <c r="QE816" s="179" t="s">
        <v>63</v>
      </c>
      <c r="QF816" s="10">
        <f>QD816*1.4</f>
        <v>15.399999999999999</v>
      </c>
      <c r="QG816" s="10"/>
      <c r="QH816" s="233"/>
      <c r="QI816" s="179" t="s">
        <v>81</v>
      </c>
      <c r="QJ816" s="369" t="s">
        <v>183</v>
      </c>
      <c r="QL816" s="180"/>
      <c r="QM816" s="180" t="e">
        <f>VLOOKUP(QJ816,$A$879:$F$2508,6,FALSE)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1" t="s">
        <v>462</v>
      </c>
      <c r="QU816" s="180"/>
      <c r="QV816" s="180">
        <f>VLOOKUP(QS816,$A$879:$F$2508,6,FALSE)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1" t="s">
        <v>962</v>
      </c>
      <c r="RD816" s="180"/>
      <c r="RE816" s="180">
        <f>VLOOKUP(RB816,$A$879:$F$2508,6,FALSE)</f>
        <v>2</v>
      </c>
      <c r="RF816" s="179" t="s">
        <v>63</v>
      </c>
      <c r="RG816" s="10">
        <f>RE816*1.4</f>
        <v>2.8</v>
      </c>
      <c r="RH816" s="10"/>
      <c r="RI816" s="233"/>
      <c r="RJ816" s="179" t="s">
        <v>81</v>
      </c>
      <c r="RK816" s="361" t="s">
        <v>462</v>
      </c>
      <c r="RM816" s="180"/>
      <c r="RN816" s="180">
        <f>VLOOKUP(RK816,$A$879:$F$2508,6,FALSE)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9" t="s">
        <v>183</v>
      </c>
      <c r="RV816" s="180"/>
      <c r="RW816" s="180" t="e">
        <f>VLOOKUP(RT816,$A$879:$F$2508,6,FALSE)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1" t="s">
        <v>462</v>
      </c>
      <c r="SE816" s="180"/>
      <c r="SF816" s="180">
        <f>VLOOKUP(SC816,$A$879:$F$2508,6,FALSE)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1" t="s">
        <v>462</v>
      </c>
      <c r="SN816" s="180"/>
      <c r="SO816" s="180">
        <f>VLOOKUP(SL816,$A$879:$F$2508,6,FALSE)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1" t="s">
        <v>462</v>
      </c>
      <c r="SW816" s="180"/>
      <c r="SX816" s="180">
        <f>VLOOKUP(SU816,$A$879:$F$2508,6,FALSE)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9" t="s">
        <v>183</v>
      </c>
      <c r="TF816" s="180"/>
      <c r="TG816" s="180" t="e">
        <f>VLOOKUP(TD816,$A$879:$F$2508,6,FALSE)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1" t="s">
        <v>2332</v>
      </c>
      <c r="TO816" s="180"/>
      <c r="TP816" s="180">
        <f>VLOOKUP(TM816,$A$879:$F$2508,6,FALSE)</f>
        <v>9</v>
      </c>
      <c r="TQ816" s="179" t="s">
        <v>63</v>
      </c>
      <c r="TR816" s="10">
        <f>TP816*1.4</f>
        <v>12.6</v>
      </c>
      <c r="TS816" s="10"/>
      <c r="TT816" s="239"/>
      <c r="TU816" s="179" t="s">
        <v>81</v>
      </c>
      <c r="TV816" s="361" t="s">
        <v>416</v>
      </c>
      <c r="TX816" s="180"/>
      <c r="TY816" s="180">
        <f>VLOOKUP(TV816,$A$879:$F$2508,6,FALSE)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1" t="s">
        <v>436</v>
      </c>
      <c r="UG816" s="180"/>
      <c r="UH816" s="180">
        <f>VLOOKUP(UE816,$A$879:$F$2508,6,FALSE)</f>
        <v>156</v>
      </c>
      <c r="UI816" s="179" t="s">
        <v>63</v>
      </c>
      <c r="UJ816" s="10">
        <f>UH816*1.4</f>
        <v>218.39999999999998</v>
      </c>
      <c r="UK816" s="10"/>
      <c r="UL816" s="239"/>
      <c r="UM816" s="179" t="s">
        <v>81</v>
      </c>
      <c r="UN816" s="369" t="s">
        <v>183</v>
      </c>
      <c r="UP816" s="180"/>
      <c r="UQ816" s="180" t="e">
        <f>VLOOKUP(UN816,$A$879:$F$2508,6,FALSE)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1" t="s">
        <v>538</v>
      </c>
      <c r="UY816" s="180"/>
      <c r="UZ816" s="180">
        <f>VLOOKUP(UW816,$A$879:$F$2508,6,FALSE)</f>
        <v>0</v>
      </c>
      <c r="VA816" s="179" t="s">
        <v>63</v>
      </c>
      <c r="VB816" s="10">
        <f>UZ816*1.4</f>
        <v>0</v>
      </c>
      <c r="VC816" s="10"/>
      <c r="VD816" s="239"/>
      <c r="VE816" s="179" t="s">
        <v>81</v>
      </c>
      <c r="VF816" s="369" t="s">
        <v>183</v>
      </c>
      <c r="VH816" s="180"/>
      <c r="VI816" s="180" t="e">
        <f>VLOOKUP(VF816,$A$879:$F$2508,6,FALSE)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1" t="s">
        <v>2332</v>
      </c>
      <c r="VQ816" s="180"/>
      <c r="VR816" s="180">
        <f>VLOOKUP(VO816,$A$879:$F$2508,6,FALSE)</f>
        <v>9</v>
      </c>
      <c r="VS816" s="179" t="s">
        <v>63</v>
      </c>
      <c r="VT816" s="10">
        <f>VR816*1.4</f>
        <v>12.6</v>
      </c>
      <c r="VU816" s="10"/>
      <c r="VV816" s="239"/>
      <c r="VW816" s="179" t="s">
        <v>81</v>
      </c>
      <c r="VX816" s="369" t="s">
        <v>183</v>
      </c>
      <c r="VZ816" s="180"/>
      <c r="WA816" s="180" t="e">
        <f>VLOOKUP(VX816,$A$879:$F$2508,6,FALSE)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1" t="s">
        <v>2095</v>
      </c>
      <c r="WI816" s="180"/>
      <c r="WJ816" s="180">
        <f>VLOOKUP(WG816,$A$879:$F$2508,6,FALSE)</f>
        <v>6</v>
      </c>
      <c r="WK816" s="179" t="s">
        <v>63</v>
      </c>
      <c r="WL816" s="10">
        <f>WJ816*1.4</f>
        <v>8.3999999999999986</v>
      </c>
      <c r="WN816" s="239"/>
      <c r="WO816" s="179" t="s">
        <v>81</v>
      </c>
      <c r="WP816" s="361" t="s">
        <v>538</v>
      </c>
      <c r="WQ816" s="180"/>
      <c r="WR816" s="180"/>
      <c r="WS816" s="180">
        <f>VLOOKUP(WP816,$A$879:$F$2508,6,FALSE)</f>
        <v>0</v>
      </c>
      <c r="WT816" s="179" t="s">
        <v>63</v>
      </c>
      <c r="WU816" s="10">
        <f>WS816*1.4</f>
        <v>0</v>
      </c>
      <c r="WV816" s="10"/>
      <c r="WW816" s="239"/>
      <c r="WX816" s="179" t="s">
        <v>81</v>
      </c>
      <c r="WY816" s="361" t="s">
        <v>462</v>
      </c>
      <c r="XA816" s="180"/>
      <c r="XB816" s="180">
        <f>VLOOKUP(WY816,$A$879:$F$2508,6,FALSE)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1" t="s">
        <v>2351</v>
      </c>
      <c r="XJ816" s="180"/>
      <c r="XK816" s="180">
        <f>VLOOKUP(XH816,$A$879:$F$2508,6,FALSE)</f>
        <v>48</v>
      </c>
      <c r="XL816" s="179" t="s">
        <v>63</v>
      </c>
      <c r="XM816" s="10">
        <f>XK816*1.4</f>
        <v>67.199999999999989</v>
      </c>
      <c r="XO816" s="239"/>
      <c r="XP816" s="179" t="s">
        <v>81</v>
      </c>
      <c r="XQ816" s="361" t="s">
        <v>462</v>
      </c>
      <c r="XS816" s="180"/>
      <c r="XT816" s="180">
        <f>VLOOKUP(XQ816,$A$879:$F$2508,6,FALSE)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1" t="s">
        <v>1747</v>
      </c>
      <c r="YB816" s="180"/>
      <c r="YC816" s="180">
        <f>VLOOKUP(XZ816,$A$879:$F$2508,6,FALSE)</f>
        <v>115</v>
      </c>
      <c r="YD816" s="179" t="s">
        <v>63</v>
      </c>
      <c r="YE816" s="10">
        <f>YC816*1.4</f>
        <v>161</v>
      </c>
      <c r="YG816" s="239"/>
      <c r="YH816" s="179" t="s">
        <v>81</v>
      </c>
      <c r="YI816" s="361" t="s">
        <v>2095</v>
      </c>
      <c r="YK816" s="180"/>
      <c r="YL816" s="180">
        <f>VLOOKUP(YI816,$A$879:$F$2508,6,FALSE)</f>
        <v>6</v>
      </c>
      <c r="YM816" s="179" t="s">
        <v>63</v>
      </c>
      <c r="YN816" s="10">
        <f>YL816*1.4</f>
        <v>8.3999999999999986</v>
      </c>
      <c r="YO816" s="10"/>
      <c r="YP816" s="239"/>
      <c r="YQ816" s="179" t="s">
        <v>81</v>
      </c>
      <c r="YR816" s="361" t="s">
        <v>451</v>
      </c>
      <c r="YT816" s="180"/>
      <c r="YU816" s="180">
        <f>VLOOKUP(YR816,$A$879:$F$2508,6,FALSE)</f>
        <v>33</v>
      </c>
      <c r="YV816" s="179" t="s">
        <v>63</v>
      </c>
      <c r="YW816" s="10">
        <f>YU816*1.4</f>
        <v>46.199999999999996</v>
      </c>
      <c r="YY816" s="239"/>
      <c r="YZ816" s="179" t="s">
        <v>81</v>
      </c>
      <c r="ZA816" s="361" t="s">
        <v>506</v>
      </c>
      <c r="ZC816" s="180"/>
      <c r="ZD816" s="180">
        <f>VLOOKUP(ZA816,$A$879:$F$2508,6,FALSE)</f>
        <v>11</v>
      </c>
      <c r="ZE816" s="179" t="s">
        <v>63</v>
      </c>
      <c r="ZF816" s="10">
        <f>ZD816*1.4</f>
        <v>15.399999999999999</v>
      </c>
      <c r="ZH816" s="239"/>
      <c r="ZI816" s="179" t="s">
        <v>81</v>
      </c>
      <c r="ZJ816" s="361" t="s">
        <v>1747</v>
      </c>
      <c r="ZL816" s="180"/>
      <c r="ZM816" s="180">
        <f>VLOOKUP(ZJ816,$A$879:$F$2508,6,FALSE)</f>
        <v>115</v>
      </c>
      <c r="ZN816" s="179" t="s">
        <v>63</v>
      </c>
      <c r="ZO816" s="10">
        <f>ZM816*1.4</f>
        <v>161</v>
      </c>
      <c r="ZQ816" s="239"/>
      <c r="ZR816" s="179" t="s">
        <v>81</v>
      </c>
      <c r="ZS816" s="361" t="s">
        <v>962</v>
      </c>
      <c r="ZU816" s="180"/>
      <c r="ZV816" s="180">
        <f>VLOOKUP(ZS816,$A$879:$F$2508,6,FALSE)</f>
        <v>2</v>
      </c>
      <c r="ZW816" s="179" t="s">
        <v>63</v>
      </c>
      <c r="ZX816" s="10">
        <f>ZV816*1.4</f>
        <v>2.8</v>
      </c>
      <c r="ZY816" s="10"/>
      <c r="ZZ816" s="239"/>
      <c r="AAA816" s="179" t="s">
        <v>81</v>
      </c>
      <c r="AAB816" s="361" t="s">
        <v>416</v>
      </c>
      <c r="AAD816" s="180"/>
      <c r="AAE816" s="180">
        <f>VLOOKUP(AAB816,$A$879:$F$2508,6,FALSE)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VLOOKUP(AAK816,$A$879:$F$2508,6,FALSE)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1" t="s">
        <v>436</v>
      </c>
      <c r="AAV816" s="180"/>
      <c r="AAW816" s="180">
        <f>VLOOKUP(AAT816,$A$879:$F$2508,6,FALSE)</f>
        <v>156</v>
      </c>
      <c r="AAX816" s="179" t="s">
        <v>63</v>
      </c>
      <c r="AAY816" s="10">
        <f>AAW816*1.4</f>
        <v>218.39999999999998</v>
      </c>
      <c r="AAZ816" s="10"/>
      <c r="ABA816" s="239"/>
      <c r="ABB816" s="179" t="s">
        <v>81</v>
      </c>
      <c r="ABC816" s="375" t="s">
        <v>2023</v>
      </c>
      <c r="ABE816" s="180"/>
      <c r="ABF816" s="180">
        <f>VLOOKUP(ABC816,$A$879:$F$2508,6,FALSE)</f>
        <v>114</v>
      </c>
      <c r="ABG816" s="179" t="s">
        <v>63</v>
      </c>
      <c r="ABH816" s="10">
        <f>ABF816*1.4</f>
        <v>159.6</v>
      </c>
      <c r="ABI816" s="10"/>
      <c r="ABJ816" s="239"/>
      <c r="ABK816" s="179" t="s">
        <v>81</v>
      </c>
      <c r="ABL816" s="361" t="s">
        <v>1150</v>
      </c>
      <c r="ABN816" s="180"/>
      <c r="ABO816" s="180">
        <f>VLOOKUP(ABL816,$A$879:$F$2508,6,FALSE)</f>
        <v>1</v>
      </c>
      <c r="ABP816" s="179" t="s">
        <v>63</v>
      </c>
      <c r="ABQ816" s="10">
        <f>ABO816*1.4</f>
        <v>1.4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VLOOKUP(ABU816,$A$879:$F$2508,6,FALSE)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VLOOKUP(ACD816,$A$879:$F$2508,6,FALSE)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VLOOKUP(ACM816,$A$879:$F$2508,6,FALSE)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VLOOKUP(ACV816,$A$879:$F$2508,6,FALSE)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1" t="s">
        <v>436</v>
      </c>
      <c r="ADG816" s="180"/>
      <c r="ADH816" s="180">
        <f>VLOOKUP(ADE816,$A$879:$F$2508,6,FALSE)</f>
        <v>156</v>
      </c>
      <c r="ADI816" s="179" t="s">
        <v>63</v>
      </c>
      <c r="ADJ816" s="10">
        <f>ADH816*1.4</f>
        <v>218.39999999999998</v>
      </c>
      <c r="ADL816" s="239"/>
      <c r="ADM816" s="179" t="s">
        <v>81</v>
      </c>
      <c r="ADN816" s="75" t="s">
        <v>183</v>
      </c>
      <c r="ADP816" s="180"/>
      <c r="ADQ816" s="180" t="e">
        <f>VLOOKUP(ADN816,$A$879:$F$2508,6,FALSE)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1" t="s">
        <v>625</v>
      </c>
      <c r="ADY816" s="180"/>
      <c r="ADZ816" s="180">
        <f>VLOOKUP(ADW816,$A$879:$F$2508,6,FALSE)</f>
        <v>72</v>
      </c>
      <c r="AEA816" s="179" t="s">
        <v>63</v>
      </c>
      <c r="AEB816" s="10">
        <f>ADZ816*1.4</f>
        <v>100.8</v>
      </c>
      <c r="AED816" s="239"/>
      <c r="AEE816" s="179" t="s">
        <v>81</v>
      </c>
      <c r="AEF816" s="75" t="s">
        <v>183</v>
      </c>
      <c r="AEH816" s="180"/>
      <c r="AEI816" s="180" t="e">
        <f>VLOOKUP(AEF816,$A$879:$F$2508,6,FALSE)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VLOOKUP(AEO816,$A$879:$F$2508,6,FALSE)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VLOOKUP(AEX816,$A$879:$F$2508,6,FALSE)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VLOOKUP(AFG816,$A$879:$F$2508,6,FALSE)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VLOOKUP(AFP816,$A$879:$F$2508,6,FALSE)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1" t="s">
        <v>2119</v>
      </c>
      <c r="AGA816" s="180"/>
      <c r="AGB816" s="180">
        <f>VLOOKUP(AFY816,$A$879:$F$2508,6,FALSE)</f>
        <v>152</v>
      </c>
      <c r="AGC816" s="179" t="s">
        <v>63</v>
      </c>
      <c r="AGD816" s="10">
        <f>AGB816*1.4</f>
        <v>212.79999999999998</v>
      </c>
      <c r="AGE816" s="10"/>
      <c r="AGF816" s="239"/>
      <c r="AGG816" s="179" t="s">
        <v>81</v>
      </c>
      <c r="AGH816" s="361" t="s">
        <v>462</v>
      </c>
      <c r="AGJ816" s="180"/>
      <c r="AGK816" s="180">
        <f>VLOOKUP(AGH816,$A$879:$F$2508,6,FALSE)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1" t="s">
        <v>453</v>
      </c>
      <c r="AGS816" s="180"/>
      <c r="AGT816" s="180">
        <f>VLOOKUP(AGQ816,$A$879:$F$2508,6,FALSE)</f>
        <v>21</v>
      </c>
      <c r="AGU816" s="179" t="s">
        <v>63</v>
      </c>
      <c r="AGV816" s="10">
        <f>AGT816*1.4</f>
        <v>29.4</v>
      </c>
      <c r="AGW816" s="10"/>
      <c r="AGX816" s="239"/>
      <c r="AGY816" s="179" t="s">
        <v>81</v>
      </c>
      <c r="AGZ816" s="361" t="s">
        <v>462</v>
      </c>
      <c r="AHB816" s="180"/>
      <c r="AHC816" s="180">
        <f>VLOOKUP(AGZ816,$A$879:$F$2508,6,FALSE)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41" t="s">
        <v>2095</v>
      </c>
      <c r="AHK816" s="180"/>
      <c r="AHL816" s="180">
        <f>VLOOKUP(AHI816,$A$879:$F$2508,6,FALSE)</f>
        <v>6</v>
      </c>
      <c r="AHM816" s="179" t="s">
        <v>63</v>
      </c>
      <c r="AHN816" s="10">
        <f>AHL816*1.4</f>
        <v>8.3999999999999986</v>
      </c>
      <c r="AHO816" s="10"/>
      <c r="AHP816" s="239"/>
      <c r="AHQ816" s="179" t="s">
        <v>81</v>
      </c>
      <c r="AHR816" s="361" t="s">
        <v>462</v>
      </c>
      <c r="AHT816" s="180"/>
      <c r="AHU816" s="180">
        <f>VLOOKUP(AHR816,$A$879:$F$2508,6,FALSE)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1" t="s">
        <v>416</v>
      </c>
      <c r="AIC816" s="180"/>
      <c r="AID816" s="180">
        <f>VLOOKUP(AIA816,$A$879:$F$2508,6,FALSE)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1" t="s">
        <v>2351</v>
      </c>
      <c r="AIL816" s="180"/>
      <c r="AIM816" s="180">
        <f>VLOOKUP(AIJ816,$A$879:$F$2508,6,FALSE)</f>
        <v>48</v>
      </c>
      <c r="AIN816" s="179" t="s">
        <v>63</v>
      </c>
      <c r="AIO816" s="10">
        <f>AIM816*1.4</f>
        <v>67.199999999999989</v>
      </c>
      <c r="AIP816" s="10"/>
      <c r="AIQ816" s="239"/>
      <c r="AIR816" s="179" t="s">
        <v>81</v>
      </c>
      <c r="AIS816" s="361" t="s">
        <v>453</v>
      </c>
      <c r="AIU816" s="180"/>
      <c r="AIV816" s="180">
        <f>VLOOKUP(AIS816,$A$879:$F$2508,6,FALSE)</f>
        <v>21</v>
      </c>
      <c r="AIW816" s="179" t="s">
        <v>63</v>
      </c>
      <c r="AIX816" s="10">
        <f>AIV816*1.4</f>
        <v>29.4</v>
      </c>
      <c r="AIY816" s="10"/>
      <c r="AIZ816" s="239"/>
      <c r="AJA816" s="179" t="s">
        <v>81</v>
      </c>
      <c r="AJB816" s="371" t="s">
        <v>462</v>
      </c>
      <c r="AJD816" s="180"/>
      <c r="AJE816" s="180">
        <f>VLOOKUP(AJB816,$A$879:$F$2508,6,FALSE)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1" t="s">
        <v>1962</v>
      </c>
      <c r="AJM816" s="180"/>
      <c r="AJN816" s="180">
        <f>VLOOKUP(AJK816,$A$879:$F$2508,6,FALSE)</f>
        <v>59</v>
      </c>
      <c r="AJO816" s="179" t="s">
        <v>63</v>
      </c>
      <c r="AJP816" s="10">
        <f>AJN816*1.4</f>
        <v>82.6</v>
      </c>
      <c r="AJQ816" s="10"/>
      <c r="AJR816" s="239"/>
      <c r="AJS816" s="179" t="s">
        <v>81</v>
      </c>
      <c r="AJT816" s="367" t="s">
        <v>1703</v>
      </c>
      <c r="AJV816" s="180"/>
      <c r="AJW816" s="180">
        <f>VLOOKUP(AJT816,$A$879:$F$2508,6,FALSE)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1" t="s">
        <v>1801</v>
      </c>
      <c r="AKE816" s="180"/>
      <c r="AKF816" s="180">
        <f>VLOOKUP(AKC816,$A$879:$F$2508,6,FALSE)</f>
        <v>258</v>
      </c>
      <c r="AKG816" s="179" t="s">
        <v>63</v>
      </c>
      <c r="AKH816" s="10">
        <f>AKF816*1.4</f>
        <v>361.2</v>
      </c>
      <c r="AKI816" s="10"/>
      <c r="AKJ816" s="239"/>
      <c r="AKK816" s="179" t="s">
        <v>81</v>
      </c>
      <c r="AKL816" s="361" t="s">
        <v>2351</v>
      </c>
      <c r="AKN816" s="180"/>
      <c r="AKO816" s="180">
        <f>VLOOKUP(AKL816,$A$879:$F$2508,6,FALSE)</f>
        <v>48</v>
      </c>
      <c r="AKP816" s="179" t="s">
        <v>63</v>
      </c>
      <c r="AKQ816" s="10">
        <f>AKO816*1.4</f>
        <v>67.199999999999989</v>
      </c>
      <c r="AKR816" s="10"/>
      <c r="AKS816" s="239"/>
      <c r="AKT816" s="179" t="s">
        <v>81</v>
      </c>
      <c r="AKU816" s="361" t="s">
        <v>2095</v>
      </c>
      <c r="AKW816" s="180"/>
      <c r="AKX816" s="180">
        <f>VLOOKUP(AKU816,$A$879:$F$2508,6,FALSE)</f>
        <v>6</v>
      </c>
      <c r="AKY816" s="179" t="s">
        <v>63</v>
      </c>
      <c r="AKZ816" s="10">
        <f>AKX816*1.4</f>
        <v>8.3999999999999986</v>
      </c>
      <c r="ALA816" s="10"/>
      <c r="ALB816" s="239"/>
      <c r="ALC816" s="179" t="s">
        <v>81</v>
      </c>
      <c r="ALD816" s="361" t="s">
        <v>1747</v>
      </c>
      <c r="ALF816" s="180"/>
      <c r="ALG816" s="180">
        <f>VLOOKUP(ALD816,$A$879:$F$2508,6,FALSE)</f>
        <v>115</v>
      </c>
      <c r="ALH816" s="179" t="s">
        <v>63</v>
      </c>
      <c r="ALI816" s="10">
        <f>ALG816*1.4</f>
        <v>161</v>
      </c>
      <c r="ALJ816" s="10"/>
      <c r="ALK816" s="239"/>
      <c r="ALL816" s="179" t="s">
        <v>81</v>
      </c>
      <c r="ALM816" s="361" t="s">
        <v>499</v>
      </c>
      <c r="ALO816" s="180"/>
      <c r="ALP816" s="180">
        <f>VLOOKUP(ALM816,$A$879:$F$2508,6,FALSE)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1" t="s">
        <v>2095</v>
      </c>
      <c r="ALX816" s="180"/>
      <c r="ALY816" s="180">
        <f>VLOOKUP(ALV816,$A$879:$F$2508,6,FALSE)</f>
        <v>6</v>
      </c>
      <c r="ALZ816" s="179" t="s">
        <v>63</v>
      </c>
      <c r="AMA816" s="10">
        <f>ALY816*1.4</f>
        <v>8.3999999999999986</v>
      </c>
      <c r="AMB816" s="10"/>
      <c r="AMC816" s="239"/>
      <c r="AMD816" s="179" t="s">
        <v>81</v>
      </c>
      <c r="AME816" s="444" t="s">
        <v>2023</v>
      </c>
      <c r="AMG816" s="180"/>
      <c r="AMH816" s="180">
        <f>VLOOKUP(AME816,$A$879:$F$2508,6,FALSE)</f>
        <v>114</v>
      </c>
      <c r="AMI816" s="179" t="s">
        <v>63</v>
      </c>
      <c r="AMJ816" s="10">
        <f>AMH816*1.4</f>
        <v>159.6</v>
      </c>
      <c r="AMK816" s="10"/>
      <c r="AML816" s="239"/>
      <c r="AMM816" s="179" t="s">
        <v>81</v>
      </c>
      <c r="AMN816" s="363" t="s">
        <v>2095</v>
      </c>
      <c r="AMP816" s="180"/>
      <c r="AMQ816" s="180">
        <f>VLOOKUP(AMN816,$A$879:$F$2508,6,FALSE)</f>
        <v>6</v>
      </c>
      <c r="AMR816" s="179" t="s">
        <v>63</v>
      </c>
      <c r="AMS816" s="10">
        <f>AMQ816*1.4</f>
        <v>8.3999999999999986</v>
      </c>
      <c r="AMT816" s="10"/>
      <c r="AMU816" s="239"/>
      <c r="AMV816" s="179" t="s">
        <v>81</v>
      </c>
      <c r="AMW816" s="361" t="s">
        <v>2023</v>
      </c>
      <c r="AMY816" s="180"/>
      <c r="AMZ816" s="180">
        <f>VLOOKUP(AMW816,$A$879:$F$2508,6,FALSE)</f>
        <v>114</v>
      </c>
      <c r="ANA816" s="179" t="s">
        <v>63</v>
      </c>
      <c r="ANB816" s="10">
        <f>AMZ816*1.4</f>
        <v>159.6</v>
      </c>
      <c r="ANC816" s="10"/>
      <c r="AND816" s="239"/>
      <c r="ANE816" s="179" t="s">
        <v>81</v>
      </c>
      <c r="ANF816" s="361" t="s">
        <v>1703</v>
      </c>
      <c r="ANH816" s="180"/>
      <c r="ANI816" s="180">
        <f>VLOOKUP(ANF816,$A$879:$F$2508,6,FALSE)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1" t="s">
        <v>1747</v>
      </c>
      <c r="ANQ816" s="180"/>
      <c r="ANR816" s="180">
        <f>VLOOKUP(ANO816,$A$879:$F$2508,6,FALSE)</f>
        <v>115</v>
      </c>
      <c r="ANS816" s="179" t="s">
        <v>63</v>
      </c>
      <c r="ANT816" s="10">
        <f>ANR816*1.4</f>
        <v>161</v>
      </c>
      <c r="ANU816" s="10"/>
      <c r="ANV816" s="239"/>
      <c r="ANW816" s="179" t="s">
        <v>81</v>
      </c>
      <c r="ANX816" s="361" t="s">
        <v>499</v>
      </c>
      <c r="ANZ816" s="180"/>
      <c r="AOA816" s="180">
        <f>VLOOKUP(ANX816,$A$879:$F$2508,6,FALSE)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VLOOKUP(AOG816,$A$879:$F$2508,6,FALSE)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1" t="s">
        <v>499</v>
      </c>
      <c r="AOR816" s="180"/>
      <c r="AOS816" s="180">
        <f>VLOOKUP(AOP816,$A$879:$F$2508,6,FALSE)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7" t="s">
        <v>2351</v>
      </c>
      <c r="APA816" s="180"/>
      <c r="APB816" s="180">
        <f>VLOOKUP(AOY816,$A$879:$F$2508,6,FALSE)</f>
        <v>48</v>
      </c>
      <c r="APC816" s="179" t="s">
        <v>63</v>
      </c>
      <c r="APD816" s="10">
        <f>APB816*1.4</f>
        <v>67.199999999999989</v>
      </c>
      <c r="APE816" s="10"/>
      <c r="APF816" s="239"/>
      <c r="APG816" s="179" t="s">
        <v>81</v>
      </c>
      <c r="APH816" s="361" t="s">
        <v>453</v>
      </c>
      <c r="APJ816" s="180"/>
      <c r="APK816" s="180">
        <f>VLOOKUP(APH816,$A$879:$F$2508,6,FALSE)</f>
        <v>21</v>
      </c>
      <c r="APL816" s="179" t="s">
        <v>63</v>
      </c>
      <c r="APM816" s="10">
        <f>APK816*1.4</f>
        <v>29.4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VLOOKUP(APQ816,$A$879:$F$2508,6,FALSE)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1" t="s">
        <v>462</v>
      </c>
      <c r="AQB816" s="180"/>
      <c r="AQC816" s="180">
        <f>VLOOKUP(APZ816,$A$879:$F$2508,6,FALSE)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1" t="s">
        <v>538</v>
      </c>
      <c r="AQK816" s="180"/>
      <c r="AQL816" s="180">
        <f>VLOOKUP(AQI816,$A$879:$F$2508,6,FALSE)</f>
        <v>0</v>
      </c>
      <c r="AQM816" s="179" t="s">
        <v>63</v>
      </c>
      <c r="AQN816" s="10">
        <f>AQL816*1.4</f>
        <v>0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VLOOKUP(AQR816,$A$879:$F$2508,6,FALSE)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VLOOKUP(ARA816,$A$879:$F$2508,6,FALSE)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VLOOKUP(ARJ816,$A$879:$F$2508,6,FALSE)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VLOOKUP(ARS816,$A$879:$F$2508,6,FALSE)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1" t="s">
        <v>1804</v>
      </c>
      <c r="ASD816" s="180"/>
      <c r="ASE816" s="180">
        <f>VLOOKUP(ASB816,$A$879:$F$2508,6,FALSE)</f>
        <v>117</v>
      </c>
      <c r="ASF816" s="179" t="s">
        <v>63</v>
      </c>
      <c r="ASG816" s="10">
        <f>ASE816*1.4</f>
        <v>163.79999999999998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VLOOKUP(ASK816,$A$879:$F$2508,6,FALSE)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1" t="s">
        <v>462</v>
      </c>
      <c r="ASV816" s="180"/>
      <c r="ASW816" s="180">
        <f>VLOOKUP(AST816,$A$879:$F$2508,6,FALSE)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VLOOKUP(ATC816,$A$879:$F$2508,6,FALSE)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VLOOKUP(ATL816,$A$879:$F$2508,6,FALSE)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VLOOKUP(ATU816,$A$879:$F$2508,6,FALSE)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VLOOKUP(AUD816,$A$879:$F$2508,6,FALSE)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VLOOKUP(AUM816,$A$879:$F$2508,6,FALSE)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VLOOKUP(AUV816,$A$879:$F$2508,6,FALSE)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VLOOKUP(AVE816,$A$879:$F$2508,6,FALSE)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VLOOKUP(AVN816,$A$879:$F$2508,6,FALSE)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VLOOKUP(AVW816,$A$879:$F$2508,6,FALSE)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VLOOKUP(AWF816,$A$879:$F$2508,6,FALSE)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1" t="s">
        <v>462</v>
      </c>
      <c r="AWQ816" s="180"/>
      <c r="AWR816" s="180">
        <f>VLOOKUP(AWO816,$A$879:$F$2508,6,FALSE)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1" t="s">
        <v>1747</v>
      </c>
      <c r="AWZ816" s="180"/>
      <c r="AXA816" s="180">
        <f>VLOOKUP(AWX816,$A$879:$F$2508,6,FALSE)</f>
        <v>115</v>
      </c>
      <c r="AXB816" s="179" t="s">
        <v>63</v>
      </c>
      <c r="AXC816" s="10">
        <f>AXA816*1.4</f>
        <v>161</v>
      </c>
      <c r="AXD816" s="10"/>
      <c r="AXE816" s="239"/>
      <c r="AXF816" s="179" t="s">
        <v>81</v>
      </c>
      <c r="AXG816" s="361" t="s">
        <v>499</v>
      </c>
      <c r="AXI816" s="180"/>
      <c r="AXJ816" s="180">
        <f>VLOOKUP(AXG816,$A$879:$F$2508,6,FALSE)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1" t="s">
        <v>499</v>
      </c>
      <c r="AXR816" s="180"/>
      <c r="AXS816" s="180">
        <f>VLOOKUP(AXP816,$A$879:$F$2508,6,FALSE)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1" t="s">
        <v>1962</v>
      </c>
      <c r="AYA816" s="180"/>
      <c r="AYB816" s="180">
        <f>VLOOKUP(AXY816,$A$879:$F$2508,6,FALSE)</f>
        <v>59</v>
      </c>
      <c r="AYC816" s="179" t="s">
        <v>63</v>
      </c>
      <c r="AYD816" s="10">
        <f>AYB816*1.4</f>
        <v>82.6</v>
      </c>
      <c r="AYE816" s="10"/>
      <c r="AYF816" s="239"/>
      <c r="AYG816" s="179" t="s">
        <v>81</v>
      </c>
      <c r="AYH816" s="361" t="s">
        <v>1801</v>
      </c>
      <c r="AYJ816" s="180"/>
      <c r="AYK816" s="180">
        <f>VLOOKUP(AYH816,$A$879:$F$2508,6,FALSE)</f>
        <v>258</v>
      </c>
      <c r="AYL816" s="179" t="s">
        <v>63</v>
      </c>
      <c r="AYM816" s="10">
        <f>AYK816*1.4</f>
        <v>361.2</v>
      </c>
      <c r="AYN816" s="10"/>
      <c r="AYO816" s="239"/>
      <c r="AYP816" s="179" t="s">
        <v>81</v>
      </c>
      <c r="AYQ816" s="361" t="s">
        <v>453</v>
      </c>
      <c r="AYS816" s="180"/>
      <c r="AYT816" s="180">
        <f>VLOOKUP(AYQ816,$A$879:$F$2508,6,FALSE)</f>
        <v>21</v>
      </c>
      <c r="AYU816" s="179" t="s">
        <v>63</v>
      </c>
      <c r="AYV816" s="10">
        <f>AYT816*1.4</f>
        <v>29.4</v>
      </c>
      <c r="AYW816" s="10"/>
      <c r="AYX816" s="239"/>
      <c r="AYY816" s="179" t="s">
        <v>81</v>
      </c>
      <c r="AYZ816" s="361" t="s">
        <v>722</v>
      </c>
      <c r="AZB816" s="180"/>
      <c r="AZC816" s="180">
        <f>VLOOKUP(AYZ816,$A$879:$F$2508,6,FALSE)</f>
        <v>13</v>
      </c>
      <c r="AZD816" s="179" t="s">
        <v>63</v>
      </c>
      <c r="AZE816" s="10">
        <f>AZC816*1.4</f>
        <v>18.2</v>
      </c>
      <c r="AZF816" s="10"/>
      <c r="AZG816" s="239"/>
      <c r="AZH816" s="179" t="s">
        <v>81</v>
      </c>
      <c r="AZI816" s="361" t="s">
        <v>2332</v>
      </c>
      <c r="AZK816" s="180"/>
      <c r="AZL816" s="180">
        <f>VLOOKUP(AZI816,$A$879:$F$2508,6,FALSE)</f>
        <v>9</v>
      </c>
      <c r="AZM816" s="179" t="s">
        <v>63</v>
      </c>
      <c r="AZN816" s="10">
        <f>AZL816*1.4</f>
        <v>12.6</v>
      </c>
      <c r="AZO816" s="10"/>
      <c r="AZP816" s="239"/>
      <c r="AZQ816" s="179" t="s">
        <v>81</v>
      </c>
      <c r="AZR816" s="361" t="s">
        <v>462</v>
      </c>
      <c r="AZT816" s="180"/>
      <c r="AZU816" s="180">
        <f>VLOOKUP(AZR816,$A$879:$F$2508,6,FALSE)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1" t="s">
        <v>2119</v>
      </c>
      <c r="BAC816" s="180"/>
      <c r="BAD816" s="180">
        <f>VLOOKUP(BAA816,$A$879:$F$2508,6,FALSE)</f>
        <v>152</v>
      </c>
      <c r="BAE816" s="179" t="s">
        <v>63</v>
      </c>
      <c r="BAF816" s="10">
        <f>BAD816*1.4</f>
        <v>212.79999999999998</v>
      </c>
      <c r="BAG816" s="10"/>
      <c r="BAH816" s="239"/>
      <c r="BAI816" s="179" t="s">
        <v>81</v>
      </c>
      <c r="BAJ816" s="441" t="s">
        <v>625</v>
      </c>
      <c r="BAL816" s="180"/>
      <c r="BAM816" s="180">
        <f>VLOOKUP(BAJ816,$A$879:$F$2508,6,FALSE)</f>
        <v>72</v>
      </c>
      <c r="BAN816" s="179" t="s">
        <v>63</v>
      </c>
      <c r="BAO816" s="10">
        <f>BAM816*1.4</f>
        <v>100.8</v>
      </c>
      <c r="BAP816" s="10"/>
      <c r="BAQ816" s="239"/>
      <c r="BAR816" s="179" t="s">
        <v>81</v>
      </c>
      <c r="BAS816" s="361" t="s">
        <v>548</v>
      </c>
      <c r="BAU816" s="180"/>
      <c r="BAV816" s="180">
        <f>VLOOKUP(BAS816,$A$879:$F$2508,6,FALSE)</f>
        <v>143</v>
      </c>
      <c r="BAW816" s="179" t="s">
        <v>63</v>
      </c>
      <c r="BAX816" s="10">
        <f>BAV816*1.4</f>
        <v>200.2</v>
      </c>
      <c r="BAY816" s="10"/>
      <c r="BAZ816" s="239"/>
      <c r="BBA816" s="179" t="s">
        <v>81</v>
      </c>
      <c r="BBB816" s="361" t="s">
        <v>436</v>
      </c>
      <c r="BBD816" s="180"/>
      <c r="BBE816" s="180">
        <f>VLOOKUP(BBB816,$A$879:$F$2508,6,FALSE)</f>
        <v>156</v>
      </c>
      <c r="BBF816" s="179" t="s">
        <v>63</v>
      </c>
      <c r="BBG816" s="10">
        <f>BBE816*1.4</f>
        <v>218.39999999999998</v>
      </c>
      <c r="BBH816" s="10"/>
      <c r="BBI816" s="239"/>
      <c r="BBJ816" s="179" t="s">
        <v>81</v>
      </c>
      <c r="BBK816" s="361" t="s">
        <v>1801</v>
      </c>
      <c r="BBM816" s="180"/>
      <c r="BBN816" s="180">
        <f>VLOOKUP(BBK816,$A$879:$F$2508,6,FALSE)</f>
        <v>258</v>
      </c>
      <c r="BBO816" s="179" t="s">
        <v>63</v>
      </c>
      <c r="BBP816" s="10">
        <f>BBN816*1.4</f>
        <v>361.2</v>
      </c>
      <c r="BBQ816" s="10"/>
      <c r="BBR816" s="239"/>
      <c r="BBS816" s="179" t="s">
        <v>81</v>
      </c>
      <c r="BBT816" s="367" t="s">
        <v>453</v>
      </c>
      <c r="BBV816" s="180"/>
      <c r="BBW816" s="180">
        <f>VLOOKUP(BBT816,$A$879:$F$2508,6,FALSE)</f>
        <v>21</v>
      </c>
      <c r="BBX816" s="179" t="s">
        <v>63</v>
      </c>
      <c r="BBY816" s="10">
        <f>BBW816*1.4</f>
        <v>29.4</v>
      </c>
      <c r="BBZ816" s="10"/>
      <c r="BCA816" s="239"/>
      <c r="BCB816" s="179" t="s">
        <v>81</v>
      </c>
      <c r="BCC816" s="361" t="s">
        <v>538</v>
      </c>
      <c r="BCE816" s="180"/>
      <c r="BCF816" s="180">
        <f>VLOOKUP(BCC816,$A$879:$F$2508,6,FALSE)</f>
        <v>0</v>
      </c>
      <c r="BCG816" s="179" t="s">
        <v>63</v>
      </c>
      <c r="BCH816" s="10">
        <f>BCF816*1.4</f>
        <v>0</v>
      </c>
      <c r="BCI816" s="10"/>
      <c r="BCJ816" s="239"/>
      <c r="BCK816" s="179" t="s">
        <v>81</v>
      </c>
      <c r="BCL816" s="361" t="s">
        <v>548</v>
      </c>
      <c r="BCN816" s="180"/>
      <c r="BCO816" s="180">
        <f>VLOOKUP(BCL816,$A$879:$F$2508,6,FALSE)</f>
        <v>143</v>
      </c>
      <c r="BCP816" s="179" t="s">
        <v>63</v>
      </c>
      <c r="BCQ816" s="10">
        <f>BCO816*1.4</f>
        <v>200.2</v>
      </c>
      <c r="BCR816" s="10"/>
      <c r="BCS816" s="239"/>
      <c r="BCT816" s="179" t="s">
        <v>81</v>
      </c>
      <c r="BCU816" s="371" t="s">
        <v>1747</v>
      </c>
      <c r="BCW816" s="180"/>
      <c r="BCX816" s="180">
        <f>VLOOKUP(BCU816,$A$879:$F$2508,6,FALSE)</f>
        <v>115</v>
      </c>
      <c r="BCY816" s="179" t="s">
        <v>63</v>
      </c>
      <c r="BCZ816" s="10">
        <f>BCX816*1.4</f>
        <v>161</v>
      </c>
      <c r="BDA816" s="10"/>
      <c r="BDB816" s="239"/>
      <c r="BDC816" s="179" t="s">
        <v>81</v>
      </c>
      <c r="BDD816" s="367" t="s">
        <v>538</v>
      </c>
      <c r="BDF816" s="180"/>
      <c r="BDG816" s="180">
        <f>VLOOKUP(BDD816,$A$879:$F$2508,6,FALSE)</f>
        <v>0</v>
      </c>
      <c r="BDH816" s="179" t="s">
        <v>63</v>
      </c>
      <c r="BDI816" s="10">
        <f>BDG816*1.4</f>
        <v>0</v>
      </c>
      <c r="BDJ816" s="10"/>
      <c r="BDK816" s="239"/>
      <c r="BDL816" s="179" t="s">
        <v>81</v>
      </c>
      <c r="BDM816" s="361" t="s">
        <v>453</v>
      </c>
      <c r="BDO816" s="180"/>
      <c r="BDP816" s="180">
        <f>VLOOKUP(BDM816,$A$879:$F$2508,6,FALSE)</f>
        <v>21</v>
      </c>
      <c r="BDQ816" s="179" t="s">
        <v>63</v>
      </c>
      <c r="BDR816" s="10">
        <f>BDP816*1.4</f>
        <v>29.4</v>
      </c>
      <c r="BDS816" s="10"/>
      <c r="BDT816" s="239"/>
      <c r="BDU816" s="179" t="s">
        <v>81</v>
      </c>
      <c r="BDV816" s="361" t="s">
        <v>625</v>
      </c>
      <c r="BDX816" s="180"/>
      <c r="BDY816" s="180">
        <f>VLOOKUP(BDV816,$A$879:$F$2508,6,FALSE)</f>
        <v>72</v>
      </c>
      <c r="BDZ816" s="179" t="s">
        <v>63</v>
      </c>
      <c r="BEA816" s="10">
        <f>BDY816*1.4</f>
        <v>100.8</v>
      </c>
      <c r="BEB816" s="10"/>
      <c r="BEC816" s="239"/>
      <c r="BED816" s="179" t="s">
        <v>81</v>
      </c>
      <c r="BEE816" s="361" t="s">
        <v>1747</v>
      </c>
      <c r="BEG816" s="180"/>
      <c r="BEH816" s="180">
        <f>VLOOKUP(BEE816,$A$879:$F$2508,6,FALSE)</f>
        <v>115</v>
      </c>
      <c r="BEI816" s="179" t="s">
        <v>63</v>
      </c>
      <c r="BEJ816" s="10">
        <f>BEH816*1.4</f>
        <v>161</v>
      </c>
      <c r="BEK816" s="10"/>
      <c r="BEL816" s="239"/>
      <c r="BEM816" s="179" t="s">
        <v>81</v>
      </c>
      <c r="BEN816" s="361" t="s">
        <v>962</v>
      </c>
      <c r="BEP816" s="180"/>
      <c r="BEQ816" s="180">
        <f>VLOOKUP(BEN816,$A$879:$F$2508,6,FALSE)</f>
        <v>2</v>
      </c>
      <c r="BER816" s="179" t="s">
        <v>63</v>
      </c>
      <c r="BES816" s="10">
        <f>BEQ816*1.4</f>
        <v>2.8</v>
      </c>
      <c r="BET816" s="10"/>
      <c r="BEU816" s="239"/>
      <c r="BEV816" s="179" t="s">
        <v>81</v>
      </c>
      <c r="BEW816" s="361" t="s">
        <v>499</v>
      </c>
      <c r="BEY816" s="180"/>
      <c r="BEZ816" s="180">
        <f>VLOOKUP(BEW816,$A$879:$F$2508,6,FALSE)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1" t="s">
        <v>548</v>
      </c>
      <c r="BFH816" s="180"/>
      <c r="BFI816" s="180">
        <f>VLOOKUP(BFF816,$A$879:$F$2508,6,FALSE)</f>
        <v>143</v>
      </c>
      <c r="BFJ816" s="179" t="s">
        <v>63</v>
      </c>
      <c r="BFK816" s="10">
        <f>BFI816*1.4</f>
        <v>200.2</v>
      </c>
      <c r="BFL816" s="10"/>
      <c r="BFM816" s="239"/>
      <c r="BFN816" s="179" t="s">
        <v>81</v>
      </c>
      <c r="BFO816" s="361" t="s">
        <v>1962</v>
      </c>
      <c r="BFQ816" s="180"/>
      <c r="BFR816" s="180">
        <f>VLOOKUP(BFO816,$A$879:$F$2508,6,FALSE)</f>
        <v>59</v>
      </c>
      <c r="BFS816" s="179" t="s">
        <v>63</v>
      </c>
      <c r="BFT816" s="10">
        <f>BFR816*1.4</f>
        <v>82.6</v>
      </c>
      <c r="BFU816" s="10"/>
      <c r="BFV816" s="239"/>
      <c r="BFW816" s="179" t="s">
        <v>81</v>
      </c>
      <c r="BFX816" s="371" t="s">
        <v>462</v>
      </c>
      <c r="BFZ816" s="180"/>
      <c r="BGA816" s="180">
        <f>VLOOKUP(BFX816,$A$879:$F$2508,6,FALSE)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1" t="s">
        <v>2095</v>
      </c>
      <c r="BGI816" s="180"/>
      <c r="BGJ816" s="180">
        <f>VLOOKUP(BGG816,$A$879:$F$2508,6,FALSE)</f>
        <v>6</v>
      </c>
      <c r="BGK816" s="179" t="s">
        <v>63</v>
      </c>
      <c r="BGL816" s="10">
        <f>BGJ816*1.4</f>
        <v>8.3999999999999986</v>
      </c>
      <c r="BGM816" s="10"/>
      <c r="BGN816" s="239"/>
      <c r="BGO816" s="179" t="s">
        <v>81</v>
      </c>
      <c r="BGP816" s="371" t="s">
        <v>462</v>
      </c>
      <c r="BGR816" s="180"/>
      <c r="BGS816" s="180">
        <f>VLOOKUP(BGP816,$A$879:$F$2508,6,FALSE)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1" t="s">
        <v>2023</v>
      </c>
      <c r="BHA816" s="180"/>
      <c r="BHB816" s="180">
        <f>VLOOKUP(BGY816,$A$879:$F$2508,6,FALSE)</f>
        <v>114</v>
      </c>
      <c r="BHC816" s="179" t="s">
        <v>63</v>
      </c>
      <c r="BHD816" s="10">
        <f>BHB816*1.4</f>
        <v>159.6</v>
      </c>
      <c r="BHE816" s="10"/>
    </row>
    <row r="817" spans="1:1565" s="14" customFormat="1" ht="15">
      <c r="A817" s="179" t="s">
        <v>82</v>
      </c>
      <c r="B817" s="363" t="s">
        <v>499</v>
      </c>
      <c r="D817" s="180"/>
      <c r="E817" s="180">
        <f>VLOOKUP(B817,$A$879:$F$2508,6,FALSE)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1" t="s">
        <v>2119</v>
      </c>
      <c r="M817" s="180"/>
      <c r="N817" s="180">
        <f>VLOOKUP(K817,$A$879:$F$2508,6,FALSE)</f>
        <v>152</v>
      </c>
      <c r="O817" s="179" t="s">
        <v>65</v>
      </c>
      <c r="P817" s="10">
        <f>N817*1.3</f>
        <v>197.6</v>
      </c>
      <c r="Q817" s="10"/>
      <c r="R817" s="233"/>
      <c r="S817" s="179" t="s">
        <v>82</v>
      </c>
      <c r="T817" s="361" t="s">
        <v>2095</v>
      </c>
      <c r="V817" s="180"/>
      <c r="W817" s="180">
        <f>VLOOKUP(T817,$A$879:$F$2508,6,FALSE)</f>
        <v>6</v>
      </c>
      <c r="X817" s="179" t="s">
        <v>65</v>
      </c>
      <c r="Y817" s="10">
        <f>W817*1.3</f>
        <v>7.8000000000000007</v>
      </c>
      <c r="Z817" s="10"/>
      <c r="AA817" s="233"/>
      <c r="AB817" s="179" t="s">
        <v>82</v>
      </c>
      <c r="AC817" s="361" t="s">
        <v>499</v>
      </c>
      <c r="AE817" s="180"/>
      <c r="AF817" s="180">
        <f>VLOOKUP(AC817,$A$879:$F$2508,6,FALSE)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1" t="s">
        <v>453</v>
      </c>
      <c r="AN817" s="180"/>
      <c r="AO817" s="180">
        <f>VLOOKUP(AL817,$A$879:$F$2508,6,FALSE)</f>
        <v>21</v>
      </c>
      <c r="AP817" s="179" t="s">
        <v>65</v>
      </c>
      <c r="AQ817" s="10">
        <f>AO817*1.3</f>
        <v>27.3</v>
      </c>
      <c r="AR817" s="10"/>
      <c r="AS817" s="233"/>
      <c r="AT817" s="179" t="s">
        <v>82</v>
      </c>
      <c r="AU817" s="361" t="s">
        <v>2119</v>
      </c>
      <c r="AW817" s="180"/>
      <c r="AX817" s="180">
        <f>VLOOKUP(AU817,$A$879:$F$2508,6,FALSE)</f>
        <v>152</v>
      </c>
      <c r="AY817" s="179" t="s">
        <v>65</v>
      </c>
      <c r="AZ817" s="10">
        <f>AX817*1.3</f>
        <v>197.6</v>
      </c>
      <c r="BA817" s="10"/>
      <c r="BB817" s="233"/>
      <c r="BC817" s="179" t="s">
        <v>82</v>
      </c>
      <c r="BD817" s="361" t="s">
        <v>2332</v>
      </c>
      <c r="BF817" s="180"/>
      <c r="BG817" s="180">
        <f>VLOOKUP(BD817,$A$879:$F$2508,6,FALSE)</f>
        <v>9</v>
      </c>
      <c r="BH817" s="179" t="s">
        <v>65</v>
      </c>
      <c r="BI817" s="10">
        <f>BG817*1.3</f>
        <v>11.700000000000001</v>
      </c>
      <c r="BJ817" s="10"/>
      <c r="BK817" s="233"/>
      <c r="BL817" s="179" t="s">
        <v>82</v>
      </c>
      <c r="BM817" s="361" t="s">
        <v>1747</v>
      </c>
      <c r="BO817" s="180"/>
      <c r="BP817" s="180">
        <f>VLOOKUP(BM817,$A$879:$F$2508,6,FALSE)</f>
        <v>115</v>
      </c>
      <c r="BQ817" s="179" t="s">
        <v>65</v>
      </c>
      <c r="BR817" s="10">
        <f>BP817*1.3</f>
        <v>149.5</v>
      </c>
      <c r="BS817" s="10"/>
      <c r="BT817" s="233"/>
      <c r="BU817" s="179" t="s">
        <v>82</v>
      </c>
      <c r="BV817" s="361" t="s">
        <v>2119</v>
      </c>
      <c r="BX817" s="180"/>
      <c r="BY817" s="180">
        <f>VLOOKUP(BV817,$A$879:$F$2508,6,FALSE)</f>
        <v>152</v>
      </c>
      <c r="BZ817" s="179" t="s">
        <v>65</v>
      </c>
      <c r="CA817" s="10">
        <f>BY817*1.3</f>
        <v>197.6</v>
      </c>
      <c r="CB817" s="10"/>
      <c r="CC817" s="233"/>
      <c r="CD817" s="179" t="s">
        <v>82</v>
      </c>
      <c r="CE817" s="361" t="s">
        <v>2119</v>
      </c>
      <c r="CG817" s="180"/>
      <c r="CH817" s="180">
        <f>VLOOKUP(CE817,$A$879:$F$2508,6,FALSE)</f>
        <v>152</v>
      </c>
      <c r="CI817" s="179" t="s">
        <v>65</v>
      </c>
      <c r="CJ817" s="10">
        <f>CH817*1.3</f>
        <v>197.6</v>
      </c>
      <c r="CK817" s="10"/>
      <c r="CL817" s="233"/>
      <c r="CM817" s="179" t="s">
        <v>82</v>
      </c>
      <c r="CN817" s="361" t="s">
        <v>1962</v>
      </c>
      <c r="CP817" s="180"/>
      <c r="CQ817" s="180">
        <f>VLOOKUP(CN817,$A$879:$F$2508,6,FALSE)</f>
        <v>59</v>
      </c>
      <c r="CR817" s="179" t="s">
        <v>65</v>
      </c>
      <c r="CS817" s="10">
        <f>CQ817*1.3</f>
        <v>76.7</v>
      </c>
      <c r="CT817" s="10"/>
      <c r="CU817" s="233"/>
      <c r="CV817" s="179" t="s">
        <v>82</v>
      </c>
      <c r="CW817" s="361" t="s">
        <v>2351</v>
      </c>
      <c r="CY817" s="180"/>
      <c r="CZ817" s="180">
        <f>VLOOKUP(CW817,$A$879:$F$2508,6,FALSE)</f>
        <v>48</v>
      </c>
      <c r="DA817" s="179" t="s">
        <v>65</v>
      </c>
      <c r="DB817" s="10">
        <f>CZ817*1.3</f>
        <v>62.400000000000006</v>
      </c>
      <c r="DC817" s="10"/>
      <c r="DD817" s="233"/>
      <c r="DE817" s="179" t="s">
        <v>82</v>
      </c>
      <c r="DF817" s="361" t="s">
        <v>453</v>
      </c>
      <c r="DH817" s="180"/>
      <c r="DI817" s="180">
        <f>VLOOKUP(DF817,$A$879:$F$2508,6,FALSE)</f>
        <v>21</v>
      </c>
      <c r="DJ817" s="179" t="s">
        <v>65</v>
      </c>
      <c r="DK817" s="10">
        <f>DI817*1.3</f>
        <v>27.3</v>
      </c>
      <c r="DL817" s="10"/>
      <c r="DM817" s="233"/>
      <c r="DN817" s="179" t="s">
        <v>82</v>
      </c>
      <c r="DO817" s="361" t="s">
        <v>2095</v>
      </c>
      <c r="DQ817" s="180"/>
      <c r="DR817" s="180">
        <f>VLOOKUP(DO817,$A$879:$F$2508,6,FALSE)</f>
        <v>6</v>
      </c>
      <c r="DS817" s="179" t="s">
        <v>65</v>
      </c>
      <c r="DT817" s="10">
        <f>DR817*1.3</f>
        <v>7.8000000000000007</v>
      </c>
      <c r="DU817" s="10"/>
      <c r="DV817" s="233"/>
      <c r="DW817" s="179" t="s">
        <v>82</v>
      </c>
      <c r="DX817" s="361" t="s">
        <v>1804</v>
      </c>
      <c r="DZ817" s="180"/>
      <c r="EA817" s="180">
        <f>VLOOKUP(DX817,$A$879:$F$2508,6,FALSE)</f>
        <v>117</v>
      </c>
      <c r="EB817" s="179" t="s">
        <v>65</v>
      </c>
      <c r="EC817" s="10">
        <f>EA817*1.3</f>
        <v>152.1</v>
      </c>
      <c r="ED817" s="10"/>
      <c r="EE817" s="233"/>
      <c r="EF817" s="179" t="s">
        <v>82</v>
      </c>
      <c r="EG817" s="361" t="s">
        <v>1703</v>
      </c>
      <c r="EI817" s="180"/>
      <c r="EJ817" s="180">
        <f>VLOOKUP(EG817,$A$879:$F$2508,6,FALSE)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1" t="s">
        <v>1962</v>
      </c>
      <c r="ER817" s="180"/>
      <c r="ES817" s="180">
        <f>VLOOKUP(EP817,$A$879:$F$2508,6,FALSE)</f>
        <v>59</v>
      </c>
      <c r="ET817" s="179" t="s">
        <v>65</v>
      </c>
      <c r="EU817" s="10">
        <f>ES817*1.3</f>
        <v>76.7</v>
      </c>
      <c r="EV817" s="10"/>
      <c r="EW817" s="233"/>
      <c r="EX817" s="179" t="s">
        <v>82</v>
      </c>
      <c r="EY817" s="361" t="s">
        <v>453</v>
      </c>
      <c r="FA817" s="180"/>
      <c r="FB817" s="180">
        <f>VLOOKUP(EY817,$A$879:$F$2508,6,FALSE)</f>
        <v>21</v>
      </c>
      <c r="FC817" s="179" t="s">
        <v>65</v>
      </c>
      <c r="FD817" s="10">
        <f>FB817*1.3</f>
        <v>27.3</v>
      </c>
      <c r="FE817" s="10"/>
      <c r="FF817" s="233"/>
      <c r="FG817" s="179" t="s">
        <v>82</v>
      </c>
      <c r="FH817" s="361" t="s">
        <v>2351</v>
      </c>
      <c r="FJ817" s="180"/>
      <c r="FK817" s="180">
        <f>VLOOKUP(FH817,$A$879:$F$2508,6,FALSE)</f>
        <v>48</v>
      </c>
      <c r="FL817" s="179" t="s">
        <v>65</v>
      </c>
      <c r="FM817" s="10">
        <f>FK817*1.3</f>
        <v>62.400000000000006</v>
      </c>
      <c r="FN817" s="10"/>
      <c r="FO817" s="233"/>
      <c r="FP817" s="179" t="s">
        <v>82</v>
      </c>
      <c r="FQ817" s="361" t="s">
        <v>538</v>
      </c>
      <c r="FS817" s="180"/>
      <c r="FT817" s="180">
        <f>VLOOKUP(FQ817,$A$879:$F$2508,6,FALSE)</f>
        <v>0</v>
      </c>
      <c r="FU817" s="179" t="s">
        <v>65</v>
      </c>
      <c r="FV817" s="10">
        <f>FT817*1.3</f>
        <v>0</v>
      </c>
      <c r="FW817" s="10"/>
      <c r="FX817" s="233"/>
      <c r="FY817" s="179" t="s">
        <v>82</v>
      </c>
      <c r="FZ817" s="369" t="s">
        <v>183</v>
      </c>
      <c r="GB817" s="180"/>
      <c r="GC817" s="180" t="e">
        <f>VLOOKUP(FZ817,$A$879:$F$2508,6,FALSE)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1" t="s">
        <v>538</v>
      </c>
      <c r="GK817" s="180"/>
      <c r="GL817" s="180">
        <f>VLOOKUP(GI817,$A$879:$F$2508,6,FALSE)</f>
        <v>0</v>
      </c>
      <c r="GM817" s="179" t="s">
        <v>65</v>
      </c>
      <c r="GN817" s="10">
        <f>GL817*1.3</f>
        <v>0</v>
      </c>
      <c r="GO817" s="10"/>
      <c r="GP817" s="233"/>
      <c r="GQ817" s="179" t="s">
        <v>82</v>
      </c>
      <c r="GR817" s="361" t="s">
        <v>1962</v>
      </c>
      <c r="GT817" s="180"/>
      <c r="GU817" s="180">
        <f>VLOOKUP(GR817,$A$879:$F$2508,6,FALSE)</f>
        <v>59</v>
      </c>
      <c r="GV817" s="179" t="s">
        <v>65</v>
      </c>
      <c r="GW817" s="10">
        <f>GU817*1.3</f>
        <v>76.7</v>
      </c>
      <c r="GX817" s="10"/>
      <c r="GY817" s="233"/>
      <c r="GZ817" s="179" t="s">
        <v>82</v>
      </c>
      <c r="HA817" s="361" t="s">
        <v>499</v>
      </c>
      <c r="HC817" s="180"/>
      <c r="HD817" s="180">
        <f>VLOOKUP(HA817,$A$879:$F$2508,6,FALSE)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1" t="s">
        <v>499</v>
      </c>
      <c r="HL817" s="180"/>
      <c r="HM817" s="180">
        <f>VLOOKUP(HJ817,$A$879:$F$2508,6,FALSE)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1" t="s">
        <v>1747</v>
      </c>
      <c r="HU817" s="180"/>
      <c r="HV817" s="180">
        <f>VLOOKUP(HS817,$A$879:$F$2508,6,FALSE)</f>
        <v>115</v>
      </c>
      <c r="HW817" s="179" t="s">
        <v>65</v>
      </c>
      <c r="HX817" s="10">
        <f>HV817*1.3</f>
        <v>149.5</v>
      </c>
      <c r="HY817" s="10"/>
      <c r="HZ817" s="233"/>
      <c r="IA817" s="179" t="s">
        <v>82</v>
      </c>
      <c r="IB817" s="361" t="s">
        <v>1747</v>
      </c>
      <c r="ID817" s="180"/>
      <c r="IE817" s="180">
        <f>VLOOKUP(IB817,$A$879:$F$2508,6,FALSE)</f>
        <v>115</v>
      </c>
      <c r="IF817" s="179" t="s">
        <v>65</v>
      </c>
      <c r="IG817" s="10">
        <f>IE817*1.3</f>
        <v>149.5</v>
      </c>
      <c r="IH817" s="10"/>
      <c r="II817" s="233"/>
      <c r="IJ817" s="179" t="s">
        <v>82</v>
      </c>
      <c r="IK817" s="361" t="s">
        <v>1747</v>
      </c>
      <c r="IM817" s="180"/>
      <c r="IN817" s="180">
        <f>VLOOKUP(IK817,$A$879:$F$2508,6,FALSE)</f>
        <v>115</v>
      </c>
      <c r="IO817" s="179" t="s">
        <v>65</v>
      </c>
      <c r="IP817" s="10">
        <f>IN817*1.3</f>
        <v>149.5</v>
      </c>
      <c r="IQ817" s="10"/>
      <c r="IR817" s="233"/>
      <c r="IS817" s="179" t="s">
        <v>82</v>
      </c>
      <c r="IT817" s="361" t="s">
        <v>2119</v>
      </c>
      <c r="IV817" s="180"/>
      <c r="IW817" s="180">
        <f>VLOOKUP(IT817,$A$879:$F$2508,6,FALSE)</f>
        <v>152</v>
      </c>
      <c r="IX817" s="179" t="s">
        <v>65</v>
      </c>
      <c r="IY817" s="10">
        <f>IW817*1.3</f>
        <v>197.6</v>
      </c>
      <c r="IZ817" s="10"/>
      <c r="JA817" s="233"/>
      <c r="JB817" s="179" t="s">
        <v>82</v>
      </c>
      <c r="JC817" s="361" t="s">
        <v>2095</v>
      </c>
      <c r="JE817" s="180"/>
      <c r="JF817" s="180">
        <f>VLOOKUP(JC817,$A$879:$F$2508,6,FALSE)</f>
        <v>6</v>
      </c>
      <c r="JG817" s="179" t="s">
        <v>65</v>
      </c>
      <c r="JH817" s="10">
        <f>JF817*1.3</f>
        <v>7.8000000000000007</v>
      </c>
      <c r="JI817" s="10"/>
      <c r="JJ817" s="233"/>
      <c r="JK817" s="179" t="s">
        <v>82</v>
      </c>
      <c r="JL817" s="361" t="s">
        <v>2095</v>
      </c>
      <c r="JN817" s="180"/>
      <c r="JO817" s="180">
        <f>VLOOKUP(JL817,$A$879:$F$2508,6,FALSE)</f>
        <v>6</v>
      </c>
      <c r="JP817" s="179" t="s">
        <v>65</v>
      </c>
      <c r="JQ817" s="10">
        <f>JO817*1.3</f>
        <v>7.8000000000000007</v>
      </c>
      <c r="JR817" s="10"/>
      <c r="JS817" s="233"/>
      <c r="JT817" s="179" t="s">
        <v>82</v>
      </c>
      <c r="JU817" s="361" t="s">
        <v>499</v>
      </c>
      <c r="JW817" s="180"/>
      <c r="JX817" s="180">
        <f>VLOOKUP(JU817,$A$879:$F$2508,6,FALSE)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9" t="s">
        <v>183</v>
      </c>
      <c r="KF817" s="180"/>
      <c r="KG817" s="180" t="e">
        <f>VLOOKUP(KD817,$A$879:$F$2508,6,FALSE)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1" t="s">
        <v>1703</v>
      </c>
      <c r="KO817" s="180"/>
      <c r="KP817" s="180">
        <f>VLOOKUP(KM817,$A$879:$F$2508,6,FALSE)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1" t="s">
        <v>538</v>
      </c>
      <c r="KX817" s="180"/>
      <c r="KY817" s="180">
        <f>VLOOKUP(KV817,$A$879:$F$2508,6,FALSE)</f>
        <v>0</v>
      </c>
      <c r="KZ817" s="179" t="s">
        <v>65</v>
      </c>
      <c r="LA817" s="10">
        <f>KY817*1.3</f>
        <v>0</v>
      </c>
      <c r="LB817" s="10"/>
      <c r="LC817" s="233"/>
      <c r="LD817" s="179" t="s">
        <v>82</v>
      </c>
      <c r="LE817" s="369" t="s">
        <v>183</v>
      </c>
      <c r="LG817" s="180"/>
      <c r="LH817" s="180" t="e">
        <f>VLOOKUP(LE817,$A$879:$F$2508,6,FALSE)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1" t="s">
        <v>499</v>
      </c>
      <c r="LP817" s="180"/>
      <c r="LQ817" s="180">
        <f>VLOOKUP(LN817,$A$879:$F$2508,6,FALSE)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1" t="s">
        <v>462</v>
      </c>
      <c r="LY817" s="180"/>
      <c r="LZ817" s="180">
        <f>VLOOKUP(LW817,$A$879:$F$2508,6,FALSE)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1" t="s">
        <v>1804</v>
      </c>
      <c r="MH817" s="180"/>
      <c r="MI817" s="180">
        <f>VLOOKUP(MF817,$A$879:$F$2508,6,FALSE)</f>
        <v>117</v>
      </c>
      <c r="MJ817" s="179" t="s">
        <v>65</v>
      </c>
      <c r="MK817" s="10">
        <f>MI817*1.3</f>
        <v>152.1</v>
      </c>
      <c r="ML817" s="10"/>
      <c r="MM817" s="233"/>
      <c r="MN817" s="179" t="s">
        <v>82</v>
      </c>
      <c r="MO817" s="369" t="s">
        <v>183</v>
      </c>
      <c r="MQ817" s="180"/>
      <c r="MR817" s="180" t="e">
        <f>VLOOKUP(MO817,$A$879:$F$2508,6,FALSE)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1" t="s">
        <v>2351</v>
      </c>
      <c r="MZ817" s="180"/>
      <c r="NA817" s="180">
        <f>VLOOKUP(MX817,$A$879:$F$2508,6,FALSE)</f>
        <v>48</v>
      </c>
      <c r="NB817" s="179" t="s">
        <v>65</v>
      </c>
      <c r="NC817" s="10">
        <f>NA817*1.3</f>
        <v>62.400000000000006</v>
      </c>
      <c r="ND817" s="10"/>
      <c r="NE817" s="233"/>
      <c r="NF817" s="179" t="s">
        <v>82</v>
      </c>
      <c r="NG817" s="361" t="s">
        <v>1747</v>
      </c>
      <c r="NI817" s="180"/>
      <c r="NJ817" s="180">
        <f>VLOOKUP(NG817,$A$879:$F$2508,6,FALSE)</f>
        <v>115</v>
      </c>
      <c r="NK817" s="179" t="s">
        <v>65</v>
      </c>
      <c r="NL817" s="10">
        <f>NJ817*1.3</f>
        <v>149.5</v>
      </c>
      <c r="NM817" s="10"/>
      <c r="NN817" s="233"/>
      <c r="NO817" s="179" t="s">
        <v>82</v>
      </c>
      <c r="NP817" s="361" t="s">
        <v>722</v>
      </c>
      <c r="NR817" s="180"/>
      <c r="NS817" s="180">
        <f>VLOOKUP(NP817,$A$879:$F$2508,6,FALSE)</f>
        <v>13</v>
      </c>
      <c r="NT817" s="179" t="s">
        <v>65</v>
      </c>
      <c r="NU817" s="10">
        <f>NS817*1.3</f>
        <v>16.900000000000002</v>
      </c>
      <c r="NV817" s="10"/>
      <c r="NW817" s="233"/>
      <c r="NX817" s="179" t="s">
        <v>82</v>
      </c>
      <c r="NY817" s="361" t="s">
        <v>1747</v>
      </c>
      <c r="OA817" s="180"/>
      <c r="OB817" s="180">
        <f>VLOOKUP(NY817,$A$879:$F$2508,6,FALSE)</f>
        <v>115</v>
      </c>
      <c r="OC817" s="179" t="s">
        <v>65</v>
      </c>
      <c r="OD817" s="10">
        <f>OB817*1.3</f>
        <v>149.5</v>
      </c>
      <c r="OE817" s="10"/>
      <c r="OF817" s="233"/>
      <c r="OG817" s="179" t="s">
        <v>82</v>
      </c>
      <c r="OH817" s="361" t="s">
        <v>436</v>
      </c>
      <c r="OJ817" s="180"/>
      <c r="OK817" s="180">
        <f>VLOOKUP(OH817,$A$879:$F$2508,6,FALSE)</f>
        <v>156</v>
      </c>
      <c r="OL817" s="179" t="s">
        <v>65</v>
      </c>
      <c r="OM817" s="10">
        <f>OK817*1.3</f>
        <v>202.8</v>
      </c>
      <c r="ON817" s="10"/>
      <c r="OO817" s="233"/>
      <c r="OP817" s="179" t="s">
        <v>82</v>
      </c>
      <c r="OQ817" s="361" t="s">
        <v>962</v>
      </c>
      <c r="OS817" s="180"/>
      <c r="OT817" s="180">
        <f>VLOOKUP(OQ817,$A$879:$F$2508,6,FALSE)</f>
        <v>2</v>
      </c>
      <c r="OU817" s="179" t="s">
        <v>65</v>
      </c>
      <c r="OV817" s="10">
        <f>OT817*1.3</f>
        <v>2.6</v>
      </c>
      <c r="OW817" s="10"/>
      <c r="OX817" s="233"/>
      <c r="OY817" s="179" t="s">
        <v>82</v>
      </c>
      <c r="OZ817" s="371" t="s">
        <v>1703</v>
      </c>
      <c r="PB817" s="180"/>
      <c r="PC817" s="180">
        <f>VLOOKUP(OZ817,$A$879:$F$2508,6,FALSE)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1" t="s">
        <v>1747</v>
      </c>
      <c r="PK817" s="180"/>
      <c r="PL817" s="180">
        <f>VLOOKUP(PI817,$A$879:$F$2508,6,FALSE)</f>
        <v>115</v>
      </c>
      <c r="PM817" s="179" t="s">
        <v>65</v>
      </c>
      <c r="PN817" s="10">
        <f>PL817*1.3</f>
        <v>149.5</v>
      </c>
      <c r="PO817" s="10"/>
      <c r="PP817" s="233"/>
      <c r="PQ817" s="179" t="s">
        <v>82</v>
      </c>
      <c r="PR817" s="361" t="s">
        <v>1962</v>
      </c>
      <c r="PT817" s="180"/>
      <c r="PU817" s="180">
        <f>VLOOKUP(PR817,$A$879:$F$2508,6,FALSE)</f>
        <v>59</v>
      </c>
      <c r="PV817" s="179" t="s">
        <v>65</v>
      </c>
      <c r="PW817" s="10">
        <f>PU817*1.3</f>
        <v>76.7</v>
      </c>
      <c r="PX817" s="10"/>
      <c r="PY817" s="233"/>
      <c r="PZ817" s="179" t="s">
        <v>82</v>
      </c>
      <c r="QA817" s="363" t="s">
        <v>2095</v>
      </c>
      <c r="QC817" s="180"/>
      <c r="QD817" s="180">
        <f>VLOOKUP(QA817,$A$879:$F$2508,6,FALSE)</f>
        <v>6</v>
      </c>
      <c r="QE817" s="179" t="s">
        <v>65</v>
      </c>
      <c r="QF817" s="10">
        <f>QD817*1.3</f>
        <v>7.8000000000000007</v>
      </c>
      <c r="QG817" s="10"/>
      <c r="QH817" s="233"/>
      <c r="QI817" s="179" t="s">
        <v>82</v>
      </c>
      <c r="QJ817" s="369" t="s">
        <v>183</v>
      </c>
      <c r="QL817" s="180"/>
      <c r="QM817" s="180" t="e">
        <f>VLOOKUP(QJ817,$A$879:$F$2508,6,FALSE)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1" t="s">
        <v>2351</v>
      </c>
      <c r="QU817" s="180"/>
      <c r="QV817" s="180">
        <f>VLOOKUP(QS817,$A$879:$F$2508,6,FALSE)</f>
        <v>48</v>
      </c>
      <c r="QW817" s="179" t="s">
        <v>65</v>
      </c>
      <c r="QX817" s="10">
        <f>QV817*1.3</f>
        <v>62.400000000000006</v>
      </c>
      <c r="QY817" s="10"/>
      <c r="QZ817" s="233"/>
      <c r="RA817" s="179" t="s">
        <v>82</v>
      </c>
      <c r="RB817" s="361" t="s">
        <v>625</v>
      </c>
      <c r="RD817" s="180"/>
      <c r="RE817" s="180">
        <f>VLOOKUP(RB817,$A$879:$F$2508,6,FALSE)</f>
        <v>72</v>
      </c>
      <c r="RF817" s="179" t="s">
        <v>65</v>
      </c>
      <c r="RG817" s="10">
        <f>RE817*1.3</f>
        <v>93.600000000000009</v>
      </c>
      <c r="RH817" s="10"/>
      <c r="RI817" s="233"/>
      <c r="RJ817" s="179" t="s">
        <v>82</v>
      </c>
      <c r="RK817" s="361" t="s">
        <v>1801</v>
      </c>
      <c r="RM817" s="180"/>
      <c r="RN817" s="180">
        <f>VLOOKUP(RK817,$A$879:$F$2508,6,FALSE)</f>
        <v>258</v>
      </c>
      <c r="RO817" s="179" t="s">
        <v>65</v>
      </c>
      <c r="RP817" s="10">
        <f>RN817*1.3</f>
        <v>335.40000000000003</v>
      </c>
      <c r="RQ817" s="10"/>
      <c r="RR817" s="233"/>
      <c r="RS817" s="179" t="s">
        <v>82</v>
      </c>
      <c r="RT817" s="369" t="s">
        <v>183</v>
      </c>
      <c r="RV817" s="180"/>
      <c r="RW817" s="180" t="e">
        <f>VLOOKUP(RT817,$A$879:$F$2508,6,FALSE)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1" t="s">
        <v>1747</v>
      </c>
      <c r="SE817" s="180"/>
      <c r="SF817" s="180">
        <f>VLOOKUP(SC817,$A$879:$F$2508,6,FALSE)</f>
        <v>115</v>
      </c>
      <c r="SG817" s="179" t="s">
        <v>65</v>
      </c>
      <c r="SH817" s="10">
        <f>SF817*1.3</f>
        <v>149.5</v>
      </c>
      <c r="SI817" s="10"/>
      <c r="SJ817" s="239"/>
      <c r="SK817" s="179" t="s">
        <v>82</v>
      </c>
      <c r="SL817" s="361" t="s">
        <v>1747</v>
      </c>
      <c r="SN817" s="180"/>
      <c r="SO817" s="180">
        <f>VLOOKUP(SL817,$A$879:$F$2508,6,FALSE)</f>
        <v>115</v>
      </c>
      <c r="SP817" s="179" t="s">
        <v>65</v>
      </c>
      <c r="SQ817" s="10">
        <f>SO817*1.3</f>
        <v>149.5</v>
      </c>
      <c r="SR817" s="10"/>
      <c r="SS817" s="239"/>
      <c r="ST817" s="179" t="s">
        <v>82</v>
      </c>
      <c r="SU817" s="361" t="s">
        <v>499</v>
      </c>
      <c r="SW817" s="180"/>
      <c r="SX817" s="180">
        <f>VLOOKUP(SU817,$A$879:$F$2508,6,FALSE)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9" t="s">
        <v>183</v>
      </c>
      <c r="TF817" s="180"/>
      <c r="TG817" s="180" t="e">
        <f>VLOOKUP(TD817,$A$879:$F$2508,6,FALSE)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1" t="s">
        <v>538</v>
      </c>
      <c r="TO817" s="180"/>
      <c r="TP817" s="180">
        <f>VLOOKUP(TM817,$A$879:$F$2508,6,FALSE)</f>
        <v>0</v>
      </c>
      <c r="TQ817" s="179" t="s">
        <v>65</v>
      </c>
      <c r="TR817" s="10">
        <f>TP817*1.3</f>
        <v>0</v>
      </c>
      <c r="TS817" s="10"/>
      <c r="TT817" s="239"/>
      <c r="TU817" s="179" t="s">
        <v>82</v>
      </c>
      <c r="TV817" s="361" t="s">
        <v>462</v>
      </c>
      <c r="TX817" s="180"/>
      <c r="TY817" s="180">
        <f>VLOOKUP(TV817,$A$879:$F$2508,6,FALSE)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1" t="s">
        <v>1703</v>
      </c>
      <c r="UG817" s="180"/>
      <c r="UH817" s="180">
        <f>VLOOKUP(UE817,$A$879:$F$2508,6,FALSE)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9" t="s">
        <v>183</v>
      </c>
      <c r="UP817" s="180"/>
      <c r="UQ817" s="180" t="e">
        <f>VLOOKUP(UN817,$A$879:$F$2508,6,FALSE)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1" t="s">
        <v>1703</v>
      </c>
      <c r="UY817" s="180"/>
      <c r="UZ817" s="180">
        <f>VLOOKUP(UW817,$A$879:$F$2508,6,FALSE)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9" t="s">
        <v>183</v>
      </c>
      <c r="VH817" s="180"/>
      <c r="VI817" s="180" t="e">
        <f>VLOOKUP(VF817,$A$879:$F$2508,6,FALSE)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1" t="s">
        <v>506</v>
      </c>
      <c r="VQ817" s="180"/>
      <c r="VR817" s="180">
        <f>VLOOKUP(VO817,$A$879:$F$2508,6,FALSE)</f>
        <v>11</v>
      </c>
      <c r="VS817" s="179" t="s">
        <v>65</v>
      </c>
      <c r="VT817" s="10">
        <f>VR817*1.3</f>
        <v>14.3</v>
      </c>
      <c r="VU817" s="10"/>
      <c r="VV817" s="239"/>
      <c r="VW817" s="179" t="s">
        <v>82</v>
      </c>
      <c r="VX817" s="369" t="s">
        <v>183</v>
      </c>
      <c r="VZ817" s="180"/>
      <c r="WA817" s="180" t="e">
        <f>VLOOKUP(VX817,$A$879:$F$2508,6,FALSE)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1" t="s">
        <v>2351</v>
      </c>
      <c r="WI817" s="180"/>
      <c r="WJ817" s="180">
        <f>VLOOKUP(WG817,$A$879:$F$2508,6,FALSE)</f>
        <v>48</v>
      </c>
      <c r="WK817" s="179" t="s">
        <v>65</v>
      </c>
      <c r="WL817" s="10">
        <f>WJ817*1.3</f>
        <v>62.400000000000006</v>
      </c>
      <c r="WN817" s="239"/>
      <c r="WO817" s="179" t="s">
        <v>82</v>
      </c>
      <c r="WP817" s="361" t="s">
        <v>1747</v>
      </c>
      <c r="WQ817" s="180"/>
      <c r="WR817" s="180"/>
      <c r="WS817" s="180">
        <f>VLOOKUP(WP817,$A$879:$F$2508,6,FALSE)</f>
        <v>115</v>
      </c>
      <c r="WT817" s="179" t="s">
        <v>65</v>
      </c>
      <c r="WU817" s="10">
        <f>WS817*1.3</f>
        <v>149.5</v>
      </c>
      <c r="WV817" s="10"/>
      <c r="WW817" s="239"/>
      <c r="WX817" s="179" t="s">
        <v>82</v>
      </c>
      <c r="WY817" s="361" t="s">
        <v>453</v>
      </c>
      <c r="XA817" s="180"/>
      <c r="XB817" s="180">
        <f>VLOOKUP(WY817,$A$879:$F$2508,6,FALSE)</f>
        <v>21</v>
      </c>
      <c r="XC817" s="179" t="s">
        <v>65</v>
      </c>
      <c r="XD817" s="10">
        <f>XB817*1.3</f>
        <v>27.3</v>
      </c>
      <c r="XF817" s="239"/>
      <c r="XG817" s="179" t="s">
        <v>82</v>
      </c>
      <c r="XH817" s="371" t="s">
        <v>625</v>
      </c>
      <c r="XJ817" s="180"/>
      <c r="XK817" s="180">
        <f>VLOOKUP(XH817,$A$879:$F$2508,6,FALSE)</f>
        <v>72</v>
      </c>
      <c r="XL817" s="179" t="s">
        <v>65</v>
      </c>
      <c r="XM817" s="10">
        <f>XK817*1.3</f>
        <v>93.600000000000009</v>
      </c>
      <c r="XO817" s="239"/>
      <c r="XP817" s="179" t="s">
        <v>82</v>
      </c>
      <c r="XQ817" s="361" t="s">
        <v>1747</v>
      </c>
      <c r="XS817" s="180"/>
      <c r="XT817" s="180">
        <f>VLOOKUP(XQ817,$A$879:$F$2508,6,FALSE)</f>
        <v>115</v>
      </c>
      <c r="XU817" s="179" t="s">
        <v>65</v>
      </c>
      <c r="XV817" s="10">
        <f>XT817*1.3</f>
        <v>149.5</v>
      </c>
      <c r="XW817" s="10"/>
      <c r="XX817" s="239"/>
      <c r="XY817" s="179" t="s">
        <v>82</v>
      </c>
      <c r="XZ817" s="361" t="s">
        <v>538</v>
      </c>
      <c r="YB817" s="180"/>
      <c r="YC817" s="180">
        <f>VLOOKUP(XZ817,$A$879:$F$2508,6,FALSE)</f>
        <v>0</v>
      </c>
      <c r="YD817" s="179" t="s">
        <v>65</v>
      </c>
      <c r="YE817" s="10">
        <f>YC817*1.3</f>
        <v>0</v>
      </c>
      <c r="YG817" s="239"/>
      <c r="YH817" s="179" t="s">
        <v>82</v>
      </c>
      <c r="YI817" s="361" t="s">
        <v>1962</v>
      </c>
      <c r="YK817" s="180"/>
      <c r="YL817" s="180">
        <f>VLOOKUP(YI817,$A$879:$F$2508,6,FALSE)</f>
        <v>59</v>
      </c>
      <c r="YM817" s="179" t="s">
        <v>65</v>
      </c>
      <c r="YN817" s="10">
        <f>YL817*1.3</f>
        <v>76.7</v>
      </c>
      <c r="YO817" s="10"/>
      <c r="YP817" s="239"/>
      <c r="YQ817" s="179" t="s">
        <v>82</v>
      </c>
      <c r="YR817" s="361" t="s">
        <v>722</v>
      </c>
      <c r="YT817" s="180"/>
      <c r="YU817" s="180">
        <f>VLOOKUP(YR817,$A$879:$F$2508,6,FALSE)</f>
        <v>13</v>
      </c>
      <c r="YV817" s="179" t="s">
        <v>65</v>
      </c>
      <c r="YW817" s="10">
        <f>YU817*1.3</f>
        <v>16.900000000000002</v>
      </c>
      <c r="YY817" s="239"/>
      <c r="YZ817" s="179" t="s">
        <v>82</v>
      </c>
      <c r="ZA817" s="361" t="s">
        <v>1703</v>
      </c>
      <c r="ZC817" s="180"/>
      <c r="ZD817" s="180">
        <f>VLOOKUP(ZA817,$A$879:$F$2508,6,FALSE)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1" t="s">
        <v>2023</v>
      </c>
      <c r="ZL817" s="180"/>
      <c r="ZM817" s="180">
        <f>VLOOKUP(ZJ817,$A$879:$F$2508,6,FALSE)</f>
        <v>114</v>
      </c>
      <c r="ZN817" s="179" t="s">
        <v>65</v>
      </c>
      <c r="ZO817" s="10">
        <f>ZM817*1.3</f>
        <v>148.20000000000002</v>
      </c>
      <c r="ZQ817" s="239"/>
      <c r="ZR817" s="179" t="s">
        <v>82</v>
      </c>
      <c r="ZS817" s="361" t="s">
        <v>1804</v>
      </c>
      <c r="ZU817" s="180"/>
      <c r="ZV817" s="180">
        <f>VLOOKUP(ZS817,$A$879:$F$2508,6,FALSE)</f>
        <v>117</v>
      </c>
      <c r="ZW817" s="179" t="s">
        <v>65</v>
      </c>
      <c r="ZX817" s="10">
        <f>ZV817*1.3</f>
        <v>152.1</v>
      </c>
      <c r="ZY817" s="10"/>
      <c r="ZZ817" s="239"/>
      <c r="AAA817" s="179" t="s">
        <v>82</v>
      </c>
      <c r="AAB817" s="361" t="s">
        <v>1804</v>
      </c>
      <c r="AAD817" s="180"/>
      <c r="AAE817" s="180">
        <f>VLOOKUP(AAB817,$A$879:$F$2508,6,FALSE)</f>
        <v>117</v>
      </c>
      <c r="AAF817" s="179" t="s">
        <v>65</v>
      </c>
      <c r="AAG817" s="10">
        <f>AAE817*1.3</f>
        <v>152.1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VLOOKUP(AAK817,$A$879:$F$2508,6,FALSE)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1" t="s">
        <v>1747</v>
      </c>
      <c r="AAV817" s="180"/>
      <c r="AAW817" s="180">
        <f>VLOOKUP(AAT817,$A$879:$F$2508,6,FALSE)</f>
        <v>115</v>
      </c>
      <c r="AAX817" s="179" t="s">
        <v>65</v>
      </c>
      <c r="AAY817" s="10">
        <f>AAW817*1.3</f>
        <v>149.5</v>
      </c>
      <c r="AAZ817" s="10"/>
      <c r="ABA817" s="239"/>
      <c r="ABB817" s="179" t="s">
        <v>82</v>
      </c>
      <c r="ABC817" s="375" t="s">
        <v>1703</v>
      </c>
      <c r="ABE817" s="180"/>
      <c r="ABF817" s="180">
        <f>VLOOKUP(ABC817,$A$879:$F$2508,6,FALSE)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1" t="s">
        <v>499</v>
      </c>
      <c r="ABN817" s="180"/>
      <c r="ABO817" s="180">
        <f>VLOOKUP(ABL817,$A$879:$F$2508,6,FALSE)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VLOOKUP(ABU817,$A$879:$F$2508,6,FALSE)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VLOOKUP(ACD817,$A$879:$F$2508,6,FALSE)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VLOOKUP(ACM817,$A$879:$F$2508,6,FALSE)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VLOOKUP(ACV817,$A$879:$F$2508,6,FALSE)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1" t="s">
        <v>2351</v>
      </c>
      <c r="ADG817" s="180"/>
      <c r="ADH817" s="180">
        <f>VLOOKUP(ADE817,$A$879:$F$2508,6,FALSE)</f>
        <v>48</v>
      </c>
      <c r="ADI817" s="179" t="s">
        <v>65</v>
      </c>
      <c r="ADJ817" s="10">
        <f>ADH817*1.3</f>
        <v>62.400000000000006</v>
      </c>
      <c r="ADL817" s="239"/>
      <c r="ADM817" s="179" t="s">
        <v>82</v>
      </c>
      <c r="ADN817" s="75" t="s">
        <v>183</v>
      </c>
      <c r="ADP817" s="180"/>
      <c r="ADQ817" s="180" t="e">
        <f>VLOOKUP(ADN817,$A$879:$F$2508,6,FALSE)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1" t="s">
        <v>1011</v>
      </c>
      <c r="ADY817" s="180"/>
      <c r="ADZ817" s="180">
        <f>VLOOKUP(ADW817,$A$879:$F$2508,6,FALSE)</f>
        <v>125</v>
      </c>
      <c r="AEA817" s="179" t="s">
        <v>65</v>
      </c>
      <c r="AEB817" s="10">
        <f>ADZ817*1.3</f>
        <v>162.5</v>
      </c>
      <c r="AED817" s="239"/>
      <c r="AEE817" s="179" t="s">
        <v>82</v>
      </c>
      <c r="AEF817" s="75" t="s">
        <v>183</v>
      </c>
      <c r="AEH817" s="180"/>
      <c r="AEI817" s="180" t="e">
        <f>VLOOKUP(AEF817,$A$879:$F$2508,6,FALSE)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VLOOKUP(AEO817,$A$879:$F$2508,6,FALSE)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VLOOKUP(AEX817,$A$879:$F$2508,6,FALSE)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VLOOKUP(AFG817,$A$879:$F$2508,6,FALSE)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VLOOKUP(AFP817,$A$879:$F$2508,6,FALSE)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1" t="s">
        <v>2095</v>
      </c>
      <c r="AGA817" s="180"/>
      <c r="AGB817" s="180">
        <f>VLOOKUP(AFY817,$A$879:$F$2508,6,FALSE)</f>
        <v>6</v>
      </c>
      <c r="AGC817" s="179" t="s">
        <v>65</v>
      </c>
      <c r="AGD817" s="10">
        <f>AGB817*1.3</f>
        <v>7.8000000000000007</v>
      </c>
      <c r="AGE817" s="10"/>
      <c r="AGF817" s="239"/>
      <c r="AGG817" s="179" t="s">
        <v>82</v>
      </c>
      <c r="AGH817" s="361" t="s">
        <v>2023</v>
      </c>
      <c r="AGJ817" s="180"/>
      <c r="AGK817" s="180">
        <f>VLOOKUP(AGH817,$A$879:$F$2508,6,FALSE)</f>
        <v>114</v>
      </c>
      <c r="AGL817" s="179" t="s">
        <v>65</v>
      </c>
      <c r="AGM817" s="10">
        <f>AGK817*1.3</f>
        <v>148.20000000000002</v>
      </c>
      <c r="AGN817" s="10"/>
      <c r="AGO817" s="239"/>
      <c r="AGP817" s="179" t="s">
        <v>82</v>
      </c>
      <c r="AGQ817" s="361" t="s">
        <v>548</v>
      </c>
      <c r="AGS817" s="180"/>
      <c r="AGT817" s="180">
        <f>VLOOKUP(AGQ817,$A$879:$F$2508,6,FALSE)</f>
        <v>143</v>
      </c>
      <c r="AGU817" s="179" t="s">
        <v>65</v>
      </c>
      <c r="AGV817" s="10">
        <f>AGT817*1.3</f>
        <v>185.9</v>
      </c>
      <c r="AGW817" s="10"/>
      <c r="AGX817" s="239"/>
      <c r="AGY817" s="179" t="s">
        <v>82</v>
      </c>
      <c r="AGZ817" s="361" t="s">
        <v>451</v>
      </c>
      <c r="AHB817" s="180"/>
      <c r="AHC817" s="180">
        <f>VLOOKUP(AGZ817,$A$879:$F$2508,6,FALSE)</f>
        <v>33</v>
      </c>
      <c r="AHD817" s="179" t="s">
        <v>65</v>
      </c>
      <c r="AHE817" s="10">
        <f>AHC817*1.3</f>
        <v>42.9</v>
      </c>
      <c r="AHF817" s="10"/>
      <c r="AHG817" s="239"/>
      <c r="AHH817" s="179" t="s">
        <v>82</v>
      </c>
      <c r="AHI817" s="441" t="s">
        <v>2119</v>
      </c>
      <c r="AHK817" s="180"/>
      <c r="AHL817" s="180">
        <f>VLOOKUP(AHI817,$A$879:$F$2508,6,FALSE)</f>
        <v>152</v>
      </c>
      <c r="AHM817" s="179" t="s">
        <v>65</v>
      </c>
      <c r="AHN817" s="10">
        <f>AHL817*1.3</f>
        <v>197.6</v>
      </c>
      <c r="AHO817" s="10"/>
      <c r="AHP817" s="239"/>
      <c r="AHQ817" s="179" t="s">
        <v>82</v>
      </c>
      <c r="AHR817" s="361" t="s">
        <v>453</v>
      </c>
      <c r="AHT817" s="180"/>
      <c r="AHU817" s="180">
        <f>VLOOKUP(AHR817,$A$879:$F$2508,6,FALSE)</f>
        <v>21</v>
      </c>
      <c r="AHV817" s="179" t="s">
        <v>65</v>
      </c>
      <c r="AHW817" s="10">
        <f>AHU817*1.3</f>
        <v>27.3</v>
      </c>
      <c r="AHX817" s="10"/>
      <c r="AHY817" s="239"/>
      <c r="AHZ817" s="179" t="s">
        <v>82</v>
      </c>
      <c r="AIA817" s="361" t="s">
        <v>2023</v>
      </c>
      <c r="AIC817" s="180"/>
      <c r="AID817" s="180">
        <f>VLOOKUP(AIA817,$A$879:$F$2508,6,FALSE)</f>
        <v>114</v>
      </c>
      <c r="AIE817" s="179" t="s">
        <v>65</v>
      </c>
      <c r="AIF817" s="10">
        <f>AID817*1.3</f>
        <v>148.20000000000002</v>
      </c>
      <c r="AIG817" s="10"/>
      <c r="AIH817" s="239"/>
      <c r="AII817" s="179" t="s">
        <v>82</v>
      </c>
      <c r="AIJ817" s="361" t="s">
        <v>2023</v>
      </c>
      <c r="AIL817" s="180"/>
      <c r="AIM817" s="180">
        <f>VLOOKUP(AIJ817,$A$879:$F$2508,6,FALSE)</f>
        <v>114</v>
      </c>
      <c r="AIN817" s="179" t="s">
        <v>65</v>
      </c>
      <c r="AIO817" s="10">
        <f>AIM817*1.3</f>
        <v>148.20000000000002</v>
      </c>
      <c r="AIP817" s="10"/>
      <c r="AIQ817" s="239"/>
      <c r="AIR817" s="179" t="s">
        <v>82</v>
      </c>
      <c r="AIS817" s="361" t="s">
        <v>2095</v>
      </c>
      <c r="AIU817" s="180"/>
      <c r="AIV817" s="180">
        <f>VLOOKUP(AIS817,$A$879:$F$2508,6,FALSE)</f>
        <v>6</v>
      </c>
      <c r="AIW817" s="179" t="s">
        <v>65</v>
      </c>
      <c r="AIX817" s="10">
        <f>AIV817*1.3</f>
        <v>7.8000000000000007</v>
      </c>
      <c r="AIY817" s="10"/>
      <c r="AIZ817" s="239"/>
      <c r="AJA817" s="179" t="s">
        <v>82</v>
      </c>
      <c r="AJB817" s="371" t="s">
        <v>1703</v>
      </c>
      <c r="AJD817" s="180"/>
      <c r="AJE817" s="180">
        <f>VLOOKUP(AJB817,$A$879:$F$2508,6,FALSE)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1" t="s">
        <v>2095</v>
      </c>
      <c r="AJM817" s="180"/>
      <c r="AJN817" s="180">
        <f>VLOOKUP(AJK817,$A$879:$F$2508,6,FALSE)</f>
        <v>6</v>
      </c>
      <c r="AJO817" s="179" t="s">
        <v>65</v>
      </c>
      <c r="AJP817" s="10">
        <f>AJN817*1.3</f>
        <v>7.8000000000000007</v>
      </c>
      <c r="AJQ817" s="10"/>
      <c r="AJR817" s="239"/>
      <c r="AJS817" s="179" t="s">
        <v>82</v>
      </c>
      <c r="AJT817" s="367" t="s">
        <v>2332</v>
      </c>
      <c r="AJV817" s="180"/>
      <c r="AJW817" s="180">
        <f>VLOOKUP(AJT817,$A$879:$F$2508,6,FALSE)</f>
        <v>9</v>
      </c>
      <c r="AJX817" s="179" t="s">
        <v>65</v>
      </c>
      <c r="AJY817" s="10">
        <f>AJW817*1.3</f>
        <v>11.700000000000001</v>
      </c>
      <c r="AJZ817" s="10"/>
      <c r="AKA817" s="239"/>
      <c r="AKB817" s="179" t="s">
        <v>82</v>
      </c>
      <c r="AKC817" s="361" t="s">
        <v>2351</v>
      </c>
      <c r="AKE817" s="180"/>
      <c r="AKF817" s="180">
        <f>VLOOKUP(AKC817,$A$879:$F$2508,6,FALSE)</f>
        <v>48</v>
      </c>
      <c r="AKG817" s="179" t="s">
        <v>65</v>
      </c>
      <c r="AKH817" s="10">
        <f>AKF817*1.3</f>
        <v>62.400000000000006</v>
      </c>
      <c r="AKI817" s="10"/>
      <c r="AKJ817" s="239"/>
      <c r="AKK817" s="179" t="s">
        <v>82</v>
      </c>
      <c r="AKL817" s="361" t="s">
        <v>548</v>
      </c>
      <c r="AKN817" s="180"/>
      <c r="AKO817" s="180">
        <f>VLOOKUP(AKL817,$A$879:$F$2508,6,FALSE)</f>
        <v>143</v>
      </c>
      <c r="AKP817" s="179" t="s">
        <v>65</v>
      </c>
      <c r="AKQ817" s="10">
        <f>AKO817*1.3</f>
        <v>185.9</v>
      </c>
      <c r="AKR817" s="10"/>
      <c r="AKS817" s="239"/>
      <c r="AKT817" s="179" t="s">
        <v>82</v>
      </c>
      <c r="AKU817" s="361" t="s">
        <v>2023</v>
      </c>
      <c r="AKW817" s="180"/>
      <c r="AKX817" s="180">
        <f>VLOOKUP(AKU817,$A$879:$F$2508,6,FALSE)</f>
        <v>114</v>
      </c>
      <c r="AKY817" s="179" t="s">
        <v>65</v>
      </c>
      <c r="AKZ817" s="10">
        <f>AKX817*1.3</f>
        <v>148.20000000000002</v>
      </c>
      <c r="ALA817" s="10"/>
      <c r="ALB817" s="239"/>
      <c r="ALC817" s="179" t="s">
        <v>82</v>
      </c>
      <c r="ALD817" s="361" t="s">
        <v>625</v>
      </c>
      <c r="ALF817" s="180"/>
      <c r="ALG817" s="180">
        <f>VLOOKUP(ALD817,$A$879:$F$2508,6,FALSE)</f>
        <v>72</v>
      </c>
      <c r="ALH817" s="179" t="s">
        <v>65</v>
      </c>
      <c r="ALI817" s="10">
        <f>ALG817*1.3</f>
        <v>93.600000000000009</v>
      </c>
      <c r="ALJ817" s="10"/>
      <c r="ALK817" s="239"/>
      <c r="ALL817" s="179" t="s">
        <v>82</v>
      </c>
      <c r="ALM817" s="361" t="s">
        <v>2095</v>
      </c>
      <c r="ALO817" s="180"/>
      <c r="ALP817" s="180">
        <f>VLOOKUP(ALM817,$A$879:$F$2508,6,FALSE)</f>
        <v>6</v>
      </c>
      <c r="ALQ817" s="179" t="s">
        <v>65</v>
      </c>
      <c r="ALR817" s="10">
        <f>ALP817*1.3</f>
        <v>7.8000000000000007</v>
      </c>
      <c r="ALS817" s="10"/>
      <c r="ALT817" s="239"/>
      <c r="ALU817" s="179" t="s">
        <v>82</v>
      </c>
      <c r="ALV817" s="361" t="s">
        <v>1747</v>
      </c>
      <c r="ALX817" s="180"/>
      <c r="ALY817" s="180">
        <f>VLOOKUP(ALV817,$A$879:$F$2508,6,FALSE)</f>
        <v>115</v>
      </c>
      <c r="ALZ817" s="179" t="s">
        <v>65</v>
      </c>
      <c r="AMA817" s="10">
        <f>ALY817*1.3</f>
        <v>149.5</v>
      </c>
      <c r="AMB817" s="10"/>
      <c r="AMC817" s="239"/>
      <c r="AMD817" s="179" t="s">
        <v>82</v>
      </c>
      <c r="AME817" s="444" t="s">
        <v>2095</v>
      </c>
      <c r="AMG817" s="180"/>
      <c r="AMH817" s="180">
        <f>VLOOKUP(AME817,$A$879:$F$2508,6,FALSE)</f>
        <v>6</v>
      </c>
      <c r="AMI817" s="179" t="s">
        <v>65</v>
      </c>
      <c r="AMJ817" s="10">
        <f>AMH817*1.3</f>
        <v>7.8000000000000007</v>
      </c>
      <c r="AMK817" s="10"/>
      <c r="AML817" s="239"/>
      <c r="AMM817" s="179" t="s">
        <v>82</v>
      </c>
      <c r="AMN817" s="363" t="s">
        <v>499</v>
      </c>
      <c r="AMP817" s="180"/>
      <c r="AMQ817" s="180">
        <f>VLOOKUP(AMN817,$A$879:$F$2508,6,FALSE)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1" t="s">
        <v>625</v>
      </c>
      <c r="AMY817" s="180"/>
      <c r="AMZ817" s="180">
        <f>VLOOKUP(AMW817,$A$879:$F$2508,6,FALSE)</f>
        <v>72</v>
      </c>
      <c r="ANA817" s="179" t="s">
        <v>65</v>
      </c>
      <c r="ANB817" s="10">
        <f>AMZ817*1.3</f>
        <v>93.600000000000009</v>
      </c>
      <c r="ANC817" s="10"/>
      <c r="AND817" s="239"/>
      <c r="ANE817" s="179" t="s">
        <v>82</v>
      </c>
      <c r="ANF817" s="361" t="s">
        <v>1962</v>
      </c>
      <c r="ANH817" s="180"/>
      <c r="ANI817" s="180">
        <f>VLOOKUP(ANF817,$A$879:$F$2508,6,FALSE)</f>
        <v>59</v>
      </c>
      <c r="ANJ817" s="179" t="s">
        <v>65</v>
      </c>
      <c r="ANK817" s="10">
        <f>ANI817*1.3</f>
        <v>76.7</v>
      </c>
      <c r="ANL817" s="10"/>
      <c r="ANM817" s="239"/>
      <c r="ANN817" s="179" t="s">
        <v>82</v>
      </c>
      <c r="ANO817" s="371" t="s">
        <v>453</v>
      </c>
      <c r="ANQ817" s="180"/>
      <c r="ANR817" s="180">
        <f>VLOOKUP(ANO817,$A$879:$F$2508,6,FALSE)</f>
        <v>21</v>
      </c>
      <c r="ANS817" s="179" t="s">
        <v>65</v>
      </c>
      <c r="ANT817" s="10">
        <f>ANR817*1.3</f>
        <v>27.3</v>
      </c>
      <c r="ANU817" s="10"/>
      <c r="ANV817" s="239"/>
      <c r="ANW817" s="179" t="s">
        <v>82</v>
      </c>
      <c r="ANX817" s="361" t="s">
        <v>2119</v>
      </c>
      <c r="ANZ817" s="180"/>
      <c r="AOA817" s="180">
        <f>VLOOKUP(ANX817,$A$879:$F$2508,6,FALSE)</f>
        <v>152</v>
      </c>
      <c r="AOB817" s="179" t="s">
        <v>65</v>
      </c>
      <c r="AOC817" s="10">
        <f>AOA817*1.3</f>
        <v>197.6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VLOOKUP(AOG817,$A$879:$F$2508,6,FALSE)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1" t="s">
        <v>625</v>
      </c>
      <c r="AOR817" s="180"/>
      <c r="AOS817" s="180">
        <f>VLOOKUP(AOP817,$A$879:$F$2508,6,FALSE)</f>
        <v>72</v>
      </c>
      <c r="AOT817" s="179" t="s">
        <v>65</v>
      </c>
      <c r="AOU817" s="10">
        <f>AOS817*1.3</f>
        <v>93.600000000000009</v>
      </c>
      <c r="AOV817" s="10"/>
      <c r="AOW817" s="239"/>
      <c r="AOX817" s="179" t="s">
        <v>82</v>
      </c>
      <c r="AOY817" s="447" t="s">
        <v>625</v>
      </c>
      <c r="APA817" s="180"/>
      <c r="APB817" s="180">
        <f>VLOOKUP(AOY817,$A$879:$F$2508,6,FALSE)</f>
        <v>72</v>
      </c>
      <c r="APC817" s="179" t="s">
        <v>65</v>
      </c>
      <c r="APD817" s="10">
        <f>APB817*1.3</f>
        <v>93.600000000000009</v>
      </c>
      <c r="APE817" s="10"/>
      <c r="APF817" s="239"/>
      <c r="APG817" s="179" t="s">
        <v>82</v>
      </c>
      <c r="APH817" s="361" t="s">
        <v>1804</v>
      </c>
      <c r="APJ817" s="180"/>
      <c r="APK817" s="180">
        <f>VLOOKUP(APH817,$A$879:$F$2508,6,FALSE)</f>
        <v>117</v>
      </c>
      <c r="APL817" s="179" t="s">
        <v>65</v>
      </c>
      <c r="APM817" s="10">
        <f>APK817*1.3</f>
        <v>152.1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VLOOKUP(APQ817,$A$879:$F$2508,6,FALSE)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1" t="s">
        <v>488</v>
      </c>
      <c r="AQB817" s="180"/>
      <c r="AQC817" s="180">
        <f>VLOOKUP(APZ817,$A$879:$F$2508,6,FALSE)</f>
        <v>28</v>
      </c>
      <c r="AQD817" s="179" t="s">
        <v>65</v>
      </c>
      <c r="AQE817" s="10">
        <f>AQC817*1.3</f>
        <v>36.4</v>
      </c>
      <c r="AQF817" s="10"/>
      <c r="AQG817" s="239"/>
      <c r="AQH817" s="179" t="s">
        <v>82</v>
      </c>
      <c r="AQI817" s="361" t="s">
        <v>1703</v>
      </c>
      <c r="AQK817" s="180"/>
      <c r="AQL817" s="180">
        <f>VLOOKUP(AQI817,$A$879:$F$2508,6,FALSE)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VLOOKUP(AQR817,$A$879:$F$2508,6,FALSE)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VLOOKUP(ARA817,$A$879:$F$2508,6,FALSE)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VLOOKUP(ARJ817,$A$879:$F$2508,6,FALSE)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VLOOKUP(ARS817,$A$879:$F$2508,6,FALSE)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1" t="s">
        <v>416</v>
      </c>
      <c r="ASD817" s="180"/>
      <c r="ASE817" s="180">
        <f>VLOOKUP(ASB817,$A$879:$F$2508,6,FALSE)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VLOOKUP(ASK817,$A$879:$F$2508,6,FALSE)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1" t="s">
        <v>506</v>
      </c>
      <c r="ASV817" s="180"/>
      <c r="ASW817" s="180">
        <f>VLOOKUP(AST817,$A$879:$F$2508,6,FALSE)</f>
        <v>11</v>
      </c>
      <c r="ASX817" s="179" t="s">
        <v>65</v>
      </c>
      <c r="ASY817" s="10">
        <f>ASW817*1.3</f>
        <v>14.3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VLOOKUP(ATC817,$A$879:$F$2508,6,FALSE)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VLOOKUP(ATL817,$A$879:$F$2508,6,FALSE)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VLOOKUP(ATU817,$A$879:$F$2508,6,FALSE)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VLOOKUP(AUD817,$A$879:$F$2508,6,FALSE)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VLOOKUP(AUM817,$A$879:$F$2508,6,FALSE)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VLOOKUP(AUV817,$A$879:$F$2508,6,FALSE)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VLOOKUP(AVE817,$A$879:$F$2508,6,FALSE)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VLOOKUP(AVN817,$A$879:$F$2508,6,FALSE)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VLOOKUP(AVW817,$A$879:$F$2508,6,FALSE)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VLOOKUP(AWF817,$A$879:$F$2508,6,FALSE)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1" t="s">
        <v>538</v>
      </c>
      <c r="AWQ817" s="180"/>
      <c r="AWR817" s="180">
        <f>VLOOKUP(AWO817,$A$879:$F$2508,6,FALSE)</f>
        <v>0</v>
      </c>
      <c r="AWS817" s="179" t="s">
        <v>65</v>
      </c>
      <c r="AWT817" s="10">
        <f>AWR817*1.3</f>
        <v>0</v>
      </c>
      <c r="AWU817" s="10"/>
      <c r="AWV817" s="239"/>
      <c r="AWW817" s="179" t="s">
        <v>82</v>
      </c>
      <c r="AWX817" s="361" t="s">
        <v>1962</v>
      </c>
      <c r="AWZ817" s="180"/>
      <c r="AXA817" s="180">
        <f>VLOOKUP(AWX817,$A$879:$F$2508,6,FALSE)</f>
        <v>59</v>
      </c>
      <c r="AXB817" s="179" t="s">
        <v>65</v>
      </c>
      <c r="AXC817" s="10">
        <f>AXA817*1.3</f>
        <v>76.7</v>
      </c>
      <c r="AXD817" s="10"/>
      <c r="AXE817" s="239"/>
      <c r="AXF817" s="179" t="s">
        <v>82</v>
      </c>
      <c r="AXG817" s="361" t="s">
        <v>538</v>
      </c>
      <c r="AXI817" s="180"/>
      <c r="AXJ817" s="180">
        <f>VLOOKUP(AXG817,$A$879:$F$2508,6,FALSE)</f>
        <v>0</v>
      </c>
      <c r="AXK817" s="179" t="s">
        <v>65</v>
      </c>
      <c r="AXL817" s="10">
        <f>AXJ817*1.3</f>
        <v>0</v>
      </c>
      <c r="AXM817" s="10"/>
      <c r="AXN817" s="239"/>
      <c r="AXO817" s="179" t="s">
        <v>82</v>
      </c>
      <c r="AXP817" s="361" t="s">
        <v>2095</v>
      </c>
      <c r="AXR817" s="180"/>
      <c r="AXS817" s="180">
        <f>VLOOKUP(AXP817,$A$879:$F$2508,6,FALSE)</f>
        <v>6</v>
      </c>
      <c r="AXT817" s="179" t="s">
        <v>65</v>
      </c>
      <c r="AXU817" s="10">
        <f>AXS817*1.3</f>
        <v>7.8000000000000007</v>
      </c>
      <c r="AXV817" s="10"/>
      <c r="AXW817" s="239"/>
      <c r="AXX817" s="179" t="s">
        <v>82</v>
      </c>
      <c r="AXY817" s="361" t="s">
        <v>2095</v>
      </c>
      <c r="AYA817" s="180"/>
      <c r="AYB817" s="180">
        <f>VLOOKUP(AXY817,$A$879:$F$2508,6,FALSE)</f>
        <v>6</v>
      </c>
      <c r="AYC817" s="179" t="s">
        <v>65</v>
      </c>
      <c r="AYD817" s="10">
        <f>AYB817*1.3</f>
        <v>7.8000000000000007</v>
      </c>
      <c r="AYE817" s="10"/>
      <c r="AYF817" s="239"/>
      <c r="AYG817" s="179" t="s">
        <v>82</v>
      </c>
      <c r="AYH817" s="361" t="s">
        <v>1747</v>
      </c>
      <c r="AYJ817" s="180"/>
      <c r="AYK817" s="180">
        <f>VLOOKUP(AYH817,$A$879:$F$2508,6,FALSE)</f>
        <v>115</v>
      </c>
      <c r="AYL817" s="179" t="s">
        <v>65</v>
      </c>
      <c r="AYM817" s="10">
        <f>AYK817*1.3</f>
        <v>149.5</v>
      </c>
      <c r="AYN817" s="10"/>
      <c r="AYO817" s="239"/>
      <c r="AYP817" s="179" t="s">
        <v>82</v>
      </c>
      <c r="AYQ817" s="361" t="s">
        <v>625</v>
      </c>
      <c r="AYS817" s="180"/>
      <c r="AYT817" s="180">
        <f>VLOOKUP(AYQ817,$A$879:$F$2508,6,FALSE)</f>
        <v>72</v>
      </c>
      <c r="AYU817" s="179" t="s">
        <v>65</v>
      </c>
      <c r="AYV817" s="10">
        <f>AYT817*1.3</f>
        <v>93.600000000000009</v>
      </c>
      <c r="AYW817" s="10"/>
      <c r="AYX817" s="239"/>
      <c r="AYY817" s="179" t="s">
        <v>82</v>
      </c>
      <c r="AYZ817" s="361" t="s">
        <v>1011</v>
      </c>
      <c r="AZB817" s="180"/>
      <c r="AZC817" s="180">
        <f>VLOOKUP(AYZ817,$A$879:$F$2508,6,FALSE)</f>
        <v>125</v>
      </c>
      <c r="AZD817" s="179" t="s">
        <v>65</v>
      </c>
      <c r="AZE817" s="10">
        <f>AZC817*1.3</f>
        <v>162.5</v>
      </c>
      <c r="AZF817" s="10"/>
      <c r="AZG817" s="239"/>
      <c r="AZH817" s="179" t="s">
        <v>82</v>
      </c>
      <c r="AZI817" s="361" t="s">
        <v>1011</v>
      </c>
      <c r="AZK817" s="180"/>
      <c r="AZL817" s="180">
        <f>VLOOKUP(AZI817,$A$879:$F$2508,6,FALSE)</f>
        <v>125</v>
      </c>
      <c r="AZM817" s="179" t="s">
        <v>65</v>
      </c>
      <c r="AZN817" s="10">
        <f>AZL817*1.3</f>
        <v>162.5</v>
      </c>
      <c r="AZO817" s="10"/>
      <c r="AZP817" s="239"/>
      <c r="AZQ817" s="179" t="s">
        <v>82</v>
      </c>
      <c r="AZR817" s="361" t="s">
        <v>2119</v>
      </c>
      <c r="AZT817" s="180"/>
      <c r="AZU817" s="180">
        <f>VLOOKUP(AZR817,$A$879:$F$2508,6,FALSE)</f>
        <v>152</v>
      </c>
      <c r="AZV817" s="179" t="s">
        <v>65</v>
      </c>
      <c r="AZW817" s="10">
        <f>AZU817*1.3</f>
        <v>197.6</v>
      </c>
      <c r="AZX817" s="10"/>
      <c r="AZY817" s="239"/>
      <c r="AZZ817" s="179" t="s">
        <v>82</v>
      </c>
      <c r="BAA817" s="361" t="s">
        <v>538</v>
      </c>
      <c r="BAC817" s="180"/>
      <c r="BAD817" s="180">
        <f>VLOOKUP(BAA817,$A$879:$F$2508,6,FALSE)</f>
        <v>0</v>
      </c>
      <c r="BAE817" s="179" t="s">
        <v>65</v>
      </c>
      <c r="BAF817" s="10">
        <f>BAD817*1.3</f>
        <v>0</v>
      </c>
      <c r="BAG817" s="10"/>
      <c r="BAH817" s="239"/>
      <c r="BAI817" s="179" t="s">
        <v>82</v>
      </c>
      <c r="BAJ817" s="441" t="s">
        <v>2023</v>
      </c>
      <c r="BAL817" s="180"/>
      <c r="BAM817" s="180">
        <f>VLOOKUP(BAJ817,$A$879:$F$2508,6,FALSE)</f>
        <v>114</v>
      </c>
      <c r="BAN817" s="179" t="s">
        <v>65</v>
      </c>
      <c r="BAO817" s="10">
        <f>BAM817*1.3</f>
        <v>148.20000000000002</v>
      </c>
      <c r="BAP817" s="10"/>
      <c r="BAQ817" s="239"/>
      <c r="BAR817" s="179" t="s">
        <v>82</v>
      </c>
      <c r="BAS817" s="361" t="s">
        <v>1703</v>
      </c>
      <c r="BAU817" s="180"/>
      <c r="BAV817" s="180">
        <f>VLOOKUP(BAS817,$A$879:$F$2508,6,FALSE)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1" t="s">
        <v>2119</v>
      </c>
      <c r="BBD817" s="180"/>
      <c r="BBE817" s="180">
        <f>VLOOKUP(BBB817,$A$879:$F$2508,6,FALSE)</f>
        <v>152</v>
      </c>
      <c r="BBF817" s="179" t="s">
        <v>65</v>
      </c>
      <c r="BBG817" s="10">
        <f>BBE817*1.3</f>
        <v>197.6</v>
      </c>
      <c r="BBH817" s="10"/>
      <c r="BBI817" s="239"/>
      <c r="BBJ817" s="179" t="s">
        <v>82</v>
      </c>
      <c r="BBK817" s="361" t="s">
        <v>1747</v>
      </c>
      <c r="BBM817" s="180"/>
      <c r="BBN817" s="180">
        <f>VLOOKUP(BBK817,$A$879:$F$2508,6,FALSE)</f>
        <v>115</v>
      </c>
      <c r="BBO817" s="179" t="s">
        <v>65</v>
      </c>
      <c r="BBP817" s="10">
        <f>BBN817*1.3</f>
        <v>149.5</v>
      </c>
      <c r="BBQ817" s="10"/>
      <c r="BBR817" s="239"/>
      <c r="BBS817" s="179" t="s">
        <v>82</v>
      </c>
      <c r="BBT817" s="367" t="s">
        <v>1747</v>
      </c>
      <c r="BBV817" s="180"/>
      <c r="BBW817" s="180">
        <f>VLOOKUP(BBT817,$A$879:$F$2508,6,FALSE)</f>
        <v>115</v>
      </c>
      <c r="BBX817" s="179" t="s">
        <v>65</v>
      </c>
      <c r="BBY817" s="10">
        <f>BBW817*1.3</f>
        <v>149.5</v>
      </c>
      <c r="BBZ817" s="10"/>
      <c r="BCA817" s="239"/>
      <c r="BCB817" s="179" t="s">
        <v>82</v>
      </c>
      <c r="BCC817" s="361" t="s">
        <v>436</v>
      </c>
      <c r="BCE817" s="180"/>
      <c r="BCF817" s="180">
        <f>VLOOKUP(BCC817,$A$879:$F$2508,6,FALSE)</f>
        <v>156</v>
      </c>
      <c r="BCG817" s="179" t="s">
        <v>65</v>
      </c>
      <c r="BCH817" s="10">
        <f>BCF817*1.3</f>
        <v>202.8</v>
      </c>
      <c r="BCI817" s="10"/>
      <c r="BCJ817" s="239"/>
      <c r="BCK817" s="179" t="s">
        <v>82</v>
      </c>
      <c r="BCL817" s="361" t="s">
        <v>1703</v>
      </c>
      <c r="BCN817" s="180"/>
      <c r="BCO817" s="180">
        <f>VLOOKUP(BCL817,$A$879:$F$2508,6,FALSE)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1" t="s">
        <v>2119</v>
      </c>
      <c r="BCW817" s="180"/>
      <c r="BCX817" s="180">
        <f>VLOOKUP(BCU817,$A$879:$F$2508,6,FALSE)</f>
        <v>152</v>
      </c>
      <c r="BCY817" s="179" t="s">
        <v>65</v>
      </c>
      <c r="BCZ817" s="10">
        <f>BCX817*1.3</f>
        <v>197.6</v>
      </c>
      <c r="BDA817" s="10"/>
      <c r="BDB817" s="239"/>
      <c r="BDC817" s="179" t="s">
        <v>82</v>
      </c>
      <c r="BDD817" s="367" t="s">
        <v>451</v>
      </c>
      <c r="BDF817" s="180"/>
      <c r="BDG817" s="180">
        <f>VLOOKUP(BDD817,$A$879:$F$2508,6,FALSE)</f>
        <v>33</v>
      </c>
      <c r="BDH817" s="179" t="s">
        <v>65</v>
      </c>
      <c r="BDI817" s="10">
        <f>BDG817*1.3</f>
        <v>42.9</v>
      </c>
      <c r="BDJ817" s="10"/>
      <c r="BDK817" s="239"/>
      <c r="BDL817" s="179" t="s">
        <v>82</v>
      </c>
      <c r="BDM817" s="361" t="s">
        <v>2119</v>
      </c>
      <c r="BDO817" s="180"/>
      <c r="BDP817" s="180">
        <f>VLOOKUP(BDM817,$A$879:$F$2508,6,FALSE)</f>
        <v>152</v>
      </c>
      <c r="BDQ817" s="179" t="s">
        <v>65</v>
      </c>
      <c r="BDR817" s="10">
        <f>BDP817*1.3</f>
        <v>197.6</v>
      </c>
      <c r="BDS817" s="10"/>
      <c r="BDT817" s="239"/>
      <c r="BDU817" s="179" t="s">
        <v>82</v>
      </c>
      <c r="BDV817" s="361" t="s">
        <v>1150</v>
      </c>
      <c r="BDX817" s="180"/>
      <c r="BDY817" s="180">
        <f>VLOOKUP(BDV817,$A$879:$F$2508,6,FALSE)</f>
        <v>1</v>
      </c>
      <c r="BDZ817" s="179" t="s">
        <v>65</v>
      </c>
      <c r="BEA817" s="10">
        <f>BDY817*1.3</f>
        <v>1.3</v>
      </c>
      <c r="BEB817" s="10"/>
      <c r="BEC817" s="239"/>
      <c r="BED817" s="179" t="s">
        <v>82</v>
      </c>
      <c r="BEE817" s="361" t="s">
        <v>2023</v>
      </c>
      <c r="BEG817" s="180"/>
      <c r="BEH817" s="180">
        <f>VLOOKUP(BEE817,$A$879:$F$2508,6,FALSE)</f>
        <v>114</v>
      </c>
      <c r="BEI817" s="179" t="s">
        <v>65</v>
      </c>
      <c r="BEJ817" s="10">
        <f>BEH817*1.3</f>
        <v>148.20000000000002</v>
      </c>
      <c r="BEK817" s="10"/>
      <c r="BEL817" s="239"/>
      <c r="BEM817" s="179" t="s">
        <v>82</v>
      </c>
      <c r="BEN817" s="361" t="s">
        <v>1801</v>
      </c>
      <c r="BEP817" s="180"/>
      <c r="BEQ817" s="180">
        <f>VLOOKUP(BEN817,$A$879:$F$2508,6,FALSE)</f>
        <v>258</v>
      </c>
      <c r="BER817" s="179" t="s">
        <v>65</v>
      </c>
      <c r="BES817" s="10">
        <f>BEQ817*1.3</f>
        <v>335.40000000000003</v>
      </c>
      <c r="BET817" s="10"/>
      <c r="BEU817" s="239"/>
      <c r="BEV817" s="179" t="s">
        <v>82</v>
      </c>
      <c r="BEW817" s="361" t="s">
        <v>538</v>
      </c>
      <c r="BEY817" s="180"/>
      <c r="BEZ817" s="180">
        <f>VLOOKUP(BEW817,$A$879:$F$2508,6,FALSE)</f>
        <v>0</v>
      </c>
      <c r="BFA817" s="179" t="s">
        <v>65</v>
      </c>
      <c r="BFB817" s="10">
        <f>BEZ817*1.3</f>
        <v>0</v>
      </c>
      <c r="BFC817" s="10"/>
      <c r="BFD817" s="239"/>
      <c r="BFE817" s="179" t="s">
        <v>82</v>
      </c>
      <c r="BFF817" s="361" t="s">
        <v>499</v>
      </c>
      <c r="BFH817" s="180"/>
      <c r="BFI817" s="180">
        <f>VLOOKUP(BFF817,$A$879:$F$2508,6,FALSE)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1" t="s">
        <v>1703</v>
      </c>
      <c r="BFQ817" s="180"/>
      <c r="BFR817" s="180">
        <f>VLOOKUP(BFO817,$A$879:$F$2508,6,FALSE)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1" t="s">
        <v>453</v>
      </c>
      <c r="BFZ817" s="180"/>
      <c r="BGA817" s="180">
        <f>VLOOKUP(BFX817,$A$879:$F$2508,6,FALSE)</f>
        <v>21</v>
      </c>
      <c r="BGB817" s="179" t="s">
        <v>65</v>
      </c>
      <c r="BGC817" s="10">
        <f>BGA817*1.3</f>
        <v>27.3</v>
      </c>
      <c r="BGD817" s="10"/>
      <c r="BGE817" s="239"/>
      <c r="BGF817" s="179" t="s">
        <v>82</v>
      </c>
      <c r="BGG817" s="361" t="s">
        <v>962</v>
      </c>
      <c r="BGI817" s="180"/>
      <c r="BGJ817" s="180">
        <f>VLOOKUP(BGG817,$A$879:$F$2508,6,FALSE)</f>
        <v>2</v>
      </c>
      <c r="BGK817" s="179" t="s">
        <v>65</v>
      </c>
      <c r="BGL817" s="10">
        <f>BGJ817*1.3</f>
        <v>2.6</v>
      </c>
      <c r="BGM817" s="10"/>
      <c r="BGN817" s="239"/>
      <c r="BGO817" s="179" t="s">
        <v>82</v>
      </c>
      <c r="BGP817" s="371" t="s">
        <v>2095</v>
      </c>
      <c r="BGR817" s="180"/>
      <c r="BGS817" s="180">
        <f>VLOOKUP(BGP817,$A$879:$F$2508,6,FALSE)</f>
        <v>6</v>
      </c>
      <c r="BGT817" s="179" t="s">
        <v>65</v>
      </c>
      <c r="BGU817" s="10">
        <f>BGS817*1.3</f>
        <v>7.8000000000000007</v>
      </c>
      <c r="BGV817" s="10"/>
      <c r="BGW817" s="239"/>
      <c r="BGX817" s="179" t="s">
        <v>82</v>
      </c>
      <c r="BGY817" s="361" t="s">
        <v>2119</v>
      </c>
      <c r="BHA817" s="180"/>
      <c r="BHB817" s="180">
        <f>VLOOKUP(BGY817,$A$879:$F$2508,6,FALSE)</f>
        <v>152</v>
      </c>
      <c r="BHC817" s="179" t="s">
        <v>65</v>
      </c>
      <c r="BHD817" s="10">
        <f>BHB817*1.3</f>
        <v>197.6</v>
      </c>
      <c r="BHE817" s="10"/>
    </row>
    <row r="818" spans="1:1565" s="14" customFormat="1" ht="15">
      <c r="A818" s="179" t="s">
        <v>83</v>
      </c>
      <c r="B818" s="363" t="s">
        <v>2351</v>
      </c>
      <c r="D818" s="180"/>
      <c r="E818" s="180">
        <f>VLOOKUP(B818,$A$879:$F$2508,6,FALSE)</f>
        <v>48</v>
      </c>
      <c r="F818" s="179" t="s">
        <v>67</v>
      </c>
      <c r="G818" s="10">
        <f>E818*1.2</f>
        <v>57.599999999999994</v>
      </c>
      <c r="H818" s="10"/>
      <c r="I818" s="233"/>
      <c r="J818" s="179" t="s">
        <v>83</v>
      </c>
      <c r="K818" s="361" t="s">
        <v>499</v>
      </c>
      <c r="M818" s="180"/>
      <c r="N818" s="180">
        <f>VLOOKUP(K818,$A$879:$F$2508,6,FALSE)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1" t="s">
        <v>722</v>
      </c>
      <c r="V818" s="180"/>
      <c r="W818" s="180">
        <f>VLOOKUP(T818,$A$879:$F$2508,6,FALSE)</f>
        <v>13</v>
      </c>
      <c r="X818" s="179" t="s">
        <v>67</v>
      </c>
      <c r="Y818" s="10">
        <f>W818*1.2</f>
        <v>15.6</v>
      </c>
      <c r="Z818" s="10"/>
      <c r="AA818" s="233"/>
      <c r="AB818" s="179" t="s">
        <v>83</v>
      </c>
      <c r="AC818" s="361" t="s">
        <v>2095</v>
      </c>
      <c r="AE818" s="180"/>
      <c r="AF818" s="180">
        <f>VLOOKUP(AC818,$A$879:$F$2508,6,FALSE)</f>
        <v>6</v>
      </c>
      <c r="AG818" s="179" t="s">
        <v>67</v>
      </c>
      <c r="AH818" s="10">
        <f>AF818*1.2</f>
        <v>7.1999999999999993</v>
      </c>
      <c r="AI818" s="10"/>
      <c r="AJ818" s="233"/>
      <c r="AK818" s="179" t="s">
        <v>83</v>
      </c>
      <c r="AL818" s="361" t="s">
        <v>499</v>
      </c>
      <c r="AN818" s="180"/>
      <c r="AO818" s="180">
        <f>VLOOKUP(AL818,$A$879:$F$2508,6,FALSE)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1" t="s">
        <v>2095</v>
      </c>
      <c r="AW818" s="180"/>
      <c r="AX818" s="180">
        <f>VLOOKUP(AU818,$A$879:$F$2508,6,FALSE)</f>
        <v>6</v>
      </c>
      <c r="AY818" s="179" t="s">
        <v>67</v>
      </c>
      <c r="AZ818" s="10">
        <f>AX818*1.2</f>
        <v>7.1999999999999993</v>
      </c>
      <c r="BA818" s="10"/>
      <c r="BB818" s="233"/>
      <c r="BC818" s="179" t="s">
        <v>83</v>
      </c>
      <c r="BD818" s="361" t="s">
        <v>2095</v>
      </c>
      <c r="BF818" s="180"/>
      <c r="BG818" s="180">
        <f>VLOOKUP(BD818,$A$879:$F$2508,6,FALSE)</f>
        <v>6</v>
      </c>
      <c r="BH818" s="179" t="s">
        <v>67</v>
      </c>
      <c r="BI818" s="10">
        <f>BG818*1.2</f>
        <v>7.1999999999999993</v>
      </c>
      <c r="BJ818" s="10"/>
      <c r="BK818" s="233"/>
      <c r="BL818" s="179" t="s">
        <v>83</v>
      </c>
      <c r="BM818" s="361" t="s">
        <v>2095</v>
      </c>
      <c r="BO818" s="180"/>
      <c r="BP818" s="180">
        <f>VLOOKUP(BM818,$A$879:$F$2508,6,FALSE)</f>
        <v>6</v>
      </c>
      <c r="BQ818" s="179" t="s">
        <v>67</v>
      </c>
      <c r="BR818" s="10">
        <f>BP818*1.2</f>
        <v>7.1999999999999993</v>
      </c>
      <c r="BS818" s="10"/>
      <c r="BT818" s="233"/>
      <c r="BU818" s="179" t="s">
        <v>83</v>
      </c>
      <c r="BV818" s="361" t="s">
        <v>1962</v>
      </c>
      <c r="BX818" s="180"/>
      <c r="BY818" s="180">
        <f>VLOOKUP(BV818,$A$879:$F$2508,6,FALSE)</f>
        <v>59</v>
      </c>
      <c r="BZ818" s="179" t="s">
        <v>67</v>
      </c>
      <c r="CA818" s="10">
        <f>BY818*1.2</f>
        <v>70.8</v>
      </c>
      <c r="CB818" s="10"/>
      <c r="CC818" s="233"/>
      <c r="CD818" s="179" t="s">
        <v>83</v>
      </c>
      <c r="CE818" s="361" t="s">
        <v>1747</v>
      </c>
      <c r="CG818" s="180"/>
      <c r="CH818" s="180">
        <f>VLOOKUP(CE818,$A$879:$F$2508,6,FALSE)</f>
        <v>115</v>
      </c>
      <c r="CI818" s="179" t="s">
        <v>67</v>
      </c>
      <c r="CJ818" s="10">
        <f>CH818*1.2</f>
        <v>138</v>
      </c>
      <c r="CK818" s="10"/>
      <c r="CL818" s="233"/>
      <c r="CM818" s="179" t="s">
        <v>83</v>
      </c>
      <c r="CN818" s="361" t="s">
        <v>2351</v>
      </c>
      <c r="CP818" s="180"/>
      <c r="CQ818" s="180">
        <f>VLOOKUP(CN818,$A$879:$F$2508,6,FALSE)</f>
        <v>48</v>
      </c>
      <c r="CR818" s="179" t="s">
        <v>67</v>
      </c>
      <c r="CS818" s="10">
        <f>CQ818*1.2</f>
        <v>57.599999999999994</v>
      </c>
      <c r="CT818" s="10"/>
      <c r="CU818" s="233"/>
      <c r="CV818" s="179" t="s">
        <v>83</v>
      </c>
      <c r="CW818" s="361" t="s">
        <v>2332</v>
      </c>
      <c r="CY818" s="180"/>
      <c r="CZ818" s="180">
        <f>VLOOKUP(CW818,$A$879:$F$2508,6,FALSE)</f>
        <v>9</v>
      </c>
      <c r="DA818" s="179" t="s">
        <v>67</v>
      </c>
      <c r="DB818" s="10">
        <f>CZ818*1.2</f>
        <v>10.799999999999999</v>
      </c>
      <c r="DC818" s="10"/>
      <c r="DD818" s="233"/>
      <c r="DE818" s="179" t="s">
        <v>83</v>
      </c>
      <c r="DF818" s="361" t="s">
        <v>462</v>
      </c>
      <c r="DH818" s="180"/>
      <c r="DI818" s="180">
        <f>VLOOKUP(DF818,$A$879:$F$2508,6,FALSE)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1" t="s">
        <v>1011</v>
      </c>
      <c r="DQ818" s="180"/>
      <c r="DR818" s="180">
        <f>VLOOKUP(DO818,$A$879:$F$2508,6,FALSE)</f>
        <v>125</v>
      </c>
      <c r="DS818" s="179" t="s">
        <v>67</v>
      </c>
      <c r="DT818" s="10">
        <f>DR818*1.2</f>
        <v>150</v>
      </c>
      <c r="DU818" s="10"/>
      <c r="DV818" s="233"/>
      <c r="DW818" s="179" t="s">
        <v>83</v>
      </c>
      <c r="DX818" s="361" t="s">
        <v>1747</v>
      </c>
      <c r="DZ818" s="180"/>
      <c r="EA818" s="180">
        <f>VLOOKUP(DX818,$A$879:$F$2508,6,FALSE)</f>
        <v>115</v>
      </c>
      <c r="EB818" s="179" t="s">
        <v>67</v>
      </c>
      <c r="EC818" s="10">
        <f>EA818*1.2</f>
        <v>138</v>
      </c>
      <c r="ED818" s="10"/>
      <c r="EE818" s="233"/>
      <c r="EF818" s="179" t="s">
        <v>83</v>
      </c>
      <c r="EG818" s="361" t="s">
        <v>2095</v>
      </c>
      <c r="EI818" s="180"/>
      <c r="EJ818" s="180">
        <f>VLOOKUP(EG818,$A$879:$F$2508,6,FALSE)</f>
        <v>6</v>
      </c>
      <c r="EK818" s="179" t="s">
        <v>67</v>
      </c>
      <c r="EL818" s="10">
        <f>EJ818*1.2</f>
        <v>7.1999999999999993</v>
      </c>
      <c r="EM818" s="10"/>
      <c r="EN818" s="233"/>
      <c r="EO818" s="179" t="s">
        <v>83</v>
      </c>
      <c r="EP818" s="361" t="s">
        <v>1703</v>
      </c>
      <c r="ER818" s="180"/>
      <c r="ES818" s="180">
        <f>VLOOKUP(EP818,$A$879:$F$2508,6,FALSE)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1" t="s">
        <v>1747</v>
      </c>
      <c r="FA818" s="180"/>
      <c r="FB818" s="180">
        <f>VLOOKUP(EY818,$A$879:$F$2508,6,FALSE)</f>
        <v>115</v>
      </c>
      <c r="FC818" s="179" t="s">
        <v>67</v>
      </c>
      <c r="FD818" s="10">
        <f>FB818*1.2</f>
        <v>138</v>
      </c>
      <c r="FE818" s="10"/>
      <c r="FF818" s="233"/>
      <c r="FG818" s="179" t="s">
        <v>83</v>
      </c>
      <c r="FH818" s="361" t="s">
        <v>625</v>
      </c>
      <c r="FJ818" s="180"/>
      <c r="FK818" s="180">
        <f>VLOOKUP(FH818,$A$879:$F$2508,6,FALSE)</f>
        <v>72</v>
      </c>
      <c r="FL818" s="179" t="s">
        <v>67</v>
      </c>
      <c r="FM818" s="10">
        <f>FK818*1.2</f>
        <v>86.399999999999991</v>
      </c>
      <c r="FN818" s="10"/>
      <c r="FO818" s="233"/>
      <c r="FP818" s="179" t="s">
        <v>83</v>
      </c>
      <c r="FQ818" s="361" t="s">
        <v>1747</v>
      </c>
      <c r="FS818" s="180"/>
      <c r="FT818" s="180">
        <f>VLOOKUP(FQ818,$A$879:$F$2508,6,FALSE)</f>
        <v>115</v>
      </c>
      <c r="FU818" s="179" t="s">
        <v>67</v>
      </c>
      <c r="FV818" s="10">
        <f>FT818*1.2</f>
        <v>138</v>
      </c>
      <c r="FW818" s="10"/>
      <c r="FX818" s="233"/>
      <c r="FY818" s="179" t="s">
        <v>83</v>
      </c>
      <c r="FZ818" s="369" t="s">
        <v>183</v>
      </c>
      <c r="GB818" s="180"/>
      <c r="GC818" s="180" t="e">
        <f>VLOOKUP(FZ818,$A$879:$F$2508,6,FALSE)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1" t="s">
        <v>1962</v>
      </c>
      <c r="GK818" s="180"/>
      <c r="GL818" s="180">
        <f>VLOOKUP(GI818,$A$879:$F$2508,6,FALSE)</f>
        <v>59</v>
      </c>
      <c r="GM818" s="179" t="s">
        <v>67</v>
      </c>
      <c r="GN818" s="10">
        <f>GL818*1.2</f>
        <v>70.8</v>
      </c>
      <c r="GO818" s="10"/>
      <c r="GP818" s="233"/>
      <c r="GQ818" s="179" t="s">
        <v>83</v>
      </c>
      <c r="GR818" s="361" t="s">
        <v>499</v>
      </c>
      <c r="GT818" s="180"/>
      <c r="GU818" s="180">
        <f>VLOOKUP(GR818,$A$879:$F$2508,6,FALSE)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1" t="s">
        <v>1150</v>
      </c>
      <c r="HC818" s="180"/>
      <c r="HD818" s="180">
        <f>VLOOKUP(HA818,$A$879:$F$2508,6,FALSE)</f>
        <v>1</v>
      </c>
      <c r="HE818" s="179" t="s">
        <v>67</v>
      </c>
      <c r="HF818" s="10">
        <f>HD818*1.2</f>
        <v>1.2</v>
      </c>
      <c r="HG818" s="10"/>
      <c r="HH818" s="233"/>
      <c r="HI818" s="179" t="s">
        <v>83</v>
      </c>
      <c r="HJ818" s="361" t="s">
        <v>2023</v>
      </c>
      <c r="HL818" s="180"/>
      <c r="HM818" s="180">
        <f>VLOOKUP(HJ818,$A$879:$F$2508,6,FALSE)</f>
        <v>114</v>
      </c>
      <c r="HN818" s="179" t="s">
        <v>67</v>
      </c>
      <c r="HO818" s="10">
        <f>HM818*1.2</f>
        <v>136.79999999999998</v>
      </c>
      <c r="HP818" s="10"/>
      <c r="HQ818" s="233"/>
      <c r="HR818" s="179" t="s">
        <v>83</v>
      </c>
      <c r="HS818" s="361" t="s">
        <v>416</v>
      </c>
      <c r="HU818" s="180"/>
      <c r="HV818" s="180">
        <f>VLOOKUP(HS818,$A$879:$F$2508,6,FALSE)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1" t="s">
        <v>2023</v>
      </c>
      <c r="ID818" s="180"/>
      <c r="IE818" s="180">
        <f>VLOOKUP(IB818,$A$879:$F$2508,6,FALSE)</f>
        <v>114</v>
      </c>
      <c r="IF818" s="179" t="s">
        <v>67</v>
      </c>
      <c r="IG818" s="10">
        <f>IE818*1.2</f>
        <v>136.79999999999998</v>
      </c>
      <c r="IH818" s="10"/>
      <c r="II818" s="233"/>
      <c r="IJ818" s="179" t="s">
        <v>83</v>
      </c>
      <c r="IK818" s="361" t="s">
        <v>1801</v>
      </c>
      <c r="IM818" s="180"/>
      <c r="IN818" s="180">
        <f>VLOOKUP(IK818,$A$879:$F$2508,6,FALSE)</f>
        <v>258</v>
      </c>
      <c r="IO818" s="179" t="s">
        <v>67</v>
      </c>
      <c r="IP818" s="10">
        <f>IN818*1.2</f>
        <v>309.59999999999997</v>
      </c>
      <c r="IQ818" s="10"/>
      <c r="IR818" s="233"/>
      <c r="IS818" s="179" t="s">
        <v>83</v>
      </c>
      <c r="IT818" s="361" t="s">
        <v>462</v>
      </c>
      <c r="IV818" s="180"/>
      <c r="IW818" s="180">
        <f>VLOOKUP(IT818,$A$879:$F$2508,6,FALSE)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1" t="s">
        <v>1703</v>
      </c>
      <c r="JE818" s="180"/>
      <c r="JF818" s="180">
        <f>VLOOKUP(JC818,$A$879:$F$2508,6,FALSE)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1" t="s">
        <v>1747</v>
      </c>
      <c r="JN818" s="180"/>
      <c r="JO818" s="180">
        <f>VLOOKUP(JL818,$A$879:$F$2508,6,FALSE)</f>
        <v>115</v>
      </c>
      <c r="JP818" s="179" t="s">
        <v>67</v>
      </c>
      <c r="JQ818" s="10">
        <f>JO818*1.2</f>
        <v>138</v>
      </c>
      <c r="JR818" s="10"/>
      <c r="JS818" s="233"/>
      <c r="JT818" s="179" t="s">
        <v>83</v>
      </c>
      <c r="JU818" s="361" t="s">
        <v>2119</v>
      </c>
      <c r="JW818" s="180"/>
      <c r="JX818" s="180">
        <f>VLOOKUP(JU818,$A$879:$F$2508,6,FALSE)</f>
        <v>152</v>
      </c>
      <c r="JY818" s="179" t="s">
        <v>67</v>
      </c>
      <c r="JZ818" s="10">
        <f>JX818*1.2</f>
        <v>182.4</v>
      </c>
      <c r="KA818" s="10"/>
      <c r="KB818" s="233"/>
      <c r="KC818" s="179" t="s">
        <v>83</v>
      </c>
      <c r="KD818" s="369" t="s">
        <v>183</v>
      </c>
      <c r="KF818" s="180"/>
      <c r="KG818" s="180" t="e">
        <f>VLOOKUP(KD818,$A$879:$F$2508,6,FALSE)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1" t="s">
        <v>625</v>
      </c>
      <c r="KO818" s="180"/>
      <c r="KP818" s="180">
        <f>VLOOKUP(KM818,$A$879:$F$2508,6,FALSE)</f>
        <v>72</v>
      </c>
      <c r="KQ818" s="179" t="s">
        <v>67</v>
      </c>
      <c r="KR818" s="10">
        <f>KP818*1.2</f>
        <v>86.399999999999991</v>
      </c>
      <c r="KS818" s="10"/>
      <c r="KT818" s="233"/>
      <c r="KU818" s="179" t="s">
        <v>83</v>
      </c>
      <c r="KV818" s="361" t="s">
        <v>2332</v>
      </c>
      <c r="KX818" s="180"/>
      <c r="KY818" s="180">
        <f>VLOOKUP(KV818,$A$879:$F$2508,6,FALSE)</f>
        <v>9</v>
      </c>
      <c r="KZ818" s="179" t="s">
        <v>67</v>
      </c>
      <c r="LA818" s="10">
        <f>KY818*1.2</f>
        <v>10.799999999999999</v>
      </c>
      <c r="LB818" s="10"/>
      <c r="LC818" s="233"/>
      <c r="LD818" s="179" t="s">
        <v>83</v>
      </c>
      <c r="LE818" s="369" t="s">
        <v>183</v>
      </c>
      <c r="LG818" s="180"/>
      <c r="LH818" s="180" t="e">
        <f>VLOOKUP(LE818,$A$879:$F$2508,6,FALSE)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1" t="s">
        <v>2351</v>
      </c>
      <c r="LP818" s="180"/>
      <c r="LQ818" s="180">
        <f>VLOOKUP(LN818,$A$879:$F$2508,6,FALSE)</f>
        <v>48</v>
      </c>
      <c r="LR818" s="179" t="s">
        <v>67</v>
      </c>
      <c r="LS818" s="10">
        <f>LQ818*1.2</f>
        <v>57.599999999999994</v>
      </c>
      <c r="LT818" s="10"/>
      <c r="LU818" s="233"/>
      <c r="LV818" s="179" t="s">
        <v>83</v>
      </c>
      <c r="LW818" s="361" t="s">
        <v>2095</v>
      </c>
      <c r="LY818" s="180"/>
      <c r="LZ818" s="180">
        <f>VLOOKUP(LW818,$A$879:$F$2508,6,FALSE)</f>
        <v>6</v>
      </c>
      <c r="MA818" s="179" t="s">
        <v>67</v>
      </c>
      <c r="MB818" s="10">
        <f>LZ818*1.2</f>
        <v>7.1999999999999993</v>
      </c>
      <c r="MC818" s="10"/>
      <c r="MD818" s="233"/>
      <c r="ME818" s="179" t="s">
        <v>83</v>
      </c>
      <c r="MF818" s="361" t="s">
        <v>1747</v>
      </c>
      <c r="MH818" s="180"/>
      <c r="MI818" s="180">
        <f>VLOOKUP(MF818,$A$879:$F$2508,6,FALSE)</f>
        <v>115</v>
      </c>
      <c r="MJ818" s="179" t="s">
        <v>67</v>
      </c>
      <c r="MK818" s="10">
        <f>MI818*1.2</f>
        <v>138</v>
      </c>
      <c r="ML818" s="10"/>
      <c r="MM818" s="233"/>
      <c r="MN818" s="179" t="s">
        <v>83</v>
      </c>
      <c r="MO818" s="369" t="s">
        <v>183</v>
      </c>
      <c r="MQ818" s="180"/>
      <c r="MR818" s="180" t="e">
        <f>VLOOKUP(MO818,$A$879:$F$2508,6,FALSE)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1" t="s">
        <v>499</v>
      </c>
      <c r="MZ818" s="180"/>
      <c r="NA818" s="180">
        <f>VLOOKUP(MX818,$A$879:$F$2508,6,FALSE)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1" t="s">
        <v>453</v>
      </c>
      <c r="NI818" s="180"/>
      <c r="NJ818" s="180">
        <f>VLOOKUP(NG818,$A$879:$F$2508,6,FALSE)</f>
        <v>21</v>
      </c>
      <c r="NK818" s="179" t="s">
        <v>67</v>
      </c>
      <c r="NL818" s="10">
        <f>NJ818*1.2</f>
        <v>25.2</v>
      </c>
      <c r="NM818" s="10"/>
      <c r="NN818" s="233"/>
      <c r="NO818" s="179" t="s">
        <v>83</v>
      </c>
      <c r="NP818" s="361" t="s">
        <v>499</v>
      </c>
      <c r="NR818" s="180"/>
      <c r="NS818" s="180">
        <f>VLOOKUP(NP818,$A$879:$F$2508,6,FALSE)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1" t="s">
        <v>1801</v>
      </c>
      <c r="OA818" s="180"/>
      <c r="OB818" s="180">
        <f>VLOOKUP(NY818,$A$879:$F$2508,6,FALSE)</f>
        <v>258</v>
      </c>
      <c r="OC818" s="179" t="s">
        <v>67</v>
      </c>
      <c r="OD818" s="10">
        <f>OB818*1.2</f>
        <v>309.59999999999997</v>
      </c>
      <c r="OE818" s="10"/>
      <c r="OF818" s="233"/>
      <c r="OG818" s="179" t="s">
        <v>83</v>
      </c>
      <c r="OH818" s="361" t="s">
        <v>538</v>
      </c>
      <c r="OJ818" s="180"/>
      <c r="OK818" s="180">
        <f>VLOOKUP(OH818,$A$879:$F$2508,6,FALSE)</f>
        <v>0</v>
      </c>
      <c r="OL818" s="179" t="s">
        <v>67</v>
      </c>
      <c r="OM818" s="10">
        <f>OK818*1.2</f>
        <v>0</v>
      </c>
      <c r="ON818" s="10"/>
      <c r="OO818" s="233"/>
      <c r="OP818" s="179" t="s">
        <v>83</v>
      </c>
      <c r="OQ818" s="361" t="s">
        <v>548</v>
      </c>
      <c r="OS818" s="180"/>
      <c r="OT818" s="180">
        <f>VLOOKUP(OQ818,$A$879:$F$2508,6,FALSE)</f>
        <v>143</v>
      </c>
      <c r="OU818" s="179" t="s">
        <v>67</v>
      </c>
      <c r="OV818" s="10">
        <f>OT818*1.2</f>
        <v>171.6</v>
      </c>
      <c r="OW818" s="10"/>
      <c r="OX818" s="233"/>
      <c r="OY818" s="179" t="s">
        <v>83</v>
      </c>
      <c r="OZ818" s="371" t="s">
        <v>1747</v>
      </c>
      <c r="PB818" s="180"/>
      <c r="PC818" s="180">
        <f>VLOOKUP(OZ818,$A$879:$F$2508,6,FALSE)</f>
        <v>115</v>
      </c>
      <c r="PD818" s="179" t="s">
        <v>67</v>
      </c>
      <c r="PE818" s="10">
        <f>PC818*1.2</f>
        <v>138</v>
      </c>
      <c r="PF818" s="10"/>
      <c r="PG818" s="233"/>
      <c r="PH818" s="179" t="s">
        <v>83</v>
      </c>
      <c r="PI818" s="361" t="s">
        <v>1703</v>
      </c>
      <c r="PK818" s="180"/>
      <c r="PL818" s="180">
        <f>VLOOKUP(PI818,$A$879:$F$2508,6,FALSE)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1" t="s">
        <v>1011</v>
      </c>
      <c r="PT818" s="180"/>
      <c r="PU818" s="180">
        <f>VLOOKUP(PR818,$A$879:$F$2508,6,FALSE)</f>
        <v>125</v>
      </c>
      <c r="PV818" s="179" t="s">
        <v>67</v>
      </c>
      <c r="PW818" s="10">
        <f>PU818*1.2</f>
        <v>150</v>
      </c>
      <c r="PX818" s="10"/>
      <c r="PY818" s="233"/>
      <c r="PZ818" s="179" t="s">
        <v>83</v>
      </c>
      <c r="QA818" s="363" t="s">
        <v>499</v>
      </c>
      <c r="QC818" s="180"/>
      <c r="QD818" s="180">
        <f>VLOOKUP(QA818,$A$879:$F$2508,6,FALSE)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9" t="s">
        <v>183</v>
      </c>
      <c r="QL818" s="180"/>
      <c r="QM818" s="180" t="e">
        <f>VLOOKUP(QJ818,$A$879:$F$2508,6,FALSE)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1" t="s">
        <v>436</v>
      </c>
      <c r="QU818" s="180"/>
      <c r="QV818" s="180">
        <f>VLOOKUP(QS818,$A$879:$F$2508,6,FALSE)</f>
        <v>156</v>
      </c>
      <c r="QW818" s="179" t="s">
        <v>67</v>
      </c>
      <c r="QX818" s="10">
        <f>QV818*1.2</f>
        <v>187.2</v>
      </c>
      <c r="QY818" s="10"/>
      <c r="QZ818" s="233"/>
      <c r="RA818" s="179" t="s">
        <v>83</v>
      </c>
      <c r="RB818" s="361" t="s">
        <v>722</v>
      </c>
      <c r="RD818" s="180"/>
      <c r="RE818" s="180">
        <f>VLOOKUP(RB818,$A$879:$F$2508,6,FALSE)</f>
        <v>13</v>
      </c>
      <c r="RF818" s="179" t="s">
        <v>67</v>
      </c>
      <c r="RG818" s="10">
        <f>RE818*1.2</f>
        <v>15.6</v>
      </c>
      <c r="RH818" s="10"/>
      <c r="RI818" s="233"/>
      <c r="RJ818" s="179" t="s">
        <v>83</v>
      </c>
      <c r="RK818" s="361" t="s">
        <v>436</v>
      </c>
      <c r="RM818" s="180"/>
      <c r="RN818" s="180">
        <f>VLOOKUP(RK818,$A$879:$F$2508,6,FALSE)</f>
        <v>156</v>
      </c>
      <c r="RO818" s="179" t="s">
        <v>67</v>
      </c>
      <c r="RP818" s="10">
        <f>RN818*1.2</f>
        <v>187.2</v>
      </c>
      <c r="RQ818" s="10"/>
      <c r="RR818" s="233"/>
      <c r="RS818" s="179" t="s">
        <v>83</v>
      </c>
      <c r="RT818" s="369" t="s">
        <v>183</v>
      </c>
      <c r="RV818" s="180"/>
      <c r="RW818" s="180" t="e">
        <f>VLOOKUP(RT818,$A$879:$F$2508,6,FALSE)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1" t="s">
        <v>2023</v>
      </c>
      <c r="SE818" s="180"/>
      <c r="SF818" s="180">
        <f>VLOOKUP(SC818,$A$879:$F$2508,6,FALSE)</f>
        <v>114</v>
      </c>
      <c r="SG818" s="179" t="s">
        <v>67</v>
      </c>
      <c r="SH818" s="10">
        <f>SF818*1.2</f>
        <v>136.79999999999998</v>
      </c>
      <c r="SI818" s="10"/>
      <c r="SJ818" s="239"/>
      <c r="SK818" s="179" t="s">
        <v>83</v>
      </c>
      <c r="SL818" s="361" t="s">
        <v>2023</v>
      </c>
      <c r="SN818" s="180"/>
      <c r="SO818" s="180">
        <f>VLOOKUP(SL818,$A$879:$F$2508,6,FALSE)</f>
        <v>114</v>
      </c>
      <c r="SP818" s="179" t="s">
        <v>67</v>
      </c>
      <c r="SQ818" s="10">
        <f>SO818*1.2</f>
        <v>136.79999999999998</v>
      </c>
      <c r="SR818" s="10"/>
      <c r="SS818" s="239"/>
      <c r="ST818" s="179" t="s">
        <v>83</v>
      </c>
      <c r="SU818" s="361" t="s">
        <v>2095</v>
      </c>
      <c r="SW818" s="180"/>
      <c r="SX818" s="180">
        <f>VLOOKUP(SU818,$A$879:$F$2508,6,FALSE)</f>
        <v>6</v>
      </c>
      <c r="SY818" s="179" t="s">
        <v>67</v>
      </c>
      <c r="SZ818" s="10">
        <f>SX818*1.2</f>
        <v>7.1999999999999993</v>
      </c>
      <c r="TA818" s="10"/>
      <c r="TB818" s="239"/>
      <c r="TC818" s="179" t="s">
        <v>83</v>
      </c>
      <c r="TD818" s="369" t="s">
        <v>183</v>
      </c>
      <c r="TF818" s="180"/>
      <c r="TG818" s="180" t="e">
        <f>VLOOKUP(TD818,$A$879:$F$2508,6,FALSE)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1" t="s">
        <v>2351</v>
      </c>
      <c r="TO818" s="180"/>
      <c r="TP818" s="180">
        <f>VLOOKUP(TM818,$A$879:$F$2508,6,FALSE)</f>
        <v>48</v>
      </c>
      <c r="TQ818" s="179" t="s">
        <v>67</v>
      </c>
      <c r="TR818" s="10">
        <f>TP818*1.2</f>
        <v>57.599999999999994</v>
      </c>
      <c r="TS818" s="10"/>
      <c r="TT818" s="239"/>
      <c r="TU818" s="179" t="s">
        <v>83</v>
      </c>
      <c r="TV818" s="361" t="s">
        <v>499</v>
      </c>
      <c r="TX818" s="180"/>
      <c r="TY818" s="180">
        <f>VLOOKUP(TV818,$A$879:$F$2508,6,FALSE)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1" t="s">
        <v>2351</v>
      </c>
      <c r="UG818" s="180"/>
      <c r="UH818" s="180">
        <f>VLOOKUP(UE818,$A$879:$F$2508,6,FALSE)</f>
        <v>48</v>
      </c>
      <c r="UI818" s="179" t="s">
        <v>67</v>
      </c>
      <c r="UJ818" s="10">
        <f>UH818*1.2</f>
        <v>57.599999999999994</v>
      </c>
      <c r="UK818" s="10"/>
      <c r="UL818" s="239"/>
      <c r="UM818" s="179" t="s">
        <v>83</v>
      </c>
      <c r="UN818" s="369" t="s">
        <v>183</v>
      </c>
      <c r="UP818" s="180"/>
      <c r="UQ818" s="180" t="e">
        <f>VLOOKUP(UN818,$A$879:$F$2508,6,FALSE)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1" t="s">
        <v>1150</v>
      </c>
      <c r="UY818" s="180"/>
      <c r="UZ818" s="180">
        <f>VLOOKUP(UW818,$A$879:$F$2508,6,FALSE)</f>
        <v>1</v>
      </c>
      <c r="VA818" s="179" t="s">
        <v>67</v>
      </c>
      <c r="VB818" s="10">
        <f>UZ818*1.2</f>
        <v>1.2</v>
      </c>
      <c r="VC818" s="10"/>
      <c r="VD818" s="239"/>
      <c r="VE818" s="179" t="s">
        <v>83</v>
      </c>
      <c r="VF818" s="369" t="s">
        <v>183</v>
      </c>
      <c r="VH818" s="180"/>
      <c r="VI818" s="180" t="e">
        <f>VLOOKUP(VF818,$A$879:$F$2508,6,FALSE)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1" t="s">
        <v>1150</v>
      </c>
      <c r="VQ818" s="180"/>
      <c r="VR818" s="180">
        <f>VLOOKUP(VO818,$A$879:$F$2508,6,FALSE)</f>
        <v>1</v>
      </c>
      <c r="VS818" s="179" t="s">
        <v>67</v>
      </c>
      <c r="VT818" s="10">
        <f>VR818*1.2</f>
        <v>1.2</v>
      </c>
      <c r="VU818" s="10"/>
      <c r="VV818" s="239"/>
      <c r="VW818" s="179" t="s">
        <v>83</v>
      </c>
      <c r="VX818" s="369" t="s">
        <v>183</v>
      </c>
      <c r="VZ818" s="180"/>
      <c r="WA818" s="180" t="e">
        <f>VLOOKUP(VX818,$A$879:$F$2508,6,FALSE)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1" t="s">
        <v>1747</v>
      </c>
      <c r="WI818" s="180"/>
      <c r="WJ818" s="180">
        <f>VLOOKUP(WG818,$A$879:$F$2508,6,FALSE)</f>
        <v>115</v>
      </c>
      <c r="WK818" s="179" t="s">
        <v>67</v>
      </c>
      <c r="WL818" s="10">
        <f>WJ818*1.2</f>
        <v>138</v>
      </c>
      <c r="WN818" s="239"/>
      <c r="WO818" s="179" t="s">
        <v>83</v>
      </c>
      <c r="WP818" s="361" t="s">
        <v>453</v>
      </c>
      <c r="WQ818" s="180"/>
      <c r="WR818" s="180"/>
      <c r="WS818" s="180">
        <f>VLOOKUP(WP818,$A$879:$F$2508,6,FALSE)</f>
        <v>21</v>
      </c>
      <c r="WT818" s="179" t="s">
        <v>67</v>
      </c>
      <c r="WU818" s="10">
        <f>WS818*1.2</f>
        <v>25.2</v>
      </c>
      <c r="WV818" s="10"/>
      <c r="WW818" s="239"/>
      <c r="WX818" s="179" t="s">
        <v>83</v>
      </c>
      <c r="WY818" s="361" t="s">
        <v>436</v>
      </c>
      <c r="XA818" s="180"/>
      <c r="XB818" s="180">
        <f>VLOOKUP(WY818,$A$879:$F$2508,6,FALSE)</f>
        <v>156</v>
      </c>
      <c r="XC818" s="179" t="s">
        <v>67</v>
      </c>
      <c r="XD818" s="10">
        <f>XB818*1.2</f>
        <v>187.2</v>
      </c>
      <c r="XF818" s="239"/>
      <c r="XG818" s="179" t="s">
        <v>83</v>
      </c>
      <c r="XH818" s="371" t="s">
        <v>1747</v>
      </c>
      <c r="XJ818" s="180"/>
      <c r="XK818" s="180">
        <f>VLOOKUP(XH818,$A$879:$F$2508,6,FALSE)</f>
        <v>115</v>
      </c>
      <c r="XL818" s="179" t="s">
        <v>67</v>
      </c>
      <c r="XM818" s="10">
        <f>XK818*1.2</f>
        <v>138</v>
      </c>
      <c r="XO818" s="239"/>
      <c r="XP818" s="179" t="s">
        <v>83</v>
      </c>
      <c r="XQ818" s="361" t="s">
        <v>2119</v>
      </c>
      <c r="XS818" s="180"/>
      <c r="XT818" s="180">
        <f>VLOOKUP(XQ818,$A$879:$F$2508,6,FALSE)</f>
        <v>152</v>
      </c>
      <c r="XU818" s="179" t="s">
        <v>67</v>
      </c>
      <c r="XV818" s="10">
        <f>XT818*1.2</f>
        <v>182.4</v>
      </c>
      <c r="XW818" s="10"/>
      <c r="XX818" s="239"/>
      <c r="XY818" s="179" t="s">
        <v>83</v>
      </c>
      <c r="XZ818" s="361" t="s">
        <v>453</v>
      </c>
      <c r="YB818" s="180"/>
      <c r="YC818" s="180">
        <f>VLOOKUP(XZ818,$A$879:$F$2508,6,FALSE)</f>
        <v>21</v>
      </c>
      <c r="YD818" s="179" t="s">
        <v>67</v>
      </c>
      <c r="YE818" s="10">
        <f>YC818*1.2</f>
        <v>25.2</v>
      </c>
      <c r="YG818" s="239"/>
      <c r="YH818" s="179" t="s">
        <v>83</v>
      </c>
      <c r="YI818" s="361" t="s">
        <v>499</v>
      </c>
      <c r="YK818" s="180"/>
      <c r="YL818" s="180">
        <f>VLOOKUP(YI818,$A$879:$F$2508,6,FALSE)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1" t="s">
        <v>506</v>
      </c>
      <c r="YT818" s="180"/>
      <c r="YU818" s="180">
        <f>VLOOKUP(YR818,$A$879:$F$2508,6,FALSE)</f>
        <v>11</v>
      </c>
      <c r="YV818" s="179" t="s">
        <v>67</v>
      </c>
      <c r="YW818" s="10">
        <f>YU818*1.2</f>
        <v>13.2</v>
      </c>
      <c r="YY818" s="239"/>
      <c r="YZ818" s="179" t="s">
        <v>83</v>
      </c>
      <c r="ZA818" s="361" t="s">
        <v>416</v>
      </c>
      <c r="ZC818" s="180"/>
      <c r="ZD818" s="180">
        <f>VLOOKUP(ZA818,$A$879:$F$2508,6,FALSE)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1" t="s">
        <v>1703</v>
      </c>
      <c r="ZL818" s="180"/>
      <c r="ZM818" s="180">
        <f>VLOOKUP(ZJ818,$A$879:$F$2508,6,FALSE)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1" t="s">
        <v>453</v>
      </c>
      <c r="ZU818" s="180"/>
      <c r="ZV818" s="180">
        <f>VLOOKUP(ZS818,$A$879:$F$2508,6,FALSE)</f>
        <v>21</v>
      </c>
      <c r="ZW818" s="179" t="s">
        <v>67</v>
      </c>
      <c r="ZX818" s="10">
        <f>ZV818*1.2</f>
        <v>25.2</v>
      </c>
      <c r="ZY818" s="10"/>
      <c r="ZZ818" s="239"/>
      <c r="AAA818" s="179" t="s">
        <v>83</v>
      </c>
      <c r="AAB818" s="361" t="s">
        <v>1150</v>
      </c>
      <c r="AAD818" s="180"/>
      <c r="AAE818" s="180">
        <f>VLOOKUP(AAB818,$A$879:$F$2508,6,FALSE)</f>
        <v>1</v>
      </c>
      <c r="AAF818" s="179" t="s">
        <v>67</v>
      </c>
      <c r="AAG818" s="10">
        <f>AAE818*1.2</f>
        <v>1.2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VLOOKUP(AAK818,$A$879:$F$2508,6,FALSE)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1" t="s">
        <v>1801</v>
      </c>
      <c r="AAV818" s="180"/>
      <c r="AAW818" s="180">
        <f>VLOOKUP(AAT818,$A$879:$F$2508,6,FALSE)</f>
        <v>258</v>
      </c>
      <c r="AAX818" s="179" t="s">
        <v>67</v>
      </c>
      <c r="AAY818" s="10">
        <f>AAW818*1.2</f>
        <v>309.59999999999997</v>
      </c>
      <c r="AAZ818" s="10"/>
      <c r="ABA818" s="239"/>
      <c r="ABB818" s="179" t="s">
        <v>83</v>
      </c>
      <c r="ABC818" s="375" t="s">
        <v>462</v>
      </c>
      <c r="ABE818" s="180"/>
      <c r="ABF818" s="180">
        <f>VLOOKUP(ABC818,$A$879:$F$2508,6,FALSE)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1" t="s">
        <v>453</v>
      </c>
      <c r="ABN818" s="180"/>
      <c r="ABO818" s="180">
        <f>VLOOKUP(ABL818,$A$879:$F$2508,6,FALSE)</f>
        <v>21</v>
      </c>
      <c r="ABP818" s="179" t="s">
        <v>67</v>
      </c>
      <c r="ABQ818" s="10">
        <f>ABO818*1.2</f>
        <v>25.2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VLOOKUP(ABU818,$A$879:$F$2508,6,FALSE)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VLOOKUP(ACD818,$A$879:$F$2508,6,FALSE)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VLOOKUP(ACM818,$A$879:$F$2508,6,FALSE)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VLOOKUP(ACV818,$A$879:$F$2508,6,FALSE)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1" t="s">
        <v>722</v>
      </c>
      <c r="ADG818" s="180"/>
      <c r="ADH818" s="180">
        <f>VLOOKUP(ADE818,$A$879:$F$2508,6,FALSE)</f>
        <v>13</v>
      </c>
      <c r="ADI818" s="179" t="s">
        <v>67</v>
      </c>
      <c r="ADJ818" s="10">
        <f>ADH818*1.2</f>
        <v>15.6</v>
      </c>
      <c r="ADL818" s="239"/>
      <c r="ADM818" s="179" t="s">
        <v>83</v>
      </c>
      <c r="ADN818" s="75" t="s">
        <v>183</v>
      </c>
      <c r="ADP818" s="180"/>
      <c r="ADQ818" s="180" t="e">
        <f>VLOOKUP(ADN818,$A$879:$F$2508,6,FALSE)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1" t="s">
        <v>462</v>
      </c>
      <c r="ADY818" s="180"/>
      <c r="ADZ818" s="180">
        <f>VLOOKUP(ADW818,$A$879:$F$2508,6,FALSE)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VLOOKUP(AEF818,$A$879:$F$2508,6,FALSE)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VLOOKUP(AEO818,$A$879:$F$2508,6,FALSE)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VLOOKUP(AEX818,$A$879:$F$2508,6,FALSE)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VLOOKUP(AFG818,$A$879:$F$2508,6,FALSE)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VLOOKUP(AFP818,$A$879:$F$2508,6,FALSE)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1" t="s">
        <v>453</v>
      </c>
      <c r="AGA818" s="180"/>
      <c r="AGB818" s="180">
        <f>VLOOKUP(AFY818,$A$879:$F$2508,6,FALSE)</f>
        <v>21</v>
      </c>
      <c r="AGC818" s="179" t="s">
        <v>67</v>
      </c>
      <c r="AGD818" s="10">
        <f>AGB818*1.2</f>
        <v>25.2</v>
      </c>
      <c r="AGE818" s="10"/>
      <c r="AGF818" s="239"/>
      <c r="AGG818" s="179" t="s">
        <v>83</v>
      </c>
      <c r="AGH818" s="361" t="s">
        <v>2095</v>
      </c>
      <c r="AGJ818" s="180"/>
      <c r="AGK818" s="180">
        <f>VLOOKUP(AGH818,$A$879:$F$2508,6,FALSE)</f>
        <v>6</v>
      </c>
      <c r="AGL818" s="179" t="s">
        <v>67</v>
      </c>
      <c r="AGM818" s="10">
        <f>AGK818*1.2</f>
        <v>7.1999999999999993</v>
      </c>
      <c r="AGN818" s="10"/>
      <c r="AGO818" s="239"/>
      <c r="AGP818" s="179" t="s">
        <v>83</v>
      </c>
      <c r="AGQ818" s="361" t="s">
        <v>538</v>
      </c>
      <c r="AGS818" s="180"/>
      <c r="AGT818" s="180">
        <f>VLOOKUP(AGQ818,$A$879:$F$2508,6,FALSE)</f>
        <v>0</v>
      </c>
      <c r="AGU818" s="179" t="s">
        <v>67</v>
      </c>
      <c r="AGV818" s="10">
        <f>AGT818*1.2</f>
        <v>0</v>
      </c>
      <c r="AGW818" s="10"/>
      <c r="AGX818" s="239"/>
      <c r="AGY818" s="179" t="s">
        <v>83</v>
      </c>
      <c r="AGZ818" s="361" t="s">
        <v>2351</v>
      </c>
      <c r="AHB818" s="180"/>
      <c r="AHC818" s="180">
        <f>VLOOKUP(AGZ818,$A$879:$F$2508,6,FALSE)</f>
        <v>48</v>
      </c>
      <c r="AHD818" s="179" t="s">
        <v>67</v>
      </c>
      <c r="AHE818" s="10">
        <f>AHC818*1.2</f>
        <v>57.599999999999994</v>
      </c>
      <c r="AHF818" s="10"/>
      <c r="AHG818" s="239"/>
      <c r="AHH818" s="179" t="s">
        <v>83</v>
      </c>
      <c r="AHI818" s="441" t="s">
        <v>1801</v>
      </c>
      <c r="AHK818" s="180"/>
      <c r="AHL818" s="180">
        <f>VLOOKUP(AHI818,$A$879:$F$2508,6,FALSE)</f>
        <v>258</v>
      </c>
      <c r="AHM818" s="179" t="s">
        <v>67</v>
      </c>
      <c r="AHN818" s="10">
        <f>AHL818*1.2</f>
        <v>309.59999999999997</v>
      </c>
      <c r="AHO818" s="10"/>
      <c r="AHP818" s="239"/>
      <c r="AHQ818" s="179" t="s">
        <v>83</v>
      </c>
      <c r="AHR818" s="361" t="s">
        <v>1962</v>
      </c>
      <c r="AHT818" s="180"/>
      <c r="AHU818" s="180">
        <f>VLOOKUP(AHR818,$A$879:$F$2508,6,FALSE)</f>
        <v>59</v>
      </c>
      <c r="AHV818" s="179" t="s">
        <v>67</v>
      </c>
      <c r="AHW818" s="10">
        <f>AHU818*1.2</f>
        <v>70.8</v>
      </c>
      <c r="AHX818" s="10"/>
      <c r="AHY818" s="239"/>
      <c r="AHZ818" s="179" t="s">
        <v>83</v>
      </c>
      <c r="AIA818" s="361" t="s">
        <v>625</v>
      </c>
      <c r="AIC818" s="180"/>
      <c r="AID818" s="180">
        <f>VLOOKUP(AIA818,$A$879:$F$2508,6,FALSE)</f>
        <v>72</v>
      </c>
      <c r="AIE818" s="179" t="s">
        <v>67</v>
      </c>
      <c r="AIF818" s="10">
        <f>AID818*1.2</f>
        <v>86.399999999999991</v>
      </c>
      <c r="AIG818" s="10"/>
      <c r="AIH818" s="239"/>
      <c r="AII818" s="179" t="s">
        <v>83</v>
      </c>
      <c r="AIJ818" s="361" t="s">
        <v>1703</v>
      </c>
      <c r="AIL818" s="180"/>
      <c r="AIM818" s="180">
        <f>VLOOKUP(AIJ818,$A$879:$F$2508,6,FALSE)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1" t="s">
        <v>548</v>
      </c>
      <c r="AIU818" s="180"/>
      <c r="AIV818" s="180">
        <f>VLOOKUP(AIS818,$A$879:$F$2508,6,FALSE)</f>
        <v>143</v>
      </c>
      <c r="AIW818" s="179" t="s">
        <v>67</v>
      </c>
      <c r="AIX818" s="10">
        <f>AIV818*1.2</f>
        <v>171.6</v>
      </c>
      <c r="AIY818" s="10"/>
      <c r="AIZ818" s="239"/>
      <c r="AJA818" s="179" t="s">
        <v>83</v>
      </c>
      <c r="AJB818" s="371" t="s">
        <v>1962</v>
      </c>
      <c r="AJD818" s="180"/>
      <c r="AJE818" s="180">
        <f>VLOOKUP(AJB818,$A$879:$F$2508,6,FALSE)</f>
        <v>59</v>
      </c>
      <c r="AJF818" s="179" t="s">
        <v>67</v>
      </c>
      <c r="AJG818" s="10">
        <f>AJE818*1.2</f>
        <v>70.8</v>
      </c>
      <c r="AJH818" s="10"/>
      <c r="AJI818" s="239"/>
      <c r="AJJ818" s="179" t="s">
        <v>83</v>
      </c>
      <c r="AJK818" s="361" t="s">
        <v>1747</v>
      </c>
      <c r="AJM818" s="180"/>
      <c r="AJN818" s="180">
        <f>VLOOKUP(AJK818,$A$879:$F$2508,6,FALSE)</f>
        <v>115</v>
      </c>
      <c r="AJO818" s="179" t="s">
        <v>67</v>
      </c>
      <c r="AJP818" s="10">
        <f>AJN818*1.2</f>
        <v>138</v>
      </c>
      <c r="AJQ818" s="10"/>
      <c r="AJR818" s="239"/>
      <c r="AJS818" s="179" t="s">
        <v>83</v>
      </c>
      <c r="AJT818" s="367" t="s">
        <v>2095</v>
      </c>
      <c r="AJV818" s="180"/>
      <c r="AJW818" s="180">
        <f>VLOOKUP(AJT818,$A$879:$F$2508,6,FALSE)</f>
        <v>6</v>
      </c>
      <c r="AJX818" s="179" t="s">
        <v>67</v>
      </c>
      <c r="AJY818" s="10">
        <f>AJW818*1.2</f>
        <v>7.1999999999999993</v>
      </c>
      <c r="AJZ818" s="10"/>
      <c r="AKA818" s="239"/>
      <c r="AKB818" s="179" t="s">
        <v>83</v>
      </c>
      <c r="AKC818" s="361" t="s">
        <v>2095</v>
      </c>
      <c r="AKE818" s="180"/>
      <c r="AKF818" s="180">
        <f>VLOOKUP(AKC818,$A$879:$F$2508,6,FALSE)</f>
        <v>6</v>
      </c>
      <c r="AKG818" s="179" t="s">
        <v>67</v>
      </c>
      <c r="AKH818" s="10">
        <f>AKF818*1.2</f>
        <v>7.1999999999999993</v>
      </c>
      <c r="AKI818" s="10"/>
      <c r="AKJ818" s="239"/>
      <c r="AKK818" s="179" t="s">
        <v>83</v>
      </c>
      <c r="AKL818" s="361" t="s">
        <v>462</v>
      </c>
      <c r="AKN818" s="180"/>
      <c r="AKO818" s="180">
        <f>VLOOKUP(AKL818,$A$879:$F$2508,6,FALSE)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1" t="s">
        <v>2119</v>
      </c>
      <c r="AKW818" s="180"/>
      <c r="AKX818" s="180">
        <f>VLOOKUP(AKU818,$A$879:$F$2508,6,FALSE)</f>
        <v>152</v>
      </c>
      <c r="AKY818" s="179" t="s">
        <v>67</v>
      </c>
      <c r="AKZ818" s="10">
        <f>AKX818*1.2</f>
        <v>182.4</v>
      </c>
      <c r="ALA818" s="10"/>
      <c r="ALB818" s="239"/>
      <c r="ALC818" s="179" t="s">
        <v>83</v>
      </c>
      <c r="ALD818" s="361" t="s">
        <v>2095</v>
      </c>
      <c r="ALF818" s="180"/>
      <c r="ALG818" s="180">
        <f>VLOOKUP(ALD818,$A$879:$F$2508,6,FALSE)</f>
        <v>6</v>
      </c>
      <c r="ALH818" s="179" t="s">
        <v>67</v>
      </c>
      <c r="ALI818" s="10">
        <f>ALG818*1.2</f>
        <v>7.1999999999999993</v>
      </c>
      <c r="ALJ818" s="10"/>
      <c r="ALK818" s="239"/>
      <c r="ALL818" s="179" t="s">
        <v>83</v>
      </c>
      <c r="ALM818" s="361" t="s">
        <v>2351</v>
      </c>
      <c r="ALO818" s="180"/>
      <c r="ALP818" s="180">
        <f>VLOOKUP(ALM818,$A$879:$F$2508,6,FALSE)</f>
        <v>48</v>
      </c>
      <c r="ALQ818" s="179" t="s">
        <v>67</v>
      </c>
      <c r="ALR818" s="10">
        <f>ALP818*1.2</f>
        <v>57.599999999999994</v>
      </c>
      <c r="ALS818" s="10"/>
      <c r="ALT818" s="239"/>
      <c r="ALU818" s="179" t="s">
        <v>83</v>
      </c>
      <c r="ALV818" s="361" t="s">
        <v>453</v>
      </c>
      <c r="ALX818" s="180"/>
      <c r="ALY818" s="180">
        <f>VLOOKUP(ALV818,$A$879:$F$2508,6,FALSE)</f>
        <v>21</v>
      </c>
      <c r="ALZ818" s="179" t="s">
        <v>67</v>
      </c>
      <c r="AMA818" s="10">
        <f>ALY818*1.2</f>
        <v>25.2</v>
      </c>
      <c r="AMB818" s="10"/>
      <c r="AMC818" s="239"/>
      <c r="AMD818" s="179" t="s">
        <v>83</v>
      </c>
      <c r="AME818" s="444" t="s">
        <v>451</v>
      </c>
      <c r="AMG818" s="180"/>
      <c r="AMH818" s="180">
        <f>VLOOKUP(AME818,$A$879:$F$2508,6,FALSE)</f>
        <v>33</v>
      </c>
      <c r="AMI818" s="179" t="s">
        <v>67</v>
      </c>
      <c r="AMJ818" s="10">
        <f>AMH818*1.2</f>
        <v>39.6</v>
      </c>
      <c r="AMK818" s="10"/>
      <c r="AML818" s="239"/>
      <c r="AMM818" s="179" t="s">
        <v>83</v>
      </c>
      <c r="AMN818" s="363" t="s">
        <v>1747</v>
      </c>
      <c r="AMP818" s="180"/>
      <c r="AMQ818" s="180">
        <f>VLOOKUP(AMN818,$A$879:$F$2508,6,FALSE)</f>
        <v>115</v>
      </c>
      <c r="AMR818" s="179" t="s">
        <v>67</v>
      </c>
      <c r="AMS818" s="10">
        <f>AMQ818*1.2</f>
        <v>138</v>
      </c>
      <c r="AMT818" s="10"/>
      <c r="AMU818" s="239"/>
      <c r="AMV818" s="179" t="s">
        <v>83</v>
      </c>
      <c r="AMW818" s="361" t="s">
        <v>548</v>
      </c>
      <c r="AMY818" s="180"/>
      <c r="AMZ818" s="180">
        <f>VLOOKUP(AMW818,$A$879:$F$2508,6,FALSE)</f>
        <v>143</v>
      </c>
      <c r="ANA818" s="179" t="s">
        <v>67</v>
      </c>
      <c r="ANB818" s="10">
        <f>AMZ818*1.2</f>
        <v>171.6</v>
      </c>
      <c r="ANC818" s="10"/>
      <c r="AND818" s="239"/>
      <c r="ANE818" s="179" t="s">
        <v>83</v>
      </c>
      <c r="ANF818" s="361" t="s">
        <v>548</v>
      </c>
      <c r="ANH818" s="180"/>
      <c r="ANI818" s="180">
        <f>VLOOKUP(ANF818,$A$879:$F$2508,6,FALSE)</f>
        <v>143</v>
      </c>
      <c r="ANJ818" s="179" t="s">
        <v>67</v>
      </c>
      <c r="ANK818" s="10">
        <f>ANI818*1.2</f>
        <v>171.6</v>
      </c>
      <c r="ANL818" s="10"/>
      <c r="ANM818" s="239"/>
      <c r="ANN818" s="179" t="s">
        <v>83</v>
      </c>
      <c r="ANO818" s="371" t="s">
        <v>451</v>
      </c>
      <c r="ANQ818" s="180"/>
      <c r="ANR818" s="180">
        <f>VLOOKUP(ANO818,$A$879:$F$2508,6,FALSE)</f>
        <v>33</v>
      </c>
      <c r="ANS818" s="179" t="s">
        <v>67</v>
      </c>
      <c r="ANT818" s="10">
        <f>ANR818*1.2</f>
        <v>39.6</v>
      </c>
      <c r="ANU818" s="10"/>
      <c r="ANV818" s="239"/>
      <c r="ANW818" s="179" t="s">
        <v>83</v>
      </c>
      <c r="ANX818" s="361" t="s">
        <v>462</v>
      </c>
      <c r="ANZ818" s="180"/>
      <c r="AOA818" s="180">
        <f>VLOOKUP(ANX818,$A$879:$F$2508,6,FALSE)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VLOOKUP(AOG818,$A$879:$F$2508,6,FALSE)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1" t="s">
        <v>1747</v>
      </c>
      <c r="AOR818" s="180"/>
      <c r="AOS818" s="180">
        <f>VLOOKUP(AOP818,$A$879:$F$2508,6,FALSE)</f>
        <v>115</v>
      </c>
      <c r="AOT818" s="179" t="s">
        <v>67</v>
      </c>
      <c r="AOU818" s="10">
        <f>AOS818*1.2</f>
        <v>138</v>
      </c>
      <c r="AOV818" s="10"/>
      <c r="AOW818" s="239"/>
      <c r="AOX818" s="179" t="s">
        <v>83</v>
      </c>
      <c r="AOY818" s="447" t="s">
        <v>548</v>
      </c>
      <c r="APA818" s="180"/>
      <c r="APB818" s="180">
        <f>VLOOKUP(AOY818,$A$879:$F$2508,6,FALSE)</f>
        <v>143</v>
      </c>
      <c r="APC818" s="179" t="s">
        <v>67</v>
      </c>
      <c r="APD818" s="10">
        <f>APB818*1.2</f>
        <v>171.6</v>
      </c>
      <c r="APE818" s="10"/>
      <c r="APF818" s="239"/>
      <c r="APG818" s="179" t="s">
        <v>83</v>
      </c>
      <c r="APH818" s="361" t="s">
        <v>462</v>
      </c>
      <c r="APJ818" s="180"/>
      <c r="APK818" s="180">
        <f>VLOOKUP(APH818,$A$879:$F$2508,6,FALSE)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VLOOKUP(APQ818,$A$879:$F$2508,6,FALSE)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1" t="s">
        <v>1747</v>
      </c>
      <c r="AQB818" s="180"/>
      <c r="AQC818" s="180">
        <f>VLOOKUP(APZ818,$A$879:$F$2508,6,FALSE)</f>
        <v>115</v>
      </c>
      <c r="AQD818" s="179" t="s">
        <v>67</v>
      </c>
      <c r="AQE818" s="10">
        <f>AQC818*1.2</f>
        <v>138</v>
      </c>
      <c r="AQF818" s="10"/>
      <c r="AQG818" s="239"/>
      <c r="AQH818" s="179" t="s">
        <v>83</v>
      </c>
      <c r="AQI818" s="361" t="s">
        <v>499</v>
      </c>
      <c r="AQK818" s="180"/>
      <c r="AQL818" s="180">
        <f>VLOOKUP(AQI818,$A$879:$F$2508,6,FALSE)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VLOOKUP(AQR818,$A$879:$F$2508,6,FALSE)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VLOOKUP(ARA818,$A$879:$F$2508,6,FALSE)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VLOOKUP(ARJ818,$A$879:$F$2508,6,FALSE)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VLOOKUP(ARS818,$A$879:$F$2508,6,FALSE)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1" t="s">
        <v>1150</v>
      </c>
      <c r="ASD818" s="180"/>
      <c r="ASE818" s="180">
        <f>VLOOKUP(ASB818,$A$879:$F$2508,6,FALSE)</f>
        <v>1</v>
      </c>
      <c r="ASF818" s="179" t="s">
        <v>67</v>
      </c>
      <c r="ASG818" s="10">
        <f>ASE818*1.2</f>
        <v>1.2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VLOOKUP(ASK818,$A$879:$F$2508,6,FALSE)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1" t="s">
        <v>451</v>
      </c>
      <c r="ASV818" s="180"/>
      <c r="ASW818" s="180">
        <f>VLOOKUP(AST818,$A$879:$F$2508,6,FALSE)</f>
        <v>33</v>
      </c>
      <c r="ASX818" s="179" t="s">
        <v>67</v>
      </c>
      <c r="ASY818" s="10">
        <f>ASW818*1.2</f>
        <v>39.6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VLOOKUP(ATC818,$A$879:$F$2508,6,FALSE)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VLOOKUP(ATL818,$A$879:$F$2508,6,FALSE)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VLOOKUP(ATU818,$A$879:$F$2508,6,FALSE)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VLOOKUP(AUD818,$A$879:$F$2508,6,FALSE)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VLOOKUP(AUM818,$A$879:$F$2508,6,FALSE)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VLOOKUP(AUV818,$A$879:$F$2508,6,FALSE)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VLOOKUP(AVE818,$A$879:$F$2508,6,FALSE)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VLOOKUP(AVN818,$A$879:$F$2508,6,FALSE)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VLOOKUP(AVW818,$A$879:$F$2508,6,FALSE)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VLOOKUP(AWF818,$A$879:$F$2508,6,FALSE)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1" t="s">
        <v>1747</v>
      </c>
      <c r="AWQ818" s="180"/>
      <c r="AWR818" s="180">
        <f>VLOOKUP(AWO818,$A$879:$F$2508,6,FALSE)</f>
        <v>115</v>
      </c>
      <c r="AWS818" s="179" t="s">
        <v>67</v>
      </c>
      <c r="AWT818" s="10">
        <f>AWR818*1.2</f>
        <v>138</v>
      </c>
      <c r="AWU818" s="10"/>
      <c r="AWV818" s="239"/>
      <c r="AWW818" s="179" t="s">
        <v>83</v>
      </c>
      <c r="AWX818" s="361" t="s">
        <v>453</v>
      </c>
      <c r="AWZ818" s="180"/>
      <c r="AXA818" s="180">
        <f>VLOOKUP(AWX818,$A$879:$F$2508,6,FALSE)</f>
        <v>21</v>
      </c>
      <c r="AXB818" s="179" t="s">
        <v>67</v>
      </c>
      <c r="AXC818" s="10">
        <f>AXA818*1.2</f>
        <v>25.2</v>
      </c>
      <c r="AXD818" s="10"/>
      <c r="AXE818" s="239"/>
      <c r="AXF818" s="179" t="s">
        <v>83</v>
      </c>
      <c r="AXG818" s="361" t="s">
        <v>451</v>
      </c>
      <c r="AXI818" s="180"/>
      <c r="AXJ818" s="180">
        <f>VLOOKUP(AXG818,$A$879:$F$2508,6,FALSE)</f>
        <v>33</v>
      </c>
      <c r="AXK818" s="179" t="s">
        <v>67</v>
      </c>
      <c r="AXL818" s="10">
        <f>AXJ818*1.2</f>
        <v>39.6</v>
      </c>
      <c r="AXM818" s="10"/>
      <c r="AXN818" s="239"/>
      <c r="AXO818" s="179" t="s">
        <v>83</v>
      </c>
      <c r="AXP818" s="361" t="s">
        <v>548</v>
      </c>
      <c r="AXR818" s="180"/>
      <c r="AXS818" s="180">
        <f>VLOOKUP(AXP818,$A$879:$F$2508,6,FALSE)</f>
        <v>143</v>
      </c>
      <c r="AXT818" s="179" t="s">
        <v>67</v>
      </c>
      <c r="AXU818" s="10">
        <f>AXS818*1.2</f>
        <v>171.6</v>
      </c>
      <c r="AXV818" s="10"/>
      <c r="AXW818" s="239"/>
      <c r="AXX818" s="179" t="s">
        <v>83</v>
      </c>
      <c r="AXY818" s="361" t="s">
        <v>1804</v>
      </c>
      <c r="AYA818" s="180"/>
      <c r="AYB818" s="180">
        <f>VLOOKUP(AXY818,$A$879:$F$2508,6,FALSE)</f>
        <v>117</v>
      </c>
      <c r="AYC818" s="179" t="s">
        <v>67</v>
      </c>
      <c r="AYD818" s="10">
        <f>AYB818*1.2</f>
        <v>140.4</v>
      </c>
      <c r="AYE818" s="10"/>
      <c r="AYF818" s="239"/>
      <c r="AYG818" s="179" t="s">
        <v>83</v>
      </c>
      <c r="AYH818" s="361" t="s">
        <v>453</v>
      </c>
      <c r="AYJ818" s="180"/>
      <c r="AYK818" s="180">
        <f>VLOOKUP(AYH818,$A$879:$F$2508,6,FALSE)</f>
        <v>21</v>
      </c>
      <c r="AYL818" s="179" t="s">
        <v>67</v>
      </c>
      <c r="AYM818" s="10">
        <f>AYK818*1.2</f>
        <v>25.2</v>
      </c>
      <c r="AYN818" s="10"/>
      <c r="AYO818" s="239"/>
      <c r="AYP818" s="179" t="s">
        <v>83</v>
      </c>
      <c r="AYQ818" s="361" t="s">
        <v>499</v>
      </c>
      <c r="AYS818" s="180"/>
      <c r="AYT818" s="180">
        <f>VLOOKUP(AYQ818,$A$879:$F$2508,6,FALSE)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1" t="s">
        <v>451</v>
      </c>
      <c r="AZB818" s="180"/>
      <c r="AZC818" s="180">
        <f>VLOOKUP(AYZ818,$A$879:$F$2508,6,FALSE)</f>
        <v>33</v>
      </c>
      <c r="AZD818" s="179" t="s">
        <v>67</v>
      </c>
      <c r="AZE818" s="10">
        <f>AZC818*1.2</f>
        <v>39.6</v>
      </c>
      <c r="AZF818" s="10"/>
      <c r="AZG818" s="239"/>
      <c r="AZH818" s="179" t="s">
        <v>83</v>
      </c>
      <c r="AZI818" s="361" t="s">
        <v>2095</v>
      </c>
      <c r="AZK818" s="180"/>
      <c r="AZL818" s="180">
        <f>VLOOKUP(AZI818,$A$879:$F$2508,6,FALSE)</f>
        <v>6</v>
      </c>
      <c r="AZM818" s="179" t="s">
        <v>67</v>
      </c>
      <c r="AZN818" s="10">
        <f>AZL818*1.2</f>
        <v>7.1999999999999993</v>
      </c>
      <c r="AZO818" s="10"/>
      <c r="AZP818" s="239"/>
      <c r="AZQ818" s="179" t="s">
        <v>83</v>
      </c>
      <c r="AZR818" s="361" t="s">
        <v>436</v>
      </c>
      <c r="AZT818" s="180"/>
      <c r="AZU818" s="180">
        <f>VLOOKUP(AZR818,$A$879:$F$2508,6,FALSE)</f>
        <v>156</v>
      </c>
      <c r="AZV818" s="179" t="s">
        <v>67</v>
      </c>
      <c r="AZW818" s="10">
        <f>AZU818*1.2</f>
        <v>187.2</v>
      </c>
      <c r="AZX818" s="10"/>
      <c r="AZY818" s="239"/>
      <c r="AZZ818" s="179" t="s">
        <v>83</v>
      </c>
      <c r="BAA818" s="361" t="s">
        <v>1747</v>
      </c>
      <c r="BAC818" s="180"/>
      <c r="BAD818" s="180">
        <f>VLOOKUP(BAA818,$A$879:$F$2508,6,FALSE)</f>
        <v>115</v>
      </c>
      <c r="BAE818" s="179" t="s">
        <v>67</v>
      </c>
      <c r="BAF818" s="10">
        <f>BAD818*1.2</f>
        <v>138</v>
      </c>
      <c r="BAG818" s="10"/>
      <c r="BAH818" s="239"/>
      <c r="BAI818" s="179" t="s">
        <v>83</v>
      </c>
      <c r="BAJ818" s="441" t="s">
        <v>1703</v>
      </c>
      <c r="BAL818" s="180"/>
      <c r="BAM818" s="180">
        <f>VLOOKUP(BAJ818,$A$879:$F$2508,6,FALSE)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1" t="s">
        <v>462</v>
      </c>
      <c r="BAU818" s="180"/>
      <c r="BAV818" s="180">
        <f>VLOOKUP(BAS818,$A$879:$F$2508,6,FALSE)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1" t="s">
        <v>462</v>
      </c>
      <c r="BBD818" s="180"/>
      <c r="BBE818" s="180">
        <f>VLOOKUP(BBB818,$A$879:$F$2508,6,FALSE)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1" t="s">
        <v>2119</v>
      </c>
      <c r="BBM818" s="180"/>
      <c r="BBN818" s="180">
        <f>VLOOKUP(BBK818,$A$879:$F$2508,6,FALSE)</f>
        <v>152</v>
      </c>
      <c r="BBO818" s="179" t="s">
        <v>67</v>
      </c>
      <c r="BBP818" s="10">
        <f>BBN818*1.2</f>
        <v>182.4</v>
      </c>
      <c r="BBQ818" s="10"/>
      <c r="BBR818" s="239"/>
      <c r="BBS818" s="179" t="s">
        <v>83</v>
      </c>
      <c r="BBT818" s="367" t="s">
        <v>499</v>
      </c>
      <c r="BBV818" s="180"/>
      <c r="BBW818" s="180">
        <f>VLOOKUP(BBT818,$A$879:$F$2508,6,FALSE)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1" t="s">
        <v>1747</v>
      </c>
      <c r="BCE818" s="180"/>
      <c r="BCF818" s="180">
        <f>VLOOKUP(BCC818,$A$879:$F$2508,6,FALSE)</f>
        <v>115</v>
      </c>
      <c r="BCG818" s="179" t="s">
        <v>67</v>
      </c>
      <c r="BCH818" s="10">
        <f>BCF818*1.2</f>
        <v>138</v>
      </c>
      <c r="BCI818" s="10"/>
      <c r="BCJ818" s="239"/>
      <c r="BCK818" s="179" t="s">
        <v>83</v>
      </c>
      <c r="BCL818" s="361" t="s">
        <v>1747</v>
      </c>
      <c r="BCN818" s="180"/>
      <c r="BCO818" s="180">
        <f>VLOOKUP(BCL818,$A$879:$F$2508,6,FALSE)</f>
        <v>115</v>
      </c>
      <c r="BCP818" s="179" t="s">
        <v>67</v>
      </c>
      <c r="BCQ818" s="10">
        <f>BCO818*1.2</f>
        <v>138</v>
      </c>
      <c r="BCR818" s="10"/>
      <c r="BCS818" s="239"/>
      <c r="BCT818" s="179" t="s">
        <v>83</v>
      </c>
      <c r="BCU818" s="371" t="s">
        <v>499</v>
      </c>
      <c r="BCW818" s="180"/>
      <c r="BCX818" s="180">
        <f>VLOOKUP(BCU818,$A$879:$F$2508,6,FALSE)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7" t="s">
        <v>462</v>
      </c>
      <c r="BDF818" s="180"/>
      <c r="BDG818" s="180">
        <f>VLOOKUP(BDD818,$A$879:$F$2508,6,FALSE)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1" t="s">
        <v>2351</v>
      </c>
      <c r="BDO818" s="180"/>
      <c r="BDP818" s="180">
        <f>VLOOKUP(BDM818,$A$879:$F$2508,6,FALSE)</f>
        <v>48</v>
      </c>
      <c r="BDQ818" s="179" t="s">
        <v>67</v>
      </c>
      <c r="BDR818" s="10">
        <f>BDP818*1.2</f>
        <v>57.599999999999994</v>
      </c>
      <c r="BDS818" s="10"/>
      <c r="BDT818" s="239"/>
      <c r="BDU818" s="179" t="s">
        <v>83</v>
      </c>
      <c r="BDV818" s="361" t="s">
        <v>436</v>
      </c>
      <c r="BDX818" s="180"/>
      <c r="BDY818" s="180">
        <f>VLOOKUP(BDV818,$A$879:$F$2508,6,FALSE)</f>
        <v>156</v>
      </c>
      <c r="BDZ818" s="179" t="s">
        <v>67</v>
      </c>
      <c r="BEA818" s="10">
        <f>BDY818*1.2</f>
        <v>187.2</v>
      </c>
      <c r="BEB818" s="10"/>
      <c r="BEC818" s="239"/>
      <c r="BED818" s="179" t="s">
        <v>83</v>
      </c>
      <c r="BEE818" s="361" t="s">
        <v>2119</v>
      </c>
      <c r="BEG818" s="180"/>
      <c r="BEH818" s="180">
        <f>VLOOKUP(BEE818,$A$879:$F$2508,6,FALSE)</f>
        <v>152</v>
      </c>
      <c r="BEI818" s="179" t="s">
        <v>67</v>
      </c>
      <c r="BEJ818" s="10">
        <f>BEH818*1.2</f>
        <v>182.4</v>
      </c>
      <c r="BEK818" s="10"/>
      <c r="BEL818" s="239"/>
      <c r="BEM818" s="179" t="s">
        <v>83</v>
      </c>
      <c r="BEN818" s="361" t="s">
        <v>1703</v>
      </c>
      <c r="BEP818" s="180"/>
      <c r="BEQ818" s="180">
        <f>VLOOKUP(BEN818,$A$879:$F$2508,6,FALSE)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1" t="s">
        <v>453</v>
      </c>
      <c r="BEY818" s="180"/>
      <c r="BEZ818" s="180">
        <f>VLOOKUP(BEW818,$A$879:$F$2508,6,FALSE)</f>
        <v>21</v>
      </c>
      <c r="BFA818" s="179" t="s">
        <v>67</v>
      </c>
      <c r="BFB818" s="10">
        <f>BEZ818*1.2</f>
        <v>25.2</v>
      </c>
      <c r="BFC818" s="10"/>
      <c r="BFD818" s="239"/>
      <c r="BFE818" s="179" t="s">
        <v>83</v>
      </c>
      <c r="BFF818" s="361" t="s">
        <v>1962</v>
      </c>
      <c r="BFH818" s="180"/>
      <c r="BFI818" s="180">
        <f>VLOOKUP(BFF818,$A$879:$F$2508,6,FALSE)</f>
        <v>59</v>
      </c>
      <c r="BFJ818" s="179" t="s">
        <v>67</v>
      </c>
      <c r="BFK818" s="10">
        <f>BFI818*1.2</f>
        <v>70.8</v>
      </c>
      <c r="BFL818" s="10"/>
      <c r="BFM818" s="239"/>
      <c r="BFN818" s="179" t="s">
        <v>83</v>
      </c>
      <c r="BFO818" s="361" t="s">
        <v>722</v>
      </c>
      <c r="BFQ818" s="180"/>
      <c r="BFR818" s="180">
        <f>VLOOKUP(BFO818,$A$879:$F$2508,6,FALSE)</f>
        <v>13</v>
      </c>
      <c r="BFS818" s="179" t="s">
        <v>67</v>
      </c>
      <c r="BFT818" s="10">
        <f>BFR818*1.2</f>
        <v>15.6</v>
      </c>
      <c r="BFU818" s="10"/>
      <c r="BFV818" s="239"/>
      <c r="BFW818" s="179" t="s">
        <v>83</v>
      </c>
      <c r="BFX818" s="371" t="s">
        <v>499</v>
      </c>
      <c r="BFZ818" s="180"/>
      <c r="BGA818" s="180">
        <f>VLOOKUP(BFX818,$A$879:$F$2508,6,FALSE)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1" t="s">
        <v>506</v>
      </c>
      <c r="BGI818" s="180"/>
      <c r="BGJ818" s="180">
        <f>VLOOKUP(BGG818,$A$879:$F$2508,6,FALSE)</f>
        <v>11</v>
      </c>
      <c r="BGK818" s="179" t="s">
        <v>67</v>
      </c>
      <c r="BGL818" s="10">
        <f>BGJ818*1.2</f>
        <v>13.2</v>
      </c>
      <c r="BGM818" s="10"/>
      <c r="BGN818" s="239"/>
      <c r="BGO818" s="179" t="s">
        <v>83</v>
      </c>
      <c r="BGP818" s="371" t="s">
        <v>1747</v>
      </c>
      <c r="BGR818" s="180"/>
      <c r="BGS818" s="180">
        <f>VLOOKUP(BGP818,$A$879:$F$2508,6,FALSE)</f>
        <v>115</v>
      </c>
      <c r="BGT818" s="179" t="s">
        <v>67</v>
      </c>
      <c r="BGU818" s="10">
        <f>BGS818*1.2</f>
        <v>138</v>
      </c>
      <c r="BGV818" s="10"/>
      <c r="BGW818" s="239"/>
      <c r="BGX818" s="179" t="s">
        <v>83</v>
      </c>
      <c r="BGY818" s="361" t="s">
        <v>1747</v>
      </c>
      <c r="BHA818" s="180"/>
      <c r="BHB818" s="180">
        <f>VLOOKUP(BGY818,$A$879:$F$2508,6,FALSE)</f>
        <v>115</v>
      </c>
      <c r="BHC818" s="179" t="s">
        <v>67</v>
      </c>
      <c r="BHD818" s="10">
        <f>BHB818*1.2</f>
        <v>138</v>
      </c>
      <c r="BHE818" s="10"/>
    </row>
    <row r="819" spans="1:1565" s="14" customFormat="1" ht="15">
      <c r="A819" s="179" t="s">
        <v>84</v>
      </c>
      <c r="B819" s="363" t="s">
        <v>2119</v>
      </c>
      <c r="D819" s="180"/>
      <c r="E819" s="180">
        <f>VLOOKUP(B819,$A$879:$F$2508,6,FALSE)</f>
        <v>152</v>
      </c>
      <c r="F819" s="179" t="s">
        <v>69</v>
      </c>
      <c r="G819" s="10">
        <f>E819*1.1</f>
        <v>167.20000000000002</v>
      </c>
      <c r="H819" s="10"/>
      <c r="I819" s="233"/>
      <c r="J819" s="179" t="s">
        <v>84</v>
      </c>
      <c r="K819" s="361" t="s">
        <v>2095</v>
      </c>
      <c r="M819" s="180"/>
      <c r="N819" s="180">
        <f>VLOOKUP(K819,$A$879:$F$2508,6,FALSE)</f>
        <v>6</v>
      </c>
      <c r="O819" s="179" t="s">
        <v>69</v>
      </c>
      <c r="P819" s="10">
        <f>N819*1.1</f>
        <v>6.6000000000000005</v>
      </c>
      <c r="Q819" s="10"/>
      <c r="R819" s="233"/>
      <c r="S819" s="179" t="s">
        <v>84</v>
      </c>
      <c r="T819" s="361" t="s">
        <v>2119</v>
      </c>
      <c r="V819" s="180"/>
      <c r="W819" s="180">
        <f>VLOOKUP(T819,$A$879:$F$2508,6,FALSE)</f>
        <v>152</v>
      </c>
      <c r="X819" s="179" t="s">
        <v>69</v>
      </c>
      <c r="Y819" s="10">
        <f>W819*1.1</f>
        <v>167.20000000000002</v>
      </c>
      <c r="Z819" s="10"/>
      <c r="AA819" s="233"/>
      <c r="AB819" s="179" t="s">
        <v>84</v>
      </c>
      <c r="AC819" s="361" t="s">
        <v>2351</v>
      </c>
      <c r="AE819" s="180"/>
      <c r="AF819" s="180">
        <f>VLOOKUP(AC819,$A$879:$F$2508,6,FALSE)</f>
        <v>48</v>
      </c>
      <c r="AG819" s="179" t="s">
        <v>69</v>
      </c>
      <c r="AH819" s="10">
        <f>AF819*1.1</f>
        <v>52.800000000000004</v>
      </c>
      <c r="AI819" s="10"/>
      <c r="AJ819" s="233"/>
      <c r="AK819" s="179" t="s">
        <v>84</v>
      </c>
      <c r="AL819" s="361" t="s">
        <v>1747</v>
      </c>
      <c r="AN819" s="180"/>
      <c r="AO819" s="180">
        <f>VLOOKUP(AL819,$A$879:$F$2508,6,FALSE)</f>
        <v>115</v>
      </c>
      <c r="AP819" s="179" t="s">
        <v>69</v>
      </c>
      <c r="AQ819" s="10">
        <f>AO819*1.1</f>
        <v>126.50000000000001</v>
      </c>
      <c r="AR819" s="10"/>
      <c r="AS819" s="233"/>
      <c r="AT819" s="179" t="s">
        <v>84</v>
      </c>
      <c r="AU819" s="361" t="s">
        <v>462</v>
      </c>
      <c r="AW819" s="180"/>
      <c r="AX819" s="180">
        <f>VLOOKUP(AU819,$A$879:$F$2508,6,FALSE)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1" t="s">
        <v>1801</v>
      </c>
      <c r="BF819" s="180"/>
      <c r="BG819" s="180">
        <f>VLOOKUP(BD819,$A$879:$F$2508,6,FALSE)</f>
        <v>258</v>
      </c>
      <c r="BH819" s="179" t="s">
        <v>69</v>
      </c>
      <c r="BI819" s="10">
        <f>BG819*1.1</f>
        <v>283.8</v>
      </c>
      <c r="BJ819" s="10"/>
      <c r="BK819" s="233"/>
      <c r="BL819" s="179" t="s">
        <v>84</v>
      </c>
      <c r="BM819" s="361" t="s">
        <v>2119</v>
      </c>
      <c r="BO819" s="180"/>
      <c r="BP819" s="180">
        <f>VLOOKUP(BM819,$A$879:$F$2508,6,FALSE)</f>
        <v>152</v>
      </c>
      <c r="BQ819" s="179" t="s">
        <v>69</v>
      </c>
      <c r="BR819" s="10">
        <f>BP819*1.1</f>
        <v>167.20000000000002</v>
      </c>
      <c r="BS819" s="10"/>
      <c r="BT819" s="233"/>
      <c r="BU819" s="179" t="s">
        <v>84</v>
      </c>
      <c r="BV819" s="361" t="s">
        <v>2095</v>
      </c>
      <c r="BX819" s="180"/>
      <c r="BY819" s="180">
        <f>VLOOKUP(BV819,$A$879:$F$2508,6,FALSE)</f>
        <v>6</v>
      </c>
      <c r="BZ819" s="179" t="s">
        <v>69</v>
      </c>
      <c r="CA819" s="10">
        <f>BY819*1.1</f>
        <v>6.6000000000000005</v>
      </c>
      <c r="CB819" s="10"/>
      <c r="CC819" s="233"/>
      <c r="CD819" s="179" t="s">
        <v>84</v>
      </c>
      <c r="CE819" s="361" t="s">
        <v>1962</v>
      </c>
      <c r="CG819" s="180"/>
      <c r="CH819" s="180">
        <f>VLOOKUP(CE819,$A$879:$F$2508,6,FALSE)</f>
        <v>59</v>
      </c>
      <c r="CI819" s="179" t="s">
        <v>69</v>
      </c>
      <c r="CJ819" s="10">
        <f>CH819*1.1</f>
        <v>64.900000000000006</v>
      </c>
      <c r="CK819" s="10"/>
      <c r="CL819" s="233"/>
      <c r="CM819" s="179" t="s">
        <v>84</v>
      </c>
      <c r="CN819" s="361" t="s">
        <v>1747</v>
      </c>
      <c r="CP819" s="180"/>
      <c r="CQ819" s="180">
        <f>VLOOKUP(CN819,$A$879:$F$2508,6,FALSE)</f>
        <v>115</v>
      </c>
      <c r="CR819" s="179" t="s">
        <v>69</v>
      </c>
      <c r="CS819" s="10">
        <f>CQ819*1.1</f>
        <v>126.50000000000001</v>
      </c>
      <c r="CT819" s="10"/>
      <c r="CU819" s="233"/>
      <c r="CV819" s="179" t="s">
        <v>84</v>
      </c>
      <c r="CW819" s="361" t="s">
        <v>1804</v>
      </c>
      <c r="CY819" s="180"/>
      <c r="CZ819" s="180">
        <f>VLOOKUP(CW819,$A$879:$F$2508,6,FALSE)</f>
        <v>117</v>
      </c>
      <c r="DA819" s="179" t="s">
        <v>69</v>
      </c>
      <c r="DB819" s="10">
        <f>CZ819*1.1</f>
        <v>128.70000000000002</v>
      </c>
      <c r="DC819" s="10"/>
      <c r="DD819" s="233"/>
      <c r="DE819" s="179" t="s">
        <v>84</v>
      </c>
      <c r="DF819" s="361" t="s">
        <v>2095</v>
      </c>
      <c r="DH819" s="180"/>
      <c r="DI819" s="180">
        <f>VLOOKUP(DF819,$A$879:$F$2508,6,FALSE)</f>
        <v>6</v>
      </c>
      <c r="DJ819" s="179" t="s">
        <v>69</v>
      </c>
      <c r="DK819" s="10">
        <f>DI819*1.1</f>
        <v>6.6000000000000005</v>
      </c>
      <c r="DL819" s="10"/>
      <c r="DM819" s="233"/>
      <c r="DN819" s="179" t="s">
        <v>84</v>
      </c>
      <c r="DO819" s="361" t="s">
        <v>2351</v>
      </c>
      <c r="DQ819" s="180"/>
      <c r="DR819" s="180">
        <f>VLOOKUP(DO819,$A$879:$F$2508,6,FALSE)</f>
        <v>48</v>
      </c>
      <c r="DS819" s="179" t="s">
        <v>69</v>
      </c>
      <c r="DT819" s="10">
        <f>DR819*1.1</f>
        <v>52.800000000000004</v>
      </c>
      <c r="DU819" s="10"/>
      <c r="DV819" s="233"/>
      <c r="DW819" s="179" t="s">
        <v>84</v>
      </c>
      <c r="DX819" s="361" t="s">
        <v>453</v>
      </c>
      <c r="DZ819" s="180"/>
      <c r="EA819" s="180">
        <f>VLOOKUP(DX819,$A$879:$F$2508,6,FALSE)</f>
        <v>21</v>
      </c>
      <c r="EB819" s="179" t="s">
        <v>69</v>
      </c>
      <c r="EC819" s="10">
        <f>EA819*1.1</f>
        <v>23.1</v>
      </c>
      <c r="ED819" s="10"/>
      <c r="EE819" s="233"/>
      <c r="EF819" s="179" t="s">
        <v>84</v>
      </c>
      <c r="EG819" s="361" t="s">
        <v>2332</v>
      </c>
      <c r="EI819" s="180"/>
      <c r="EJ819" s="180">
        <f>VLOOKUP(EG819,$A$879:$F$2508,6,FALSE)</f>
        <v>9</v>
      </c>
      <c r="EK819" s="179" t="s">
        <v>69</v>
      </c>
      <c r="EL819" s="10">
        <f>EJ819*1.1</f>
        <v>9.9</v>
      </c>
      <c r="EM819" s="10"/>
      <c r="EN819" s="233"/>
      <c r="EO819" s="179" t="s">
        <v>84</v>
      </c>
      <c r="EP819" s="361" t="s">
        <v>462</v>
      </c>
      <c r="ER819" s="180"/>
      <c r="ES819" s="180">
        <f>VLOOKUP(EP819,$A$879:$F$2508,6,FALSE)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1" t="s">
        <v>2351</v>
      </c>
      <c r="FA819" s="180"/>
      <c r="FB819" s="180">
        <f>VLOOKUP(EY819,$A$879:$F$2508,6,FALSE)</f>
        <v>48</v>
      </c>
      <c r="FC819" s="179" t="s">
        <v>69</v>
      </c>
      <c r="FD819" s="10">
        <f>FB819*1.1</f>
        <v>52.800000000000004</v>
      </c>
      <c r="FE819" s="10"/>
      <c r="FF819" s="233"/>
      <c r="FG819" s="179" t="s">
        <v>84</v>
      </c>
      <c r="FH819" s="361" t="s">
        <v>1962</v>
      </c>
      <c r="FJ819" s="180"/>
      <c r="FK819" s="180">
        <f>VLOOKUP(FH819,$A$879:$F$2508,6,FALSE)</f>
        <v>59</v>
      </c>
      <c r="FL819" s="179" t="s">
        <v>69</v>
      </c>
      <c r="FM819" s="10">
        <f>FK819*1.1</f>
        <v>64.900000000000006</v>
      </c>
      <c r="FN819" s="10"/>
      <c r="FO819" s="233"/>
      <c r="FP819" s="179" t="s">
        <v>84</v>
      </c>
      <c r="FQ819" s="361" t="s">
        <v>453</v>
      </c>
      <c r="FS819" s="180"/>
      <c r="FT819" s="180">
        <f>VLOOKUP(FQ819,$A$879:$F$2508,6,FALSE)</f>
        <v>21</v>
      </c>
      <c r="FU819" s="179" t="s">
        <v>69</v>
      </c>
      <c r="FV819" s="10">
        <f>FT819*1.1</f>
        <v>23.1</v>
      </c>
      <c r="FW819" s="10"/>
      <c r="FX819" s="233"/>
      <c r="FY819" s="179" t="s">
        <v>84</v>
      </c>
      <c r="FZ819" s="369" t="s">
        <v>183</v>
      </c>
      <c r="GB819" s="180"/>
      <c r="GC819" s="180" t="e">
        <f>VLOOKUP(FZ819,$A$879:$F$2508,6,FALSE)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1" t="s">
        <v>2095</v>
      </c>
      <c r="GK819" s="180"/>
      <c r="GL819" s="180">
        <f>VLOOKUP(GI819,$A$879:$F$2508,6,FALSE)</f>
        <v>6</v>
      </c>
      <c r="GM819" s="179" t="s">
        <v>69</v>
      </c>
      <c r="GN819" s="10">
        <f>GL819*1.1</f>
        <v>6.6000000000000005</v>
      </c>
      <c r="GO819" s="10"/>
      <c r="GP819" s="233"/>
      <c r="GQ819" s="179" t="s">
        <v>84</v>
      </c>
      <c r="GR819" s="361" t="s">
        <v>2119</v>
      </c>
      <c r="GT819" s="180"/>
      <c r="GU819" s="180">
        <f>VLOOKUP(GR819,$A$879:$F$2508,6,FALSE)</f>
        <v>152</v>
      </c>
      <c r="GV819" s="179" t="s">
        <v>69</v>
      </c>
      <c r="GW819" s="10">
        <f>GU819*1.1</f>
        <v>167.20000000000002</v>
      </c>
      <c r="GX819" s="10"/>
      <c r="GY819" s="233"/>
      <c r="GZ819" s="179" t="s">
        <v>84</v>
      </c>
      <c r="HA819" s="361" t="s">
        <v>453</v>
      </c>
      <c r="HC819" s="180"/>
      <c r="HD819" s="180">
        <f>VLOOKUP(HA819,$A$879:$F$2508,6,FALSE)</f>
        <v>21</v>
      </c>
      <c r="HE819" s="179" t="s">
        <v>69</v>
      </c>
      <c r="HF819" s="10">
        <f>HD819*1.1</f>
        <v>23.1</v>
      </c>
      <c r="HG819" s="10"/>
      <c r="HH819" s="233"/>
      <c r="HI819" s="179" t="s">
        <v>84</v>
      </c>
      <c r="HJ819" s="361" t="s">
        <v>1962</v>
      </c>
      <c r="HL819" s="180"/>
      <c r="HM819" s="180">
        <f>VLOOKUP(HJ819,$A$879:$F$2508,6,FALSE)</f>
        <v>59</v>
      </c>
      <c r="HN819" s="179" t="s">
        <v>69</v>
      </c>
      <c r="HO819" s="10">
        <f>HM819*1.1</f>
        <v>64.900000000000006</v>
      </c>
      <c r="HP819" s="10"/>
      <c r="HQ819" s="233"/>
      <c r="HR819" s="179" t="s">
        <v>84</v>
      </c>
      <c r="HS819" s="361" t="s">
        <v>1801</v>
      </c>
      <c r="HU819" s="180"/>
      <c r="HV819" s="180">
        <f>VLOOKUP(HS819,$A$879:$F$2508,6,FALSE)</f>
        <v>258</v>
      </c>
      <c r="HW819" s="179" t="s">
        <v>69</v>
      </c>
      <c r="HX819" s="10">
        <f>HV819*1.1</f>
        <v>283.8</v>
      </c>
      <c r="HY819" s="10"/>
      <c r="HZ819" s="233"/>
      <c r="IA819" s="179" t="s">
        <v>84</v>
      </c>
      <c r="IB819" s="361" t="s">
        <v>1962</v>
      </c>
      <c r="ID819" s="180"/>
      <c r="IE819" s="180">
        <f>VLOOKUP(IB819,$A$879:$F$2508,6,FALSE)</f>
        <v>59</v>
      </c>
      <c r="IF819" s="179" t="s">
        <v>69</v>
      </c>
      <c r="IG819" s="10">
        <f>IE819*1.1</f>
        <v>64.900000000000006</v>
      </c>
      <c r="IH819" s="10"/>
      <c r="II819" s="233"/>
      <c r="IJ819" s="179" t="s">
        <v>84</v>
      </c>
      <c r="IK819" s="361" t="s">
        <v>1011</v>
      </c>
      <c r="IM819" s="180"/>
      <c r="IN819" s="180">
        <f>VLOOKUP(IK819,$A$879:$F$2508,6,FALSE)</f>
        <v>125</v>
      </c>
      <c r="IO819" s="179" t="s">
        <v>69</v>
      </c>
      <c r="IP819" s="10">
        <f>IN819*1.1</f>
        <v>137.5</v>
      </c>
      <c r="IQ819" s="10"/>
      <c r="IR819" s="233"/>
      <c r="IS819" s="179" t="s">
        <v>84</v>
      </c>
      <c r="IT819" s="361" t="s">
        <v>1962</v>
      </c>
      <c r="IV819" s="180"/>
      <c r="IW819" s="180">
        <f>VLOOKUP(IT819,$A$879:$F$2508,6,FALSE)</f>
        <v>59</v>
      </c>
      <c r="IX819" s="179" t="s">
        <v>69</v>
      </c>
      <c r="IY819" s="10">
        <f>IW819*1.1</f>
        <v>64.900000000000006</v>
      </c>
      <c r="IZ819" s="10"/>
      <c r="JA819" s="233"/>
      <c r="JB819" s="179" t="s">
        <v>84</v>
      </c>
      <c r="JC819" s="361" t="s">
        <v>1962</v>
      </c>
      <c r="JE819" s="180"/>
      <c r="JF819" s="180">
        <f>VLOOKUP(JC819,$A$879:$F$2508,6,FALSE)</f>
        <v>59</v>
      </c>
      <c r="JG819" s="179" t="s">
        <v>69</v>
      </c>
      <c r="JH819" s="10">
        <f>JF819*1.1</f>
        <v>64.900000000000006</v>
      </c>
      <c r="JI819" s="10"/>
      <c r="JJ819" s="233"/>
      <c r="JK819" s="179" t="s">
        <v>84</v>
      </c>
      <c r="JL819" s="361" t="s">
        <v>2119</v>
      </c>
      <c r="JN819" s="180"/>
      <c r="JO819" s="180">
        <f>VLOOKUP(JL819,$A$879:$F$2508,6,FALSE)</f>
        <v>152</v>
      </c>
      <c r="JP819" s="179" t="s">
        <v>69</v>
      </c>
      <c r="JQ819" s="10">
        <f>JO819*1.1</f>
        <v>167.20000000000002</v>
      </c>
      <c r="JR819" s="10"/>
      <c r="JS819" s="233"/>
      <c r="JT819" s="179" t="s">
        <v>84</v>
      </c>
      <c r="JU819" s="361" t="s">
        <v>1962</v>
      </c>
      <c r="JW819" s="180"/>
      <c r="JX819" s="180">
        <f>VLOOKUP(JU819,$A$879:$F$2508,6,FALSE)</f>
        <v>59</v>
      </c>
      <c r="JY819" s="179" t="s">
        <v>69</v>
      </c>
      <c r="JZ819" s="10">
        <f>JX819*1.1</f>
        <v>64.900000000000006</v>
      </c>
      <c r="KA819" s="10"/>
      <c r="KB819" s="233"/>
      <c r="KC819" s="179" t="s">
        <v>84</v>
      </c>
      <c r="KD819" s="369" t="s">
        <v>183</v>
      </c>
      <c r="KF819" s="180"/>
      <c r="KG819" s="180" t="e">
        <f>VLOOKUP(KD819,$A$879:$F$2508,6,FALSE)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1" t="s">
        <v>1747</v>
      </c>
      <c r="KO819" s="180"/>
      <c r="KP819" s="180">
        <f>VLOOKUP(KM819,$A$879:$F$2508,6,FALSE)</f>
        <v>115</v>
      </c>
      <c r="KQ819" s="179" t="s">
        <v>69</v>
      </c>
      <c r="KR819" s="10">
        <f>KP819*1.1</f>
        <v>126.50000000000001</v>
      </c>
      <c r="KS819" s="10"/>
      <c r="KT819" s="233"/>
      <c r="KU819" s="179" t="s">
        <v>84</v>
      </c>
      <c r="KV819" s="361" t="s">
        <v>2119</v>
      </c>
      <c r="KX819" s="180"/>
      <c r="KY819" s="180">
        <f>VLOOKUP(KV819,$A$879:$F$2508,6,FALSE)</f>
        <v>152</v>
      </c>
      <c r="KZ819" s="179" t="s">
        <v>69</v>
      </c>
      <c r="LA819" s="10">
        <f>KY819*1.1</f>
        <v>167.20000000000002</v>
      </c>
      <c r="LB819" s="10"/>
      <c r="LC819" s="233"/>
      <c r="LD819" s="179" t="s">
        <v>84</v>
      </c>
      <c r="LE819" s="369" t="s">
        <v>183</v>
      </c>
      <c r="LG819" s="180"/>
      <c r="LH819" s="180" t="e">
        <f>VLOOKUP(LE819,$A$879:$F$2508,6,FALSE)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1" t="s">
        <v>453</v>
      </c>
      <c r="LP819" s="180"/>
      <c r="LQ819" s="180">
        <f>VLOOKUP(LN819,$A$879:$F$2508,6,FALSE)</f>
        <v>21</v>
      </c>
      <c r="LR819" s="179" t="s">
        <v>69</v>
      </c>
      <c r="LS819" s="10">
        <f>LQ819*1.1</f>
        <v>23.1</v>
      </c>
      <c r="LT819" s="10"/>
      <c r="LU819" s="233"/>
      <c r="LV819" s="179" t="s">
        <v>84</v>
      </c>
      <c r="LW819" s="361" t="s">
        <v>1962</v>
      </c>
      <c r="LY819" s="180"/>
      <c r="LZ819" s="180">
        <f>VLOOKUP(LW819,$A$879:$F$2508,6,FALSE)</f>
        <v>59</v>
      </c>
      <c r="MA819" s="179" t="s">
        <v>69</v>
      </c>
      <c r="MB819" s="10">
        <f>LZ819*1.1</f>
        <v>64.900000000000006</v>
      </c>
      <c r="MC819" s="10"/>
      <c r="MD819" s="233"/>
      <c r="ME819" s="179" t="s">
        <v>84</v>
      </c>
      <c r="MF819" s="361" t="s">
        <v>1150</v>
      </c>
      <c r="MH819" s="180"/>
      <c r="MI819" s="180">
        <f>VLOOKUP(MF819,$A$879:$F$2508,6,FALSE)</f>
        <v>1</v>
      </c>
      <c r="MJ819" s="179" t="s">
        <v>69</v>
      </c>
      <c r="MK819" s="10">
        <f>MI819*1.1</f>
        <v>1.1000000000000001</v>
      </c>
      <c r="ML819" s="10"/>
      <c r="MM819" s="233"/>
      <c r="MN819" s="179" t="s">
        <v>84</v>
      </c>
      <c r="MO819" s="369" t="s">
        <v>183</v>
      </c>
      <c r="MQ819" s="180"/>
      <c r="MR819" s="180" t="e">
        <f>VLOOKUP(MO819,$A$879:$F$2508,6,FALSE)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1" t="s">
        <v>2119</v>
      </c>
      <c r="MZ819" s="180"/>
      <c r="NA819" s="180">
        <f>VLOOKUP(MX819,$A$879:$F$2508,6,FALSE)</f>
        <v>152</v>
      </c>
      <c r="NB819" s="179" t="s">
        <v>69</v>
      </c>
      <c r="NC819" s="10">
        <f>NA819*1.1</f>
        <v>167.20000000000002</v>
      </c>
      <c r="ND819" s="10"/>
      <c r="NE819" s="233"/>
      <c r="NF819" s="179" t="s">
        <v>84</v>
      </c>
      <c r="NG819" s="361" t="s">
        <v>499</v>
      </c>
      <c r="NI819" s="180"/>
      <c r="NJ819" s="180">
        <f>VLOOKUP(NG819,$A$879:$F$2508,6,FALSE)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1" t="s">
        <v>1804</v>
      </c>
      <c r="NR819" s="180"/>
      <c r="NS819" s="180">
        <f>VLOOKUP(NP819,$A$879:$F$2508,6,FALSE)</f>
        <v>117</v>
      </c>
      <c r="NT819" s="179" t="s">
        <v>69</v>
      </c>
      <c r="NU819" s="10">
        <f>NS819*1.1</f>
        <v>128.70000000000002</v>
      </c>
      <c r="NV819" s="10"/>
      <c r="NW819" s="233"/>
      <c r="NX819" s="179" t="s">
        <v>84</v>
      </c>
      <c r="NY819" s="361" t="s">
        <v>1011</v>
      </c>
      <c r="OA819" s="180"/>
      <c r="OB819" s="180">
        <f>VLOOKUP(NY819,$A$879:$F$2508,6,FALSE)</f>
        <v>125</v>
      </c>
      <c r="OC819" s="179" t="s">
        <v>69</v>
      </c>
      <c r="OD819" s="10">
        <f>OB819*1.1</f>
        <v>137.5</v>
      </c>
      <c r="OE819" s="10"/>
      <c r="OF819" s="233"/>
      <c r="OG819" s="179" t="s">
        <v>84</v>
      </c>
      <c r="OH819" s="361" t="s">
        <v>722</v>
      </c>
      <c r="OJ819" s="180"/>
      <c r="OK819" s="180">
        <f>VLOOKUP(OH819,$A$879:$F$2508,6,FALSE)</f>
        <v>13</v>
      </c>
      <c r="OL819" s="179" t="s">
        <v>69</v>
      </c>
      <c r="OM819" s="10">
        <f>OK819*1.1</f>
        <v>14.3</v>
      </c>
      <c r="ON819" s="10"/>
      <c r="OO819" s="233"/>
      <c r="OP819" s="179" t="s">
        <v>84</v>
      </c>
      <c r="OQ819" s="361" t="s">
        <v>462</v>
      </c>
      <c r="OS819" s="180"/>
      <c r="OT819" s="180">
        <f>VLOOKUP(OQ819,$A$879:$F$2508,6,FALSE)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1" t="s">
        <v>1801</v>
      </c>
      <c r="PB819" s="180"/>
      <c r="PC819" s="180">
        <f>VLOOKUP(OZ819,$A$879:$F$2508,6,FALSE)</f>
        <v>258</v>
      </c>
      <c r="PD819" s="179" t="s">
        <v>69</v>
      </c>
      <c r="PE819" s="10">
        <f>PC819*1.1</f>
        <v>283.8</v>
      </c>
      <c r="PF819" s="10"/>
      <c r="PG819" s="233"/>
      <c r="PH819" s="179" t="s">
        <v>84</v>
      </c>
      <c r="PI819" s="361" t="s">
        <v>2095</v>
      </c>
      <c r="PK819" s="180"/>
      <c r="PL819" s="180">
        <f>VLOOKUP(PI819,$A$879:$F$2508,6,FALSE)</f>
        <v>6</v>
      </c>
      <c r="PM819" s="179" t="s">
        <v>69</v>
      </c>
      <c r="PN819" s="10">
        <f>PL819*1.1</f>
        <v>6.6000000000000005</v>
      </c>
      <c r="PO819" s="10"/>
      <c r="PP819" s="233"/>
      <c r="PQ819" s="179" t="s">
        <v>84</v>
      </c>
      <c r="PR819" s="361" t="s">
        <v>436</v>
      </c>
      <c r="PT819" s="180"/>
      <c r="PU819" s="180">
        <f>VLOOKUP(PR819,$A$879:$F$2508,6,FALSE)</f>
        <v>156</v>
      </c>
      <c r="PV819" s="179" t="s">
        <v>69</v>
      </c>
      <c r="PW819" s="10">
        <f>PU819*1.1</f>
        <v>171.60000000000002</v>
      </c>
      <c r="PX819" s="10"/>
      <c r="PY819" s="233"/>
      <c r="PZ819" s="179" t="s">
        <v>84</v>
      </c>
      <c r="QA819" s="363" t="s">
        <v>2023</v>
      </c>
      <c r="QC819" s="180"/>
      <c r="QD819" s="180">
        <f>VLOOKUP(QA819,$A$879:$F$2508,6,FALSE)</f>
        <v>114</v>
      </c>
      <c r="QE819" s="179" t="s">
        <v>69</v>
      </c>
      <c r="QF819" s="10">
        <f>QD819*1.1</f>
        <v>125.4</v>
      </c>
      <c r="QG819" s="10"/>
      <c r="QH819" s="233"/>
      <c r="QI819" s="179" t="s">
        <v>84</v>
      </c>
      <c r="QJ819" s="369" t="s">
        <v>183</v>
      </c>
      <c r="QL819" s="180"/>
      <c r="QM819" s="180" t="e">
        <f>VLOOKUP(QJ819,$A$879:$F$2508,6,FALSE)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1" t="s">
        <v>625</v>
      </c>
      <c r="QU819" s="180"/>
      <c r="QV819" s="180">
        <f>VLOOKUP(QS819,$A$879:$F$2508,6,FALSE)</f>
        <v>72</v>
      </c>
      <c r="QW819" s="179" t="s">
        <v>69</v>
      </c>
      <c r="QX819" s="10">
        <f>QV819*1.1</f>
        <v>79.2</v>
      </c>
      <c r="QY819" s="10"/>
      <c r="QZ819" s="233"/>
      <c r="RA819" s="179" t="s">
        <v>84</v>
      </c>
      <c r="RB819" s="361" t="s">
        <v>462</v>
      </c>
      <c r="RD819" s="180"/>
      <c r="RE819" s="180">
        <f>VLOOKUP(RB819,$A$879:$F$2508,6,FALSE)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1" t="s">
        <v>2023</v>
      </c>
      <c r="RM819" s="180"/>
      <c r="RN819" s="180">
        <f>VLOOKUP(RK819,$A$879:$F$2508,6,FALSE)</f>
        <v>114</v>
      </c>
      <c r="RO819" s="179" t="s">
        <v>69</v>
      </c>
      <c r="RP819" s="10">
        <f>RN819*1.1</f>
        <v>125.4</v>
      </c>
      <c r="RQ819" s="10"/>
      <c r="RR819" s="233"/>
      <c r="RS819" s="179" t="s">
        <v>84</v>
      </c>
      <c r="RT819" s="369" t="s">
        <v>183</v>
      </c>
      <c r="RV819" s="180"/>
      <c r="RW819" s="180" t="e">
        <f>VLOOKUP(RT819,$A$879:$F$2508,6,FALSE)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1" t="s">
        <v>2119</v>
      </c>
      <c r="SE819" s="180"/>
      <c r="SF819" s="180">
        <f>VLOOKUP(SC819,$A$879:$F$2508,6,FALSE)</f>
        <v>152</v>
      </c>
      <c r="SG819" s="179" t="s">
        <v>69</v>
      </c>
      <c r="SH819" s="10">
        <f>SF819*1.1</f>
        <v>167.20000000000002</v>
      </c>
      <c r="SI819" s="10"/>
      <c r="SJ819" s="239"/>
      <c r="SK819" s="179" t="s">
        <v>84</v>
      </c>
      <c r="SL819" s="361" t="s">
        <v>1962</v>
      </c>
      <c r="SN819" s="180"/>
      <c r="SO819" s="180">
        <f>VLOOKUP(SL819,$A$879:$F$2508,6,FALSE)</f>
        <v>59</v>
      </c>
      <c r="SP819" s="179" t="s">
        <v>69</v>
      </c>
      <c r="SQ819" s="10">
        <f>SO819*1.1</f>
        <v>64.900000000000006</v>
      </c>
      <c r="SR819" s="10"/>
      <c r="SS819" s="239"/>
      <c r="ST819" s="179" t="s">
        <v>84</v>
      </c>
      <c r="SU819" s="361" t="s">
        <v>2351</v>
      </c>
      <c r="SW819" s="180"/>
      <c r="SX819" s="180">
        <f>VLOOKUP(SU819,$A$879:$F$2508,6,FALSE)</f>
        <v>48</v>
      </c>
      <c r="SY819" s="179" t="s">
        <v>69</v>
      </c>
      <c r="SZ819" s="10">
        <f>SX819*1.1</f>
        <v>52.800000000000004</v>
      </c>
      <c r="TA819" s="10"/>
      <c r="TB819" s="239"/>
      <c r="TC819" s="179" t="s">
        <v>84</v>
      </c>
      <c r="TD819" s="369" t="s">
        <v>183</v>
      </c>
      <c r="TF819" s="180"/>
      <c r="TG819" s="180" t="e">
        <f>VLOOKUP(TD819,$A$879:$F$2508,6,FALSE)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1" t="s">
        <v>499</v>
      </c>
      <c r="TO819" s="180"/>
      <c r="TP819" s="180">
        <f>VLOOKUP(TM819,$A$879:$F$2508,6,FALSE)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1" t="s">
        <v>506</v>
      </c>
      <c r="TX819" s="180"/>
      <c r="TY819" s="180">
        <f>VLOOKUP(TV819,$A$879:$F$2508,6,FALSE)</f>
        <v>11</v>
      </c>
      <c r="TZ819" s="179" t="s">
        <v>69</v>
      </c>
      <c r="UA819" s="10">
        <f>TY819*1.1</f>
        <v>12.100000000000001</v>
      </c>
      <c r="UB819" s="10"/>
      <c r="UC819" s="239"/>
      <c r="UD819" s="179" t="s">
        <v>84</v>
      </c>
      <c r="UE819" s="361" t="s">
        <v>1804</v>
      </c>
      <c r="UG819" s="180"/>
      <c r="UH819" s="180">
        <f>VLOOKUP(UE819,$A$879:$F$2508,6,FALSE)</f>
        <v>117</v>
      </c>
      <c r="UI819" s="179" t="s">
        <v>69</v>
      </c>
      <c r="UJ819" s="10">
        <f>UH819*1.1</f>
        <v>128.70000000000002</v>
      </c>
      <c r="UK819" s="10"/>
      <c r="UL819" s="239"/>
      <c r="UM819" s="179" t="s">
        <v>84</v>
      </c>
      <c r="UN819" s="369" t="s">
        <v>183</v>
      </c>
      <c r="UP819" s="180"/>
      <c r="UQ819" s="180" t="e">
        <f>VLOOKUP(UN819,$A$879:$F$2508,6,FALSE)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1" t="s">
        <v>2351</v>
      </c>
      <c r="UY819" s="180"/>
      <c r="UZ819" s="180">
        <f>VLOOKUP(UW819,$A$879:$F$2508,6,FALSE)</f>
        <v>48</v>
      </c>
      <c r="VA819" s="179" t="s">
        <v>69</v>
      </c>
      <c r="VB819" s="10">
        <f>UZ819*1.1</f>
        <v>52.800000000000004</v>
      </c>
      <c r="VC819" s="10"/>
      <c r="VD819" s="239"/>
      <c r="VE819" s="179" t="s">
        <v>84</v>
      </c>
      <c r="VF819" s="369" t="s">
        <v>183</v>
      </c>
      <c r="VH819" s="180"/>
      <c r="VI819" s="180" t="e">
        <f>VLOOKUP(VF819,$A$879:$F$2508,6,FALSE)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1" t="s">
        <v>453</v>
      </c>
      <c r="VQ819" s="180"/>
      <c r="VR819" s="180">
        <f>VLOOKUP(VO819,$A$879:$F$2508,6,FALSE)</f>
        <v>21</v>
      </c>
      <c r="VS819" s="179" t="s">
        <v>69</v>
      </c>
      <c r="VT819" s="10">
        <f>VR819*1.1</f>
        <v>23.1</v>
      </c>
      <c r="VU819" s="10"/>
      <c r="VV819" s="239"/>
      <c r="VW819" s="179" t="s">
        <v>84</v>
      </c>
      <c r="VX819" s="369" t="s">
        <v>183</v>
      </c>
      <c r="VZ819" s="180"/>
      <c r="WA819" s="180" t="e">
        <f>VLOOKUP(VX819,$A$879:$F$2508,6,FALSE)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1" t="s">
        <v>2119</v>
      </c>
      <c r="WI819" s="180"/>
      <c r="WJ819" s="180">
        <f>VLOOKUP(WG819,$A$879:$F$2508,6,FALSE)</f>
        <v>152</v>
      </c>
      <c r="WK819" s="179" t="s">
        <v>69</v>
      </c>
      <c r="WL819" s="10">
        <f>WJ819*1.1</f>
        <v>167.20000000000002</v>
      </c>
      <c r="WN819" s="239"/>
      <c r="WO819" s="179" t="s">
        <v>84</v>
      </c>
      <c r="WP819" s="361" t="s">
        <v>499</v>
      </c>
      <c r="WQ819" s="180"/>
      <c r="WR819" s="180"/>
      <c r="WS819" s="180">
        <f>VLOOKUP(WP819,$A$879:$F$2508,6,FALSE)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1" t="s">
        <v>722</v>
      </c>
      <c r="XA819" s="180"/>
      <c r="XB819" s="180">
        <f>VLOOKUP(WY819,$A$879:$F$2508,6,FALSE)</f>
        <v>13</v>
      </c>
      <c r="XC819" s="179" t="s">
        <v>69</v>
      </c>
      <c r="XD819" s="10">
        <f>XB819*1.1</f>
        <v>14.3</v>
      </c>
      <c r="XF819" s="239"/>
      <c r="XG819" s="179" t="s">
        <v>84</v>
      </c>
      <c r="XH819" s="371" t="s">
        <v>2023</v>
      </c>
      <c r="XJ819" s="180"/>
      <c r="XK819" s="180">
        <f>VLOOKUP(XH819,$A$879:$F$2508,6,FALSE)</f>
        <v>114</v>
      </c>
      <c r="XL819" s="179" t="s">
        <v>69</v>
      </c>
      <c r="XM819" s="10">
        <f>XK819*1.1</f>
        <v>125.4</v>
      </c>
      <c r="XO819" s="239"/>
      <c r="XP819" s="179" t="s">
        <v>84</v>
      </c>
      <c r="XQ819" s="361" t="s">
        <v>1804</v>
      </c>
      <c r="XS819" s="180"/>
      <c r="XT819" s="180">
        <f>VLOOKUP(XQ819,$A$879:$F$2508,6,FALSE)</f>
        <v>117</v>
      </c>
      <c r="XU819" s="179" t="s">
        <v>69</v>
      </c>
      <c r="XV819" s="10">
        <f>XT819*1.1</f>
        <v>128.70000000000002</v>
      </c>
      <c r="XW819" s="10"/>
      <c r="XX819" s="239"/>
      <c r="XY819" s="179" t="s">
        <v>84</v>
      </c>
      <c r="XZ819" s="361" t="s">
        <v>499</v>
      </c>
      <c r="YB819" s="180"/>
      <c r="YC819" s="180">
        <f>VLOOKUP(XZ819,$A$879:$F$2508,6,FALSE)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1" t="s">
        <v>1747</v>
      </c>
      <c r="YK819" s="180"/>
      <c r="YL819" s="180">
        <f>VLOOKUP(YI819,$A$879:$F$2508,6,FALSE)</f>
        <v>115</v>
      </c>
      <c r="YM819" s="179" t="s">
        <v>69</v>
      </c>
      <c r="YN819" s="10">
        <f>YL819*1.1</f>
        <v>126.50000000000001</v>
      </c>
      <c r="YO819" s="10"/>
      <c r="YP819" s="239"/>
      <c r="YQ819" s="179" t="s">
        <v>84</v>
      </c>
      <c r="YR819" s="361" t="s">
        <v>1703</v>
      </c>
      <c r="YT819" s="180"/>
      <c r="YU819" s="180">
        <f>VLOOKUP(YR819,$A$879:$F$2508,6,FALSE)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1" t="s">
        <v>2023</v>
      </c>
      <c r="ZC819" s="180"/>
      <c r="ZD819" s="180">
        <f>VLOOKUP(ZA819,$A$879:$F$2508,6,FALSE)</f>
        <v>114</v>
      </c>
      <c r="ZE819" s="179" t="s">
        <v>69</v>
      </c>
      <c r="ZF819" s="10">
        <f>ZD819*1.1</f>
        <v>125.4</v>
      </c>
      <c r="ZH819" s="239"/>
      <c r="ZI819" s="179" t="s">
        <v>84</v>
      </c>
      <c r="ZJ819" s="361" t="s">
        <v>1804</v>
      </c>
      <c r="ZL819" s="180"/>
      <c r="ZM819" s="180">
        <f>VLOOKUP(ZJ819,$A$879:$F$2508,6,FALSE)</f>
        <v>117</v>
      </c>
      <c r="ZN819" s="179" t="s">
        <v>69</v>
      </c>
      <c r="ZO819" s="10">
        <f>ZM819*1.1</f>
        <v>128.70000000000002</v>
      </c>
      <c r="ZQ819" s="239"/>
      <c r="ZR819" s="179" t="s">
        <v>84</v>
      </c>
      <c r="ZS819" s="361" t="s">
        <v>506</v>
      </c>
      <c r="ZU819" s="180"/>
      <c r="ZV819" s="180">
        <f>VLOOKUP(ZS819,$A$879:$F$2508,6,FALSE)</f>
        <v>11</v>
      </c>
      <c r="ZW819" s="179" t="s">
        <v>69</v>
      </c>
      <c r="ZX819" s="10">
        <f>ZV819*1.1</f>
        <v>12.100000000000001</v>
      </c>
      <c r="ZY819" s="10"/>
      <c r="ZZ819" s="239"/>
      <c r="AAA819" s="179" t="s">
        <v>84</v>
      </c>
      <c r="AAB819" s="361" t="s">
        <v>2332</v>
      </c>
      <c r="AAD819" s="180"/>
      <c r="AAE819" s="180">
        <f>VLOOKUP(AAB819,$A$879:$F$2508,6,FALSE)</f>
        <v>9</v>
      </c>
      <c r="AAF819" s="179" t="s">
        <v>69</v>
      </c>
      <c r="AAG819" s="10">
        <f>AAE819*1.1</f>
        <v>9.9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VLOOKUP(AAK819,$A$879:$F$2508,6,FALSE)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1" t="s">
        <v>2119</v>
      </c>
      <c r="AAV819" s="180"/>
      <c r="AAW819" s="180">
        <f>VLOOKUP(AAT819,$A$879:$F$2508,6,FALSE)</f>
        <v>152</v>
      </c>
      <c r="AAX819" s="179" t="s">
        <v>69</v>
      </c>
      <c r="AAY819" s="10">
        <f>AAW819*1.1</f>
        <v>167.20000000000002</v>
      </c>
      <c r="AAZ819" s="10"/>
      <c r="ABA819" s="239"/>
      <c r="ABB819" s="179" t="s">
        <v>84</v>
      </c>
      <c r="ABC819" s="375" t="s">
        <v>625</v>
      </c>
      <c r="ABE819" s="180"/>
      <c r="ABF819" s="180">
        <f>VLOOKUP(ABC819,$A$879:$F$2508,6,FALSE)</f>
        <v>72</v>
      </c>
      <c r="ABG819" s="179" t="s">
        <v>69</v>
      </c>
      <c r="ABH819" s="10">
        <f>ABF819*1.1</f>
        <v>79.2</v>
      </c>
      <c r="ABI819" s="10"/>
      <c r="ABJ819" s="239"/>
      <c r="ABK819" s="179" t="s">
        <v>84</v>
      </c>
      <c r="ABL819" s="361" t="s">
        <v>548</v>
      </c>
      <c r="ABN819" s="180"/>
      <c r="ABO819" s="180">
        <f>VLOOKUP(ABL819,$A$879:$F$2508,6,FALSE)</f>
        <v>143</v>
      </c>
      <c r="ABP819" s="179" t="s">
        <v>69</v>
      </c>
      <c r="ABQ819" s="10">
        <f>ABO819*1.1</f>
        <v>157.30000000000001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VLOOKUP(ABU819,$A$879:$F$2508,6,FALSE)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VLOOKUP(ACD819,$A$879:$F$2508,6,FALSE)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VLOOKUP(ACM819,$A$879:$F$2508,6,FALSE)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VLOOKUP(ACV819,$A$879:$F$2508,6,FALSE)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1" t="s">
        <v>506</v>
      </c>
      <c r="ADG819" s="180"/>
      <c r="ADH819" s="180">
        <f>VLOOKUP(ADE819,$A$879:$F$2508,6,FALSE)</f>
        <v>11</v>
      </c>
      <c r="ADI819" s="179" t="s">
        <v>69</v>
      </c>
      <c r="ADJ819" s="10">
        <f>ADH819*1.1</f>
        <v>12.100000000000001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VLOOKUP(ADN819,$A$879:$F$2508,6,FALSE)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1" t="s">
        <v>2095</v>
      </c>
      <c r="ADY819" s="180"/>
      <c r="ADZ819" s="180">
        <f>VLOOKUP(ADW819,$A$879:$F$2508,6,FALSE)</f>
        <v>6</v>
      </c>
      <c r="AEA819" s="179" t="s">
        <v>69</v>
      </c>
      <c r="AEB819" s="10">
        <f>ADZ819*1.1</f>
        <v>6.6000000000000005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VLOOKUP(AEF819,$A$879:$F$2508,6,FALSE)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VLOOKUP(AEO819,$A$879:$F$2508,6,FALSE)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VLOOKUP(AEX819,$A$879:$F$2508,6,FALSE)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VLOOKUP(AFG819,$A$879:$F$2508,6,FALSE)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VLOOKUP(AFP819,$A$879:$F$2508,6,FALSE)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1" t="s">
        <v>1747</v>
      </c>
      <c r="AGA819" s="180"/>
      <c r="AGB819" s="180">
        <f>VLOOKUP(AFY819,$A$879:$F$2508,6,FALSE)</f>
        <v>115</v>
      </c>
      <c r="AGC819" s="179" t="s">
        <v>69</v>
      </c>
      <c r="AGD819" s="10">
        <f>AGB819*1.1</f>
        <v>126.50000000000001</v>
      </c>
      <c r="AGE819" s="10"/>
      <c r="AGF819" s="239"/>
      <c r="AGG819" s="179" t="s">
        <v>84</v>
      </c>
      <c r="AGH819" s="361" t="s">
        <v>1962</v>
      </c>
      <c r="AGJ819" s="180"/>
      <c r="AGK819" s="180">
        <f>VLOOKUP(AGH819,$A$879:$F$2508,6,FALSE)</f>
        <v>59</v>
      </c>
      <c r="AGL819" s="179" t="s">
        <v>69</v>
      </c>
      <c r="AGM819" s="10">
        <f>AGK819*1.1</f>
        <v>64.900000000000006</v>
      </c>
      <c r="AGN819" s="10"/>
      <c r="AGO819" s="239"/>
      <c r="AGP819" s="179" t="s">
        <v>84</v>
      </c>
      <c r="AGQ819" s="361" t="s">
        <v>2351</v>
      </c>
      <c r="AGS819" s="180"/>
      <c r="AGT819" s="180">
        <f>VLOOKUP(AGQ819,$A$879:$F$2508,6,FALSE)</f>
        <v>48</v>
      </c>
      <c r="AGU819" s="179" t="s">
        <v>69</v>
      </c>
      <c r="AGV819" s="10">
        <f>AGT819*1.1</f>
        <v>52.800000000000004</v>
      </c>
      <c r="AGW819" s="10"/>
      <c r="AGX819" s="239"/>
      <c r="AGY819" s="179" t="s">
        <v>84</v>
      </c>
      <c r="AGZ819" s="361" t="s">
        <v>2095</v>
      </c>
      <c r="AHB819" s="180"/>
      <c r="AHC819" s="180">
        <f>VLOOKUP(AGZ819,$A$879:$F$2508,6,FALSE)</f>
        <v>6</v>
      </c>
      <c r="AHD819" s="179" t="s">
        <v>69</v>
      </c>
      <c r="AHE819" s="10">
        <f>AHC819*1.1</f>
        <v>6.6000000000000005</v>
      </c>
      <c r="AHF819" s="10"/>
      <c r="AHG819" s="239"/>
      <c r="AHH819" s="179" t="s">
        <v>84</v>
      </c>
      <c r="AHI819" s="441" t="s">
        <v>2332</v>
      </c>
      <c r="AHK819" s="180"/>
      <c r="AHL819" s="180">
        <f>VLOOKUP(AHI819,$A$879:$F$2508,6,FALSE)</f>
        <v>9</v>
      </c>
      <c r="AHM819" s="179" t="s">
        <v>69</v>
      </c>
      <c r="AHN819" s="10">
        <f>AHL819*1.1</f>
        <v>9.9</v>
      </c>
      <c r="AHO819" s="10"/>
      <c r="AHP819" s="239"/>
      <c r="AHQ819" s="179" t="s">
        <v>84</v>
      </c>
      <c r="AHR819" s="361" t="s">
        <v>2095</v>
      </c>
      <c r="AHT819" s="180"/>
      <c r="AHU819" s="180">
        <f>VLOOKUP(AHR819,$A$879:$F$2508,6,FALSE)</f>
        <v>6</v>
      </c>
      <c r="AHV819" s="179" t="s">
        <v>69</v>
      </c>
      <c r="AHW819" s="10">
        <f>AHU819*1.1</f>
        <v>6.6000000000000005</v>
      </c>
      <c r="AHX819" s="10"/>
      <c r="AHY819" s="239"/>
      <c r="AHZ819" s="179" t="s">
        <v>84</v>
      </c>
      <c r="AIA819" s="361" t="s">
        <v>1011</v>
      </c>
      <c r="AIC819" s="180"/>
      <c r="AID819" s="180">
        <f>VLOOKUP(AIA819,$A$879:$F$2508,6,FALSE)</f>
        <v>125</v>
      </c>
      <c r="AIE819" s="179" t="s">
        <v>69</v>
      </c>
      <c r="AIF819" s="10">
        <f>AID819*1.1</f>
        <v>137.5</v>
      </c>
      <c r="AIG819" s="10"/>
      <c r="AIH819" s="239"/>
      <c r="AII819" s="179" t="s">
        <v>84</v>
      </c>
      <c r="AIJ819" s="361" t="s">
        <v>499</v>
      </c>
      <c r="AIL819" s="180"/>
      <c r="AIM819" s="180">
        <f>VLOOKUP(AIJ819,$A$879:$F$2508,6,FALSE)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1" t="s">
        <v>2119</v>
      </c>
      <c r="AIU819" s="180"/>
      <c r="AIV819" s="180">
        <f>VLOOKUP(AIS819,$A$879:$F$2508,6,FALSE)</f>
        <v>152</v>
      </c>
      <c r="AIW819" s="179" t="s">
        <v>69</v>
      </c>
      <c r="AIX819" s="10">
        <f>AIV819*1.1</f>
        <v>167.20000000000002</v>
      </c>
      <c r="AIY819" s="10"/>
      <c r="AIZ819" s="239"/>
      <c r="AJA819" s="179" t="s">
        <v>84</v>
      </c>
      <c r="AJB819" s="371" t="s">
        <v>2119</v>
      </c>
      <c r="AJD819" s="180"/>
      <c r="AJE819" s="180">
        <f>VLOOKUP(AJB819,$A$879:$F$2508,6,FALSE)</f>
        <v>152</v>
      </c>
      <c r="AJF819" s="179" t="s">
        <v>69</v>
      </c>
      <c r="AJG819" s="10">
        <f>AJE819*1.1</f>
        <v>167.20000000000002</v>
      </c>
      <c r="AJH819" s="10"/>
      <c r="AJI819" s="239"/>
      <c r="AJJ819" s="179" t="s">
        <v>84</v>
      </c>
      <c r="AJK819" s="361" t="s">
        <v>1801</v>
      </c>
      <c r="AJM819" s="180"/>
      <c r="AJN819" s="180">
        <f>VLOOKUP(AJK819,$A$879:$F$2508,6,FALSE)</f>
        <v>258</v>
      </c>
      <c r="AJO819" s="179" t="s">
        <v>69</v>
      </c>
      <c r="AJP819" s="10">
        <f>AJN819*1.1</f>
        <v>283.8</v>
      </c>
      <c r="AJQ819" s="10"/>
      <c r="AJR819" s="239"/>
      <c r="AJS819" s="179" t="s">
        <v>84</v>
      </c>
      <c r="AJT819" s="367" t="s">
        <v>1804</v>
      </c>
      <c r="AJV819" s="180"/>
      <c r="AJW819" s="180">
        <f>VLOOKUP(AJT819,$A$879:$F$2508,6,FALSE)</f>
        <v>117</v>
      </c>
      <c r="AJX819" s="179" t="s">
        <v>69</v>
      </c>
      <c r="AJY819" s="10">
        <f>AJW819*1.1</f>
        <v>128.70000000000002</v>
      </c>
      <c r="AJZ819" s="10"/>
      <c r="AKA819" s="239"/>
      <c r="AKB819" s="179" t="s">
        <v>84</v>
      </c>
      <c r="AKC819" s="361" t="s">
        <v>2119</v>
      </c>
      <c r="AKE819" s="180"/>
      <c r="AKF819" s="180">
        <f>VLOOKUP(AKC819,$A$879:$F$2508,6,FALSE)</f>
        <v>152</v>
      </c>
      <c r="AKG819" s="179" t="s">
        <v>69</v>
      </c>
      <c r="AKH819" s="10">
        <f>AKF819*1.1</f>
        <v>167.20000000000002</v>
      </c>
      <c r="AKI819" s="10"/>
      <c r="AKJ819" s="239"/>
      <c r="AKK819" s="179" t="s">
        <v>84</v>
      </c>
      <c r="AKL819" s="361" t="s">
        <v>1703</v>
      </c>
      <c r="AKN819" s="180"/>
      <c r="AKO819" s="180">
        <f>VLOOKUP(AKL819,$A$879:$F$2508,6,FALSE)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1" t="s">
        <v>1801</v>
      </c>
      <c r="AKW819" s="180"/>
      <c r="AKX819" s="180">
        <f>VLOOKUP(AKU819,$A$879:$F$2508,6,FALSE)</f>
        <v>258</v>
      </c>
      <c r="AKY819" s="179" t="s">
        <v>69</v>
      </c>
      <c r="AKZ819" s="10">
        <f>AKX819*1.1</f>
        <v>283.8</v>
      </c>
      <c r="ALA819" s="10"/>
      <c r="ALB819" s="239"/>
      <c r="ALC819" s="179" t="s">
        <v>84</v>
      </c>
      <c r="ALD819" s="361" t="s">
        <v>2023</v>
      </c>
      <c r="ALF819" s="180"/>
      <c r="ALG819" s="180">
        <f>VLOOKUP(ALD819,$A$879:$F$2508,6,FALSE)</f>
        <v>114</v>
      </c>
      <c r="ALH819" s="179" t="s">
        <v>69</v>
      </c>
      <c r="ALI819" s="10">
        <f>ALG819*1.1</f>
        <v>125.4</v>
      </c>
      <c r="ALJ819" s="10"/>
      <c r="ALK819" s="239"/>
      <c r="ALL819" s="179" t="s">
        <v>84</v>
      </c>
      <c r="ALM819" s="361" t="s">
        <v>453</v>
      </c>
      <c r="ALO819" s="180"/>
      <c r="ALP819" s="180">
        <f>VLOOKUP(ALM819,$A$879:$F$2508,6,FALSE)</f>
        <v>21</v>
      </c>
      <c r="ALQ819" s="179" t="s">
        <v>69</v>
      </c>
      <c r="ALR819" s="10">
        <f>ALP819*1.1</f>
        <v>23.1</v>
      </c>
      <c r="ALS819" s="10"/>
      <c r="ALT819" s="239"/>
      <c r="ALU819" s="179" t="s">
        <v>84</v>
      </c>
      <c r="ALV819" s="361" t="s">
        <v>451</v>
      </c>
      <c r="ALX819" s="180"/>
      <c r="ALY819" s="180">
        <f>VLOOKUP(ALV819,$A$879:$F$2508,6,FALSE)</f>
        <v>33</v>
      </c>
      <c r="ALZ819" s="179" t="s">
        <v>69</v>
      </c>
      <c r="AMA819" s="10">
        <f>ALY819*1.1</f>
        <v>36.300000000000004</v>
      </c>
      <c r="AMB819" s="10"/>
      <c r="AMC819" s="239"/>
      <c r="AMD819" s="179" t="s">
        <v>84</v>
      </c>
      <c r="AME819" s="444" t="s">
        <v>1011</v>
      </c>
      <c r="AMG819" s="180"/>
      <c r="AMH819" s="180">
        <f>VLOOKUP(AME819,$A$879:$F$2508,6,FALSE)</f>
        <v>125</v>
      </c>
      <c r="AMI819" s="179" t="s">
        <v>69</v>
      </c>
      <c r="AMJ819" s="10">
        <f>AMH819*1.1</f>
        <v>137.5</v>
      </c>
      <c r="AMK819" s="10"/>
      <c r="AML819" s="239"/>
      <c r="AMM819" s="179" t="s">
        <v>84</v>
      </c>
      <c r="AMN819" s="363" t="s">
        <v>1703</v>
      </c>
      <c r="AMP819" s="180"/>
      <c r="AMQ819" s="180">
        <f>VLOOKUP(AMN819,$A$879:$F$2508,6,FALSE)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1" t="s">
        <v>1962</v>
      </c>
      <c r="AMY819" s="180"/>
      <c r="AMZ819" s="180">
        <f>VLOOKUP(AMW819,$A$879:$F$2508,6,FALSE)</f>
        <v>59</v>
      </c>
      <c r="ANA819" s="179" t="s">
        <v>69</v>
      </c>
      <c r="ANB819" s="10">
        <f>AMZ819*1.1</f>
        <v>64.900000000000006</v>
      </c>
      <c r="ANC819" s="10"/>
      <c r="AND819" s="239"/>
      <c r="ANE819" s="179" t="s">
        <v>84</v>
      </c>
      <c r="ANF819" s="361" t="s">
        <v>2119</v>
      </c>
      <c r="ANH819" s="180"/>
      <c r="ANI819" s="180">
        <f>VLOOKUP(ANF819,$A$879:$F$2508,6,FALSE)</f>
        <v>152</v>
      </c>
      <c r="ANJ819" s="179" t="s">
        <v>69</v>
      </c>
      <c r="ANK819" s="10">
        <f>ANI819*1.1</f>
        <v>167.20000000000002</v>
      </c>
      <c r="ANL819" s="10"/>
      <c r="ANM819" s="239"/>
      <c r="ANN819" s="179" t="s">
        <v>84</v>
      </c>
      <c r="ANO819" s="371" t="s">
        <v>538</v>
      </c>
      <c r="ANQ819" s="180"/>
      <c r="ANR819" s="180">
        <f>VLOOKUP(ANO819,$A$879:$F$2508,6,FALSE)</f>
        <v>0</v>
      </c>
      <c r="ANS819" s="179" t="s">
        <v>69</v>
      </c>
      <c r="ANT819" s="10">
        <f>ANR819*1.1</f>
        <v>0</v>
      </c>
      <c r="ANU819" s="10"/>
      <c r="ANV819" s="239"/>
      <c r="ANW819" s="179" t="s">
        <v>84</v>
      </c>
      <c r="ANX819" s="361" t="s">
        <v>2023</v>
      </c>
      <c r="ANZ819" s="180"/>
      <c r="AOA819" s="180">
        <f>VLOOKUP(ANX819,$A$879:$F$2508,6,FALSE)</f>
        <v>114</v>
      </c>
      <c r="AOB819" s="179" t="s">
        <v>69</v>
      </c>
      <c r="AOC819" s="10">
        <f>AOA819*1.1</f>
        <v>125.4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VLOOKUP(AOG819,$A$879:$F$2508,6,FALSE)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1" t="s">
        <v>538</v>
      </c>
      <c r="AOR819" s="180"/>
      <c r="AOS819" s="180">
        <f>VLOOKUP(AOP819,$A$879:$F$2508,6,FALSE)</f>
        <v>0</v>
      </c>
      <c r="AOT819" s="179" t="s">
        <v>69</v>
      </c>
      <c r="AOU819" s="10">
        <f>AOS819*1.1</f>
        <v>0</v>
      </c>
      <c r="AOV819" s="10"/>
      <c r="AOW819" s="239"/>
      <c r="AOX819" s="179" t="s">
        <v>84</v>
      </c>
      <c r="AOY819" s="447" t="s">
        <v>1801</v>
      </c>
      <c r="APA819" s="180"/>
      <c r="APB819" s="180">
        <f>VLOOKUP(AOY819,$A$879:$F$2508,6,FALSE)</f>
        <v>258</v>
      </c>
      <c r="APC819" s="179" t="s">
        <v>69</v>
      </c>
      <c r="APD819" s="10">
        <f>APB819*1.1</f>
        <v>283.8</v>
      </c>
      <c r="APE819" s="10"/>
      <c r="APF819" s="239"/>
      <c r="APG819" s="179" t="s">
        <v>84</v>
      </c>
      <c r="APH819" s="361" t="s">
        <v>436</v>
      </c>
      <c r="APJ819" s="180"/>
      <c r="APK819" s="180">
        <f>VLOOKUP(APH819,$A$879:$F$2508,6,FALSE)</f>
        <v>156</v>
      </c>
      <c r="APL819" s="179" t="s">
        <v>69</v>
      </c>
      <c r="APM819" s="10">
        <f>APK819*1.1</f>
        <v>171.60000000000002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VLOOKUP(APQ819,$A$879:$F$2508,6,FALSE)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1" t="s">
        <v>722</v>
      </c>
      <c r="AQB819" s="180"/>
      <c r="AQC819" s="180">
        <f>VLOOKUP(APZ819,$A$879:$F$2508,6,FALSE)</f>
        <v>13</v>
      </c>
      <c r="AQD819" s="179" t="s">
        <v>69</v>
      </c>
      <c r="AQE819" s="10">
        <f>AQC819*1.1</f>
        <v>14.3</v>
      </c>
      <c r="AQF819" s="10"/>
      <c r="AQG819" s="239"/>
      <c r="AQH819" s="179" t="s">
        <v>84</v>
      </c>
      <c r="AQI819" s="361" t="s">
        <v>2095</v>
      </c>
      <c r="AQK819" s="180"/>
      <c r="AQL819" s="180">
        <f>VLOOKUP(AQI819,$A$879:$F$2508,6,FALSE)</f>
        <v>6</v>
      </c>
      <c r="AQM819" s="179" t="s">
        <v>69</v>
      </c>
      <c r="AQN819" s="10">
        <f>AQL819*1.1</f>
        <v>6.6000000000000005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VLOOKUP(AQR819,$A$879:$F$2508,6,FALSE)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VLOOKUP(ARA819,$A$879:$F$2508,6,FALSE)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VLOOKUP(ARJ819,$A$879:$F$2508,6,FALSE)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VLOOKUP(ARS819,$A$879:$F$2508,6,FALSE)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1" t="s">
        <v>2351</v>
      </c>
      <c r="ASD819" s="180"/>
      <c r="ASE819" s="180">
        <f>VLOOKUP(ASB819,$A$879:$F$2508,6,FALSE)</f>
        <v>48</v>
      </c>
      <c r="ASF819" s="179" t="s">
        <v>69</v>
      </c>
      <c r="ASG819" s="10">
        <f>ASE819*1.1</f>
        <v>52.800000000000004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VLOOKUP(ASK819,$A$879:$F$2508,6,FALSE)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1" t="s">
        <v>1804</v>
      </c>
      <c r="ASV819" s="180"/>
      <c r="ASW819" s="180">
        <f>VLOOKUP(AST819,$A$879:$F$2508,6,FALSE)</f>
        <v>117</v>
      </c>
      <c r="ASX819" s="179" t="s">
        <v>69</v>
      </c>
      <c r="ASY819" s="10">
        <f>ASW819*1.1</f>
        <v>128.70000000000002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VLOOKUP(ATC819,$A$879:$F$2508,6,FALSE)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VLOOKUP(ATL819,$A$879:$F$2508,6,FALSE)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VLOOKUP(ATU819,$A$879:$F$2508,6,FALSE)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VLOOKUP(AUD819,$A$879:$F$2508,6,FALSE)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VLOOKUP(AUM819,$A$879:$F$2508,6,FALSE)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VLOOKUP(AUV819,$A$879:$F$2508,6,FALSE)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VLOOKUP(AVE819,$A$879:$F$2508,6,FALSE)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VLOOKUP(AVN819,$A$879:$F$2508,6,FALSE)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VLOOKUP(AVW819,$A$879:$F$2508,6,FALSE)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VLOOKUP(AWF819,$A$879:$F$2508,6,FALSE)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1" t="s">
        <v>506</v>
      </c>
      <c r="AWQ819" s="180"/>
      <c r="AWR819" s="180">
        <f>VLOOKUP(AWO819,$A$879:$F$2508,6,FALSE)</f>
        <v>11</v>
      </c>
      <c r="AWS819" s="179" t="s">
        <v>69</v>
      </c>
      <c r="AWT819" s="10">
        <f>AWR819*1.1</f>
        <v>12.100000000000001</v>
      </c>
      <c r="AWU819" s="10"/>
      <c r="AWV819" s="239"/>
      <c r="AWW819" s="179" t="s">
        <v>84</v>
      </c>
      <c r="AWX819" s="361" t="s">
        <v>1703</v>
      </c>
      <c r="AWZ819" s="180"/>
      <c r="AXA819" s="180">
        <f>VLOOKUP(AWX819,$A$879:$F$2508,6,FALSE)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1" t="s">
        <v>2119</v>
      </c>
      <c r="AXI819" s="180"/>
      <c r="AXJ819" s="180">
        <f>VLOOKUP(AXG819,$A$879:$F$2508,6,FALSE)</f>
        <v>152</v>
      </c>
      <c r="AXK819" s="179" t="s">
        <v>69</v>
      </c>
      <c r="AXL819" s="10">
        <f>AXJ819*1.1</f>
        <v>167.20000000000002</v>
      </c>
      <c r="AXM819" s="10"/>
      <c r="AXN819" s="239"/>
      <c r="AXO819" s="179" t="s">
        <v>84</v>
      </c>
      <c r="AXP819" s="361" t="s">
        <v>462</v>
      </c>
      <c r="AXR819" s="180"/>
      <c r="AXS819" s="180">
        <f>VLOOKUP(AXP819,$A$879:$F$2508,6,FALSE)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1" t="s">
        <v>962</v>
      </c>
      <c r="AYA819" s="180"/>
      <c r="AYB819" s="180">
        <f>VLOOKUP(AXY819,$A$879:$F$2508,6,FALSE)</f>
        <v>2</v>
      </c>
      <c r="AYC819" s="179" t="s">
        <v>69</v>
      </c>
      <c r="AYD819" s="10">
        <f>AYB819*1.1</f>
        <v>2.2000000000000002</v>
      </c>
      <c r="AYE819" s="10"/>
      <c r="AYF819" s="239"/>
      <c r="AYG819" s="179" t="s">
        <v>84</v>
      </c>
      <c r="AYH819" s="361" t="s">
        <v>2095</v>
      </c>
      <c r="AYJ819" s="180"/>
      <c r="AYK819" s="180">
        <f>VLOOKUP(AYH819,$A$879:$F$2508,6,FALSE)</f>
        <v>6</v>
      </c>
      <c r="AYL819" s="179" t="s">
        <v>69</v>
      </c>
      <c r="AYM819" s="10">
        <f>AYK819*1.1</f>
        <v>6.6000000000000005</v>
      </c>
      <c r="AYN819" s="10"/>
      <c r="AYO819" s="239"/>
      <c r="AYP819" s="179" t="s">
        <v>84</v>
      </c>
      <c r="AYQ819" s="361" t="s">
        <v>962</v>
      </c>
      <c r="AYS819" s="180"/>
      <c r="AYT819" s="180">
        <f>VLOOKUP(AYQ819,$A$879:$F$2508,6,FALSE)</f>
        <v>2</v>
      </c>
      <c r="AYU819" s="179" t="s">
        <v>69</v>
      </c>
      <c r="AYV819" s="10">
        <f>AYT819*1.1</f>
        <v>2.2000000000000002</v>
      </c>
      <c r="AYW819" s="10"/>
      <c r="AYX819" s="239"/>
      <c r="AYY819" s="179" t="s">
        <v>84</v>
      </c>
      <c r="AYZ819" s="361" t="s">
        <v>1747</v>
      </c>
      <c r="AZB819" s="180"/>
      <c r="AZC819" s="180">
        <f>VLOOKUP(AYZ819,$A$879:$F$2508,6,FALSE)</f>
        <v>115</v>
      </c>
      <c r="AZD819" s="179" t="s">
        <v>69</v>
      </c>
      <c r="AZE819" s="10">
        <f>AZC819*1.1</f>
        <v>126.50000000000001</v>
      </c>
      <c r="AZF819" s="10"/>
      <c r="AZG819" s="239"/>
      <c r="AZH819" s="179" t="s">
        <v>84</v>
      </c>
      <c r="AZI819" s="361" t="s">
        <v>1804</v>
      </c>
      <c r="AZK819" s="180"/>
      <c r="AZL819" s="180">
        <f>VLOOKUP(AZI819,$A$879:$F$2508,6,FALSE)</f>
        <v>117</v>
      </c>
      <c r="AZM819" s="179" t="s">
        <v>69</v>
      </c>
      <c r="AZN819" s="10">
        <f>AZL819*1.1</f>
        <v>128.70000000000002</v>
      </c>
      <c r="AZO819" s="10"/>
      <c r="AZP819" s="239"/>
      <c r="AZQ819" s="179" t="s">
        <v>84</v>
      </c>
      <c r="AZR819" s="361" t="s">
        <v>962</v>
      </c>
      <c r="AZT819" s="180"/>
      <c r="AZU819" s="180">
        <f>VLOOKUP(AZR819,$A$879:$F$2508,6,FALSE)</f>
        <v>2</v>
      </c>
      <c r="AZV819" s="179" t="s">
        <v>69</v>
      </c>
      <c r="AZW819" s="10">
        <f>AZU819*1.1</f>
        <v>2.2000000000000002</v>
      </c>
      <c r="AZX819" s="10"/>
      <c r="AZY819" s="239"/>
      <c r="AZZ819" s="179" t="s">
        <v>84</v>
      </c>
      <c r="BAA819" s="361" t="s">
        <v>2023</v>
      </c>
      <c r="BAC819" s="180"/>
      <c r="BAD819" s="180">
        <f>VLOOKUP(BAA819,$A$879:$F$2508,6,FALSE)</f>
        <v>114</v>
      </c>
      <c r="BAE819" s="179" t="s">
        <v>69</v>
      </c>
      <c r="BAF819" s="10">
        <f>BAD819*1.1</f>
        <v>125.4</v>
      </c>
      <c r="BAG819" s="10"/>
      <c r="BAH819" s="239"/>
      <c r="BAI819" s="179" t="s">
        <v>84</v>
      </c>
      <c r="BAJ819" s="441" t="s">
        <v>2119</v>
      </c>
      <c r="BAL819" s="180"/>
      <c r="BAM819" s="180">
        <f>VLOOKUP(BAJ819,$A$879:$F$2508,6,FALSE)</f>
        <v>152</v>
      </c>
      <c r="BAN819" s="179" t="s">
        <v>69</v>
      </c>
      <c r="BAO819" s="10">
        <f>BAM819*1.1</f>
        <v>167.20000000000002</v>
      </c>
      <c r="BAP819" s="10"/>
      <c r="BAQ819" s="239"/>
      <c r="BAR819" s="179" t="s">
        <v>84</v>
      </c>
      <c r="BAS819" s="361" t="s">
        <v>2119</v>
      </c>
      <c r="BAU819" s="180"/>
      <c r="BAV819" s="180">
        <f>VLOOKUP(BAS819,$A$879:$F$2508,6,FALSE)</f>
        <v>152</v>
      </c>
      <c r="BAW819" s="179" t="s">
        <v>69</v>
      </c>
      <c r="BAX819" s="10">
        <f>BAV819*1.1</f>
        <v>167.20000000000002</v>
      </c>
      <c r="BAY819" s="10"/>
      <c r="BAZ819" s="239"/>
      <c r="BBA819" s="179" t="s">
        <v>84</v>
      </c>
      <c r="BBB819" s="361" t="s">
        <v>2023</v>
      </c>
      <c r="BBD819" s="180"/>
      <c r="BBE819" s="180">
        <f>VLOOKUP(BBB819,$A$879:$F$2508,6,FALSE)</f>
        <v>114</v>
      </c>
      <c r="BBF819" s="179" t="s">
        <v>69</v>
      </c>
      <c r="BBG819" s="10">
        <f>BBE819*1.1</f>
        <v>125.4</v>
      </c>
      <c r="BBH819" s="10"/>
      <c r="BBI819" s="239"/>
      <c r="BBJ819" s="179" t="s">
        <v>84</v>
      </c>
      <c r="BBK819" s="361" t="s">
        <v>1804</v>
      </c>
      <c r="BBM819" s="180"/>
      <c r="BBN819" s="180">
        <f>VLOOKUP(BBK819,$A$879:$F$2508,6,FALSE)</f>
        <v>117</v>
      </c>
      <c r="BBO819" s="179" t="s">
        <v>69</v>
      </c>
      <c r="BBP819" s="10">
        <f>BBN819*1.1</f>
        <v>128.70000000000002</v>
      </c>
      <c r="BBQ819" s="10"/>
      <c r="BBR819" s="239"/>
      <c r="BBS819" s="179" t="s">
        <v>84</v>
      </c>
      <c r="BBT819" s="367" t="s">
        <v>1962</v>
      </c>
      <c r="BBV819" s="180"/>
      <c r="BBW819" s="180">
        <f>VLOOKUP(BBT819,$A$879:$F$2508,6,FALSE)</f>
        <v>59</v>
      </c>
      <c r="BBX819" s="179" t="s">
        <v>69</v>
      </c>
      <c r="BBY819" s="10">
        <f>BBW819*1.1</f>
        <v>64.900000000000006</v>
      </c>
      <c r="BBZ819" s="10"/>
      <c r="BCA819" s="239"/>
      <c r="BCB819" s="179" t="s">
        <v>84</v>
      </c>
      <c r="BCC819" s="361" t="s">
        <v>625</v>
      </c>
      <c r="BCE819" s="180"/>
      <c r="BCF819" s="180">
        <f>VLOOKUP(BCC819,$A$879:$F$2508,6,FALSE)</f>
        <v>72</v>
      </c>
      <c r="BCG819" s="179" t="s">
        <v>69</v>
      </c>
      <c r="BCH819" s="10">
        <f>BCF819*1.1</f>
        <v>79.2</v>
      </c>
      <c r="BCI819" s="10"/>
      <c r="BCJ819" s="239"/>
      <c r="BCK819" s="179" t="s">
        <v>84</v>
      </c>
      <c r="BCL819" s="361" t="s">
        <v>488</v>
      </c>
      <c r="BCN819" s="180"/>
      <c r="BCO819" s="180">
        <f>VLOOKUP(BCL819,$A$879:$F$2508,6,FALSE)</f>
        <v>28</v>
      </c>
      <c r="BCP819" s="179" t="s">
        <v>69</v>
      </c>
      <c r="BCQ819" s="10">
        <f>BCO819*1.1</f>
        <v>30.800000000000004</v>
      </c>
      <c r="BCR819" s="10"/>
      <c r="BCS819" s="239"/>
      <c r="BCT819" s="179" t="s">
        <v>84</v>
      </c>
      <c r="BCU819" s="371" t="s">
        <v>2023</v>
      </c>
      <c r="BCW819" s="180"/>
      <c r="BCX819" s="180">
        <f>VLOOKUP(BCU819,$A$879:$F$2508,6,FALSE)</f>
        <v>114</v>
      </c>
      <c r="BCY819" s="179" t="s">
        <v>69</v>
      </c>
      <c r="BCZ819" s="10">
        <f>BCX819*1.1</f>
        <v>125.4</v>
      </c>
      <c r="BDA819" s="10"/>
      <c r="BDB819" s="239"/>
      <c r="BDC819" s="179" t="s">
        <v>84</v>
      </c>
      <c r="BDD819" s="367" t="s">
        <v>1747</v>
      </c>
      <c r="BDF819" s="180"/>
      <c r="BDG819" s="180">
        <f>VLOOKUP(BDD819,$A$879:$F$2508,6,FALSE)</f>
        <v>115</v>
      </c>
      <c r="BDH819" s="179" t="s">
        <v>69</v>
      </c>
      <c r="BDI819" s="10">
        <f>BDG819*1.1</f>
        <v>126.50000000000001</v>
      </c>
      <c r="BDJ819" s="10"/>
      <c r="BDK819" s="239"/>
      <c r="BDL819" s="179" t="s">
        <v>84</v>
      </c>
      <c r="BDM819" s="361" t="s">
        <v>548</v>
      </c>
      <c r="BDO819" s="180"/>
      <c r="BDP819" s="180">
        <f>VLOOKUP(BDM819,$A$879:$F$2508,6,FALSE)</f>
        <v>143</v>
      </c>
      <c r="BDQ819" s="179" t="s">
        <v>69</v>
      </c>
      <c r="BDR819" s="10">
        <f>BDP819*1.1</f>
        <v>157.30000000000001</v>
      </c>
      <c r="BDS819" s="10"/>
      <c r="BDT819" s="239"/>
      <c r="BDU819" s="179" t="s">
        <v>84</v>
      </c>
      <c r="BDV819" s="361" t="s">
        <v>538</v>
      </c>
      <c r="BDX819" s="180"/>
      <c r="BDY819" s="180">
        <f>VLOOKUP(BDV819,$A$879:$F$2508,6,FALSE)</f>
        <v>0</v>
      </c>
      <c r="BDZ819" s="179" t="s">
        <v>69</v>
      </c>
      <c r="BEA819" s="10">
        <f>BDY819*1.1</f>
        <v>0</v>
      </c>
      <c r="BEB819" s="10"/>
      <c r="BEC819" s="239"/>
      <c r="BED819" s="179" t="s">
        <v>84</v>
      </c>
      <c r="BEE819" s="361" t="s">
        <v>1703</v>
      </c>
      <c r="BEG819" s="180"/>
      <c r="BEH819" s="180">
        <f>VLOOKUP(BEE819,$A$879:$F$2508,6,FALSE)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1" t="s">
        <v>1150</v>
      </c>
      <c r="BEP819" s="180"/>
      <c r="BEQ819" s="180">
        <f>VLOOKUP(BEN819,$A$879:$F$2508,6,FALSE)</f>
        <v>1</v>
      </c>
      <c r="BER819" s="179" t="s">
        <v>69</v>
      </c>
      <c r="BES819" s="10">
        <f>BEQ819*1.1</f>
        <v>1.1000000000000001</v>
      </c>
      <c r="BET819" s="10"/>
      <c r="BEU819" s="239"/>
      <c r="BEV819" s="179" t="s">
        <v>84</v>
      </c>
      <c r="BEW819" s="361" t="s">
        <v>1962</v>
      </c>
      <c r="BEY819" s="180"/>
      <c r="BEZ819" s="180">
        <f>VLOOKUP(BEW819,$A$879:$F$2508,6,FALSE)</f>
        <v>59</v>
      </c>
      <c r="BFA819" s="179" t="s">
        <v>69</v>
      </c>
      <c r="BFB819" s="10">
        <f>BEZ819*1.1</f>
        <v>64.900000000000006</v>
      </c>
      <c r="BFC819" s="10"/>
      <c r="BFD819" s="239"/>
      <c r="BFE819" s="179" t="s">
        <v>84</v>
      </c>
      <c r="BFF819" s="361" t="s">
        <v>416</v>
      </c>
      <c r="BFH819" s="180"/>
      <c r="BFI819" s="180">
        <f>VLOOKUP(BFF819,$A$879:$F$2508,6,FALSE)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1" t="s">
        <v>2119</v>
      </c>
      <c r="BFQ819" s="180"/>
      <c r="BFR819" s="180">
        <f>VLOOKUP(BFO819,$A$879:$F$2508,6,FALSE)</f>
        <v>152</v>
      </c>
      <c r="BFS819" s="179" t="s">
        <v>69</v>
      </c>
      <c r="BFT819" s="10">
        <f>BFR819*1.1</f>
        <v>167.20000000000002</v>
      </c>
      <c r="BFU819" s="10"/>
      <c r="BFV819" s="239"/>
      <c r="BFW819" s="179" t="s">
        <v>84</v>
      </c>
      <c r="BFX819" s="371" t="s">
        <v>548</v>
      </c>
      <c r="BFZ819" s="180"/>
      <c r="BGA819" s="180">
        <f>VLOOKUP(BFX819,$A$879:$F$2508,6,FALSE)</f>
        <v>143</v>
      </c>
      <c r="BGB819" s="179" t="s">
        <v>69</v>
      </c>
      <c r="BGC819" s="10">
        <f>BGA819*1.1</f>
        <v>157.30000000000001</v>
      </c>
      <c r="BGD819" s="10"/>
      <c r="BGE819" s="239"/>
      <c r="BGF819" s="179" t="s">
        <v>84</v>
      </c>
      <c r="BGG819" s="361" t="s">
        <v>488</v>
      </c>
      <c r="BGI819" s="180"/>
      <c r="BGJ819" s="180">
        <f>VLOOKUP(BGG819,$A$879:$F$2508,6,FALSE)</f>
        <v>28</v>
      </c>
      <c r="BGK819" s="179" t="s">
        <v>69</v>
      </c>
      <c r="BGL819" s="10">
        <f>BGJ819*1.1</f>
        <v>30.800000000000004</v>
      </c>
      <c r="BGM819" s="10"/>
      <c r="BGN819" s="239"/>
      <c r="BGO819" s="179" t="s">
        <v>84</v>
      </c>
      <c r="BGP819" s="371" t="s">
        <v>1962</v>
      </c>
      <c r="BGR819" s="180"/>
      <c r="BGS819" s="180">
        <f>VLOOKUP(BGP819,$A$879:$F$2508,6,FALSE)</f>
        <v>59</v>
      </c>
      <c r="BGT819" s="179" t="s">
        <v>69</v>
      </c>
      <c r="BGU819" s="10">
        <f>BGS819*1.1</f>
        <v>64.900000000000006</v>
      </c>
      <c r="BGV819" s="10"/>
      <c r="BGW819" s="239"/>
      <c r="BGX819" s="179" t="s">
        <v>84</v>
      </c>
      <c r="BGY819" s="361" t="s">
        <v>548</v>
      </c>
      <c r="BHA819" s="180"/>
      <c r="BHB819" s="180">
        <f>VLOOKUP(BGY819,$A$879:$F$2508,6,FALSE)</f>
        <v>143</v>
      </c>
      <c r="BHC819" s="179" t="s">
        <v>69</v>
      </c>
      <c r="BHD819" s="10">
        <f>BHB819*1.1</f>
        <v>157.30000000000001</v>
      </c>
      <c r="BHE819" s="10"/>
    </row>
    <row r="820" spans="1:1565" s="14" customFormat="1" ht="15">
      <c r="A820" s="179"/>
      <c r="B820" s="364"/>
      <c r="D820" s="179"/>
      <c r="E820" s="179"/>
      <c r="F820" s="179"/>
      <c r="G820" s="10"/>
      <c r="H820" s="10">
        <f>SUM(G815:G819)</f>
        <v>463.4</v>
      </c>
      <c r="I820" s="233"/>
      <c r="J820" s="179"/>
      <c r="K820" s="438"/>
      <c r="M820" s="179"/>
      <c r="N820" s="179"/>
      <c r="O820" s="179"/>
      <c r="P820" s="10"/>
      <c r="Q820" s="10">
        <f>SUM(P815:P819)</f>
        <v>461.1</v>
      </c>
      <c r="R820" s="233"/>
      <c r="S820" s="179"/>
      <c r="T820" s="438"/>
      <c r="V820" s="179"/>
      <c r="W820" s="179"/>
      <c r="X820" s="179"/>
      <c r="Y820" s="10"/>
      <c r="Z820" s="10">
        <f>SUM(Y815:Y819)</f>
        <v>320.8</v>
      </c>
      <c r="AA820" s="233"/>
      <c r="AB820" s="179"/>
      <c r="AC820" s="438"/>
      <c r="AE820" s="179"/>
      <c r="AF820" s="179"/>
      <c r="AG820" s="179"/>
      <c r="AH820" s="10"/>
      <c r="AI820" s="10">
        <f>SUM(AH815:AH819)</f>
        <v>275.59999999999997</v>
      </c>
      <c r="AJ820" s="233"/>
      <c r="AK820" s="179"/>
      <c r="AL820" s="438"/>
      <c r="AN820" s="179"/>
      <c r="AO820" s="179"/>
      <c r="AP820" s="179"/>
      <c r="AQ820" s="10"/>
      <c r="AR820" s="10">
        <f>SUM(AQ815:AQ819)</f>
        <v>426</v>
      </c>
      <c r="AS820" s="233"/>
      <c r="AT820" s="179"/>
      <c r="AU820" s="438"/>
      <c r="AW820" s="179"/>
      <c r="AX820" s="179"/>
      <c r="AY820" s="179"/>
      <c r="AZ820" s="10"/>
      <c r="BA820" s="10">
        <f>SUM(AZ815:AZ819)</f>
        <v>377.3</v>
      </c>
      <c r="BB820" s="233"/>
      <c r="BC820" s="179"/>
      <c r="BD820" s="438"/>
      <c r="BF820" s="179"/>
      <c r="BG820" s="179"/>
      <c r="BH820" s="179"/>
      <c r="BI820" s="10"/>
      <c r="BJ820" s="10">
        <f>SUM(BI815:BI819)</f>
        <v>613.29999999999995</v>
      </c>
      <c r="BK820" s="233"/>
      <c r="BL820" s="179"/>
      <c r="BM820" s="438"/>
      <c r="BO820" s="179"/>
      <c r="BP820" s="179"/>
      <c r="BQ820" s="179"/>
      <c r="BR820" s="10"/>
      <c r="BS820" s="10">
        <f>SUM(BR815:BR819)</f>
        <v>483.5</v>
      </c>
      <c r="BT820" s="233"/>
      <c r="BU820" s="179"/>
      <c r="BV820" s="438"/>
      <c r="BX820" s="179"/>
      <c r="BY820" s="179"/>
      <c r="BZ820" s="179"/>
      <c r="CA820" s="10"/>
      <c r="CB820" s="10">
        <f>SUM(CA815:CA819)</f>
        <v>513</v>
      </c>
      <c r="CC820" s="233"/>
      <c r="CD820" s="179"/>
      <c r="CE820" s="438"/>
      <c r="CG820" s="179"/>
      <c r="CH820" s="179"/>
      <c r="CI820" s="179"/>
      <c r="CJ820" s="10"/>
      <c r="CK820" s="10">
        <f>SUM(CJ815:CJ819)</f>
        <v>480.9</v>
      </c>
      <c r="CL820" s="233"/>
      <c r="CM820" s="179"/>
      <c r="CN820" s="438"/>
      <c r="CP820" s="179"/>
      <c r="CQ820" s="179"/>
      <c r="CR820" s="179"/>
      <c r="CS820" s="10"/>
      <c r="CT820" s="10">
        <f>SUM(CS815:CS819)</f>
        <v>850.00000000000011</v>
      </c>
      <c r="CU820" s="233"/>
      <c r="CV820" s="179"/>
      <c r="CW820" s="438"/>
      <c r="CY820" s="179"/>
      <c r="CZ820" s="179"/>
      <c r="DA820" s="179"/>
      <c r="DB820" s="10"/>
      <c r="DC820" s="10">
        <f>SUM(DB815:DB819)</f>
        <v>587.19999999999993</v>
      </c>
      <c r="DD820" s="233"/>
      <c r="DE820" s="179"/>
      <c r="DF820" s="438"/>
      <c r="DH820" s="179"/>
      <c r="DI820" s="179"/>
      <c r="DJ820" s="179"/>
      <c r="DK820" s="10"/>
      <c r="DL820" s="10">
        <f>SUM(DK815:DK819)</f>
        <v>309.7</v>
      </c>
      <c r="DM820" s="233"/>
      <c r="DN820" s="179"/>
      <c r="DO820" s="438"/>
      <c r="DQ820" s="179"/>
      <c r="DR820" s="179"/>
      <c r="DS820" s="179"/>
      <c r="DT820" s="10"/>
      <c r="DU820" s="10">
        <f>SUM(DT815:DT819)</f>
        <v>423.40000000000003</v>
      </c>
      <c r="DV820" s="233"/>
      <c r="DW820" s="179"/>
      <c r="DX820" s="438"/>
      <c r="DZ820" s="179"/>
      <c r="EA820" s="179"/>
      <c r="EB820" s="179"/>
      <c r="EC820" s="10"/>
      <c r="ED820" s="10">
        <f>SUM(EC815:EC819)</f>
        <v>551.20000000000005</v>
      </c>
      <c r="EE820" s="233"/>
      <c r="EF820" s="179"/>
      <c r="EG820" s="438"/>
      <c r="EI820" s="179"/>
      <c r="EJ820" s="179"/>
      <c r="EK820" s="179"/>
      <c r="EL820" s="10"/>
      <c r="EM820" s="10">
        <f>SUM(EL815:EL819)</f>
        <v>327.7</v>
      </c>
      <c r="EN820" s="233"/>
      <c r="EO820" s="179"/>
      <c r="EP820" s="438"/>
      <c r="ER820" s="179"/>
      <c r="ES820" s="179"/>
      <c r="ET820" s="179"/>
      <c r="EU820" s="10"/>
      <c r="EV820" s="10">
        <f>SUM(EU815:EU819)</f>
        <v>257.60000000000002</v>
      </c>
      <c r="EW820" s="233"/>
      <c r="EX820" s="179"/>
      <c r="EY820" s="438"/>
      <c r="FA820" s="179"/>
      <c r="FB820" s="179"/>
      <c r="FC820" s="179"/>
      <c r="FD820" s="10"/>
      <c r="FE820" s="10">
        <f>SUM(FD815:FD819)</f>
        <v>454.5</v>
      </c>
      <c r="FF820" s="233"/>
      <c r="FG820" s="179"/>
      <c r="FH820" s="438"/>
      <c r="FJ820" s="179"/>
      <c r="FK820" s="179"/>
      <c r="FL820" s="179"/>
      <c r="FM820" s="10"/>
      <c r="FN820" s="10">
        <f>SUM(FM815:FM819)</f>
        <v>397.70000000000005</v>
      </c>
      <c r="FO820" s="233"/>
      <c r="FP820" s="179"/>
      <c r="FQ820" s="438"/>
      <c r="FS820" s="179"/>
      <c r="FT820" s="179"/>
      <c r="FU820" s="179"/>
      <c r="FV820" s="10"/>
      <c r="FW820" s="10">
        <f>SUM(FV815:FV819)</f>
        <v>436.9</v>
      </c>
      <c r="FX820" s="233"/>
      <c r="FY820" s="179"/>
      <c r="FZ820" s="370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8"/>
      <c r="GK820" s="179"/>
      <c r="GL820" s="179"/>
      <c r="GM820" s="179"/>
      <c r="GN820" s="10"/>
      <c r="GO820" s="10">
        <f>SUM(GN815:GN819)</f>
        <v>364.20000000000005</v>
      </c>
      <c r="GP820" s="233"/>
      <c r="GQ820" s="179"/>
      <c r="GR820" s="438"/>
      <c r="GT820" s="179"/>
      <c r="GU820" s="179"/>
      <c r="GV820" s="179"/>
      <c r="GW820" s="179"/>
      <c r="GX820" s="10">
        <f>SUM(GW815:GW819)</f>
        <v>496.20000000000005</v>
      </c>
      <c r="GY820" s="233"/>
      <c r="GZ820" s="179"/>
      <c r="HA820" s="438"/>
      <c r="HC820" s="179"/>
      <c r="HD820" s="179"/>
      <c r="HE820" s="179"/>
      <c r="HF820" s="10"/>
      <c r="HG820" s="10">
        <f>SUM(HF815:HF819)</f>
        <v>100.5</v>
      </c>
      <c r="HH820" s="233"/>
      <c r="HI820" s="179"/>
      <c r="HJ820" s="438"/>
      <c r="HL820" s="179"/>
      <c r="HM820" s="179"/>
      <c r="HN820" s="179"/>
      <c r="HO820" s="179"/>
      <c r="HP820" s="10">
        <f>SUM(HO815:HO819)</f>
        <v>328.29999999999995</v>
      </c>
      <c r="HQ820" s="233"/>
      <c r="HR820" s="179"/>
      <c r="HS820" s="438"/>
      <c r="HU820" s="179"/>
      <c r="HV820" s="179"/>
      <c r="HW820" s="179"/>
      <c r="HX820" s="179"/>
      <c r="HY820" s="10">
        <f>SUM(HX815:HX819)</f>
        <v>509.5</v>
      </c>
      <c r="HZ820" s="233"/>
      <c r="IA820" s="179"/>
      <c r="IB820" s="438"/>
      <c r="ID820" s="179"/>
      <c r="IE820" s="179"/>
      <c r="IF820" s="179"/>
      <c r="IG820" s="179"/>
      <c r="IH820" s="10">
        <f>SUM(IG815:IG819)</f>
        <v>380.6</v>
      </c>
      <c r="II820" s="233"/>
      <c r="IJ820" s="179"/>
      <c r="IK820" s="438"/>
      <c r="IM820" s="179"/>
      <c r="IN820" s="179"/>
      <c r="IO820" s="179"/>
      <c r="IP820" s="10"/>
      <c r="IQ820" s="10">
        <f>SUM(IP815:IP819)</f>
        <v>672.8</v>
      </c>
      <c r="IR820" s="233"/>
      <c r="IS820" s="179"/>
      <c r="IT820" s="438"/>
      <c r="IV820" s="179"/>
      <c r="IW820" s="179"/>
      <c r="IX820" s="179"/>
      <c r="IY820" s="10"/>
      <c r="IZ820" s="10">
        <f>SUM(IY815:IY819)</f>
        <v>393.29999999999995</v>
      </c>
      <c r="JA820" s="233"/>
      <c r="JB820" s="179"/>
      <c r="JC820" s="438"/>
      <c r="JE820" s="179"/>
      <c r="JF820" s="179"/>
      <c r="JG820" s="179"/>
      <c r="JH820" s="10"/>
      <c r="JI820" s="10">
        <f>SUM(JH815:JH819)</f>
        <v>260.60000000000002</v>
      </c>
      <c r="JJ820" s="233"/>
      <c r="JK820" s="179"/>
      <c r="JL820" s="438"/>
      <c r="JN820" s="179"/>
      <c r="JO820" s="179"/>
      <c r="JP820" s="179"/>
      <c r="JQ820" s="10"/>
      <c r="JR820" s="10">
        <f>SUM(JQ815:JQ819)</f>
        <v>355.9</v>
      </c>
      <c r="JS820" s="233"/>
      <c r="JT820" s="179"/>
      <c r="JU820" s="438"/>
      <c r="JW820" s="179"/>
      <c r="JX820" s="179"/>
      <c r="JY820" s="179"/>
      <c r="JZ820" s="10"/>
      <c r="KA820" s="10">
        <f>SUM(JZ815:JZ819)</f>
        <v>520.29999999999995</v>
      </c>
      <c r="KB820" s="233"/>
      <c r="KC820" s="179"/>
      <c r="KD820" s="370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8"/>
      <c r="KO820" s="179"/>
      <c r="KP820" s="179"/>
      <c r="KQ820" s="179"/>
      <c r="KR820" s="179"/>
      <c r="KS820" s="10">
        <f>SUM(KR815:KR819)</f>
        <v>252.8</v>
      </c>
      <c r="KT820" s="233"/>
      <c r="KU820" s="179"/>
      <c r="KV820" s="438"/>
      <c r="KX820" s="179"/>
      <c r="KY820" s="179"/>
      <c r="KZ820" s="179"/>
      <c r="LA820" s="10"/>
      <c r="LB820" s="10">
        <f>SUM(LA815:LA819)</f>
        <v>417.70000000000005</v>
      </c>
      <c r="LC820" s="233"/>
      <c r="LD820" s="179"/>
      <c r="LE820" s="370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8"/>
      <c r="LP820" s="179"/>
      <c r="LQ820" s="179"/>
      <c r="LR820" s="179"/>
      <c r="LS820" s="10"/>
      <c r="LT820" s="10">
        <f>SUM(LS815:LS819)</f>
        <v>296.3</v>
      </c>
      <c r="LU820" s="233"/>
      <c r="LV820" s="179"/>
      <c r="LW820" s="438"/>
      <c r="LY820" s="179"/>
      <c r="LZ820" s="179"/>
      <c r="MA820" s="179"/>
      <c r="MB820" s="10"/>
      <c r="MC820" s="10">
        <f>SUM(MB815:MB819)</f>
        <v>162.30000000000001</v>
      </c>
      <c r="MD820" s="233"/>
      <c r="ME820" s="179"/>
      <c r="MF820" s="438"/>
      <c r="MH820" s="179"/>
      <c r="MI820" s="179"/>
      <c r="MJ820" s="179"/>
      <c r="MK820" s="10"/>
      <c r="ML820" s="10">
        <f>SUM(MK815:MK819)</f>
        <v>313.10000000000002</v>
      </c>
      <c r="MM820" s="233"/>
      <c r="MN820" s="179"/>
      <c r="MO820" s="370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8"/>
      <c r="MZ820" s="179"/>
      <c r="NA820" s="179"/>
      <c r="NB820" s="179"/>
      <c r="NC820" s="10"/>
      <c r="ND820" s="10">
        <f>SUM(NC815:NC819)</f>
        <v>452.5</v>
      </c>
      <c r="NE820" s="233"/>
      <c r="NF820" s="179"/>
      <c r="NG820" s="438"/>
      <c r="NI820" s="179"/>
      <c r="NJ820" s="179"/>
      <c r="NK820" s="179"/>
      <c r="NL820" s="10"/>
      <c r="NM820" s="10">
        <f>SUM(NL815:NL819)</f>
        <v>292.89999999999998</v>
      </c>
      <c r="NN820" s="233"/>
      <c r="NO820" s="179"/>
      <c r="NP820" s="438"/>
      <c r="NR820" s="179"/>
      <c r="NS820" s="179"/>
      <c r="NT820" s="179"/>
      <c r="NU820" s="10"/>
      <c r="NV820" s="10">
        <f>SUM(NU815:NU819)</f>
        <v>414.4</v>
      </c>
      <c r="NW820" s="233"/>
      <c r="NX820" s="179"/>
      <c r="NY820" s="438"/>
      <c r="OA820" s="179"/>
      <c r="OB820" s="179"/>
      <c r="OC820" s="179"/>
      <c r="OD820" s="179"/>
      <c r="OE820" s="10">
        <f>SUM(OD815:OD819)</f>
        <v>827.4</v>
      </c>
      <c r="OF820" s="233"/>
      <c r="OG820" s="179"/>
      <c r="OH820" s="438"/>
      <c r="OJ820" s="179"/>
      <c r="OK820" s="179"/>
      <c r="OL820" s="179"/>
      <c r="OM820" s="10"/>
      <c r="ON820" s="10">
        <f>SUM(OM815:OM819)</f>
        <v>280.10000000000002</v>
      </c>
      <c r="OO820" s="233"/>
      <c r="OP820" s="179"/>
      <c r="OQ820" s="438"/>
      <c r="OS820" s="179"/>
      <c r="OT820" s="179"/>
      <c r="OU820" s="179"/>
      <c r="OV820" s="10"/>
      <c r="OW820" s="10">
        <f>SUM(OV815:OV819)</f>
        <v>441.4</v>
      </c>
      <c r="OX820" s="233"/>
      <c r="OY820" s="179"/>
      <c r="OZ820" s="372"/>
      <c r="PB820" s="179"/>
      <c r="PC820" s="179"/>
      <c r="PD820" s="179"/>
      <c r="PE820" s="10"/>
      <c r="PF820" s="10">
        <f>SUM(PE815:PE819)</f>
        <v>601.20000000000005</v>
      </c>
      <c r="PG820" s="233"/>
      <c r="PH820" s="179"/>
      <c r="PI820" s="438"/>
      <c r="PK820" s="179"/>
      <c r="PL820" s="179"/>
      <c r="PM820" s="179"/>
      <c r="PN820" s="10"/>
      <c r="PO820" s="10">
        <f>SUM(PN815:PN819)</f>
        <v>156.1</v>
      </c>
      <c r="PP820" s="233"/>
      <c r="PQ820" s="179"/>
      <c r="PR820" s="438"/>
      <c r="PT820" s="179"/>
      <c r="PU820" s="179"/>
      <c r="PV820" s="179"/>
      <c r="PW820" s="10"/>
      <c r="PX820" s="10">
        <f>SUM(PW815:PW819)</f>
        <v>518.6</v>
      </c>
      <c r="PY820" s="233"/>
      <c r="PZ820" s="179"/>
      <c r="QA820" s="364"/>
      <c r="QC820" s="179"/>
      <c r="QD820" s="179"/>
      <c r="QE820" s="179"/>
      <c r="QF820" s="10"/>
      <c r="QG820" s="10">
        <f>SUM(QF815:QF819)</f>
        <v>427</v>
      </c>
      <c r="QH820" s="233"/>
      <c r="QI820" s="179"/>
      <c r="QJ820" s="370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9"/>
      <c r="QU820" s="179"/>
      <c r="QV820" s="179"/>
      <c r="QW820" s="179"/>
      <c r="QX820" s="10"/>
      <c r="QY820" s="10">
        <f>SUM(QX815:QX819)</f>
        <v>391.8</v>
      </c>
      <c r="QZ820" s="233"/>
      <c r="RA820" s="179"/>
      <c r="RB820" s="438"/>
      <c r="RD820" s="179"/>
      <c r="RE820" s="179"/>
      <c r="RF820" s="179"/>
      <c r="RG820" s="10"/>
      <c r="RH820" s="10">
        <f>SUM(RG815:RG819)</f>
        <v>340.00000000000006</v>
      </c>
      <c r="RI820" s="233"/>
      <c r="RJ820" s="179"/>
      <c r="RK820" s="438"/>
      <c r="RM820" s="179"/>
      <c r="RN820" s="179"/>
      <c r="RO820" s="179"/>
      <c r="RP820" s="179"/>
      <c r="RQ820" s="10">
        <f>SUM(RP815:RP819)</f>
        <v>820.5</v>
      </c>
      <c r="RR820" s="233"/>
      <c r="RS820" s="179"/>
      <c r="RT820" s="370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8"/>
      <c r="SE820" s="179"/>
      <c r="SF820" s="179"/>
      <c r="SG820" s="179"/>
      <c r="SH820" s="10"/>
      <c r="SI820" s="10">
        <f>SUM(SH815:SH819)</f>
        <v>561.5</v>
      </c>
      <c r="SJ820" s="239"/>
      <c r="SK820" s="179"/>
      <c r="SL820" s="438"/>
      <c r="SN820" s="179"/>
      <c r="SO820" s="179"/>
      <c r="SP820" s="179"/>
      <c r="SQ820" s="10"/>
      <c r="SR820" s="10">
        <f>SUM(SQ815:SQ819)</f>
        <v>459.19999999999993</v>
      </c>
      <c r="SS820" s="239"/>
      <c r="ST820" s="179"/>
      <c r="SU820" s="438"/>
      <c r="SW820" s="179"/>
      <c r="SX820" s="179"/>
      <c r="SY820" s="179"/>
      <c r="SZ820" s="10"/>
      <c r="TA820" s="10">
        <f>SUM(SZ815:SZ819)</f>
        <v>287.09999999999997</v>
      </c>
      <c r="TB820" s="239"/>
      <c r="TC820" s="179"/>
      <c r="TD820" s="370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9"/>
      <c r="TO820" s="179"/>
      <c r="TP820" s="179"/>
      <c r="TQ820" s="179"/>
      <c r="TR820" s="10"/>
      <c r="TS820" s="10">
        <f>SUM(TR815:TR819)</f>
        <v>119.39999999999999</v>
      </c>
      <c r="TT820" s="239"/>
      <c r="TU820" s="179"/>
      <c r="TV820" s="439"/>
      <c r="TX820" s="179"/>
      <c r="TY820" s="179"/>
      <c r="TZ820" s="179"/>
      <c r="UA820" s="10"/>
      <c r="UB820" s="10">
        <f>SUM(UA815:UA819)</f>
        <v>94</v>
      </c>
      <c r="UC820" s="239"/>
      <c r="UD820" s="179"/>
      <c r="UE820" s="439"/>
      <c r="UG820" s="179"/>
      <c r="UH820" s="179"/>
      <c r="UI820" s="179"/>
      <c r="UJ820" s="10"/>
      <c r="UK820" s="10">
        <f>SUM(UJ815:UJ819)</f>
        <v>467.70000000000005</v>
      </c>
      <c r="UL820" s="239"/>
      <c r="UM820" s="179"/>
      <c r="UN820" s="370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9"/>
      <c r="UY820" s="179"/>
      <c r="UZ820" s="179"/>
      <c r="VA820" s="179"/>
      <c r="VB820" s="10"/>
      <c r="VC820" s="10">
        <f>SUM(VB815:VB819)</f>
        <v>268.5</v>
      </c>
      <c r="VD820" s="239"/>
      <c r="VE820" s="179"/>
      <c r="VF820" s="370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9"/>
      <c r="VQ820" s="179"/>
      <c r="VR820" s="179"/>
      <c r="VS820" s="179"/>
      <c r="VT820" s="10"/>
      <c r="VU820" s="10">
        <f>SUM(VT815:VT819)</f>
        <v>51.2</v>
      </c>
      <c r="VV820" s="239"/>
      <c r="VW820" s="179"/>
      <c r="VX820" s="370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9"/>
      <c r="WI820" s="179"/>
      <c r="WJ820" s="179"/>
      <c r="WK820" s="179"/>
      <c r="WL820" s="179"/>
      <c r="WM820" s="10">
        <f>SUM(WL815:WL819)</f>
        <v>464.5</v>
      </c>
      <c r="WN820" s="239"/>
      <c r="WO820" s="179"/>
      <c r="WP820" s="439"/>
      <c r="WQ820" s="179"/>
      <c r="WR820" s="179"/>
      <c r="WS820" s="179"/>
      <c r="WT820" s="179"/>
      <c r="WU820" s="10"/>
      <c r="WV820" s="10">
        <f>SUM(WU815:WU819)</f>
        <v>292.89999999999998</v>
      </c>
      <c r="WW820" s="239"/>
      <c r="WX820" s="179"/>
      <c r="WY820" s="439"/>
      <c r="XA820" s="179"/>
      <c r="XB820" s="179"/>
      <c r="XC820" s="179"/>
      <c r="XD820" s="179"/>
      <c r="XE820" s="10">
        <f>SUM(XD815:XD819)</f>
        <v>401.3</v>
      </c>
      <c r="XF820" s="239"/>
      <c r="XG820" s="179"/>
      <c r="XH820" s="372"/>
      <c r="XJ820" s="179"/>
      <c r="XK820" s="179"/>
      <c r="XL820" s="179"/>
      <c r="XM820" s="179"/>
      <c r="XN820" s="10">
        <f>SUM(XM815:XM819)</f>
        <v>638.69999999999993</v>
      </c>
      <c r="XO820" s="239"/>
      <c r="XP820" s="179"/>
      <c r="XQ820" s="439"/>
      <c r="XS820" s="179"/>
      <c r="XT820" s="179"/>
      <c r="XU820" s="179"/>
      <c r="XV820" s="10"/>
      <c r="XW820" s="10">
        <f>SUM(XV815:XV819)</f>
        <v>561.40000000000009</v>
      </c>
      <c r="XX820" s="239"/>
      <c r="XY820" s="179"/>
      <c r="XZ820" s="439"/>
      <c r="YB820" s="179"/>
      <c r="YC820" s="179"/>
      <c r="YD820" s="179"/>
      <c r="YE820" s="10"/>
      <c r="YF820" s="10">
        <f>SUM(YE815:YE819)</f>
        <v>232.39999999999998</v>
      </c>
      <c r="YG820" s="239"/>
      <c r="YH820" s="179"/>
      <c r="YI820" s="439"/>
      <c r="YK820" s="179"/>
      <c r="YL820" s="179"/>
      <c r="YM820" s="179"/>
      <c r="YN820" s="10"/>
      <c r="YO820" s="10">
        <f>SUM(YN815:YN819)</f>
        <v>496</v>
      </c>
      <c r="YP820" s="239"/>
      <c r="YQ820" s="179"/>
      <c r="YR820" s="439"/>
      <c r="YT820" s="179"/>
      <c r="YU820" s="179"/>
      <c r="YV820" s="179"/>
      <c r="YW820" s="10"/>
      <c r="YX820" s="10">
        <f>SUM(YW815:YW819)</f>
        <v>107.8</v>
      </c>
      <c r="YY820" s="239"/>
      <c r="YZ820" s="179"/>
      <c r="ZA820" s="439"/>
      <c r="ZC820" s="179"/>
      <c r="ZD820" s="179"/>
      <c r="ZE820" s="179"/>
      <c r="ZF820" s="10"/>
      <c r="ZG820" s="10">
        <f>SUM(ZF815:ZF819)</f>
        <v>212.8</v>
      </c>
      <c r="ZH820" s="239"/>
      <c r="ZI820" s="179"/>
      <c r="ZJ820" s="439"/>
      <c r="ZL820" s="179"/>
      <c r="ZM820" s="179"/>
      <c r="ZN820" s="179"/>
      <c r="ZO820" s="10"/>
      <c r="ZP820" s="10">
        <f>SUM(ZO815:ZO819)</f>
        <v>440.90000000000009</v>
      </c>
      <c r="ZQ820" s="239"/>
      <c r="ZR820" s="179"/>
      <c r="ZS820" s="439"/>
      <c r="ZU820" s="179"/>
      <c r="ZV820" s="179"/>
      <c r="ZW820" s="179"/>
      <c r="ZX820" s="10"/>
      <c r="ZY820" s="10">
        <f>SUM(ZX815:ZX819)</f>
        <v>192.2</v>
      </c>
      <c r="ZZ820" s="239"/>
      <c r="AAA820" s="179"/>
      <c r="AAB820" s="439"/>
      <c r="AAD820" s="179"/>
      <c r="AAE820" s="179"/>
      <c r="AAF820" s="179"/>
      <c r="AAG820" s="10"/>
      <c r="AAH820" s="10">
        <f>SUM(AAG815:AAG819)</f>
        <v>163.19999999999999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9"/>
      <c r="AAV820" s="179"/>
      <c r="AAW820" s="179"/>
      <c r="AAX820" s="179"/>
      <c r="AAY820" s="10"/>
      <c r="AAZ820" s="10">
        <f>SUM(AAY815:AAY819)</f>
        <v>861.2</v>
      </c>
      <c r="ABA820" s="239"/>
      <c r="ABB820" s="179"/>
      <c r="ABC820" s="440"/>
      <c r="ABE820" s="179"/>
      <c r="ABF820" s="179"/>
      <c r="ABG820" s="179"/>
      <c r="ABH820" s="10"/>
      <c r="ABI820" s="10">
        <f>SUM(ABH815:ABH819)</f>
        <v>411.3</v>
      </c>
      <c r="ABJ820" s="239"/>
      <c r="ABK820" s="179"/>
      <c r="ABL820" s="439"/>
      <c r="ABN820" s="179"/>
      <c r="ABO820" s="179"/>
      <c r="ABP820" s="179"/>
      <c r="ABQ820" s="10"/>
      <c r="ABR820" s="10">
        <f>SUM(ABQ815:ABQ819)</f>
        <v>280.5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9"/>
      <c r="ADG820" s="179"/>
      <c r="ADH820" s="179"/>
      <c r="ADI820" s="179"/>
      <c r="ADJ820" s="10"/>
      <c r="ADK820" s="10">
        <f>SUM(ADJ815:ADJ819)</f>
        <v>310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9"/>
      <c r="ADY820" s="179"/>
      <c r="ADZ820" s="179"/>
      <c r="AEA820" s="179"/>
      <c r="AEB820" s="10"/>
      <c r="AEC820" s="10">
        <f>SUM(AEB815:AEB819)</f>
        <v>503.90000000000003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9"/>
      <c r="AGA820" s="179"/>
      <c r="AGB820" s="179"/>
      <c r="AGC820" s="179"/>
      <c r="AGD820" s="10"/>
      <c r="AGE820" s="10">
        <f>SUM(AGD815:AGD819)</f>
        <v>435.29999999999995</v>
      </c>
      <c r="AGF820" s="239"/>
      <c r="AGG820" s="179"/>
      <c r="AGH820" s="439"/>
      <c r="AGJ820" s="179"/>
      <c r="AGK820" s="179"/>
      <c r="AGL820" s="179"/>
      <c r="AGM820" s="10"/>
      <c r="AGN820" s="10">
        <f>SUM(AGM815:AGM819)</f>
        <v>448.30000000000007</v>
      </c>
      <c r="AGO820" s="239"/>
      <c r="AGP820" s="179"/>
      <c r="AGQ820" s="439"/>
      <c r="AGS820" s="179"/>
      <c r="AGT820" s="179"/>
      <c r="AGU820" s="179"/>
      <c r="AGV820" s="10"/>
      <c r="AGW820" s="10">
        <f>SUM(AGV815:AGV819)</f>
        <v>331.1</v>
      </c>
      <c r="AGX820" s="239"/>
      <c r="AGY820" s="179"/>
      <c r="AGZ820" s="439"/>
      <c r="AHB820" s="179"/>
      <c r="AHC820" s="179"/>
      <c r="AHD820" s="179"/>
      <c r="AHE820" s="10"/>
      <c r="AHF820" s="10">
        <f>SUM(AHE815:AHE819)</f>
        <v>335.1</v>
      </c>
      <c r="AHG820" s="239"/>
      <c r="AHH820" s="179"/>
      <c r="AHI820" s="442"/>
      <c r="AHK820" s="179"/>
      <c r="AHL820" s="179"/>
      <c r="AHM820" s="179"/>
      <c r="AHN820" s="10"/>
      <c r="AHO820" s="10">
        <f>SUM(AHN815:AHN819)</f>
        <v>697.99999999999989</v>
      </c>
      <c r="AHP820" s="239"/>
      <c r="AHQ820" s="179"/>
      <c r="AHR820" s="439"/>
      <c r="AHT820" s="179"/>
      <c r="AHU820" s="179"/>
      <c r="AHV820" s="179"/>
      <c r="AHW820" s="10"/>
      <c r="AHX820" s="10">
        <f>SUM(AHW815:AHW819)</f>
        <v>167.7</v>
      </c>
      <c r="AHY820" s="239"/>
      <c r="AHZ820" s="179"/>
      <c r="AIA820" s="439"/>
      <c r="AIC820" s="179"/>
      <c r="AID820" s="179"/>
      <c r="AIE820" s="179"/>
      <c r="AIF820" s="10"/>
      <c r="AIG820" s="10">
        <f>SUM(AIF815:AIF819)</f>
        <v>444.1</v>
      </c>
      <c r="AIH820" s="239"/>
      <c r="AII820" s="179"/>
      <c r="AIJ820" s="439"/>
      <c r="AIL820" s="179"/>
      <c r="AIM820" s="179"/>
      <c r="AIN820" s="179"/>
      <c r="AIO820" s="10"/>
      <c r="AIP820" s="10">
        <f>SUM(AIO815:AIO819)</f>
        <v>434.09999999999997</v>
      </c>
      <c r="AIQ820" s="239"/>
      <c r="AIR820" s="179"/>
      <c r="AIS820" s="439"/>
      <c r="AIU820" s="179"/>
      <c r="AIV820" s="179"/>
      <c r="AIW820" s="179"/>
      <c r="AIX820" s="10"/>
      <c r="AIY820" s="10">
        <f>SUM(AIX815:AIX819)</f>
        <v>439</v>
      </c>
      <c r="AIZ820" s="239"/>
      <c r="AJA820" s="179"/>
      <c r="AJB820" s="372"/>
      <c r="AJD820" s="179"/>
      <c r="AJE820" s="179"/>
      <c r="AJF820" s="179"/>
      <c r="AJG820" s="10"/>
      <c r="AJH820" s="10">
        <f>SUM(AJG815:AJG819)</f>
        <v>410.5</v>
      </c>
      <c r="AJI820" s="239"/>
      <c r="AJJ820" s="179"/>
      <c r="AJK820" s="439"/>
      <c r="AJM820" s="179"/>
      <c r="AJN820" s="179"/>
      <c r="AJO820" s="179"/>
      <c r="AJP820" s="10"/>
      <c r="AJQ820" s="10">
        <f>SUM(AJP815:AJP819)</f>
        <v>740.2</v>
      </c>
      <c r="AJR820" s="239"/>
      <c r="AJS820" s="179"/>
      <c r="AJT820" s="367"/>
      <c r="AJV820" s="179"/>
      <c r="AJW820" s="179"/>
      <c r="AJX820" s="179"/>
      <c r="AJY820" s="10"/>
      <c r="AJZ820" s="10">
        <f>SUM(AJY815:AJY819)</f>
        <v>375.6</v>
      </c>
      <c r="AKA820" s="239"/>
      <c r="AKB820" s="179"/>
      <c r="AKC820" s="439"/>
      <c r="AKE820" s="179"/>
      <c r="AKF820" s="179"/>
      <c r="AKG820" s="179"/>
      <c r="AKH820" s="10"/>
      <c r="AKI820" s="10">
        <f>SUM(AKH815:AKH819)</f>
        <v>661</v>
      </c>
      <c r="AKJ820" s="239"/>
      <c r="AKK820" s="179"/>
      <c r="AKL820" s="439"/>
      <c r="AKN820" s="179"/>
      <c r="AKO820" s="179"/>
      <c r="AKP820" s="179"/>
      <c r="AKQ820" s="10"/>
      <c r="AKR820" s="10">
        <f>SUM(AKQ815:AKQ819)</f>
        <v>262.10000000000002</v>
      </c>
      <c r="AKS820" s="239"/>
      <c r="AKT820" s="179"/>
      <c r="AKU820" s="439"/>
      <c r="AKW820" s="179"/>
      <c r="AKX820" s="179"/>
      <c r="AKY820" s="179"/>
      <c r="AKZ820" s="10"/>
      <c r="ALA820" s="10">
        <f>SUM(AKZ815:AKZ819)</f>
        <v>795.3</v>
      </c>
      <c r="ALB820" s="239"/>
      <c r="ALC820" s="179"/>
      <c r="ALD820" s="439"/>
      <c r="ALF820" s="179"/>
      <c r="ALG820" s="179"/>
      <c r="ALH820" s="179"/>
      <c r="ALI820" s="10"/>
      <c r="ALJ820" s="10">
        <f>SUM(ALI815:ALI819)</f>
        <v>459.20000000000005</v>
      </c>
      <c r="ALK820" s="239"/>
      <c r="ALL820" s="179"/>
      <c r="ALM820" s="439"/>
      <c r="ALO820" s="179"/>
      <c r="ALP820" s="179"/>
      <c r="ALQ820" s="179"/>
      <c r="ALR820" s="10"/>
      <c r="ALS820" s="10">
        <f>SUM(ALR815:ALR819)</f>
        <v>318.30000000000007</v>
      </c>
      <c r="ALT820" s="239"/>
      <c r="ALU820" s="179"/>
      <c r="ALV820" s="439"/>
      <c r="ALX820" s="179"/>
      <c r="ALY820" s="179"/>
      <c r="ALZ820" s="179"/>
      <c r="AMA820" s="10"/>
      <c r="AMB820" s="10">
        <f>SUM(AMA815:AMA819)</f>
        <v>307.90000000000003</v>
      </c>
      <c r="AMC820" s="239"/>
      <c r="AMD820" s="179"/>
      <c r="AME820" s="445"/>
      <c r="AMG820" s="179"/>
      <c r="AMH820" s="179"/>
      <c r="AMI820" s="179"/>
      <c r="AMJ820" s="10"/>
      <c r="AMK820" s="10">
        <f>SUM(AMJ815:AMJ819)</f>
        <v>376</v>
      </c>
      <c r="AML820" s="239"/>
      <c r="AMM820" s="179"/>
      <c r="AMN820" s="364"/>
      <c r="AMP820" s="179"/>
      <c r="AMQ820" s="179"/>
      <c r="AMR820" s="179"/>
      <c r="AMS820" s="10"/>
      <c r="AMT820" s="10">
        <f>SUM(AMS815:AMS819)</f>
        <v>220.5</v>
      </c>
      <c r="AMU820" s="239"/>
      <c r="AMV820" s="179"/>
      <c r="AMW820" s="439"/>
      <c r="AMY820" s="179"/>
      <c r="AMZ820" s="179"/>
      <c r="ANA820" s="179"/>
      <c r="ANB820" s="10"/>
      <c r="ANC820" s="10">
        <f>SUM(ANB815:ANB819)</f>
        <v>489.69999999999993</v>
      </c>
      <c r="AND820" s="239"/>
      <c r="ANE820" s="179"/>
      <c r="ANF820" s="439"/>
      <c r="ANH820" s="179"/>
      <c r="ANI820" s="179"/>
      <c r="ANJ820" s="179"/>
      <c r="ANK820" s="10"/>
      <c r="ANL820" s="10">
        <f>SUM(ANK815:ANK819)</f>
        <v>415.5</v>
      </c>
      <c r="ANM820" s="239"/>
      <c r="ANN820" s="179"/>
      <c r="ANO820" s="372"/>
      <c r="ANQ820" s="179"/>
      <c r="ANR820" s="179"/>
      <c r="ANS820" s="179"/>
      <c r="ANT820" s="10"/>
      <c r="ANU820" s="10">
        <f>SUM(ANT815:ANT819)</f>
        <v>227.9</v>
      </c>
      <c r="ANV820" s="239"/>
      <c r="ANW820" s="179"/>
      <c r="ANX820" s="439"/>
      <c r="ANZ820" s="179"/>
      <c r="AOA820" s="179"/>
      <c r="AOB820" s="179"/>
      <c r="AOC820" s="10"/>
      <c r="AOD820" s="10">
        <f>SUM(AOC815:AOC819)</f>
        <v>489.79999999999995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9"/>
      <c r="AOR820" s="179"/>
      <c r="AOS820" s="179"/>
      <c r="AOT820" s="179"/>
      <c r="AOU820" s="10"/>
      <c r="AOV820" s="10">
        <f>SUM(AOU815:AOU819)</f>
        <v>465.90000000000003</v>
      </c>
      <c r="AOW820" s="239"/>
      <c r="AOX820" s="179"/>
      <c r="AOY820" s="364"/>
      <c r="APA820" s="179"/>
      <c r="APB820" s="179"/>
      <c r="APC820" s="179"/>
      <c r="APD820" s="10"/>
      <c r="APE820" s="10">
        <f>SUM(APD815:APD819)</f>
        <v>788.7</v>
      </c>
      <c r="APF820" s="239"/>
      <c r="APG820" s="179"/>
      <c r="APH820" s="439"/>
      <c r="APJ820" s="179"/>
      <c r="APK820" s="179"/>
      <c r="APL820" s="179"/>
      <c r="APM820" s="10"/>
      <c r="APN820" s="10">
        <f>SUM(APM815:APM819)</f>
        <v>372.6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9"/>
      <c r="AQB820" s="179"/>
      <c r="AQC820" s="179"/>
      <c r="AQD820" s="179"/>
      <c r="AQE820" s="10"/>
      <c r="AQF820" s="10">
        <f>SUM(AQE815:AQE819)</f>
        <v>403.2</v>
      </c>
      <c r="AQG820" s="239"/>
      <c r="AQH820" s="179"/>
      <c r="AQI820" s="439"/>
      <c r="AQK820" s="179"/>
      <c r="AQL820" s="179"/>
      <c r="AQM820" s="179"/>
      <c r="AQN820" s="10"/>
      <c r="AQO820" s="10">
        <f>SUM(AQN815:AQN819)</f>
        <v>444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9"/>
      <c r="ASD820" s="179"/>
      <c r="ASE820" s="179"/>
      <c r="ASF820" s="179"/>
      <c r="ASG820" s="10"/>
      <c r="ASH820" s="10">
        <f>SUM(ASG815:ASG819)</f>
        <v>217.79999999999998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9"/>
      <c r="ASV820" s="179"/>
      <c r="ASW820" s="179"/>
      <c r="ASX820" s="179"/>
      <c r="ASY820" s="10"/>
      <c r="ASZ820" s="10">
        <f>SUM(ASY815:ASY819)</f>
        <v>202.10000000000002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9"/>
      <c r="AWQ820" s="179"/>
      <c r="AWR820" s="179"/>
      <c r="AWS820" s="179"/>
      <c r="AWT820" s="10"/>
      <c r="AWU820" s="10">
        <f>SUM(AWT815:AWT819)</f>
        <v>181.6</v>
      </c>
      <c r="AWV820" s="239"/>
      <c r="AWW820" s="179"/>
      <c r="AWX820" s="439"/>
      <c r="AWZ820" s="179"/>
      <c r="AXA820" s="179"/>
      <c r="AXB820" s="179"/>
      <c r="AXC820" s="10"/>
      <c r="AXD820" s="10">
        <f>SUM(AXC815:AXC819)</f>
        <v>262.89999999999998</v>
      </c>
      <c r="AXE820" s="239"/>
      <c r="AXF820" s="179"/>
      <c r="AXG820" s="439"/>
      <c r="AXI820" s="179"/>
      <c r="AXJ820" s="179"/>
      <c r="AXK820" s="179"/>
      <c r="AXL820" s="10"/>
      <c r="AXM820" s="10">
        <f>SUM(AXL815:AXL819)</f>
        <v>309.70000000000005</v>
      </c>
      <c r="AXN820" s="239"/>
      <c r="AXO820" s="179"/>
      <c r="AXP820" s="439"/>
      <c r="AXR820" s="179"/>
      <c r="AXS820" s="179"/>
      <c r="AXT820" s="179"/>
      <c r="AXU820" s="10"/>
      <c r="AXV820" s="10">
        <f>SUM(AXU815:AXU819)</f>
        <v>472.20000000000005</v>
      </c>
      <c r="AXW820" s="239"/>
      <c r="AXX820" s="179"/>
      <c r="AXY820" s="439"/>
      <c r="AYA820" s="179"/>
      <c r="AYB820" s="179"/>
      <c r="AYC820" s="179"/>
      <c r="AYD820" s="10"/>
      <c r="AYE820" s="10">
        <f>SUM(AYD815:AYD819)</f>
        <v>252.5</v>
      </c>
      <c r="AYF820" s="239"/>
      <c r="AYG820" s="179"/>
      <c r="AYH820" s="439"/>
      <c r="AYJ820" s="179"/>
      <c r="AYK820" s="179"/>
      <c r="AYL820" s="179"/>
      <c r="AYM820" s="10"/>
      <c r="AYN820" s="10">
        <f>SUM(AYM815:AYM819)</f>
        <v>542.5</v>
      </c>
      <c r="AYO820" s="239"/>
      <c r="AYP820" s="179"/>
      <c r="AYQ820" s="439"/>
      <c r="AYS820" s="179"/>
      <c r="AYT820" s="179"/>
      <c r="AYU820" s="179"/>
      <c r="AYV820" s="10"/>
      <c r="AYW820" s="10">
        <f>SUM(AYV815:AYV819)</f>
        <v>247.6</v>
      </c>
      <c r="AYX820" s="239"/>
      <c r="AYY820" s="179"/>
      <c r="AYZ820" s="439"/>
      <c r="AZB820" s="179"/>
      <c r="AZC820" s="179"/>
      <c r="AZD820" s="179"/>
      <c r="AZE820" s="10"/>
      <c r="AZF820" s="10">
        <f>SUM(AZE815:AZE819)</f>
        <v>405.6</v>
      </c>
      <c r="AZG820" s="239"/>
      <c r="AZH820" s="179"/>
      <c r="AZI820" s="439"/>
      <c r="AZK820" s="179"/>
      <c r="AZL820" s="179"/>
      <c r="AZM820" s="179"/>
      <c r="AZN820" s="10"/>
      <c r="AZO820" s="10">
        <f>SUM(AZN815:AZN819)</f>
        <v>374</v>
      </c>
      <c r="AZP820" s="239"/>
      <c r="AZQ820" s="179"/>
      <c r="AZR820" s="439"/>
      <c r="AZT820" s="179"/>
      <c r="AZU820" s="179"/>
      <c r="AZV820" s="179"/>
      <c r="AZW820" s="10"/>
      <c r="AZX820" s="10">
        <f>SUM(AZW815:AZW819)</f>
        <v>418.49999999999994</v>
      </c>
      <c r="AZY820" s="239"/>
      <c r="AZZ820" s="179"/>
      <c r="BAA820" s="439"/>
      <c r="BAC820" s="179"/>
      <c r="BAD820" s="179"/>
      <c r="BAE820" s="179"/>
      <c r="BAF820" s="10"/>
      <c r="BAG820" s="10">
        <f>SUM(BAF815:BAF819)</f>
        <v>485.19999999999993</v>
      </c>
      <c r="BAH820" s="239"/>
      <c r="BAI820" s="179"/>
      <c r="BAJ820" s="442"/>
      <c r="BAL820" s="179"/>
      <c r="BAM820" s="179"/>
      <c r="BAN820" s="179"/>
      <c r="BAO820" s="10"/>
      <c r="BAP820" s="10">
        <f>SUM(BAO815:BAO819)</f>
        <v>588.70000000000005</v>
      </c>
      <c r="BAQ820" s="239"/>
      <c r="BAR820" s="179"/>
      <c r="BAS820" s="439"/>
      <c r="BAU820" s="179"/>
      <c r="BAV820" s="179"/>
      <c r="BAW820" s="179"/>
      <c r="BAX820" s="10"/>
      <c r="BAY820" s="10">
        <f>SUM(BAX815:BAX819)</f>
        <v>538.4</v>
      </c>
      <c r="BAZ820" s="239"/>
      <c r="BBA820" s="179"/>
      <c r="BBB820" s="439"/>
      <c r="BBD820" s="179"/>
      <c r="BBE820" s="179"/>
      <c r="BBF820" s="179"/>
      <c r="BBG820" s="10"/>
      <c r="BBH820" s="10">
        <f>SUM(BBG815:BBG819)</f>
        <v>544.4</v>
      </c>
      <c r="BBI820" s="239"/>
      <c r="BBJ820" s="179"/>
      <c r="BBK820" s="439"/>
      <c r="BBM820" s="179"/>
      <c r="BBN820" s="179"/>
      <c r="BBO820" s="179"/>
      <c r="BBP820" s="10"/>
      <c r="BBQ820" s="10">
        <f>SUM(BBP815:BBP819)</f>
        <v>910.30000000000007</v>
      </c>
      <c r="BBR820" s="239"/>
      <c r="BBS820" s="179"/>
      <c r="BBT820" s="367"/>
      <c r="BBV820" s="179"/>
      <c r="BBW820" s="179"/>
      <c r="BBX820" s="179"/>
      <c r="BBY820" s="10"/>
      <c r="BBZ820" s="10">
        <f>SUM(BBY815:BBY819)</f>
        <v>294.20000000000005</v>
      </c>
      <c r="BCA820" s="239"/>
      <c r="BCB820" s="179"/>
      <c r="BCC820" s="439"/>
      <c r="BCE820" s="179"/>
      <c r="BCF820" s="179"/>
      <c r="BCG820" s="179"/>
      <c r="BCH820" s="10"/>
      <c r="BCI820" s="10">
        <f>SUM(BCH815:BCH819)</f>
        <v>420</v>
      </c>
      <c r="BCJ820" s="239"/>
      <c r="BCK820" s="179"/>
      <c r="BCL820" s="439"/>
      <c r="BCN820" s="179"/>
      <c r="BCO820" s="179"/>
      <c r="BCP820" s="179"/>
      <c r="BCQ820" s="10"/>
      <c r="BCR820" s="10">
        <f>SUM(BCQ815:BCQ819)</f>
        <v>441</v>
      </c>
      <c r="BCS820" s="239"/>
      <c r="BCT820" s="179"/>
      <c r="BCU820" s="372"/>
      <c r="BCW820" s="179"/>
      <c r="BCX820" s="179"/>
      <c r="BCY820" s="179"/>
      <c r="BCZ820" s="10"/>
      <c r="BDA820" s="10">
        <f>SUM(BCZ815:BCZ819)</f>
        <v>534.4</v>
      </c>
      <c r="BDB820" s="239"/>
      <c r="BDC820" s="179"/>
      <c r="BDD820" s="367"/>
      <c r="BDF820" s="179"/>
      <c r="BDG820" s="179"/>
      <c r="BDH820" s="179"/>
      <c r="BDI820" s="10"/>
      <c r="BDJ820" s="10">
        <f>SUM(BDI815:BDI819)</f>
        <v>232.40000000000003</v>
      </c>
      <c r="BDK820" s="239"/>
      <c r="BDL820" s="179"/>
      <c r="BDM820" s="439"/>
      <c r="BDO820" s="179"/>
      <c r="BDP820" s="179"/>
      <c r="BDQ820" s="179"/>
      <c r="BDR820" s="10"/>
      <c r="BDS820" s="10">
        <f>SUM(BDR815:BDR819)</f>
        <v>441.90000000000003</v>
      </c>
      <c r="BDT820" s="239"/>
      <c r="BDU820" s="179"/>
      <c r="BDV820" s="439"/>
      <c r="BDX820" s="179"/>
      <c r="BDY820" s="179"/>
      <c r="BDZ820" s="179"/>
      <c r="BEA820" s="10"/>
      <c r="BEB820" s="10">
        <f>SUM(BEA815:BEA819)</f>
        <v>289.29999999999995</v>
      </c>
      <c r="BEC820" s="239"/>
      <c r="BED820" s="179"/>
      <c r="BEE820" s="439"/>
      <c r="BEG820" s="179"/>
      <c r="BEH820" s="179"/>
      <c r="BEI820" s="179"/>
      <c r="BEJ820" s="10"/>
      <c r="BEK820" s="10">
        <f>SUM(BEJ815:BEJ819)</f>
        <v>599.6</v>
      </c>
      <c r="BEL820" s="239"/>
      <c r="BEM820" s="179"/>
      <c r="BEN820" s="439"/>
      <c r="BEP820" s="179"/>
      <c r="BEQ820" s="179"/>
      <c r="BER820" s="179"/>
      <c r="BES820" s="10"/>
      <c r="BET820" s="10">
        <f>SUM(BES815:BES819)</f>
        <v>358.80000000000007</v>
      </c>
      <c r="BEU820" s="239"/>
      <c r="BEV820" s="179"/>
      <c r="BEW820" s="439"/>
      <c r="BEY820" s="179"/>
      <c r="BEZ820" s="179"/>
      <c r="BFA820" s="179"/>
      <c r="BFB820" s="10"/>
      <c r="BFC820" s="10">
        <f>SUM(BFB815:BFB819)</f>
        <v>148.9</v>
      </c>
      <c r="BFD820" s="239"/>
      <c r="BFE820" s="179"/>
      <c r="BFF820" s="439"/>
      <c r="BFH820" s="179"/>
      <c r="BFI820" s="179"/>
      <c r="BFJ820" s="179"/>
      <c r="BFK820" s="10"/>
      <c r="BFL820" s="10">
        <f>SUM(BFK815:BFK819)</f>
        <v>325.59999999999997</v>
      </c>
      <c r="BFM820" s="239"/>
      <c r="BFN820" s="179"/>
      <c r="BFO820" s="439"/>
      <c r="BFQ820" s="179"/>
      <c r="BFR820" s="179"/>
      <c r="BFS820" s="179"/>
      <c r="BFT820" s="10"/>
      <c r="BFU820" s="10">
        <f>SUM(BFT815:BFT819)</f>
        <v>436.4</v>
      </c>
      <c r="BFV820" s="239"/>
      <c r="BFW820" s="179"/>
      <c r="BFX820" s="372"/>
      <c r="BFZ820" s="179"/>
      <c r="BGA820" s="179"/>
      <c r="BGB820" s="179"/>
      <c r="BGC820" s="10"/>
      <c r="BGD820" s="10">
        <f>SUM(BGC815:BGC819)</f>
        <v>407.5</v>
      </c>
      <c r="BGE820" s="239"/>
      <c r="BGF820" s="179"/>
      <c r="BGG820" s="439"/>
      <c r="BGI820" s="179"/>
      <c r="BGJ820" s="179"/>
      <c r="BGK820" s="179"/>
      <c r="BGL820" s="10"/>
      <c r="BGM820" s="10">
        <f>SUM(BGL815:BGL819)</f>
        <v>227.5</v>
      </c>
      <c r="BGN820" s="239"/>
      <c r="BGO820" s="179"/>
      <c r="BGP820" s="372"/>
      <c r="BGR820" s="179"/>
      <c r="BGS820" s="179"/>
      <c r="BGT820" s="179"/>
      <c r="BGU820" s="10"/>
      <c r="BGV820" s="10">
        <f>SUM(BGU815:BGU819)</f>
        <v>438.70000000000005</v>
      </c>
      <c r="BGW820" s="239"/>
      <c r="BGX820" s="179"/>
      <c r="BGY820" s="439"/>
      <c r="BHA820" s="179"/>
      <c r="BHB820" s="179"/>
      <c r="BHC820" s="179"/>
      <c r="BHD820" s="10"/>
      <c r="BHE820" s="10">
        <f>SUM(BHD815:BHD819)</f>
        <v>715.5</v>
      </c>
    </row>
    <row r="821" spans="1:1565" s="14" customFormat="1" ht="15">
      <c r="A821" s="179" t="s">
        <v>85</v>
      </c>
      <c r="B821" s="365" t="s">
        <v>546</v>
      </c>
      <c r="C821" s="14" t="s">
        <v>1662</v>
      </c>
      <c r="D821" s="248">
        <f>IF(C821="Kopman",1.5,1)</f>
        <v>1.5</v>
      </c>
      <c r="E821" s="180">
        <f>VLOOKUP(B821,$A$879:$F$2508,6,FALSE)</f>
        <v>393</v>
      </c>
      <c r="F821" s="179" t="s">
        <v>61</v>
      </c>
      <c r="G821" s="10">
        <f>E821*1.5*D821</f>
        <v>884.25</v>
      </c>
      <c r="H821" s="10"/>
      <c r="I821" s="233"/>
      <c r="J821" s="179" t="s">
        <v>85</v>
      </c>
      <c r="K821" s="361" t="s">
        <v>2029</v>
      </c>
      <c r="M821" s="248">
        <f>IF(L821="Kopman",1.5,1)</f>
        <v>1</v>
      </c>
      <c r="N821" s="180">
        <f>VLOOKUP(K821,$A$879:$F$2508,6,FALSE)</f>
        <v>178</v>
      </c>
      <c r="O821" s="179" t="s">
        <v>61</v>
      </c>
      <c r="P821" s="10">
        <f>N821*1.5*M821</f>
        <v>267</v>
      </c>
      <c r="Q821" s="10"/>
      <c r="R821" s="233"/>
      <c r="S821" s="179" t="s">
        <v>85</v>
      </c>
      <c r="T821" s="361" t="s">
        <v>621</v>
      </c>
      <c r="V821" s="248">
        <f>IF(U821="Kopman",1.5,1)</f>
        <v>1</v>
      </c>
      <c r="W821" s="180">
        <f>VLOOKUP(T821,$A$879:$F$2508,6,FALSE)</f>
        <v>76</v>
      </c>
      <c r="X821" s="179" t="s">
        <v>61</v>
      </c>
      <c r="Y821" s="10">
        <f>W821*1.5*V821</f>
        <v>114</v>
      </c>
      <c r="Z821" s="10"/>
      <c r="AA821" s="233"/>
      <c r="AB821" s="179" t="s">
        <v>85</v>
      </c>
      <c r="AC821" s="361" t="s">
        <v>546</v>
      </c>
      <c r="AE821" s="248">
        <f>IF(AD821="Kopman",1.5,1)</f>
        <v>1</v>
      </c>
      <c r="AF821" s="180">
        <f>VLOOKUP(AC821,$A$879:$F$2508,6,FALSE)</f>
        <v>393</v>
      </c>
      <c r="AG821" s="179" t="s">
        <v>61</v>
      </c>
      <c r="AH821" s="10">
        <f>AF821*1.5*AE821</f>
        <v>589.5</v>
      </c>
      <c r="AI821" s="10"/>
      <c r="AJ821" s="233"/>
      <c r="AK821" s="179" t="s">
        <v>85</v>
      </c>
      <c r="AL821" s="362" t="s">
        <v>2029</v>
      </c>
      <c r="AM821" s="14" t="s">
        <v>1662</v>
      </c>
      <c r="AN821" s="248">
        <f>IF(AM821="Kopman",1.5,1)</f>
        <v>1.5</v>
      </c>
      <c r="AO821" s="180">
        <f>VLOOKUP(AL821,$A$879:$F$2508,6,FALSE)</f>
        <v>178</v>
      </c>
      <c r="AP821" s="179" t="s">
        <v>61</v>
      </c>
      <c r="AQ821" s="10">
        <f>AO821*1.5*AN821</f>
        <v>400.5</v>
      </c>
      <c r="AR821" s="10"/>
      <c r="AS821" s="233"/>
      <c r="AT821" s="179" t="s">
        <v>85</v>
      </c>
      <c r="AU821" s="361" t="s">
        <v>413</v>
      </c>
      <c r="AW821" s="248">
        <f>IF(AV821="Kopman",1.5,1)</f>
        <v>1</v>
      </c>
      <c r="AX821" s="180">
        <f>VLOOKUP(AU821,$A$879:$F$2508,6,FALSE)</f>
        <v>60</v>
      </c>
      <c r="AY821" s="179" t="s">
        <v>61</v>
      </c>
      <c r="AZ821" s="10">
        <f>AX821*1.5*AW821</f>
        <v>90</v>
      </c>
      <c r="BA821" s="10"/>
      <c r="BB821" s="233"/>
      <c r="BC821" s="179" t="s">
        <v>85</v>
      </c>
      <c r="BD821" s="361" t="s">
        <v>2029</v>
      </c>
      <c r="BF821" s="248">
        <f>IF(BE821="Kopman",1.5,1)</f>
        <v>1</v>
      </c>
      <c r="BG821" s="180">
        <f>VLOOKUP(BD821,$A$879:$F$2508,6,FALSE)</f>
        <v>178</v>
      </c>
      <c r="BH821" s="179" t="s">
        <v>61</v>
      </c>
      <c r="BI821" s="10">
        <f>BG821*1.5*BF821</f>
        <v>267</v>
      </c>
      <c r="BJ821" s="10"/>
      <c r="BK821" s="233"/>
      <c r="BL821" s="179" t="s">
        <v>85</v>
      </c>
      <c r="BM821" s="361" t="s">
        <v>2029</v>
      </c>
      <c r="BO821" s="248">
        <f>IF(BN821="Kopman",1.5,1)</f>
        <v>1</v>
      </c>
      <c r="BP821" s="180">
        <f>VLOOKUP(BM821,$A$879:$F$2508,6,FALSE)</f>
        <v>178</v>
      </c>
      <c r="BQ821" s="179" t="s">
        <v>61</v>
      </c>
      <c r="BR821" s="10">
        <f>BP821*1.5*BO821</f>
        <v>267</v>
      </c>
      <c r="BS821" s="10"/>
      <c r="BT821" s="233"/>
      <c r="BU821" s="179" t="s">
        <v>85</v>
      </c>
      <c r="BV821" s="362" t="s">
        <v>1719</v>
      </c>
      <c r="BW821" s="14" t="s">
        <v>1662</v>
      </c>
      <c r="BX821" s="248">
        <f>IF(BW821="Kopman",1.5,1)</f>
        <v>1.5</v>
      </c>
      <c r="BY821" s="180">
        <f>VLOOKUP(BV821,$A$879:$F$2508,6,FALSE)</f>
        <v>40</v>
      </c>
      <c r="BZ821" s="179" t="s">
        <v>61</v>
      </c>
      <c r="CA821" s="10">
        <f>BY821*1.5*BX821</f>
        <v>90</v>
      </c>
      <c r="CB821" s="10"/>
      <c r="CC821" s="233"/>
      <c r="CD821" s="179" t="s">
        <v>85</v>
      </c>
      <c r="CE821" s="361" t="s">
        <v>413</v>
      </c>
      <c r="CG821" s="248">
        <f>IF(CF821="Kopman",1.5,1)</f>
        <v>1</v>
      </c>
      <c r="CH821" s="180">
        <f>VLOOKUP(CE821,$A$879:$F$2508,6,FALSE)</f>
        <v>60</v>
      </c>
      <c r="CI821" s="179" t="s">
        <v>61</v>
      </c>
      <c r="CJ821" s="10">
        <f>CH821*1.5*CG821</f>
        <v>90</v>
      </c>
      <c r="CK821" s="10"/>
      <c r="CL821" s="233"/>
      <c r="CM821" s="179" t="s">
        <v>85</v>
      </c>
      <c r="CN821" s="361" t="s">
        <v>2029</v>
      </c>
      <c r="CP821" s="248">
        <f>IF(CO821="Kopman",1.5,1)</f>
        <v>1</v>
      </c>
      <c r="CQ821" s="180">
        <f>VLOOKUP(CN821,$A$879:$F$2508,6,FALSE)</f>
        <v>178</v>
      </c>
      <c r="CR821" s="179" t="s">
        <v>61</v>
      </c>
      <c r="CS821" s="10">
        <f>CQ821*1.5*CP821</f>
        <v>267</v>
      </c>
      <c r="CT821" s="10"/>
      <c r="CU821" s="233"/>
      <c r="CV821" s="179" t="s">
        <v>85</v>
      </c>
      <c r="CW821" s="361" t="s">
        <v>413</v>
      </c>
      <c r="CY821" s="248">
        <f>IF(CX821="Kopman",1.5,1)</f>
        <v>1</v>
      </c>
      <c r="CZ821" s="180">
        <f>VLOOKUP(CW821,$A$879:$F$2508,6,FALSE)</f>
        <v>60</v>
      </c>
      <c r="DA821" s="179" t="s">
        <v>61</v>
      </c>
      <c r="DB821" s="10">
        <f>CZ821*1.5*CY821</f>
        <v>90</v>
      </c>
      <c r="DC821" s="10"/>
      <c r="DD821" s="233"/>
      <c r="DE821" s="179" t="s">
        <v>85</v>
      </c>
      <c r="DF821" s="361" t="s">
        <v>546</v>
      </c>
      <c r="DH821" s="248">
        <f>IF(DG821="Kopman",1.5,1)</f>
        <v>1</v>
      </c>
      <c r="DI821" s="180">
        <f>VLOOKUP(DF821,$A$879:$F$2508,6,FALSE)</f>
        <v>393</v>
      </c>
      <c r="DJ821" s="179" t="s">
        <v>61</v>
      </c>
      <c r="DK821" s="10">
        <f>DI821*1.5*DH821</f>
        <v>589.5</v>
      </c>
      <c r="DL821" s="10"/>
      <c r="DM821" s="233"/>
      <c r="DN821" s="179" t="s">
        <v>85</v>
      </c>
      <c r="DO821" s="362" t="s">
        <v>546</v>
      </c>
      <c r="DP821" s="14" t="s">
        <v>1662</v>
      </c>
      <c r="DQ821" s="248">
        <f>IF(DP821="Kopman",1.5,1)</f>
        <v>1.5</v>
      </c>
      <c r="DR821" s="180">
        <f>VLOOKUP(DO821,$A$879:$F$2508,6,FALSE)</f>
        <v>393</v>
      </c>
      <c r="DS821" s="179" t="s">
        <v>61</v>
      </c>
      <c r="DT821" s="10">
        <f>DR821*1.5*DQ821</f>
        <v>884.25</v>
      </c>
      <c r="DU821" s="10"/>
      <c r="DV821" s="233"/>
      <c r="DW821" s="179" t="s">
        <v>85</v>
      </c>
      <c r="DX821" s="361" t="s">
        <v>1719</v>
      </c>
      <c r="DZ821" s="248">
        <f>IF(DY821="Kopman",1.5,1)</f>
        <v>1</v>
      </c>
      <c r="EA821" s="180">
        <f>VLOOKUP(DX821,$A$879:$F$2508,6,FALSE)</f>
        <v>40</v>
      </c>
      <c r="EB821" s="179" t="s">
        <v>61</v>
      </c>
      <c r="EC821" s="10">
        <f>EA821*1.5*DZ821</f>
        <v>60</v>
      </c>
      <c r="ED821" s="10"/>
      <c r="EE821" s="233"/>
      <c r="EF821" s="179" t="s">
        <v>85</v>
      </c>
      <c r="EG821" s="361" t="s">
        <v>2071</v>
      </c>
      <c r="EI821" s="248">
        <f>IF(EH821="Kopman",1.5,1)</f>
        <v>1</v>
      </c>
      <c r="EJ821" s="180">
        <f>VLOOKUP(EG821,$A$879:$F$2508,6,FALSE)</f>
        <v>112</v>
      </c>
      <c r="EK821" s="179" t="s">
        <v>61</v>
      </c>
      <c r="EL821" s="10">
        <f>EJ821*1.5*EI821</f>
        <v>168</v>
      </c>
      <c r="EM821" s="10"/>
      <c r="EN821" s="233"/>
      <c r="EO821" s="179" t="s">
        <v>85</v>
      </c>
      <c r="EP821" s="361" t="s">
        <v>2039</v>
      </c>
      <c r="ER821" s="248">
        <f>IF(EQ821="Kopman",1.5,1)</f>
        <v>1</v>
      </c>
      <c r="ES821" s="180">
        <f>VLOOKUP(EP821,$A$879:$F$2508,6,FALSE)</f>
        <v>141</v>
      </c>
      <c r="ET821" s="179" t="s">
        <v>61</v>
      </c>
      <c r="EU821" s="10">
        <f>ES821*1.5*ER821</f>
        <v>211.5</v>
      </c>
      <c r="EV821" s="10"/>
      <c r="EW821" s="233"/>
      <c r="EX821" s="179" t="s">
        <v>85</v>
      </c>
      <c r="EY821" s="362" t="s">
        <v>413</v>
      </c>
      <c r="EZ821" s="14" t="s">
        <v>1662</v>
      </c>
      <c r="FA821" s="248">
        <f>IF(EZ821="Kopman",1.5,1)</f>
        <v>1.5</v>
      </c>
      <c r="FB821" s="180">
        <f>VLOOKUP(EY821,$A$879:$F$2508,6,FALSE)</f>
        <v>60</v>
      </c>
      <c r="FC821" s="179" t="s">
        <v>61</v>
      </c>
      <c r="FD821" s="10">
        <f>FB821*1.5*FA821</f>
        <v>135</v>
      </c>
      <c r="FE821" s="10"/>
      <c r="FF821" s="233"/>
      <c r="FG821" s="179" t="s">
        <v>85</v>
      </c>
      <c r="FH821" s="361" t="s">
        <v>1719</v>
      </c>
      <c r="FJ821" s="248">
        <f>IF(FI821="Kopman",1.5,1)</f>
        <v>1</v>
      </c>
      <c r="FK821" s="180">
        <f>VLOOKUP(FH821,$A$879:$F$2508,6,FALSE)</f>
        <v>40</v>
      </c>
      <c r="FL821" s="179" t="s">
        <v>61</v>
      </c>
      <c r="FM821" s="10">
        <f>FK821*1.5*FJ821</f>
        <v>60</v>
      </c>
      <c r="FN821" s="10"/>
      <c r="FO821" s="233"/>
      <c r="FP821" s="179" t="s">
        <v>85</v>
      </c>
      <c r="FQ821" s="361" t="s">
        <v>1719</v>
      </c>
      <c r="FS821" s="248">
        <f>IF(FR821="Kopman",1.5,1)</f>
        <v>1</v>
      </c>
      <c r="FT821" s="180">
        <f>VLOOKUP(FQ821,$A$879:$F$2508,6,FALSE)</f>
        <v>40</v>
      </c>
      <c r="FU821" s="179" t="s">
        <v>61</v>
      </c>
      <c r="FV821" s="10">
        <f>FT821*1.5*FS821</f>
        <v>60</v>
      </c>
      <c r="FW821" s="10"/>
      <c r="FX821" s="233"/>
      <c r="FY821" s="179" t="s">
        <v>85</v>
      </c>
      <c r="FZ821" s="369" t="s">
        <v>183</v>
      </c>
      <c r="GB821" s="248">
        <f>IF(GA821="Kopman",1.5,1)</f>
        <v>1</v>
      </c>
      <c r="GC821" s="180" t="e">
        <f>VLOOKUP(FZ821,$A$879:$F$2508,6,FALSE)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1" t="s">
        <v>413</v>
      </c>
      <c r="GK821" s="248">
        <f>IF(GJ821="Kopman",1.5,1)</f>
        <v>1</v>
      </c>
      <c r="GL821" s="180">
        <f>VLOOKUP(GI821,$A$879:$F$2508,6,FALSE)</f>
        <v>60</v>
      </c>
      <c r="GM821" s="179" t="s">
        <v>61</v>
      </c>
      <c r="GN821" s="10">
        <f>GL821*1.5*GK821</f>
        <v>90</v>
      </c>
      <c r="GO821" s="10"/>
      <c r="GP821" s="233"/>
      <c r="GQ821" s="179" t="s">
        <v>85</v>
      </c>
      <c r="GR821" s="361" t="s">
        <v>2029</v>
      </c>
      <c r="GT821" s="248">
        <f>IF(GS821="Kopman",1.5,1)</f>
        <v>1</v>
      </c>
      <c r="GU821" s="180">
        <f>VLOOKUP(GR821,$A$879:$F$2508,6,FALSE)</f>
        <v>178</v>
      </c>
      <c r="GV821" s="179" t="s">
        <v>61</v>
      </c>
      <c r="GW821" s="10">
        <f>GU821*1.5*GT821</f>
        <v>267</v>
      </c>
      <c r="GX821" s="10"/>
      <c r="GY821" s="233"/>
      <c r="GZ821" s="179" t="s">
        <v>85</v>
      </c>
      <c r="HA821" s="361" t="s">
        <v>544</v>
      </c>
      <c r="HC821" s="248">
        <f>IF(HB821="Kopman",1.5,1)</f>
        <v>1</v>
      </c>
      <c r="HD821" s="180">
        <f>VLOOKUP(HA821,$A$879:$F$2508,6,FALSE)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1" t="s">
        <v>547</v>
      </c>
      <c r="HL821" s="248">
        <f>IF(HK821="Kopman",1.5,1)</f>
        <v>1</v>
      </c>
      <c r="HM821" s="180">
        <f>VLOOKUP(HJ821,$A$879:$F$2508,6,FALSE)</f>
        <v>160</v>
      </c>
      <c r="HN821" s="179" t="s">
        <v>61</v>
      </c>
      <c r="HO821" s="10">
        <f>HM821*1.5*HL821</f>
        <v>240</v>
      </c>
      <c r="HP821" s="10"/>
      <c r="HQ821" s="233"/>
      <c r="HR821" s="179" t="s">
        <v>85</v>
      </c>
      <c r="HS821" s="361" t="s">
        <v>2461</v>
      </c>
      <c r="HU821" s="248">
        <f>IF(HT821="Kopman",1.5,1)</f>
        <v>1</v>
      </c>
      <c r="HV821" s="180">
        <f>VLOOKUP(HS821,$A$879:$F$2508,6,FALSE)</f>
        <v>72</v>
      </c>
      <c r="HW821" s="179" t="s">
        <v>61</v>
      </c>
      <c r="HX821" s="10">
        <f>HV821*1.5*HU821</f>
        <v>108</v>
      </c>
      <c r="HY821" s="10"/>
      <c r="HZ821" s="233"/>
      <c r="IA821" s="179" t="s">
        <v>85</v>
      </c>
      <c r="IB821" s="361" t="s">
        <v>546</v>
      </c>
      <c r="ID821" s="248">
        <f>IF(IC821="Kopman",1.5,1)</f>
        <v>1</v>
      </c>
      <c r="IE821" s="180">
        <f>VLOOKUP(IB821,$A$879:$F$2508,6,FALSE)</f>
        <v>393</v>
      </c>
      <c r="IF821" s="179" t="s">
        <v>61</v>
      </c>
      <c r="IG821" s="10">
        <f>IE821*1.5*ID821</f>
        <v>589.5</v>
      </c>
      <c r="IH821" s="10"/>
      <c r="II821" s="233"/>
      <c r="IJ821" s="179" t="s">
        <v>85</v>
      </c>
      <c r="IK821" s="361" t="s">
        <v>621</v>
      </c>
      <c r="IM821" s="248">
        <f>IF(IL821="Kopman",1.5,1)</f>
        <v>1</v>
      </c>
      <c r="IN821" s="180">
        <f>VLOOKUP(IK821,$A$879:$F$2508,6,FALSE)</f>
        <v>76</v>
      </c>
      <c r="IO821" s="179" t="s">
        <v>61</v>
      </c>
      <c r="IP821" s="10">
        <f>IN821*1.5*IM821</f>
        <v>114</v>
      </c>
      <c r="IQ821" s="10"/>
      <c r="IR821" s="233"/>
      <c r="IS821" s="179" t="s">
        <v>85</v>
      </c>
      <c r="IT821" s="361" t="s">
        <v>546</v>
      </c>
      <c r="IV821" s="248">
        <f>IF(IU821="Kopman",1.5,1)</f>
        <v>1</v>
      </c>
      <c r="IW821" s="180">
        <f>VLOOKUP(IT821,$A$879:$F$2508,6,FALSE)</f>
        <v>393</v>
      </c>
      <c r="IX821" s="179" t="s">
        <v>61</v>
      </c>
      <c r="IY821" s="10">
        <f>IW821*1.5*IV821</f>
        <v>589.5</v>
      </c>
      <c r="IZ821" s="10"/>
      <c r="JA821" s="233"/>
      <c r="JB821" s="179" t="s">
        <v>85</v>
      </c>
      <c r="JC821" s="361" t="s">
        <v>2039</v>
      </c>
      <c r="JE821" s="248">
        <f>IF(JD821="Kopman",1.5,1)</f>
        <v>1</v>
      </c>
      <c r="JF821" s="180">
        <f>VLOOKUP(JC821,$A$879:$F$2508,6,FALSE)</f>
        <v>141</v>
      </c>
      <c r="JG821" s="179" t="s">
        <v>61</v>
      </c>
      <c r="JH821" s="10">
        <f>JF821*1.5*JE821</f>
        <v>211.5</v>
      </c>
      <c r="JI821" s="10"/>
      <c r="JJ821" s="233"/>
      <c r="JK821" s="179" t="s">
        <v>85</v>
      </c>
      <c r="JL821" s="361" t="s">
        <v>1719</v>
      </c>
      <c r="JN821" s="248">
        <f>IF(JM821="Kopman",1.5,1)</f>
        <v>1</v>
      </c>
      <c r="JO821" s="180">
        <f>VLOOKUP(JL821,$A$879:$F$2508,6,FALSE)</f>
        <v>40</v>
      </c>
      <c r="JP821" s="179" t="s">
        <v>61</v>
      </c>
      <c r="JQ821" s="10">
        <f>JO821*1.5*JN821</f>
        <v>60</v>
      </c>
      <c r="JR821" s="10"/>
      <c r="JS821" s="233"/>
      <c r="JT821" s="179" t="s">
        <v>85</v>
      </c>
      <c r="JU821" s="361" t="s">
        <v>1719</v>
      </c>
      <c r="JW821" s="248">
        <f>IF(JV821="Kopman",1.5,1)</f>
        <v>1</v>
      </c>
      <c r="JX821" s="180">
        <f>VLOOKUP(JU821,$A$879:$F$2508,6,FALSE)</f>
        <v>40</v>
      </c>
      <c r="JY821" s="179" t="s">
        <v>61</v>
      </c>
      <c r="JZ821" s="10">
        <f>JX821*1.5*JW821</f>
        <v>60</v>
      </c>
      <c r="KA821" s="10"/>
      <c r="KB821" s="233"/>
      <c r="KC821" s="179" t="s">
        <v>85</v>
      </c>
      <c r="KD821" s="369" t="s">
        <v>183</v>
      </c>
      <c r="KF821" s="248">
        <f>IF(KE821="Kopman",1.5,1)</f>
        <v>1</v>
      </c>
      <c r="KG821" s="180" t="e">
        <f>VLOOKUP(KD821,$A$879:$F$2508,6,FALSE)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1" t="s">
        <v>547</v>
      </c>
      <c r="KO821" s="248">
        <f>IF(KN821="Kopman",1.5,1)</f>
        <v>1</v>
      </c>
      <c r="KP821" s="180">
        <f>VLOOKUP(KM821,$A$879:$F$2508,6,FALSE)</f>
        <v>160</v>
      </c>
      <c r="KQ821" s="179" t="s">
        <v>61</v>
      </c>
      <c r="KR821" s="10">
        <f>KP821*1.5*KO821</f>
        <v>240</v>
      </c>
      <c r="KS821" s="10"/>
      <c r="KT821" s="233"/>
      <c r="KU821" s="179" t="s">
        <v>85</v>
      </c>
      <c r="KV821" s="361" t="s">
        <v>413</v>
      </c>
      <c r="KX821" s="248">
        <f>IF(KW821="Kopman",1.5,1)</f>
        <v>1</v>
      </c>
      <c r="KY821" s="180">
        <f>VLOOKUP(KV821,$A$879:$F$2508,6,FALSE)</f>
        <v>60</v>
      </c>
      <c r="KZ821" s="179" t="s">
        <v>61</v>
      </c>
      <c r="LA821" s="10">
        <f>KY821*1.5*KX821</f>
        <v>90</v>
      </c>
      <c r="LB821" s="10"/>
      <c r="LC821" s="233"/>
      <c r="LD821" s="179" t="s">
        <v>85</v>
      </c>
      <c r="LE821" s="369" t="s">
        <v>183</v>
      </c>
      <c r="LG821" s="248">
        <f>IF(LF821="Kopman",1.5,1)</f>
        <v>1</v>
      </c>
      <c r="LH821" s="180" t="e">
        <f>VLOOKUP(LE821,$A$879:$F$2508,6,FALSE)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1" t="s">
        <v>546</v>
      </c>
      <c r="LP821" s="248">
        <f>IF(LO821="Kopman",1.5,1)</f>
        <v>1</v>
      </c>
      <c r="LQ821" s="180">
        <f>VLOOKUP(LN821,$A$879:$F$2508,6,FALSE)</f>
        <v>393</v>
      </c>
      <c r="LR821" s="179" t="s">
        <v>61</v>
      </c>
      <c r="LS821" s="10">
        <f>LQ821*1.5*LP821</f>
        <v>589.5</v>
      </c>
      <c r="LT821" s="10"/>
      <c r="LU821" s="233"/>
      <c r="LV821" s="179" t="s">
        <v>85</v>
      </c>
      <c r="LW821" s="361" t="s">
        <v>546</v>
      </c>
      <c r="LY821" s="248">
        <f>IF(LX821="Kopman",1.5,1)</f>
        <v>1</v>
      </c>
      <c r="LZ821" s="180">
        <f>VLOOKUP(LW821,$A$879:$F$2508,6,FALSE)</f>
        <v>393</v>
      </c>
      <c r="MA821" s="179" t="s">
        <v>61</v>
      </c>
      <c r="MB821" s="10">
        <f>LZ821*1.5*LY821</f>
        <v>589.5</v>
      </c>
      <c r="MC821" s="10"/>
      <c r="MD821" s="233"/>
      <c r="ME821" s="179" t="s">
        <v>85</v>
      </c>
      <c r="MF821" s="361" t="s">
        <v>544</v>
      </c>
      <c r="MH821" s="248">
        <f>IF(MG821="Kopman",1.5,1)</f>
        <v>1</v>
      </c>
      <c r="MI821" s="180">
        <f>VLOOKUP(MF821,$A$879:$F$2508,6,FALSE)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9" t="s">
        <v>183</v>
      </c>
      <c r="MQ821" s="248">
        <f>IF(MP821="Kopman",1.5,1)</f>
        <v>1</v>
      </c>
      <c r="MR821" s="180" t="e">
        <f>VLOOKUP(MO821,$A$879:$F$2508,6,FALSE)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1" t="s">
        <v>546</v>
      </c>
      <c r="MZ821" s="248">
        <f>IF(MY821="Kopman",1.5,1)</f>
        <v>1</v>
      </c>
      <c r="NA821" s="180">
        <f>VLOOKUP(MX821,$A$879:$F$2508,6,FALSE)</f>
        <v>393</v>
      </c>
      <c r="NB821" s="179" t="s">
        <v>61</v>
      </c>
      <c r="NC821" s="10">
        <f>NA821*1.5*MZ821</f>
        <v>589.5</v>
      </c>
      <c r="ND821" s="10"/>
      <c r="NE821" s="233"/>
      <c r="NF821" s="179" t="s">
        <v>85</v>
      </c>
      <c r="NG821" s="361" t="s">
        <v>2029</v>
      </c>
      <c r="NI821" s="248">
        <f>IF(NH821="Kopman",1.5,1)</f>
        <v>1</v>
      </c>
      <c r="NJ821" s="180">
        <f>VLOOKUP(NG821,$A$879:$F$2508,6,FALSE)</f>
        <v>178</v>
      </c>
      <c r="NK821" s="179" t="s">
        <v>61</v>
      </c>
      <c r="NL821" s="10">
        <f>NJ821*1.5*NI821</f>
        <v>267</v>
      </c>
      <c r="NM821" s="10"/>
      <c r="NN821" s="233"/>
      <c r="NO821" s="179" t="s">
        <v>85</v>
      </c>
      <c r="NP821" s="361" t="s">
        <v>477</v>
      </c>
      <c r="NR821" s="248">
        <f>IF(NQ821="Kopman",1.5,1)</f>
        <v>1</v>
      </c>
      <c r="NS821" s="180">
        <f>VLOOKUP(NP821,$A$879:$F$2508,6,FALSE)</f>
        <v>144</v>
      </c>
      <c r="NT821" s="179" t="s">
        <v>61</v>
      </c>
      <c r="NU821" s="10">
        <f>NS821*1.5*NR821</f>
        <v>216</v>
      </c>
      <c r="NV821" s="10"/>
      <c r="NW821" s="233"/>
      <c r="NX821" s="179" t="s">
        <v>85</v>
      </c>
      <c r="NY821" s="361" t="s">
        <v>2029</v>
      </c>
      <c r="OA821" s="248">
        <f>IF(NZ821="Kopman",1.5,1)</f>
        <v>1</v>
      </c>
      <c r="OB821" s="180">
        <f>VLOOKUP(NY821,$A$879:$F$2508,6,FALSE)</f>
        <v>178</v>
      </c>
      <c r="OC821" s="179" t="s">
        <v>61</v>
      </c>
      <c r="OD821" s="10">
        <f>OB821*1.5*OA821</f>
        <v>267</v>
      </c>
      <c r="OE821" s="10"/>
      <c r="OF821" s="233"/>
      <c r="OG821" s="179" t="s">
        <v>85</v>
      </c>
      <c r="OH821" s="361" t="s">
        <v>621</v>
      </c>
      <c r="OJ821" s="248">
        <f>IF(OI821="Kopman",1.5,1)</f>
        <v>1</v>
      </c>
      <c r="OK821" s="180">
        <f>VLOOKUP(OH821,$A$879:$F$2508,6,FALSE)</f>
        <v>76</v>
      </c>
      <c r="OL821" s="179" t="s">
        <v>61</v>
      </c>
      <c r="OM821" s="10">
        <f>OK821*1.5*OJ821</f>
        <v>114</v>
      </c>
      <c r="ON821" s="10"/>
      <c r="OO821" s="233"/>
      <c r="OP821" s="179" t="s">
        <v>85</v>
      </c>
      <c r="OQ821" s="361" t="s">
        <v>2029</v>
      </c>
      <c r="OS821" s="248">
        <f>IF(OR821="Kopman",1.5,1)</f>
        <v>1</v>
      </c>
      <c r="OT821" s="180">
        <f>VLOOKUP(OQ821,$A$879:$F$2508,6,FALSE)</f>
        <v>178</v>
      </c>
      <c r="OU821" s="179" t="s">
        <v>61</v>
      </c>
      <c r="OV821" s="10">
        <f>OT821*1.5*OS821</f>
        <v>267</v>
      </c>
      <c r="OW821" s="10"/>
      <c r="OX821" s="233"/>
      <c r="OY821" s="179" t="s">
        <v>85</v>
      </c>
      <c r="OZ821" s="373" t="s">
        <v>547</v>
      </c>
      <c r="PA821" s="14" t="s">
        <v>1662</v>
      </c>
      <c r="PB821" s="248">
        <f>IF(PA821="Kopman",1.5,1)</f>
        <v>1.5</v>
      </c>
      <c r="PC821" s="180">
        <f>VLOOKUP(OZ821,$A$879:$F$2508,6,FALSE)</f>
        <v>160</v>
      </c>
      <c r="PD821" s="179" t="s">
        <v>61</v>
      </c>
      <c r="PE821" s="10">
        <f>PC821*1.5*PB821</f>
        <v>360</v>
      </c>
      <c r="PF821" s="10"/>
      <c r="PG821" s="233"/>
      <c r="PH821" s="179" t="s">
        <v>85</v>
      </c>
      <c r="PI821" s="361" t="s">
        <v>1719</v>
      </c>
      <c r="PK821" s="248">
        <f>IF(PJ821="Kopman",1.5,1)</f>
        <v>1</v>
      </c>
      <c r="PL821" s="180">
        <f>VLOOKUP(PI821,$A$879:$F$2508,6,FALSE)</f>
        <v>40</v>
      </c>
      <c r="PM821" s="179" t="s">
        <v>61</v>
      </c>
      <c r="PN821" s="10">
        <f>PL821*1.5*PK821</f>
        <v>60</v>
      </c>
      <c r="PO821" s="10"/>
      <c r="PP821" s="233"/>
      <c r="PQ821" s="179" t="s">
        <v>85</v>
      </c>
      <c r="PR821" s="361" t="s">
        <v>546</v>
      </c>
      <c r="PT821" s="248">
        <f>IF(PS821="Kopman",1.5,1)</f>
        <v>1</v>
      </c>
      <c r="PU821" s="180">
        <f>VLOOKUP(PR821,$A$879:$F$2508,6,FALSE)</f>
        <v>393</v>
      </c>
      <c r="PV821" s="179" t="s">
        <v>61</v>
      </c>
      <c r="PW821" s="10">
        <f>PU821*1.5*PT821</f>
        <v>589.5</v>
      </c>
      <c r="PX821" s="10"/>
      <c r="PY821" s="233"/>
      <c r="PZ821" s="179" t="s">
        <v>85</v>
      </c>
      <c r="QA821" s="363" t="s">
        <v>2461</v>
      </c>
      <c r="QC821" s="248">
        <f>IF(QB821="Kopman",1.5,1)</f>
        <v>1</v>
      </c>
      <c r="QD821" s="180">
        <f>VLOOKUP(QA821,$A$879:$F$2508,6,FALSE)</f>
        <v>72</v>
      </c>
      <c r="QE821" s="179" t="s">
        <v>61</v>
      </c>
      <c r="QF821" s="10">
        <f>QD821*1.5*QC821</f>
        <v>108</v>
      </c>
      <c r="QG821" s="10"/>
      <c r="QH821" s="233"/>
      <c r="QI821" s="179" t="s">
        <v>85</v>
      </c>
      <c r="QJ821" s="369" t="s">
        <v>183</v>
      </c>
      <c r="QL821" s="248">
        <f>IF(QK821="Kopman",1.5,1)</f>
        <v>1</v>
      </c>
      <c r="QM821" s="180" t="e">
        <f>VLOOKUP(QJ821,$A$879:$F$2508,6,FALSE)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1" t="s">
        <v>1374</v>
      </c>
      <c r="QU821" s="248">
        <f>IF(QT821="Kopman",1.5,1)</f>
        <v>1</v>
      </c>
      <c r="QV821" s="180">
        <f>VLOOKUP(QS821,$A$879:$F$2508,6,FALSE)</f>
        <v>74</v>
      </c>
      <c r="QW821" s="179" t="s">
        <v>61</v>
      </c>
      <c r="QX821" s="10">
        <f>QV821*1.5*QU821</f>
        <v>111</v>
      </c>
      <c r="QY821" s="10"/>
      <c r="QZ821" s="233"/>
      <c r="RA821" s="179" t="s">
        <v>85</v>
      </c>
      <c r="RB821" s="361" t="s">
        <v>459</v>
      </c>
      <c r="RD821" s="248">
        <f>IF(RC821="Kopman",1.5,1)</f>
        <v>1</v>
      </c>
      <c r="RE821" s="180">
        <f>VLOOKUP(RB821,$A$879:$F$2508,6,FALSE)</f>
        <v>55</v>
      </c>
      <c r="RF821" s="179" t="s">
        <v>61</v>
      </c>
      <c r="RG821" s="10">
        <f>RE821*1.5*RD821</f>
        <v>82.5</v>
      </c>
      <c r="RH821" s="10"/>
      <c r="RI821" s="233"/>
      <c r="RJ821" s="179" t="s">
        <v>85</v>
      </c>
      <c r="RK821" s="361" t="s">
        <v>2029</v>
      </c>
      <c r="RM821" s="248">
        <f>IF(RL821="Kopman",1.5,1)</f>
        <v>1</v>
      </c>
      <c r="RN821" s="180">
        <f>VLOOKUP(RK821,$A$879:$F$2508,6,FALSE)</f>
        <v>178</v>
      </c>
      <c r="RO821" s="179" t="s">
        <v>61</v>
      </c>
      <c r="RP821" s="10">
        <f>RN821*1.5*RM821</f>
        <v>267</v>
      </c>
      <c r="RQ821" s="10"/>
      <c r="RR821" s="233"/>
      <c r="RS821" s="179" t="s">
        <v>85</v>
      </c>
      <c r="RT821" s="369" t="s">
        <v>183</v>
      </c>
      <c r="RV821" s="248">
        <f>IF(RU821="Kopman",1.5,1)</f>
        <v>1</v>
      </c>
      <c r="RW821" s="180" t="e">
        <f>VLOOKUP(RT821,$A$879:$F$2508,6,FALSE)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1" t="s">
        <v>1719</v>
      </c>
      <c r="SE821" s="248">
        <f>IF(SD821="Kopman",1.5,1)</f>
        <v>1</v>
      </c>
      <c r="SF821" s="180">
        <f>VLOOKUP(SC821,$A$879:$F$2508,6,FALSE)</f>
        <v>40</v>
      </c>
      <c r="SG821" s="179" t="s">
        <v>61</v>
      </c>
      <c r="SH821" s="10">
        <f>SF821*1.5*SE821</f>
        <v>60</v>
      </c>
      <c r="SI821" s="10"/>
      <c r="SJ821" s="239"/>
      <c r="SK821" s="179" t="s">
        <v>85</v>
      </c>
      <c r="SL821" s="361" t="s">
        <v>546</v>
      </c>
      <c r="SN821" s="248">
        <f>IF(SM821="Kopman",1.5,1)</f>
        <v>1</v>
      </c>
      <c r="SO821" s="180">
        <f>VLOOKUP(SL821,$A$879:$F$2508,6,FALSE)</f>
        <v>393</v>
      </c>
      <c r="SP821" s="179" t="s">
        <v>61</v>
      </c>
      <c r="SQ821" s="10">
        <f>SO821*1.5*SN821</f>
        <v>589.5</v>
      </c>
      <c r="SR821" s="10"/>
      <c r="SS821" s="239"/>
      <c r="ST821" s="179" t="s">
        <v>85</v>
      </c>
      <c r="SU821" s="361" t="s">
        <v>546</v>
      </c>
      <c r="SW821" s="248">
        <f>IF(SV821="Kopman",1.5,1)</f>
        <v>1</v>
      </c>
      <c r="SX821" s="180">
        <f>VLOOKUP(SU821,$A$879:$F$2508,6,FALSE)</f>
        <v>393</v>
      </c>
      <c r="SY821" s="179" t="s">
        <v>61</v>
      </c>
      <c r="SZ821" s="10">
        <f>SX821*1.5*SW821</f>
        <v>589.5</v>
      </c>
      <c r="TA821" s="10"/>
      <c r="TB821" s="239"/>
      <c r="TC821" s="179" t="s">
        <v>85</v>
      </c>
      <c r="TD821" s="369" t="s">
        <v>183</v>
      </c>
      <c r="TF821" s="248">
        <f>IF(TE821="Kopman",1.5,1)</f>
        <v>1</v>
      </c>
      <c r="TG821" s="180" t="e">
        <f>VLOOKUP(TD821,$A$879:$F$2508,6,FALSE)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1" t="s">
        <v>605</v>
      </c>
      <c r="TO821" s="248">
        <f>IF(TN821="Kopman",1.5,1)</f>
        <v>1</v>
      </c>
      <c r="TP821" s="180">
        <f>VLOOKUP(TM821,$A$879:$F$2508,6,FALSE)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2" t="s">
        <v>2029</v>
      </c>
      <c r="TW821" s="14" t="s">
        <v>1662</v>
      </c>
      <c r="TX821" s="248">
        <f>IF(TW821="Kopman",1.5,1)</f>
        <v>1.5</v>
      </c>
      <c r="TY821" s="180">
        <f>VLOOKUP(TV821,$A$879:$F$2508,6,FALSE)</f>
        <v>178</v>
      </c>
      <c r="TZ821" s="179" t="s">
        <v>61</v>
      </c>
      <c r="UA821" s="10">
        <f>TY821*1.5*TX821</f>
        <v>400.5</v>
      </c>
      <c r="UB821" s="10"/>
      <c r="UC821" s="239"/>
      <c r="UD821" s="179" t="s">
        <v>85</v>
      </c>
      <c r="UE821" s="361" t="s">
        <v>1701</v>
      </c>
      <c r="UG821" s="248">
        <f>IF(UF821="Kopman",1.5,1)</f>
        <v>1</v>
      </c>
      <c r="UH821" s="180">
        <f>VLOOKUP(UE821,$A$879:$F$2508,6,FALSE)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9" t="s">
        <v>183</v>
      </c>
      <c r="UP821" s="248">
        <f>IF(UO821="Kopman",1.5,1)</f>
        <v>1</v>
      </c>
      <c r="UQ821" s="180" t="e">
        <f>VLOOKUP(UN821,$A$879:$F$2508,6,FALSE)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1" t="s">
        <v>1701</v>
      </c>
      <c r="UY821" s="248">
        <f>IF(UX821="Kopman",1.5,1)</f>
        <v>1</v>
      </c>
      <c r="UZ821" s="180">
        <f>VLOOKUP(UW821,$A$879:$F$2508,6,FALSE)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9" t="s">
        <v>183</v>
      </c>
      <c r="VH821" s="248">
        <f>IF(VG821="Kopman",1.5,1)</f>
        <v>1</v>
      </c>
      <c r="VI821" s="180" t="e">
        <f>VLOOKUP(VF821,$A$879:$F$2508,6,FALSE)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1" t="s">
        <v>712</v>
      </c>
      <c r="VQ821" s="248">
        <f>IF(VP821="Kopman",1.5,1)</f>
        <v>1</v>
      </c>
      <c r="VR821" s="180">
        <f>VLOOKUP(VO821,$A$879:$F$2508,6,FALSE)</f>
        <v>162</v>
      </c>
      <c r="VS821" s="179" t="s">
        <v>61</v>
      </c>
      <c r="VT821" s="10">
        <f>VR821*1.5*VQ821</f>
        <v>243</v>
      </c>
      <c r="VU821" s="10"/>
      <c r="VV821" s="239"/>
      <c r="VW821" s="179" t="s">
        <v>85</v>
      </c>
      <c r="VX821" s="369" t="s">
        <v>183</v>
      </c>
      <c r="VZ821" s="248">
        <f>IF(VY821="Kopman",1.5,1)</f>
        <v>1</v>
      </c>
      <c r="WA821" s="180" t="e">
        <f>VLOOKUP(VX821,$A$879:$F$2508,6,FALSE)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1" t="s">
        <v>1719</v>
      </c>
      <c r="WI821" s="248">
        <f>IF(WH821="Kopman",1.5,1)</f>
        <v>1</v>
      </c>
      <c r="WJ821" s="180">
        <f>VLOOKUP(WG821,$A$879:$F$2508,6,FALSE)</f>
        <v>40</v>
      </c>
      <c r="WK821" s="179" t="s">
        <v>61</v>
      </c>
      <c r="WL821" s="10">
        <f>WJ821*1.5*WI821</f>
        <v>60</v>
      </c>
      <c r="WN821" s="239"/>
      <c r="WO821" s="179" t="s">
        <v>85</v>
      </c>
      <c r="WP821" s="361" t="s">
        <v>840</v>
      </c>
      <c r="WQ821" s="180"/>
      <c r="WR821" s="248">
        <f>IF(WQ821="Kopman",1.5,1)</f>
        <v>1</v>
      </c>
      <c r="WS821" s="180">
        <f>VLOOKUP(WP821,$A$879:$F$2508,6,FALSE)</f>
        <v>76</v>
      </c>
      <c r="WT821" s="179" t="s">
        <v>61</v>
      </c>
      <c r="WU821" s="10">
        <f>WS821*1.5*WR821</f>
        <v>114</v>
      </c>
      <c r="WV821" s="10"/>
      <c r="WW821" s="239"/>
      <c r="WX821" s="179" t="s">
        <v>85</v>
      </c>
      <c r="WY821" s="361" t="s">
        <v>1719</v>
      </c>
      <c r="XA821" s="248">
        <f>IF(WZ821="Kopman",1.5,1)</f>
        <v>1</v>
      </c>
      <c r="XB821" s="180">
        <f>VLOOKUP(WY821,$A$879:$F$2508,6,FALSE)</f>
        <v>40</v>
      </c>
      <c r="XC821" s="179" t="s">
        <v>61</v>
      </c>
      <c r="XD821" s="10">
        <f>XB821*1.5*XA821</f>
        <v>60</v>
      </c>
      <c r="XF821" s="239"/>
      <c r="XG821" s="179" t="s">
        <v>85</v>
      </c>
      <c r="XH821" s="371" t="s">
        <v>1701</v>
      </c>
      <c r="XJ821" s="248">
        <f>IF(XI821="Kopman",1.5,1)</f>
        <v>1</v>
      </c>
      <c r="XK821" s="180">
        <f>VLOOKUP(XH821,$A$879:$F$2508,6,FALSE)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1" t="s">
        <v>421</v>
      </c>
      <c r="XS821" s="248">
        <f>IF(XR821="Kopman",1.5,1)</f>
        <v>1</v>
      </c>
      <c r="XT821" s="180">
        <f>VLOOKUP(XQ821,$A$879:$F$2508,6,FALSE)</f>
        <v>96</v>
      </c>
      <c r="XU821" s="179" t="s">
        <v>61</v>
      </c>
      <c r="XV821" s="10">
        <f>XT821*1.5*XS821</f>
        <v>144</v>
      </c>
      <c r="XW821" s="10"/>
      <c r="XX821" s="239"/>
      <c r="XY821" s="179" t="s">
        <v>85</v>
      </c>
      <c r="XZ821" s="361" t="s">
        <v>2039</v>
      </c>
      <c r="YB821" s="248">
        <f>IF(YA821="Kopman",1.5,1)</f>
        <v>1</v>
      </c>
      <c r="YC821" s="180">
        <f>VLOOKUP(XZ821,$A$879:$F$2508,6,FALSE)</f>
        <v>141</v>
      </c>
      <c r="YD821" s="179" t="s">
        <v>61</v>
      </c>
      <c r="YE821" s="10">
        <f>YC821*1.5*YB821</f>
        <v>211.5</v>
      </c>
      <c r="YG821" s="239"/>
      <c r="YH821" s="179" t="s">
        <v>85</v>
      </c>
      <c r="YI821" s="361" t="s">
        <v>1719</v>
      </c>
      <c r="YK821" s="248">
        <f>IF(YJ821="Kopman",1.5,1)</f>
        <v>1</v>
      </c>
      <c r="YL821" s="180">
        <f>VLOOKUP(YI821,$A$879:$F$2508,6,FALSE)</f>
        <v>40</v>
      </c>
      <c r="YM821" s="179" t="s">
        <v>61</v>
      </c>
      <c r="YN821" s="10">
        <f>YL821*1.5*YK821</f>
        <v>60</v>
      </c>
      <c r="YO821" s="10"/>
      <c r="YP821" s="239"/>
      <c r="YQ821" s="179" t="s">
        <v>85</v>
      </c>
      <c r="YR821" s="361" t="s">
        <v>2029</v>
      </c>
      <c r="YT821" s="248">
        <f>IF(YS821="Kopman",1.5,1)</f>
        <v>1</v>
      </c>
      <c r="YU821" s="180">
        <f>VLOOKUP(YR821,$A$879:$F$2508,6,FALSE)</f>
        <v>178</v>
      </c>
      <c r="YV821" s="179" t="s">
        <v>61</v>
      </c>
      <c r="YW821" s="10">
        <f>YU821*1.5*YT821</f>
        <v>267</v>
      </c>
      <c r="YY821" s="239"/>
      <c r="YZ821" s="179" t="s">
        <v>85</v>
      </c>
      <c r="ZA821" s="362" t="s">
        <v>1447</v>
      </c>
      <c r="ZB821" s="14" t="s">
        <v>1662</v>
      </c>
      <c r="ZC821" s="248">
        <f>IF(ZB821="Kopman",1.5,1)</f>
        <v>1.5</v>
      </c>
      <c r="ZD821" s="180">
        <f>VLOOKUP(ZA821,$A$879:$F$2508,6,FALSE)</f>
        <v>33</v>
      </c>
      <c r="ZE821" s="179" t="s">
        <v>61</v>
      </c>
      <c r="ZF821" s="10">
        <f>ZD821*1.5*ZC821</f>
        <v>74.25</v>
      </c>
      <c r="ZH821" s="239"/>
      <c r="ZI821" s="179" t="s">
        <v>85</v>
      </c>
      <c r="ZJ821" s="361" t="s">
        <v>2071</v>
      </c>
      <c r="ZL821" s="248">
        <f>IF(ZK821="Kopman",1.5,1)</f>
        <v>1</v>
      </c>
      <c r="ZM821" s="180">
        <f>VLOOKUP(ZJ821,$A$879:$F$2508,6,FALSE)</f>
        <v>112</v>
      </c>
      <c r="ZN821" s="179" t="s">
        <v>61</v>
      </c>
      <c r="ZO821" s="10">
        <f>ZM821*1.5*ZL821</f>
        <v>168</v>
      </c>
      <c r="ZQ821" s="239"/>
      <c r="ZR821" s="179" t="s">
        <v>85</v>
      </c>
      <c r="ZS821" s="361" t="s">
        <v>1719</v>
      </c>
      <c r="ZU821" s="248">
        <f>IF(ZT821="Kopman",1.5,1)</f>
        <v>1</v>
      </c>
      <c r="ZV821" s="180">
        <f>VLOOKUP(ZS821,$A$879:$F$2508,6,FALSE)</f>
        <v>40</v>
      </c>
      <c r="ZW821" s="179" t="s">
        <v>61</v>
      </c>
      <c r="ZX821" s="10">
        <f>ZV821*1.5*ZU821</f>
        <v>60</v>
      </c>
      <c r="ZY821" s="10"/>
      <c r="ZZ821" s="239"/>
      <c r="AAA821" s="179" t="s">
        <v>85</v>
      </c>
      <c r="AAB821" s="361" t="s">
        <v>621</v>
      </c>
      <c r="AAD821" s="248">
        <f>IF(AAC821="Kopman",1.5,1)</f>
        <v>1</v>
      </c>
      <c r="AAE821" s="180">
        <f>VLOOKUP(AAB821,$A$879:$F$2508,6,FALSE)</f>
        <v>76</v>
      </c>
      <c r="AAF821" s="179" t="s">
        <v>61</v>
      </c>
      <c r="AAG821" s="10">
        <f>AAE821*1.5*AAD821</f>
        <v>114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VLOOKUP(AAK821,$A$879:$F$2508,6,FALSE)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2" t="s">
        <v>1719</v>
      </c>
      <c r="AAU821" s="14" t="s">
        <v>1662</v>
      </c>
      <c r="AAV821" s="248">
        <f>IF(AAU821="Kopman",1.5,1)</f>
        <v>1.5</v>
      </c>
      <c r="AAW821" s="180">
        <f>VLOOKUP(AAT821,$A$879:$F$2508,6,FALSE)</f>
        <v>40</v>
      </c>
      <c r="AAX821" s="179" t="s">
        <v>61</v>
      </c>
      <c r="AAY821" s="10">
        <f>AAW821*1.5*AAV821</f>
        <v>90</v>
      </c>
      <c r="AAZ821" s="10"/>
      <c r="ABA821" s="239"/>
      <c r="ABB821" s="179" t="s">
        <v>85</v>
      </c>
      <c r="ABC821" s="375" t="s">
        <v>2029</v>
      </c>
      <c r="ABE821" s="248">
        <f>IF(ABD821="Kopman",1.5,1)</f>
        <v>1</v>
      </c>
      <c r="ABF821" s="180">
        <f>VLOOKUP(ABC821,$A$879:$F$2508,6,FALSE)</f>
        <v>178</v>
      </c>
      <c r="ABG821" s="179" t="s">
        <v>61</v>
      </c>
      <c r="ABH821" s="10">
        <f>ABF821*1.5*ABE821</f>
        <v>267</v>
      </c>
      <c r="ABI821" s="10"/>
      <c r="ABJ821" s="239"/>
      <c r="ABK821" s="179" t="s">
        <v>85</v>
      </c>
      <c r="ABL821" s="361" t="s">
        <v>1374</v>
      </c>
      <c r="ABN821" s="248">
        <f>IF(ABM821="Kopman",1.5,1)</f>
        <v>1</v>
      </c>
      <c r="ABO821" s="180">
        <f>VLOOKUP(ABL821,$A$879:$F$2508,6,FALSE)</f>
        <v>74</v>
      </c>
      <c r="ABP821" s="179" t="s">
        <v>61</v>
      </c>
      <c r="ABQ821" s="10">
        <f>ABO821*1.5*ABN821</f>
        <v>111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VLOOKUP(ABU821,$A$879:$F$2508,6,FALSE)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VLOOKUP(ACD821,$A$879:$F$2508,6,FALSE)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VLOOKUP(ACM821,$A$879:$F$2508,6,FALSE)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VLOOKUP(ACV821,$A$879:$F$2508,6,FALSE)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1" t="s">
        <v>421</v>
      </c>
      <c r="ADG821" s="248">
        <f>IF(ADF821="Kopman",1.5,1)</f>
        <v>1</v>
      </c>
      <c r="ADH821" s="180">
        <f>VLOOKUP(ADE821,$A$879:$F$2508,6,FALSE)</f>
        <v>96</v>
      </c>
      <c r="ADI821" s="179" t="s">
        <v>61</v>
      </c>
      <c r="ADJ821" s="10">
        <f>ADH821*1.5*ADG821</f>
        <v>144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VLOOKUP(ADN821,$A$879:$F$2508,6,FALSE)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1" t="s">
        <v>459</v>
      </c>
      <c r="ADY821" s="248">
        <f>IF(ADX821="Kopman",1.5,1)</f>
        <v>1</v>
      </c>
      <c r="ADZ821" s="180">
        <f>VLOOKUP(ADW821,$A$879:$F$2508,6,FALSE)</f>
        <v>55</v>
      </c>
      <c r="AEA821" s="179" t="s">
        <v>61</v>
      </c>
      <c r="AEB821" s="10">
        <f>ADZ821*1.5*ADY821</f>
        <v>82.5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VLOOKUP(AEF821,$A$879:$F$2508,6,FALSE)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VLOOKUP(AEO821,$A$879:$F$2508,6,FALSE)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VLOOKUP(AEX821,$A$879:$F$2508,6,FALSE)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VLOOKUP(AFG821,$A$879:$F$2508,6,FALSE)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VLOOKUP(AFP821,$A$879:$F$2508,6,FALSE)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1" t="s">
        <v>546</v>
      </c>
      <c r="AGA821" s="248">
        <f>IF(AFZ821="Kopman",1.5,1)</f>
        <v>1</v>
      </c>
      <c r="AGB821" s="180">
        <f>VLOOKUP(AFY821,$A$879:$F$2508,6,FALSE)</f>
        <v>393</v>
      </c>
      <c r="AGC821" s="179" t="s">
        <v>61</v>
      </c>
      <c r="AGD821" s="10">
        <f>AGB821*1.5*AGA821</f>
        <v>589.5</v>
      </c>
      <c r="AGE821" s="10"/>
      <c r="AGF821" s="239"/>
      <c r="AGG821" s="179" t="s">
        <v>85</v>
      </c>
      <c r="AGH821" s="361" t="s">
        <v>2029</v>
      </c>
      <c r="AGJ821" s="248">
        <f>IF(AGI821="Kopman",1.5,1)</f>
        <v>1</v>
      </c>
      <c r="AGK821" s="180">
        <f>VLOOKUP(AGH821,$A$879:$F$2508,6,FALSE)</f>
        <v>178</v>
      </c>
      <c r="AGL821" s="179" t="s">
        <v>61</v>
      </c>
      <c r="AGM821" s="10">
        <f>AGK821*1.5*AGJ821</f>
        <v>267</v>
      </c>
      <c r="AGN821" s="10"/>
      <c r="AGO821" s="239"/>
      <c r="AGP821" s="179" t="s">
        <v>85</v>
      </c>
      <c r="AGQ821" s="361" t="s">
        <v>497</v>
      </c>
      <c r="AGS821" s="248">
        <f>IF(AGR821="Kopman",1.5,1)</f>
        <v>1</v>
      </c>
      <c r="AGT821" s="180">
        <f>VLOOKUP(AGQ821,$A$879:$F$2508,6,FALSE)</f>
        <v>117</v>
      </c>
      <c r="AGU821" s="179" t="s">
        <v>61</v>
      </c>
      <c r="AGV821" s="10">
        <f>AGT821*1.5*AGS821</f>
        <v>175.5</v>
      </c>
      <c r="AGW821" s="10"/>
      <c r="AGX821" s="239"/>
      <c r="AGY821" s="179" t="s">
        <v>85</v>
      </c>
      <c r="AGZ821" s="361" t="s">
        <v>1719</v>
      </c>
      <c r="AHB821" s="248">
        <f>IF(AHA821="Kopman",1.5,1)</f>
        <v>1</v>
      </c>
      <c r="AHC821" s="180">
        <f>VLOOKUP(AGZ821,$A$879:$F$2508,6,FALSE)</f>
        <v>40</v>
      </c>
      <c r="AHD821" s="179" t="s">
        <v>61</v>
      </c>
      <c r="AHE821" s="10">
        <f>AHC821*1.5*AHB821</f>
        <v>60</v>
      </c>
      <c r="AHF821" s="10"/>
      <c r="AHG821" s="239"/>
      <c r="AHH821" s="179" t="s">
        <v>85</v>
      </c>
      <c r="AHI821" s="441" t="s">
        <v>2029</v>
      </c>
      <c r="AHK821" s="248">
        <f>IF(AHJ821="Kopman",1.5,1)</f>
        <v>1</v>
      </c>
      <c r="AHL821" s="180">
        <f>VLOOKUP(AHI821,$A$879:$F$2508,6,FALSE)</f>
        <v>178</v>
      </c>
      <c r="AHM821" s="179" t="s">
        <v>61</v>
      </c>
      <c r="AHN821" s="10">
        <f>AHL821*1.5*AHK821</f>
        <v>267</v>
      </c>
      <c r="AHO821" s="10"/>
      <c r="AHP821" s="239"/>
      <c r="AHQ821" s="179" t="s">
        <v>85</v>
      </c>
      <c r="AHR821" s="361" t="s">
        <v>546</v>
      </c>
      <c r="AHT821" s="248">
        <f>IF(AHS821="Kopman",1.5,1)</f>
        <v>1</v>
      </c>
      <c r="AHU821" s="180">
        <f>VLOOKUP(AHR821,$A$879:$F$2508,6,FALSE)</f>
        <v>393</v>
      </c>
      <c r="AHV821" s="179" t="s">
        <v>61</v>
      </c>
      <c r="AHW821" s="10">
        <f>AHU821*1.5*AHT821</f>
        <v>589.5</v>
      </c>
      <c r="AHX821" s="10"/>
      <c r="AHY821" s="239"/>
      <c r="AHZ821" s="179" t="s">
        <v>85</v>
      </c>
      <c r="AIA821" s="361" t="s">
        <v>2029</v>
      </c>
      <c r="AIC821" s="248">
        <f>IF(AIB821="Kopman",1.5,1)</f>
        <v>1</v>
      </c>
      <c r="AID821" s="180">
        <f>VLOOKUP(AIA821,$A$879:$F$2508,6,FALSE)</f>
        <v>178</v>
      </c>
      <c r="AIE821" s="179" t="s">
        <v>61</v>
      </c>
      <c r="AIF821" s="10">
        <f>AID821*1.5*AIC821</f>
        <v>267</v>
      </c>
      <c r="AIG821" s="10"/>
      <c r="AIH821" s="239"/>
      <c r="AII821" s="179" t="s">
        <v>85</v>
      </c>
      <c r="AIJ821" s="361" t="s">
        <v>1719</v>
      </c>
      <c r="AIL821" s="248">
        <f>IF(AIK821="Kopman",1.5,1)</f>
        <v>1</v>
      </c>
      <c r="AIM821" s="180">
        <f>VLOOKUP(AIJ821,$A$879:$F$2508,6,FALSE)</f>
        <v>40</v>
      </c>
      <c r="AIN821" s="179" t="s">
        <v>61</v>
      </c>
      <c r="AIO821" s="10">
        <f>AIM821*1.5*AIL821</f>
        <v>60</v>
      </c>
      <c r="AIP821" s="10"/>
      <c r="AIQ821" s="239"/>
      <c r="AIR821" s="179" t="s">
        <v>85</v>
      </c>
      <c r="AIS821" s="361" t="s">
        <v>546</v>
      </c>
      <c r="AIU821" s="248">
        <f>IF(AIT821="Kopman",1.5,1)</f>
        <v>1</v>
      </c>
      <c r="AIV821" s="180">
        <f>VLOOKUP(AIS821,$A$879:$F$2508,6,FALSE)</f>
        <v>393</v>
      </c>
      <c r="AIW821" s="179" t="s">
        <v>61</v>
      </c>
      <c r="AIX821" s="10">
        <f>AIV821*1.5*AIU821</f>
        <v>589.5</v>
      </c>
      <c r="AIY821" s="10"/>
      <c r="AIZ821" s="239"/>
      <c r="AJA821" s="179" t="s">
        <v>85</v>
      </c>
      <c r="AJB821" s="371" t="s">
        <v>1701</v>
      </c>
      <c r="AJD821" s="248">
        <f>IF(AJC821="Kopman",1.5,1)</f>
        <v>1</v>
      </c>
      <c r="AJE821" s="180">
        <f>VLOOKUP(AJB821,$A$879:$F$2508,6,FALSE)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1" t="s">
        <v>2029</v>
      </c>
      <c r="AJM821" s="248">
        <f>IF(AJL821="Kopman",1.5,1)</f>
        <v>1</v>
      </c>
      <c r="AJN821" s="180">
        <f>VLOOKUP(AJK821,$A$879:$F$2508,6,FALSE)</f>
        <v>178</v>
      </c>
      <c r="AJO821" s="179" t="s">
        <v>61</v>
      </c>
      <c r="AJP821" s="10">
        <f>AJN821*1.5*AJM821</f>
        <v>267</v>
      </c>
      <c r="AJQ821" s="10"/>
      <c r="AJR821" s="239"/>
      <c r="AJS821" s="179" t="s">
        <v>85</v>
      </c>
      <c r="AJT821" s="367" t="s">
        <v>546</v>
      </c>
      <c r="AJV821" s="248">
        <f>IF(AJU821="Kopman",1.5,1)</f>
        <v>1</v>
      </c>
      <c r="AJW821" s="180">
        <f>VLOOKUP(AJT821,$A$879:$F$2508,6,FALSE)</f>
        <v>393</v>
      </c>
      <c r="AJX821" s="179" t="s">
        <v>61</v>
      </c>
      <c r="AJY821" s="10">
        <f>AJW821*1.5*AJV821</f>
        <v>589.5</v>
      </c>
      <c r="AJZ821" s="10"/>
      <c r="AKA821" s="239"/>
      <c r="AKB821" s="179" t="s">
        <v>85</v>
      </c>
      <c r="AKC821" s="361" t="s">
        <v>497</v>
      </c>
      <c r="AKE821" s="248">
        <f>IF(AKD821="Kopman",1.5,1)</f>
        <v>1</v>
      </c>
      <c r="AKF821" s="180">
        <f>VLOOKUP(AKC821,$A$879:$F$2508,6,FALSE)</f>
        <v>117</v>
      </c>
      <c r="AKG821" s="179" t="s">
        <v>61</v>
      </c>
      <c r="AKH821" s="10">
        <f>AKF821*1.5*AKE821</f>
        <v>175.5</v>
      </c>
      <c r="AKI821" s="10"/>
      <c r="AKJ821" s="239"/>
      <c r="AKK821" s="179" t="s">
        <v>85</v>
      </c>
      <c r="AKL821" s="361" t="s">
        <v>546</v>
      </c>
      <c r="AKN821" s="248">
        <f>IF(AKM821="Kopman",1.5,1)</f>
        <v>1</v>
      </c>
      <c r="AKO821" s="180">
        <f>VLOOKUP(AKL821,$A$879:$F$2508,6,FALSE)</f>
        <v>393</v>
      </c>
      <c r="AKP821" s="179" t="s">
        <v>61</v>
      </c>
      <c r="AKQ821" s="10">
        <f>AKO821*1.5*AKN821</f>
        <v>589.5</v>
      </c>
      <c r="AKR821" s="10"/>
      <c r="AKS821" s="239"/>
      <c r="AKT821" s="179" t="s">
        <v>85</v>
      </c>
      <c r="AKU821" s="361" t="s">
        <v>546</v>
      </c>
      <c r="AKW821" s="248">
        <f>IF(AKV821="Kopman",1.5,1)</f>
        <v>1</v>
      </c>
      <c r="AKX821" s="180">
        <f>VLOOKUP(AKU821,$A$879:$F$2508,6,FALSE)</f>
        <v>393</v>
      </c>
      <c r="AKY821" s="179" t="s">
        <v>61</v>
      </c>
      <c r="AKZ821" s="10">
        <f>AKX821*1.5*AKW821</f>
        <v>589.5</v>
      </c>
      <c r="ALA821" s="10"/>
      <c r="ALB821" s="239"/>
      <c r="ALC821" s="179" t="s">
        <v>85</v>
      </c>
      <c r="ALD821" s="361" t="s">
        <v>1719</v>
      </c>
      <c r="ALF821" s="248">
        <f>IF(ALE821="Kopman",1.5,1)</f>
        <v>1</v>
      </c>
      <c r="ALG821" s="180">
        <f>VLOOKUP(ALD821,$A$879:$F$2508,6,FALSE)</f>
        <v>40</v>
      </c>
      <c r="ALH821" s="179" t="s">
        <v>61</v>
      </c>
      <c r="ALI821" s="10">
        <f>ALG821*1.5*ALF821</f>
        <v>60</v>
      </c>
      <c r="ALJ821" s="10"/>
      <c r="ALK821" s="239"/>
      <c r="ALL821" s="179" t="s">
        <v>85</v>
      </c>
      <c r="ALM821" s="361" t="s">
        <v>546</v>
      </c>
      <c r="ALO821" s="248">
        <f>IF(ALN821="Kopman",1.5,1)</f>
        <v>1</v>
      </c>
      <c r="ALP821" s="180">
        <f>VLOOKUP(ALM821,$A$879:$F$2508,6,FALSE)</f>
        <v>393</v>
      </c>
      <c r="ALQ821" s="179" t="s">
        <v>61</v>
      </c>
      <c r="ALR821" s="10">
        <f>ALP821*1.5*ALO821</f>
        <v>589.5</v>
      </c>
      <c r="ALS821" s="10"/>
      <c r="ALT821" s="239"/>
      <c r="ALU821" s="179" t="s">
        <v>85</v>
      </c>
      <c r="ALV821" s="361" t="s">
        <v>2029</v>
      </c>
      <c r="ALX821" s="248">
        <f>IF(ALW821="Kopman",1.5,1)</f>
        <v>1</v>
      </c>
      <c r="ALY821" s="180">
        <f>VLOOKUP(ALV821,$A$879:$F$2508,6,FALSE)</f>
        <v>178</v>
      </c>
      <c r="ALZ821" s="179" t="s">
        <v>61</v>
      </c>
      <c r="AMA821" s="10">
        <f>ALY821*1.5*ALX821</f>
        <v>267</v>
      </c>
      <c r="AMB821" s="10"/>
      <c r="AMC821" s="239"/>
      <c r="AMD821" s="179" t="s">
        <v>85</v>
      </c>
      <c r="AME821" s="444" t="s">
        <v>2029</v>
      </c>
      <c r="AMG821" s="248">
        <f>IF(AMF821="Kopman",1.5,1)</f>
        <v>1</v>
      </c>
      <c r="AMH821" s="180">
        <f>VLOOKUP(AME821,$A$879:$F$2508,6,FALSE)</f>
        <v>178</v>
      </c>
      <c r="AMI821" s="179" t="s">
        <v>61</v>
      </c>
      <c r="AMJ821" s="10">
        <f>AMH821*1.5*AMG821</f>
        <v>267</v>
      </c>
      <c r="AMK821" s="10"/>
      <c r="AML821" s="239"/>
      <c r="AMM821" s="179" t="s">
        <v>85</v>
      </c>
      <c r="AMN821" s="363" t="s">
        <v>497</v>
      </c>
      <c r="AMP821" s="248">
        <f>IF(AMO821="Kopman",1.5,1)</f>
        <v>1</v>
      </c>
      <c r="AMQ821" s="180">
        <f>VLOOKUP(AMN821,$A$879:$F$2508,6,FALSE)</f>
        <v>117</v>
      </c>
      <c r="AMR821" s="179" t="s">
        <v>61</v>
      </c>
      <c r="AMS821" s="10">
        <f>AMQ821*1.5*AMP821</f>
        <v>175.5</v>
      </c>
      <c r="AMT821" s="10"/>
      <c r="AMU821" s="239"/>
      <c r="AMV821" s="179" t="s">
        <v>85</v>
      </c>
      <c r="AMW821" s="361" t="s">
        <v>546</v>
      </c>
      <c r="AMY821" s="248">
        <f>IF(AMX821="Kopman",1.5,1)</f>
        <v>1</v>
      </c>
      <c r="AMZ821" s="180">
        <f>VLOOKUP(AMW821,$A$879:$F$2508,6,FALSE)</f>
        <v>393</v>
      </c>
      <c r="ANA821" s="179" t="s">
        <v>61</v>
      </c>
      <c r="ANB821" s="10">
        <f>AMZ821*1.5*AMY821</f>
        <v>589.5</v>
      </c>
      <c r="ANC821" s="10"/>
      <c r="AND821" s="239"/>
      <c r="ANE821" s="179" t="s">
        <v>85</v>
      </c>
      <c r="ANF821" s="361" t="s">
        <v>1719</v>
      </c>
      <c r="ANH821" s="248">
        <f>IF(ANG821="Kopman",1.5,1)</f>
        <v>1</v>
      </c>
      <c r="ANI821" s="180">
        <f>VLOOKUP(ANF821,$A$879:$F$2508,6,FALSE)</f>
        <v>40</v>
      </c>
      <c r="ANJ821" s="179" t="s">
        <v>61</v>
      </c>
      <c r="ANK821" s="10">
        <f>ANI821*1.5*ANH821</f>
        <v>60</v>
      </c>
      <c r="ANL821" s="10"/>
      <c r="ANM821" s="239"/>
      <c r="ANN821" s="179" t="s">
        <v>85</v>
      </c>
      <c r="ANO821" s="371" t="s">
        <v>1002</v>
      </c>
      <c r="ANQ821" s="248">
        <f>IF(ANP821="Kopman",1.5,1)</f>
        <v>1</v>
      </c>
      <c r="ANR821" s="180">
        <f>VLOOKUP(ANO821,$A$879:$F$2508,6,FALSE)</f>
        <v>128</v>
      </c>
      <c r="ANS821" s="179" t="s">
        <v>61</v>
      </c>
      <c r="ANT821" s="10">
        <f>ANR821*1.5*ANQ821</f>
        <v>192</v>
      </c>
      <c r="ANU821" s="10"/>
      <c r="ANV821" s="239"/>
      <c r="ANW821" s="179" t="s">
        <v>85</v>
      </c>
      <c r="ANX821" s="361" t="s">
        <v>459</v>
      </c>
      <c r="ANZ821" s="248">
        <f>IF(ANY821="Kopman",1.5,1)</f>
        <v>1</v>
      </c>
      <c r="AOA821" s="180">
        <f>VLOOKUP(ANX821,$A$879:$F$2508,6,FALSE)</f>
        <v>55</v>
      </c>
      <c r="AOB821" s="179" t="s">
        <v>61</v>
      </c>
      <c r="AOC821" s="10">
        <f>AOA821*1.5*ANZ821</f>
        <v>82.5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VLOOKUP(AOG821,$A$879:$F$2508,6,FALSE)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1" t="s">
        <v>1374</v>
      </c>
      <c r="AOR821" s="248">
        <f>IF(AOQ821="Kopman",1.5,1)</f>
        <v>1</v>
      </c>
      <c r="AOS821" s="180">
        <f>VLOOKUP(AOP821,$A$879:$F$2508,6,FALSE)</f>
        <v>74</v>
      </c>
      <c r="AOT821" s="179" t="s">
        <v>61</v>
      </c>
      <c r="AOU821" s="10">
        <f>AOS821*1.5*AOR821</f>
        <v>111</v>
      </c>
      <c r="AOV821" s="10"/>
      <c r="AOW821" s="239"/>
      <c r="AOX821" s="179" t="s">
        <v>85</v>
      </c>
      <c r="AOY821" s="447" t="s">
        <v>546</v>
      </c>
      <c r="APA821" s="248">
        <f>IF(AOZ821="Kopman",1.5,1)</f>
        <v>1</v>
      </c>
      <c r="APB821" s="180">
        <f>VLOOKUP(AOY821,$A$879:$F$2508,6,FALSE)</f>
        <v>393</v>
      </c>
      <c r="APC821" s="179" t="s">
        <v>61</v>
      </c>
      <c r="APD821" s="10">
        <f>APB821*1.5*APA821</f>
        <v>589.5</v>
      </c>
      <c r="APE821" s="10"/>
      <c r="APF821" s="239"/>
      <c r="APG821" s="179" t="s">
        <v>85</v>
      </c>
      <c r="APH821" s="361" t="s">
        <v>546</v>
      </c>
      <c r="APJ821" s="248">
        <f>IF(API821="Kopman",1.5,1)</f>
        <v>1</v>
      </c>
      <c r="APK821" s="180">
        <f>VLOOKUP(APH821,$A$879:$F$2508,6,FALSE)</f>
        <v>393</v>
      </c>
      <c r="APL821" s="179" t="s">
        <v>61</v>
      </c>
      <c r="APM821" s="10">
        <f>APK821*1.5*APJ821</f>
        <v>589.5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VLOOKUP(APQ821,$A$879:$F$2508,6,FALSE)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1" t="s">
        <v>413</v>
      </c>
      <c r="AQB821" s="248">
        <f>IF(AQA821="Kopman",1.5,1)</f>
        <v>1</v>
      </c>
      <c r="AQC821" s="180">
        <f>VLOOKUP(APZ821,$A$879:$F$2508,6,FALSE)</f>
        <v>60</v>
      </c>
      <c r="AQD821" s="179" t="s">
        <v>61</v>
      </c>
      <c r="AQE821" s="10">
        <f>AQC821*1.5*AQB821</f>
        <v>90</v>
      </c>
      <c r="AQF821" s="10"/>
      <c r="AQG821" s="239"/>
      <c r="AQH821" s="179" t="s">
        <v>85</v>
      </c>
      <c r="AQI821" s="361" t="s">
        <v>459</v>
      </c>
      <c r="AQK821" s="248">
        <f>IF(AQJ821="Kopman",1.5,1)</f>
        <v>1</v>
      </c>
      <c r="AQL821" s="180">
        <f>VLOOKUP(AQI821,$A$879:$F$2508,6,FALSE)</f>
        <v>55</v>
      </c>
      <c r="AQM821" s="179" t="s">
        <v>61</v>
      </c>
      <c r="AQN821" s="10">
        <f>AQL821*1.5*AQK821</f>
        <v>82.5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VLOOKUP(AQR821,$A$879:$F$2508,6,FALSE)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VLOOKUP(ARA821,$A$879:$F$2508,6,FALSE)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VLOOKUP(ARJ821,$A$879:$F$2508,6,FALSE)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VLOOKUP(ARS821,$A$879:$F$2508,6,FALSE)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1" t="s">
        <v>413</v>
      </c>
      <c r="ASD821" s="248">
        <f>IF(ASC821="Kopman",1.5,1)</f>
        <v>1</v>
      </c>
      <c r="ASE821" s="180">
        <f>VLOOKUP(ASB821,$A$879:$F$2508,6,FALSE)</f>
        <v>60</v>
      </c>
      <c r="ASF821" s="179" t="s">
        <v>61</v>
      </c>
      <c r="ASG821" s="10">
        <f>ASE821*1.5*ASD821</f>
        <v>90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VLOOKUP(ASK821,$A$879:$F$2508,6,FALSE)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1" t="s">
        <v>459</v>
      </c>
      <c r="ASV821" s="248">
        <f>IF(ASU821="Kopman",1.5,1)</f>
        <v>1</v>
      </c>
      <c r="ASW821" s="180">
        <f>VLOOKUP(AST821,$A$879:$F$2508,6,FALSE)</f>
        <v>55</v>
      </c>
      <c r="ASX821" s="179" t="s">
        <v>61</v>
      </c>
      <c r="ASY821" s="10">
        <f>ASW821*1.5*ASV821</f>
        <v>82.5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VLOOKUP(ATC821,$A$879:$F$2508,6,FALSE)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VLOOKUP(ATL821,$A$879:$F$2508,6,FALSE)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VLOOKUP(ATU821,$A$879:$F$2508,6,FALSE)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VLOOKUP(AUD821,$A$879:$F$2508,6,FALSE)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VLOOKUP(AUM821,$A$879:$F$2508,6,FALSE)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VLOOKUP(AUV821,$A$879:$F$2508,6,FALSE)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VLOOKUP(AVE821,$A$879:$F$2508,6,FALSE)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VLOOKUP(AVN821,$A$879:$F$2508,6,FALSE)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VLOOKUP(AVW821,$A$879:$F$2508,6,FALSE)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VLOOKUP(AWF821,$A$879:$F$2508,6,FALSE)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1" t="s">
        <v>1719</v>
      </c>
      <c r="AWQ821" s="248">
        <f>IF(AWP821="Kopman",1.5,1)</f>
        <v>1</v>
      </c>
      <c r="AWR821" s="180">
        <f>VLOOKUP(AWO821,$A$879:$F$2508,6,FALSE)</f>
        <v>40</v>
      </c>
      <c r="AWS821" s="179" t="s">
        <v>61</v>
      </c>
      <c r="AWT821" s="10">
        <f>AWR821*1.5*AWQ821</f>
        <v>60</v>
      </c>
      <c r="AWU821" s="10"/>
      <c r="AWV821" s="239"/>
      <c r="AWW821" s="179" t="s">
        <v>85</v>
      </c>
      <c r="AWX821" s="361" t="s">
        <v>2071</v>
      </c>
      <c r="AWZ821" s="248">
        <f>IF(AWY821="Kopman",1.5,1)</f>
        <v>1</v>
      </c>
      <c r="AXA821" s="180">
        <f>VLOOKUP(AWX821,$A$879:$F$2508,6,FALSE)</f>
        <v>112</v>
      </c>
      <c r="AXB821" s="179" t="s">
        <v>61</v>
      </c>
      <c r="AXC821" s="10">
        <f>AXA821*1.5*AWZ821</f>
        <v>168</v>
      </c>
      <c r="AXD821" s="10"/>
      <c r="AXE821" s="239"/>
      <c r="AXF821" s="179" t="s">
        <v>85</v>
      </c>
      <c r="AXG821" s="361" t="s">
        <v>459</v>
      </c>
      <c r="AXI821" s="248">
        <f>IF(AXH821="Kopman",1.5,1)</f>
        <v>1</v>
      </c>
      <c r="AXJ821" s="180">
        <f>VLOOKUP(AXG821,$A$879:$F$2508,6,FALSE)</f>
        <v>55</v>
      </c>
      <c r="AXK821" s="179" t="s">
        <v>61</v>
      </c>
      <c r="AXL821" s="10">
        <f>AXJ821*1.5*AXI821</f>
        <v>82.5</v>
      </c>
      <c r="AXM821" s="10"/>
      <c r="AXN821" s="239"/>
      <c r="AXO821" s="179" t="s">
        <v>85</v>
      </c>
      <c r="AXP821" s="361" t="s">
        <v>421</v>
      </c>
      <c r="AXR821" s="248">
        <f>IF(AXQ821="Kopman",1.5,1)</f>
        <v>1</v>
      </c>
      <c r="AXS821" s="180">
        <f>VLOOKUP(AXP821,$A$879:$F$2508,6,FALSE)</f>
        <v>96</v>
      </c>
      <c r="AXT821" s="179" t="s">
        <v>61</v>
      </c>
      <c r="AXU821" s="10">
        <f>AXS821*1.5*AXR821</f>
        <v>144</v>
      </c>
      <c r="AXV821" s="10"/>
      <c r="AXW821" s="239"/>
      <c r="AXX821" s="179" t="s">
        <v>85</v>
      </c>
      <c r="AXY821" s="361" t="s">
        <v>2071</v>
      </c>
      <c r="AYA821" s="248">
        <f>IF(AXZ821="Kopman",1.5,1)</f>
        <v>1</v>
      </c>
      <c r="AYB821" s="180">
        <f>VLOOKUP(AXY821,$A$879:$F$2508,6,FALSE)</f>
        <v>112</v>
      </c>
      <c r="AYC821" s="179" t="s">
        <v>61</v>
      </c>
      <c r="AYD821" s="10">
        <f>AYB821*1.5*AYA821</f>
        <v>168</v>
      </c>
      <c r="AYE821" s="10"/>
      <c r="AYF821" s="239"/>
      <c r="AYG821" s="179" t="s">
        <v>85</v>
      </c>
      <c r="AYH821" s="361" t="s">
        <v>413</v>
      </c>
      <c r="AYJ821" s="248">
        <f>IF(AYI821="Kopman",1.5,1)</f>
        <v>1</v>
      </c>
      <c r="AYK821" s="180">
        <f>VLOOKUP(AYH821,$A$879:$F$2508,6,FALSE)</f>
        <v>60</v>
      </c>
      <c r="AYL821" s="179" t="s">
        <v>61</v>
      </c>
      <c r="AYM821" s="10">
        <f>AYK821*1.5*AYJ821</f>
        <v>90</v>
      </c>
      <c r="AYN821" s="10"/>
      <c r="AYO821" s="239"/>
      <c r="AYP821" s="179" t="s">
        <v>85</v>
      </c>
      <c r="AYQ821" s="361" t="s">
        <v>497</v>
      </c>
      <c r="AYS821" s="248">
        <f>IF(AYR821="Kopman",1.5,1)</f>
        <v>1</v>
      </c>
      <c r="AYT821" s="180">
        <f>VLOOKUP(AYQ821,$A$879:$F$2508,6,FALSE)</f>
        <v>117</v>
      </c>
      <c r="AYU821" s="179" t="s">
        <v>61</v>
      </c>
      <c r="AYV821" s="10">
        <f>AYT821*1.5*AYS821</f>
        <v>175.5</v>
      </c>
      <c r="AYW821" s="10"/>
      <c r="AYX821" s="239"/>
      <c r="AYY821" s="179" t="s">
        <v>85</v>
      </c>
      <c r="AYZ821" s="361" t="s">
        <v>421</v>
      </c>
      <c r="AZB821" s="248">
        <f>IF(AZA821="Kopman",1.5,1)</f>
        <v>1</v>
      </c>
      <c r="AZC821" s="180">
        <f>VLOOKUP(AYZ821,$A$879:$F$2508,6,FALSE)</f>
        <v>96</v>
      </c>
      <c r="AZD821" s="179" t="s">
        <v>61</v>
      </c>
      <c r="AZE821" s="10">
        <f>AZC821*1.5*AZB821</f>
        <v>144</v>
      </c>
      <c r="AZF821" s="10"/>
      <c r="AZG821" s="239"/>
      <c r="AZH821" s="179" t="s">
        <v>85</v>
      </c>
      <c r="AZI821" s="361" t="s">
        <v>1719</v>
      </c>
      <c r="AZK821" s="248">
        <f>IF(AZJ821="Kopman",1.5,1)</f>
        <v>1</v>
      </c>
      <c r="AZL821" s="180">
        <f>VLOOKUP(AZI821,$A$879:$F$2508,6,FALSE)</f>
        <v>40</v>
      </c>
      <c r="AZM821" s="179" t="s">
        <v>61</v>
      </c>
      <c r="AZN821" s="10">
        <f>AZL821*1.5*AZK821</f>
        <v>60</v>
      </c>
      <c r="AZO821" s="10"/>
      <c r="AZP821" s="239"/>
      <c r="AZQ821" s="179" t="s">
        <v>85</v>
      </c>
      <c r="AZR821" s="361" t="s">
        <v>621</v>
      </c>
      <c r="AZT821" s="248">
        <f>IF(AZS821="Kopman",1.5,1)</f>
        <v>1</v>
      </c>
      <c r="AZU821" s="180">
        <f>VLOOKUP(AZR821,$A$879:$F$2508,6,FALSE)</f>
        <v>76</v>
      </c>
      <c r="AZV821" s="179" t="s">
        <v>61</v>
      </c>
      <c r="AZW821" s="10">
        <f>AZU821*1.5*AZT821</f>
        <v>114</v>
      </c>
      <c r="AZX821" s="10"/>
      <c r="AZY821" s="239"/>
      <c r="AZZ821" s="179" t="s">
        <v>85</v>
      </c>
      <c r="BAA821" s="361" t="s">
        <v>1374</v>
      </c>
      <c r="BAC821" s="248">
        <f>IF(BAB821="Kopman",1.5,1)</f>
        <v>1</v>
      </c>
      <c r="BAD821" s="180">
        <f>VLOOKUP(BAA821,$A$879:$F$2508,6,FALSE)</f>
        <v>74</v>
      </c>
      <c r="BAE821" s="179" t="s">
        <v>61</v>
      </c>
      <c r="BAF821" s="10">
        <f>BAD821*1.5*BAC821</f>
        <v>111</v>
      </c>
      <c r="BAG821" s="10"/>
      <c r="BAH821" s="239"/>
      <c r="BAI821" s="179" t="s">
        <v>85</v>
      </c>
      <c r="BAJ821" s="441" t="s">
        <v>2029</v>
      </c>
      <c r="BAL821" s="248">
        <f>IF(BAK821="Kopman",1.5,1)</f>
        <v>1</v>
      </c>
      <c r="BAM821" s="180">
        <f>VLOOKUP(BAJ821,$A$879:$F$2508,6,FALSE)</f>
        <v>178</v>
      </c>
      <c r="BAN821" s="179" t="s">
        <v>61</v>
      </c>
      <c r="BAO821" s="10">
        <f>BAM821*1.5*BAL821</f>
        <v>267</v>
      </c>
      <c r="BAP821" s="10"/>
      <c r="BAQ821" s="239"/>
      <c r="BAR821" s="179" t="s">
        <v>85</v>
      </c>
      <c r="BAS821" s="361" t="s">
        <v>546</v>
      </c>
      <c r="BAU821" s="248">
        <f>IF(BAT821="Kopman",1.5,1)</f>
        <v>1</v>
      </c>
      <c r="BAV821" s="180">
        <f>VLOOKUP(BAS821,$A$879:$F$2508,6,FALSE)</f>
        <v>393</v>
      </c>
      <c r="BAW821" s="179" t="s">
        <v>61</v>
      </c>
      <c r="BAX821" s="10">
        <f>BAV821*1.5*BAU821</f>
        <v>589.5</v>
      </c>
      <c r="BAY821" s="10"/>
      <c r="BAZ821" s="239"/>
      <c r="BBA821" s="179" t="s">
        <v>85</v>
      </c>
      <c r="BBB821" s="361" t="s">
        <v>621</v>
      </c>
      <c r="BBD821" s="248">
        <f>IF(BBC821="Kopman",1.5,1)</f>
        <v>1</v>
      </c>
      <c r="BBE821" s="180">
        <f>VLOOKUP(BBB821,$A$879:$F$2508,6,FALSE)</f>
        <v>76</v>
      </c>
      <c r="BBF821" s="179" t="s">
        <v>61</v>
      </c>
      <c r="BBG821" s="10">
        <f>BBE821*1.5*BBD821</f>
        <v>114</v>
      </c>
      <c r="BBH821" s="10"/>
      <c r="BBI821" s="239"/>
      <c r="BBJ821" s="179" t="s">
        <v>85</v>
      </c>
      <c r="BBK821" s="361" t="s">
        <v>1374</v>
      </c>
      <c r="BBM821" s="248">
        <f>IF(BBL821="Kopman",1.5,1)</f>
        <v>1</v>
      </c>
      <c r="BBN821" s="180">
        <f>VLOOKUP(BBK821,$A$879:$F$2508,6,FALSE)</f>
        <v>74</v>
      </c>
      <c r="BBO821" s="179" t="s">
        <v>61</v>
      </c>
      <c r="BBP821" s="10">
        <f>BBN821*1.5*BBM821</f>
        <v>111</v>
      </c>
      <c r="BBQ821" s="10"/>
      <c r="BBR821" s="239"/>
      <c r="BBS821" s="179" t="s">
        <v>85</v>
      </c>
      <c r="BBT821" s="367" t="s">
        <v>413</v>
      </c>
      <c r="BBV821" s="248">
        <f>IF(BBU821="Kopman",1.5,1)</f>
        <v>1</v>
      </c>
      <c r="BBW821" s="180">
        <f>VLOOKUP(BBT821,$A$879:$F$2508,6,FALSE)</f>
        <v>60</v>
      </c>
      <c r="BBX821" s="179" t="s">
        <v>61</v>
      </c>
      <c r="BBY821" s="10">
        <f>BBW821*1.5*BBV821</f>
        <v>90</v>
      </c>
      <c r="BBZ821" s="10"/>
      <c r="BCA821" s="239"/>
      <c r="BCB821" s="179" t="s">
        <v>85</v>
      </c>
      <c r="BCC821" s="361" t="s">
        <v>1719</v>
      </c>
      <c r="BCE821" s="248">
        <f>IF(BCD821="Kopman",1.5,1)</f>
        <v>1</v>
      </c>
      <c r="BCF821" s="180">
        <f>VLOOKUP(BCC821,$A$879:$F$2508,6,FALSE)</f>
        <v>40</v>
      </c>
      <c r="BCG821" s="179" t="s">
        <v>61</v>
      </c>
      <c r="BCH821" s="10">
        <f>BCF821*1.5*BCE821</f>
        <v>60</v>
      </c>
      <c r="BCI821" s="10"/>
      <c r="BCJ821" s="239"/>
      <c r="BCK821" s="179" t="s">
        <v>85</v>
      </c>
      <c r="BCL821" s="361" t="s">
        <v>546</v>
      </c>
      <c r="BCN821" s="248">
        <f>IF(BCM821="Kopman",1.5,1)</f>
        <v>1</v>
      </c>
      <c r="BCO821" s="180">
        <f>VLOOKUP(BCL821,$A$879:$F$2508,6,FALSE)</f>
        <v>393</v>
      </c>
      <c r="BCP821" s="179" t="s">
        <v>61</v>
      </c>
      <c r="BCQ821" s="10">
        <f>BCO821*1.5*BCN821</f>
        <v>589.5</v>
      </c>
      <c r="BCR821" s="10"/>
      <c r="BCS821" s="239"/>
      <c r="BCT821" s="179" t="s">
        <v>85</v>
      </c>
      <c r="BCU821" s="371" t="s">
        <v>1719</v>
      </c>
      <c r="BCW821" s="248">
        <f>IF(BCV821="Kopman",1.5,1)</f>
        <v>1</v>
      </c>
      <c r="BCX821" s="180">
        <f>VLOOKUP(BCU821,$A$879:$F$2508,6,FALSE)</f>
        <v>40</v>
      </c>
      <c r="BCY821" s="179" t="s">
        <v>61</v>
      </c>
      <c r="BCZ821" s="10">
        <f>BCX821*1.5*BCW821</f>
        <v>60</v>
      </c>
      <c r="BDA821" s="10"/>
      <c r="BDB821" s="239"/>
      <c r="BDC821" s="179" t="s">
        <v>85</v>
      </c>
      <c r="BDD821" s="367" t="s">
        <v>1719</v>
      </c>
      <c r="BDF821" s="248">
        <f>IF(BDE821="Kopman",1.5,1)</f>
        <v>1</v>
      </c>
      <c r="BDG821" s="180">
        <f>VLOOKUP(BDD821,$A$879:$F$2508,6,FALSE)</f>
        <v>40</v>
      </c>
      <c r="BDH821" s="179" t="s">
        <v>61</v>
      </c>
      <c r="BDI821" s="10">
        <f>BDG821*1.5*BDF821</f>
        <v>60</v>
      </c>
      <c r="BDJ821" s="10"/>
      <c r="BDK821" s="239"/>
      <c r="BDL821" s="179" t="s">
        <v>85</v>
      </c>
      <c r="BDM821" s="361" t="s">
        <v>546</v>
      </c>
      <c r="BDO821" s="248">
        <f>IF(BDN821="Kopman",1.5,1)</f>
        <v>1</v>
      </c>
      <c r="BDP821" s="180">
        <f>VLOOKUP(BDM821,$A$879:$F$2508,6,FALSE)</f>
        <v>393</v>
      </c>
      <c r="BDQ821" s="179" t="s">
        <v>61</v>
      </c>
      <c r="BDR821" s="10">
        <f>BDP821*1.5*BDO821</f>
        <v>589.5</v>
      </c>
      <c r="BDS821" s="10"/>
      <c r="BDT821" s="239"/>
      <c r="BDU821" s="179" t="s">
        <v>85</v>
      </c>
      <c r="BDV821" s="361" t="s">
        <v>1719</v>
      </c>
      <c r="BDX821" s="248">
        <f>IF(BDW821="Kopman",1.5,1)</f>
        <v>1</v>
      </c>
      <c r="BDY821" s="180">
        <f>VLOOKUP(BDV821,$A$879:$F$2508,6,FALSE)</f>
        <v>40</v>
      </c>
      <c r="BDZ821" s="179" t="s">
        <v>61</v>
      </c>
      <c r="BEA821" s="10">
        <f>BDY821*1.5*BDX821</f>
        <v>60</v>
      </c>
      <c r="BEB821" s="10"/>
      <c r="BEC821" s="239"/>
      <c r="BED821" s="179" t="s">
        <v>85</v>
      </c>
      <c r="BEE821" s="361" t="s">
        <v>477</v>
      </c>
      <c r="BEG821" s="248">
        <f>IF(BEF821="Kopman",1.5,1)</f>
        <v>1</v>
      </c>
      <c r="BEH821" s="180">
        <f>VLOOKUP(BEE821,$A$879:$F$2508,6,FALSE)</f>
        <v>144</v>
      </c>
      <c r="BEI821" s="179" t="s">
        <v>61</v>
      </c>
      <c r="BEJ821" s="10">
        <f>BEH821*1.5*BEG821</f>
        <v>216</v>
      </c>
      <c r="BEK821" s="10"/>
      <c r="BEL821" s="239"/>
      <c r="BEM821" s="179" t="s">
        <v>85</v>
      </c>
      <c r="BEN821" s="361" t="s">
        <v>459</v>
      </c>
      <c r="BEP821" s="248">
        <f>IF(BEO821="Kopman",1.5,1)</f>
        <v>1</v>
      </c>
      <c r="BEQ821" s="180">
        <f>VLOOKUP(BEN821,$A$879:$F$2508,6,FALSE)</f>
        <v>55</v>
      </c>
      <c r="BER821" s="179" t="s">
        <v>61</v>
      </c>
      <c r="BES821" s="10">
        <f>BEQ821*1.5*BEP821</f>
        <v>82.5</v>
      </c>
      <c r="BET821" s="10"/>
      <c r="BEU821" s="239"/>
      <c r="BEV821" s="179" t="s">
        <v>85</v>
      </c>
      <c r="BEW821" s="361" t="s">
        <v>546</v>
      </c>
      <c r="BEY821" s="248">
        <f>IF(BEX821="Kopman",1.5,1)</f>
        <v>1</v>
      </c>
      <c r="BEZ821" s="180">
        <f>VLOOKUP(BEW821,$A$879:$F$2508,6,FALSE)</f>
        <v>393</v>
      </c>
      <c r="BFA821" s="179" t="s">
        <v>61</v>
      </c>
      <c r="BFB821" s="10">
        <f>BEZ821*1.5*BEY821</f>
        <v>589.5</v>
      </c>
      <c r="BFC821" s="10"/>
      <c r="BFD821" s="239"/>
      <c r="BFE821" s="179" t="s">
        <v>85</v>
      </c>
      <c r="BFF821" s="361" t="s">
        <v>546</v>
      </c>
      <c r="BFH821" s="248">
        <f>IF(BFG821="Kopman",1.5,1)</f>
        <v>1</v>
      </c>
      <c r="BFI821" s="180">
        <f>VLOOKUP(BFF821,$A$879:$F$2508,6,FALSE)</f>
        <v>393</v>
      </c>
      <c r="BFJ821" s="179" t="s">
        <v>61</v>
      </c>
      <c r="BFK821" s="10">
        <f>BFI821*1.5*BFH821</f>
        <v>589.5</v>
      </c>
      <c r="BFL821" s="10"/>
      <c r="BFM821" s="239"/>
      <c r="BFN821" s="179" t="s">
        <v>85</v>
      </c>
      <c r="BFO821" s="361" t="s">
        <v>1719</v>
      </c>
      <c r="BFQ821" s="248">
        <f>IF(BFP821="Kopman",1.5,1)</f>
        <v>1</v>
      </c>
      <c r="BFR821" s="180">
        <f>VLOOKUP(BFO821,$A$879:$F$2508,6,FALSE)</f>
        <v>40</v>
      </c>
      <c r="BFS821" s="179" t="s">
        <v>61</v>
      </c>
      <c r="BFT821" s="10">
        <f>BFR821*1.5*BFQ821</f>
        <v>60</v>
      </c>
      <c r="BFU821" s="10"/>
      <c r="BFV821" s="239"/>
      <c r="BFW821" s="179" t="s">
        <v>85</v>
      </c>
      <c r="BFX821" s="371" t="s">
        <v>2039</v>
      </c>
      <c r="BFZ821" s="248">
        <f>IF(BFY821="Kopman",1.5,1)</f>
        <v>1</v>
      </c>
      <c r="BGA821" s="180">
        <f>VLOOKUP(BFX821,$A$879:$F$2508,6,FALSE)</f>
        <v>141</v>
      </c>
      <c r="BGB821" s="179" t="s">
        <v>61</v>
      </c>
      <c r="BGC821" s="10">
        <f>BGA821*1.5*BFZ821</f>
        <v>211.5</v>
      </c>
      <c r="BGD821" s="10"/>
      <c r="BGE821" s="239"/>
      <c r="BGF821" s="179" t="s">
        <v>85</v>
      </c>
      <c r="BGG821" s="361" t="s">
        <v>1719</v>
      </c>
      <c r="BGI821" s="248">
        <f>IF(BGH821="Kopman",1.5,1)</f>
        <v>1</v>
      </c>
      <c r="BGJ821" s="180">
        <f>VLOOKUP(BGG821,$A$879:$F$2508,6,FALSE)</f>
        <v>40</v>
      </c>
      <c r="BGK821" s="179" t="s">
        <v>61</v>
      </c>
      <c r="BGL821" s="10">
        <f>BGJ821*1.5*BGI821</f>
        <v>60</v>
      </c>
      <c r="BGM821" s="10"/>
      <c r="BGN821" s="239"/>
      <c r="BGO821" s="179" t="s">
        <v>85</v>
      </c>
      <c r="BGP821" s="371" t="s">
        <v>1701</v>
      </c>
      <c r="BGR821" s="248">
        <f>IF(BGQ821="Kopman",1.5,1)</f>
        <v>1</v>
      </c>
      <c r="BGS821" s="180">
        <f>VLOOKUP(BGP821,$A$879:$F$2508,6,FALSE)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1" t="s">
        <v>497</v>
      </c>
      <c r="BHA821" s="248">
        <f>IF(BGZ821="Kopman",1.5,1)</f>
        <v>1</v>
      </c>
      <c r="BHB821" s="180">
        <f>VLOOKUP(BGY821,$A$879:$F$2508,6,FALSE)</f>
        <v>117</v>
      </c>
      <c r="BHC821" s="179" t="s">
        <v>61</v>
      </c>
      <c r="BHD821" s="10">
        <f>BHB821*1.5*BHA821</f>
        <v>175.5</v>
      </c>
      <c r="BHE821" s="10"/>
    </row>
    <row r="822" spans="1:1565" s="14" customFormat="1" ht="15">
      <c r="A822" s="179" t="s">
        <v>86</v>
      </c>
      <c r="B822" s="363" t="s">
        <v>547</v>
      </c>
      <c r="D822" s="180"/>
      <c r="E822" s="180">
        <f>VLOOKUP(B822,$A$879:$F$2508,6,FALSE)</f>
        <v>160</v>
      </c>
      <c r="F822" s="179" t="s">
        <v>63</v>
      </c>
      <c r="G822" s="10">
        <f>E822*1.4</f>
        <v>224</v>
      </c>
      <c r="H822" s="10"/>
      <c r="I822" s="233"/>
      <c r="J822" s="179" t="s">
        <v>86</v>
      </c>
      <c r="K822" s="361" t="s">
        <v>546</v>
      </c>
      <c r="M822" s="180"/>
      <c r="N822" s="180">
        <f>VLOOKUP(K822,$A$879:$F$2508,6,FALSE)</f>
        <v>393</v>
      </c>
      <c r="O822" s="179" t="s">
        <v>63</v>
      </c>
      <c r="P822" s="10">
        <f>N822*1.4</f>
        <v>550.19999999999993</v>
      </c>
      <c r="Q822" s="10"/>
      <c r="R822" s="233"/>
      <c r="S822" s="179" t="s">
        <v>86</v>
      </c>
      <c r="T822" s="361" t="s">
        <v>413</v>
      </c>
      <c r="V822" s="180"/>
      <c r="W822" s="180">
        <f>VLOOKUP(T822,$A$879:$F$2508,6,FALSE)</f>
        <v>60</v>
      </c>
      <c r="X822" s="179" t="s">
        <v>63</v>
      </c>
      <c r="Y822" s="10">
        <f>W822*1.4</f>
        <v>84</v>
      </c>
      <c r="Z822" s="10"/>
      <c r="AA822" s="233"/>
      <c r="AB822" s="179" t="s">
        <v>86</v>
      </c>
      <c r="AC822" s="361" t="s">
        <v>413</v>
      </c>
      <c r="AE822" s="180"/>
      <c r="AF822" s="180">
        <f>VLOOKUP(AC822,$A$879:$F$2508,6,FALSE)</f>
        <v>60</v>
      </c>
      <c r="AG822" s="179" t="s">
        <v>63</v>
      </c>
      <c r="AH822" s="10">
        <f>AF822*1.4</f>
        <v>84</v>
      </c>
      <c r="AI822" s="10"/>
      <c r="AJ822" s="233"/>
      <c r="AK822" s="179" t="s">
        <v>86</v>
      </c>
      <c r="AL822" s="361" t="s">
        <v>546</v>
      </c>
      <c r="AN822" s="180"/>
      <c r="AO822" s="180">
        <f>VLOOKUP(AL822,$A$879:$F$2508,6,FALSE)</f>
        <v>393</v>
      </c>
      <c r="AP822" s="179" t="s">
        <v>63</v>
      </c>
      <c r="AQ822" s="10">
        <f>AO822*1.4</f>
        <v>550.19999999999993</v>
      </c>
      <c r="AR822" s="10"/>
      <c r="AS822" s="233"/>
      <c r="AT822" s="179" t="s">
        <v>86</v>
      </c>
      <c r="AU822" s="361" t="s">
        <v>1447</v>
      </c>
      <c r="AW822" s="180"/>
      <c r="AX822" s="180">
        <f>VLOOKUP(AU822,$A$879:$F$2508,6,FALSE)</f>
        <v>33</v>
      </c>
      <c r="AY822" s="179" t="s">
        <v>63</v>
      </c>
      <c r="AZ822" s="10">
        <f>AX822*1.4</f>
        <v>46.199999999999996</v>
      </c>
      <c r="BA822" s="10"/>
      <c r="BB822" s="233"/>
      <c r="BC822" s="179" t="s">
        <v>86</v>
      </c>
      <c r="BD822" s="361" t="s">
        <v>2071</v>
      </c>
      <c r="BF822" s="180"/>
      <c r="BG822" s="180">
        <f>VLOOKUP(BD822,$A$879:$F$2508,6,FALSE)</f>
        <v>112</v>
      </c>
      <c r="BH822" s="179" t="s">
        <v>63</v>
      </c>
      <c r="BI822" s="10">
        <f>BG822*1.4</f>
        <v>156.79999999999998</v>
      </c>
      <c r="BJ822" s="10"/>
      <c r="BK822" s="233"/>
      <c r="BL822" s="179" t="s">
        <v>86</v>
      </c>
      <c r="BM822" s="361" t="s">
        <v>2071</v>
      </c>
      <c r="BO822" s="180"/>
      <c r="BP822" s="180">
        <f>VLOOKUP(BM822,$A$879:$F$2508,6,FALSE)</f>
        <v>112</v>
      </c>
      <c r="BQ822" s="179" t="s">
        <v>63</v>
      </c>
      <c r="BR822" s="10">
        <f>BP822*1.4</f>
        <v>156.79999999999998</v>
      </c>
      <c r="BS822" s="10"/>
      <c r="BT822" s="233"/>
      <c r="BU822" s="179" t="s">
        <v>86</v>
      </c>
      <c r="BV822" s="361" t="s">
        <v>2039</v>
      </c>
      <c r="BX822" s="180"/>
      <c r="BY822" s="180">
        <f>VLOOKUP(BV822,$A$879:$F$2508,6,FALSE)</f>
        <v>141</v>
      </c>
      <c r="BZ822" s="179" t="s">
        <v>63</v>
      </c>
      <c r="CA822" s="10">
        <f>BY822*1.4</f>
        <v>197.39999999999998</v>
      </c>
      <c r="CB822" s="10"/>
      <c r="CC822" s="233"/>
      <c r="CD822" s="179" t="s">
        <v>86</v>
      </c>
      <c r="CE822" s="361" t="s">
        <v>2029</v>
      </c>
      <c r="CG822" s="180"/>
      <c r="CH822" s="180">
        <f>VLOOKUP(CE822,$A$879:$F$2508,6,FALSE)</f>
        <v>178</v>
      </c>
      <c r="CI822" s="179" t="s">
        <v>63</v>
      </c>
      <c r="CJ822" s="10">
        <f>CH822*1.4</f>
        <v>249.2</v>
      </c>
      <c r="CK822" s="10"/>
      <c r="CL822" s="233"/>
      <c r="CM822" s="179" t="s">
        <v>86</v>
      </c>
      <c r="CN822" s="361" t="s">
        <v>2071</v>
      </c>
      <c r="CP822" s="180"/>
      <c r="CQ822" s="180">
        <f>VLOOKUP(CN822,$A$879:$F$2508,6,FALSE)</f>
        <v>112</v>
      </c>
      <c r="CR822" s="179" t="s">
        <v>63</v>
      </c>
      <c r="CS822" s="10">
        <f>CQ822*1.4</f>
        <v>156.79999999999998</v>
      </c>
      <c r="CT822" s="10"/>
      <c r="CU822" s="233"/>
      <c r="CV822" s="179" t="s">
        <v>86</v>
      </c>
      <c r="CW822" s="361" t="s">
        <v>1374</v>
      </c>
      <c r="CY822" s="180"/>
      <c r="CZ822" s="180">
        <f>VLOOKUP(CW822,$A$879:$F$2508,6,FALSE)</f>
        <v>74</v>
      </c>
      <c r="DA822" s="179" t="s">
        <v>63</v>
      </c>
      <c r="DB822" s="10">
        <f>CZ822*1.4</f>
        <v>103.6</v>
      </c>
      <c r="DC822" s="10"/>
      <c r="DD822" s="233"/>
      <c r="DE822" s="179" t="s">
        <v>86</v>
      </c>
      <c r="DF822" s="361" t="s">
        <v>2029</v>
      </c>
      <c r="DH822" s="180"/>
      <c r="DI822" s="180">
        <f>VLOOKUP(DF822,$A$879:$F$2508,6,FALSE)</f>
        <v>178</v>
      </c>
      <c r="DJ822" s="179" t="s">
        <v>63</v>
      </c>
      <c r="DK822" s="10">
        <f>DI822*1.4</f>
        <v>249.2</v>
      </c>
      <c r="DL822" s="10"/>
      <c r="DM822" s="233"/>
      <c r="DN822" s="179" t="s">
        <v>86</v>
      </c>
      <c r="DO822" s="361" t="s">
        <v>413</v>
      </c>
      <c r="DQ822" s="180"/>
      <c r="DR822" s="180">
        <f>VLOOKUP(DO822,$A$879:$F$2508,6,FALSE)</f>
        <v>60</v>
      </c>
      <c r="DS822" s="179" t="s">
        <v>63</v>
      </c>
      <c r="DT822" s="10">
        <f>DR822*1.4</f>
        <v>84</v>
      </c>
      <c r="DU822" s="10"/>
      <c r="DV822" s="233"/>
      <c r="DW822" s="179" t="s">
        <v>86</v>
      </c>
      <c r="DX822" s="361" t="s">
        <v>497</v>
      </c>
      <c r="DZ822" s="180"/>
      <c r="EA822" s="180">
        <f>VLOOKUP(DX822,$A$879:$F$2508,6,FALSE)</f>
        <v>117</v>
      </c>
      <c r="EB822" s="179" t="s">
        <v>63</v>
      </c>
      <c r="EC822" s="10">
        <f>EA822*1.4</f>
        <v>163.79999999999998</v>
      </c>
      <c r="ED822" s="10"/>
      <c r="EE822" s="233"/>
      <c r="EF822" s="179" t="s">
        <v>86</v>
      </c>
      <c r="EG822" s="361" t="s">
        <v>1719</v>
      </c>
      <c r="EI822" s="180"/>
      <c r="EJ822" s="180">
        <f>VLOOKUP(EG822,$A$879:$F$2508,6,FALSE)</f>
        <v>40</v>
      </c>
      <c r="EK822" s="179" t="s">
        <v>63</v>
      </c>
      <c r="EL822" s="10">
        <f>EJ822*1.4</f>
        <v>56</v>
      </c>
      <c r="EM822" s="10"/>
      <c r="EN822" s="233"/>
      <c r="EO822" s="179" t="s">
        <v>86</v>
      </c>
      <c r="EP822" s="361" t="s">
        <v>413</v>
      </c>
      <c r="ER822" s="180"/>
      <c r="ES822" s="180">
        <f>VLOOKUP(EP822,$A$879:$F$2508,6,FALSE)</f>
        <v>60</v>
      </c>
      <c r="ET822" s="179" t="s">
        <v>63</v>
      </c>
      <c r="EU822" s="10">
        <f>ES822*1.4</f>
        <v>84</v>
      </c>
      <c r="EV822" s="10"/>
      <c r="EW822" s="233"/>
      <c r="EX822" s="179" t="s">
        <v>86</v>
      </c>
      <c r="EY822" s="361" t="s">
        <v>547</v>
      </c>
      <c r="FA822" s="180"/>
      <c r="FB822" s="180">
        <f>VLOOKUP(EY822,$A$879:$F$2508,6,FALSE)</f>
        <v>160</v>
      </c>
      <c r="FC822" s="179" t="s">
        <v>63</v>
      </c>
      <c r="FD822" s="10">
        <f>FB822*1.4</f>
        <v>224</v>
      </c>
      <c r="FE822" s="10"/>
      <c r="FF822" s="233"/>
      <c r="FG822" s="179" t="s">
        <v>86</v>
      </c>
      <c r="FH822" s="361" t="s">
        <v>2029</v>
      </c>
      <c r="FJ822" s="180"/>
      <c r="FK822" s="180">
        <f>VLOOKUP(FH822,$A$879:$F$2508,6,FALSE)</f>
        <v>178</v>
      </c>
      <c r="FL822" s="179" t="s">
        <v>63</v>
      </c>
      <c r="FM822" s="10">
        <f>FK822*1.4</f>
        <v>249.2</v>
      </c>
      <c r="FN822" s="10"/>
      <c r="FO822" s="233"/>
      <c r="FP822" s="179" t="s">
        <v>86</v>
      </c>
      <c r="FQ822" s="361" t="s">
        <v>497</v>
      </c>
      <c r="FS822" s="180"/>
      <c r="FT822" s="180">
        <f>VLOOKUP(FQ822,$A$879:$F$2508,6,FALSE)</f>
        <v>117</v>
      </c>
      <c r="FU822" s="179" t="s">
        <v>63</v>
      </c>
      <c r="FV822" s="10">
        <f>FT822*1.4</f>
        <v>163.79999999999998</v>
      </c>
      <c r="FW822" s="10"/>
      <c r="FX822" s="233"/>
      <c r="FY822" s="179" t="s">
        <v>86</v>
      </c>
      <c r="FZ822" s="369" t="s">
        <v>183</v>
      </c>
      <c r="GB822" s="180"/>
      <c r="GC822" s="180" t="e">
        <f>VLOOKUP(FZ822,$A$879:$F$2508,6,FALSE)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1" t="s">
        <v>2029</v>
      </c>
      <c r="GK822" s="180"/>
      <c r="GL822" s="180">
        <f>VLOOKUP(GI822,$A$879:$F$2508,6,FALSE)</f>
        <v>178</v>
      </c>
      <c r="GM822" s="179" t="s">
        <v>63</v>
      </c>
      <c r="GN822" s="10">
        <f>GL822*1.4</f>
        <v>249.2</v>
      </c>
      <c r="GO822" s="10"/>
      <c r="GP822" s="233"/>
      <c r="GQ822" s="179" t="s">
        <v>86</v>
      </c>
      <c r="GR822" s="361" t="s">
        <v>413</v>
      </c>
      <c r="GT822" s="180"/>
      <c r="GU822" s="180">
        <f>VLOOKUP(GR822,$A$879:$F$2508,6,FALSE)</f>
        <v>60</v>
      </c>
      <c r="GV822" s="179" t="s">
        <v>63</v>
      </c>
      <c r="GW822" s="10">
        <f>GU822*1.4</f>
        <v>84</v>
      </c>
      <c r="GX822" s="10"/>
      <c r="GY822" s="233"/>
      <c r="GZ822" s="179" t="s">
        <v>86</v>
      </c>
      <c r="HA822" s="361" t="s">
        <v>2039</v>
      </c>
      <c r="HC822" s="180"/>
      <c r="HD822" s="180">
        <f>VLOOKUP(HA822,$A$879:$F$2508,6,FALSE)</f>
        <v>141</v>
      </c>
      <c r="HE822" s="179" t="s">
        <v>63</v>
      </c>
      <c r="HF822" s="10">
        <f>HD822*1.4</f>
        <v>197.39999999999998</v>
      </c>
      <c r="HG822" s="10"/>
      <c r="HH822" s="233"/>
      <c r="HI822" s="179" t="s">
        <v>86</v>
      </c>
      <c r="HJ822" s="361" t="s">
        <v>2039</v>
      </c>
      <c r="HL822" s="180"/>
      <c r="HM822" s="180">
        <f>VLOOKUP(HJ822,$A$879:$F$2508,6,FALSE)</f>
        <v>141</v>
      </c>
      <c r="HN822" s="179" t="s">
        <v>63</v>
      </c>
      <c r="HO822" s="10">
        <f>HM822*1.4</f>
        <v>197.39999999999998</v>
      </c>
      <c r="HP822" s="10"/>
      <c r="HQ822" s="233"/>
      <c r="HR822" s="179" t="s">
        <v>86</v>
      </c>
      <c r="HS822" s="361" t="s">
        <v>605</v>
      </c>
      <c r="HU822" s="180"/>
      <c r="HV822" s="180">
        <f>VLOOKUP(HS822,$A$879:$F$2508,6,FALSE)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1" t="s">
        <v>1719</v>
      </c>
      <c r="ID822" s="180"/>
      <c r="IE822" s="180">
        <f>VLOOKUP(IB822,$A$879:$F$2508,6,FALSE)</f>
        <v>40</v>
      </c>
      <c r="IF822" s="179" t="s">
        <v>63</v>
      </c>
      <c r="IG822" s="10">
        <f>IE822*1.4</f>
        <v>56</v>
      </c>
      <c r="IH822" s="10"/>
      <c r="II822" s="233"/>
      <c r="IJ822" s="179" t="s">
        <v>86</v>
      </c>
      <c r="IK822" s="361" t="s">
        <v>459</v>
      </c>
      <c r="IM822" s="180"/>
      <c r="IN822" s="180">
        <f>VLOOKUP(IK822,$A$879:$F$2508,6,FALSE)</f>
        <v>55</v>
      </c>
      <c r="IO822" s="179" t="s">
        <v>63</v>
      </c>
      <c r="IP822" s="10">
        <f>IN822*1.4</f>
        <v>77</v>
      </c>
      <c r="IQ822" s="10"/>
      <c r="IR822" s="233"/>
      <c r="IS822" s="179" t="s">
        <v>86</v>
      </c>
      <c r="IT822" s="361" t="s">
        <v>2029</v>
      </c>
      <c r="IV822" s="180"/>
      <c r="IW822" s="180">
        <f>VLOOKUP(IT822,$A$879:$F$2508,6,FALSE)</f>
        <v>178</v>
      </c>
      <c r="IX822" s="179" t="s">
        <v>63</v>
      </c>
      <c r="IY822" s="10">
        <f>IW822*1.4</f>
        <v>249.2</v>
      </c>
      <c r="IZ822" s="10"/>
      <c r="JA822" s="233"/>
      <c r="JB822" s="179" t="s">
        <v>86</v>
      </c>
      <c r="JC822" s="361" t="s">
        <v>546</v>
      </c>
      <c r="JE822" s="180"/>
      <c r="JF822" s="180">
        <f>VLOOKUP(JC822,$A$879:$F$2508,6,FALSE)</f>
        <v>393</v>
      </c>
      <c r="JG822" s="179" t="s">
        <v>63</v>
      </c>
      <c r="JH822" s="10">
        <f>JF822*1.4</f>
        <v>550.19999999999993</v>
      </c>
      <c r="JI822" s="10"/>
      <c r="JJ822" s="233"/>
      <c r="JK822" s="179" t="s">
        <v>86</v>
      </c>
      <c r="JL822" s="361" t="s">
        <v>621</v>
      </c>
      <c r="JN822" s="180"/>
      <c r="JO822" s="180">
        <f>VLOOKUP(JL822,$A$879:$F$2508,6,FALSE)</f>
        <v>76</v>
      </c>
      <c r="JP822" s="179" t="s">
        <v>63</v>
      </c>
      <c r="JQ822" s="10">
        <f>JO822*1.4</f>
        <v>106.39999999999999</v>
      </c>
      <c r="JR822" s="10"/>
      <c r="JS822" s="233"/>
      <c r="JT822" s="179" t="s">
        <v>86</v>
      </c>
      <c r="JU822" s="361" t="s">
        <v>546</v>
      </c>
      <c r="JW822" s="180"/>
      <c r="JX822" s="180">
        <f>VLOOKUP(JU822,$A$879:$F$2508,6,FALSE)</f>
        <v>393</v>
      </c>
      <c r="JY822" s="179" t="s">
        <v>63</v>
      </c>
      <c r="JZ822" s="10">
        <f>JX822*1.4</f>
        <v>550.19999999999993</v>
      </c>
      <c r="KA822" s="10"/>
      <c r="KB822" s="233"/>
      <c r="KC822" s="179" t="s">
        <v>86</v>
      </c>
      <c r="KD822" s="369" t="s">
        <v>183</v>
      </c>
      <c r="KF822" s="180"/>
      <c r="KG822" s="180" t="e">
        <f>VLOOKUP(KD822,$A$879:$F$2508,6,FALSE)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1" t="s">
        <v>2461</v>
      </c>
      <c r="KO822" s="180"/>
      <c r="KP822" s="180">
        <f>VLOOKUP(KM822,$A$879:$F$2508,6,FALSE)</f>
        <v>72</v>
      </c>
      <c r="KQ822" s="179" t="s">
        <v>63</v>
      </c>
      <c r="KR822" s="10">
        <f>KP822*1.4</f>
        <v>100.8</v>
      </c>
      <c r="KS822" s="10"/>
      <c r="KT822" s="233"/>
      <c r="KU822" s="179" t="s">
        <v>86</v>
      </c>
      <c r="KV822" s="361" t="s">
        <v>1374</v>
      </c>
      <c r="KX822" s="180"/>
      <c r="KY822" s="180">
        <f>VLOOKUP(KV822,$A$879:$F$2508,6,FALSE)</f>
        <v>74</v>
      </c>
      <c r="KZ822" s="179" t="s">
        <v>63</v>
      </c>
      <c r="LA822" s="10">
        <f>KY822*1.4</f>
        <v>103.6</v>
      </c>
      <c r="LB822" s="10"/>
      <c r="LC822" s="233"/>
      <c r="LD822" s="179" t="s">
        <v>86</v>
      </c>
      <c r="LE822" s="369" t="s">
        <v>183</v>
      </c>
      <c r="LG822" s="180"/>
      <c r="LH822" s="180" t="e">
        <f>VLOOKUP(LE822,$A$879:$F$2508,6,FALSE)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1" t="s">
        <v>1719</v>
      </c>
      <c r="LP822" s="180"/>
      <c r="LQ822" s="180">
        <f>VLOOKUP(LN822,$A$879:$F$2508,6,FALSE)</f>
        <v>40</v>
      </c>
      <c r="LR822" s="179" t="s">
        <v>63</v>
      </c>
      <c r="LS822" s="10">
        <f>LQ822*1.4</f>
        <v>56</v>
      </c>
      <c r="LT822" s="10"/>
      <c r="LU822" s="233"/>
      <c r="LV822" s="179" t="s">
        <v>86</v>
      </c>
      <c r="LW822" s="361" t="s">
        <v>459</v>
      </c>
      <c r="LY822" s="180"/>
      <c r="LZ822" s="180">
        <f>VLOOKUP(LW822,$A$879:$F$2508,6,FALSE)</f>
        <v>55</v>
      </c>
      <c r="MA822" s="179" t="s">
        <v>63</v>
      </c>
      <c r="MB822" s="10">
        <f>LZ822*1.4</f>
        <v>77</v>
      </c>
      <c r="MC822" s="10"/>
      <c r="MD822" s="233"/>
      <c r="ME822" s="179" t="s">
        <v>86</v>
      </c>
      <c r="MF822" s="361" t="s">
        <v>2039</v>
      </c>
      <c r="MH822" s="180"/>
      <c r="MI822" s="180">
        <f>VLOOKUP(MF822,$A$879:$F$2508,6,FALSE)</f>
        <v>141</v>
      </c>
      <c r="MJ822" s="179" t="s">
        <v>63</v>
      </c>
      <c r="MK822" s="10">
        <f>MI822*1.4</f>
        <v>197.39999999999998</v>
      </c>
      <c r="ML822" s="10"/>
      <c r="MM822" s="233"/>
      <c r="MN822" s="179" t="s">
        <v>86</v>
      </c>
      <c r="MO822" s="369" t="s">
        <v>183</v>
      </c>
      <c r="MQ822" s="180"/>
      <c r="MR822" s="180" t="e">
        <f>VLOOKUP(MO822,$A$879:$F$2508,6,FALSE)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1" t="s">
        <v>1719</v>
      </c>
      <c r="MZ822" s="180"/>
      <c r="NA822" s="180">
        <f>VLOOKUP(MX822,$A$879:$F$2508,6,FALSE)</f>
        <v>40</v>
      </c>
      <c r="NB822" s="179" t="s">
        <v>63</v>
      </c>
      <c r="NC822" s="10">
        <f>NA822*1.4</f>
        <v>56</v>
      </c>
      <c r="ND822" s="10"/>
      <c r="NE822" s="233"/>
      <c r="NF822" s="179" t="s">
        <v>86</v>
      </c>
      <c r="NG822" s="361" t="s">
        <v>413</v>
      </c>
      <c r="NI822" s="180"/>
      <c r="NJ822" s="180">
        <f>VLOOKUP(NG822,$A$879:$F$2508,6,FALSE)</f>
        <v>60</v>
      </c>
      <c r="NK822" s="179" t="s">
        <v>63</v>
      </c>
      <c r="NL822" s="10">
        <f>NJ822*1.4</f>
        <v>84</v>
      </c>
      <c r="NM822" s="10"/>
      <c r="NN822" s="233"/>
      <c r="NO822" s="179" t="s">
        <v>86</v>
      </c>
      <c r="NP822" s="361" t="s">
        <v>546</v>
      </c>
      <c r="NR822" s="180"/>
      <c r="NS822" s="180">
        <f>VLOOKUP(NP822,$A$879:$F$2508,6,FALSE)</f>
        <v>393</v>
      </c>
      <c r="NT822" s="179" t="s">
        <v>63</v>
      </c>
      <c r="NU822" s="10">
        <f>NS822*1.4</f>
        <v>550.19999999999993</v>
      </c>
      <c r="NV822" s="10"/>
      <c r="NW822" s="233"/>
      <c r="NX822" s="179" t="s">
        <v>86</v>
      </c>
      <c r="NY822" s="361" t="s">
        <v>1719</v>
      </c>
      <c r="OA822" s="180"/>
      <c r="OB822" s="180">
        <f>VLOOKUP(NY822,$A$879:$F$2508,6,FALSE)</f>
        <v>40</v>
      </c>
      <c r="OC822" s="179" t="s">
        <v>63</v>
      </c>
      <c r="OD822" s="10">
        <f>OB822*1.4</f>
        <v>56</v>
      </c>
      <c r="OE822" s="10"/>
      <c r="OF822" s="233"/>
      <c r="OG822" s="179" t="s">
        <v>86</v>
      </c>
      <c r="OH822" s="361" t="s">
        <v>546</v>
      </c>
      <c r="OJ822" s="180"/>
      <c r="OK822" s="180">
        <f>VLOOKUP(OH822,$A$879:$F$2508,6,FALSE)</f>
        <v>393</v>
      </c>
      <c r="OL822" s="179" t="s">
        <v>63</v>
      </c>
      <c r="OM822" s="10">
        <f>OK822*1.4</f>
        <v>550.19999999999993</v>
      </c>
      <c r="ON822" s="10"/>
      <c r="OO822" s="233"/>
      <c r="OP822" s="179" t="s">
        <v>86</v>
      </c>
      <c r="OQ822" s="361" t="s">
        <v>452</v>
      </c>
      <c r="OS822" s="180"/>
      <c r="OT822" s="180">
        <f>VLOOKUP(OQ822,$A$879:$F$2508,6,FALSE)</f>
        <v>20</v>
      </c>
      <c r="OU822" s="179" t="s">
        <v>63</v>
      </c>
      <c r="OV822" s="10">
        <f>OT822*1.4</f>
        <v>28</v>
      </c>
      <c r="OW822" s="10"/>
      <c r="OX822" s="233"/>
      <c r="OY822" s="179" t="s">
        <v>86</v>
      </c>
      <c r="OZ822" s="371" t="s">
        <v>2461</v>
      </c>
      <c r="PB822" s="180"/>
      <c r="PC822" s="180">
        <f>VLOOKUP(OZ822,$A$879:$F$2508,6,FALSE)</f>
        <v>72</v>
      </c>
      <c r="PD822" s="179" t="s">
        <v>63</v>
      </c>
      <c r="PE822" s="10">
        <f>PC822*1.4</f>
        <v>100.8</v>
      </c>
      <c r="PF822" s="10"/>
      <c r="PG822" s="233"/>
      <c r="PH822" s="179" t="s">
        <v>86</v>
      </c>
      <c r="PI822" s="361" t="s">
        <v>2039</v>
      </c>
      <c r="PK822" s="180"/>
      <c r="PL822" s="180">
        <f>VLOOKUP(PI822,$A$879:$F$2508,6,FALSE)</f>
        <v>141</v>
      </c>
      <c r="PM822" s="179" t="s">
        <v>63</v>
      </c>
      <c r="PN822" s="10">
        <f>PL822*1.4</f>
        <v>197.39999999999998</v>
      </c>
      <c r="PO822" s="10"/>
      <c r="PP822" s="233"/>
      <c r="PQ822" s="179" t="s">
        <v>86</v>
      </c>
      <c r="PR822" s="361" t="s">
        <v>2071</v>
      </c>
      <c r="PT822" s="180"/>
      <c r="PU822" s="180">
        <f>VLOOKUP(PR822,$A$879:$F$2508,6,FALSE)</f>
        <v>112</v>
      </c>
      <c r="PV822" s="179" t="s">
        <v>63</v>
      </c>
      <c r="PW822" s="10">
        <f>PU822*1.4</f>
        <v>156.79999999999998</v>
      </c>
      <c r="PX822" s="10"/>
      <c r="PY822" s="233"/>
      <c r="PZ822" s="179" t="s">
        <v>86</v>
      </c>
      <c r="QA822" s="363" t="s">
        <v>2029</v>
      </c>
      <c r="QC822" s="180"/>
      <c r="QD822" s="180">
        <f>VLOOKUP(QA822,$A$879:$F$2508,6,FALSE)</f>
        <v>178</v>
      </c>
      <c r="QE822" s="179" t="s">
        <v>63</v>
      </c>
      <c r="QF822" s="10">
        <f>QD822*1.4</f>
        <v>249.2</v>
      </c>
      <c r="QG822" s="10"/>
      <c r="QH822" s="233"/>
      <c r="QI822" s="179" t="s">
        <v>86</v>
      </c>
      <c r="QJ822" s="369" t="s">
        <v>183</v>
      </c>
      <c r="QL822" s="180"/>
      <c r="QM822" s="180" t="e">
        <f>VLOOKUP(QJ822,$A$879:$F$2508,6,FALSE)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1" t="s">
        <v>2039</v>
      </c>
      <c r="QU822" s="180"/>
      <c r="QV822" s="180">
        <f>VLOOKUP(QS822,$A$879:$F$2508,6,FALSE)</f>
        <v>141</v>
      </c>
      <c r="QW822" s="179" t="s">
        <v>63</v>
      </c>
      <c r="QX822" s="10">
        <f>QV822*1.4</f>
        <v>197.39999999999998</v>
      </c>
      <c r="QY822" s="10"/>
      <c r="QZ822" s="233"/>
      <c r="RA822" s="179" t="s">
        <v>86</v>
      </c>
      <c r="RB822" s="361" t="s">
        <v>1447</v>
      </c>
      <c r="RD822" s="180"/>
      <c r="RE822" s="180">
        <f>VLOOKUP(RB822,$A$879:$F$2508,6,FALSE)</f>
        <v>33</v>
      </c>
      <c r="RF822" s="179" t="s">
        <v>63</v>
      </c>
      <c r="RG822" s="10">
        <f>RE822*1.4</f>
        <v>46.199999999999996</v>
      </c>
      <c r="RH822" s="10"/>
      <c r="RI822" s="233"/>
      <c r="RJ822" s="179" t="s">
        <v>86</v>
      </c>
      <c r="RK822" s="361" t="s">
        <v>1719</v>
      </c>
      <c r="RM822" s="180"/>
      <c r="RN822" s="180">
        <f>VLOOKUP(RK822,$A$879:$F$2508,6,FALSE)</f>
        <v>40</v>
      </c>
      <c r="RO822" s="179" t="s">
        <v>63</v>
      </c>
      <c r="RP822" s="10">
        <f>RN822*1.4</f>
        <v>56</v>
      </c>
      <c r="RQ822" s="10"/>
      <c r="RR822" s="233"/>
      <c r="RS822" s="179" t="s">
        <v>86</v>
      </c>
      <c r="RT822" s="369" t="s">
        <v>183</v>
      </c>
      <c r="RV822" s="180"/>
      <c r="RW822" s="180" t="e">
        <f>VLOOKUP(RT822,$A$879:$F$2508,6,FALSE)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1" t="s">
        <v>459</v>
      </c>
      <c r="SE822" s="180"/>
      <c r="SF822" s="180">
        <f>VLOOKUP(SC822,$A$879:$F$2508,6,FALSE)</f>
        <v>55</v>
      </c>
      <c r="SG822" s="179" t="s">
        <v>63</v>
      </c>
      <c r="SH822" s="10">
        <f>SF822*1.4</f>
        <v>77</v>
      </c>
      <c r="SI822" s="10"/>
      <c r="SJ822" s="239"/>
      <c r="SK822" s="179" t="s">
        <v>86</v>
      </c>
      <c r="SL822" s="361" t="s">
        <v>2461</v>
      </c>
      <c r="SN822" s="180"/>
      <c r="SO822" s="180">
        <f>VLOOKUP(SL822,$A$879:$F$2508,6,FALSE)</f>
        <v>72</v>
      </c>
      <c r="SP822" s="179" t="s">
        <v>63</v>
      </c>
      <c r="SQ822" s="10">
        <f>SO822*1.4</f>
        <v>100.8</v>
      </c>
      <c r="SR822" s="10"/>
      <c r="SS822" s="239"/>
      <c r="ST822" s="179" t="s">
        <v>86</v>
      </c>
      <c r="SU822" s="361" t="s">
        <v>1719</v>
      </c>
      <c r="SW822" s="180"/>
      <c r="SX822" s="180">
        <f>VLOOKUP(SU822,$A$879:$F$2508,6,FALSE)</f>
        <v>40</v>
      </c>
      <c r="SY822" s="179" t="s">
        <v>63</v>
      </c>
      <c r="SZ822" s="10">
        <f>SX822*1.4</f>
        <v>56</v>
      </c>
      <c r="TA822" s="10"/>
      <c r="TB822" s="239"/>
      <c r="TC822" s="179" t="s">
        <v>86</v>
      </c>
      <c r="TD822" s="369" t="s">
        <v>183</v>
      </c>
      <c r="TF822" s="180"/>
      <c r="TG822" s="180" t="e">
        <f>VLOOKUP(TD822,$A$879:$F$2508,6,FALSE)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1" t="s">
        <v>477</v>
      </c>
      <c r="TO822" s="180"/>
      <c r="TP822" s="180">
        <f>VLOOKUP(TM822,$A$879:$F$2508,6,FALSE)</f>
        <v>144</v>
      </c>
      <c r="TQ822" s="179" t="s">
        <v>63</v>
      </c>
      <c r="TR822" s="10">
        <f>TP822*1.4</f>
        <v>201.6</v>
      </c>
      <c r="TS822" s="10"/>
      <c r="TT822" s="239"/>
      <c r="TU822" s="179" t="s">
        <v>86</v>
      </c>
      <c r="TV822" s="361" t="s">
        <v>459</v>
      </c>
      <c r="TX822" s="180"/>
      <c r="TY822" s="180">
        <f>VLOOKUP(TV822,$A$879:$F$2508,6,FALSE)</f>
        <v>55</v>
      </c>
      <c r="TZ822" s="179" t="s">
        <v>63</v>
      </c>
      <c r="UA822" s="10">
        <f>TY822*1.4</f>
        <v>77</v>
      </c>
      <c r="UB822" s="10"/>
      <c r="UC822" s="239"/>
      <c r="UD822" s="179" t="s">
        <v>86</v>
      </c>
      <c r="UE822" s="361" t="s">
        <v>2071</v>
      </c>
      <c r="UG822" s="180"/>
      <c r="UH822" s="180">
        <f>VLOOKUP(UE822,$A$879:$F$2508,6,FALSE)</f>
        <v>112</v>
      </c>
      <c r="UI822" s="179" t="s">
        <v>63</v>
      </c>
      <c r="UJ822" s="10">
        <f>UH822*1.4</f>
        <v>156.79999999999998</v>
      </c>
      <c r="UK822" s="10"/>
      <c r="UL822" s="239"/>
      <c r="UM822" s="179" t="s">
        <v>86</v>
      </c>
      <c r="UN822" s="369" t="s">
        <v>183</v>
      </c>
      <c r="UP822" s="180"/>
      <c r="UQ822" s="180" t="e">
        <f>VLOOKUP(UN822,$A$879:$F$2508,6,FALSE)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1" t="s">
        <v>497</v>
      </c>
      <c r="UY822" s="180"/>
      <c r="UZ822" s="180">
        <f>VLOOKUP(UW822,$A$879:$F$2508,6,FALSE)</f>
        <v>117</v>
      </c>
      <c r="VA822" s="179" t="s">
        <v>63</v>
      </c>
      <c r="VB822" s="10">
        <f>UZ822*1.4</f>
        <v>163.79999999999998</v>
      </c>
      <c r="VC822" s="10"/>
      <c r="VD822" s="239"/>
      <c r="VE822" s="179" t="s">
        <v>86</v>
      </c>
      <c r="VF822" s="369" t="s">
        <v>183</v>
      </c>
      <c r="VH822" s="180"/>
      <c r="VI822" s="180" t="e">
        <f>VLOOKUP(VF822,$A$879:$F$2508,6,FALSE)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1" t="s">
        <v>459</v>
      </c>
      <c r="VQ822" s="180"/>
      <c r="VR822" s="180">
        <f>VLOOKUP(VO822,$A$879:$F$2508,6,FALSE)</f>
        <v>55</v>
      </c>
      <c r="VS822" s="179" t="s">
        <v>63</v>
      </c>
      <c r="VT822" s="10">
        <f>VR822*1.4</f>
        <v>77</v>
      </c>
      <c r="VU822" s="10"/>
      <c r="VV822" s="239"/>
      <c r="VW822" s="179" t="s">
        <v>86</v>
      </c>
      <c r="VX822" s="369" t="s">
        <v>183</v>
      </c>
      <c r="VZ822" s="180"/>
      <c r="WA822" s="180" t="e">
        <f>VLOOKUP(VX822,$A$879:$F$2508,6,FALSE)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1" t="s">
        <v>413</v>
      </c>
      <c r="WI822" s="180"/>
      <c r="WJ822" s="180">
        <f>VLOOKUP(WG822,$A$879:$F$2508,6,FALSE)</f>
        <v>60</v>
      </c>
      <c r="WK822" s="179" t="s">
        <v>63</v>
      </c>
      <c r="WL822" s="10">
        <f>WJ822*1.4</f>
        <v>84</v>
      </c>
      <c r="WN822" s="239"/>
      <c r="WO822" s="179" t="s">
        <v>86</v>
      </c>
      <c r="WP822" s="361" t="s">
        <v>413</v>
      </c>
      <c r="WQ822" s="180"/>
      <c r="WR822" s="180"/>
      <c r="WS822" s="180">
        <f>VLOOKUP(WP822,$A$879:$F$2508,6,FALSE)</f>
        <v>60</v>
      </c>
      <c r="WT822" s="179" t="s">
        <v>63</v>
      </c>
      <c r="WU822" s="10">
        <f>WS822*1.4</f>
        <v>84</v>
      </c>
      <c r="WV822" s="10"/>
      <c r="WW822" s="239"/>
      <c r="WX822" s="179" t="s">
        <v>86</v>
      </c>
      <c r="WY822" s="361" t="s">
        <v>546</v>
      </c>
      <c r="XA822" s="180"/>
      <c r="XB822" s="180">
        <f>VLOOKUP(WY822,$A$879:$F$2508,6,FALSE)</f>
        <v>393</v>
      </c>
      <c r="XC822" s="179" t="s">
        <v>63</v>
      </c>
      <c r="XD822" s="10">
        <f>XB822*1.4</f>
        <v>550.19999999999993</v>
      </c>
      <c r="XF822" s="239"/>
      <c r="XG822" s="179" t="s">
        <v>86</v>
      </c>
      <c r="XH822" s="371" t="s">
        <v>546</v>
      </c>
      <c r="XJ822" s="180"/>
      <c r="XK822" s="180">
        <f>VLOOKUP(XH822,$A$879:$F$2508,6,FALSE)</f>
        <v>393</v>
      </c>
      <c r="XL822" s="179" t="s">
        <v>63</v>
      </c>
      <c r="XM822" s="10">
        <f>XK822*1.4</f>
        <v>550.19999999999993</v>
      </c>
      <c r="XO822" s="239"/>
      <c r="XP822" s="179" t="s">
        <v>86</v>
      </c>
      <c r="XQ822" s="361" t="s">
        <v>621</v>
      </c>
      <c r="XS822" s="180"/>
      <c r="XT822" s="180">
        <f>VLOOKUP(XQ822,$A$879:$F$2508,6,FALSE)</f>
        <v>76</v>
      </c>
      <c r="XU822" s="179" t="s">
        <v>63</v>
      </c>
      <c r="XV822" s="10">
        <f>XT822*1.4</f>
        <v>106.39999999999999</v>
      </c>
      <c r="XW822" s="10"/>
      <c r="XX822" s="239"/>
      <c r="XY822" s="179" t="s">
        <v>86</v>
      </c>
      <c r="XZ822" s="361" t="s">
        <v>1719</v>
      </c>
      <c r="YB822" s="180"/>
      <c r="YC822" s="180">
        <f>VLOOKUP(XZ822,$A$879:$F$2508,6,FALSE)</f>
        <v>40</v>
      </c>
      <c r="YD822" s="179" t="s">
        <v>63</v>
      </c>
      <c r="YE822" s="10">
        <f>YC822*1.4</f>
        <v>56</v>
      </c>
      <c r="YG822" s="239"/>
      <c r="YH822" s="179" t="s">
        <v>86</v>
      </c>
      <c r="YI822" s="361" t="s">
        <v>546</v>
      </c>
      <c r="YK822" s="180"/>
      <c r="YL822" s="180">
        <f>VLOOKUP(YI822,$A$879:$F$2508,6,FALSE)</f>
        <v>393</v>
      </c>
      <c r="YM822" s="179" t="s">
        <v>63</v>
      </c>
      <c r="YN822" s="10">
        <f>YL822*1.4</f>
        <v>550.19999999999993</v>
      </c>
      <c r="YO822" s="10"/>
      <c r="YP822" s="239"/>
      <c r="YQ822" s="179" t="s">
        <v>86</v>
      </c>
      <c r="YR822" s="361" t="s">
        <v>544</v>
      </c>
      <c r="YT822" s="180"/>
      <c r="YU822" s="180">
        <f>VLOOKUP(YR822,$A$879:$F$2508,6,FALSE)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1" t="s">
        <v>455</v>
      </c>
      <c r="ZC822" s="180"/>
      <c r="ZD822" s="180">
        <f>VLOOKUP(ZA822,$A$879:$F$2508,6,FALSE)</f>
        <v>38</v>
      </c>
      <c r="ZE822" s="179" t="s">
        <v>63</v>
      </c>
      <c r="ZF822" s="10">
        <f>ZD822*1.4</f>
        <v>53.199999999999996</v>
      </c>
      <c r="ZH822" s="239"/>
      <c r="ZI822" s="179" t="s">
        <v>86</v>
      </c>
      <c r="ZJ822" s="361" t="s">
        <v>2029</v>
      </c>
      <c r="ZL822" s="180"/>
      <c r="ZM822" s="180">
        <f>VLOOKUP(ZJ822,$A$879:$F$2508,6,FALSE)</f>
        <v>178</v>
      </c>
      <c r="ZN822" s="179" t="s">
        <v>63</v>
      </c>
      <c r="ZO822" s="10">
        <f>ZM822*1.4</f>
        <v>249.2</v>
      </c>
      <c r="ZQ822" s="239"/>
      <c r="ZR822" s="179" t="s">
        <v>86</v>
      </c>
      <c r="ZS822" s="361" t="s">
        <v>546</v>
      </c>
      <c r="ZU822" s="180"/>
      <c r="ZV822" s="180">
        <f>VLOOKUP(ZS822,$A$879:$F$2508,6,FALSE)</f>
        <v>393</v>
      </c>
      <c r="ZW822" s="179" t="s">
        <v>63</v>
      </c>
      <c r="ZX822" s="10">
        <f>ZV822*1.4</f>
        <v>550.19999999999993</v>
      </c>
      <c r="ZY822" s="10"/>
      <c r="ZZ822" s="239"/>
      <c r="AAA822" s="179" t="s">
        <v>86</v>
      </c>
      <c r="AAB822" s="361" t="s">
        <v>546</v>
      </c>
      <c r="AAD822" s="180"/>
      <c r="AAE822" s="180">
        <f>VLOOKUP(AAB822,$A$879:$F$2508,6,FALSE)</f>
        <v>393</v>
      </c>
      <c r="AAF822" s="179" t="s">
        <v>63</v>
      </c>
      <c r="AAG822" s="10">
        <f>AAE822*1.4</f>
        <v>550.19999999999993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VLOOKUP(AAK822,$A$879:$F$2508,6,FALSE)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1" t="s">
        <v>1374</v>
      </c>
      <c r="AAV822" s="180"/>
      <c r="AAW822" s="180">
        <f>VLOOKUP(AAT822,$A$879:$F$2508,6,FALSE)</f>
        <v>74</v>
      </c>
      <c r="AAX822" s="179" t="s">
        <v>63</v>
      </c>
      <c r="AAY822" s="10">
        <f>AAW822*1.4</f>
        <v>103.6</v>
      </c>
      <c r="AAZ822" s="10"/>
      <c r="ABA822" s="239"/>
      <c r="ABB822" s="179" t="s">
        <v>86</v>
      </c>
      <c r="ABC822" s="375" t="s">
        <v>1447</v>
      </c>
      <c r="ABE822" s="180"/>
      <c r="ABF822" s="180">
        <f>VLOOKUP(ABC822,$A$879:$F$2508,6,FALSE)</f>
        <v>33</v>
      </c>
      <c r="ABG822" s="179" t="s">
        <v>63</v>
      </c>
      <c r="ABH822" s="10">
        <f>ABF822*1.4</f>
        <v>46.199999999999996</v>
      </c>
      <c r="ABI822" s="10"/>
      <c r="ABJ822" s="239"/>
      <c r="ABK822" s="179" t="s">
        <v>86</v>
      </c>
      <c r="ABL822" s="361" t="s">
        <v>2554</v>
      </c>
      <c r="ABN822" s="180"/>
      <c r="ABO822" s="180">
        <f>VLOOKUP(ABL822,$A$879:$F$2508,6,FALSE)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VLOOKUP(ABU822,$A$879:$F$2508,6,FALSE)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VLOOKUP(ACD822,$A$879:$F$2508,6,FALSE)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VLOOKUP(ACM822,$A$879:$F$2508,6,FALSE)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VLOOKUP(ACV822,$A$879:$F$2508,6,FALSE)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1" t="s">
        <v>1374</v>
      </c>
      <c r="ADG822" s="180"/>
      <c r="ADH822" s="180">
        <f>VLOOKUP(ADE822,$A$879:$F$2508,6,FALSE)</f>
        <v>74</v>
      </c>
      <c r="ADI822" s="179" t="s">
        <v>63</v>
      </c>
      <c r="ADJ822" s="10">
        <f>ADH822*1.4</f>
        <v>103.6</v>
      </c>
      <c r="ADL822" s="239"/>
      <c r="ADM822" s="179" t="s">
        <v>86</v>
      </c>
      <c r="ADN822" s="75" t="s">
        <v>183</v>
      </c>
      <c r="ADP822" s="180"/>
      <c r="ADQ822" s="180" t="e">
        <f>VLOOKUP(ADN822,$A$879:$F$2508,6,FALSE)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1" t="s">
        <v>452</v>
      </c>
      <c r="ADY822" s="180"/>
      <c r="ADZ822" s="180">
        <f>VLOOKUP(ADW822,$A$879:$F$2508,6,FALSE)</f>
        <v>20</v>
      </c>
      <c r="AEA822" s="179" t="s">
        <v>63</v>
      </c>
      <c r="AEB822" s="10">
        <f>ADZ822*1.4</f>
        <v>28</v>
      </c>
      <c r="AED822" s="239"/>
      <c r="AEE822" s="179" t="s">
        <v>86</v>
      </c>
      <c r="AEF822" s="75" t="s">
        <v>183</v>
      </c>
      <c r="AEH822" s="180"/>
      <c r="AEI822" s="180" t="e">
        <f>VLOOKUP(AEF822,$A$879:$F$2508,6,FALSE)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VLOOKUP(AEO822,$A$879:$F$2508,6,FALSE)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VLOOKUP(AEX822,$A$879:$F$2508,6,FALSE)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VLOOKUP(AFG822,$A$879:$F$2508,6,FALSE)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VLOOKUP(AFP822,$A$879:$F$2508,6,FALSE)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1" t="s">
        <v>2029</v>
      </c>
      <c r="AGA822" s="180"/>
      <c r="AGB822" s="180">
        <f>VLOOKUP(AFY822,$A$879:$F$2508,6,FALSE)</f>
        <v>178</v>
      </c>
      <c r="AGC822" s="179" t="s">
        <v>63</v>
      </c>
      <c r="AGD822" s="10">
        <f>AGB822*1.4</f>
        <v>249.2</v>
      </c>
      <c r="AGE822" s="10"/>
      <c r="AGF822" s="239"/>
      <c r="AGG822" s="179" t="s">
        <v>86</v>
      </c>
      <c r="AGH822" s="361" t="s">
        <v>1447</v>
      </c>
      <c r="AGJ822" s="180"/>
      <c r="AGK822" s="180">
        <f>VLOOKUP(AGH822,$A$879:$F$2508,6,FALSE)</f>
        <v>33</v>
      </c>
      <c r="AGL822" s="179" t="s">
        <v>63</v>
      </c>
      <c r="AGM822" s="10">
        <f>AGK822*1.4</f>
        <v>46.199999999999996</v>
      </c>
      <c r="AGN822" s="10"/>
      <c r="AGO822" s="239"/>
      <c r="AGP822" s="179" t="s">
        <v>86</v>
      </c>
      <c r="AGQ822" s="361" t="s">
        <v>546</v>
      </c>
      <c r="AGS822" s="180"/>
      <c r="AGT822" s="180">
        <f>VLOOKUP(AGQ822,$A$879:$F$2508,6,FALSE)</f>
        <v>393</v>
      </c>
      <c r="AGU822" s="179" t="s">
        <v>63</v>
      </c>
      <c r="AGV822" s="10">
        <f>AGT822*1.4</f>
        <v>550.19999999999993</v>
      </c>
      <c r="AGW822" s="10"/>
      <c r="AGX822" s="239"/>
      <c r="AGY822" s="179" t="s">
        <v>86</v>
      </c>
      <c r="AGZ822" s="361" t="s">
        <v>413</v>
      </c>
      <c r="AHB822" s="180"/>
      <c r="AHC822" s="180">
        <f>VLOOKUP(AGZ822,$A$879:$F$2508,6,FALSE)</f>
        <v>60</v>
      </c>
      <c r="AHD822" s="179" t="s">
        <v>63</v>
      </c>
      <c r="AHE822" s="10">
        <f>AHC822*1.4</f>
        <v>84</v>
      </c>
      <c r="AHF822" s="10"/>
      <c r="AHG822" s="239"/>
      <c r="AHH822" s="179" t="s">
        <v>86</v>
      </c>
      <c r="AHI822" s="441" t="s">
        <v>2554</v>
      </c>
      <c r="AHK822" s="180"/>
      <c r="AHL822" s="180">
        <f>VLOOKUP(AHI822,$A$879:$F$2508,6,FALSE)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1" t="s">
        <v>497</v>
      </c>
      <c r="AHT822" s="180"/>
      <c r="AHU822" s="180">
        <f>VLOOKUP(AHR822,$A$879:$F$2508,6,FALSE)</f>
        <v>117</v>
      </c>
      <c r="AHV822" s="179" t="s">
        <v>63</v>
      </c>
      <c r="AHW822" s="10">
        <f>AHU822*1.4</f>
        <v>163.79999999999998</v>
      </c>
      <c r="AHX822" s="10"/>
      <c r="AHY822" s="239"/>
      <c r="AHZ822" s="179" t="s">
        <v>86</v>
      </c>
      <c r="AIA822" s="361" t="s">
        <v>2461</v>
      </c>
      <c r="AIC822" s="180"/>
      <c r="AID822" s="180">
        <f>VLOOKUP(AIA822,$A$879:$F$2508,6,FALSE)</f>
        <v>72</v>
      </c>
      <c r="AIE822" s="179" t="s">
        <v>63</v>
      </c>
      <c r="AIF822" s="10">
        <f>AID822*1.4</f>
        <v>100.8</v>
      </c>
      <c r="AIG822" s="10"/>
      <c r="AIH822" s="239"/>
      <c r="AII822" s="179" t="s">
        <v>86</v>
      </c>
      <c r="AIJ822" s="361" t="s">
        <v>459</v>
      </c>
      <c r="AIL822" s="180"/>
      <c r="AIM822" s="180">
        <f>VLOOKUP(AIJ822,$A$879:$F$2508,6,FALSE)</f>
        <v>55</v>
      </c>
      <c r="AIN822" s="179" t="s">
        <v>63</v>
      </c>
      <c r="AIO822" s="10">
        <f>AIM822*1.4</f>
        <v>77</v>
      </c>
      <c r="AIP822" s="10"/>
      <c r="AIQ822" s="239"/>
      <c r="AIR822" s="179" t="s">
        <v>86</v>
      </c>
      <c r="AIS822" s="361" t="s">
        <v>621</v>
      </c>
      <c r="AIU822" s="180"/>
      <c r="AIV822" s="180">
        <f>VLOOKUP(AIS822,$A$879:$F$2508,6,FALSE)</f>
        <v>76</v>
      </c>
      <c r="AIW822" s="179" t="s">
        <v>63</v>
      </c>
      <c r="AIX822" s="10">
        <f>AIV822*1.4</f>
        <v>106.39999999999999</v>
      </c>
      <c r="AIY822" s="10"/>
      <c r="AIZ822" s="239"/>
      <c r="AJA822" s="179" t="s">
        <v>86</v>
      </c>
      <c r="AJB822" s="371" t="s">
        <v>2039</v>
      </c>
      <c r="AJD822" s="180"/>
      <c r="AJE822" s="180">
        <f>VLOOKUP(AJB822,$A$879:$F$2508,6,FALSE)</f>
        <v>141</v>
      </c>
      <c r="AJF822" s="179" t="s">
        <v>63</v>
      </c>
      <c r="AJG822" s="10">
        <f>AJE822*1.4</f>
        <v>197.39999999999998</v>
      </c>
      <c r="AJH822" s="10"/>
      <c r="AJI822" s="239"/>
      <c r="AJJ822" s="179" t="s">
        <v>86</v>
      </c>
      <c r="AJK822" s="361" t="s">
        <v>2071</v>
      </c>
      <c r="AJM822" s="180"/>
      <c r="AJN822" s="180">
        <f>VLOOKUP(AJK822,$A$879:$F$2508,6,FALSE)</f>
        <v>112</v>
      </c>
      <c r="AJO822" s="179" t="s">
        <v>63</v>
      </c>
      <c r="AJP822" s="10">
        <f>AJN822*1.4</f>
        <v>156.79999999999998</v>
      </c>
      <c r="AJQ822" s="10"/>
      <c r="AJR822" s="239"/>
      <c r="AJS822" s="179" t="s">
        <v>86</v>
      </c>
      <c r="AJT822" s="367" t="s">
        <v>497</v>
      </c>
      <c r="AJV822" s="180"/>
      <c r="AJW822" s="180">
        <f>VLOOKUP(AJT822,$A$879:$F$2508,6,FALSE)</f>
        <v>117</v>
      </c>
      <c r="AJX822" s="179" t="s">
        <v>63</v>
      </c>
      <c r="AJY822" s="10">
        <f>AJW822*1.4</f>
        <v>163.79999999999998</v>
      </c>
      <c r="AJZ822" s="10"/>
      <c r="AKA822" s="239"/>
      <c r="AKB822" s="179" t="s">
        <v>86</v>
      </c>
      <c r="AKC822" s="361" t="s">
        <v>2071</v>
      </c>
      <c r="AKE822" s="180"/>
      <c r="AKF822" s="180">
        <f>VLOOKUP(AKC822,$A$879:$F$2508,6,FALSE)</f>
        <v>112</v>
      </c>
      <c r="AKG822" s="179" t="s">
        <v>63</v>
      </c>
      <c r="AKH822" s="10">
        <f>AKF822*1.4</f>
        <v>156.79999999999998</v>
      </c>
      <c r="AKI822" s="10"/>
      <c r="AKJ822" s="239"/>
      <c r="AKK822" s="179" t="s">
        <v>86</v>
      </c>
      <c r="AKL822" s="361" t="s">
        <v>621</v>
      </c>
      <c r="AKN822" s="180"/>
      <c r="AKO822" s="180">
        <f>VLOOKUP(AKL822,$A$879:$F$2508,6,FALSE)</f>
        <v>76</v>
      </c>
      <c r="AKP822" s="179" t="s">
        <v>63</v>
      </c>
      <c r="AKQ822" s="10">
        <f>AKO822*1.4</f>
        <v>106.39999999999999</v>
      </c>
      <c r="AKR822" s="10"/>
      <c r="AKS822" s="239"/>
      <c r="AKT822" s="179" t="s">
        <v>86</v>
      </c>
      <c r="AKU822" s="361" t="s">
        <v>2039</v>
      </c>
      <c r="AKW822" s="180"/>
      <c r="AKX822" s="180">
        <f>VLOOKUP(AKU822,$A$879:$F$2508,6,FALSE)</f>
        <v>141</v>
      </c>
      <c r="AKY822" s="179" t="s">
        <v>63</v>
      </c>
      <c r="AKZ822" s="10">
        <f>AKX822*1.4</f>
        <v>197.39999999999998</v>
      </c>
      <c r="ALA822" s="10"/>
      <c r="ALB822" s="239"/>
      <c r="ALC822" s="179" t="s">
        <v>86</v>
      </c>
      <c r="ALD822" s="361" t="s">
        <v>413</v>
      </c>
      <c r="ALF822" s="180"/>
      <c r="ALG822" s="180">
        <f>VLOOKUP(ALD822,$A$879:$F$2508,6,FALSE)</f>
        <v>60</v>
      </c>
      <c r="ALH822" s="179" t="s">
        <v>63</v>
      </c>
      <c r="ALI822" s="10">
        <f>ALG822*1.4</f>
        <v>84</v>
      </c>
      <c r="ALJ822" s="10"/>
      <c r="ALK822" s="239"/>
      <c r="ALL822" s="179" t="s">
        <v>86</v>
      </c>
      <c r="ALM822" s="361" t="s">
        <v>1719</v>
      </c>
      <c r="ALO822" s="180"/>
      <c r="ALP822" s="180">
        <f>VLOOKUP(ALM822,$A$879:$F$2508,6,FALSE)</f>
        <v>40</v>
      </c>
      <c r="ALQ822" s="179" t="s">
        <v>63</v>
      </c>
      <c r="ALR822" s="10">
        <f>ALP822*1.4</f>
        <v>56</v>
      </c>
      <c r="ALS822" s="10"/>
      <c r="ALT822" s="239"/>
      <c r="ALU822" s="179" t="s">
        <v>86</v>
      </c>
      <c r="ALV822" s="361" t="s">
        <v>546</v>
      </c>
      <c r="ALX822" s="180"/>
      <c r="ALY822" s="180">
        <f>VLOOKUP(ALV822,$A$879:$F$2508,6,FALSE)</f>
        <v>393</v>
      </c>
      <c r="ALZ822" s="179" t="s">
        <v>63</v>
      </c>
      <c r="AMA822" s="10">
        <f>ALY822*1.4</f>
        <v>550.19999999999993</v>
      </c>
      <c r="AMB822" s="10"/>
      <c r="AMC822" s="239"/>
      <c r="AMD822" s="179" t="s">
        <v>86</v>
      </c>
      <c r="AME822" s="444" t="s">
        <v>621</v>
      </c>
      <c r="AMG822" s="180"/>
      <c r="AMH822" s="180">
        <f>VLOOKUP(AME822,$A$879:$F$2508,6,FALSE)</f>
        <v>76</v>
      </c>
      <c r="AMI822" s="179" t="s">
        <v>63</v>
      </c>
      <c r="AMJ822" s="10">
        <f>AMH822*1.4</f>
        <v>106.39999999999999</v>
      </c>
      <c r="AMK822" s="10"/>
      <c r="AML822" s="239"/>
      <c r="AMM822" s="179" t="s">
        <v>86</v>
      </c>
      <c r="AMN822" s="363" t="s">
        <v>2029</v>
      </c>
      <c r="AMP822" s="180"/>
      <c r="AMQ822" s="180">
        <f>VLOOKUP(AMN822,$A$879:$F$2508,6,FALSE)</f>
        <v>178</v>
      </c>
      <c r="AMR822" s="179" t="s">
        <v>63</v>
      </c>
      <c r="AMS822" s="10">
        <f>AMQ822*1.4</f>
        <v>249.2</v>
      </c>
      <c r="AMT822" s="10"/>
      <c r="AMU822" s="239"/>
      <c r="AMV822" s="179" t="s">
        <v>86</v>
      </c>
      <c r="AMW822" s="361" t="s">
        <v>459</v>
      </c>
      <c r="AMY822" s="180"/>
      <c r="AMZ822" s="180">
        <f>VLOOKUP(AMW822,$A$879:$F$2508,6,FALSE)</f>
        <v>55</v>
      </c>
      <c r="ANA822" s="179" t="s">
        <v>63</v>
      </c>
      <c r="ANB822" s="10">
        <f>AMZ822*1.4</f>
        <v>77</v>
      </c>
      <c r="ANC822" s="10"/>
      <c r="AND822" s="239"/>
      <c r="ANE822" s="179" t="s">
        <v>86</v>
      </c>
      <c r="ANF822" s="361" t="s">
        <v>2039</v>
      </c>
      <c r="ANH822" s="180"/>
      <c r="ANI822" s="180">
        <f>VLOOKUP(ANF822,$A$879:$F$2508,6,FALSE)</f>
        <v>141</v>
      </c>
      <c r="ANJ822" s="179" t="s">
        <v>63</v>
      </c>
      <c r="ANK822" s="10">
        <f>ANI822*1.4</f>
        <v>197.39999999999998</v>
      </c>
      <c r="ANL822" s="10"/>
      <c r="ANM822" s="239"/>
      <c r="ANN822" s="179" t="s">
        <v>86</v>
      </c>
      <c r="ANO822" s="371" t="s">
        <v>2029</v>
      </c>
      <c r="ANQ822" s="180"/>
      <c r="ANR822" s="180">
        <f>VLOOKUP(ANO822,$A$879:$F$2508,6,FALSE)</f>
        <v>178</v>
      </c>
      <c r="ANS822" s="179" t="s">
        <v>63</v>
      </c>
      <c r="ANT822" s="10">
        <f>ANR822*1.4</f>
        <v>249.2</v>
      </c>
      <c r="ANU822" s="10"/>
      <c r="ANV822" s="239"/>
      <c r="ANW822" s="179" t="s">
        <v>86</v>
      </c>
      <c r="ANX822" s="361" t="s">
        <v>497</v>
      </c>
      <c r="ANZ822" s="180"/>
      <c r="AOA822" s="180">
        <f>VLOOKUP(ANX822,$A$879:$F$2508,6,FALSE)</f>
        <v>117</v>
      </c>
      <c r="AOB822" s="179" t="s">
        <v>63</v>
      </c>
      <c r="AOC822" s="10">
        <f>AOA822*1.4</f>
        <v>163.79999999999998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VLOOKUP(AOG822,$A$879:$F$2508,6,FALSE)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1" t="s">
        <v>2039</v>
      </c>
      <c r="AOR822" s="180"/>
      <c r="AOS822" s="180">
        <f>VLOOKUP(AOP822,$A$879:$F$2508,6,FALSE)</f>
        <v>141</v>
      </c>
      <c r="AOT822" s="179" t="s">
        <v>63</v>
      </c>
      <c r="AOU822" s="10">
        <f>AOS822*1.4</f>
        <v>197.39999999999998</v>
      </c>
      <c r="AOV822" s="10"/>
      <c r="AOW822" s="239"/>
      <c r="AOX822" s="179" t="s">
        <v>86</v>
      </c>
      <c r="AOY822" s="447" t="s">
        <v>2039</v>
      </c>
      <c r="APA822" s="180"/>
      <c r="APB822" s="180">
        <f>VLOOKUP(AOY822,$A$879:$F$2508,6,FALSE)</f>
        <v>141</v>
      </c>
      <c r="APC822" s="179" t="s">
        <v>63</v>
      </c>
      <c r="APD822" s="10">
        <f>APB822*1.4</f>
        <v>197.39999999999998</v>
      </c>
      <c r="APE822" s="10"/>
      <c r="APF822" s="239"/>
      <c r="APG822" s="179" t="s">
        <v>86</v>
      </c>
      <c r="APH822" s="361" t="s">
        <v>1374</v>
      </c>
      <c r="APJ822" s="180"/>
      <c r="APK822" s="180">
        <f>VLOOKUP(APH822,$A$879:$F$2508,6,FALSE)</f>
        <v>74</v>
      </c>
      <c r="APL822" s="179" t="s">
        <v>63</v>
      </c>
      <c r="APM822" s="10">
        <f>APK822*1.4</f>
        <v>103.6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VLOOKUP(APQ822,$A$879:$F$2508,6,FALSE)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1" t="s">
        <v>1719</v>
      </c>
      <c r="AQB822" s="180"/>
      <c r="AQC822" s="180">
        <f>VLOOKUP(APZ822,$A$879:$F$2508,6,FALSE)</f>
        <v>40</v>
      </c>
      <c r="AQD822" s="179" t="s">
        <v>63</v>
      </c>
      <c r="AQE822" s="10">
        <f>AQC822*1.4</f>
        <v>56</v>
      </c>
      <c r="AQF822" s="10"/>
      <c r="AQG822" s="239"/>
      <c r="AQH822" s="179" t="s">
        <v>86</v>
      </c>
      <c r="AQI822" s="361" t="s">
        <v>1374</v>
      </c>
      <c r="AQK822" s="180"/>
      <c r="AQL822" s="180">
        <f>VLOOKUP(AQI822,$A$879:$F$2508,6,FALSE)</f>
        <v>74</v>
      </c>
      <c r="AQM822" s="179" t="s">
        <v>63</v>
      </c>
      <c r="AQN822" s="10">
        <f>AQL822*1.4</f>
        <v>103.6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VLOOKUP(AQR822,$A$879:$F$2508,6,FALSE)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VLOOKUP(ARA822,$A$879:$F$2508,6,FALSE)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VLOOKUP(ARJ822,$A$879:$F$2508,6,FALSE)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VLOOKUP(ARS822,$A$879:$F$2508,6,FALSE)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1" t="s">
        <v>1374</v>
      </c>
      <c r="ASD822" s="180"/>
      <c r="ASE822" s="180">
        <f>VLOOKUP(ASB822,$A$879:$F$2508,6,FALSE)</f>
        <v>74</v>
      </c>
      <c r="ASF822" s="179" t="s">
        <v>63</v>
      </c>
      <c r="ASG822" s="10">
        <f>ASE822*1.4</f>
        <v>103.6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VLOOKUP(ASK822,$A$879:$F$2508,6,FALSE)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1" t="s">
        <v>2554</v>
      </c>
      <c r="ASV822" s="180"/>
      <c r="ASW822" s="180">
        <f>VLOOKUP(AST822,$A$879:$F$2508,6,FALSE)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VLOOKUP(ATC822,$A$879:$F$2508,6,FALSE)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VLOOKUP(ATL822,$A$879:$F$2508,6,FALSE)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VLOOKUP(ATU822,$A$879:$F$2508,6,FALSE)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VLOOKUP(AUD822,$A$879:$F$2508,6,FALSE)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VLOOKUP(AUM822,$A$879:$F$2508,6,FALSE)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VLOOKUP(AUV822,$A$879:$F$2508,6,FALSE)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VLOOKUP(AVE822,$A$879:$F$2508,6,FALSE)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VLOOKUP(AVN822,$A$879:$F$2508,6,FALSE)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VLOOKUP(AVW822,$A$879:$F$2508,6,FALSE)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VLOOKUP(AWF822,$A$879:$F$2508,6,FALSE)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1" t="s">
        <v>2039</v>
      </c>
      <c r="AWQ822" s="180"/>
      <c r="AWR822" s="180">
        <f>VLOOKUP(AWO822,$A$879:$F$2508,6,FALSE)</f>
        <v>141</v>
      </c>
      <c r="AWS822" s="179" t="s">
        <v>63</v>
      </c>
      <c r="AWT822" s="10">
        <f>AWR822*1.4</f>
        <v>197.39999999999998</v>
      </c>
      <c r="AWU822" s="10"/>
      <c r="AWV822" s="239"/>
      <c r="AWW822" s="179" t="s">
        <v>86</v>
      </c>
      <c r="AWX822" s="361" t="s">
        <v>2039</v>
      </c>
      <c r="AWZ822" s="180"/>
      <c r="AXA822" s="180">
        <f>VLOOKUP(AWX822,$A$879:$F$2508,6,FALSE)</f>
        <v>141</v>
      </c>
      <c r="AXB822" s="179" t="s">
        <v>63</v>
      </c>
      <c r="AXC822" s="10">
        <f>AXA822*1.4</f>
        <v>197.39999999999998</v>
      </c>
      <c r="AXD822" s="10"/>
      <c r="AXE822" s="239"/>
      <c r="AXF822" s="179" t="s">
        <v>86</v>
      </c>
      <c r="AXG822" s="361" t="s">
        <v>497</v>
      </c>
      <c r="AXI822" s="180"/>
      <c r="AXJ822" s="180">
        <f>VLOOKUP(AXG822,$A$879:$F$2508,6,FALSE)</f>
        <v>117</v>
      </c>
      <c r="AXK822" s="179" t="s">
        <v>63</v>
      </c>
      <c r="AXL822" s="10">
        <f>AXJ822*1.4</f>
        <v>163.79999999999998</v>
      </c>
      <c r="AXM822" s="10"/>
      <c r="AXN822" s="239"/>
      <c r="AXO822" s="179" t="s">
        <v>86</v>
      </c>
      <c r="AXP822" s="361" t="s">
        <v>544</v>
      </c>
      <c r="AXR822" s="180"/>
      <c r="AXS822" s="180">
        <f>VLOOKUP(AXP822,$A$879:$F$2508,6,FALSE)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1" t="s">
        <v>2039</v>
      </c>
      <c r="AYA822" s="180"/>
      <c r="AYB822" s="180">
        <f>VLOOKUP(AXY822,$A$879:$F$2508,6,FALSE)</f>
        <v>141</v>
      </c>
      <c r="AYC822" s="179" t="s">
        <v>63</v>
      </c>
      <c r="AYD822" s="10">
        <f>AYB822*1.4</f>
        <v>197.39999999999998</v>
      </c>
      <c r="AYE822" s="10"/>
      <c r="AYF822" s="239"/>
      <c r="AYG822" s="179" t="s">
        <v>86</v>
      </c>
      <c r="AYH822" s="361" t="s">
        <v>621</v>
      </c>
      <c r="AYJ822" s="180"/>
      <c r="AYK822" s="180">
        <f>VLOOKUP(AYH822,$A$879:$F$2508,6,FALSE)</f>
        <v>76</v>
      </c>
      <c r="AYL822" s="179" t="s">
        <v>63</v>
      </c>
      <c r="AYM822" s="10">
        <f>AYK822*1.4</f>
        <v>106.39999999999999</v>
      </c>
      <c r="AYN822" s="10"/>
      <c r="AYO822" s="239"/>
      <c r="AYP822" s="179" t="s">
        <v>86</v>
      </c>
      <c r="AYQ822" s="361" t="s">
        <v>455</v>
      </c>
      <c r="AYS822" s="180"/>
      <c r="AYT822" s="180">
        <f>VLOOKUP(AYQ822,$A$879:$F$2508,6,FALSE)</f>
        <v>38</v>
      </c>
      <c r="AYU822" s="179" t="s">
        <v>63</v>
      </c>
      <c r="AYV822" s="10">
        <f>AYT822*1.4</f>
        <v>53.199999999999996</v>
      </c>
      <c r="AYW822" s="10"/>
      <c r="AYX822" s="239"/>
      <c r="AYY822" s="179" t="s">
        <v>86</v>
      </c>
      <c r="AYZ822" s="361" t="s">
        <v>2029</v>
      </c>
      <c r="AZB822" s="180"/>
      <c r="AZC822" s="180">
        <f>VLOOKUP(AYZ822,$A$879:$F$2508,6,FALSE)</f>
        <v>178</v>
      </c>
      <c r="AZD822" s="179" t="s">
        <v>63</v>
      </c>
      <c r="AZE822" s="10">
        <f>AZC822*1.4</f>
        <v>249.2</v>
      </c>
      <c r="AZF822" s="10"/>
      <c r="AZG822" s="239"/>
      <c r="AZH822" s="179" t="s">
        <v>86</v>
      </c>
      <c r="AZI822" s="361" t="s">
        <v>1008</v>
      </c>
      <c r="AZK822" s="180"/>
      <c r="AZL822" s="180">
        <f>VLOOKUP(AZI822,$A$879:$F$2508,6,FALSE)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1" t="s">
        <v>413</v>
      </c>
      <c r="AZT822" s="180"/>
      <c r="AZU822" s="180">
        <f>VLOOKUP(AZR822,$A$879:$F$2508,6,FALSE)</f>
        <v>60</v>
      </c>
      <c r="AZV822" s="179" t="s">
        <v>63</v>
      </c>
      <c r="AZW822" s="10">
        <f>AZU822*1.4</f>
        <v>84</v>
      </c>
      <c r="AZX822" s="10"/>
      <c r="AZY822" s="239"/>
      <c r="AZZ822" s="179" t="s">
        <v>86</v>
      </c>
      <c r="BAA822" s="361" t="s">
        <v>546</v>
      </c>
      <c r="BAC822" s="180"/>
      <c r="BAD822" s="180">
        <f>VLOOKUP(BAA822,$A$879:$F$2508,6,FALSE)</f>
        <v>393</v>
      </c>
      <c r="BAE822" s="179" t="s">
        <v>63</v>
      </c>
      <c r="BAF822" s="10">
        <f>BAD822*1.4</f>
        <v>550.19999999999993</v>
      </c>
      <c r="BAG822" s="10"/>
      <c r="BAH822" s="239"/>
      <c r="BAI822" s="179" t="s">
        <v>86</v>
      </c>
      <c r="BAJ822" s="441" t="s">
        <v>459</v>
      </c>
      <c r="BAL822" s="180"/>
      <c r="BAM822" s="180">
        <f>VLOOKUP(BAJ822,$A$879:$F$2508,6,FALSE)</f>
        <v>55</v>
      </c>
      <c r="BAN822" s="179" t="s">
        <v>63</v>
      </c>
      <c r="BAO822" s="10">
        <f>BAM822*1.4</f>
        <v>77</v>
      </c>
      <c r="BAP822" s="10"/>
      <c r="BAQ822" s="239"/>
      <c r="BAR822" s="179" t="s">
        <v>86</v>
      </c>
      <c r="BAS822" s="361" t="s">
        <v>621</v>
      </c>
      <c r="BAU822" s="180"/>
      <c r="BAV822" s="180">
        <f>VLOOKUP(BAS822,$A$879:$F$2508,6,FALSE)</f>
        <v>76</v>
      </c>
      <c r="BAW822" s="179" t="s">
        <v>63</v>
      </c>
      <c r="BAX822" s="10">
        <f>BAV822*1.4</f>
        <v>106.39999999999999</v>
      </c>
      <c r="BAY822" s="10"/>
      <c r="BAZ822" s="239"/>
      <c r="BBA822" s="179" t="s">
        <v>86</v>
      </c>
      <c r="BBB822" s="361" t="s">
        <v>2071</v>
      </c>
      <c r="BBD822" s="180"/>
      <c r="BBE822" s="180">
        <f>VLOOKUP(BBB822,$A$879:$F$2508,6,FALSE)</f>
        <v>112</v>
      </c>
      <c r="BBF822" s="179" t="s">
        <v>63</v>
      </c>
      <c r="BBG822" s="10">
        <f>BBE822*1.4</f>
        <v>156.79999999999998</v>
      </c>
      <c r="BBH822" s="10"/>
      <c r="BBI822" s="239"/>
      <c r="BBJ822" s="179" t="s">
        <v>86</v>
      </c>
      <c r="BBK822" s="361" t="s">
        <v>1719</v>
      </c>
      <c r="BBM822" s="180"/>
      <c r="BBN822" s="180">
        <f>VLOOKUP(BBK822,$A$879:$F$2508,6,FALSE)</f>
        <v>40</v>
      </c>
      <c r="BBO822" s="179" t="s">
        <v>63</v>
      </c>
      <c r="BBP822" s="10">
        <f>BBN822*1.4</f>
        <v>56</v>
      </c>
      <c r="BBQ822" s="10"/>
      <c r="BBR822" s="239"/>
      <c r="BBS822" s="179" t="s">
        <v>86</v>
      </c>
      <c r="BBT822" s="367" t="s">
        <v>1447</v>
      </c>
      <c r="BBV822" s="180"/>
      <c r="BBW822" s="180">
        <f>VLOOKUP(BBT822,$A$879:$F$2508,6,FALSE)</f>
        <v>33</v>
      </c>
      <c r="BBX822" s="179" t="s">
        <v>63</v>
      </c>
      <c r="BBY822" s="10">
        <f>BBW822*1.4</f>
        <v>46.199999999999996</v>
      </c>
      <c r="BBZ822" s="10"/>
      <c r="BCA822" s="239"/>
      <c r="BCB822" s="179" t="s">
        <v>86</v>
      </c>
      <c r="BCC822" s="361" t="s">
        <v>546</v>
      </c>
      <c r="BCE822" s="180"/>
      <c r="BCF822" s="180">
        <f>VLOOKUP(BCC822,$A$879:$F$2508,6,FALSE)</f>
        <v>393</v>
      </c>
      <c r="BCG822" s="179" t="s">
        <v>63</v>
      </c>
      <c r="BCH822" s="10">
        <f>BCF822*1.4</f>
        <v>550.19999999999993</v>
      </c>
      <c r="BCI822" s="10"/>
      <c r="BCJ822" s="239"/>
      <c r="BCK822" s="179" t="s">
        <v>86</v>
      </c>
      <c r="BCL822" s="361" t="s">
        <v>413</v>
      </c>
      <c r="BCN822" s="180"/>
      <c r="BCO822" s="180">
        <f>VLOOKUP(BCL822,$A$879:$F$2508,6,FALSE)</f>
        <v>60</v>
      </c>
      <c r="BCP822" s="179" t="s">
        <v>63</v>
      </c>
      <c r="BCQ822" s="10">
        <f>BCO822*1.4</f>
        <v>84</v>
      </c>
      <c r="BCR822" s="10"/>
      <c r="BCS822" s="239"/>
      <c r="BCT822" s="179" t="s">
        <v>86</v>
      </c>
      <c r="BCU822" s="371" t="s">
        <v>459</v>
      </c>
      <c r="BCW822" s="180"/>
      <c r="BCX822" s="180">
        <f>VLOOKUP(BCU822,$A$879:$F$2508,6,FALSE)</f>
        <v>55</v>
      </c>
      <c r="BCY822" s="179" t="s">
        <v>63</v>
      </c>
      <c r="BCZ822" s="10">
        <f>BCX822*1.4</f>
        <v>77</v>
      </c>
      <c r="BDA822" s="10"/>
      <c r="BDB822" s="239"/>
      <c r="BDC822" s="179" t="s">
        <v>86</v>
      </c>
      <c r="BDD822" s="367" t="s">
        <v>2071</v>
      </c>
      <c r="BDF822" s="180"/>
      <c r="BDG822" s="180">
        <f>VLOOKUP(BDD822,$A$879:$F$2508,6,FALSE)</f>
        <v>112</v>
      </c>
      <c r="BDH822" s="179" t="s">
        <v>63</v>
      </c>
      <c r="BDI822" s="10">
        <f>BDG822*1.4</f>
        <v>156.79999999999998</v>
      </c>
      <c r="BDJ822" s="10"/>
      <c r="BDK822" s="239"/>
      <c r="BDL822" s="179" t="s">
        <v>86</v>
      </c>
      <c r="BDM822" s="361" t="s">
        <v>459</v>
      </c>
      <c r="BDO822" s="180"/>
      <c r="BDP822" s="180">
        <f>VLOOKUP(BDM822,$A$879:$F$2508,6,FALSE)</f>
        <v>55</v>
      </c>
      <c r="BDQ822" s="179" t="s">
        <v>63</v>
      </c>
      <c r="BDR822" s="10">
        <f>BDP822*1.4</f>
        <v>77</v>
      </c>
      <c r="BDS822" s="10"/>
      <c r="BDT822" s="239"/>
      <c r="BDU822" s="179" t="s">
        <v>86</v>
      </c>
      <c r="BDV822" s="361" t="s">
        <v>463</v>
      </c>
      <c r="BDX822" s="180"/>
      <c r="BDY822" s="180">
        <f>VLOOKUP(BDV822,$A$879:$F$2508,6,FALSE)</f>
        <v>110</v>
      </c>
      <c r="BDZ822" s="179" t="s">
        <v>63</v>
      </c>
      <c r="BEA822" s="10">
        <f>BDY822*1.4</f>
        <v>154</v>
      </c>
      <c r="BEB822" s="10"/>
      <c r="BEC822" s="239"/>
      <c r="BED822" s="179" t="s">
        <v>86</v>
      </c>
      <c r="BEE822" s="361" t="s">
        <v>459</v>
      </c>
      <c r="BEG822" s="180"/>
      <c r="BEH822" s="180">
        <f>VLOOKUP(BEE822,$A$879:$F$2508,6,FALSE)</f>
        <v>55</v>
      </c>
      <c r="BEI822" s="179" t="s">
        <v>63</v>
      </c>
      <c r="BEJ822" s="10">
        <f>BEH822*1.4</f>
        <v>77</v>
      </c>
      <c r="BEK822" s="10"/>
      <c r="BEL822" s="239"/>
      <c r="BEM822" s="179" t="s">
        <v>86</v>
      </c>
      <c r="BEN822" s="361" t="s">
        <v>621</v>
      </c>
      <c r="BEP822" s="180"/>
      <c r="BEQ822" s="180">
        <f>VLOOKUP(BEN822,$A$879:$F$2508,6,FALSE)</f>
        <v>76</v>
      </c>
      <c r="BER822" s="179" t="s">
        <v>63</v>
      </c>
      <c r="BES822" s="10">
        <f>BEQ822*1.4</f>
        <v>106.39999999999999</v>
      </c>
      <c r="BET822" s="10"/>
      <c r="BEU822" s="239"/>
      <c r="BEV822" s="179" t="s">
        <v>86</v>
      </c>
      <c r="BEW822" s="361" t="s">
        <v>455</v>
      </c>
      <c r="BEY822" s="180"/>
      <c r="BEZ822" s="180">
        <f>VLOOKUP(BEW822,$A$879:$F$2508,6,FALSE)</f>
        <v>38</v>
      </c>
      <c r="BFA822" s="179" t="s">
        <v>63</v>
      </c>
      <c r="BFB822" s="10">
        <f>BEZ822*1.4</f>
        <v>53.199999999999996</v>
      </c>
      <c r="BFC822" s="10"/>
      <c r="BFD822" s="239"/>
      <c r="BFE822" s="179" t="s">
        <v>86</v>
      </c>
      <c r="BFF822" s="361" t="s">
        <v>477</v>
      </c>
      <c r="BFH822" s="180"/>
      <c r="BFI822" s="180">
        <f>VLOOKUP(BFF822,$A$879:$F$2508,6,FALSE)</f>
        <v>144</v>
      </c>
      <c r="BFJ822" s="179" t="s">
        <v>63</v>
      </c>
      <c r="BFK822" s="10">
        <f>BFI822*1.4</f>
        <v>201.6</v>
      </c>
      <c r="BFL822" s="10"/>
      <c r="BFM822" s="239"/>
      <c r="BFN822" s="179" t="s">
        <v>86</v>
      </c>
      <c r="BFO822" s="361" t="s">
        <v>546</v>
      </c>
      <c r="BFQ822" s="180"/>
      <c r="BFR822" s="180">
        <f>VLOOKUP(BFO822,$A$879:$F$2508,6,FALSE)</f>
        <v>393</v>
      </c>
      <c r="BFS822" s="179" t="s">
        <v>63</v>
      </c>
      <c r="BFT822" s="10">
        <f>BFR822*1.4</f>
        <v>550.19999999999993</v>
      </c>
      <c r="BFU822" s="10"/>
      <c r="BFV822" s="239"/>
      <c r="BFW822" s="179" t="s">
        <v>86</v>
      </c>
      <c r="BFX822" s="371" t="s">
        <v>546</v>
      </c>
      <c r="BFZ822" s="180"/>
      <c r="BGA822" s="180">
        <f>VLOOKUP(BFX822,$A$879:$F$2508,6,FALSE)</f>
        <v>393</v>
      </c>
      <c r="BGB822" s="179" t="s">
        <v>63</v>
      </c>
      <c r="BGC822" s="10">
        <f>BGA822*1.4</f>
        <v>550.19999999999993</v>
      </c>
      <c r="BGD822" s="10"/>
      <c r="BGE822" s="239"/>
      <c r="BGF822" s="179" t="s">
        <v>86</v>
      </c>
      <c r="BGG822" s="361" t="s">
        <v>712</v>
      </c>
      <c r="BGI822" s="180"/>
      <c r="BGJ822" s="180">
        <f>VLOOKUP(BGG822,$A$879:$F$2508,6,FALSE)</f>
        <v>162</v>
      </c>
      <c r="BGK822" s="179" t="s">
        <v>63</v>
      </c>
      <c r="BGL822" s="10">
        <f>BGJ822*1.4</f>
        <v>226.79999999999998</v>
      </c>
      <c r="BGM822" s="10"/>
      <c r="BGN822" s="239"/>
      <c r="BGO822" s="179" t="s">
        <v>86</v>
      </c>
      <c r="BGP822" s="371" t="s">
        <v>2039</v>
      </c>
      <c r="BGR822" s="180"/>
      <c r="BGS822" s="180">
        <f>VLOOKUP(BGP822,$A$879:$F$2508,6,FALSE)</f>
        <v>141</v>
      </c>
      <c r="BGT822" s="179" t="s">
        <v>63</v>
      </c>
      <c r="BGU822" s="10">
        <f>BGS822*1.4</f>
        <v>197.39999999999998</v>
      </c>
      <c r="BGV822" s="10"/>
      <c r="BGW822" s="239"/>
      <c r="BGX822" s="179" t="s">
        <v>86</v>
      </c>
      <c r="BGY822" s="361" t="s">
        <v>2029</v>
      </c>
      <c r="BHA822" s="180"/>
      <c r="BHB822" s="180">
        <f>VLOOKUP(BGY822,$A$879:$F$2508,6,FALSE)</f>
        <v>178</v>
      </c>
      <c r="BHC822" s="179" t="s">
        <v>63</v>
      </c>
      <c r="BHD822" s="10">
        <f>BHB822*1.4</f>
        <v>249.2</v>
      </c>
      <c r="BHE822" s="10"/>
    </row>
    <row r="823" spans="1:1565" s="14" customFormat="1" ht="15">
      <c r="A823" s="179" t="s">
        <v>87</v>
      </c>
      <c r="B823" s="363" t="s">
        <v>2071</v>
      </c>
      <c r="D823" s="180"/>
      <c r="E823" s="180">
        <f>VLOOKUP(B823,$A$879:$F$2508,6,FALSE)</f>
        <v>112</v>
      </c>
      <c r="F823" s="179" t="s">
        <v>65</v>
      </c>
      <c r="G823" s="10">
        <f>E823*1.3</f>
        <v>145.6</v>
      </c>
      <c r="H823" s="10"/>
      <c r="I823" s="233"/>
      <c r="J823" s="179" t="s">
        <v>87</v>
      </c>
      <c r="K823" s="361" t="s">
        <v>1719</v>
      </c>
      <c r="M823" s="180"/>
      <c r="N823" s="180">
        <f>VLOOKUP(K823,$A$879:$F$2508,6,FALSE)</f>
        <v>40</v>
      </c>
      <c r="O823" s="179" t="s">
        <v>65</v>
      </c>
      <c r="P823" s="10">
        <f>N823*1.3</f>
        <v>52</v>
      </c>
      <c r="Q823" s="10"/>
      <c r="R823" s="233"/>
      <c r="S823" s="179" t="s">
        <v>87</v>
      </c>
      <c r="T823" s="361" t="s">
        <v>2029</v>
      </c>
      <c r="V823" s="180"/>
      <c r="W823" s="180">
        <f>VLOOKUP(T823,$A$879:$F$2508,6,FALSE)</f>
        <v>178</v>
      </c>
      <c r="X823" s="179" t="s">
        <v>65</v>
      </c>
      <c r="Y823" s="10">
        <f>W823*1.3</f>
        <v>231.4</v>
      </c>
      <c r="Z823" s="10"/>
      <c r="AA823" s="233"/>
      <c r="AB823" s="179" t="s">
        <v>87</v>
      </c>
      <c r="AC823" s="361" t="s">
        <v>1719</v>
      </c>
      <c r="AE823" s="180"/>
      <c r="AF823" s="180">
        <f>VLOOKUP(AC823,$A$879:$F$2508,6,FALSE)</f>
        <v>40</v>
      </c>
      <c r="AG823" s="179" t="s">
        <v>65</v>
      </c>
      <c r="AH823" s="10">
        <f>AF823*1.3</f>
        <v>52</v>
      </c>
      <c r="AI823" s="10"/>
      <c r="AJ823" s="233"/>
      <c r="AK823" s="179" t="s">
        <v>87</v>
      </c>
      <c r="AL823" s="361" t="s">
        <v>1719</v>
      </c>
      <c r="AN823" s="180"/>
      <c r="AO823" s="180">
        <f>VLOOKUP(AL823,$A$879:$F$2508,6,FALSE)</f>
        <v>40</v>
      </c>
      <c r="AP823" s="179" t="s">
        <v>65</v>
      </c>
      <c r="AQ823" s="10">
        <f>AO823*1.3</f>
        <v>52</v>
      </c>
      <c r="AR823" s="10"/>
      <c r="AS823" s="233"/>
      <c r="AT823" s="179" t="s">
        <v>87</v>
      </c>
      <c r="AU823" s="361" t="s">
        <v>497</v>
      </c>
      <c r="AW823" s="180"/>
      <c r="AX823" s="180">
        <f>VLOOKUP(AU823,$A$879:$F$2508,6,FALSE)</f>
        <v>117</v>
      </c>
      <c r="AY823" s="179" t="s">
        <v>65</v>
      </c>
      <c r="AZ823" s="10">
        <f>AX823*1.3</f>
        <v>152.1</v>
      </c>
      <c r="BA823" s="10"/>
      <c r="BB823" s="233"/>
      <c r="BC823" s="179" t="s">
        <v>87</v>
      </c>
      <c r="BD823" s="361" t="s">
        <v>2461</v>
      </c>
      <c r="BF823" s="180"/>
      <c r="BG823" s="180">
        <f>VLOOKUP(BD823,$A$879:$F$2508,6,FALSE)</f>
        <v>72</v>
      </c>
      <c r="BH823" s="179" t="s">
        <v>65</v>
      </c>
      <c r="BI823" s="10">
        <f>BG823*1.3</f>
        <v>93.600000000000009</v>
      </c>
      <c r="BJ823" s="10"/>
      <c r="BK823" s="233"/>
      <c r="BL823" s="179" t="s">
        <v>87</v>
      </c>
      <c r="BM823" s="361" t="s">
        <v>547</v>
      </c>
      <c r="BO823" s="180"/>
      <c r="BP823" s="180">
        <f>VLOOKUP(BM823,$A$879:$F$2508,6,FALSE)</f>
        <v>160</v>
      </c>
      <c r="BQ823" s="179" t="s">
        <v>65</v>
      </c>
      <c r="BR823" s="10">
        <f>BP823*1.3</f>
        <v>208</v>
      </c>
      <c r="BS823" s="10"/>
      <c r="BT823" s="233"/>
      <c r="BU823" s="179" t="s">
        <v>87</v>
      </c>
      <c r="BV823" s="361" t="s">
        <v>2029</v>
      </c>
      <c r="BX823" s="180"/>
      <c r="BY823" s="180">
        <f>VLOOKUP(BV823,$A$879:$F$2508,6,FALSE)</f>
        <v>178</v>
      </c>
      <c r="BZ823" s="179" t="s">
        <v>65</v>
      </c>
      <c r="CA823" s="10">
        <f>BY823*1.3</f>
        <v>231.4</v>
      </c>
      <c r="CB823" s="10"/>
      <c r="CC823" s="233"/>
      <c r="CD823" s="179" t="s">
        <v>87</v>
      </c>
      <c r="CE823" s="361" t="s">
        <v>1719</v>
      </c>
      <c r="CG823" s="180"/>
      <c r="CH823" s="180">
        <f>VLOOKUP(CE823,$A$879:$F$2508,6,FALSE)</f>
        <v>40</v>
      </c>
      <c r="CI823" s="179" t="s">
        <v>65</v>
      </c>
      <c r="CJ823" s="10">
        <f>CH823*1.3</f>
        <v>52</v>
      </c>
      <c r="CK823" s="10"/>
      <c r="CL823" s="233"/>
      <c r="CM823" s="179" t="s">
        <v>87</v>
      </c>
      <c r="CN823" s="361" t="s">
        <v>2461</v>
      </c>
      <c r="CP823" s="180"/>
      <c r="CQ823" s="180">
        <f>VLOOKUP(CN823,$A$879:$F$2508,6,FALSE)</f>
        <v>72</v>
      </c>
      <c r="CR823" s="179" t="s">
        <v>65</v>
      </c>
      <c r="CS823" s="10">
        <f>CQ823*1.3</f>
        <v>93.600000000000009</v>
      </c>
      <c r="CT823" s="10"/>
      <c r="CU823" s="233"/>
      <c r="CV823" s="179" t="s">
        <v>87</v>
      </c>
      <c r="CW823" s="361" t="s">
        <v>546</v>
      </c>
      <c r="CY823" s="180"/>
      <c r="CZ823" s="180">
        <f>VLOOKUP(CW823,$A$879:$F$2508,6,FALSE)</f>
        <v>393</v>
      </c>
      <c r="DA823" s="179" t="s">
        <v>65</v>
      </c>
      <c r="DB823" s="10">
        <f>CZ823*1.3</f>
        <v>510.90000000000003</v>
      </c>
      <c r="DC823" s="10"/>
      <c r="DD823" s="233"/>
      <c r="DE823" s="179" t="s">
        <v>87</v>
      </c>
      <c r="DF823" s="361" t="s">
        <v>413</v>
      </c>
      <c r="DH823" s="180"/>
      <c r="DI823" s="180">
        <f>VLOOKUP(DF823,$A$879:$F$2508,6,FALSE)</f>
        <v>60</v>
      </c>
      <c r="DJ823" s="179" t="s">
        <v>65</v>
      </c>
      <c r="DK823" s="10">
        <f>DI823*1.3</f>
        <v>78</v>
      </c>
      <c r="DL823" s="10"/>
      <c r="DM823" s="233"/>
      <c r="DN823" s="179" t="s">
        <v>87</v>
      </c>
      <c r="DO823" s="361" t="s">
        <v>2029</v>
      </c>
      <c r="DQ823" s="180"/>
      <c r="DR823" s="180">
        <f>VLOOKUP(DO823,$A$879:$F$2508,6,FALSE)</f>
        <v>178</v>
      </c>
      <c r="DS823" s="179" t="s">
        <v>65</v>
      </c>
      <c r="DT823" s="10">
        <f>DR823*1.3</f>
        <v>231.4</v>
      </c>
      <c r="DU823" s="10"/>
      <c r="DV823" s="233"/>
      <c r="DW823" s="179" t="s">
        <v>87</v>
      </c>
      <c r="DX823" s="361" t="s">
        <v>2071</v>
      </c>
      <c r="DZ823" s="180"/>
      <c r="EA823" s="180">
        <f>VLOOKUP(DX823,$A$879:$F$2508,6,FALSE)</f>
        <v>112</v>
      </c>
      <c r="EB823" s="179" t="s">
        <v>65</v>
      </c>
      <c r="EC823" s="10">
        <f>EA823*1.3</f>
        <v>145.6</v>
      </c>
      <c r="ED823" s="10"/>
      <c r="EE823" s="233"/>
      <c r="EF823" s="179" t="s">
        <v>87</v>
      </c>
      <c r="EG823" s="361" t="s">
        <v>2461</v>
      </c>
      <c r="EI823" s="180"/>
      <c r="EJ823" s="180">
        <f>VLOOKUP(EG823,$A$879:$F$2508,6,FALSE)</f>
        <v>72</v>
      </c>
      <c r="EK823" s="179" t="s">
        <v>65</v>
      </c>
      <c r="EL823" s="10">
        <f>EJ823*1.3</f>
        <v>93.600000000000009</v>
      </c>
      <c r="EM823" s="10"/>
      <c r="EN823" s="233"/>
      <c r="EO823" s="179" t="s">
        <v>87</v>
      </c>
      <c r="EP823" s="361" t="s">
        <v>1719</v>
      </c>
      <c r="ER823" s="180"/>
      <c r="ES823" s="180">
        <f>VLOOKUP(EP823,$A$879:$F$2508,6,FALSE)</f>
        <v>40</v>
      </c>
      <c r="ET823" s="179" t="s">
        <v>65</v>
      </c>
      <c r="EU823" s="10">
        <f>ES823*1.3</f>
        <v>52</v>
      </c>
      <c r="EV823" s="10"/>
      <c r="EW823" s="233"/>
      <c r="EX823" s="179" t="s">
        <v>87</v>
      </c>
      <c r="EY823" s="361" t="s">
        <v>2029</v>
      </c>
      <c r="FA823" s="180"/>
      <c r="FB823" s="180">
        <f>VLOOKUP(EY823,$A$879:$F$2508,6,FALSE)</f>
        <v>178</v>
      </c>
      <c r="FC823" s="179" t="s">
        <v>65</v>
      </c>
      <c r="FD823" s="10">
        <f>FB823*1.3</f>
        <v>231.4</v>
      </c>
      <c r="FE823" s="10"/>
      <c r="FF823" s="233"/>
      <c r="FG823" s="179" t="s">
        <v>87</v>
      </c>
      <c r="FH823" s="361" t="s">
        <v>546</v>
      </c>
      <c r="FJ823" s="180"/>
      <c r="FK823" s="180">
        <f>VLOOKUP(FH823,$A$879:$F$2508,6,FALSE)</f>
        <v>393</v>
      </c>
      <c r="FL823" s="179" t="s">
        <v>65</v>
      </c>
      <c r="FM823" s="10">
        <f>FK823*1.3</f>
        <v>510.90000000000003</v>
      </c>
      <c r="FN823" s="10"/>
      <c r="FO823" s="233"/>
      <c r="FP823" s="179" t="s">
        <v>87</v>
      </c>
      <c r="FQ823" s="361" t="s">
        <v>2071</v>
      </c>
      <c r="FS823" s="180"/>
      <c r="FT823" s="180">
        <f>VLOOKUP(FQ823,$A$879:$F$2508,6,FALSE)</f>
        <v>112</v>
      </c>
      <c r="FU823" s="179" t="s">
        <v>65</v>
      </c>
      <c r="FV823" s="10">
        <f>FT823*1.3</f>
        <v>145.6</v>
      </c>
      <c r="FW823" s="10"/>
      <c r="FX823" s="233"/>
      <c r="FY823" s="179" t="s">
        <v>87</v>
      </c>
      <c r="FZ823" s="369" t="s">
        <v>183</v>
      </c>
      <c r="GB823" s="180"/>
      <c r="GC823" s="180" t="e">
        <f>VLOOKUP(FZ823,$A$879:$F$2508,6,FALSE)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1" t="s">
        <v>2071</v>
      </c>
      <c r="GK823" s="180"/>
      <c r="GL823" s="180">
        <f>VLOOKUP(GI823,$A$879:$F$2508,6,FALSE)</f>
        <v>112</v>
      </c>
      <c r="GM823" s="179" t="s">
        <v>65</v>
      </c>
      <c r="GN823" s="10">
        <f>GL823*1.3</f>
        <v>145.6</v>
      </c>
      <c r="GO823" s="10"/>
      <c r="GP823" s="233"/>
      <c r="GQ823" s="179" t="s">
        <v>87</v>
      </c>
      <c r="GR823" s="361" t="s">
        <v>546</v>
      </c>
      <c r="GT823" s="180"/>
      <c r="GU823" s="180">
        <f>VLOOKUP(GR823,$A$879:$F$2508,6,FALSE)</f>
        <v>393</v>
      </c>
      <c r="GV823" s="179" t="s">
        <v>65</v>
      </c>
      <c r="GW823" s="10">
        <f>GU823*1.3</f>
        <v>510.90000000000003</v>
      </c>
      <c r="GX823" s="10"/>
      <c r="GY823" s="233"/>
      <c r="GZ823" s="179" t="s">
        <v>87</v>
      </c>
      <c r="HA823" s="361" t="s">
        <v>455</v>
      </c>
      <c r="HC823" s="180"/>
      <c r="HD823" s="180">
        <f>VLOOKUP(HA823,$A$879:$F$2508,6,FALSE)</f>
        <v>38</v>
      </c>
      <c r="HE823" s="179" t="s">
        <v>65</v>
      </c>
      <c r="HF823" s="10">
        <f>HD823*1.3</f>
        <v>49.4</v>
      </c>
      <c r="HG823" s="10"/>
      <c r="HH823" s="233"/>
      <c r="HI823" s="179" t="s">
        <v>87</v>
      </c>
      <c r="HJ823" s="361" t="s">
        <v>546</v>
      </c>
      <c r="HL823" s="180"/>
      <c r="HM823" s="180">
        <f>VLOOKUP(HJ823,$A$879:$F$2508,6,FALSE)</f>
        <v>393</v>
      </c>
      <c r="HN823" s="179" t="s">
        <v>65</v>
      </c>
      <c r="HO823" s="10">
        <f>HM823*1.3</f>
        <v>510.90000000000003</v>
      </c>
      <c r="HP823" s="10"/>
      <c r="HQ823" s="233"/>
      <c r="HR823" s="179" t="s">
        <v>87</v>
      </c>
      <c r="HS823" s="361" t="s">
        <v>2029</v>
      </c>
      <c r="HU823" s="180"/>
      <c r="HV823" s="180">
        <f>VLOOKUP(HS823,$A$879:$F$2508,6,FALSE)</f>
        <v>178</v>
      </c>
      <c r="HW823" s="179" t="s">
        <v>65</v>
      </c>
      <c r="HX823" s="10">
        <f>HV823*1.3</f>
        <v>231.4</v>
      </c>
      <c r="HY823" s="10"/>
      <c r="HZ823" s="233"/>
      <c r="IA823" s="179" t="s">
        <v>87</v>
      </c>
      <c r="IB823" s="361" t="s">
        <v>413</v>
      </c>
      <c r="ID823" s="180"/>
      <c r="IE823" s="180">
        <f>VLOOKUP(IB823,$A$879:$F$2508,6,FALSE)</f>
        <v>60</v>
      </c>
      <c r="IF823" s="179" t="s">
        <v>65</v>
      </c>
      <c r="IG823" s="10">
        <f>IE823*1.3</f>
        <v>78</v>
      </c>
      <c r="IH823" s="10"/>
      <c r="II823" s="233"/>
      <c r="IJ823" s="179" t="s">
        <v>87</v>
      </c>
      <c r="IK823" s="361" t="s">
        <v>2039</v>
      </c>
      <c r="IM823" s="180"/>
      <c r="IN823" s="180">
        <f>VLOOKUP(IK823,$A$879:$F$2508,6,FALSE)</f>
        <v>141</v>
      </c>
      <c r="IO823" s="179" t="s">
        <v>65</v>
      </c>
      <c r="IP823" s="10">
        <f>IN823*1.3</f>
        <v>183.3</v>
      </c>
      <c r="IQ823" s="10"/>
      <c r="IR823" s="233"/>
      <c r="IS823" s="179" t="s">
        <v>87</v>
      </c>
      <c r="IT823" s="361" t="s">
        <v>1374</v>
      </c>
      <c r="IV823" s="180"/>
      <c r="IW823" s="180">
        <f>VLOOKUP(IT823,$A$879:$F$2508,6,FALSE)</f>
        <v>74</v>
      </c>
      <c r="IX823" s="179" t="s">
        <v>65</v>
      </c>
      <c r="IY823" s="10">
        <f>IW823*1.3</f>
        <v>96.2</v>
      </c>
      <c r="IZ823" s="10"/>
      <c r="JA823" s="233"/>
      <c r="JB823" s="179" t="s">
        <v>87</v>
      </c>
      <c r="JC823" s="361" t="s">
        <v>497</v>
      </c>
      <c r="JE823" s="180"/>
      <c r="JF823" s="180">
        <f>VLOOKUP(JC823,$A$879:$F$2508,6,FALSE)</f>
        <v>117</v>
      </c>
      <c r="JG823" s="179" t="s">
        <v>65</v>
      </c>
      <c r="JH823" s="10">
        <f>JF823*1.3</f>
        <v>152.1</v>
      </c>
      <c r="JI823" s="10"/>
      <c r="JJ823" s="233"/>
      <c r="JK823" s="179" t="s">
        <v>87</v>
      </c>
      <c r="JL823" s="361" t="s">
        <v>2029</v>
      </c>
      <c r="JN823" s="180"/>
      <c r="JO823" s="180">
        <f>VLOOKUP(JL823,$A$879:$F$2508,6,FALSE)</f>
        <v>178</v>
      </c>
      <c r="JP823" s="179" t="s">
        <v>65</v>
      </c>
      <c r="JQ823" s="10">
        <f>JO823*1.3</f>
        <v>231.4</v>
      </c>
      <c r="JR823" s="10"/>
      <c r="JS823" s="233"/>
      <c r="JT823" s="179" t="s">
        <v>87</v>
      </c>
      <c r="JU823" s="361" t="s">
        <v>2461</v>
      </c>
      <c r="JW823" s="180"/>
      <c r="JX823" s="180">
        <f>VLOOKUP(JU823,$A$879:$F$2508,6,FALSE)</f>
        <v>72</v>
      </c>
      <c r="JY823" s="179" t="s">
        <v>65</v>
      </c>
      <c r="JZ823" s="10">
        <f>JX823*1.3</f>
        <v>93.600000000000009</v>
      </c>
      <c r="KA823" s="10"/>
      <c r="KB823" s="233"/>
      <c r="KC823" s="179" t="s">
        <v>87</v>
      </c>
      <c r="KD823" s="369" t="s">
        <v>183</v>
      </c>
      <c r="KF823" s="180"/>
      <c r="KG823" s="180" t="e">
        <f>VLOOKUP(KD823,$A$879:$F$2508,6,FALSE)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1" t="s">
        <v>459</v>
      </c>
      <c r="KO823" s="180"/>
      <c r="KP823" s="180">
        <f>VLOOKUP(KM823,$A$879:$F$2508,6,FALSE)</f>
        <v>55</v>
      </c>
      <c r="KQ823" s="179" t="s">
        <v>65</v>
      </c>
      <c r="KR823" s="10">
        <f>KP823*1.3</f>
        <v>71.5</v>
      </c>
      <c r="KS823" s="10"/>
      <c r="KT823" s="233"/>
      <c r="KU823" s="179" t="s">
        <v>87</v>
      </c>
      <c r="KV823" s="361" t="s">
        <v>546</v>
      </c>
      <c r="KX823" s="180"/>
      <c r="KY823" s="180">
        <f>VLOOKUP(KV823,$A$879:$F$2508,6,FALSE)</f>
        <v>393</v>
      </c>
      <c r="KZ823" s="179" t="s">
        <v>65</v>
      </c>
      <c r="LA823" s="10">
        <f>KY823*1.3</f>
        <v>510.90000000000003</v>
      </c>
      <c r="LB823" s="10"/>
      <c r="LC823" s="233"/>
      <c r="LD823" s="179" t="s">
        <v>87</v>
      </c>
      <c r="LE823" s="369" t="s">
        <v>183</v>
      </c>
      <c r="LG823" s="180"/>
      <c r="LH823" s="180" t="e">
        <f>VLOOKUP(LE823,$A$879:$F$2508,6,FALSE)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1" t="s">
        <v>413</v>
      </c>
      <c r="LP823" s="180"/>
      <c r="LQ823" s="180">
        <f>VLOOKUP(LN823,$A$879:$F$2508,6,FALSE)</f>
        <v>60</v>
      </c>
      <c r="LR823" s="179" t="s">
        <v>65</v>
      </c>
      <c r="LS823" s="10">
        <f>LQ823*1.3</f>
        <v>78</v>
      </c>
      <c r="LT823" s="10"/>
      <c r="LU823" s="233"/>
      <c r="LV823" s="179" t="s">
        <v>87</v>
      </c>
      <c r="LW823" s="361" t="s">
        <v>1719</v>
      </c>
      <c r="LY823" s="180"/>
      <c r="LZ823" s="180">
        <f>VLOOKUP(LW823,$A$879:$F$2508,6,FALSE)</f>
        <v>40</v>
      </c>
      <c r="MA823" s="179" t="s">
        <v>65</v>
      </c>
      <c r="MB823" s="10">
        <f>LZ823*1.3</f>
        <v>52</v>
      </c>
      <c r="MC823" s="10"/>
      <c r="MD823" s="233"/>
      <c r="ME823" s="179" t="s">
        <v>87</v>
      </c>
      <c r="MF823" s="361" t="s">
        <v>1719</v>
      </c>
      <c r="MH823" s="180"/>
      <c r="MI823" s="180">
        <f>VLOOKUP(MF823,$A$879:$F$2508,6,FALSE)</f>
        <v>40</v>
      </c>
      <c r="MJ823" s="179" t="s">
        <v>65</v>
      </c>
      <c r="MK823" s="10">
        <f>MI823*1.3</f>
        <v>52</v>
      </c>
      <c r="ML823" s="10"/>
      <c r="MM823" s="233"/>
      <c r="MN823" s="179" t="s">
        <v>87</v>
      </c>
      <c r="MO823" s="369" t="s">
        <v>183</v>
      </c>
      <c r="MQ823" s="180"/>
      <c r="MR823" s="180" t="e">
        <f>VLOOKUP(MO823,$A$879:$F$2508,6,FALSE)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1" t="s">
        <v>413</v>
      </c>
      <c r="MZ823" s="180"/>
      <c r="NA823" s="180">
        <f>VLOOKUP(MX823,$A$879:$F$2508,6,FALSE)</f>
        <v>60</v>
      </c>
      <c r="NB823" s="179" t="s">
        <v>65</v>
      </c>
      <c r="NC823" s="10">
        <f>NA823*1.3</f>
        <v>78</v>
      </c>
      <c r="ND823" s="10"/>
      <c r="NE823" s="233"/>
      <c r="NF823" s="179" t="s">
        <v>87</v>
      </c>
      <c r="NG823" s="361" t="s">
        <v>459</v>
      </c>
      <c r="NI823" s="180"/>
      <c r="NJ823" s="180">
        <f>VLOOKUP(NG823,$A$879:$F$2508,6,FALSE)</f>
        <v>55</v>
      </c>
      <c r="NK823" s="179" t="s">
        <v>65</v>
      </c>
      <c r="NL823" s="10">
        <f>NJ823*1.3</f>
        <v>71.5</v>
      </c>
      <c r="NM823" s="10"/>
      <c r="NN823" s="233"/>
      <c r="NO823" s="179" t="s">
        <v>87</v>
      </c>
      <c r="NP823" s="361" t="s">
        <v>2039</v>
      </c>
      <c r="NR823" s="180"/>
      <c r="NS823" s="180">
        <f>VLOOKUP(NP823,$A$879:$F$2508,6,FALSE)</f>
        <v>141</v>
      </c>
      <c r="NT823" s="179" t="s">
        <v>65</v>
      </c>
      <c r="NU823" s="10">
        <f>NS823*1.3</f>
        <v>183.3</v>
      </c>
      <c r="NV823" s="10"/>
      <c r="NW823" s="233"/>
      <c r="NX823" s="179" t="s">
        <v>87</v>
      </c>
      <c r="NY823" s="361" t="s">
        <v>2461</v>
      </c>
      <c r="OA823" s="180"/>
      <c r="OB823" s="180">
        <f>VLOOKUP(NY823,$A$879:$F$2508,6,FALSE)</f>
        <v>72</v>
      </c>
      <c r="OC823" s="179" t="s">
        <v>65</v>
      </c>
      <c r="OD823" s="10">
        <f>OB823*1.3</f>
        <v>93.600000000000009</v>
      </c>
      <c r="OE823" s="10"/>
      <c r="OF823" s="233"/>
      <c r="OG823" s="179" t="s">
        <v>87</v>
      </c>
      <c r="OH823" s="361" t="s">
        <v>421</v>
      </c>
      <c r="OJ823" s="180"/>
      <c r="OK823" s="180">
        <f>VLOOKUP(OH823,$A$879:$F$2508,6,FALSE)</f>
        <v>96</v>
      </c>
      <c r="OL823" s="179" t="s">
        <v>65</v>
      </c>
      <c r="OM823" s="10">
        <f>OK823*1.3</f>
        <v>124.80000000000001</v>
      </c>
      <c r="ON823" s="10"/>
      <c r="OO823" s="233"/>
      <c r="OP823" s="179" t="s">
        <v>87</v>
      </c>
      <c r="OQ823" s="361" t="s">
        <v>544</v>
      </c>
      <c r="OS823" s="180"/>
      <c r="OT823" s="180">
        <f>VLOOKUP(OQ823,$A$879:$F$2508,6,FALSE)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1" t="s">
        <v>1374</v>
      </c>
      <c r="PB823" s="180"/>
      <c r="PC823" s="180">
        <f>VLOOKUP(OZ823,$A$879:$F$2508,6,FALSE)</f>
        <v>74</v>
      </c>
      <c r="PD823" s="179" t="s">
        <v>65</v>
      </c>
      <c r="PE823" s="10">
        <f>PC823*1.3</f>
        <v>96.2</v>
      </c>
      <c r="PF823" s="10"/>
      <c r="PG823" s="233"/>
      <c r="PH823" s="179" t="s">
        <v>87</v>
      </c>
      <c r="PI823" s="361" t="s">
        <v>459</v>
      </c>
      <c r="PK823" s="180"/>
      <c r="PL823" s="180">
        <f>VLOOKUP(PI823,$A$879:$F$2508,6,FALSE)</f>
        <v>55</v>
      </c>
      <c r="PM823" s="179" t="s">
        <v>65</v>
      </c>
      <c r="PN823" s="10">
        <f>PL823*1.3</f>
        <v>71.5</v>
      </c>
      <c r="PO823" s="10"/>
      <c r="PP823" s="233"/>
      <c r="PQ823" s="179" t="s">
        <v>87</v>
      </c>
      <c r="PR823" s="361" t="s">
        <v>2039</v>
      </c>
      <c r="PT823" s="180"/>
      <c r="PU823" s="180">
        <f>VLOOKUP(PR823,$A$879:$F$2508,6,FALSE)</f>
        <v>141</v>
      </c>
      <c r="PV823" s="179" t="s">
        <v>65</v>
      </c>
      <c r="PW823" s="10">
        <f>PU823*1.3</f>
        <v>183.3</v>
      </c>
      <c r="PX823" s="10"/>
      <c r="PY823" s="233"/>
      <c r="PZ823" s="179" t="s">
        <v>87</v>
      </c>
      <c r="QA823" s="363" t="s">
        <v>2071</v>
      </c>
      <c r="QC823" s="180"/>
      <c r="QD823" s="180">
        <f>VLOOKUP(QA823,$A$879:$F$2508,6,FALSE)</f>
        <v>112</v>
      </c>
      <c r="QE823" s="179" t="s">
        <v>65</v>
      </c>
      <c r="QF823" s="10">
        <f>QD823*1.3</f>
        <v>145.6</v>
      </c>
      <c r="QG823" s="10"/>
      <c r="QH823" s="233"/>
      <c r="QI823" s="179" t="s">
        <v>87</v>
      </c>
      <c r="QJ823" s="369" t="s">
        <v>183</v>
      </c>
      <c r="QL823" s="180"/>
      <c r="QM823" s="180" t="e">
        <f>VLOOKUP(QJ823,$A$879:$F$2508,6,FALSE)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1" t="s">
        <v>2461</v>
      </c>
      <c r="QU823" s="180"/>
      <c r="QV823" s="180">
        <f>VLOOKUP(QS823,$A$879:$F$2508,6,FALSE)</f>
        <v>72</v>
      </c>
      <c r="QW823" s="179" t="s">
        <v>65</v>
      </c>
      <c r="QX823" s="10">
        <f>QV823*1.3</f>
        <v>93.600000000000009</v>
      </c>
      <c r="QY823" s="10"/>
      <c r="QZ823" s="233"/>
      <c r="RA823" s="179" t="s">
        <v>87</v>
      </c>
      <c r="RB823" s="361" t="s">
        <v>1701</v>
      </c>
      <c r="RD823" s="180"/>
      <c r="RE823" s="180">
        <f>VLOOKUP(RB823,$A$879:$F$2508,6,FALSE)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1" t="s">
        <v>2554</v>
      </c>
      <c r="RM823" s="180"/>
      <c r="RN823" s="180">
        <f>VLOOKUP(RK823,$A$879:$F$2508,6,FALSE)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9" t="s">
        <v>183</v>
      </c>
      <c r="RV823" s="180"/>
      <c r="RW823" s="180" t="e">
        <f>VLOOKUP(RT823,$A$879:$F$2508,6,FALSE)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1" t="s">
        <v>421</v>
      </c>
      <c r="SE823" s="180"/>
      <c r="SF823" s="180">
        <f>VLOOKUP(SC823,$A$879:$F$2508,6,FALSE)</f>
        <v>96</v>
      </c>
      <c r="SG823" s="179" t="s">
        <v>65</v>
      </c>
      <c r="SH823" s="10">
        <f>SF823*1.3</f>
        <v>124.80000000000001</v>
      </c>
      <c r="SI823" s="10"/>
      <c r="SJ823" s="239"/>
      <c r="SK823" s="179" t="s">
        <v>87</v>
      </c>
      <c r="SL823" s="361" t="s">
        <v>459</v>
      </c>
      <c r="SN823" s="180"/>
      <c r="SO823" s="180">
        <f>VLOOKUP(SL823,$A$879:$F$2508,6,FALSE)</f>
        <v>55</v>
      </c>
      <c r="SP823" s="179" t="s">
        <v>65</v>
      </c>
      <c r="SQ823" s="10">
        <f>SO823*1.3</f>
        <v>71.5</v>
      </c>
      <c r="SR823" s="10"/>
      <c r="SS823" s="239"/>
      <c r="ST823" s="179" t="s">
        <v>87</v>
      </c>
      <c r="SU823" s="361" t="s">
        <v>413</v>
      </c>
      <c r="SW823" s="180"/>
      <c r="SX823" s="180">
        <f>VLOOKUP(SU823,$A$879:$F$2508,6,FALSE)</f>
        <v>60</v>
      </c>
      <c r="SY823" s="179" t="s">
        <v>65</v>
      </c>
      <c r="SZ823" s="10">
        <f>SX823*1.3</f>
        <v>78</v>
      </c>
      <c r="TA823" s="10"/>
      <c r="TB823" s="239"/>
      <c r="TC823" s="179" t="s">
        <v>87</v>
      </c>
      <c r="TD823" s="369" t="s">
        <v>183</v>
      </c>
      <c r="TF823" s="180"/>
      <c r="TG823" s="180" t="e">
        <f>VLOOKUP(TD823,$A$879:$F$2508,6,FALSE)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1" t="s">
        <v>546</v>
      </c>
      <c r="TO823" s="180"/>
      <c r="TP823" s="180">
        <f>VLOOKUP(TM823,$A$879:$F$2508,6,FALSE)</f>
        <v>393</v>
      </c>
      <c r="TQ823" s="179" t="s">
        <v>65</v>
      </c>
      <c r="TR823" s="10">
        <f>TP823*1.3</f>
        <v>510.90000000000003</v>
      </c>
      <c r="TS823" s="10"/>
      <c r="TT823" s="239"/>
      <c r="TU823" s="179" t="s">
        <v>87</v>
      </c>
      <c r="TV823" s="361" t="s">
        <v>2039</v>
      </c>
      <c r="TX823" s="180"/>
      <c r="TY823" s="180">
        <f>VLOOKUP(TV823,$A$879:$F$2508,6,FALSE)</f>
        <v>141</v>
      </c>
      <c r="TZ823" s="179" t="s">
        <v>65</v>
      </c>
      <c r="UA823" s="10">
        <f>TY823*1.3</f>
        <v>183.3</v>
      </c>
      <c r="UB823" s="10"/>
      <c r="UC823" s="239"/>
      <c r="UD823" s="179" t="s">
        <v>87</v>
      </c>
      <c r="UE823" s="361" t="s">
        <v>1447</v>
      </c>
      <c r="UG823" s="180"/>
      <c r="UH823" s="180">
        <f>VLOOKUP(UE823,$A$879:$F$2508,6,FALSE)</f>
        <v>33</v>
      </c>
      <c r="UI823" s="179" t="s">
        <v>65</v>
      </c>
      <c r="UJ823" s="10">
        <f>UH823*1.3</f>
        <v>42.9</v>
      </c>
      <c r="UK823" s="10"/>
      <c r="UL823" s="239"/>
      <c r="UM823" s="179" t="s">
        <v>87</v>
      </c>
      <c r="UN823" s="369" t="s">
        <v>183</v>
      </c>
      <c r="UP823" s="180"/>
      <c r="UQ823" s="180" t="e">
        <f>VLOOKUP(UN823,$A$879:$F$2508,6,FALSE)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1" t="s">
        <v>477</v>
      </c>
      <c r="UY823" s="180"/>
      <c r="UZ823" s="180">
        <f>VLOOKUP(UW823,$A$879:$F$2508,6,FALSE)</f>
        <v>144</v>
      </c>
      <c r="VA823" s="179" t="s">
        <v>65</v>
      </c>
      <c r="VB823" s="10">
        <f>UZ823*1.3</f>
        <v>187.20000000000002</v>
      </c>
      <c r="VC823" s="10"/>
      <c r="VD823" s="239"/>
      <c r="VE823" s="179" t="s">
        <v>87</v>
      </c>
      <c r="VF823" s="369" t="s">
        <v>183</v>
      </c>
      <c r="VH823" s="180"/>
      <c r="VI823" s="180" t="e">
        <f>VLOOKUP(VF823,$A$879:$F$2508,6,FALSE)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1" t="s">
        <v>480</v>
      </c>
      <c r="VQ823" s="180"/>
      <c r="VR823" s="180">
        <f>VLOOKUP(VO823,$A$879:$F$2508,6,FALSE)</f>
        <v>75</v>
      </c>
      <c r="VS823" s="179" t="s">
        <v>65</v>
      </c>
      <c r="VT823" s="10">
        <f>VR823*1.3</f>
        <v>97.5</v>
      </c>
      <c r="VU823" s="10"/>
      <c r="VV823" s="239"/>
      <c r="VW823" s="179" t="s">
        <v>87</v>
      </c>
      <c r="VX823" s="369" t="s">
        <v>183</v>
      </c>
      <c r="VZ823" s="180"/>
      <c r="WA823" s="180" t="e">
        <f>VLOOKUP(VX823,$A$879:$F$2508,6,FALSE)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1" t="s">
        <v>2029</v>
      </c>
      <c r="WI823" s="180"/>
      <c r="WJ823" s="180">
        <f>VLOOKUP(WG823,$A$879:$F$2508,6,FALSE)</f>
        <v>178</v>
      </c>
      <c r="WK823" s="179" t="s">
        <v>65</v>
      </c>
      <c r="WL823" s="10">
        <f>WJ823*1.3</f>
        <v>231.4</v>
      </c>
      <c r="WN823" s="239"/>
      <c r="WO823" s="179" t="s">
        <v>87</v>
      </c>
      <c r="WP823" s="361" t="s">
        <v>459</v>
      </c>
      <c r="WQ823" s="180"/>
      <c r="WR823" s="180"/>
      <c r="WS823" s="180">
        <f>VLOOKUP(WP823,$A$879:$F$2508,6,FALSE)</f>
        <v>55</v>
      </c>
      <c r="WT823" s="179" t="s">
        <v>65</v>
      </c>
      <c r="WU823" s="10">
        <f>WS823*1.3</f>
        <v>71.5</v>
      </c>
      <c r="WV823" s="10"/>
      <c r="WW823" s="239"/>
      <c r="WX823" s="179" t="s">
        <v>87</v>
      </c>
      <c r="WY823" s="361" t="s">
        <v>2461</v>
      </c>
      <c r="XA823" s="180"/>
      <c r="XB823" s="180">
        <f>VLOOKUP(WY823,$A$879:$F$2508,6,FALSE)</f>
        <v>72</v>
      </c>
      <c r="XC823" s="179" t="s">
        <v>65</v>
      </c>
      <c r="XD823" s="10">
        <f>XB823*1.3</f>
        <v>93.600000000000009</v>
      </c>
      <c r="XF823" s="239"/>
      <c r="XG823" s="179" t="s">
        <v>87</v>
      </c>
      <c r="XH823" s="371" t="s">
        <v>2071</v>
      </c>
      <c r="XJ823" s="180"/>
      <c r="XK823" s="180">
        <f>VLOOKUP(XH823,$A$879:$F$2508,6,FALSE)</f>
        <v>112</v>
      </c>
      <c r="XL823" s="179" t="s">
        <v>65</v>
      </c>
      <c r="XM823" s="10">
        <f>XK823*1.3</f>
        <v>145.6</v>
      </c>
      <c r="XO823" s="239"/>
      <c r="XP823" s="179" t="s">
        <v>87</v>
      </c>
      <c r="XQ823" s="361" t="s">
        <v>2039</v>
      </c>
      <c r="XS823" s="180"/>
      <c r="XT823" s="180">
        <f>VLOOKUP(XQ823,$A$879:$F$2508,6,FALSE)</f>
        <v>141</v>
      </c>
      <c r="XU823" s="179" t="s">
        <v>65</v>
      </c>
      <c r="XV823" s="10">
        <f>XT823*1.3</f>
        <v>183.3</v>
      </c>
      <c r="XW823" s="10"/>
      <c r="XX823" s="239"/>
      <c r="XY823" s="179" t="s">
        <v>87</v>
      </c>
      <c r="XZ823" s="361" t="s">
        <v>621</v>
      </c>
      <c r="YB823" s="180"/>
      <c r="YC823" s="180">
        <f>VLOOKUP(XZ823,$A$879:$F$2508,6,FALSE)</f>
        <v>76</v>
      </c>
      <c r="YD823" s="179" t="s">
        <v>65</v>
      </c>
      <c r="YE823" s="10">
        <f>YC823*1.3</f>
        <v>98.8</v>
      </c>
      <c r="YG823" s="239"/>
      <c r="YH823" s="179" t="s">
        <v>87</v>
      </c>
      <c r="YI823" s="361" t="s">
        <v>621</v>
      </c>
      <c r="YK823" s="180"/>
      <c r="YL823" s="180">
        <f>VLOOKUP(YI823,$A$879:$F$2508,6,FALSE)</f>
        <v>76</v>
      </c>
      <c r="YM823" s="179" t="s">
        <v>65</v>
      </c>
      <c r="YN823" s="10">
        <f>YL823*1.3</f>
        <v>98.8</v>
      </c>
      <c r="YO823" s="10"/>
      <c r="YP823" s="239"/>
      <c r="YQ823" s="179" t="s">
        <v>87</v>
      </c>
      <c r="YR823" s="361" t="s">
        <v>1374</v>
      </c>
      <c r="YT823" s="180"/>
      <c r="YU823" s="180">
        <f>VLOOKUP(YR823,$A$879:$F$2508,6,FALSE)</f>
        <v>74</v>
      </c>
      <c r="YV823" s="179" t="s">
        <v>65</v>
      </c>
      <c r="YW823" s="10">
        <f>YU823*1.3</f>
        <v>96.2</v>
      </c>
      <c r="YY823" s="239"/>
      <c r="YZ823" s="179" t="s">
        <v>87</v>
      </c>
      <c r="ZA823" s="361" t="s">
        <v>421</v>
      </c>
      <c r="ZC823" s="180"/>
      <c r="ZD823" s="180">
        <f>VLOOKUP(ZA823,$A$879:$F$2508,6,FALSE)</f>
        <v>96</v>
      </c>
      <c r="ZE823" s="179" t="s">
        <v>65</v>
      </c>
      <c r="ZF823" s="10">
        <f>ZD823*1.3</f>
        <v>124.80000000000001</v>
      </c>
      <c r="ZH823" s="239"/>
      <c r="ZI823" s="179" t="s">
        <v>87</v>
      </c>
      <c r="ZJ823" s="361" t="s">
        <v>1719</v>
      </c>
      <c r="ZL823" s="180"/>
      <c r="ZM823" s="180">
        <f>VLOOKUP(ZJ823,$A$879:$F$2508,6,FALSE)</f>
        <v>40</v>
      </c>
      <c r="ZN823" s="179" t="s">
        <v>65</v>
      </c>
      <c r="ZO823" s="10">
        <f>ZM823*1.3</f>
        <v>52</v>
      </c>
      <c r="ZQ823" s="239"/>
      <c r="ZR823" s="179" t="s">
        <v>87</v>
      </c>
      <c r="ZS823" s="361" t="s">
        <v>2029</v>
      </c>
      <c r="ZU823" s="180"/>
      <c r="ZV823" s="180">
        <f>VLOOKUP(ZS823,$A$879:$F$2508,6,FALSE)</f>
        <v>178</v>
      </c>
      <c r="ZW823" s="179" t="s">
        <v>65</v>
      </c>
      <c r="ZX823" s="10">
        <f>ZV823*1.3</f>
        <v>231.4</v>
      </c>
      <c r="ZY823" s="10"/>
      <c r="ZZ823" s="239"/>
      <c r="AAA823" s="179" t="s">
        <v>87</v>
      </c>
      <c r="AAB823" s="361" t="s">
        <v>452</v>
      </c>
      <c r="AAD823" s="180"/>
      <c r="AAE823" s="180">
        <f>VLOOKUP(AAB823,$A$879:$F$2508,6,FALSE)</f>
        <v>20</v>
      </c>
      <c r="AAF823" s="179" t="s">
        <v>65</v>
      </c>
      <c r="AAG823" s="10">
        <f>AAE823*1.3</f>
        <v>26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VLOOKUP(AAK823,$A$879:$F$2508,6,FALSE)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1" t="s">
        <v>621</v>
      </c>
      <c r="AAV823" s="180"/>
      <c r="AAW823" s="180">
        <f>VLOOKUP(AAT823,$A$879:$F$2508,6,FALSE)</f>
        <v>76</v>
      </c>
      <c r="AAX823" s="179" t="s">
        <v>65</v>
      </c>
      <c r="AAY823" s="10">
        <f>AAW823*1.3</f>
        <v>98.8</v>
      </c>
      <c r="AAZ823" s="10"/>
      <c r="ABA823" s="239"/>
      <c r="ABB823" s="179" t="s">
        <v>87</v>
      </c>
      <c r="ABC823" s="375" t="s">
        <v>2071</v>
      </c>
      <c r="ABE823" s="180"/>
      <c r="ABF823" s="180">
        <f>VLOOKUP(ABC823,$A$879:$F$2508,6,FALSE)</f>
        <v>112</v>
      </c>
      <c r="ABG823" s="179" t="s">
        <v>65</v>
      </c>
      <c r="ABH823" s="10">
        <f>ABF823*1.3</f>
        <v>145.6</v>
      </c>
      <c r="ABI823" s="10"/>
      <c r="ABJ823" s="239"/>
      <c r="ABK823" s="179" t="s">
        <v>87</v>
      </c>
      <c r="ABL823" s="361" t="s">
        <v>497</v>
      </c>
      <c r="ABN823" s="180"/>
      <c r="ABO823" s="180">
        <f>VLOOKUP(ABL823,$A$879:$F$2508,6,FALSE)</f>
        <v>117</v>
      </c>
      <c r="ABP823" s="179" t="s">
        <v>65</v>
      </c>
      <c r="ABQ823" s="10">
        <f>ABO823*1.3</f>
        <v>152.1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VLOOKUP(ABU823,$A$879:$F$2508,6,FALSE)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VLOOKUP(ACD823,$A$879:$F$2508,6,FALSE)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VLOOKUP(ACM823,$A$879:$F$2508,6,FALSE)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VLOOKUP(ACV823,$A$879:$F$2508,6,FALSE)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1" t="s">
        <v>546</v>
      </c>
      <c r="ADG823" s="180"/>
      <c r="ADH823" s="180">
        <f>VLOOKUP(ADE823,$A$879:$F$2508,6,FALSE)</f>
        <v>393</v>
      </c>
      <c r="ADI823" s="179" t="s">
        <v>65</v>
      </c>
      <c r="ADJ823" s="10">
        <f>ADH823*1.3</f>
        <v>510.90000000000003</v>
      </c>
      <c r="ADL823" s="239"/>
      <c r="ADM823" s="179" t="s">
        <v>87</v>
      </c>
      <c r="ADN823" s="75" t="s">
        <v>183</v>
      </c>
      <c r="ADP823" s="180"/>
      <c r="ADQ823" s="180" t="e">
        <f>VLOOKUP(ADN823,$A$879:$F$2508,6,FALSE)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1" t="s">
        <v>1719</v>
      </c>
      <c r="ADY823" s="180"/>
      <c r="ADZ823" s="180">
        <f>VLOOKUP(ADW823,$A$879:$F$2508,6,FALSE)</f>
        <v>40</v>
      </c>
      <c r="AEA823" s="179" t="s">
        <v>65</v>
      </c>
      <c r="AEB823" s="10">
        <f>ADZ823*1.3</f>
        <v>52</v>
      </c>
      <c r="AED823" s="239"/>
      <c r="AEE823" s="179" t="s">
        <v>87</v>
      </c>
      <c r="AEF823" s="75" t="s">
        <v>183</v>
      </c>
      <c r="AEH823" s="180"/>
      <c r="AEI823" s="180" t="e">
        <f>VLOOKUP(AEF823,$A$879:$F$2508,6,FALSE)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VLOOKUP(AEO823,$A$879:$F$2508,6,FALSE)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VLOOKUP(AEX823,$A$879:$F$2508,6,FALSE)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VLOOKUP(AFG823,$A$879:$F$2508,6,FALSE)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VLOOKUP(AFP823,$A$879:$F$2508,6,FALSE)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1" t="s">
        <v>413</v>
      </c>
      <c r="AGA823" s="180"/>
      <c r="AGB823" s="180">
        <f>VLOOKUP(AFY823,$A$879:$F$2508,6,FALSE)</f>
        <v>60</v>
      </c>
      <c r="AGC823" s="179" t="s">
        <v>65</v>
      </c>
      <c r="AGD823" s="10">
        <f>AGB823*1.3</f>
        <v>78</v>
      </c>
      <c r="AGE823" s="10"/>
      <c r="AGF823" s="239"/>
      <c r="AGG823" s="179" t="s">
        <v>87</v>
      </c>
      <c r="AGH823" s="361" t="s">
        <v>1719</v>
      </c>
      <c r="AGJ823" s="180"/>
      <c r="AGK823" s="180">
        <f>VLOOKUP(AGH823,$A$879:$F$2508,6,FALSE)</f>
        <v>40</v>
      </c>
      <c r="AGL823" s="179" t="s">
        <v>65</v>
      </c>
      <c r="AGM823" s="10">
        <f>AGK823*1.3</f>
        <v>52</v>
      </c>
      <c r="AGN823" s="10"/>
      <c r="AGO823" s="239"/>
      <c r="AGP823" s="179" t="s">
        <v>87</v>
      </c>
      <c r="AGQ823" s="361" t="s">
        <v>544</v>
      </c>
      <c r="AGS823" s="180"/>
      <c r="AGT823" s="180">
        <f>VLOOKUP(AGQ823,$A$879:$F$2508,6,FALSE)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1" t="s">
        <v>1447</v>
      </c>
      <c r="AHB823" s="180"/>
      <c r="AHC823" s="180">
        <f>VLOOKUP(AGZ823,$A$879:$F$2508,6,FALSE)</f>
        <v>33</v>
      </c>
      <c r="AHD823" s="179" t="s">
        <v>65</v>
      </c>
      <c r="AHE823" s="10">
        <f>AHC823*1.3</f>
        <v>42.9</v>
      </c>
      <c r="AHF823" s="10"/>
      <c r="AHG823" s="239"/>
      <c r="AHH823" s="179" t="s">
        <v>87</v>
      </c>
      <c r="AHI823" s="441" t="s">
        <v>1447</v>
      </c>
      <c r="AHK823" s="180"/>
      <c r="AHL823" s="180">
        <f>VLOOKUP(AHI823,$A$879:$F$2508,6,FALSE)</f>
        <v>33</v>
      </c>
      <c r="AHM823" s="179" t="s">
        <v>65</v>
      </c>
      <c r="AHN823" s="10">
        <f>AHL823*1.3</f>
        <v>42.9</v>
      </c>
      <c r="AHO823" s="10"/>
      <c r="AHP823" s="239"/>
      <c r="AHQ823" s="179" t="s">
        <v>87</v>
      </c>
      <c r="AHR823" s="361" t="s">
        <v>2039</v>
      </c>
      <c r="AHT823" s="180"/>
      <c r="AHU823" s="180">
        <f>VLOOKUP(AHR823,$A$879:$F$2508,6,FALSE)</f>
        <v>141</v>
      </c>
      <c r="AHV823" s="179" t="s">
        <v>65</v>
      </c>
      <c r="AHW823" s="10">
        <f>AHU823*1.3</f>
        <v>183.3</v>
      </c>
      <c r="AHX823" s="10"/>
      <c r="AHY823" s="239"/>
      <c r="AHZ823" s="179" t="s">
        <v>87</v>
      </c>
      <c r="AIA823" s="361" t="s">
        <v>1447</v>
      </c>
      <c r="AIC823" s="180"/>
      <c r="AID823" s="180">
        <f>VLOOKUP(AIA823,$A$879:$F$2508,6,FALSE)</f>
        <v>33</v>
      </c>
      <c r="AIE823" s="179" t="s">
        <v>65</v>
      </c>
      <c r="AIF823" s="10">
        <f>AID823*1.3</f>
        <v>42.9</v>
      </c>
      <c r="AIG823" s="10"/>
      <c r="AIH823" s="239"/>
      <c r="AII823" s="179" t="s">
        <v>87</v>
      </c>
      <c r="AIJ823" s="361" t="s">
        <v>2029</v>
      </c>
      <c r="AIL823" s="180"/>
      <c r="AIM823" s="180">
        <f>VLOOKUP(AIJ823,$A$879:$F$2508,6,FALSE)</f>
        <v>178</v>
      </c>
      <c r="AIN823" s="179" t="s">
        <v>65</v>
      </c>
      <c r="AIO823" s="10">
        <f>AIM823*1.3</f>
        <v>231.4</v>
      </c>
      <c r="AIP823" s="10"/>
      <c r="AIQ823" s="239"/>
      <c r="AIR823" s="179" t="s">
        <v>87</v>
      </c>
      <c r="AIS823" s="361" t="s">
        <v>413</v>
      </c>
      <c r="AIU823" s="180"/>
      <c r="AIV823" s="180">
        <f>VLOOKUP(AIS823,$A$879:$F$2508,6,FALSE)</f>
        <v>60</v>
      </c>
      <c r="AIW823" s="179" t="s">
        <v>65</v>
      </c>
      <c r="AIX823" s="10">
        <f>AIV823*1.3</f>
        <v>78</v>
      </c>
      <c r="AIY823" s="10"/>
      <c r="AIZ823" s="239"/>
      <c r="AJA823" s="179" t="s">
        <v>87</v>
      </c>
      <c r="AJB823" s="371" t="s">
        <v>1719</v>
      </c>
      <c r="AJD823" s="180"/>
      <c r="AJE823" s="180">
        <f>VLOOKUP(AJB823,$A$879:$F$2508,6,FALSE)</f>
        <v>40</v>
      </c>
      <c r="AJF823" s="179" t="s">
        <v>65</v>
      </c>
      <c r="AJG823" s="10">
        <f>AJE823*1.3</f>
        <v>52</v>
      </c>
      <c r="AJH823" s="10"/>
      <c r="AJI823" s="239"/>
      <c r="AJJ823" s="179" t="s">
        <v>87</v>
      </c>
      <c r="AJK823" s="361" t="s">
        <v>1719</v>
      </c>
      <c r="AJM823" s="180"/>
      <c r="AJN823" s="180">
        <f>VLOOKUP(AJK823,$A$879:$F$2508,6,FALSE)</f>
        <v>40</v>
      </c>
      <c r="AJO823" s="179" t="s">
        <v>65</v>
      </c>
      <c r="AJP823" s="10">
        <f>AJN823*1.3</f>
        <v>52</v>
      </c>
      <c r="AJQ823" s="10"/>
      <c r="AJR823" s="239"/>
      <c r="AJS823" s="179" t="s">
        <v>87</v>
      </c>
      <c r="AJT823" s="367" t="s">
        <v>1447</v>
      </c>
      <c r="AJV823" s="180"/>
      <c r="AJW823" s="180">
        <f>VLOOKUP(AJT823,$A$879:$F$2508,6,FALSE)</f>
        <v>33</v>
      </c>
      <c r="AJX823" s="179" t="s">
        <v>65</v>
      </c>
      <c r="AJY823" s="10">
        <f>AJW823*1.3</f>
        <v>42.9</v>
      </c>
      <c r="AJZ823" s="10"/>
      <c r="AKA823" s="239"/>
      <c r="AKB823" s="179" t="s">
        <v>87</v>
      </c>
      <c r="AKC823" s="361" t="s">
        <v>1374</v>
      </c>
      <c r="AKE823" s="180"/>
      <c r="AKF823" s="180">
        <f>VLOOKUP(AKC823,$A$879:$F$2508,6,FALSE)</f>
        <v>74</v>
      </c>
      <c r="AKG823" s="179" t="s">
        <v>65</v>
      </c>
      <c r="AKH823" s="10">
        <f>AKF823*1.3</f>
        <v>96.2</v>
      </c>
      <c r="AKI823" s="10"/>
      <c r="AKJ823" s="239"/>
      <c r="AKK823" s="179" t="s">
        <v>87</v>
      </c>
      <c r="AKL823" s="361" t="s">
        <v>1374</v>
      </c>
      <c r="AKN823" s="180"/>
      <c r="AKO823" s="180">
        <f>VLOOKUP(AKL823,$A$879:$F$2508,6,FALSE)</f>
        <v>74</v>
      </c>
      <c r="AKP823" s="179" t="s">
        <v>65</v>
      </c>
      <c r="AKQ823" s="10">
        <f>AKO823*1.3</f>
        <v>96.2</v>
      </c>
      <c r="AKR823" s="10"/>
      <c r="AKS823" s="239"/>
      <c r="AKT823" s="179" t="s">
        <v>87</v>
      </c>
      <c r="AKU823" s="361" t="s">
        <v>547</v>
      </c>
      <c r="AKW823" s="180"/>
      <c r="AKX823" s="180">
        <f>VLOOKUP(AKU823,$A$879:$F$2508,6,FALSE)</f>
        <v>160</v>
      </c>
      <c r="AKY823" s="179" t="s">
        <v>65</v>
      </c>
      <c r="AKZ823" s="10">
        <f>AKX823*1.3</f>
        <v>208</v>
      </c>
      <c r="ALA823" s="10"/>
      <c r="ALB823" s="239"/>
      <c r="ALC823" s="179" t="s">
        <v>87</v>
      </c>
      <c r="ALD823" s="361" t="s">
        <v>2029</v>
      </c>
      <c r="ALF823" s="180"/>
      <c r="ALG823" s="180">
        <f>VLOOKUP(ALD823,$A$879:$F$2508,6,FALSE)</f>
        <v>178</v>
      </c>
      <c r="ALH823" s="179" t="s">
        <v>65</v>
      </c>
      <c r="ALI823" s="10">
        <f>ALG823*1.3</f>
        <v>231.4</v>
      </c>
      <c r="ALJ823" s="10"/>
      <c r="ALK823" s="239"/>
      <c r="ALL823" s="179" t="s">
        <v>87</v>
      </c>
      <c r="ALM823" s="361" t="s">
        <v>1002</v>
      </c>
      <c r="ALO823" s="180"/>
      <c r="ALP823" s="180">
        <f>VLOOKUP(ALM823,$A$879:$F$2508,6,FALSE)</f>
        <v>128</v>
      </c>
      <c r="ALQ823" s="179" t="s">
        <v>65</v>
      </c>
      <c r="ALR823" s="10">
        <f>ALP823*1.3</f>
        <v>166.4</v>
      </c>
      <c r="ALS823" s="10"/>
      <c r="ALT823" s="239"/>
      <c r="ALU823" s="179" t="s">
        <v>87</v>
      </c>
      <c r="ALV823" s="361" t="s">
        <v>413</v>
      </c>
      <c r="ALX823" s="180"/>
      <c r="ALY823" s="180">
        <f>VLOOKUP(ALV823,$A$879:$F$2508,6,FALSE)</f>
        <v>60</v>
      </c>
      <c r="ALZ823" s="179" t="s">
        <v>65</v>
      </c>
      <c r="AMA823" s="10">
        <f>ALY823*1.3</f>
        <v>78</v>
      </c>
      <c r="AMB823" s="10"/>
      <c r="AMC823" s="239"/>
      <c r="AMD823" s="179" t="s">
        <v>87</v>
      </c>
      <c r="AME823" s="444" t="s">
        <v>413</v>
      </c>
      <c r="AMG823" s="180"/>
      <c r="AMH823" s="180">
        <f>VLOOKUP(AME823,$A$879:$F$2508,6,FALSE)</f>
        <v>60</v>
      </c>
      <c r="AMI823" s="179" t="s">
        <v>65</v>
      </c>
      <c r="AMJ823" s="10">
        <f>AMH823*1.3</f>
        <v>78</v>
      </c>
      <c r="AMK823" s="10"/>
      <c r="AML823" s="239"/>
      <c r="AMM823" s="179" t="s">
        <v>87</v>
      </c>
      <c r="AMN823" s="363" t="s">
        <v>2071</v>
      </c>
      <c r="AMP823" s="180"/>
      <c r="AMQ823" s="180">
        <f>VLOOKUP(AMN823,$A$879:$F$2508,6,FALSE)</f>
        <v>112</v>
      </c>
      <c r="AMR823" s="179" t="s">
        <v>65</v>
      </c>
      <c r="AMS823" s="10">
        <f>AMQ823*1.3</f>
        <v>145.6</v>
      </c>
      <c r="AMT823" s="10"/>
      <c r="AMU823" s="239"/>
      <c r="AMV823" s="179" t="s">
        <v>87</v>
      </c>
      <c r="AMW823" s="361" t="s">
        <v>1447</v>
      </c>
      <c r="AMY823" s="180"/>
      <c r="AMZ823" s="180">
        <f>VLOOKUP(AMW823,$A$879:$F$2508,6,FALSE)</f>
        <v>33</v>
      </c>
      <c r="ANA823" s="179" t="s">
        <v>65</v>
      </c>
      <c r="ANB823" s="10">
        <f>AMZ823*1.3</f>
        <v>42.9</v>
      </c>
      <c r="ANC823" s="10"/>
      <c r="AND823" s="239"/>
      <c r="ANE823" s="179" t="s">
        <v>87</v>
      </c>
      <c r="ANF823" s="361" t="s">
        <v>2029</v>
      </c>
      <c r="ANH823" s="180"/>
      <c r="ANI823" s="180">
        <f>VLOOKUP(ANF823,$A$879:$F$2508,6,FALSE)</f>
        <v>178</v>
      </c>
      <c r="ANJ823" s="179" t="s">
        <v>65</v>
      </c>
      <c r="ANK823" s="10">
        <f>ANI823*1.3</f>
        <v>231.4</v>
      </c>
      <c r="ANL823" s="10"/>
      <c r="ANM823" s="239"/>
      <c r="ANN823" s="179" t="s">
        <v>87</v>
      </c>
      <c r="ANO823" s="371" t="s">
        <v>2461</v>
      </c>
      <c r="ANQ823" s="180"/>
      <c r="ANR823" s="180">
        <f>VLOOKUP(ANO823,$A$879:$F$2508,6,FALSE)</f>
        <v>72</v>
      </c>
      <c r="ANS823" s="179" t="s">
        <v>65</v>
      </c>
      <c r="ANT823" s="10">
        <f>ANR823*1.3</f>
        <v>93.600000000000009</v>
      </c>
      <c r="ANU823" s="10"/>
      <c r="ANV823" s="239"/>
      <c r="ANW823" s="179" t="s">
        <v>87</v>
      </c>
      <c r="ANX823" s="361" t="s">
        <v>2039</v>
      </c>
      <c r="ANZ823" s="180"/>
      <c r="AOA823" s="180">
        <f>VLOOKUP(ANX823,$A$879:$F$2508,6,FALSE)</f>
        <v>141</v>
      </c>
      <c r="AOB823" s="179" t="s">
        <v>65</v>
      </c>
      <c r="AOC823" s="10">
        <f>AOA823*1.3</f>
        <v>183.3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VLOOKUP(AOG823,$A$879:$F$2508,6,FALSE)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1" t="s">
        <v>847</v>
      </c>
      <c r="AOR823" s="180"/>
      <c r="AOS823" s="180">
        <f>VLOOKUP(AOP823,$A$879:$F$2508,6,FALSE)</f>
        <v>4</v>
      </c>
      <c r="AOT823" s="179" t="s">
        <v>65</v>
      </c>
      <c r="AOU823" s="10">
        <f>AOS823*1.3</f>
        <v>5.2</v>
      </c>
      <c r="AOV823" s="10"/>
      <c r="AOW823" s="239"/>
      <c r="AOX823" s="179" t="s">
        <v>87</v>
      </c>
      <c r="AOY823" s="447" t="s">
        <v>2029</v>
      </c>
      <c r="APA823" s="180"/>
      <c r="APB823" s="180">
        <f>VLOOKUP(AOY823,$A$879:$F$2508,6,FALSE)</f>
        <v>178</v>
      </c>
      <c r="APC823" s="179" t="s">
        <v>65</v>
      </c>
      <c r="APD823" s="10">
        <f>APB823*1.3</f>
        <v>231.4</v>
      </c>
      <c r="APE823" s="10"/>
      <c r="APF823" s="239"/>
      <c r="APG823" s="179" t="s">
        <v>87</v>
      </c>
      <c r="APH823" s="361" t="s">
        <v>547</v>
      </c>
      <c r="APJ823" s="180"/>
      <c r="APK823" s="180">
        <f>VLOOKUP(APH823,$A$879:$F$2508,6,FALSE)</f>
        <v>160</v>
      </c>
      <c r="APL823" s="179" t="s">
        <v>65</v>
      </c>
      <c r="APM823" s="10">
        <f>APK823*1.3</f>
        <v>208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VLOOKUP(APQ823,$A$879:$F$2508,6,FALSE)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1" t="s">
        <v>621</v>
      </c>
      <c r="AQB823" s="180"/>
      <c r="AQC823" s="180">
        <f>VLOOKUP(APZ823,$A$879:$F$2508,6,FALSE)</f>
        <v>76</v>
      </c>
      <c r="AQD823" s="179" t="s">
        <v>65</v>
      </c>
      <c r="AQE823" s="10">
        <f>AQC823*1.3</f>
        <v>98.8</v>
      </c>
      <c r="AQF823" s="10"/>
      <c r="AQG823" s="239"/>
      <c r="AQH823" s="179" t="s">
        <v>87</v>
      </c>
      <c r="AQI823" s="361" t="s">
        <v>1008</v>
      </c>
      <c r="AQK823" s="180"/>
      <c r="AQL823" s="180">
        <f>VLOOKUP(AQI823,$A$879:$F$2508,6,FALSE)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VLOOKUP(AQR823,$A$879:$F$2508,6,FALSE)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VLOOKUP(ARA823,$A$879:$F$2508,6,FALSE)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VLOOKUP(ARJ823,$A$879:$F$2508,6,FALSE)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VLOOKUP(ARS823,$A$879:$F$2508,6,FALSE)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1" t="s">
        <v>712</v>
      </c>
      <c r="ASD823" s="180"/>
      <c r="ASE823" s="180">
        <f>VLOOKUP(ASB823,$A$879:$F$2508,6,FALSE)</f>
        <v>162</v>
      </c>
      <c r="ASF823" s="179" t="s">
        <v>65</v>
      </c>
      <c r="ASG823" s="10">
        <f>ASE823*1.3</f>
        <v>210.6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VLOOKUP(ASK823,$A$879:$F$2508,6,FALSE)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1" t="s">
        <v>2461</v>
      </c>
      <c r="ASV823" s="180"/>
      <c r="ASW823" s="180">
        <f>VLOOKUP(AST823,$A$879:$F$2508,6,FALSE)</f>
        <v>72</v>
      </c>
      <c r="ASX823" s="179" t="s">
        <v>65</v>
      </c>
      <c r="ASY823" s="10">
        <f>ASW823*1.3</f>
        <v>93.600000000000009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VLOOKUP(ATC823,$A$879:$F$2508,6,FALSE)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VLOOKUP(ATL823,$A$879:$F$2508,6,FALSE)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VLOOKUP(ATU823,$A$879:$F$2508,6,FALSE)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VLOOKUP(AUD823,$A$879:$F$2508,6,FALSE)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VLOOKUP(AUM823,$A$879:$F$2508,6,FALSE)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VLOOKUP(AUV823,$A$879:$F$2508,6,FALSE)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VLOOKUP(AVE823,$A$879:$F$2508,6,FALSE)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VLOOKUP(AVN823,$A$879:$F$2508,6,FALSE)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VLOOKUP(AVW823,$A$879:$F$2508,6,FALSE)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VLOOKUP(AWF823,$A$879:$F$2508,6,FALSE)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1" t="s">
        <v>547</v>
      </c>
      <c r="AWQ823" s="180"/>
      <c r="AWR823" s="180">
        <f>VLOOKUP(AWO823,$A$879:$F$2508,6,FALSE)</f>
        <v>160</v>
      </c>
      <c r="AWS823" s="179" t="s">
        <v>65</v>
      </c>
      <c r="AWT823" s="10">
        <f>AWR823*1.3</f>
        <v>208</v>
      </c>
      <c r="AWU823" s="10"/>
      <c r="AWV823" s="239"/>
      <c r="AWW823" s="179" t="s">
        <v>87</v>
      </c>
      <c r="AWX823" s="361" t="s">
        <v>1719</v>
      </c>
      <c r="AWZ823" s="180"/>
      <c r="AXA823" s="180">
        <f>VLOOKUP(AWX823,$A$879:$F$2508,6,FALSE)</f>
        <v>40</v>
      </c>
      <c r="AXB823" s="179" t="s">
        <v>65</v>
      </c>
      <c r="AXC823" s="10">
        <f>AXA823*1.3</f>
        <v>52</v>
      </c>
      <c r="AXD823" s="10"/>
      <c r="AXE823" s="239"/>
      <c r="AXF823" s="179" t="s">
        <v>87</v>
      </c>
      <c r="AXG823" s="361" t="s">
        <v>546</v>
      </c>
      <c r="AXI823" s="180"/>
      <c r="AXJ823" s="180">
        <f>VLOOKUP(AXG823,$A$879:$F$2508,6,FALSE)</f>
        <v>393</v>
      </c>
      <c r="AXK823" s="179" t="s">
        <v>65</v>
      </c>
      <c r="AXL823" s="10">
        <f>AXJ823*1.3</f>
        <v>510.90000000000003</v>
      </c>
      <c r="AXM823" s="10"/>
      <c r="AXN823" s="239"/>
      <c r="AXO823" s="179" t="s">
        <v>87</v>
      </c>
      <c r="AXP823" s="361" t="s">
        <v>496</v>
      </c>
      <c r="AXR823" s="180"/>
      <c r="AXS823" s="180">
        <f>VLOOKUP(AXP823,$A$879:$F$2508,6,FALSE)</f>
        <v>0</v>
      </c>
      <c r="AXT823" s="179" t="s">
        <v>65</v>
      </c>
      <c r="AXU823" s="10">
        <f>AXS823*1.3</f>
        <v>0</v>
      </c>
      <c r="AXV823" s="10"/>
      <c r="AXW823" s="239"/>
      <c r="AXX823" s="179" t="s">
        <v>87</v>
      </c>
      <c r="AXY823" s="361" t="s">
        <v>1374</v>
      </c>
      <c r="AYA823" s="180"/>
      <c r="AYB823" s="180">
        <f>VLOOKUP(AXY823,$A$879:$F$2508,6,FALSE)</f>
        <v>74</v>
      </c>
      <c r="AYC823" s="179" t="s">
        <v>65</v>
      </c>
      <c r="AYD823" s="10">
        <f>AYB823*1.3</f>
        <v>96.2</v>
      </c>
      <c r="AYE823" s="10"/>
      <c r="AYF823" s="239"/>
      <c r="AYG823" s="179" t="s">
        <v>87</v>
      </c>
      <c r="AYH823" s="361" t="s">
        <v>546</v>
      </c>
      <c r="AYJ823" s="180"/>
      <c r="AYK823" s="180">
        <f>VLOOKUP(AYH823,$A$879:$F$2508,6,FALSE)</f>
        <v>393</v>
      </c>
      <c r="AYL823" s="179" t="s">
        <v>65</v>
      </c>
      <c r="AYM823" s="10">
        <f>AYK823*1.3</f>
        <v>510.90000000000003</v>
      </c>
      <c r="AYN823" s="10"/>
      <c r="AYO823" s="239"/>
      <c r="AYP823" s="179" t="s">
        <v>87</v>
      </c>
      <c r="AYQ823" s="361" t="s">
        <v>1447</v>
      </c>
      <c r="AYS823" s="180"/>
      <c r="AYT823" s="180">
        <f>VLOOKUP(AYQ823,$A$879:$F$2508,6,FALSE)</f>
        <v>33</v>
      </c>
      <c r="AYU823" s="179" t="s">
        <v>65</v>
      </c>
      <c r="AYV823" s="10">
        <f>AYT823*1.3</f>
        <v>42.9</v>
      </c>
      <c r="AYW823" s="10"/>
      <c r="AYX823" s="239"/>
      <c r="AYY823" s="179" t="s">
        <v>87</v>
      </c>
      <c r="AYZ823" s="361" t="s">
        <v>547</v>
      </c>
      <c r="AZB823" s="180"/>
      <c r="AZC823" s="180">
        <f>VLOOKUP(AYZ823,$A$879:$F$2508,6,FALSE)</f>
        <v>160</v>
      </c>
      <c r="AZD823" s="179" t="s">
        <v>65</v>
      </c>
      <c r="AZE823" s="10">
        <f>AZC823*1.3</f>
        <v>208</v>
      </c>
      <c r="AZF823" s="10"/>
      <c r="AZG823" s="239"/>
      <c r="AZH823" s="179" t="s">
        <v>87</v>
      </c>
      <c r="AZI823" s="361" t="s">
        <v>497</v>
      </c>
      <c r="AZK823" s="180"/>
      <c r="AZL823" s="180">
        <f>VLOOKUP(AZI823,$A$879:$F$2508,6,FALSE)</f>
        <v>117</v>
      </c>
      <c r="AZM823" s="179" t="s">
        <v>65</v>
      </c>
      <c r="AZN823" s="10">
        <f>AZL823*1.3</f>
        <v>152.1</v>
      </c>
      <c r="AZO823" s="10"/>
      <c r="AZP823" s="239"/>
      <c r="AZQ823" s="179" t="s">
        <v>87</v>
      </c>
      <c r="AZR823" s="361" t="s">
        <v>463</v>
      </c>
      <c r="AZT823" s="180"/>
      <c r="AZU823" s="180">
        <f>VLOOKUP(AZR823,$A$879:$F$2508,6,FALSE)</f>
        <v>110</v>
      </c>
      <c r="AZV823" s="179" t="s">
        <v>65</v>
      </c>
      <c r="AZW823" s="10">
        <f>AZU823*1.3</f>
        <v>143</v>
      </c>
      <c r="AZX823" s="10"/>
      <c r="AZY823" s="239"/>
      <c r="AZZ823" s="179" t="s">
        <v>87</v>
      </c>
      <c r="BAA823" s="361" t="s">
        <v>413</v>
      </c>
      <c r="BAC823" s="180"/>
      <c r="BAD823" s="180">
        <f>VLOOKUP(BAA823,$A$879:$F$2508,6,FALSE)</f>
        <v>60</v>
      </c>
      <c r="BAE823" s="179" t="s">
        <v>65</v>
      </c>
      <c r="BAF823" s="10">
        <f>BAD823*1.3</f>
        <v>78</v>
      </c>
      <c r="BAG823" s="10"/>
      <c r="BAH823" s="239"/>
      <c r="BAI823" s="179" t="s">
        <v>87</v>
      </c>
      <c r="BAJ823" s="441" t="s">
        <v>1447</v>
      </c>
      <c r="BAL823" s="180"/>
      <c r="BAM823" s="180">
        <f>VLOOKUP(BAJ823,$A$879:$F$2508,6,FALSE)</f>
        <v>33</v>
      </c>
      <c r="BAN823" s="179" t="s">
        <v>65</v>
      </c>
      <c r="BAO823" s="10">
        <f>BAM823*1.3</f>
        <v>42.9</v>
      </c>
      <c r="BAP823" s="10"/>
      <c r="BAQ823" s="239"/>
      <c r="BAR823" s="179" t="s">
        <v>87</v>
      </c>
      <c r="BAS823" s="361" t="s">
        <v>1447</v>
      </c>
      <c r="BAU823" s="180"/>
      <c r="BAV823" s="180">
        <f>VLOOKUP(BAS823,$A$879:$F$2508,6,FALSE)</f>
        <v>33</v>
      </c>
      <c r="BAW823" s="179" t="s">
        <v>65</v>
      </c>
      <c r="BAX823" s="10">
        <f>BAV823*1.3</f>
        <v>42.9</v>
      </c>
      <c r="BAY823" s="10"/>
      <c r="BAZ823" s="239"/>
      <c r="BBA823" s="179" t="s">
        <v>87</v>
      </c>
      <c r="BBB823" s="361" t="s">
        <v>1447</v>
      </c>
      <c r="BBD823" s="180"/>
      <c r="BBE823" s="180">
        <f>VLOOKUP(BBB823,$A$879:$F$2508,6,FALSE)</f>
        <v>33</v>
      </c>
      <c r="BBF823" s="179" t="s">
        <v>65</v>
      </c>
      <c r="BBG823" s="10">
        <f>BBE823*1.3</f>
        <v>42.9</v>
      </c>
      <c r="BBH823" s="10"/>
      <c r="BBI823" s="239"/>
      <c r="BBJ823" s="179" t="s">
        <v>87</v>
      </c>
      <c r="BBK823" s="361" t="s">
        <v>1447</v>
      </c>
      <c r="BBM823" s="180"/>
      <c r="BBN823" s="180">
        <f>VLOOKUP(BBK823,$A$879:$F$2508,6,FALSE)</f>
        <v>33</v>
      </c>
      <c r="BBO823" s="179" t="s">
        <v>65</v>
      </c>
      <c r="BBP823" s="10">
        <f>BBN823*1.3</f>
        <v>42.9</v>
      </c>
      <c r="BBQ823" s="10"/>
      <c r="BBR823" s="239"/>
      <c r="BBS823" s="179" t="s">
        <v>87</v>
      </c>
      <c r="BBT823" s="367" t="s">
        <v>621</v>
      </c>
      <c r="BBV823" s="180"/>
      <c r="BBW823" s="180">
        <f>VLOOKUP(BBT823,$A$879:$F$2508,6,FALSE)</f>
        <v>76</v>
      </c>
      <c r="BBX823" s="179" t="s">
        <v>65</v>
      </c>
      <c r="BBY823" s="10">
        <f>BBW823*1.3</f>
        <v>98.8</v>
      </c>
      <c r="BBZ823" s="10"/>
      <c r="BCA823" s="239"/>
      <c r="BCB823" s="179" t="s">
        <v>87</v>
      </c>
      <c r="BCC823" s="361" t="s">
        <v>1002</v>
      </c>
      <c r="BCE823" s="180"/>
      <c r="BCF823" s="180">
        <f>VLOOKUP(BCC823,$A$879:$F$2508,6,FALSE)</f>
        <v>128</v>
      </c>
      <c r="BCG823" s="179" t="s">
        <v>65</v>
      </c>
      <c r="BCH823" s="10">
        <f>BCF823*1.3</f>
        <v>166.4</v>
      </c>
      <c r="BCI823" s="10"/>
      <c r="BCJ823" s="239"/>
      <c r="BCK823" s="179" t="s">
        <v>87</v>
      </c>
      <c r="BCL823" s="361" t="s">
        <v>497</v>
      </c>
      <c r="BCN823" s="180"/>
      <c r="BCO823" s="180">
        <f>VLOOKUP(BCL823,$A$879:$F$2508,6,FALSE)</f>
        <v>117</v>
      </c>
      <c r="BCP823" s="179" t="s">
        <v>65</v>
      </c>
      <c r="BCQ823" s="10">
        <f>BCO823*1.3</f>
        <v>152.1</v>
      </c>
      <c r="BCR823" s="10"/>
      <c r="BCS823" s="239"/>
      <c r="BCT823" s="179" t="s">
        <v>87</v>
      </c>
      <c r="BCU823" s="371" t="s">
        <v>546</v>
      </c>
      <c r="BCW823" s="180"/>
      <c r="BCX823" s="180">
        <f>VLOOKUP(BCU823,$A$879:$F$2508,6,FALSE)</f>
        <v>393</v>
      </c>
      <c r="BCY823" s="179" t="s">
        <v>65</v>
      </c>
      <c r="BCZ823" s="10">
        <f>BCX823*1.3</f>
        <v>510.90000000000003</v>
      </c>
      <c r="BDA823" s="10"/>
      <c r="BDB823" s="239"/>
      <c r="BDC823" s="179" t="s">
        <v>87</v>
      </c>
      <c r="BDD823" s="367" t="s">
        <v>2029</v>
      </c>
      <c r="BDF823" s="180"/>
      <c r="BDG823" s="180">
        <f>VLOOKUP(BDD823,$A$879:$F$2508,6,FALSE)</f>
        <v>178</v>
      </c>
      <c r="BDH823" s="179" t="s">
        <v>65</v>
      </c>
      <c r="BDI823" s="10">
        <f>BDG823*1.3</f>
        <v>231.4</v>
      </c>
      <c r="BDJ823" s="10"/>
      <c r="BDK823" s="239"/>
      <c r="BDL823" s="179" t="s">
        <v>87</v>
      </c>
      <c r="BDM823" s="361" t="s">
        <v>413</v>
      </c>
      <c r="BDO823" s="180"/>
      <c r="BDP823" s="180">
        <f>VLOOKUP(BDM823,$A$879:$F$2508,6,FALSE)</f>
        <v>60</v>
      </c>
      <c r="BDQ823" s="179" t="s">
        <v>65</v>
      </c>
      <c r="BDR823" s="10">
        <f>BDP823*1.3</f>
        <v>78</v>
      </c>
      <c r="BDS823" s="10"/>
      <c r="BDT823" s="239"/>
      <c r="BDU823" s="179" t="s">
        <v>87</v>
      </c>
      <c r="BDV823" s="361" t="s">
        <v>459</v>
      </c>
      <c r="BDX823" s="180"/>
      <c r="BDY823" s="180">
        <f>VLOOKUP(BDV823,$A$879:$F$2508,6,FALSE)</f>
        <v>55</v>
      </c>
      <c r="BDZ823" s="179" t="s">
        <v>65</v>
      </c>
      <c r="BEA823" s="10">
        <f>BDY823*1.3</f>
        <v>71.5</v>
      </c>
      <c r="BEB823" s="10"/>
      <c r="BEC823" s="239"/>
      <c r="BED823" s="179" t="s">
        <v>87</v>
      </c>
      <c r="BEE823" s="361" t="s">
        <v>2029</v>
      </c>
      <c r="BEG823" s="180"/>
      <c r="BEH823" s="180">
        <f>VLOOKUP(BEE823,$A$879:$F$2508,6,FALSE)</f>
        <v>178</v>
      </c>
      <c r="BEI823" s="179" t="s">
        <v>65</v>
      </c>
      <c r="BEJ823" s="10">
        <f>BEH823*1.3</f>
        <v>231.4</v>
      </c>
      <c r="BEK823" s="10"/>
      <c r="BEL823" s="239"/>
      <c r="BEM823" s="179" t="s">
        <v>87</v>
      </c>
      <c r="BEN823" s="361" t="s">
        <v>2039</v>
      </c>
      <c r="BEP823" s="180"/>
      <c r="BEQ823" s="180">
        <f>VLOOKUP(BEN823,$A$879:$F$2508,6,FALSE)</f>
        <v>141</v>
      </c>
      <c r="BER823" s="179" t="s">
        <v>65</v>
      </c>
      <c r="BES823" s="10">
        <f>BEQ823*1.3</f>
        <v>183.3</v>
      </c>
      <c r="BET823" s="10"/>
      <c r="BEU823" s="239"/>
      <c r="BEV823" s="179" t="s">
        <v>87</v>
      </c>
      <c r="BEW823" s="361" t="s">
        <v>2029</v>
      </c>
      <c r="BEY823" s="180"/>
      <c r="BEZ823" s="180">
        <f>VLOOKUP(BEW823,$A$879:$F$2508,6,FALSE)</f>
        <v>178</v>
      </c>
      <c r="BFA823" s="179" t="s">
        <v>65</v>
      </c>
      <c r="BFB823" s="10">
        <f>BEZ823*1.3</f>
        <v>231.4</v>
      </c>
      <c r="BFC823" s="10"/>
      <c r="BFD823" s="239"/>
      <c r="BFE823" s="179" t="s">
        <v>87</v>
      </c>
      <c r="BFF823" s="361" t="s">
        <v>621</v>
      </c>
      <c r="BFH823" s="180"/>
      <c r="BFI823" s="180">
        <f>VLOOKUP(BFF823,$A$879:$F$2508,6,FALSE)</f>
        <v>76</v>
      </c>
      <c r="BFJ823" s="179" t="s">
        <v>65</v>
      </c>
      <c r="BFK823" s="10">
        <f>BFI823*1.3</f>
        <v>98.8</v>
      </c>
      <c r="BFL823" s="10"/>
      <c r="BFM823" s="239"/>
      <c r="BFN823" s="179" t="s">
        <v>87</v>
      </c>
      <c r="BFO823" s="361" t="s">
        <v>421</v>
      </c>
      <c r="BFQ823" s="180"/>
      <c r="BFR823" s="180">
        <f>VLOOKUP(BFO823,$A$879:$F$2508,6,FALSE)</f>
        <v>96</v>
      </c>
      <c r="BFS823" s="179" t="s">
        <v>65</v>
      </c>
      <c r="BFT823" s="10">
        <f>BFR823*1.3</f>
        <v>124.80000000000001</v>
      </c>
      <c r="BFU823" s="10"/>
      <c r="BFV823" s="239"/>
      <c r="BFW823" s="179" t="s">
        <v>87</v>
      </c>
      <c r="BFX823" s="371" t="s">
        <v>2071</v>
      </c>
      <c r="BFZ823" s="180"/>
      <c r="BGA823" s="180">
        <f>VLOOKUP(BFX823,$A$879:$F$2508,6,FALSE)</f>
        <v>112</v>
      </c>
      <c r="BGB823" s="179" t="s">
        <v>65</v>
      </c>
      <c r="BGC823" s="10">
        <f>BGA823*1.3</f>
        <v>145.6</v>
      </c>
      <c r="BGD823" s="10"/>
      <c r="BGE823" s="239"/>
      <c r="BGF823" s="179" t="s">
        <v>87</v>
      </c>
      <c r="BGG823" s="361" t="s">
        <v>2039</v>
      </c>
      <c r="BGI823" s="180"/>
      <c r="BGJ823" s="180">
        <f>VLOOKUP(BGG823,$A$879:$F$2508,6,FALSE)</f>
        <v>141</v>
      </c>
      <c r="BGK823" s="179" t="s">
        <v>65</v>
      </c>
      <c r="BGL823" s="10">
        <f>BGJ823*1.3</f>
        <v>183.3</v>
      </c>
      <c r="BGM823" s="10"/>
      <c r="BGN823" s="239"/>
      <c r="BGO823" s="179" t="s">
        <v>87</v>
      </c>
      <c r="BGP823" s="371" t="s">
        <v>1719</v>
      </c>
      <c r="BGR823" s="180"/>
      <c r="BGS823" s="180">
        <f>VLOOKUP(BGP823,$A$879:$F$2508,6,FALSE)</f>
        <v>40</v>
      </c>
      <c r="BGT823" s="179" t="s">
        <v>65</v>
      </c>
      <c r="BGU823" s="10">
        <f>BGS823*1.3</f>
        <v>52</v>
      </c>
      <c r="BGV823" s="10"/>
      <c r="BGW823" s="239"/>
      <c r="BGX823" s="179" t="s">
        <v>87</v>
      </c>
      <c r="BGY823" s="361" t="s">
        <v>1719</v>
      </c>
      <c r="BHA823" s="180"/>
      <c r="BHB823" s="180">
        <f>VLOOKUP(BGY823,$A$879:$F$2508,6,FALSE)</f>
        <v>40</v>
      </c>
      <c r="BHC823" s="179" t="s">
        <v>65</v>
      </c>
      <c r="BHD823" s="10">
        <f>BHB823*1.3</f>
        <v>52</v>
      </c>
      <c r="BHE823" s="10"/>
    </row>
    <row r="824" spans="1:1565" s="14" customFormat="1" ht="15">
      <c r="A824" s="179" t="s">
        <v>88</v>
      </c>
      <c r="B824" s="363" t="s">
        <v>2029</v>
      </c>
      <c r="D824" s="180"/>
      <c r="E824" s="180">
        <f>VLOOKUP(B824,$A$879:$F$2508,6,FALSE)</f>
        <v>178</v>
      </c>
      <c r="F824" s="179" t="s">
        <v>67</v>
      </c>
      <c r="G824" s="10">
        <f>E824*1.2</f>
        <v>213.6</v>
      </c>
      <c r="H824" s="10"/>
      <c r="I824" s="233"/>
      <c r="J824" s="179" t="s">
        <v>88</v>
      </c>
      <c r="K824" s="361" t="s">
        <v>2461</v>
      </c>
      <c r="M824" s="180"/>
      <c r="N824" s="180">
        <f>VLOOKUP(K824,$A$879:$F$2508,6,FALSE)</f>
        <v>72</v>
      </c>
      <c r="O824" s="179" t="s">
        <v>67</v>
      </c>
      <c r="P824" s="10">
        <f>N824*1.2</f>
        <v>86.399999999999991</v>
      </c>
      <c r="Q824" s="10"/>
      <c r="R824" s="233"/>
      <c r="S824" s="179" t="s">
        <v>88</v>
      </c>
      <c r="T824" s="361" t="s">
        <v>480</v>
      </c>
      <c r="V824" s="180"/>
      <c r="W824" s="180">
        <f>VLOOKUP(T824,$A$879:$F$2508,6,FALSE)</f>
        <v>75</v>
      </c>
      <c r="X824" s="179" t="s">
        <v>67</v>
      </c>
      <c r="Y824" s="10">
        <f>W824*1.2</f>
        <v>90</v>
      </c>
      <c r="Z824" s="10"/>
      <c r="AA824" s="233"/>
      <c r="AB824" s="179" t="s">
        <v>88</v>
      </c>
      <c r="AC824" s="361" t="s">
        <v>2029</v>
      </c>
      <c r="AE824" s="180"/>
      <c r="AF824" s="180">
        <f>VLOOKUP(AC824,$A$879:$F$2508,6,FALSE)</f>
        <v>178</v>
      </c>
      <c r="AG824" s="179" t="s">
        <v>67</v>
      </c>
      <c r="AH824" s="10">
        <f>AF824*1.2</f>
        <v>213.6</v>
      </c>
      <c r="AI824" s="10"/>
      <c r="AJ824" s="233"/>
      <c r="AK824" s="179" t="s">
        <v>88</v>
      </c>
      <c r="AL824" s="361" t="s">
        <v>413</v>
      </c>
      <c r="AN824" s="180"/>
      <c r="AO824" s="180">
        <f>VLOOKUP(AL824,$A$879:$F$2508,6,FALSE)</f>
        <v>60</v>
      </c>
      <c r="AP824" s="179" t="s">
        <v>67</v>
      </c>
      <c r="AQ824" s="10">
        <f>AO824*1.2</f>
        <v>72</v>
      </c>
      <c r="AR824" s="10"/>
      <c r="AS824" s="233"/>
      <c r="AT824" s="179" t="s">
        <v>88</v>
      </c>
      <c r="AU824" s="361" t="s">
        <v>621</v>
      </c>
      <c r="AW824" s="180"/>
      <c r="AX824" s="180">
        <f>VLOOKUP(AU824,$A$879:$F$2508,6,FALSE)</f>
        <v>76</v>
      </c>
      <c r="AY824" s="179" t="s">
        <v>67</v>
      </c>
      <c r="AZ824" s="10">
        <f>AX824*1.2</f>
        <v>91.2</v>
      </c>
      <c r="BA824" s="10"/>
      <c r="BB824" s="233"/>
      <c r="BC824" s="179" t="s">
        <v>88</v>
      </c>
      <c r="BD824" s="361" t="s">
        <v>546</v>
      </c>
      <c r="BF824" s="180"/>
      <c r="BG824" s="180">
        <f>VLOOKUP(BD824,$A$879:$F$2508,6,FALSE)</f>
        <v>393</v>
      </c>
      <c r="BH824" s="179" t="s">
        <v>67</v>
      </c>
      <c r="BI824" s="10">
        <f>BG824*1.2</f>
        <v>471.59999999999997</v>
      </c>
      <c r="BJ824" s="10"/>
      <c r="BK824" s="233"/>
      <c r="BL824" s="179" t="s">
        <v>88</v>
      </c>
      <c r="BM824" s="361" t="s">
        <v>621</v>
      </c>
      <c r="BO824" s="180"/>
      <c r="BP824" s="180">
        <f>VLOOKUP(BM824,$A$879:$F$2508,6,FALSE)</f>
        <v>76</v>
      </c>
      <c r="BQ824" s="179" t="s">
        <v>67</v>
      </c>
      <c r="BR824" s="10">
        <f>BP824*1.2</f>
        <v>91.2</v>
      </c>
      <c r="BS824" s="10"/>
      <c r="BT824" s="233"/>
      <c r="BU824" s="179" t="s">
        <v>88</v>
      </c>
      <c r="BV824" s="361" t="s">
        <v>546</v>
      </c>
      <c r="BX824" s="180"/>
      <c r="BY824" s="180">
        <f>VLOOKUP(BV824,$A$879:$F$2508,6,FALSE)</f>
        <v>393</v>
      </c>
      <c r="BZ824" s="179" t="s">
        <v>67</v>
      </c>
      <c r="CA824" s="10">
        <f>BY824*1.2</f>
        <v>471.59999999999997</v>
      </c>
      <c r="CB824" s="10"/>
      <c r="CC824" s="233"/>
      <c r="CD824" s="179" t="s">
        <v>88</v>
      </c>
      <c r="CE824" s="361" t="s">
        <v>1447</v>
      </c>
      <c r="CG824" s="180"/>
      <c r="CH824" s="180">
        <f>VLOOKUP(CE824,$A$879:$F$2508,6,FALSE)</f>
        <v>33</v>
      </c>
      <c r="CI824" s="179" t="s">
        <v>67</v>
      </c>
      <c r="CJ824" s="10">
        <f>CH824*1.2</f>
        <v>39.6</v>
      </c>
      <c r="CK824" s="10"/>
      <c r="CL824" s="233"/>
      <c r="CM824" s="179" t="s">
        <v>88</v>
      </c>
      <c r="CN824" s="361" t="s">
        <v>621</v>
      </c>
      <c r="CP824" s="180"/>
      <c r="CQ824" s="180">
        <f>VLOOKUP(CN824,$A$879:$F$2508,6,FALSE)</f>
        <v>76</v>
      </c>
      <c r="CR824" s="179" t="s">
        <v>67</v>
      </c>
      <c r="CS824" s="10">
        <f>CQ824*1.2</f>
        <v>91.2</v>
      </c>
      <c r="CT824" s="10"/>
      <c r="CU824" s="233"/>
      <c r="CV824" s="179" t="s">
        <v>88</v>
      </c>
      <c r="CW824" s="361" t="s">
        <v>2029</v>
      </c>
      <c r="CY824" s="180"/>
      <c r="CZ824" s="180">
        <f>VLOOKUP(CW824,$A$879:$F$2508,6,FALSE)</f>
        <v>178</v>
      </c>
      <c r="DA824" s="179" t="s">
        <v>67</v>
      </c>
      <c r="DB824" s="10">
        <f>CZ824*1.2</f>
        <v>213.6</v>
      </c>
      <c r="DC824" s="10"/>
      <c r="DD824" s="233"/>
      <c r="DE824" s="179" t="s">
        <v>88</v>
      </c>
      <c r="DF824" s="361" t="s">
        <v>1719</v>
      </c>
      <c r="DH824" s="180"/>
      <c r="DI824" s="180">
        <f>VLOOKUP(DF824,$A$879:$F$2508,6,FALSE)</f>
        <v>40</v>
      </c>
      <c r="DJ824" s="179" t="s">
        <v>67</v>
      </c>
      <c r="DK824" s="10">
        <f>DI824*1.2</f>
        <v>48</v>
      </c>
      <c r="DL824" s="10"/>
      <c r="DM824" s="233"/>
      <c r="DN824" s="179" t="s">
        <v>88</v>
      </c>
      <c r="DO824" s="361" t="s">
        <v>2039</v>
      </c>
      <c r="DQ824" s="180"/>
      <c r="DR824" s="180">
        <f>VLOOKUP(DO824,$A$879:$F$2508,6,FALSE)</f>
        <v>141</v>
      </c>
      <c r="DS824" s="179" t="s">
        <v>67</v>
      </c>
      <c r="DT824" s="10">
        <f>DR824*1.2</f>
        <v>169.2</v>
      </c>
      <c r="DU824" s="10"/>
      <c r="DV824" s="233"/>
      <c r="DW824" s="179" t="s">
        <v>88</v>
      </c>
      <c r="DX824" s="361" t="s">
        <v>2029</v>
      </c>
      <c r="DZ824" s="180"/>
      <c r="EA824" s="180">
        <f>VLOOKUP(DX824,$A$879:$F$2508,6,FALSE)</f>
        <v>178</v>
      </c>
      <c r="EB824" s="179" t="s">
        <v>67</v>
      </c>
      <c r="EC824" s="10">
        <f>EA824*1.2</f>
        <v>213.6</v>
      </c>
      <c r="ED824" s="10"/>
      <c r="EE824" s="233"/>
      <c r="EF824" s="179" t="s">
        <v>88</v>
      </c>
      <c r="EG824" s="361" t="s">
        <v>2029</v>
      </c>
      <c r="EI824" s="180"/>
      <c r="EJ824" s="180">
        <f>VLOOKUP(EG824,$A$879:$F$2508,6,FALSE)</f>
        <v>178</v>
      </c>
      <c r="EK824" s="179" t="s">
        <v>67</v>
      </c>
      <c r="EL824" s="10">
        <f>EJ824*1.2</f>
        <v>213.6</v>
      </c>
      <c r="EM824" s="10"/>
      <c r="EN824" s="233"/>
      <c r="EO824" s="179" t="s">
        <v>88</v>
      </c>
      <c r="EP824" s="361" t="s">
        <v>2029</v>
      </c>
      <c r="ER824" s="180"/>
      <c r="ES824" s="180">
        <f>VLOOKUP(EP824,$A$879:$F$2508,6,FALSE)</f>
        <v>178</v>
      </c>
      <c r="ET824" s="179" t="s">
        <v>67</v>
      </c>
      <c r="EU824" s="10">
        <f>ES824*1.2</f>
        <v>213.6</v>
      </c>
      <c r="EV824" s="10"/>
      <c r="EW824" s="233"/>
      <c r="EX824" s="179" t="s">
        <v>88</v>
      </c>
      <c r="EY824" s="361" t="s">
        <v>1719</v>
      </c>
      <c r="FA824" s="180"/>
      <c r="FB824" s="180">
        <f>VLOOKUP(EY824,$A$879:$F$2508,6,FALSE)</f>
        <v>40</v>
      </c>
      <c r="FC824" s="179" t="s">
        <v>67</v>
      </c>
      <c r="FD824" s="10">
        <f>FB824*1.2</f>
        <v>48</v>
      </c>
      <c r="FE824" s="10"/>
      <c r="FF824" s="233"/>
      <c r="FG824" s="179" t="s">
        <v>88</v>
      </c>
      <c r="FH824" s="361" t="s">
        <v>1447</v>
      </c>
      <c r="FJ824" s="180"/>
      <c r="FK824" s="180">
        <f>VLOOKUP(FH824,$A$879:$F$2508,6,FALSE)</f>
        <v>33</v>
      </c>
      <c r="FL824" s="179" t="s">
        <v>67</v>
      </c>
      <c r="FM824" s="10">
        <f>FK824*1.2</f>
        <v>39.6</v>
      </c>
      <c r="FN824" s="10"/>
      <c r="FO824" s="233"/>
      <c r="FP824" s="179" t="s">
        <v>88</v>
      </c>
      <c r="FQ824" s="361" t="s">
        <v>2029</v>
      </c>
      <c r="FS824" s="180"/>
      <c r="FT824" s="180">
        <f>VLOOKUP(FQ824,$A$879:$F$2508,6,FALSE)</f>
        <v>178</v>
      </c>
      <c r="FU824" s="179" t="s">
        <v>67</v>
      </c>
      <c r="FV824" s="10">
        <f>FT824*1.2</f>
        <v>213.6</v>
      </c>
      <c r="FW824" s="10"/>
      <c r="FX824" s="233"/>
      <c r="FY824" s="179" t="s">
        <v>88</v>
      </c>
      <c r="FZ824" s="369" t="s">
        <v>183</v>
      </c>
      <c r="GB824" s="180"/>
      <c r="GC824" s="180" t="e">
        <f>VLOOKUP(FZ824,$A$879:$F$2508,6,FALSE)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1" t="s">
        <v>497</v>
      </c>
      <c r="GK824" s="180"/>
      <c r="GL824" s="180">
        <f>VLOOKUP(GI824,$A$879:$F$2508,6,FALSE)</f>
        <v>117</v>
      </c>
      <c r="GM824" s="179" t="s">
        <v>67</v>
      </c>
      <c r="GN824" s="10">
        <f>GL824*1.2</f>
        <v>140.4</v>
      </c>
      <c r="GO824" s="10"/>
      <c r="GP824" s="233"/>
      <c r="GQ824" s="179" t="s">
        <v>88</v>
      </c>
      <c r="GR824" s="361" t="s">
        <v>2461</v>
      </c>
      <c r="GT824" s="180"/>
      <c r="GU824" s="180">
        <f>VLOOKUP(GR824,$A$879:$F$2508,6,FALSE)</f>
        <v>72</v>
      </c>
      <c r="GV824" s="179" t="s">
        <v>67</v>
      </c>
      <c r="GW824" s="10">
        <f>GU824*1.2</f>
        <v>86.399999999999991</v>
      </c>
      <c r="GX824" s="10"/>
      <c r="GY824" s="233"/>
      <c r="GZ824" s="179" t="s">
        <v>88</v>
      </c>
      <c r="HA824" s="361" t="s">
        <v>1805</v>
      </c>
      <c r="HC824" s="180"/>
      <c r="HD824" s="180">
        <f>VLOOKUP(HA824,$A$879:$F$2508,6,FALSE)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1" t="s">
        <v>2029</v>
      </c>
      <c r="HL824" s="180"/>
      <c r="HM824" s="180">
        <f>VLOOKUP(HJ824,$A$879:$F$2508,6,FALSE)</f>
        <v>178</v>
      </c>
      <c r="HN824" s="179" t="s">
        <v>67</v>
      </c>
      <c r="HO824" s="10">
        <f>HM824*1.2</f>
        <v>213.6</v>
      </c>
      <c r="HP824" s="10"/>
      <c r="HQ824" s="233"/>
      <c r="HR824" s="179" t="s">
        <v>88</v>
      </c>
      <c r="HS824" s="361" t="s">
        <v>1002</v>
      </c>
      <c r="HU824" s="180"/>
      <c r="HV824" s="180">
        <f>VLOOKUP(HS824,$A$879:$F$2508,6,FALSE)</f>
        <v>128</v>
      </c>
      <c r="HW824" s="179" t="s">
        <v>67</v>
      </c>
      <c r="HX824" s="10">
        <f>HV824*1.2</f>
        <v>153.6</v>
      </c>
      <c r="HY824" s="10"/>
      <c r="HZ824" s="233"/>
      <c r="IA824" s="179" t="s">
        <v>88</v>
      </c>
      <c r="IB824" s="361" t="s">
        <v>2071</v>
      </c>
      <c r="ID824" s="180"/>
      <c r="IE824" s="180">
        <f>VLOOKUP(IB824,$A$879:$F$2508,6,FALSE)</f>
        <v>112</v>
      </c>
      <c r="IF824" s="179" t="s">
        <v>67</v>
      </c>
      <c r="IG824" s="10">
        <f>IE824*1.2</f>
        <v>134.4</v>
      </c>
      <c r="IH824" s="10"/>
      <c r="II824" s="233"/>
      <c r="IJ824" s="179" t="s">
        <v>88</v>
      </c>
      <c r="IK824" s="361" t="s">
        <v>2029</v>
      </c>
      <c r="IM824" s="180"/>
      <c r="IN824" s="180">
        <f>VLOOKUP(IK824,$A$879:$F$2508,6,FALSE)</f>
        <v>178</v>
      </c>
      <c r="IO824" s="179" t="s">
        <v>67</v>
      </c>
      <c r="IP824" s="10">
        <f>IN824*1.2</f>
        <v>213.6</v>
      </c>
      <c r="IQ824" s="10"/>
      <c r="IR824" s="233"/>
      <c r="IS824" s="179" t="s">
        <v>88</v>
      </c>
      <c r="IT824" s="361" t="s">
        <v>413</v>
      </c>
      <c r="IV824" s="180"/>
      <c r="IW824" s="180">
        <f>VLOOKUP(IT824,$A$879:$F$2508,6,FALSE)</f>
        <v>60</v>
      </c>
      <c r="IX824" s="179" t="s">
        <v>67</v>
      </c>
      <c r="IY824" s="10">
        <f>IW824*1.2</f>
        <v>72</v>
      </c>
      <c r="IZ824" s="10"/>
      <c r="JA824" s="233"/>
      <c r="JB824" s="179" t="s">
        <v>88</v>
      </c>
      <c r="JC824" s="361" t="s">
        <v>1719</v>
      </c>
      <c r="JE824" s="180"/>
      <c r="JF824" s="180">
        <f>VLOOKUP(JC824,$A$879:$F$2508,6,FALSE)</f>
        <v>40</v>
      </c>
      <c r="JG824" s="179" t="s">
        <v>67</v>
      </c>
      <c r="JH824" s="10">
        <f>JF824*1.2</f>
        <v>48</v>
      </c>
      <c r="JI824" s="10"/>
      <c r="JJ824" s="233"/>
      <c r="JK824" s="179" t="s">
        <v>88</v>
      </c>
      <c r="JL824" s="361" t="s">
        <v>2071</v>
      </c>
      <c r="JN824" s="180"/>
      <c r="JO824" s="180">
        <f>VLOOKUP(JL824,$A$879:$F$2508,6,FALSE)</f>
        <v>112</v>
      </c>
      <c r="JP824" s="179" t="s">
        <v>67</v>
      </c>
      <c r="JQ824" s="10">
        <f>JO824*1.2</f>
        <v>134.4</v>
      </c>
      <c r="JR824" s="10"/>
      <c r="JS824" s="233"/>
      <c r="JT824" s="179" t="s">
        <v>88</v>
      </c>
      <c r="JU824" s="361" t="s">
        <v>2029</v>
      </c>
      <c r="JW824" s="180"/>
      <c r="JX824" s="180">
        <f>VLOOKUP(JU824,$A$879:$F$2508,6,FALSE)</f>
        <v>178</v>
      </c>
      <c r="JY824" s="179" t="s">
        <v>67</v>
      </c>
      <c r="JZ824" s="10">
        <f>JX824*1.2</f>
        <v>213.6</v>
      </c>
      <c r="KA824" s="10"/>
      <c r="KB824" s="233"/>
      <c r="KC824" s="179" t="s">
        <v>88</v>
      </c>
      <c r="KD824" s="369" t="s">
        <v>183</v>
      </c>
      <c r="KF824" s="180"/>
      <c r="KG824" s="180" t="e">
        <f>VLOOKUP(KD824,$A$879:$F$2508,6,FALSE)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1" t="s">
        <v>2039</v>
      </c>
      <c r="KO824" s="180"/>
      <c r="KP824" s="180">
        <f>VLOOKUP(KM824,$A$879:$F$2508,6,FALSE)</f>
        <v>141</v>
      </c>
      <c r="KQ824" s="179" t="s">
        <v>67</v>
      </c>
      <c r="KR824" s="10">
        <f>KP824*1.2</f>
        <v>169.2</v>
      </c>
      <c r="KS824" s="10"/>
      <c r="KT824" s="233"/>
      <c r="KU824" s="179" t="s">
        <v>88</v>
      </c>
      <c r="KV824" s="361" t="s">
        <v>847</v>
      </c>
      <c r="KX824" s="180"/>
      <c r="KY824" s="180">
        <f>VLOOKUP(KV824,$A$879:$F$2508,6,FALSE)</f>
        <v>4</v>
      </c>
      <c r="KZ824" s="179" t="s">
        <v>67</v>
      </c>
      <c r="LA824" s="10">
        <f>KY824*1.2</f>
        <v>4.8</v>
      </c>
      <c r="LB824" s="10"/>
      <c r="LC824" s="233"/>
      <c r="LD824" s="179" t="s">
        <v>88</v>
      </c>
      <c r="LE824" s="369" t="s">
        <v>183</v>
      </c>
      <c r="LG824" s="180"/>
      <c r="LH824" s="180" t="e">
        <f>VLOOKUP(LE824,$A$879:$F$2508,6,FALSE)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1" t="s">
        <v>2071</v>
      </c>
      <c r="LP824" s="180"/>
      <c r="LQ824" s="180">
        <f>VLOOKUP(LN824,$A$879:$F$2508,6,FALSE)</f>
        <v>112</v>
      </c>
      <c r="LR824" s="179" t="s">
        <v>67</v>
      </c>
      <c r="LS824" s="10">
        <f>LQ824*1.2</f>
        <v>134.4</v>
      </c>
      <c r="LT824" s="10"/>
      <c r="LU824" s="233"/>
      <c r="LV824" s="179" t="s">
        <v>88</v>
      </c>
      <c r="LW824" s="361" t="s">
        <v>497</v>
      </c>
      <c r="LY824" s="180"/>
      <c r="LZ824" s="180">
        <f>VLOOKUP(LW824,$A$879:$F$2508,6,FALSE)</f>
        <v>117</v>
      </c>
      <c r="MA824" s="179" t="s">
        <v>67</v>
      </c>
      <c r="MB824" s="10">
        <f>LZ824*1.2</f>
        <v>140.4</v>
      </c>
      <c r="MC824" s="10"/>
      <c r="MD824" s="233"/>
      <c r="ME824" s="179" t="s">
        <v>88</v>
      </c>
      <c r="MF824" s="361" t="s">
        <v>1374</v>
      </c>
      <c r="MH824" s="180"/>
      <c r="MI824" s="180">
        <f>VLOOKUP(MF824,$A$879:$F$2508,6,FALSE)</f>
        <v>74</v>
      </c>
      <c r="MJ824" s="179" t="s">
        <v>67</v>
      </c>
      <c r="MK824" s="10">
        <f>MI824*1.2</f>
        <v>88.8</v>
      </c>
      <c r="ML824" s="10"/>
      <c r="MM824" s="233"/>
      <c r="MN824" s="179" t="s">
        <v>88</v>
      </c>
      <c r="MO824" s="369" t="s">
        <v>183</v>
      </c>
      <c r="MQ824" s="180"/>
      <c r="MR824" s="180" t="e">
        <f>VLOOKUP(MO824,$A$879:$F$2508,6,FALSE)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1" t="s">
        <v>497</v>
      </c>
      <c r="MZ824" s="180"/>
      <c r="NA824" s="180">
        <f>VLOOKUP(MX824,$A$879:$F$2508,6,FALSE)</f>
        <v>117</v>
      </c>
      <c r="NB824" s="179" t="s">
        <v>67</v>
      </c>
      <c r="NC824" s="10">
        <f>NA824*1.2</f>
        <v>140.4</v>
      </c>
      <c r="ND824" s="10"/>
      <c r="NE824" s="233"/>
      <c r="NF824" s="179" t="s">
        <v>88</v>
      </c>
      <c r="NG824" s="361" t="s">
        <v>546</v>
      </c>
      <c r="NI824" s="180"/>
      <c r="NJ824" s="180">
        <f>VLOOKUP(NG824,$A$879:$F$2508,6,FALSE)</f>
        <v>393</v>
      </c>
      <c r="NK824" s="179" t="s">
        <v>67</v>
      </c>
      <c r="NL824" s="10">
        <f>NJ824*1.2</f>
        <v>471.59999999999997</v>
      </c>
      <c r="NM824" s="10"/>
      <c r="NN824" s="233"/>
      <c r="NO824" s="179" t="s">
        <v>88</v>
      </c>
      <c r="NP824" s="361" t="s">
        <v>421</v>
      </c>
      <c r="NR824" s="180"/>
      <c r="NS824" s="180">
        <f>VLOOKUP(NP824,$A$879:$F$2508,6,FALSE)</f>
        <v>96</v>
      </c>
      <c r="NT824" s="179" t="s">
        <v>67</v>
      </c>
      <c r="NU824" s="10">
        <f>NS824*1.2</f>
        <v>115.19999999999999</v>
      </c>
      <c r="NV824" s="10"/>
      <c r="NW824" s="233"/>
      <c r="NX824" s="179" t="s">
        <v>88</v>
      </c>
      <c r="NY824" s="361" t="s">
        <v>2071</v>
      </c>
      <c r="OA824" s="180"/>
      <c r="OB824" s="180">
        <f>VLOOKUP(NY824,$A$879:$F$2508,6,FALSE)</f>
        <v>112</v>
      </c>
      <c r="OC824" s="179" t="s">
        <v>67</v>
      </c>
      <c r="OD824" s="10">
        <f>OB824*1.2</f>
        <v>134.4</v>
      </c>
      <c r="OE824" s="10"/>
      <c r="OF824" s="233"/>
      <c r="OG824" s="179" t="s">
        <v>88</v>
      </c>
      <c r="OH824" s="361" t="s">
        <v>2071</v>
      </c>
      <c r="OJ824" s="180"/>
      <c r="OK824" s="180">
        <f>VLOOKUP(OH824,$A$879:$F$2508,6,FALSE)</f>
        <v>112</v>
      </c>
      <c r="OL824" s="179" t="s">
        <v>67</v>
      </c>
      <c r="OM824" s="10">
        <f>OK824*1.2</f>
        <v>134.4</v>
      </c>
      <c r="ON824" s="10"/>
      <c r="OO824" s="233"/>
      <c r="OP824" s="179" t="s">
        <v>88</v>
      </c>
      <c r="OQ824" s="361" t="s">
        <v>840</v>
      </c>
      <c r="OS824" s="180"/>
      <c r="OT824" s="180">
        <f>VLOOKUP(OQ824,$A$879:$F$2508,6,FALSE)</f>
        <v>76</v>
      </c>
      <c r="OU824" s="179" t="s">
        <v>67</v>
      </c>
      <c r="OV824" s="10">
        <f>OT824*1.2</f>
        <v>91.2</v>
      </c>
      <c r="OW824" s="10"/>
      <c r="OX824" s="233"/>
      <c r="OY824" s="179" t="s">
        <v>88</v>
      </c>
      <c r="OZ824" s="371" t="s">
        <v>2039</v>
      </c>
      <c r="PB824" s="180"/>
      <c r="PC824" s="180">
        <f>VLOOKUP(OZ824,$A$879:$F$2508,6,FALSE)</f>
        <v>141</v>
      </c>
      <c r="PD824" s="179" t="s">
        <v>67</v>
      </c>
      <c r="PE824" s="10">
        <f>PC824*1.2</f>
        <v>169.2</v>
      </c>
      <c r="PF824" s="10"/>
      <c r="PG824" s="233"/>
      <c r="PH824" s="179" t="s">
        <v>88</v>
      </c>
      <c r="PI824" s="361" t="s">
        <v>413</v>
      </c>
      <c r="PK824" s="180"/>
      <c r="PL824" s="180">
        <f>VLOOKUP(PI824,$A$879:$F$2508,6,FALSE)</f>
        <v>60</v>
      </c>
      <c r="PM824" s="179" t="s">
        <v>67</v>
      </c>
      <c r="PN824" s="10">
        <f>PL824*1.2</f>
        <v>72</v>
      </c>
      <c r="PO824" s="10"/>
      <c r="PP824" s="233"/>
      <c r="PQ824" s="179" t="s">
        <v>88</v>
      </c>
      <c r="PR824" s="361" t="s">
        <v>1719</v>
      </c>
      <c r="PT824" s="180"/>
      <c r="PU824" s="180">
        <f>VLOOKUP(PR824,$A$879:$F$2508,6,FALSE)</f>
        <v>40</v>
      </c>
      <c r="PV824" s="179" t="s">
        <v>67</v>
      </c>
      <c r="PW824" s="10">
        <f>PU824*1.2</f>
        <v>48</v>
      </c>
      <c r="PX824" s="10"/>
      <c r="PY824" s="233"/>
      <c r="PZ824" s="179" t="s">
        <v>88</v>
      </c>
      <c r="QA824" s="363" t="s">
        <v>2039</v>
      </c>
      <c r="QC824" s="180"/>
      <c r="QD824" s="180">
        <f>VLOOKUP(QA824,$A$879:$F$2508,6,FALSE)</f>
        <v>141</v>
      </c>
      <c r="QE824" s="179" t="s">
        <v>67</v>
      </c>
      <c r="QF824" s="10">
        <f>QD824*1.2</f>
        <v>169.2</v>
      </c>
      <c r="QG824" s="10"/>
      <c r="QH824" s="233"/>
      <c r="QI824" s="179" t="s">
        <v>88</v>
      </c>
      <c r="QJ824" s="369" t="s">
        <v>183</v>
      </c>
      <c r="QL824" s="180"/>
      <c r="QM824" s="180" t="e">
        <f>VLOOKUP(QJ824,$A$879:$F$2508,6,FALSE)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1" t="s">
        <v>546</v>
      </c>
      <c r="QU824" s="180"/>
      <c r="QV824" s="180">
        <f>VLOOKUP(QS824,$A$879:$F$2508,6,FALSE)</f>
        <v>393</v>
      </c>
      <c r="QW824" s="179" t="s">
        <v>67</v>
      </c>
      <c r="QX824" s="10">
        <f>QV824*1.2</f>
        <v>471.59999999999997</v>
      </c>
      <c r="QY824" s="10"/>
      <c r="QZ824" s="233"/>
      <c r="RA824" s="179" t="s">
        <v>88</v>
      </c>
      <c r="RB824" s="361" t="s">
        <v>2029</v>
      </c>
      <c r="RD824" s="180"/>
      <c r="RE824" s="180">
        <f>VLOOKUP(RB824,$A$879:$F$2508,6,FALSE)</f>
        <v>178</v>
      </c>
      <c r="RF824" s="179" t="s">
        <v>67</v>
      </c>
      <c r="RG824" s="10">
        <f>RE824*1.2</f>
        <v>213.6</v>
      </c>
      <c r="RH824" s="10"/>
      <c r="RI824" s="233"/>
      <c r="RJ824" s="179" t="s">
        <v>88</v>
      </c>
      <c r="RK824" s="361" t="s">
        <v>2039</v>
      </c>
      <c r="RM824" s="180"/>
      <c r="RN824" s="180">
        <f>VLOOKUP(RK824,$A$879:$F$2508,6,FALSE)</f>
        <v>141</v>
      </c>
      <c r="RO824" s="179" t="s">
        <v>67</v>
      </c>
      <c r="RP824" s="10">
        <f>RN824*1.2</f>
        <v>169.2</v>
      </c>
      <c r="RQ824" s="10"/>
      <c r="RR824" s="233"/>
      <c r="RS824" s="179" t="s">
        <v>88</v>
      </c>
      <c r="RT824" s="369" t="s">
        <v>183</v>
      </c>
      <c r="RV824" s="180"/>
      <c r="RW824" s="180" t="e">
        <f>VLOOKUP(RT824,$A$879:$F$2508,6,FALSE)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1" t="s">
        <v>1002</v>
      </c>
      <c r="SE824" s="180"/>
      <c r="SF824" s="180">
        <f>VLOOKUP(SC824,$A$879:$F$2508,6,FALSE)</f>
        <v>128</v>
      </c>
      <c r="SG824" s="179" t="s">
        <v>67</v>
      </c>
      <c r="SH824" s="10">
        <f>SF824*1.2</f>
        <v>153.6</v>
      </c>
      <c r="SI824" s="10"/>
      <c r="SJ824" s="239"/>
      <c r="SK824" s="179" t="s">
        <v>88</v>
      </c>
      <c r="SL824" s="361" t="s">
        <v>1374</v>
      </c>
      <c r="SN824" s="180"/>
      <c r="SO824" s="180">
        <f>VLOOKUP(SL824,$A$879:$F$2508,6,FALSE)</f>
        <v>74</v>
      </c>
      <c r="SP824" s="179" t="s">
        <v>67</v>
      </c>
      <c r="SQ824" s="10">
        <f>SO824*1.2</f>
        <v>88.8</v>
      </c>
      <c r="SR824" s="10"/>
      <c r="SS824" s="239"/>
      <c r="ST824" s="179" t="s">
        <v>88</v>
      </c>
      <c r="SU824" s="361" t="s">
        <v>621</v>
      </c>
      <c r="SW824" s="180"/>
      <c r="SX824" s="180">
        <f>VLOOKUP(SU824,$A$879:$F$2508,6,FALSE)</f>
        <v>76</v>
      </c>
      <c r="SY824" s="179" t="s">
        <v>67</v>
      </c>
      <c r="SZ824" s="10">
        <f>SX824*1.2</f>
        <v>91.2</v>
      </c>
      <c r="TA824" s="10"/>
      <c r="TB824" s="239"/>
      <c r="TC824" s="179" t="s">
        <v>88</v>
      </c>
      <c r="TD824" s="369" t="s">
        <v>183</v>
      </c>
      <c r="TF824" s="180"/>
      <c r="TG824" s="180" t="e">
        <f>VLOOKUP(TD824,$A$879:$F$2508,6,FALSE)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1" t="s">
        <v>459</v>
      </c>
      <c r="TO824" s="180"/>
      <c r="TP824" s="180">
        <f>VLOOKUP(TM824,$A$879:$F$2508,6,FALSE)</f>
        <v>55</v>
      </c>
      <c r="TQ824" s="179" t="s">
        <v>67</v>
      </c>
      <c r="TR824" s="10">
        <f>TP824*1.2</f>
        <v>66</v>
      </c>
      <c r="TS824" s="10"/>
      <c r="TT824" s="239"/>
      <c r="TU824" s="179" t="s">
        <v>88</v>
      </c>
      <c r="TV824" s="361" t="s">
        <v>413</v>
      </c>
      <c r="TX824" s="180"/>
      <c r="TY824" s="180">
        <f>VLOOKUP(TV824,$A$879:$F$2508,6,FALSE)</f>
        <v>60</v>
      </c>
      <c r="TZ824" s="179" t="s">
        <v>67</v>
      </c>
      <c r="UA824" s="10">
        <f>TY824*1.2</f>
        <v>72</v>
      </c>
      <c r="UB824" s="10"/>
      <c r="UC824" s="239"/>
      <c r="UD824" s="179" t="s">
        <v>88</v>
      </c>
      <c r="UE824" s="361" t="s">
        <v>480</v>
      </c>
      <c r="UG824" s="180"/>
      <c r="UH824" s="180">
        <f>VLOOKUP(UE824,$A$879:$F$2508,6,FALSE)</f>
        <v>75</v>
      </c>
      <c r="UI824" s="179" t="s">
        <v>67</v>
      </c>
      <c r="UJ824" s="10">
        <f>UH824*1.2</f>
        <v>90</v>
      </c>
      <c r="UK824" s="10"/>
      <c r="UL824" s="239"/>
      <c r="UM824" s="179" t="s">
        <v>88</v>
      </c>
      <c r="UN824" s="369" t="s">
        <v>183</v>
      </c>
      <c r="UP824" s="180"/>
      <c r="UQ824" s="180" t="e">
        <f>VLOOKUP(UN824,$A$879:$F$2508,6,FALSE)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1" t="s">
        <v>546</v>
      </c>
      <c r="UY824" s="180"/>
      <c r="UZ824" s="180">
        <f>VLOOKUP(UW824,$A$879:$F$2508,6,FALSE)</f>
        <v>393</v>
      </c>
      <c r="VA824" s="179" t="s">
        <v>67</v>
      </c>
      <c r="VB824" s="10">
        <f>UZ824*1.2</f>
        <v>471.59999999999997</v>
      </c>
      <c r="VC824" s="10"/>
      <c r="VD824" s="239"/>
      <c r="VE824" s="179" t="s">
        <v>88</v>
      </c>
      <c r="VF824" s="369" t="s">
        <v>183</v>
      </c>
      <c r="VH824" s="180"/>
      <c r="VI824" s="180" t="e">
        <f>VLOOKUP(VF824,$A$879:$F$2508,6,FALSE)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1" t="s">
        <v>621</v>
      </c>
      <c r="VQ824" s="180"/>
      <c r="VR824" s="180">
        <f>VLOOKUP(VO824,$A$879:$F$2508,6,FALSE)</f>
        <v>76</v>
      </c>
      <c r="VS824" s="179" t="s">
        <v>67</v>
      </c>
      <c r="VT824" s="10">
        <f>VR824*1.2</f>
        <v>91.2</v>
      </c>
      <c r="VU824" s="10"/>
      <c r="VV824" s="239"/>
      <c r="VW824" s="179" t="s">
        <v>88</v>
      </c>
      <c r="VX824" s="369" t="s">
        <v>183</v>
      </c>
      <c r="VZ824" s="180"/>
      <c r="WA824" s="180" t="e">
        <f>VLOOKUP(VX824,$A$879:$F$2508,6,FALSE)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1" t="s">
        <v>621</v>
      </c>
      <c r="WI824" s="180"/>
      <c r="WJ824" s="180">
        <f>VLOOKUP(WG824,$A$879:$F$2508,6,FALSE)</f>
        <v>76</v>
      </c>
      <c r="WK824" s="179" t="s">
        <v>67</v>
      </c>
      <c r="WL824" s="10">
        <f>WJ824*1.2</f>
        <v>91.2</v>
      </c>
      <c r="WN824" s="239"/>
      <c r="WO824" s="179" t="s">
        <v>88</v>
      </c>
      <c r="WP824" s="361" t="s">
        <v>2039</v>
      </c>
      <c r="WQ824" s="180"/>
      <c r="WR824" s="180"/>
      <c r="WS824" s="180">
        <f>VLOOKUP(WP824,$A$879:$F$2508,6,FALSE)</f>
        <v>141</v>
      </c>
      <c r="WT824" s="179" t="s">
        <v>67</v>
      </c>
      <c r="WU824" s="10">
        <f>WS824*1.2</f>
        <v>169.2</v>
      </c>
      <c r="WV824" s="10"/>
      <c r="WW824" s="239"/>
      <c r="WX824" s="179" t="s">
        <v>88</v>
      </c>
      <c r="WY824" s="361" t="s">
        <v>2039</v>
      </c>
      <c r="XA824" s="180"/>
      <c r="XB824" s="180">
        <f>VLOOKUP(WY824,$A$879:$F$2508,6,FALSE)</f>
        <v>141</v>
      </c>
      <c r="XC824" s="179" t="s">
        <v>67</v>
      </c>
      <c r="XD824" s="10">
        <f>XB824*1.2</f>
        <v>169.2</v>
      </c>
      <c r="XF824" s="239"/>
      <c r="XG824" s="179" t="s">
        <v>88</v>
      </c>
      <c r="XH824" s="371" t="s">
        <v>1719</v>
      </c>
      <c r="XJ824" s="180"/>
      <c r="XK824" s="180">
        <f>VLOOKUP(XH824,$A$879:$F$2508,6,FALSE)</f>
        <v>40</v>
      </c>
      <c r="XL824" s="179" t="s">
        <v>67</v>
      </c>
      <c r="XM824" s="10">
        <f>XK824*1.2</f>
        <v>48</v>
      </c>
      <c r="XO824" s="239"/>
      <c r="XP824" s="179" t="s">
        <v>88</v>
      </c>
      <c r="XQ824" s="361" t="s">
        <v>2029</v>
      </c>
      <c r="XS824" s="180"/>
      <c r="XT824" s="180">
        <f>VLOOKUP(XQ824,$A$879:$F$2508,6,FALSE)</f>
        <v>178</v>
      </c>
      <c r="XU824" s="179" t="s">
        <v>67</v>
      </c>
      <c r="XV824" s="10">
        <f>XT824*1.2</f>
        <v>213.6</v>
      </c>
      <c r="XW824" s="10"/>
      <c r="XX824" s="239"/>
      <c r="XY824" s="179" t="s">
        <v>88</v>
      </c>
      <c r="XZ824" s="361" t="s">
        <v>2029</v>
      </c>
      <c r="YB824" s="180"/>
      <c r="YC824" s="180">
        <f>VLOOKUP(XZ824,$A$879:$F$2508,6,FALSE)</f>
        <v>178</v>
      </c>
      <c r="YD824" s="179" t="s">
        <v>67</v>
      </c>
      <c r="YE824" s="10">
        <f>YC824*1.2</f>
        <v>213.6</v>
      </c>
      <c r="YG824" s="239"/>
      <c r="YH824" s="179" t="s">
        <v>88</v>
      </c>
      <c r="YI824" s="361" t="s">
        <v>1374</v>
      </c>
      <c r="YK824" s="180"/>
      <c r="YL824" s="180">
        <f>VLOOKUP(YI824,$A$879:$F$2508,6,FALSE)</f>
        <v>74</v>
      </c>
      <c r="YM824" s="179" t="s">
        <v>67</v>
      </c>
      <c r="YN824" s="10">
        <f>YL824*1.2</f>
        <v>88.8</v>
      </c>
      <c r="YO824" s="10"/>
      <c r="YP824" s="239"/>
      <c r="YQ824" s="179" t="s">
        <v>88</v>
      </c>
      <c r="YR824" s="361" t="s">
        <v>455</v>
      </c>
      <c r="YT824" s="180"/>
      <c r="YU824" s="180">
        <f>VLOOKUP(YR824,$A$879:$F$2508,6,FALSE)</f>
        <v>38</v>
      </c>
      <c r="YV824" s="179" t="s">
        <v>67</v>
      </c>
      <c r="YW824" s="10">
        <f>YU824*1.2</f>
        <v>45.6</v>
      </c>
      <c r="YY824" s="239"/>
      <c r="YZ824" s="179" t="s">
        <v>88</v>
      </c>
      <c r="ZA824" s="361" t="s">
        <v>547</v>
      </c>
      <c r="ZC824" s="180"/>
      <c r="ZD824" s="180">
        <f>VLOOKUP(ZA824,$A$879:$F$2508,6,FALSE)</f>
        <v>160</v>
      </c>
      <c r="ZE824" s="179" t="s">
        <v>67</v>
      </c>
      <c r="ZF824" s="10">
        <f>ZD824*1.2</f>
        <v>192</v>
      </c>
      <c r="ZH824" s="239"/>
      <c r="ZI824" s="179" t="s">
        <v>88</v>
      </c>
      <c r="ZJ824" s="361" t="s">
        <v>2554</v>
      </c>
      <c r="ZL824" s="180"/>
      <c r="ZM824" s="180">
        <f>VLOOKUP(ZJ824,$A$879:$F$2508,6,FALSE)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1" t="s">
        <v>1374</v>
      </c>
      <c r="ZU824" s="180"/>
      <c r="ZV824" s="180">
        <f>VLOOKUP(ZS824,$A$879:$F$2508,6,FALSE)</f>
        <v>74</v>
      </c>
      <c r="ZW824" s="179" t="s">
        <v>67</v>
      </c>
      <c r="ZX824" s="10">
        <f>ZV824*1.2</f>
        <v>88.8</v>
      </c>
      <c r="ZY824" s="10"/>
      <c r="ZZ824" s="239"/>
      <c r="AAA824" s="179" t="s">
        <v>88</v>
      </c>
      <c r="AAB824" s="361" t="s">
        <v>413</v>
      </c>
      <c r="AAD824" s="180"/>
      <c r="AAE824" s="180">
        <f>VLOOKUP(AAB824,$A$879:$F$2508,6,FALSE)</f>
        <v>60</v>
      </c>
      <c r="AAF824" s="179" t="s">
        <v>67</v>
      </c>
      <c r="AAG824" s="10">
        <f>AAE824*1.2</f>
        <v>72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VLOOKUP(AAK824,$A$879:$F$2508,6,FALSE)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1" t="s">
        <v>605</v>
      </c>
      <c r="AAV824" s="180"/>
      <c r="AAW824" s="180">
        <f>VLOOKUP(AAT824,$A$879:$F$2508,6,FALSE)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5" t="s">
        <v>1719</v>
      </c>
      <c r="ABE824" s="180"/>
      <c r="ABF824" s="180">
        <f>VLOOKUP(ABC824,$A$879:$F$2508,6,FALSE)</f>
        <v>40</v>
      </c>
      <c r="ABG824" s="179" t="s">
        <v>67</v>
      </c>
      <c r="ABH824" s="10">
        <f>ABF824*1.2</f>
        <v>48</v>
      </c>
      <c r="ABI824" s="10"/>
      <c r="ABJ824" s="239"/>
      <c r="ABK824" s="179" t="s">
        <v>88</v>
      </c>
      <c r="ABL824" s="361" t="s">
        <v>459</v>
      </c>
      <c r="ABN824" s="180"/>
      <c r="ABO824" s="180">
        <f>VLOOKUP(ABL824,$A$879:$F$2508,6,FALSE)</f>
        <v>55</v>
      </c>
      <c r="ABP824" s="179" t="s">
        <v>67</v>
      </c>
      <c r="ABQ824" s="10">
        <f>ABO824*1.2</f>
        <v>66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VLOOKUP(ABU824,$A$879:$F$2508,6,FALSE)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VLOOKUP(ACD824,$A$879:$F$2508,6,FALSE)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VLOOKUP(ACM824,$A$879:$F$2508,6,FALSE)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VLOOKUP(ACV824,$A$879:$F$2508,6,FALSE)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1" t="s">
        <v>463</v>
      </c>
      <c r="ADG824" s="180"/>
      <c r="ADH824" s="180">
        <f>VLOOKUP(ADE824,$A$879:$F$2508,6,FALSE)</f>
        <v>110</v>
      </c>
      <c r="ADI824" s="179" t="s">
        <v>67</v>
      </c>
      <c r="ADJ824" s="10">
        <f>ADH824*1.2</f>
        <v>132</v>
      </c>
      <c r="ADL824" s="239"/>
      <c r="ADM824" s="179" t="s">
        <v>88</v>
      </c>
      <c r="ADN824" s="75" t="s">
        <v>183</v>
      </c>
      <c r="ADP824" s="180"/>
      <c r="ADQ824" s="180" t="e">
        <f>VLOOKUP(ADN824,$A$879:$F$2508,6,FALSE)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1" t="s">
        <v>1008</v>
      </c>
      <c r="ADY824" s="180"/>
      <c r="ADZ824" s="180">
        <f>VLOOKUP(ADW824,$A$879:$F$2508,6,FALSE)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VLOOKUP(AEF824,$A$879:$F$2508,6,FALSE)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VLOOKUP(AEO824,$A$879:$F$2508,6,FALSE)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VLOOKUP(AEX824,$A$879:$F$2508,6,FALSE)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VLOOKUP(AFG824,$A$879:$F$2508,6,FALSE)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VLOOKUP(AFP824,$A$879:$F$2508,6,FALSE)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1" t="s">
        <v>1719</v>
      </c>
      <c r="AGA824" s="180"/>
      <c r="AGB824" s="180">
        <f>VLOOKUP(AFY824,$A$879:$F$2508,6,FALSE)</f>
        <v>40</v>
      </c>
      <c r="AGC824" s="179" t="s">
        <v>67</v>
      </c>
      <c r="AGD824" s="10">
        <f>AGB824*1.2</f>
        <v>48</v>
      </c>
      <c r="AGE824" s="10"/>
      <c r="AGF824" s="239"/>
      <c r="AGG824" s="179" t="s">
        <v>88</v>
      </c>
      <c r="AGH824" s="361" t="s">
        <v>421</v>
      </c>
      <c r="AGJ824" s="180"/>
      <c r="AGK824" s="180">
        <f>VLOOKUP(AGH824,$A$879:$F$2508,6,FALSE)</f>
        <v>96</v>
      </c>
      <c r="AGL824" s="179" t="s">
        <v>67</v>
      </c>
      <c r="AGM824" s="10">
        <f>AGK824*1.2</f>
        <v>115.19999999999999</v>
      </c>
      <c r="AGN824" s="10"/>
      <c r="AGO824" s="239"/>
      <c r="AGP824" s="179" t="s">
        <v>88</v>
      </c>
      <c r="AGQ824" s="361" t="s">
        <v>1374</v>
      </c>
      <c r="AGS824" s="180"/>
      <c r="AGT824" s="180">
        <f>VLOOKUP(AGQ824,$A$879:$F$2508,6,FALSE)</f>
        <v>74</v>
      </c>
      <c r="AGU824" s="179" t="s">
        <v>67</v>
      </c>
      <c r="AGV824" s="10">
        <f>AGT824*1.2</f>
        <v>88.8</v>
      </c>
      <c r="AGW824" s="10"/>
      <c r="AGX824" s="239"/>
      <c r="AGY824" s="179" t="s">
        <v>88</v>
      </c>
      <c r="AGZ824" s="361" t="s">
        <v>2029</v>
      </c>
      <c r="AHB824" s="180"/>
      <c r="AHC824" s="180">
        <f>VLOOKUP(AGZ824,$A$879:$F$2508,6,FALSE)</f>
        <v>178</v>
      </c>
      <c r="AHD824" s="179" t="s">
        <v>67</v>
      </c>
      <c r="AHE824" s="10">
        <f>AHC824*1.2</f>
        <v>213.6</v>
      </c>
      <c r="AHF824" s="10"/>
      <c r="AHG824" s="239"/>
      <c r="AHH824" s="179" t="s">
        <v>88</v>
      </c>
      <c r="AHI824" s="441" t="s">
        <v>546</v>
      </c>
      <c r="AHK824" s="180"/>
      <c r="AHL824" s="180">
        <f>VLOOKUP(AHI824,$A$879:$F$2508,6,FALSE)</f>
        <v>393</v>
      </c>
      <c r="AHM824" s="179" t="s">
        <v>67</v>
      </c>
      <c r="AHN824" s="10">
        <f>AHL824*1.2</f>
        <v>471.59999999999997</v>
      </c>
      <c r="AHO824" s="10"/>
      <c r="AHP824" s="239"/>
      <c r="AHQ824" s="179" t="s">
        <v>88</v>
      </c>
      <c r="AHR824" s="361" t="s">
        <v>547</v>
      </c>
      <c r="AHT824" s="180"/>
      <c r="AHU824" s="180">
        <f>VLOOKUP(AHR824,$A$879:$F$2508,6,FALSE)</f>
        <v>160</v>
      </c>
      <c r="AHV824" s="179" t="s">
        <v>67</v>
      </c>
      <c r="AHW824" s="10">
        <f>AHU824*1.2</f>
        <v>192</v>
      </c>
      <c r="AHX824" s="10"/>
      <c r="AHY824" s="239"/>
      <c r="AHZ824" s="179" t="s">
        <v>88</v>
      </c>
      <c r="AIA824" s="361" t="s">
        <v>546</v>
      </c>
      <c r="AIC824" s="180"/>
      <c r="AID824" s="180">
        <f>VLOOKUP(AIA824,$A$879:$F$2508,6,FALSE)</f>
        <v>393</v>
      </c>
      <c r="AIE824" s="179" t="s">
        <v>67</v>
      </c>
      <c r="AIF824" s="10">
        <f>AID824*1.2</f>
        <v>471.59999999999997</v>
      </c>
      <c r="AIG824" s="10"/>
      <c r="AIH824" s="239"/>
      <c r="AII824" s="179" t="s">
        <v>88</v>
      </c>
      <c r="AIJ824" s="361" t="s">
        <v>421</v>
      </c>
      <c r="AIL824" s="180"/>
      <c r="AIM824" s="180">
        <f>VLOOKUP(AIJ824,$A$879:$F$2508,6,FALSE)</f>
        <v>96</v>
      </c>
      <c r="AIN824" s="179" t="s">
        <v>67</v>
      </c>
      <c r="AIO824" s="10">
        <f>AIM824*1.2</f>
        <v>115.19999999999999</v>
      </c>
      <c r="AIP824" s="10"/>
      <c r="AIQ824" s="239"/>
      <c r="AIR824" s="179" t="s">
        <v>88</v>
      </c>
      <c r="AIS824" s="361" t="s">
        <v>2029</v>
      </c>
      <c r="AIU824" s="180"/>
      <c r="AIV824" s="180">
        <f>VLOOKUP(AIS824,$A$879:$F$2508,6,FALSE)</f>
        <v>178</v>
      </c>
      <c r="AIW824" s="179" t="s">
        <v>67</v>
      </c>
      <c r="AIX824" s="10">
        <f>AIV824*1.2</f>
        <v>213.6</v>
      </c>
      <c r="AIY824" s="10"/>
      <c r="AIZ824" s="239"/>
      <c r="AJA824" s="179" t="s">
        <v>88</v>
      </c>
      <c r="AJB824" s="371" t="s">
        <v>2554</v>
      </c>
      <c r="AJD824" s="180"/>
      <c r="AJE824" s="180">
        <f>VLOOKUP(AJB824,$A$879:$F$2508,6,FALSE)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1" t="s">
        <v>546</v>
      </c>
      <c r="AJM824" s="180"/>
      <c r="AJN824" s="180">
        <f>VLOOKUP(AJK824,$A$879:$F$2508,6,FALSE)</f>
        <v>393</v>
      </c>
      <c r="AJO824" s="179" t="s">
        <v>67</v>
      </c>
      <c r="AJP824" s="10">
        <f>AJN824*1.2</f>
        <v>471.59999999999997</v>
      </c>
      <c r="AJQ824" s="10"/>
      <c r="AJR824" s="239"/>
      <c r="AJS824" s="179" t="s">
        <v>88</v>
      </c>
      <c r="AJT824" s="367" t="s">
        <v>547</v>
      </c>
      <c r="AJV824" s="180"/>
      <c r="AJW824" s="180">
        <f>VLOOKUP(AJT824,$A$879:$F$2508,6,FALSE)</f>
        <v>160</v>
      </c>
      <c r="AJX824" s="179" t="s">
        <v>67</v>
      </c>
      <c r="AJY824" s="10">
        <f>AJW824*1.2</f>
        <v>192</v>
      </c>
      <c r="AJZ824" s="10"/>
      <c r="AKA824" s="239"/>
      <c r="AKB824" s="179" t="s">
        <v>88</v>
      </c>
      <c r="AKC824" s="361" t="s">
        <v>1719</v>
      </c>
      <c r="AKE824" s="180"/>
      <c r="AKF824" s="180">
        <f>VLOOKUP(AKC824,$A$879:$F$2508,6,FALSE)</f>
        <v>40</v>
      </c>
      <c r="AKG824" s="179" t="s">
        <v>67</v>
      </c>
      <c r="AKH824" s="10">
        <f>AKF824*1.2</f>
        <v>48</v>
      </c>
      <c r="AKI824" s="10"/>
      <c r="AKJ824" s="239"/>
      <c r="AKK824" s="179" t="s">
        <v>88</v>
      </c>
      <c r="AKL824" s="361" t="s">
        <v>459</v>
      </c>
      <c r="AKN824" s="180"/>
      <c r="AKO824" s="180">
        <f>VLOOKUP(AKL824,$A$879:$F$2508,6,FALSE)</f>
        <v>55</v>
      </c>
      <c r="AKP824" s="179" t="s">
        <v>67</v>
      </c>
      <c r="AKQ824" s="10">
        <f>AKO824*1.2</f>
        <v>66</v>
      </c>
      <c r="AKR824" s="10"/>
      <c r="AKS824" s="239"/>
      <c r="AKT824" s="179" t="s">
        <v>88</v>
      </c>
      <c r="AKU824" s="361" t="s">
        <v>1719</v>
      </c>
      <c r="AKW824" s="180"/>
      <c r="AKX824" s="180">
        <f>VLOOKUP(AKU824,$A$879:$F$2508,6,FALSE)</f>
        <v>40</v>
      </c>
      <c r="AKY824" s="179" t="s">
        <v>67</v>
      </c>
      <c r="AKZ824" s="10">
        <f>AKX824*1.2</f>
        <v>48</v>
      </c>
      <c r="ALA824" s="10"/>
      <c r="ALB824" s="239"/>
      <c r="ALC824" s="179" t="s">
        <v>88</v>
      </c>
      <c r="ALD824" s="361" t="s">
        <v>459</v>
      </c>
      <c r="ALF824" s="180"/>
      <c r="ALG824" s="180">
        <f>VLOOKUP(ALD824,$A$879:$F$2508,6,FALSE)</f>
        <v>55</v>
      </c>
      <c r="ALH824" s="179" t="s">
        <v>67</v>
      </c>
      <c r="ALI824" s="10">
        <f>ALG824*1.2</f>
        <v>66</v>
      </c>
      <c r="ALJ824" s="10"/>
      <c r="ALK824" s="239"/>
      <c r="ALL824" s="179" t="s">
        <v>88</v>
      </c>
      <c r="ALM824" s="361" t="s">
        <v>459</v>
      </c>
      <c r="ALO824" s="180"/>
      <c r="ALP824" s="180">
        <f>VLOOKUP(ALM824,$A$879:$F$2508,6,FALSE)</f>
        <v>55</v>
      </c>
      <c r="ALQ824" s="179" t="s">
        <v>67</v>
      </c>
      <c r="ALR824" s="10">
        <f>ALP824*1.2</f>
        <v>66</v>
      </c>
      <c r="ALS824" s="10"/>
      <c r="ALT824" s="239"/>
      <c r="ALU824" s="179" t="s">
        <v>88</v>
      </c>
      <c r="ALV824" s="361" t="s">
        <v>712</v>
      </c>
      <c r="ALX824" s="180"/>
      <c r="ALY824" s="180">
        <f>VLOOKUP(ALV824,$A$879:$F$2508,6,FALSE)</f>
        <v>162</v>
      </c>
      <c r="ALZ824" s="179" t="s">
        <v>67</v>
      </c>
      <c r="AMA824" s="10">
        <f>ALY824*1.2</f>
        <v>194.4</v>
      </c>
      <c r="AMB824" s="10"/>
      <c r="AMC824" s="239"/>
      <c r="AMD824" s="179" t="s">
        <v>88</v>
      </c>
      <c r="AME824" s="444" t="s">
        <v>1374</v>
      </c>
      <c r="AMG824" s="180"/>
      <c r="AMH824" s="180">
        <f>VLOOKUP(AME824,$A$879:$F$2508,6,FALSE)</f>
        <v>74</v>
      </c>
      <c r="AMI824" s="179" t="s">
        <v>67</v>
      </c>
      <c r="AMJ824" s="10">
        <f>AMH824*1.2</f>
        <v>88.8</v>
      </c>
      <c r="AMK824" s="10"/>
      <c r="AML824" s="239"/>
      <c r="AMM824" s="179" t="s">
        <v>88</v>
      </c>
      <c r="AMN824" s="363" t="s">
        <v>1719</v>
      </c>
      <c r="AMP824" s="180"/>
      <c r="AMQ824" s="180">
        <f>VLOOKUP(AMN824,$A$879:$F$2508,6,FALSE)</f>
        <v>40</v>
      </c>
      <c r="AMR824" s="179" t="s">
        <v>67</v>
      </c>
      <c r="AMS824" s="10">
        <f>AMQ824*1.2</f>
        <v>48</v>
      </c>
      <c r="AMT824" s="10"/>
      <c r="AMU824" s="239"/>
      <c r="AMV824" s="179" t="s">
        <v>88</v>
      </c>
      <c r="AMW824" s="361" t="s">
        <v>1719</v>
      </c>
      <c r="AMY824" s="180"/>
      <c r="AMZ824" s="180">
        <f>VLOOKUP(AMW824,$A$879:$F$2508,6,FALSE)</f>
        <v>40</v>
      </c>
      <c r="ANA824" s="179" t="s">
        <v>67</v>
      </c>
      <c r="ANB824" s="10">
        <f>AMZ824*1.2</f>
        <v>48</v>
      </c>
      <c r="ANC824" s="10"/>
      <c r="AND824" s="239"/>
      <c r="ANE824" s="179" t="s">
        <v>88</v>
      </c>
      <c r="ANF824" s="361" t="s">
        <v>497</v>
      </c>
      <c r="ANH824" s="180"/>
      <c r="ANI824" s="180">
        <f>VLOOKUP(ANF824,$A$879:$F$2508,6,FALSE)</f>
        <v>117</v>
      </c>
      <c r="ANJ824" s="179" t="s">
        <v>67</v>
      </c>
      <c r="ANK824" s="10">
        <f>ANI824*1.2</f>
        <v>140.4</v>
      </c>
      <c r="ANL824" s="10"/>
      <c r="ANM824" s="239"/>
      <c r="ANN824" s="179" t="s">
        <v>88</v>
      </c>
      <c r="ANO824" s="371" t="s">
        <v>1701</v>
      </c>
      <c r="ANQ824" s="180"/>
      <c r="ANR824" s="180">
        <f>VLOOKUP(ANO824,$A$879:$F$2508,6,FALSE)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1" t="s">
        <v>1002</v>
      </c>
      <c r="ANZ824" s="180"/>
      <c r="AOA824" s="180">
        <f>VLOOKUP(ANX824,$A$879:$F$2508,6,FALSE)</f>
        <v>128</v>
      </c>
      <c r="AOB824" s="179" t="s">
        <v>67</v>
      </c>
      <c r="AOC824" s="10">
        <f>AOA824*1.2</f>
        <v>153.6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VLOOKUP(AOG824,$A$879:$F$2508,6,FALSE)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1" t="s">
        <v>2554</v>
      </c>
      <c r="AOR824" s="180"/>
      <c r="AOS824" s="180">
        <f>VLOOKUP(AOP824,$A$879:$F$2508,6,FALSE)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7" t="s">
        <v>547</v>
      </c>
      <c r="APA824" s="180"/>
      <c r="APB824" s="180">
        <f>VLOOKUP(AOY824,$A$879:$F$2508,6,FALSE)</f>
        <v>160</v>
      </c>
      <c r="APC824" s="179" t="s">
        <v>67</v>
      </c>
      <c r="APD824" s="10">
        <f>APB824*1.2</f>
        <v>192</v>
      </c>
      <c r="APE824" s="10"/>
      <c r="APF824" s="239"/>
      <c r="APG824" s="179" t="s">
        <v>88</v>
      </c>
      <c r="APH824" s="361" t="s">
        <v>463</v>
      </c>
      <c r="APJ824" s="180"/>
      <c r="APK824" s="180">
        <f>VLOOKUP(APH824,$A$879:$F$2508,6,FALSE)</f>
        <v>110</v>
      </c>
      <c r="APL824" s="179" t="s">
        <v>67</v>
      </c>
      <c r="APM824" s="10">
        <f>APK824*1.2</f>
        <v>132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VLOOKUP(APQ824,$A$879:$F$2508,6,FALSE)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1" t="s">
        <v>459</v>
      </c>
      <c r="AQB824" s="180"/>
      <c r="AQC824" s="180">
        <f>VLOOKUP(APZ824,$A$879:$F$2508,6,FALSE)</f>
        <v>55</v>
      </c>
      <c r="AQD824" s="179" t="s">
        <v>67</v>
      </c>
      <c r="AQE824" s="10">
        <f>AQC824*1.2</f>
        <v>66</v>
      </c>
      <c r="AQF824" s="10"/>
      <c r="AQG824" s="239"/>
      <c r="AQH824" s="179" t="s">
        <v>88</v>
      </c>
      <c r="AQI824" s="361" t="s">
        <v>452</v>
      </c>
      <c r="AQK824" s="180"/>
      <c r="AQL824" s="180">
        <f>VLOOKUP(AQI824,$A$879:$F$2508,6,FALSE)</f>
        <v>20</v>
      </c>
      <c r="AQM824" s="179" t="s">
        <v>67</v>
      </c>
      <c r="AQN824" s="10">
        <f>AQL824*1.2</f>
        <v>24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VLOOKUP(AQR824,$A$879:$F$2508,6,FALSE)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VLOOKUP(ARA824,$A$879:$F$2508,6,FALSE)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VLOOKUP(ARJ824,$A$879:$F$2508,6,FALSE)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VLOOKUP(ARS824,$A$879:$F$2508,6,FALSE)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1" t="s">
        <v>544</v>
      </c>
      <c r="ASD824" s="180"/>
      <c r="ASE824" s="180">
        <f>VLOOKUP(ASB824,$A$879:$F$2508,6,FALSE)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VLOOKUP(ASK824,$A$879:$F$2508,6,FALSE)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1" t="s">
        <v>1008</v>
      </c>
      <c r="ASV824" s="180"/>
      <c r="ASW824" s="180">
        <f>VLOOKUP(AST824,$A$879:$F$2508,6,FALSE)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VLOOKUP(ATC824,$A$879:$F$2508,6,FALSE)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VLOOKUP(ATL824,$A$879:$F$2508,6,FALSE)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VLOOKUP(ATU824,$A$879:$F$2508,6,FALSE)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VLOOKUP(AUD824,$A$879:$F$2508,6,FALSE)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VLOOKUP(AUM824,$A$879:$F$2508,6,FALSE)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VLOOKUP(AUV824,$A$879:$F$2508,6,FALSE)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VLOOKUP(AVE824,$A$879:$F$2508,6,FALSE)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VLOOKUP(AVN824,$A$879:$F$2508,6,FALSE)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VLOOKUP(AVW824,$A$879:$F$2508,6,FALSE)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VLOOKUP(AWF824,$A$879:$F$2508,6,FALSE)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1" t="s">
        <v>2029</v>
      </c>
      <c r="AWQ824" s="180"/>
      <c r="AWR824" s="180">
        <f>VLOOKUP(AWO824,$A$879:$F$2508,6,FALSE)</f>
        <v>178</v>
      </c>
      <c r="AWS824" s="179" t="s">
        <v>67</v>
      </c>
      <c r="AWT824" s="10">
        <f>AWR824*1.2</f>
        <v>213.6</v>
      </c>
      <c r="AWU824" s="10"/>
      <c r="AWV824" s="239"/>
      <c r="AWW824" s="179" t="s">
        <v>88</v>
      </c>
      <c r="AWX824" s="361" t="s">
        <v>1374</v>
      </c>
      <c r="AWZ824" s="180"/>
      <c r="AXA824" s="180">
        <f>VLOOKUP(AWX824,$A$879:$F$2508,6,FALSE)</f>
        <v>74</v>
      </c>
      <c r="AXB824" s="179" t="s">
        <v>67</v>
      </c>
      <c r="AXC824" s="10">
        <f>AXA824*1.2</f>
        <v>88.8</v>
      </c>
      <c r="AXD824" s="10"/>
      <c r="AXE824" s="239"/>
      <c r="AXF824" s="179" t="s">
        <v>88</v>
      </c>
      <c r="AXG824" s="361" t="s">
        <v>1719</v>
      </c>
      <c r="AXI824" s="180"/>
      <c r="AXJ824" s="180">
        <f>VLOOKUP(AXG824,$A$879:$F$2508,6,FALSE)</f>
        <v>40</v>
      </c>
      <c r="AXK824" s="179" t="s">
        <v>67</v>
      </c>
      <c r="AXL824" s="10">
        <f>AXJ824*1.2</f>
        <v>48</v>
      </c>
      <c r="AXM824" s="10"/>
      <c r="AXN824" s="239"/>
      <c r="AXO824" s="179" t="s">
        <v>88</v>
      </c>
      <c r="AXP824" s="361" t="s">
        <v>847</v>
      </c>
      <c r="AXR824" s="180"/>
      <c r="AXS824" s="180">
        <f>VLOOKUP(AXP824,$A$879:$F$2508,6,FALSE)</f>
        <v>4</v>
      </c>
      <c r="AXT824" s="179" t="s">
        <v>67</v>
      </c>
      <c r="AXU824" s="10">
        <f>AXS824*1.2</f>
        <v>4.8</v>
      </c>
      <c r="AXV824" s="10"/>
      <c r="AXW824" s="239"/>
      <c r="AXX824" s="179" t="s">
        <v>88</v>
      </c>
      <c r="AXY824" s="361" t="s">
        <v>1719</v>
      </c>
      <c r="AYA824" s="180"/>
      <c r="AYB824" s="180">
        <f>VLOOKUP(AXY824,$A$879:$F$2508,6,FALSE)</f>
        <v>40</v>
      </c>
      <c r="AYC824" s="179" t="s">
        <v>67</v>
      </c>
      <c r="AYD824" s="10">
        <f>AYB824*1.2</f>
        <v>48</v>
      </c>
      <c r="AYE824" s="10"/>
      <c r="AYF824" s="239"/>
      <c r="AYG824" s="179" t="s">
        <v>88</v>
      </c>
      <c r="AYH824" s="361" t="s">
        <v>712</v>
      </c>
      <c r="AYJ824" s="180"/>
      <c r="AYK824" s="180">
        <f>VLOOKUP(AYH824,$A$879:$F$2508,6,FALSE)</f>
        <v>162</v>
      </c>
      <c r="AYL824" s="179" t="s">
        <v>67</v>
      </c>
      <c r="AYM824" s="10">
        <f>AYK824*1.2</f>
        <v>194.4</v>
      </c>
      <c r="AYN824" s="10"/>
      <c r="AYO824" s="239"/>
      <c r="AYP824" s="179" t="s">
        <v>88</v>
      </c>
      <c r="AYQ824" s="361" t="s">
        <v>547</v>
      </c>
      <c r="AYS824" s="180"/>
      <c r="AYT824" s="180">
        <f>VLOOKUP(AYQ824,$A$879:$F$2508,6,FALSE)</f>
        <v>160</v>
      </c>
      <c r="AYU824" s="179" t="s">
        <v>67</v>
      </c>
      <c r="AYV824" s="10">
        <f>AYT824*1.2</f>
        <v>192</v>
      </c>
      <c r="AYW824" s="10"/>
      <c r="AYX824" s="239"/>
      <c r="AYY824" s="179" t="s">
        <v>88</v>
      </c>
      <c r="AYZ824" s="361" t="s">
        <v>621</v>
      </c>
      <c r="AZB824" s="180"/>
      <c r="AZC824" s="180">
        <f>VLOOKUP(AYZ824,$A$879:$F$2508,6,FALSE)</f>
        <v>76</v>
      </c>
      <c r="AZD824" s="179" t="s">
        <v>67</v>
      </c>
      <c r="AZE824" s="10">
        <f>AZC824*1.2</f>
        <v>91.2</v>
      </c>
      <c r="AZF824" s="10"/>
      <c r="AZG824" s="239"/>
      <c r="AZH824" s="179" t="s">
        <v>88</v>
      </c>
      <c r="AZI824" s="361" t="s">
        <v>2071</v>
      </c>
      <c r="AZK824" s="180"/>
      <c r="AZL824" s="180">
        <f>VLOOKUP(AZI824,$A$879:$F$2508,6,FALSE)</f>
        <v>112</v>
      </c>
      <c r="AZM824" s="179" t="s">
        <v>67</v>
      </c>
      <c r="AZN824" s="10">
        <f>AZL824*1.2</f>
        <v>134.4</v>
      </c>
      <c r="AZO824" s="10"/>
      <c r="AZP824" s="239"/>
      <c r="AZQ824" s="179" t="s">
        <v>88</v>
      </c>
      <c r="AZR824" s="361" t="s">
        <v>455</v>
      </c>
      <c r="AZT824" s="180"/>
      <c r="AZU824" s="180">
        <f>VLOOKUP(AZR824,$A$879:$F$2508,6,FALSE)</f>
        <v>38</v>
      </c>
      <c r="AZV824" s="179" t="s">
        <v>67</v>
      </c>
      <c r="AZW824" s="10">
        <f>AZU824*1.2</f>
        <v>45.6</v>
      </c>
      <c r="AZX824" s="10"/>
      <c r="AZY824" s="239"/>
      <c r="AZZ824" s="179" t="s">
        <v>88</v>
      </c>
      <c r="BAA824" s="361" t="s">
        <v>459</v>
      </c>
      <c r="BAC824" s="180"/>
      <c r="BAD824" s="180">
        <f>VLOOKUP(BAA824,$A$879:$F$2508,6,FALSE)</f>
        <v>55</v>
      </c>
      <c r="BAE824" s="179" t="s">
        <v>67</v>
      </c>
      <c r="BAF824" s="10">
        <f>BAD824*1.2</f>
        <v>66</v>
      </c>
      <c r="BAG824" s="10"/>
      <c r="BAH824" s="239"/>
      <c r="BAI824" s="179" t="s">
        <v>88</v>
      </c>
      <c r="BAJ824" s="441" t="s">
        <v>546</v>
      </c>
      <c r="BAL824" s="180"/>
      <c r="BAM824" s="180">
        <f>VLOOKUP(BAJ824,$A$879:$F$2508,6,FALSE)</f>
        <v>393</v>
      </c>
      <c r="BAN824" s="179" t="s">
        <v>67</v>
      </c>
      <c r="BAO824" s="10">
        <f>BAM824*1.2</f>
        <v>471.59999999999997</v>
      </c>
      <c r="BAP824" s="10"/>
      <c r="BAQ824" s="239"/>
      <c r="BAR824" s="179" t="s">
        <v>88</v>
      </c>
      <c r="BAS824" s="361" t="s">
        <v>1719</v>
      </c>
      <c r="BAU824" s="180"/>
      <c r="BAV824" s="180">
        <f>VLOOKUP(BAS824,$A$879:$F$2508,6,FALSE)</f>
        <v>40</v>
      </c>
      <c r="BAW824" s="179" t="s">
        <v>67</v>
      </c>
      <c r="BAX824" s="10">
        <f>BAV824*1.2</f>
        <v>48</v>
      </c>
      <c r="BAY824" s="10"/>
      <c r="BAZ824" s="239"/>
      <c r="BBA824" s="179" t="s">
        <v>88</v>
      </c>
      <c r="BBB824" s="361" t="s">
        <v>477</v>
      </c>
      <c r="BBD824" s="180"/>
      <c r="BBE824" s="180">
        <f>VLOOKUP(BBB824,$A$879:$F$2508,6,FALSE)</f>
        <v>144</v>
      </c>
      <c r="BBF824" s="179" t="s">
        <v>67</v>
      </c>
      <c r="BBG824" s="10">
        <f>BBE824*1.2</f>
        <v>172.79999999999998</v>
      </c>
      <c r="BBH824" s="10"/>
      <c r="BBI824" s="239"/>
      <c r="BBJ824" s="179" t="s">
        <v>88</v>
      </c>
      <c r="BBK824" s="361" t="s">
        <v>413</v>
      </c>
      <c r="BBM824" s="180"/>
      <c r="BBN824" s="180">
        <f>VLOOKUP(BBK824,$A$879:$F$2508,6,FALSE)</f>
        <v>60</v>
      </c>
      <c r="BBO824" s="179" t="s">
        <v>67</v>
      </c>
      <c r="BBP824" s="10">
        <f>BBN824*1.2</f>
        <v>72</v>
      </c>
      <c r="BBQ824" s="10"/>
      <c r="BBR824" s="239"/>
      <c r="BBS824" s="179" t="s">
        <v>88</v>
      </c>
      <c r="BBT824" s="367" t="s">
        <v>1719</v>
      </c>
      <c r="BBV824" s="180"/>
      <c r="BBW824" s="180">
        <f>VLOOKUP(BBT824,$A$879:$F$2508,6,FALSE)</f>
        <v>40</v>
      </c>
      <c r="BBX824" s="179" t="s">
        <v>67</v>
      </c>
      <c r="BBY824" s="10">
        <f>BBW824*1.2</f>
        <v>48</v>
      </c>
      <c r="BBZ824" s="10"/>
      <c r="BCA824" s="239"/>
      <c r="BCB824" s="179" t="s">
        <v>88</v>
      </c>
      <c r="BCC824" s="361" t="s">
        <v>497</v>
      </c>
      <c r="BCE824" s="180"/>
      <c r="BCF824" s="180">
        <f>VLOOKUP(BCC824,$A$879:$F$2508,6,FALSE)</f>
        <v>117</v>
      </c>
      <c r="BCG824" s="179" t="s">
        <v>67</v>
      </c>
      <c r="BCH824" s="10">
        <f>BCF824*1.2</f>
        <v>140.4</v>
      </c>
      <c r="BCI824" s="10"/>
      <c r="BCJ824" s="239"/>
      <c r="BCK824" s="179" t="s">
        <v>88</v>
      </c>
      <c r="BCL824" s="361" t="s">
        <v>547</v>
      </c>
      <c r="BCN824" s="180"/>
      <c r="BCO824" s="180">
        <f>VLOOKUP(BCL824,$A$879:$F$2508,6,FALSE)</f>
        <v>160</v>
      </c>
      <c r="BCP824" s="179" t="s">
        <v>67</v>
      </c>
      <c r="BCQ824" s="10">
        <f>BCO824*1.2</f>
        <v>192</v>
      </c>
      <c r="BCR824" s="10"/>
      <c r="BCS824" s="239"/>
      <c r="BCT824" s="179" t="s">
        <v>88</v>
      </c>
      <c r="BCU824" s="371" t="s">
        <v>2039</v>
      </c>
      <c r="BCW824" s="180"/>
      <c r="BCX824" s="180">
        <f>VLOOKUP(BCU824,$A$879:$F$2508,6,FALSE)</f>
        <v>141</v>
      </c>
      <c r="BCY824" s="179" t="s">
        <v>67</v>
      </c>
      <c r="BCZ824" s="10">
        <f>BCX824*1.2</f>
        <v>169.2</v>
      </c>
      <c r="BDA824" s="10"/>
      <c r="BDB824" s="239"/>
      <c r="BDC824" s="179" t="s">
        <v>88</v>
      </c>
      <c r="BDD824" s="367" t="s">
        <v>497</v>
      </c>
      <c r="BDF824" s="180"/>
      <c r="BDG824" s="180">
        <f>VLOOKUP(BDD824,$A$879:$F$2508,6,FALSE)</f>
        <v>117</v>
      </c>
      <c r="BDH824" s="179" t="s">
        <v>67</v>
      </c>
      <c r="BDI824" s="10">
        <f>BDG824*1.2</f>
        <v>140.4</v>
      </c>
      <c r="BDJ824" s="10"/>
      <c r="BDK824" s="239"/>
      <c r="BDL824" s="179" t="s">
        <v>88</v>
      </c>
      <c r="BDM824" s="361" t="s">
        <v>2039</v>
      </c>
      <c r="BDO824" s="180"/>
      <c r="BDP824" s="180">
        <f>VLOOKUP(BDM824,$A$879:$F$2508,6,FALSE)</f>
        <v>141</v>
      </c>
      <c r="BDQ824" s="179" t="s">
        <v>67</v>
      </c>
      <c r="BDR824" s="10">
        <f>BDP824*1.2</f>
        <v>169.2</v>
      </c>
      <c r="BDS824" s="10"/>
      <c r="BDT824" s="239"/>
      <c r="BDU824" s="179" t="s">
        <v>88</v>
      </c>
      <c r="BDV824" s="361" t="s">
        <v>421</v>
      </c>
      <c r="BDX824" s="180"/>
      <c r="BDY824" s="180">
        <f>VLOOKUP(BDV824,$A$879:$F$2508,6,FALSE)</f>
        <v>96</v>
      </c>
      <c r="BDZ824" s="179" t="s">
        <v>67</v>
      </c>
      <c r="BEA824" s="10">
        <f>BDY824*1.2</f>
        <v>115.19999999999999</v>
      </c>
      <c r="BEB824" s="10"/>
      <c r="BEC824" s="239"/>
      <c r="BED824" s="179" t="s">
        <v>88</v>
      </c>
      <c r="BEE824" s="361" t="s">
        <v>1002</v>
      </c>
      <c r="BEG824" s="180"/>
      <c r="BEH824" s="180">
        <f>VLOOKUP(BEE824,$A$879:$F$2508,6,FALSE)</f>
        <v>128</v>
      </c>
      <c r="BEI824" s="179" t="s">
        <v>67</v>
      </c>
      <c r="BEJ824" s="10">
        <f>BEH824*1.2</f>
        <v>153.6</v>
      </c>
      <c r="BEK824" s="10"/>
      <c r="BEL824" s="239"/>
      <c r="BEM824" s="179" t="s">
        <v>88</v>
      </c>
      <c r="BEN824" s="361" t="s">
        <v>547</v>
      </c>
      <c r="BEP824" s="180"/>
      <c r="BEQ824" s="180">
        <f>VLOOKUP(BEN824,$A$879:$F$2508,6,FALSE)</f>
        <v>160</v>
      </c>
      <c r="BER824" s="179" t="s">
        <v>67</v>
      </c>
      <c r="BES824" s="10">
        <f>BEQ824*1.2</f>
        <v>192</v>
      </c>
      <c r="BET824" s="10"/>
      <c r="BEU824" s="239"/>
      <c r="BEV824" s="179" t="s">
        <v>88</v>
      </c>
      <c r="BEW824" s="361" t="s">
        <v>1719</v>
      </c>
      <c r="BEY824" s="180"/>
      <c r="BEZ824" s="180">
        <f>VLOOKUP(BEW824,$A$879:$F$2508,6,FALSE)</f>
        <v>40</v>
      </c>
      <c r="BFA824" s="179" t="s">
        <v>67</v>
      </c>
      <c r="BFB824" s="10">
        <f>BEZ824*1.2</f>
        <v>48</v>
      </c>
      <c r="BFC824" s="10"/>
      <c r="BFD824" s="239"/>
      <c r="BFE824" s="179" t="s">
        <v>88</v>
      </c>
      <c r="BFF824" s="361" t="s">
        <v>413</v>
      </c>
      <c r="BFH824" s="180"/>
      <c r="BFI824" s="180">
        <f>VLOOKUP(BFF824,$A$879:$F$2508,6,FALSE)</f>
        <v>60</v>
      </c>
      <c r="BFJ824" s="179" t="s">
        <v>67</v>
      </c>
      <c r="BFK824" s="10">
        <f>BFI824*1.2</f>
        <v>72</v>
      </c>
      <c r="BFL824" s="10"/>
      <c r="BFM824" s="239"/>
      <c r="BFN824" s="179" t="s">
        <v>88</v>
      </c>
      <c r="BFO824" s="361" t="s">
        <v>1374</v>
      </c>
      <c r="BFQ824" s="180"/>
      <c r="BFR824" s="180">
        <f>VLOOKUP(BFO824,$A$879:$F$2508,6,FALSE)</f>
        <v>74</v>
      </c>
      <c r="BFS824" s="179" t="s">
        <v>67</v>
      </c>
      <c r="BFT824" s="10">
        <f>BFR824*1.2</f>
        <v>88.8</v>
      </c>
      <c r="BFU824" s="10"/>
      <c r="BFV824" s="239"/>
      <c r="BFW824" s="179" t="s">
        <v>88</v>
      </c>
      <c r="BFX824" s="371" t="s">
        <v>1719</v>
      </c>
      <c r="BFZ824" s="180"/>
      <c r="BGA824" s="180">
        <f>VLOOKUP(BFX824,$A$879:$F$2508,6,FALSE)</f>
        <v>40</v>
      </c>
      <c r="BGB824" s="179" t="s">
        <v>67</v>
      </c>
      <c r="BGC824" s="10">
        <f>BGA824*1.2</f>
        <v>48</v>
      </c>
      <c r="BGD824" s="10"/>
      <c r="BGE824" s="239"/>
      <c r="BGF824" s="179" t="s">
        <v>88</v>
      </c>
      <c r="BGG824" s="361" t="s">
        <v>544</v>
      </c>
      <c r="BGI824" s="180"/>
      <c r="BGJ824" s="180">
        <f>VLOOKUP(BGG824,$A$879:$F$2508,6,FALSE)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1" t="s">
        <v>413</v>
      </c>
      <c r="BGR824" s="180"/>
      <c r="BGS824" s="180">
        <f>VLOOKUP(BGP824,$A$879:$F$2508,6,FALSE)</f>
        <v>60</v>
      </c>
      <c r="BGT824" s="179" t="s">
        <v>67</v>
      </c>
      <c r="BGU824" s="10">
        <f>BGS824*1.2</f>
        <v>72</v>
      </c>
      <c r="BGV824" s="10"/>
      <c r="BGW824" s="239"/>
      <c r="BGX824" s="179" t="s">
        <v>88</v>
      </c>
      <c r="BGY824" s="361" t="s">
        <v>1447</v>
      </c>
      <c r="BHA824" s="180"/>
      <c r="BHB824" s="180">
        <f>VLOOKUP(BGY824,$A$879:$F$2508,6,FALSE)</f>
        <v>33</v>
      </c>
      <c r="BHC824" s="179" t="s">
        <v>67</v>
      </c>
      <c r="BHD824" s="10">
        <f>BHB824*1.2</f>
        <v>39.6</v>
      </c>
      <c r="BHE824" s="10"/>
    </row>
    <row r="825" spans="1:1565" s="14" customFormat="1" ht="15">
      <c r="A825" s="179" t="s">
        <v>89</v>
      </c>
      <c r="B825" s="363" t="s">
        <v>1719</v>
      </c>
      <c r="D825" s="180"/>
      <c r="E825" s="180">
        <f>VLOOKUP(B825,$A$879:$F$2508,6,FALSE)</f>
        <v>40</v>
      </c>
      <c r="F825" s="179" t="s">
        <v>69</v>
      </c>
      <c r="G825" s="10">
        <f>E825*1.1</f>
        <v>44</v>
      </c>
      <c r="H825" s="10"/>
      <c r="I825" s="233"/>
      <c r="J825" s="179" t="s">
        <v>89</v>
      </c>
      <c r="K825" s="361" t="s">
        <v>547</v>
      </c>
      <c r="M825" s="180"/>
      <c r="N825" s="180">
        <f>VLOOKUP(K825,$A$879:$F$2508,6,FALSE)</f>
        <v>160</v>
      </c>
      <c r="O825" s="179" t="s">
        <v>69</v>
      </c>
      <c r="P825" s="10">
        <f>N825*1.1</f>
        <v>176</v>
      </c>
      <c r="Q825" s="10"/>
      <c r="R825" s="233"/>
      <c r="S825" s="179" t="s">
        <v>89</v>
      </c>
      <c r="T825" s="361" t="s">
        <v>1447</v>
      </c>
      <c r="V825" s="180"/>
      <c r="W825" s="180">
        <f>VLOOKUP(T825,$A$879:$F$2508,6,FALSE)</f>
        <v>33</v>
      </c>
      <c r="X825" s="179" t="s">
        <v>69</v>
      </c>
      <c r="Y825" s="10">
        <f>W825*1.1</f>
        <v>36.300000000000004</v>
      </c>
      <c r="Z825" s="10"/>
      <c r="AA825" s="233"/>
      <c r="AB825" s="179" t="s">
        <v>89</v>
      </c>
      <c r="AC825" s="361" t="s">
        <v>621</v>
      </c>
      <c r="AE825" s="180"/>
      <c r="AF825" s="180">
        <f>VLOOKUP(AC825,$A$879:$F$2508,6,FALSE)</f>
        <v>76</v>
      </c>
      <c r="AG825" s="179" t="s">
        <v>69</v>
      </c>
      <c r="AH825" s="10">
        <f>AF825*1.1</f>
        <v>83.600000000000009</v>
      </c>
      <c r="AI825" s="10"/>
      <c r="AJ825" s="233"/>
      <c r="AK825" s="179" t="s">
        <v>89</v>
      </c>
      <c r="AL825" s="361" t="s">
        <v>2461</v>
      </c>
      <c r="AN825" s="180"/>
      <c r="AO825" s="180">
        <f>VLOOKUP(AL825,$A$879:$F$2508,6,FALSE)</f>
        <v>72</v>
      </c>
      <c r="AP825" s="179" t="s">
        <v>69</v>
      </c>
      <c r="AQ825" s="10">
        <f>AO825*1.1</f>
        <v>79.2</v>
      </c>
      <c r="AR825" s="10"/>
      <c r="AS825" s="233"/>
      <c r="AT825" s="179" t="s">
        <v>89</v>
      </c>
      <c r="AU825" s="361" t="s">
        <v>1719</v>
      </c>
      <c r="AW825" s="180"/>
      <c r="AX825" s="180">
        <f>VLOOKUP(AU825,$A$879:$F$2508,6,FALSE)</f>
        <v>40</v>
      </c>
      <c r="AY825" s="179" t="s">
        <v>69</v>
      </c>
      <c r="AZ825" s="10">
        <f>AX825*1.1</f>
        <v>44</v>
      </c>
      <c r="BA825" s="10"/>
      <c r="BB825" s="233"/>
      <c r="BC825" s="179" t="s">
        <v>89</v>
      </c>
      <c r="BD825" s="361" t="s">
        <v>413</v>
      </c>
      <c r="BF825" s="180"/>
      <c r="BG825" s="180">
        <f>VLOOKUP(BD825,$A$879:$F$2508,6,FALSE)</f>
        <v>60</v>
      </c>
      <c r="BH825" s="179" t="s">
        <v>69</v>
      </c>
      <c r="BI825" s="10">
        <f>BG825*1.1</f>
        <v>66</v>
      </c>
      <c r="BJ825" s="10"/>
      <c r="BK825" s="233"/>
      <c r="BL825" s="179" t="s">
        <v>89</v>
      </c>
      <c r="BM825" s="361" t="s">
        <v>1447</v>
      </c>
      <c r="BO825" s="180"/>
      <c r="BP825" s="180">
        <f>VLOOKUP(BM825,$A$879:$F$2508,6,FALSE)</f>
        <v>33</v>
      </c>
      <c r="BQ825" s="179" t="s">
        <v>69</v>
      </c>
      <c r="BR825" s="10">
        <f>BP825*1.1</f>
        <v>36.300000000000004</v>
      </c>
      <c r="BS825" s="10"/>
      <c r="BT825" s="233"/>
      <c r="BU825" s="179" t="s">
        <v>89</v>
      </c>
      <c r="BV825" s="361" t="s">
        <v>2461</v>
      </c>
      <c r="BX825" s="180"/>
      <c r="BY825" s="180">
        <f>VLOOKUP(BV825,$A$879:$F$2508,6,FALSE)</f>
        <v>72</v>
      </c>
      <c r="BZ825" s="179" t="s">
        <v>69</v>
      </c>
      <c r="CA825" s="10">
        <f>BY825*1.1</f>
        <v>79.2</v>
      </c>
      <c r="CB825" s="10"/>
      <c r="CC825" s="233"/>
      <c r="CD825" s="179" t="s">
        <v>89</v>
      </c>
      <c r="CE825" s="361" t="s">
        <v>2461</v>
      </c>
      <c r="CG825" s="180"/>
      <c r="CH825" s="180">
        <f>VLOOKUP(CE825,$A$879:$F$2508,6,FALSE)</f>
        <v>72</v>
      </c>
      <c r="CI825" s="179" t="s">
        <v>69</v>
      </c>
      <c r="CJ825" s="10">
        <f>CH825*1.1</f>
        <v>79.2</v>
      </c>
      <c r="CK825" s="10"/>
      <c r="CL825" s="233"/>
      <c r="CM825" s="179" t="s">
        <v>89</v>
      </c>
      <c r="CN825" s="361" t="s">
        <v>1805</v>
      </c>
      <c r="CP825" s="180"/>
      <c r="CQ825" s="180">
        <f>VLOOKUP(CN825,$A$879:$F$2508,6,FALSE)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1" t="s">
        <v>2039</v>
      </c>
      <c r="CY825" s="180"/>
      <c r="CZ825" s="180">
        <f>VLOOKUP(CW825,$A$879:$F$2508,6,FALSE)</f>
        <v>141</v>
      </c>
      <c r="DA825" s="179" t="s">
        <v>69</v>
      </c>
      <c r="DB825" s="10">
        <f>CZ825*1.1</f>
        <v>155.10000000000002</v>
      </c>
      <c r="DC825" s="10"/>
      <c r="DD825" s="233"/>
      <c r="DE825" s="179" t="s">
        <v>89</v>
      </c>
      <c r="DF825" s="361" t="s">
        <v>621</v>
      </c>
      <c r="DH825" s="180"/>
      <c r="DI825" s="180">
        <f>VLOOKUP(DF825,$A$879:$F$2508,6,FALSE)</f>
        <v>76</v>
      </c>
      <c r="DJ825" s="179" t="s">
        <v>69</v>
      </c>
      <c r="DK825" s="10">
        <f>DI825*1.1</f>
        <v>83.600000000000009</v>
      </c>
      <c r="DL825" s="10"/>
      <c r="DM825" s="233"/>
      <c r="DN825" s="179" t="s">
        <v>89</v>
      </c>
      <c r="DO825" s="361" t="s">
        <v>497</v>
      </c>
      <c r="DQ825" s="180"/>
      <c r="DR825" s="180">
        <f>VLOOKUP(DO825,$A$879:$F$2508,6,FALSE)</f>
        <v>117</v>
      </c>
      <c r="DS825" s="179" t="s">
        <v>69</v>
      </c>
      <c r="DT825" s="10">
        <f>DR825*1.1</f>
        <v>128.70000000000002</v>
      </c>
      <c r="DU825" s="10"/>
      <c r="DV825" s="233"/>
      <c r="DW825" s="179" t="s">
        <v>89</v>
      </c>
      <c r="DX825" s="361" t="s">
        <v>546</v>
      </c>
      <c r="DZ825" s="180"/>
      <c r="EA825" s="180">
        <f>VLOOKUP(DX825,$A$879:$F$2508,6,FALSE)</f>
        <v>393</v>
      </c>
      <c r="EB825" s="179" t="s">
        <v>69</v>
      </c>
      <c r="EC825" s="10">
        <f>EA825*1.1</f>
        <v>432.3</v>
      </c>
      <c r="ED825" s="10"/>
      <c r="EE825" s="233"/>
      <c r="EF825" s="179" t="s">
        <v>89</v>
      </c>
      <c r="EG825" s="361" t="s">
        <v>1701</v>
      </c>
      <c r="EI825" s="180"/>
      <c r="EJ825" s="180">
        <f>VLOOKUP(EG825,$A$879:$F$2508,6,FALSE)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1" t="s">
        <v>1447</v>
      </c>
      <c r="ER825" s="180"/>
      <c r="ES825" s="180">
        <f>VLOOKUP(EP825,$A$879:$F$2508,6,FALSE)</f>
        <v>33</v>
      </c>
      <c r="ET825" s="179" t="s">
        <v>69</v>
      </c>
      <c r="EU825" s="10">
        <f>ES825*1.1</f>
        <v>36.300000000000004</v>
      </c>
      <c r="EV825" s="10"/>
      <c r="EW825" s="233"/>
      <c r="EX825" s="179" t="s">
        <v>89</v>
      </c>
      <c r="EY825" s="361" t="s">
        <v>2071</v>
      </c>
      <c r="FA825" s="180"/>
      <c r="FB825" s="180">
        <f>VLOOKUP(EY825,$A$879:$F$2508,6,FALSE)</f>
        <v>112</v>
      </c>
      <c r="FC825" s="179" t="s">
        <v>69</v>
      </c>
      <c r="FD825" s="10">
        <f>FB825*1.1</f>
        <v>123.20000000000002</v>
      </c>
      <c r="FE825" s="10"/>
      <c r="FF825" s="233"/>
      <c r="FG825" s="179" t="s">
        <v>89</v>
      </c>
      <c r="FH825" s="361" t="s">
        <v>547</v>
      </c>
      <c r="FJ825" s="180"/>
      <c r="FK825" s="180">
        <f>VLOOKUP(FH825,$A$879:$F$2508,6,FALSE)</f>
        <v>160</v>
      </c>
      <c r="FL825" s="179" t="s">
        <v>69</v>
      </c>
      <c r="FM825" s="10">
        <f>FK825*1.1</f>
        <v>176</v>
      </c>
      <c r="FN825" s="10"/>
      <c r="FO825" s="233"/>
      <c r="FP825" s="179" t="s">
        <v>89</v>
      </c>
      <c r="FQ825" s="361" t="s">
        <v>546</v>
      </c>
      <c r="FS825" s="180"/>
      <c r="FT825" s="180">
        <f>VLOOKUP(FQ825,$A$879:$F$2508,6,FALSE)</f>
        <v>393</v>
      </c>
      <c r="FU825" s="179" t="s">
        <v>69</v>
      </c>
      <c r="FV825" s="10">
        <f>FT825*1.1</f>
        <v>432.3</v>
      </c>
      <c r="FW825" s="10"/>
      <c r="FX825" s="233"/>
      <c r="FY825" s="179" t="s">
        <v>89</v>
      </c>
      <c r="FZ825" s="369" t="s">
        <v>183</v>
      </c>
      <c r="GB825" s="180"/>
      <c r="GC825" s="180" t="e">
        <f>VLOOKUP(FZ825,$A$879:$F$2508,6,FALSE)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1" t="s">
        <v>1719</v>
      </c>
      <c r="GK825" s="180"/>
      <c r="GL825" s="180">
        <f>VLOOKUP(GI825,$A$879:$F$2508,6,FALSE)</f>
        <v>40</v>
      </c>
      <c r="GM825" s="179" t="s">
        <v>69</v>
      </c>
      <c r="GN825" s="10">
        <f>GL825*1.1</f>
        <v>44</v>
      </c>
      <c r="GO825" s="10"/>
      <c r="GP825" s="233"/>
      <c r="GQ825" s="179" t="s">
        <v>89</v>
      </c>
      <c r="GR825" s="361" t="s">
        <v>1719</v>
      </c>
      <c r="GT825" s="180"/>
      <c r="GU825" s="180">
        <f>VLOOKUP(GR825,$A$879:$F$2508,6,FALSE)</f>
        <v>40</v>
      </c>
      <c r="GV825" s="179" t="s">
        <v>69</v>
      </c>
      <c r="GW825" s="10">
        <f>GU825*1.1</f>
        <v>44</v>
      </c>
      <c r="GX825" s="10"/>
      <c r="GY825" s="233"/>
      <c r="GZ825" s="179" t="s">
        <v>89</v>
      </c>
      <c r="HA825" s="361" t="s">
        <v>1447</v>
      </c>
      <c r="HC825" s="180"/>
      <c r="HD825" s="180">
        <f>VLOOKUP(HA825,$A$879:$F$2508,6,FALSE)</f>
        <v>33</v>
      </c>
      <c r="HE825" s="179" t="s">
        <v>69</v>
      </c>
      <c r="HF825" s="10">
        <f>HD825*1.1</f>
        <v>36.300000000000004</v>
      </c>
      <c r="HG825" s="10"/>
      <c r="HH825" s="233"/>
      <c r="HI825" s="179" t="s">
        <v>89</v>
      </c>
      <c r="HJ825" s="361" t="s">
        <v>2461</v>
      </c>
      <c r="HL825" s="180"/>
      <c r="HM825" s="180">
        <f>VLOOKUP(HJ825,$A$879:$F$2508,6,FALSE)</f>
        <v>72</v>
      </c>
      <c r="HN825" s="179" t="s">
        <v>69</v>
      </c>
      <c r="HO825" s="10">
        <f>HM825*1.1</f>
        <v>79.2</v>
      </c>
      <c r="HP825" s="10"/>
      <c r="HQ825" s="233"/>
      <c r="HR825" s="179" t="s">
        <v>89</v>
      </c>
      <c r="HS825" s="361" t="s">
        <v>413</v>
      </c>
      <c r="HU825" s="180"/>
      <c r="HV825" s="180">
        <f>VLOOKUP(HS825,$A$879:$F$2508,6,FALSE)</f>
        <v>60</v>
      </c>
      <c r="HW825" s="179" t="s">
        <v>69</v>
      </c>
      <c r="HX825" s="10">
        <f>HV825*1.1</f>
        <v>66</v>
      </c>
      <c r="HY825" s="10"/>
      <c r="HZ825" s="233"/>
      <c r="IA825" s="179" t="s">
        <v>89</v>
      </c>
      <c r="IB825" s="361" t="s">
        <v>2039</v>
      </c>
      <c r="ID825" s="180"/>
      <c r="IE825" s="180">
        <f>VLOOKUP(IB825,$A$879:$F$2508,6,FALSE)</f>
        <v>141</v>
      </c>
      <c r="IF825" s="179" t="s">
        <v>69</v>
      </c>
      <c r="IG825" s="10">
        <f>IE825*1.1</f>
        <v>155.10000000000002</v>
      </c>
      <c r="IH825" s="10"/>
      <c r="II825" s="233"/>
      <c r="IJ825" s="179" t="s">
        <v>89</v>
      </c>
      <c r="IK825" s="361" t="s">
        <v>1719</v>
      </c>
      <c r="IM825" s="180"/>
      <c r="IN825" s="180">
        <f>VLOOKUP(IK825,$A$879:$F$2508,6,FALSE)</f>
        <v>40</v>
      </c>
      <c r="IO825" s="179" t="s">
        <v>69</v>
      </c>
      <c r="IP825" s="10">
        <f>IN825*1.1</f>
        <v>44</v>
      </c>
      <c r="IQ825" s="10"/>
      <c r="IR825" s="233"/>
      <c r="IS825" s="179" t="s">
        <v>89</v>
      </c>
      <c r="IT825" s="361" t="s">
        <v>497</v>
      </c>
      <c r="IV825" s="180"/>
      <c r="IW825" s="180">
        <f>VLOOKUP(IT825,$A$879:$F$2508,6,FALSE)</f>
        <v>117</v>
      </c>
      <c r="IX825" s="179" t="s">
        <v>69</v>
      </c>
      <c r="IY825" s="10">
        <f>IW825*1.1</f>
        <v>128.70000000000002</v>
      </c>
      <c r="IZ825" s="10"/>
      <c r="JA825" s="233"/>
      <c r="JB825" s="179" t="s">
        <v>89</v>
      </c>
      <c r="JC825" s="361" t="s">
        <v>2029</v>
      </c>
      <c r="JE825" s="180"/>
      <c r="JF825" s="180">
        <f>VLOOKUP(JC825,$A$879:$F$2508,6,FALSE)</f>
        <v>178</v>
      </c>
      <c r="JG825" s="179" t="s">
        <v>69</v>
      </c>
      <c r="JH825" s="10">
        <f>JF825*1.1</f>
        <v>195.8</v>
      </c>
      <c r="JI825" s="10"/>
      <c r="JJ825" s="233"/>
      <c r="JK825" s="179" t="s">
        <v>89</v>
      </c>
      <c r="JL825" s="361" t="s">
        <v>2039</v>
      </c>
      <c r="JN825" s="180"/>
      <c r="JO825" s="180">
        <f>VLOOKUP(JL825,$A$879:$F$2508,6,FALSE)</f>
        <v>141</v>
      </c>
      <c r="JP825" s="179" t="s">
        <v>69</v>
      </c>
      <c r="JQ825" s="10">
        <f>JO825*1.1</f>
        <v>155.10000000000002</v>
      </c>
      <c r="JR825" s="10"/>
      <c r="JS825" s="233"/>
      <c r="JT825" s="179" t="s">
        <v>89</v>
      </c>
      <c r="JU825" s="361" t="s">
        <v>621</v>
      </c>
      <c r="JW825" s="180"/>
      <c r="JX825" s="180">
        <f>VLOOKUP(JU825,$A$879:$F$2508,6,FALSE)</f>
        <v>76</v>
      </c>
      <c r="JY825" s="179" t="s">
        <v>69</v>
      </c>
      <c r="JZ825" s="10">
        <f>JX825*1.1</f>
        <v>83.600000000000009</v>
      </c>
      <c r="KA825" s="10"/>
      <c r="KB825" s="233"/>
      <c r="KC825" s="179" t="s">
        <v>89</v>
      </c>
      <c r="KD825" s="369" t="s">
        <v>183</v>
      </c>
      <c r="KF825" s="180"/>
      <c r="KG825" s="180" t="e">
        <f>VLOOKUP(KD825,$A$879:$F$2508,6,FALSE)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1" t="s">
        <v>1719</v>
      </c>
      <c r="KO825" s="180"/>
      <c r="KP825" s="180">
        <f>VLOOKUP(KM825,$A$879:$F$2508,6,FALSE)</f>
        <v>40</v>
      </c>
      <c r="KQ825" s="179" t="s">
        <v>69</v>
      </c>
      <c r="KR825" s="10">
        <f>KP825*1.1</f>
        <v>44</v>
      </c>
      <c r="KS825" s="10"/>
      <c r="KT825" s="233"/>
      <c r="KU825" s="179" t="s">
        <v>89</v>
      </c>
      <c r="KV825" s="361" t="s">
        <v>2039</v>
      </c>
      <c r="KX825" s="180"/>
      <c r="KY825" s="180">
        <f>VLOOKUP(KV825,$A$879:$F$2508,6,FALSE)</f>
        <v>141</v>
      </c>
      <c r="KZ825" s="179" t="s">
        <v>69</v>
      </c>
      <c r="LA825" s="10">
        <f>KY825*1.1</f>
        <v>155.10000000000002</v>
      </c>
      <c r="LB825" s="10"/>
      <c r="LC825" s="233"/>
      <c r="LD825" s="179" t="s">
        <v>89</v>
      </c>
      <c r="LE825" s="369" t="s">
        <v>183</v>
      </c>
      <c r="LG825" s="180"/>
      <c r="LH825" s="180" t="e">
        <f>VLOOKUP(LE825,$A$879:$F$2508,6,FALSE)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1" t="s">
        <v>2461</v>
      </c>
      <c r="LP825" s="180"/>
      <c r="LQ825" s="180">
        <f>VLOOKUP(LN825,$A$879:$F$2508,6,FALSE)</f>
        <v>72</v>
      </c>
      <c r="LR825" s="179" t="s">
        <v>69</v>
      </c>
      <c r="LS825" s="10">
        <f>LQ825*1.1</f>
        <v>79.2</v>
      </c>
      <c r="LT825" s="10"/>
      <c r="LU825" s="233"/>
      <c r="LV825" s="179" t="s">
        <v>89</v>
      </c>
      <c r="LW825" s="361" t="s">
        <v>2461</v>
      </c>
      <c r="LY825" s="180"/>
      <c r="LZ825" s="180">
        <f>VLOOKUP(LW825,$A$879:$F$2508,6,FALSE)</f>
        <v>72</v>
      </c>
      <c r="MA825" s="179" t="s">
        <v>69</v>
      </c>
      <c r="MB825" s="10">
        <f>LZ825*1.1</f>
        <v>79.2</v>
      </c>
      <c r="MC825" s="10"/>
      <c r="MD825" s="233"/>
      <c r="ME825" s="179" t="s">
        <v>89</v>
      </c>
      <c r="MF825" s="361" t="s">
        <v>2071</v>
      </c>
      <c r="MH825" s="180"/>
      <c r="MI825" s="180">
        <f>VLOOKUP(MF825,$A$879:$F$2508,6,FALSE)</f>
        <v>112</v>
      </c>
      <c r="MJ825" s="179" t="s">
        <v>69</v>
      </c>
      <c r="MK825" s="10">
        <f>MI825*1.1</f>
        <v>123.20000000000002</v>
      </c>
      <c r="ML825" s="10"/>
      <c r="MM825" s="233"/>
      <c r="MN825" s="179" t="s">
        <v>89</v>
      </c>
      <c r="MO825" s="369" t="s">
        <v>183</v>
      </c>
      <c r="MQ825" s="180"/>
      <c r="MR825" s="180" t="e">
        <f>VLOOKUP(MO825,$A$879:$F$2508,6,FALSE)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1" t="s">
        <v>2039</v>
      </c>
      <c r="MZ825" s="180"/>
      <c r="NA825" s="180">
        <f>VLOOKUP(MX825,$A$879:$F$2508,6,FALSE)</f>
        <v>141</v>
      </c>
      <c r="NB825" s="179" t="s">
        <v>69</v>
      </c>
      <c r="NC825" s="10">
        <f>NA825*1.1</f>
        <v>155.10000000000002</v>
      </c>
      <c r="ND825" s="10"/>
      <c r="NE825" s="233"/>
      <c r="NF825" s="179" t="s">
        <v>89</v>
      </c>
      <c r="NG825" s="361" t="s">
        <v>1447</v>
      </c>
      <c r="NI825" s="180"/>
      <c r="NJ825" s="180">
        <f>VLOOKUP(NG825,$A$879:$F$2508,6,FALSE)</f>
        <v>33</v>
      </c>
      <c r="NK825" s="179" t="s">
        <v>69</v>
      </c>
      <c r="NL825" s="10">
        <f>NJ825*1.1</f>
        <v>36.300000000000004</v>
      </c>
      <c r="NM825" s="10"/>
      <c r="NN825" s="233"/>
      <c r="NO825" s="179" t="s">
        <v>89</v>
      </c>
      <c r="NP825" s="361" t="s">
        <v>459</v>
      </c>
      <c r="NR825" s="180"/>
      <c r="NS825" s="180">
        <f>VLOOKUP(NP825,$A$879:$F$2508,6,FALSE)</f>
        <v>55</v>
      </c>
      <c r="NT825" s="179" t="s">
        <v>69</v>
      </c>
      <c r="NU825" s="10">
        <f>NS825*1.1</f>
        <v>60.500000000000007</v>
      </c>
      <c r="NV825" s="10"/>
      <c r="NW825" s="233"/>
      <c r="NX825" s="179" t="s">
        <v>89</v>
      </c>
      <c r="NY825" s="361" t="s">
        <v>497</v>
      </c>
      <c r="OA825" s="180"/>
      <c r="OB825" s="180">
        <f>VLOOKUP(NY825,$A$879:$F$2508,6,FALSE)</f>
        <v>117</v>
      </c>
      <c r="OC825" s="179" t="s">
        <v>69</v>
      </c>
      <c r="OD825" s="10">
        <f>OB825*1.1</f>
        <v>128.70000000000002</v>
      </c>
      <c r="OE825" s="10"/>
      <c r="OF825" s="233"/>
      <c r="OG825" s="179" t="s">
        <v>89</v>
      </c>
      <c r="OH825" s="361" t="s">
        <v>455</v>
      </c>
      <c r="OJ825" s="180"/>
      <c r="OK825" s="180">
        <f>VLOOKUP(OH825,$A$879:$F$2508,6,FALSE)</f>
        <v>38</v>
      </c>
      <c r="OL825" s="179" t="s">
        <v>69</v>
      </c>
      <c r="OM825" s="10">
        <f>OK825*1.1</f>
        <v>41.800000000000004</v>
      </c>
      <c r="ON825" s="10"/>
      <c r="OO825" s="233"/>
      <c r="OP825" s="179" t="s">
        <v>89</v>
      </c>
      <c r="OQ825" s="361" t="s">
        <v>421</v>
      </c>
      <c r="OS825" s="180"/>
      <c r="OT825" s="180">
        <f>VLOOKUP(OQ825,$A$879:$F$2508,6,FALSE)</f>
        <v>96</v>
      </c>
      <c r="OU825" s="179" t="s">
        <v>69</v>
      </c>
      <c r="OV825" s="10">
        <f>OT825*1.1</f>
        <v>105.60000000000001</v>
      </c>
      <c r="OW825" s="10"/>
      <c r="OX825" s="233"/>
      <c r="OY825" s="179" t="s">
        <v>89</v>
      </c>
      <c r="OZ825" s="371" t="s">
        <v>413</v>
      </c>
      <c r="PB825" s="180"/>
      <c r="PC825" s="180">
        <f>VLOOKUP(OZ825,$A$879:$F$2508,6,FALSE)</f>
        <v>60</v>
      </c>
      <c r="PD825" s="179" t="s">
        <v>69</v>
      </c>
      <c r="PE825" s="10">
        <f>PC825*1.1</f>
        <v>66</v>
      </c>
      <c r="PF825" s="10"/>
      <c r="PG825" s="233"/>
      <c r="PH825" s="179" t="s">
        <v>89</v>
      </c>
      <c r="PI825" s="361" t="s">
        <v>1447</v>
      </c>
      <c r="PK825" s="180"/>
      <c r="PL825" s="180">
        <f>VLOOKUP(PI825,$A$879:$F$2508,6,FALSE)</f>
        <v>33</v>
      </c>
      <c r="PM825" s="179" t="s">
        <v>69</v>
      </c>
      <c r="PN825" s="10">
        <f>PL825*1.1</f>
        <v>36.300000000000004</v>
      </c>
      <c r="PO825" s="10"/>
      <c r="PP825" s="233"/>
      <c r="PQ825" s="179" t="s">
        <v>89</v>
      </c>
      <c r="PR825" s="361" t="s">
        <v>452</v>
      </c>
      <c r="PT825" s="180"/>
      <c r="PU825" s="180">
        <f>VLOOKUP(PR825,$A$879:$F$2508,6,FALSE)</f>
        <v>20</v>
      </c>
      <c r="PV825" s="179" t="s">
        <v>69</v>
      </c>
      <c r="PW825" s="10">
        <f>PU825*1.1</f>
        <v>22</v>
      </c>
      <c r="PX825" s="10"/>
      <c r="PY825" s="233"/>
      <c r="PZ825" s="179" t="s">
        <v>89</v>
      </c>
      <c r="QA825" s="363" t="s">
        <v>1719</v>
      </c>
      <c r="QC825" s="180"/>
      <c r="QD825" s="180">
        <f>VLOOKUP(QA825,$A$879:$F$2508,6,FALSE)</f>
        <v>40</v>
      </c>
      <c r="QE825" s="179" t="s">
        <v>69</v>
      </c>
      <c r="QF825" s="10">
        <f>QD825*1.1</f>
        <v>44</v>
      </c>
      <c r="QG825" s="10"/>
      <c r="QH825" s="233"/>
      <c r="QI825" s="179" t="s">
        <v>89</v>
      </c>
      <c r="QJ825" s="369" t="s">
        <v>183</v>
      </c>
      <c r="QL825" s="180"/>
      <c r="QM825" s="180" t="e">
        <f>VLOOKUP(QJ825,$A$879:$F$2508,6,FALSE)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1" t="s">
        <v>413</v>
      </c>
      <c r="QU825" s="180"/>
      <c r="QV825" s="180">
        <f>VLOOKUP(QS825,$A$879:$F$2508,6,FALSE)</f>
        <v>60</v>
      </c>
      <c r="QW825" s="179" t="s">
        <v>69</v>
      </c>
      <c r="QX825" s="10">
        <f>QV825*1.1</f>
        <v>66</v>
      </c>
      <c r="QY825" s="10"/>
      <c r="QZ825" s="233"/>
      <c r="RA825" s="179" t="s">
        <v>89</v>
      </c>
      <c r="RB825" s="361" t="s">
        <v>421</v>
      </c>
      <c r="RD825" s="180"/>
      <c r="RE825" s="180">
        <f>VLOOKUP(RB825,$A$879:$F$2508,6,FALSE)</f>
        <v>96</v>
      </c>
      <c r="RF825" s="179" t="s">
        <v>69</v>
      </c>
      <c r="RG825" s="10">
        <f>RE825*1.1</f>
        <v>105.60000000000001</v>
      </c>
      <c r="RH825" s="10"/>
      <c r="RI825" s="233"/>
      <c r="RJ825" s="179" t="s">
        <v>89</v>
      </c>
      <c r="RK825" s="361" t="s">
        <v>2461</v>
      </c>
      <c r="RM825" s="180"/>
      <c r="RN825" s="180">
        <f>VLOOKUP(RK825,$A$879:$F$2508,6,FALSE)</f>
        <v>72</v>
      </c>
      <c r="RO825" s="179" t="s">
        <v>69</v>
      </c>
      <c r="RP825" s="10">
        <f>RN825*1.1</f>
        <v>79.2</v>
      </c>
      <c r="RQ825" s="10"/>
      <c r="RR825" s="233"/>
      <c r="RS825" s="179" t="s">
        <v>89</v>
      </c>
      <c r="RT825" s="369" t="s">
        <v>183</v>
      </c>
      <c r="RV825" s="180"/>
      <c r="RW825" s="180" t="e">
        <f>VLOOKUP(RT825,$A$879:$F$2508,6,FALSE)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1" t="s">
        <v>1447</v>
      </c>
      <c r="SE825" s="180"/>
      <c r="SF825" s="180">
        <f>VLOOKUP(SC825,$A$879:$F$2508,6,FALSE)</f>
        <v>33</v>
      </c>
      <c r="SG825" s="179" t="s">
        <v>69</v>
      </c>
      <c r="SH825" s="10">
        <f>SF825*1.1</f>
        <v>36.300000000000004</v>
      </c>
      <c r="SI825" s="10"/>
      <c r="SJ825" s="239"/>
      <c r="SK825" s="179" t="s">
        <v>89</v>
      </c>
      <c r="SL825" s="361" t="s">
        <v>1002</v>
      </c>
      <c r="SN825" s="180"/>
      <c r="SO825" s="180">
        <f>VLOOKUP(SL825,$A$879:$F$2508,6,FALSE)</f>
        <v>128</v>
      </c>
      <c r="SP825" s="179" t="s">
        <v>69</v>
      </c>
      <c r="SQ825" s="10">
        <f>SO825*1.1</f>
        <v>140.80000000000001</v>
      </c>
      <c r="SR825" s="10"/>
      <c r="SS825" s="239"/>
      <c r="ST825" s="179" t="s">
        <v>89</v>
      </c>
      <c r="SU825" s="361" t="s">
        <v>2461</v>
      </c>
      <c r="SW825" s="180"/>
      <c r="SX825" s="180">
        <f>VLOOKUP(SU825,$A$879:$F$2508,6,FALSE)</f>
        <v>72</v>
      </c>
      <c r="SY825" s="179" t="s">
        <v>69</v>
      </c>
      <c r="SZ825" s="10">
        <f>SX825*1.1</f>
        <v>79.2</v>
      </c>
      <c r="TA825" s="10"/>
      <c r="TB825" s="239"/>
      <c r="TC825" s="179" t="s">
        <v>89</v>
      </c>
      <c r="TD825" s="369" t="s">
        <v>183</v>
      </c>
      <c r="TF825" s="180"/>
      <c r="TG825" s="180" t="e">
        <f>VLOOKUP(TD825,$A$879:$F$2508,6,FALSE)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1" t="s">
        <v>1008</v>
      </c>
      <c r="TO825" s="180"/>
      <c r="TP825" s="180">
        <f>VLOOKUP(TM825,$A$879:$F$2508,6,FALSE)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1" t="s">
        <v>546</v>
      </c>
      <c r="TX825" s="180"/>
      <c r="TY825" s="180">
        <f>VLOOKUP(TV825,$A$879:$F$2508,6,FALSE)</f>
        <v>393</v>
      </c>
      <c r="TZ825" s="179" t="s">
        <v>69</v>
      </c>
      <c r="UA825" s="10">
        <f>TY825*1.1</f>
        <v>432.3</v>
      </c>
      <c r="UB825" s="10"/>
      <c r="UC825" s="239"/>
      <c r="UD825" s="179" t="s">
        <v>89</v>
      </c>
      <c r="UE825" s="361" t="s">
        <v>1374</v>
      </c>
      <c r="UG825" s="180"/>
      <c r="UH825" s="180">
        <f>VLOOKUP(UE825,$A$879:$F$2508,6,FALSE)</f>
        <v>74</v>
      </c>
      <c r="UI825" s="179" t="s">
        <v>69</v>
      </c>
      <c r="UJ825" s="10">
        <f>UH825*1.1</f>
        <v>81.400000000000006</v>
      </c>
      <c r="UK825" s="10"/>
      <c r="UL825" s="239"/>
      <c r="UM825" s="179" t="s">
        <v>89</v>
      </c>
      <c r="UN825" s="369" t="s">
        <v>183</v>
      </c>
      <c r="UP825" s="180"/>
      <c r="UQ825" s="180" t="e">
        <f>VLOOKUP(UN825,$A$879:$F$2508,6,FALSE)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1" t="s">
        <v>459</v>
      </c>
      <c r="UY825" s="180"/>
      <c r="UZ825" s="180">
        <f>VLOOKUP(UW825,$A$879:$F$2508,6,FALSE)</f>
        <v>55</v>
      </c>
      <c r="VA825" s="179" t="s">
        <v>69</v>
      </c>
      <c r="VB825" s="10">
        <f>UZ825*1.1</f>
        <v>60.500000000000007</v>
      </c>
      <c r="VC825" s="10"/>
      <c r="VD825" s="239"/>
      <c r="VE825" s="179" t="s">
        <v>89</v>
      </c>
      <c r="VF825" s="369" t="s">
        <v>183</v>
      </c>
      <c r="VH825" s="180"/>
      <c r="VI825" s="180" t="e">
        <f>VLOOKUP(VF825,$A$879:$F$2508,6,FALSE)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1" t="s">
        <v>1008</v>
      </c>
      <c r="VQ825" s="180"/>
      <c r="VR825" s="180">
        <f>VLOOKUP(VO825,$A$879:$F$2508,6,FALSE)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9" t="s">
        <v>183</v>
      </c>
      <c r="VZ825" s="180"/>
      <c r="WA825" s="180" t="e">
        <f>VLOOKUP(VX825,$A$879:$F$2508,6,FALSE)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1" t="s">
        <v>546</v>
      </c>
      <c r="WI825" s="180"/>
      <c r="WJ825" s="180">
        <f>VLOOKUP(WG825,$A$879:$F$2508,6,FALSE)</f>
        <v>393</v>
      </c>
      <c r="WK825" s="179" t="s">
        <v>69</v>
      </c>
      <c r="WL825" s="10">
        <f>WJ825*1.1</f>
        <v>432.3</v>
      </c>
      <c r="WN825" s="239"/>
      <c r="WO825" s="179" t="s">
        <v>89</v>
      </c>
      <c r="WP825" s="361" t="s">
        <v>1447</v>
      </c>
      <c r="WQ825" s="180"/>
      <c r="WR825" s="180"/>
      <c r="WS825" s="180">
        <f>VLOOKUP(WP825,$A$879:$F$2508,6,FALSE)</f>
        <v>33</v>
      </c>
      <c r="WT825" s="179" t="s">
        <v>69</v>
      </c>
      <c r="WU825" s="10">
        <f>WS825*1.1</f>
        <v>36.300000000000004</v>
      </c>
      <c r="WV825" s="10"/>
      <c r="WW825" s="239"/>
      <c r="WX825" s="179" t="s">
        <v>89</v>
      </c>
      <c r="WY825" s="361" t="s">
        <v>497</v>
      </c>
      <c r="XA825" s="180"/>
      <c r="XB825" s="180">
        <f>VLOOKUP(WY825,$A$879:$F$2508,6,FALSE)</f>
        <v>117</v>
      </c>
      <c r="XC825" s="179" t="s">
        <v>69</v>
      </c>
      <c r="XD825" s="10">
        <f>XB825*1.1</f>
        <v>128.70000000000002</v>
      </c>
      <c r="XF825" s="239"/>
      <c r="XG825" s="179" t="s">
        <v>89</v>
      </c>
      <c r="XH825" s="371" t="s">
        <v>1447</v>
      </c>
      <c r="XJ825" s="180"/>
      <c r="XK825" s="180">
        <f>VLOOKUP(XH825,$A$879:$F$2508,6,FALSE)</f>
        <v>33</v>
      </c>
      <c r="XL825" s="179" t="s">
        <v>69</v>
      </c>
      <c r="XM825" s="10">
        <f>XK825*1.1</f>
        <v>36.300000000000004</v>
      </c>
      <c r="XO825" s="239"/>
      <c r="XP825" s="179" t="s">
        <v>89</v>
      </c>
      <c r="XQ825" s="361" t="s">
        <v>1719</v>
      </c>
      <c r="XS825" s="180"/>
      <c r="XT825" s="180">
        <f>VLOOKUP(XQ825,$A$879:$F$2508,6,FALSE)</f>
        <v>40</v>
      </c>
      <c r="XU825" s="179" t="s">
        <v>69</v>
      </c>
      <c r="XV825" s="10">
        <f>XT825*1.1</f>
        <v>44</v>
      </c>
      <c r="XW825" s="10"/>
      <c r="XX825" s="239"/>
      <c r="XY825" s="179" t="s">
        <v>89</v>
      </c>
      <c r="XZ825" s="361" t="s">
        <v>2071</v>
      </c>
      <c r="YB825" s="180"/>
      <c r="YC825" s="180">
        <f>VLOOKUP(XZ825,$A$879:$F$2508,6,FALSE)</f>
        <v>112</v>
      </c>
      <c r="YD825" s="179" t="s">
        <v>69</v>
      </c>
      <c r="YE825" s="10">
        <f>YC825*1.1</f>
        <v>123.20000000000002</v>
      </c>
      <c r="YG825" s="239"/>
      <c r="YH825" s="179" t="s">
        <v>89</v>
      </c>
      <c r="YI825" s="361" t="s">
        <v>413</v>
      </c>
      <c r="YK825" s="180"/>
      <c r="YL825" s="180">
        <f>VLOOKUP(YI825,$A$879:$F$2508,6,FALSE)</f>
        <v>60</v>
      </c>
      <c r="YM825" s="179" t="s">
        <v>69</v>
      </c>
      <c r="YN825" s="10">
        <f>YL825*1.1</f>
        <v>66</v>
      </c>
      <c r="YO825" s="10"/>
      <c r="YP825" s="239"/>
      <c r="YQ825" s="179" t="s">
        <v>89</v>
      </c>
      <c r="YR825" s="361" t="s">
        <v>840</v>
      </c>
      <c r="YT825" s="180"/>
      <c r="YU825" s="180">
        <f>VLOOKUP(YR825,$A$879:$F$2508,6,FALSE)</f>
        <v>76</v>
      </c>
      <c r="YV825" s="179" t="s">
        <v>69</v>
      </c>
      <c r="YW825" s="10">
        <f>YU825*1.1</f>
        <v>83.600000000000009</v>
      </c>
      <c r="YY825" s="239"/>
      <c r="YZ825" s="179" t="s">
        <v>89</v>
      </c>
      <c r="ZA825" s="361" t="s">
        <v>847</v>
      </c>
      <c r="ZC825" s="180"/>
      <c r="ZD825" s="180">
        <f>VLOOKUP(ZA825,$A$879:$F$2508,6,FALSE)</f>
        <v>4</v>
      </c>
      <c r="ZE825" s="179" t="s">
        <v>69</v>
      </c>
      <c r="ZF825" s="10">
        <f>ZD825*1.1</f>
        <v>4.4000000000000004</v>
      </c>
      <c r="ZH825" s="239"/>
      <c r="ZI825" s="179" t="s">
        <v>89</v>
      </c>
      <c r="ZJ825" s="361" t="s">
        <v>413</v>
      </c>
      <c r="ZL825" s="180"/>
      <c r="ZM825" s="180">
        <f>VLOOKUP(ZJ825,$A$879:$F$2508,6,FALSE)</f>
        <v>60</v>
      </c>
      <c r="ZN825" s="179" t="s">
        <v>69</v>
      </c>
      <c r="ZO825" s="10">
        <f>ZM825*1.1</f>
        <v>66</v>
      </c>
      <c r="ZQ825" s="239"/>
      <c r="ZR825" s="179" t="s">
        <v>89</v>
      </c>
      <c r="ZS825" s="361" t="s">
        <v>2461</v>
      </c>
      <c r="ZU825" s="180"/>
      <c r="ZV825" s="180">
        <f>VLOOKUP(ZS825,$A$879:$F$2508,6,FALSE)</f>
        <v>72</v>
      </c>
      <c r="ZW825" s="179" t="s">
        <v>69</v>
      </c>
      <c r="ZX825" s="10">
        <f>ZV825*1.1</f>
        <v>79.2</v>
      </c>
      <c r="ZY825" s="10"/>
      <c r="ZZ825" s="239"/>
      <c r="AAA825" s="179" t="s">
        <v>89</v>
      </c>
      <c r="AAB825" s="361" t="s">
        <v>459</v>
      </c>
      <c r="AAD825" s="180"/>
      <c r="AAE825" s="180">
        <f>VLOOKUP(AAB825,$A$879:$F$2508,6,FALSE)</f>
        <v>55</v>
      </c>
      <c r="AAF825" s="179" t="s">
        <v>69</v>
      </c>
      <c r="AAG825" s="10">
        <f>AAE825*1.1</f>
        <v>60.500000000000007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VLOOKUP(AAK825,$A$879:$F$2508,6,FALSE)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1" t="s">
        <v>459</v>
      </c>
      <c r="AAV825" s="180"/>
      <c r="AAW825" s="180">
        <f>VLOOKUP(AAT825,$A$879:$F$2508,6,FALSE)</f>
        <v>55</v>
      </c>
      <c r="AAX825" s="179" t="s">
        <v>69</v>
      </c>
      <c r="AAY825" s="10">
        <f>AAW825*1.1</f>
        <v>60.500000000000007</v>
      </c>
      <c r="AAZ825" s="10"/>
      <c r="ABA825" s="239"/>
      <c r="ABB825" s="179" t="s">
        <v>89</v>
      </c>
      <c r="ABC825" s="375" t="s">
        <v>413</v>
      </c>
      <c r="ABE825" s="180"/>
      <c r="ABF825" s="180">
        <f>VLOOKUP(ABC825,$A$879:$F$2508,6,FALSE)</f>
        <v>60</v>
      </c>
      <c r="ABG825" s="179" t="s">
        <v>69</v>
      </c>
      <c r="ABH825" s="10">
        <f>ABF825*1.1</f>
        <v>66</v>
      </c>
      <c r="ABI825" s="10"/>
      <c r="ABJ825" s="239"/>
      <c r="ABK825" s="179" t="s">
        <v>89</v>
      </c>
      <c r="ABL825" s="361" t="s">
        <v>621</v>
      </c>
      <c r="ABN825" s="180"/>
      <c r="ABO825" s="180">
        <f>VLOOKUP(ABL825,$A$879:$F$2508,6,FALSE)</f>
        <v>76</v>
      </c>
      <c r="ABP825" s="179" t="s">
        <v>69</v>
      </c>
      <c r="ABQ825" s="10">
        <f>ABO825*1.1</f>
        <v>83.600000000000009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VLOOKUP(ABU825,$A$879:$F$2508,6,FALSE)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VLOOKUP(ACD825,$A$879:$F$2508,6,FALSE)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VLOOKUP(ACM825,$A$879:$F$2508,6,FALSE)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VLOOKUP(ACV825,$A$879:$F$2508,6,FALSE)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1" t="s">
        <v>1701</v>
      </c>
      <c r="ADG825" s="180"/>
      <c r="ADH825" s="180">
        <f>VLOOKUP(ADE825,$A$879:$F$2508,6,FALSE)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VLOOKUP(ADN825,$A$879:$F$2508,6,FALSE)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1" t="s">
        <v>413</v>
      </c>
      <c r="ADY825" s="180"/>
      <c r="ADZ825" s="180">
        <f>VLOOKUP(ADW825,$A$879:$F$2508,6,FALSE)</f>
        <v>60</v>
      </c>
      <c r="AEA825" s="179" t="s">
        <v>69</v>
      </c>
      <c r="AEB825" s="10">
        <f>ADZ825*1.1</f>
        <v>66</v>
      </c>
      <c r="AED825" s="239"/>
      <c r="AEE825" s="179" t="s">
        <v>89</v>
      </c>
      <c r="AEF825" s="75" t="s">
        <v>183</v>
      </c>
      <c r="AEH825" s="180"/>
      <c r="AEI825" s="180" t="e">
        <f>VLOOKUP(AEF825,$A$879:$F$2508,6,FALSE)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VLOOKUP(AEO825,$A$879:$F$2508,6,FALSE)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VLOOKUP(AEX825,$A$879:$F$2508,6,FALSE)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VLOOKUP(AFG825,$A$879:$F$2508,6,FALSE)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VLOOKUP(AFP825,$A$879:$F$2508,6,FALSE)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1" t="s">
        <v>621</v>
      </c>
      <c r="AGA825" s="180"/>
      <c r="AGB825" s="180">
        <f>VLOOKUP(AFY825,$A$879:$F$2508,6,FALSE)</f>
        <v>76</v>
      </c>
      <c r="AGC825" s="179" t="s">
        <v>69</v>
      </c>
      <c r="AGD825" s="10">
        <f>AGB825*1.1</f>
        <v>83.600000000000009</v>
      </c>
      <c r="AGE825" s="10"/>
      <c r="AGF825" s="239"/>
      <c r="AGG825" s="179" t="s">
        <v>89</v>
      </c>
      <c r="AGH825" s="361" t="s">
        <v>413</v>
      </c>
      <c r="AGJ825" s="180"/>
      <c r="AGK825" s="180">
        <f>VLOOKUP(AGH825,$A$879:$F$2508,6,FALSE)</f>
        <v>60</v>
      </c>
      <c r="AGL825" s="179" t="s">
        <v>69</v>
      </c>
      <c r="AGM825" s="10">
        <f>AGK825*1.1</f>
        <v>66</v>
      </c>
      <c r="AGN825" s="10"/>
      <c r="AGO825" s="239"/>
      <c r="AGP825" s="179" t="s">
        <v>89</v>
      </c>
      <c r="AGQ825" s="361" t="s">
        <v>2071</v>
      </c>
      <c r="AGS825" s="180"/>
      <c r="AGT825" s="180">
        <f>VLOOKUP(AGQ825,$A$879:$F$2508,6,FALSE)</f>
        <v>112</v>
      </c>
      <c r="AGU825" s="179" t="s">
        <v>69</v>
      </c>
      <c r="AGV825" s="10">
        <f>AGT825*1.1</f>
        <v>123.20000000000002</v>
      </c>
      <c r="AGW825" s="10"/>
      <c r="AGX825" s="239"/>
      <c r="AGY825" s="179" t="s">
        <v>89</v>
      </c>
      <c r="AGZ825" s="361" t="s">
        <v>546</v>
      </c>
      <c r="AHB825" s="180"/>
      <c r="AHC825" s="180">
        <f>VLOOKUP(AGZ825,$A$879:$F$2508,6,FALSE)</f>
        <v>393</v>
      </c>
      <c r="AHD825" s="179" t="s">
        <v>69</v>
      </c>
      <c r="AHE825" s="10">
        <f>AHC825*1.1</f>
        <v>432.3</v>
      </c>
      <c r="AHF825" s="10"/>
      <c r="AHG825" s="239"/>
      <c r="AHH825" s="179" t="s">
        <v>89</v>
      </c>
      <c r="AHI825" s="441" t="s">
        <v>413</v>
      </c>
      <c r="AHK825" s="180"/>
      <c r="AHL825" s="180">
        <f>VLOOKUP(AHI825,$A$879:$F$2508,6,FALSE)</f>
        <v>60</v>
      </c>
      <c r="AHM825" s="179" t="s">
        <v>69</v>
      </c>
      <c r="AHN825" s="10">
        <f>AHL825*1.1</f>
        <v>66</v>
      </c>
      <c r="AHO825" s="10"/>
      <c r="AHP825" s="239"/>
      <c r="AHQ825" s="179" t="s">
        <v>89</v>
      </c>
      <c r="AHR825" s="361" t="s">
        <v>2029</v>
      </c>
      <c r="AHT825" s="180"/>
      <c r="AHU825" s="180">
        <f>VLOOKUP(AHR825,$A$879:$F$2508,6,FALSE)</f>
        <v>178</v>
      </c>
      <c r="AHV825" s="179" t="s">
        <v>69</v>
      </c>
      <c r="AHW825" s="10">
        <f>AHU825*1.1</f>
        <v>195.8</v>
      </c>
      <c r="AHX825" s="10"/>
      <c r="AHY825" s="239"/>
      <c r="AHZ825" s="179" t="s">
        <v>89</v>
      </c>
      <c r="AIA825" s="361" t="s">
        <v>459</v>
      </c>
      <c r="AIC825" s="180"/>
      <c r="AID825" s="180">
        <f>VLOOKUP(AIA825,$A$879:$F$2508,6,FALSE)</f>
        <v>55</v>
      </c>
      <c r="AIE825" s="179" t="s">
        <v>69</v>
      </c>
      <c r="AIF825" s="10">
        <f>AID825*1.1</f>
        <v>60.500000000000007</v>
      </c>
      <c r="AIG825" s="10"/>
      <c r="AIH825" s="239"/>
      <c r="AII825" s="179" t="s">
        <v>89</v>
      </c>
      <c r="AIJ825" s="361" t="s">
        <v>1447</v>
      </c>
      <c r="AIL825" s="180"/>
      <c r="AIM825" s="180">
        <f>VLOOKUP(AIJ825,$A$879:$F$2508,6,FALSE)</f>
        <v>33</v>
      </c>
      <c r="AIN825" s="179" t="s">
        <v>69</v>
      </c>
      <c r="AIO825" s="10">
        <f>AIM825*1.1</f>
        <v>36.300000000000004</v>
      </c>
      <c r="AIP825" s="10"/>
      <c r="AIQ825" s="239"/>
      <c r="AIR825" s="179" t="s">
        <v>89</v>
      </c>
      <c r="AIS825" s="361" t="s">
        <v>1719</v>
      </c>
      <c r="AIU825" s="180"/>
      <c r="AIV825" s="180">
        <f>VLOOKUP(AIS825,$A$879:$F$2508,6,FALSE)</f>
        <v>40</v>
      </c>
      <c r="AIW825" s="179" t="s">
        <v>69</v>
      </c>
      <c r="AIX825" s="10">
        <f>AIV825*1.1</f>
        <v>44</v>
      </c>
      <c r="AIY825" s="10"/>
      <c r="AIZ825" s="239"/>
      <c r="AJA825" s="179" t="s">
        <v>89</v>
      </c>
      <c r="AJB825" s="371" t="s">
        <v>2461</v>
      </c>
      <c r="AJD825" s="180"/>
      <c r="AJE825" s="180">
        <f>VLOOKUP(AJB825,$A$879:$F$2508,6,FALSE)</f>
        <v>72</v>
      </c>
      <c r="AJF825" s="179" t="s">
        <v>69</v>
      </c>
      <c r="AJG825" s="10">
        <f>AJE825*1.1</f>
        <v>79.2</v>
      </c>
      <c r="AJH825" s="10"/>
      <c r="AJI825" s="239"/>
      <c r="AJJ825" s="179" t="s">
        <v>89</v>
      </c>
      <c r="AJK825" s="361" t="s">
        <v>2461</v>
      </c>
      <c r="AJM825" s="180"/>
      <c r="AJN825" s="180">
        <f>VLOOKUP(AJK825,$A$879:$F$2508,6,FALSE)</f>
        <v>72</v>
      </c>
      <c r="AJO825" s="179" t="s">
        <v>69</v>
      </c>
      <c r="AJP825" s="10">
        <f>AJN825*1.1</f>
        <v>79.2</v>
      </c>
      <c r="AJQ825" s="10"/>
      <c r="AJR825" s="239"/>
      <c r="AJS825" s="179" t="s">
        <v>89</v>
      </c>
      <c r="AJT825" s="367" t="s">
        <v>1719</v>
      </c>
      <c r="AJV825" s="180"/>
      <c r="AJW825" s="180">
        <f>VLOOKUP(AJT825,$A$879:$F$2508,6,FALSE)</f>
        <v>40</v>
      </c>
      <c r="AJX825" s="179" t="s">
        <v>69</v>
      </c>
      <c r="AJY825" s="10">
        <f>AJW825*1.1</f>
        <v>44</v>
      </c>
      <c r="AJZ825" s="10"/>
      <c r="AKA825" s="239"/>
      <c r="AKB825" s="179" t="s">
        <v>89</v>
      </c>
      <c r="AKC825" s="361" t="s">
        <v>413</v>
      </c>
      <c r="AKE825" s="180"/>
      <c r="AKF825" s="180">
        <f>VLOOKUP(AKC825,$A$879:$F$2508,6,FALSE)</f>
        <v>60</v>
      </c>
      <c r="AKG825" s="179" t="s">
        <v>69</v>
      </c>
      <c r="AKH825" s="10">
        <f>AKF825*1.1</f>
        <v>66</v>
      </c>
      <c r="AKI825" s="10"/>
      <c r="AKJ825" s="239"/>
      <c r="AKK825" s="179" t="s">
        <v>89</v>
      </c>
      <c r="AKL825" s="361" t="s">
        <v>413</v>
      </c>
      <c r="AKN825" s="180"/>
      <c r="AKO825" s="180">
        <f>VLOOKUP(AKL825,$A$879:$F$2508,6,FALSE)</f>
        <v>60</v>
      </c>
      <c r="AKP825" s="179" t="s">
        <v>69</v>
      </c>
      <c r="AKQ825" s="10">
        <f>AKO825*1.1</f>
        <v>66</v>
      </c>
      <c r="AKR825" s="10"/>
      <c r="AKS825" s="239"/>
      <c r="AKT825" s="179" t="s">
        <v>89</v>
      </c>
      <c r="AKU825" s="361" t="s">
        <v>2461</v>
      </c>
      <c r="AKW825" s="180"/>
      <c r="AKX825" s="180">
        <f>VLOOKUP(AKU825,$A$879:$F$2508,6,FALSE)</f>
        <v>72</v>
      </c>
      <c r="AKY825" s="179" t="s">
        <v>69</v>
      </c>
      <c r="AKZ825" s="10">
        <f>AKX825*1.1</f>
        <v>79.2</v>
      </c>
      <c r="ALA825" s="10"/>
      <c r="ALB825" s="239"/>
      <c r="ALC825" s="179" t="s">
        <v>89</v>
      </c>
      <c r="ALD825" s="361" t="s">
        <v>1447</v>
      </c>
      <c r="ALF825" s="180"/>
      <c r="ALG825" s="180">
        <f>VLOOKUP(ALD825,$A$879:$F$2508,6,FALSE)</f>
        <v>33</v>
      </c>
      <c r="ALH825" s="179" t="s">
        <v>69</v>
      </c>
      <c r="ALI825" s="10">
        <f>ALG825*1.1</f>
        <v>36.300000000000004</v>
      </c>
      <c r="ALJ825" s="10"/>
      <c r="ALK825" s="239"/>
      <c r="ALL825" s="179" t="s">
        <v>89</v>
      </c>
      <c r="ALM825" s="361" t="s">
        <v>2071</v>
      </c>
      <c r="ALO825" s="180"/>
      <c r="ALP825" s="180">
        <f>VLOOKUP(ALM825,$A$879:$F$2508,6,FALSE)</f>
        <v>112</v>
      </c>
      <c r="ALQ825" s="179" t="s">
        <v>69</v>
      </c>
      <c r="ALR825" s="10">
        <f>ALP825*1.1</f>
        <v>123.20000000000002</v>
      </c>
      <c r="ALS825" s="10"/>
      <c r="ALT825" s="239"/>
      <c r="ALU825" s="179" t="s">
        <v>89</v>
      </c>
      <c r="ALV825" s="361" t="s">
        <v>1002</v>
      </c>
      <c r="ALX825" s="180"/>
      <c r="ALY825" s="180">
        <f>VLOOKUP(ALV825,$A$879:$F$2508,6,FALSE)</f>
        <v>128</v>
      </c>
      <c r="ALZ825" s="179" t="s">
        <v>69</v>
      </c>
      <c r="AMA825" s="10">
        <f>ALY825*1.1</f>
        <v>140.80000000000001</v>
      </c>
      <c r="AMB825" s="10"/>
      <c r="AMC825" s="239"/>
      <c r="AMD825" s="179" t="s">
        <v>89</v>
      </c>
      <c r="AME825" s="444" t="s">
        <v>459</v>
      </c>
      <c r="AMG825" s="180"/>
      <c r="AMH825" s="180">
        <f>VLOOKUP(AME825,$A$879:$F$2508,6,FALSE)</f>
        <v>55</v>
      </c>
      <c r="AMI825" s="179" t="s">
        <v>69</v>
      </c>
      <c r="AMJ825" s="10">
        <f>AMH825*1.1</f>
        <v>60.500000000000007</v>
      </c>
      <c r="AMK825" s="10"/>
      <c r="AML825" s="239"/>
      <c r="AMM825" s="179" t="s">
        <v>89</v>
      </c>
      <c r="AMN825" s="363" t="s">
        <v>413</v>
      </c>
      <c r="AMP825" s="180"/>
      <c r="AMQ825" s="180">
        <f>VLOOKUP(AMN825,$A$879:$F$2508,6,FALSE)</f>
        <v>60</v>
      </c>
      <c r="AMR825" s="179" t="s">
        <v>69</v>
      </c>
      <c r="AMS825" s="10">
        <f>AMQ825*1.1</f>
        <v>66</v>
      </c>
      <c r="AMT825" s="10"/>
      <c r="AMU825" s="239"/>
      <c r="AMV825" s="179" t="s">
        <v>89</v>
      </c>
      <c r="AMW825" s="361" t="s">
        <v>421</v>
      </c>
      <c r="AMY825" s="180"/>
      <c r="AMZ825" s="180">
        <f>VLOOKUP(AMW825,$A$879:$F$2508,6,FALSE)</f>
        <v>96</v>
      </c>
      <c r="ANA825" s="179" t="s">
        <v>69</v>
      </c>
      <c r="ANB825" s="10">
        <f>AMZ825*1.1</f>
        <v>105.60000000000001</v>
      </c>
      <c r="ANC825" s="10"/>
      <c r="AND825" s="239"/>
      <c r="ANE825" s="179" t="s">
        <v>89</v>
      </c>
      <c r="ANF825" s="361" t="s">
        <v>621</v>
      </c>
      <c r="ANH825" s="180"/>
      <c r="ANI825" s="180">
        <f>VLOOKUP(ANF825,$A$879:$F$2508,6,FALSE)</f>
        <v>76</v>
      </c>
      <c r="ANJ825" s="179" t="s">
        <v>69</v>
      </c>
      <c r="ANK825" s="10">
        <f>ANI825*1.1</f>
        <v>83.600000000000009</v>
      </c>
      <c r="ANL825" s="10"/>
      <c r="ANM825" s="239"/>
      <c r="ANN825" s="179" t="s">
        <v>89</v>
      </c>
      <c r="ANO825" s="371" t="s">
        <v>1447</v>
      </c>
      <c r="ANQ825" s="180"/>
      <c r="ANR825" s="180">
        <f>VLOOKUP(ANO825,$A$879:$F$2508,6,FALSE)</f>
        <v>33</v>
      </c>
      <c r="ANS825" s="179" t="s">
        <v>69</v>
      </c>
      <c r="ANT825" s="10">
        <f>ANR825*1.1</f>
        <v>36.300000000000004</v>
      </c>
      <c r="ANU825" s="10"/>
      <c r="ANV825" s="239"/>
      <c r="ANW825" s="179" t="s">
        <v>89</v>
      </c>
      <c r="ANX825" s="361" t="s">
        <v>413</v>
      </c>
      <c r="ANZ825" s="180"/>
      <c r="AOA825" s="180">
        <f>VLOOKUP(ANX825,$A$879:$F$2508,6,FALSE)</f>
        <v>60</v>
      </c>
      <c r="AOB825" s="179" t="s">
        <v>69</v>
      </c>
      <c r="AOC825" s="10">
        <f>AOA825*1.1</f>
        <v>66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VLOOKUP(AOG825,$A$879:$F$2508,6,FALSE)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1" t="s">
        <v>2029</v>
      </c>
      <c r="AOR825" s="180"/>
      <c r="AOS825" s="180">
        <f>VLOOKUP(AOP825,$A$879:$F$2508,6,FALSE)</f>
        <v>178</v>
      </c>
      <c r="AOT825" s="179" t="s">
        <v>69</v>
      </c>
      <c r="AOU825" s="10">
        <f>AOS825*1.1</f>
        <v>195.8</v>
      </c>
      <c r="AOV825" s="10"/>
      <c r="AOW825" s="239"/>
      <c r="AOX825" s="179" t="s">
        <v>89</v>
      </c>
      <c r="AOY825" s="447" t="s">
        <v>1719</v>
      </c>
      <c r="APA825" s="180"/>
      <c r="APB825" s="180">
        <f>VLOOKUP(AOY825,$A$879:$F$2508,6,FALSE)</f>
        <v>40</v>
      </c>
      <c r="APC825" s="179" t="s">
        <v>69</v>
      </c>
      <c r="APD825" s="10">
        <f>APB825*1.1</f>
        <v>44</v>
      </c>
      <c r="APE825" s="10"/>
      <c r="APF825" s="239"/>
      <c r="APG825" s="179" t="s">
        <v>89</v>
      </c>
      <c r="APH825" s="361" t="s">
        <v>496</v>
      </c>
      <c r="APJ825" s="180"/>
      <c r="APK825" s="180">
        <f>VLOOKUP(APH825,$A$879:$F$2508,6,FALSE)</f>
        <v>0</v>
      </c>
      <c r="APL825" s="179" t="s">
        <v>69</v>
      </c>
      <c r="APM825" s="10">
        <f>APK825*1.1</f>
        <v>0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VLOOKUP(APQ825,$A$879:$F$2508,6,FALSE)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1" t="s">
        <v>2039</v>
      </c>
      <c r="AQB825" s="180"/>
      <c r="AQC825" s="180">
        <f>VLOOKUP(APZ825,$A$879:$F$2508,6,FALSE)</f>
        <v>141</v>
      </c>
      <c r="AQD825" s="179" t="s">
        <v>69</v>
      </c>
      <c r="AQE825" s="10">
        <f>AQC825*1.1</f>
        <v>155.10000000000002</v>
      </c>
      <c r="AQF825" s="10"/>
      <c r="AQG825" s="239"/>
      <c r="AQH825" s="179" t="s">
        <v>89</v>
      </c>
      <c r="AQI825" s="361" t="s">
        <v>497</v>
      </c>
      <c r="AQK825" s="180"/>
      <c r="AQL825" s="180">
        <f>VLOOKUP(AQI825,$A$879:$F$2508,6,FALSE)</f>
        <v>117</v>
      </c>
      <c r="AQM825" s="179" t="s">
        <v>69</v>
      </c>
      <c r="AQN825" s="10">
        <f>AQL825*1.1</f>
        <v>128.70000000000002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VLOOKUP(AQR825,$A$879:$F$2508,6,FALSE)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VLOOKUP(ARA825,$A$879:$F$2508,6,FALSE)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VLOOKUP(ARJ825,$A$879:$F$2508,6,FALSE)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VLOOKUP(ARS825,$A$879:$F$2508,6,FALSE)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1" t="s">
        <v>1002</v>
      </c>
      <c r="ASD825" s="180"/>
      <c r="ASE825" s="180">
        <f>VLOOKUP(ASB825,$A$879:$F$2508,6,FALSE)</f>
        <v>128</v>
      </c>
      <c r="ASF825" s="179" t="s">
        <v>69</v>
      </c>
      <c r="ASG825" s="10">
        <f>ASE825*1.1</f>
        <v>140.80000000000001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VLOOKUP(ASK825,$A$879:$F$2508,6,FALSE)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1" t="s">
        <v>1002</v>
      </c>
      <c r="ASV825" s="180"/>
      <c r="ASW825" s="180">
        <f>VLOOKUP(AST825,$A$879:$F$2508,6,FALSE)</f>
        <v>128</v>
      </c>
      <c r="ASX825" s="179" t="s">
        <v>69</v>
      </c>
      <c r="ASY825" s="10">
        <f>ASW825*1.1</f>
        <v>140.80000000000001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VLOOKUP(ATC825,$A$879:$F$2508,6,FALSE)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VLOOKUP(ATL825,$A$879:$F$2508,6,FALSE)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VLOOKUP(ATU825,$A$879:$F$2508,6,FALSE)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VLOOKUP(AUD825,$A$879:$F$2508,6,FALSE)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VLOOKUP(AUM825,$A$879:$F$2508,6,FALSE)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VLOOKUP(AUV825,$A$879:$F$2508,6,FALSE)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VLOOKUP(AVE825,$A$879:$F$2508,6,FALSE)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VLOOKUP(AVN825,$A$879:$F$2508,6,FALSE)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VLOOKUP(AVW825,$A$879:$F$2508,6,FALSE)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VLOOKUP(AWF825,$A$879:$F$2508,6,FALSE)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1" t="s">
        <v>463</v>
      </c>
      <c r="AWQ825" s="180"/>
      <c r="AWR825" s="180">
        <f>VLOOKUP(AWO825,$A$879:$F$2508,6,FALSE)</f>
        <v>110</v>
      </c>
      <c r="AWS825" s="179" t="s">
        <v>69</v>
      </c>
      <c r="AWT825" s="10">
        <f>AWR825*1.1</f>
        <v>121.00000000000001</v>
      </c>
      <c r="AWU825" s="10"/>
      <c r="AWV825" s="239"/>
      <c r="AWW825" s="179" t="s">
        <v>89</v>
      </c>
      <c r="AWX825" s="361" t="s">
        <v>459</v>
      </c>
      <c r="AWZ825" s="180"/>
      <c r="AXA825" s="180">
        <f>VLOOKUP(AWX825,$A$879:$F$2508,6,FALSE)</f>
        <v>55</v>
      </c>
      <c r="AXB825" s="179" t="s">
        <v>69</v>
      </c>
      <c r="AXC825" s="10">
        <f>AXA825*1.1</f>
        <v>60.500000000000007</v>
      </c>
      <c r="AXD825" s="10"/>
      <c r="AXE825" s="239"/>
      <c r="AXF825" s="179" t="s">
        <v>89</v>
      </c>
      <c r="AXG825" s="361" t="s">
        <v>477</v>
      </c>
      <c r="AXI825" s="180"/>
      <c r="AXJ825" s="180">
        <f>VLOOKUP(AXG825,$A$879:$F$2508,6,FALSE)</f>
        <v>144</v>
      </c>
      <c r="AXK825" s="179" t="s">
        <v>69</v>
      </c>
      <c r="AXL825" s="10">
        <f>AXJ825*1.1</f>
        <v>158.4</v>
      </c>
      <c r="AXM825" s="10"/>
      <c r="AXN825" s="239"/>
      <c r="AXO825" s="179" t="s">
        <v>89</v>
      </c>
      <c r="AXP825" s="361" t="s">
        <v>546</v>
      </c>
      <c r="AXR825" s="180"/>
      <c r="AXS825" s="180">
        <f>VLOOKUP(AXP825,$A$879:$F$2508,6,FALSE)</f>
        <v>393</v>
      </c>
      <c r="AXT825" s="179" t="s">
        <v>69</v>
      </c>
      <c r="AXU825" s="10">
        <f>AXS825*1.1</f>
        <v>432.3</v>
      </c>
      <c r="AXV825" s="10"/>
      <c r="AXW825" s="239"/>
      <c r="AXX825" s="179" t="s">
        <v>89</v>
      </c>
      <c r="AXY825" s="361" t="s">
        <v>547</v>
      </c>
      <c r="AYA825" s="180"/>
      <c r="AYB825" s="180">
        <f>VLOOKUP(AXY825,$A$879:$F$2508,6,FALSE)</f>
        <v>160</v>
      </c>
      <c r="AYC825" s="179" t="s">
        <v>69</v>
      </c>
      <c r="AYD825" s="10">
        <f>AYB825*1.1</f>
        <v>176</v>
      </c>
      <c r="AYE825" s="10"/>
      <c r="AYF825" s="239"/>
      <c r="AYG825" s="179" t="s">
        <v>89</v>
      </c>
      <c r="AYH825" s="361" t="s">
        <v>1701</v>
      </c>
      <c r="AYJ825" s="180"/>
      <c r="AYK825" s="180">
        <f>VLOOKUP(AYH825,$A$879:$F$2508,6,FALSE)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1" t="s">
        <v>2039</v>
      </c>
      <c r="AYS825" s="180"/>
      <c r="AYT825" s="180">
        <f>VLOOKUP(AYQ825,$A$879:$F$2508,6,FALSE)</f>
        <v>141</v>
      </c>
      <c r="AYU825" s="179" t="s">
        <v>69</v>
      </c>
      <c r="AYV825" s="10">
        <f>AYT825*1.1</f>
        <v>155.10000000000002</v>
      </c>
      <c r="AYW825" s="10"/>
      <c r="AYX825" s="239"/>
      <c r="AYY825" s="179" t="s">
        <v>89</v>
      </c>
      <c r="AYZ825" s="361" t="s">
        <v>497</v>
      </c>
      <c r="AZB825" s="180"/>
      <c r="AZC825" s="180">
        <f>VLOOKUP(AYZ825,$A$879:$F$2508,6,FALSE)</f>
        <v>117</v>
      </c>
      <c r="AZD825" s="179" t="s">
        <v>69</v>
      </c>
      <c r="AZE825" s="10">
        <f>AZC825*1.1</f>
        <v>128.70000000000002</v>
      </c>
      <c r="AZF825" s="10"/>
      <c r="AZG825" s="239"/>
      <c r="AZH825" s="179" t="s">
        <v>89</v>
      </c>
      <c r="AZI825" s="361" t="s">
        <v>2029</v>
      </c>
      <c r="AZK825" s="180"/>
      <c r="AZL825" s="180">
        <f>VLOOKUP(AZI825,$A$879:$F$2508,6,FALSE)</f>
        <v>178</v>
      </c>
      <c r="AZM825" s="179" t="s">
        <v>69</v>
      </c>
      <c r="AZN825" s="10">
        <f>AZL825*1.1</f>
        <v>195.8</v>
      </c>
      <c r="AZO825" s="10"/>
      <c r="AZP825" s="239"/>
      <c r="AZQ825" s="179" t="s">
        <v>89</v>
      </c>
      <c r="AZR825" s="361" t="s">
        <v>547</v>
      </c>
      <c r="AZT825" s="180"/>
      <c r="AZU825" s="180">
        <f>VLOOKUP(AZR825,$A$879:$F$2508,6,FALSE)</f>
        <v>160</v>
      </c>
      <c r="AZV825" s="179" t="s">
        <v>69</v>
      </c>
      <c r="AZW825" s="10">
        <f>AZU825*1.1</f>
        <v>176</v>
      </c>
      <c r="AZX825" s="10"/>
      <c r="AZY825" s="239"/>
      <c r="AZZ825" s="179" t="s">
        <v>89</v>
      </c>
      <c r="BAA825" s="361" t="s">
        <v>2029</v>
      </c>
      <c r="BAC825" s="180"/>
      <c r="BAD825" s="180">
        <f>VLOOKUP(BAA825,$A$879:$F$2508,6,FALSE)</f>
        <v>178</v>
      </c>
      <c r="BAE825" s="179" t="s">
        <v>69</v>
      </c>
      <c r="BAF825" s="10">
        <f>BAD825*1.1</f>
        <v>195.8</v>
      </c>
      <c r="BAG825" s="10"/>
      <c r="BAH825" s="239"/>
      <c r="BAI825" s="179" t="s">
        <v>89</v>
      </c>
      <c r="BAJ825" s="441" t="s">
        <v>421</v>
      </c>
      <c r="BAL825" s="180"/>
      <c r="BAM825" s="180">
        <f>VLOOKUP(BAJ825,$A$879:$F$2508,6,FALSE)</f>
        <v>96</v>
      </c>
      <c r="BAN825" s="179" t="s">
        <v>69</v>
      </c>
      <c r="BAO825" s="10">
        <f>BAM825*1.1</f>
        <v>105.60000000000001</v>
      </c>
      <c r="BAP825" s="10"/>
      <c r="BAQ825" s="239"/>
      <c r="BAR825" s="179" t="s">
        <v>89</v>
      </c>
      <c r="BAS825" s="361" t="s">
        <v>459</v>
      </c>
      <c r="BAU825" s="180"/>
      <c r="BAV825" s="180">
        <f>VLOOKUP(BAS825,$A$879:$F$2508,6,FALSE)</f>
        <v>55</v>
      </c>
      <c r="BAW825" s="179" t="s">
        <v>69</v>
      </c>
      <c r="BAX825" s="10">
        <f>BAV825*1.1</f>
        <v>60.500000000000007</v>
      </c>
      <c r="BAY825" s="10"/>
      <c r="BAZ825" s="239"/>
      <c r="BBA825" s="179" t="s">
        <v>89</v>
      </c>
      <c r="BBB825" s="361" t="s">
        <v>544</v>
      </c>
      <c r="BBD825" s="180"/>
      <c r="BBE825" s="180">
        <f>VLOOKUP(BBB825,$A$879:$F$2508,6,FALSE)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1" t="s">
        <v>2029</v>
      </c>
      <c r="BBM825" s="180"/>
      <c r="BBN825" s="180">
        <f>VLOOKUP(BBK825,$A$879:$F$2508,6,FALSE)</f>
        <v>178</v>
      </c>
      <c r="BBO825" s="179" t="s">
        <v>69</v>
      </c>
      <c r="BBP825" s="10">
        <f>BBN825*1.1</f>
        <v>195.8</v>
      </c>
      <c r="BBQ825" s="10"/>
      <c r="BBR825" s="239"/>
      <c r="BBS825" s="179" t="s">
        <v>89</v>
      </c>
      <c r="BBT825" s="367" t="s">
        <v>2029</v>
      </c>
      <c r="BBV825" s="180"/>
      <c r="BBW825" s="180">
        <f>VLOOKUP(BBT825,$A$879:$F$2508,6,FALSE)</f>
        <v>178</v>
      </c>
      <c r="BBX825" s="179" t="s">
        <v>69</v>
      </c>
      <c r="BBY825" s="10">
        <f>BBW825*1.1</f>
        <v>195.8</v>
      </c>
      <c r="BBZ825" s="10"/>
      <c r="BCA825" s="239"/>
      <c r="BCB825" s="179" t="s">
        <v>89</v>
      </c>
      <c r="BCC825" s="361" t="s">
        <v>1008</v>
      </c>
      <c r="BCE825" s="180"/>
      <c r="BCF825" s="180">
        <f>VLOOKUP(BCC825,$A$879:$F$2508,6,FALSE)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1" t="s">
        <v>2039</v>
      </c>
      <c r="BCN825" s="180"/>
      <c r="BCO825" s="180">
        <f>VLOOKUP(BCL825,$A$879:$F$2508,6,FALSE)</f>
        <v>141</v>
      </c>
      <c r="BCP825" s="179" t="s">
        <v>69</v>
      </c>
      <c r="BCQ825" s="10">
        <f>BCO825*1.1</f>
        <v>155.10000000000002</v>
      </c>
      <c r="BCR825" s="10"/>
      <c r="BCS825" s="239"/>
      <c r="BCT825" s="179" t="s">
        <v>89</v>
      </c>
      <c r="BCU825" s="371" t="s">
        <v>547</v>
      </c>
      <c r="BCW825" s="180"/>
      <c r="BCX825" s="180">
        <f>VLOOKUP(BCU825,$A$879:$F$2508,6,FALSE)</f>
        <v>160</v>
      </c>
      <c r="BCY825" s="179" t="s">
        <v>69</v>
      </c>
      <c r="BCZ825" s="10">
        <f>BCX825*1.1</f>
        <v>176</v>
      </c>
      <c r="BDA825" s="10"/>
      <c r="BDB825" s="239"/>
      <c r="BDC825" s="179" t="s">
        <v>89</v>
      </c>
      <c r="BDD825" s="367" t="s">
        <v>413</v>
      </c>
      <c r="BDF825" s="180"/>
      <c r="BDG825" s="180">
        <f>VLOOKUP(BDD825,$A$879:$F$2508,6,FALSE)</f>
        <v>60</v>
      </c>
      <c r="BDH825" s="179" t="s">
        <v>69</v>
      </c>
      <c r="BDI825" s="10">
        <f>BDG825*1.1</f>
        <v>66</v>
      </c>
      <c r="BDJ825" s="10"/>
      <c r="BDK825" s="239"/>
      <c r="BDL825" s="179" t="s">
        <v>89</v>
      </c>
      <c r="BDM825" s="361" t="s">
        <v>2029</v>
      </c>
      <c r="BDO825" s="180"/>
      <c r="BDP825" s="180">
        <f>VLOOKUP(BDM825,$A$879:$F$2508,6,FALSE)</f>
        <v>178</v>
      </c>
      <c r="BDQ825" s="179" t="s">
        <v>69</v>
      </c>
      <c r="BDR825" s="10">
        <f>BDP825*1.1</f>
        <v>195.8</v>
      </c>
      <c r="BDS825" s="10"/>
      <c r="BDT825" s="239"/>
      <c r="BDU825" s="179" t="s">
        <v>89</v>
      </c>
      <c r="BDV825" s="361" t="s">
        <v>840</v>
      </c>
      <c r="BDX825" s="180"/>
      <c r="BDY825" s="180">
        <f>VLOOKUP(BDV825,$A$879:$F$2508,6,FALSE)</f>
        <v>76</v>
      </c>
      <c r="BDZ825" s="179" t="s">
        <v>69</v>
      </c>
      <c r="BEA825" s="10">
        <f>BDY825*1.1</f>
        <v>83.600000000000009</v>
      </c>
      <c r="BEB825" s="10"/>
      <c r="BEC825" s="239"/>
      <c r="BED825" s="179" t="s">
        <v>89</v>
      </c>
      <c r="BEE825" s="361" t="s">
        <v>1447</v>
      </c>
      <c r="BEG825" s="180"/>
      <c r="BEH825" s="180">
        <f>VLOOKUP(BEE825,$A$879:$F$2508,6,FALSE)</f>
        <v>33</v>
      </c>
      <c r="BEI825" s="179" t="s">
        <v>69</v>
      </c>
      <c r="BEJ825" s="10">
        <f>BEH825*1.1</f>
        <v>36.300000000000004</v>
      </c>
      <c r="BEK825" s="10"/>
      <c r="BEL825" s="239"/>
      <c r="BEM825" s="179" t="s">
        <v>89</v>
      </c>
      <c r="BEN825" s="361" t="s">
        <v>497</v>
      </c>
      <c r="BEP825" s="180"/>
      <c r="BEQ825" s="180">
        <f>VLOOKUP(BEN825,$A$879:$F$2508,6,FALSE)</f>
        <v>117</v>
      </c>
      <c r="BER825" s="179" t="s">
        <v>69</v>
      </c>
      <c r="BES825" s="10">
        <f>BEQ825*1.1</f>
        <v>128.70000000000002</v>
      </c>
      <c r="BET825" s="10"/>
      <c r="BEU825" s="239"/>
      <c r="BEV825" s="179" t="s">
        <v>89</v>
      </c>
      <c r="BEW825" s="361" t="s">
        <v>621</v>
      </c>
      <c r="BEY825" s="180"/>
      <c r="BEZ825" s="180">
        <f>VLOOKUP(BEW825,$A$879:$F$2508,6,FALSE)</f>
        <v>76</v>
      </c>
      <c r="BFA825" s="179" t="s">
        <v>69</v>
      </c>
      <c r="BFB825" s="10">
        <f>BEZ825*1.1</f>
        <v>83.600000000000009</v>
      </c>
      <c r="BFC825" s="10"/>
      <c r="BFD825" s="239"/>
      <c r="BFE825" s="179" t="s">
        <v>89</v>
      </c>
      <c r="BFF825" s="361" t="s">
        <v>497</v>
      </c>
      <c r="BFH825" s="180"/>
      <c r="BFI825" s="180">
        <f>VLOOKUP(BFF825,$A$879:$F$2508,6,FALSE)</f>
        <v>117</v>
      </c>
      <c r="BFJ825" s="179" t="s">
        <v>69</v>
      </c>
      <c r="BFK825" s="10">
        <f>BFI825*1.1</f>
        <v>128.70000000000002</v>
      </c>
      <c r="BFL825" s="10"/>
      <c r="BFM825" s="239"/>
      <c r="BFN825" s="179" t="s">
        <v>89</v>
      </c>
      <c r="BFO825" s="361" t="s">
        <v>547</v>
      </c>
      <c r="BFQ825" s="180"/>
      <c r="BFR825" s="180">
        <f>VLOOKUP(BFO825,$A$879:$F$2508,6,FALSE)</f>
        <v>160</v>
      </c>
      <c r="BFS825" s="179" t="s">
        <v>69</v>
      </c>
      <c r="BFT825" s="10">
        <f>BFR825*1.1</f>
        <v>176</v>
      </c>
      <c r="BFU825" s="10"/>
      <c r="BFV825" s="239"/>
      <c r="BFW825" s="179" t="s">
        <v>89</v>
      </c>
      <c r="BFX825" s="371" t="s">
        <v>459</v>
      </c>
      <c r="BFZ825" s="180"/>
      <c r="BGA825" s="180">
        <f>VLOOKUP(BFX825,$A$879:$F$2508,6,FALSE)</f>
        <v>55</v>
      </c>
      <c r="BGB825" s="179" t="s">
        <v>69</v>
      </c>
      <c r="BGC825" s="10">
        <f>BGA825*1.1</f>
        <v>60.500000000000007</v>
      </c>
      <c r="BGD825" s="10"/>
      <c r="BGE825" s="239"/>
      <c r="BGF825" s="179" t="s">
        <v>89</v>
      </c>
      <c r="BGG825" s="361" t="s">
        <v>1002</v>
      </c>
      <c r="BGI825" s="180"/>
      <c r="BGJ825" s="180">
        <f>VLOOKUP(BGG825,$A$879:$F$2508,6,FALSE)</f>
        <v>128</v>
      </c>
      <c r="BGK825" s="179" t="s">
        <v>69</v>
      </c>
      <c r="BGL825" s="10">
        <f>BGJ825*1.1</f>
        <v>140.80000000000001</v>
      </c>
      <c r="BGM825" s="10"/>
      <c r="BGN825" s="239"/>
      <c r="BGO825" s="179" t="s">
        <v>89</v>
      </c>
      <c r="BGP825" s="371" t="s">
        <v>497</v>
      </c>
      <c r="BGR825" s="180"/>
      <c r="BGS825" s="180">
        <f>VLOOKUP(BGP825,$A$879:$F$2508,6,FALSE)</f>
        <v>117</v>
      </c>
      <c r="BGT825" s="179" t="s">
        <v>69</v>
      </c>
      <c r="BGU825" s="10">
        <f>BGS825*1.1</f>
        <v>128.70000000000002</v>
      </c>
      <c r="BGV825" s="10"/>
      <c r="BGW825" s="239"/>
      <c r="BGX825" s="179" t="s">
        <v>89</v>
      </c>
      <c r="BGY825" s="361" t="s">
        <v>1701</v>
      </c>
      <c r="BHA825" s="180"/>
      <c r="BHB825" s="180">
        <f>VLOOKUP(BGY825,$A$879:$F$2508,6,FALSE)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4"/>
      <c r="D826" s="179"/>
      <c r="E826" s="179"/>
      <c r="F826" s="179"/>
      <c r="G826" s="10"/>
      <c r="H826" s="10">
        <f>SUM(G821:G825)</f>
        <v>1511.4499999999998</v>
      </c>
      <c r="I826" s="233"/>
      <c r="J826" s="179"/>
      <c r="K826" s="438"/>
      <c r="M826" s="179"/>
      <c r="N826" s="179"/>
      <c r="O826" s="179"/>
      <c r="P826" s="10"/>
      <c r="Q826" s="10">
        <f>SUM(P821:P825)</f>
        <v>1131.5999999999999</v>
      </c>
      <c r="R826" s="233"/>
      <c r="S826" s="179"/>
      <c r="T826" s="438"/>
      <c r="V826" s="179"/>
      <c r="W826" s="179"/>
      <c r="X826" s="179"/>
      <c r="Y826" s="10"/>
      <c r="Z826" s="10">
        <f>SUM(Y821:Y825)</f>
        <v>555.69999999999993</v>
      </c>
      <c r="AA826" s="233"/>
      <c r="AB826" s="179"/>
      <c r="AC826" s="438"/>
      <c r="AE826" s="179"/>
      <c r="AF826" s="179"/>
      <c r="AG826" s="179"/>
      <c r="AH826" s="10"/>
      <c r="AI826" s="10">
        <f>SUM(AH821:AH825)</f>
        <v>1022.7</v>
      </c>
      <c r="AJ826" s="233"/>
      <c r="AK826" s="179"/>
      <c r="AL826" s="438"/>
      <c r="AN826" s="179"/>
      <c r="AO826" s="179"/>
      <c r="AP826" s="179"/>
      <c r="AQ826" s="10"/>
      <c r="AR826" s="10">
        <f>SUM(AQ821:AQ825)</f>
        <v>1153.8999999999999</v>
      </c>
      <c r="AS826" s="233"/>
      <c r="AT826" s="179"/>
      <c r="AU826" s="438"/>
      <c r="AW826" s="179"/>
      <c r="AX826" s="179"/>
      <c r="AY826" s="179"/>
      <c r="AZ826" s="10"/>
      <c r="BA826" s="10">
        <f>SUM(AZ821:AZ825)</f>
        <v>423.49999999999994</v>
      </c>
      <c r="BB826" s="233"/>
      <c r="BC826" s="179"/>
      <c r="BD826" s="438"/>
      <c r="BF826" s="179"/>
      <c r="BG826" s="179"/>
      <c r="BH826" s="179"/>
      <c r="BI826" s="10"/>
      <c r="BJ826" s="10">
        <f>SUM(BI821:BI825)</f>
        <v>1055</v>
      </c>
      <c r="BK826" s="233"/>
      <c r="BL826" s="179"/>
      <c r="BM826" s="438"/>
      <c r="BO826" s="179"/>
      <c r="BP826" s="179"/>
      <c r="BQ826" s="179"/>
      <c r="BR826" s="10"/>
      <c r="BS826" s="10">
        <f>SUM(BR821:BR825)</f>
        <v>759.3</v>
      </c>
      <c r="BT826" s="233"/>
      <c r="BU826" s="179"/>
      <c r="BV826" s="438"/>
      <c r="BX826" s="179"/>
      <c r="BY826" s="179"/>
      <c r="BZ826" s="179"/>
      <c r="CA826" s="10"/>
      <c r="CB826" s="10">
        <f>SUM(CA821:CA825)</f>
        <v>1069.5999999999999</v>
      </c>
      <c r="CC826" s="233"/>
      <c r="CD826" s="179"/>
      <c r="CE826" s="438"/>
      <c r="CG826" s="179"/>
      <c r="CH826" s="179"/>
      <c r="CI826" s="179"/>
      <c r="CJ826" s="10"/>
      <c r="CK826" s="10">
        <f>SUM(CJ821:CJ825)</f>
        <v>510</v>
      </c>
      <c r="CL826" s="233"/>
      <c r="CM826" s="179"/>
      <c r="CN826" s="438"/>
      <c r="CP826" s="179"/>
      <c r="CQ826" s="179"/>
      <c r="CR826" s="179"/>
      <c r="CS826" s="10"/>
      <c r="CT826" s="10">
        <f>SUM(CS821:CS825)</f>
        <v>608.6</v>
      </c>
      <c r="CU826" s="233"/>
      <c r="CV826" s="179"/>
      <c r="CW826" s="438"/>
      <c r="CY826" s="179"/>
      <c r="CZ826" s="179"/>
      <c r="DA826" s="179"/>
      <c r="DB826" s="10"/>
      <c r="DC826" s="10">
        <f>SUM(DB821:DB825)</f>
        <v>1073.2</v>
      </c>
      <c r="DD826" s="233"/>
      <c r="DE826" s="179"/>
      <c r="DF826" s="438"/>
      <c r="DH826" s="179"/>
      <c r="DI826" s="179"/>
      <c r="DJ826" s="179"/>
      <c r="DK826" s="10"/>
      <c r="DL826" s="10">
        <f>SUM(DK821:DK825)</f>
        <v>1048.3</v>
      </c>
      <c r="DM826" s="233"/>
      <c r="DN826" s="179"/>
      <c r="DO826" s="438"/>
      <c r="DQ826" s="179"/>
      <c r="DR826" s="179"/>
      <c r="DS826" s="179"/>
      <c r="DT826" s="10"/>
      <c r="DU826" s="10">
        <f>SUM(DT821:DT825)</f>
        <v>1497.5500000000002</v>
      </c>
      <c r="DV826" s="233"/>
      <c r="DW826" s="179"/>
      <c r="DX826" s="438"/>
      <c r="DZ826" s="179"/>
      <c r="EA826" s="179"/>
      <c r="EB826" s="179"/>
      <c r="EC826" s="10"/>
      <c r="ED826" s="10">
        <f>SUM(EC821:EC825)</f>
        <v>1015.3</v>
      </c>
      <c r="EE826" s="233"/>
      <c r="EF826" s="179"/>
      <c r="EG826" s="438"/>
      <c r="EI826" s="179"/>
      <c r="EJ826" s="179"/>
      <c r="EK826" s="179"/>
      <c r="EL826" s="10"/>
      <c r="EM826" s="10">
        <f>SUM(EL821:EL825)</f>
        <v>588.40000000000009</v>
      </c>
      <c r="EN826" s="233"/>
      <c r="EO826" s="179"/>
      <c r="EP826" s="438"/>
      <c r="ER826" s="179"/>
      <c r="ES826" s="179"/>
      <c r="ET826" s="179"/>
      <c r="EU826" s="10"/>
      <c r="EV826" s="10">
        <f>SUM(EU821:EU825)</f>
        <v>597.4</v>
      </c>
      <c r="EW826" s="233"/>
      <c r="EX826" s="179"/>
      <c r="EY826" s="438"/>
      <c r="FA826" s="179"/>
      <c r="FB826" s="179"/>
      <c r="FC826" s="179"/>
      <c r="FD826" s="10"/>
      <c r="FE826" s="10">
        <f>SUM(FD821:FD825)</f>
        <v>761.6</v>
      </c>
      <c r="FF826" s="233"/>
      <c r="FG826" s="179"/>
      <c r="FH826" s="438"/>
      <c r="FJ826" s="179"/>
      <c r="FK826" s="179"/>
      <c r="FL826" s="179"/>
      <c r="FM826" s="10"/>
      <c r="FN826" s="10">
        <f>SUM(FM821:FM825)</f>
        <v>1035.7</v>
      </c>
      <c r="FO826" s="233"/>
      <c r="FP826" s="179"/>
      <c r="FQ826" s="438"/>
      <c r="FS826" s="179"/>
      <c r="FT826" s="179"/>
      <c r="FU826" s="179"/>
      <c r="FV826" s="10"/>
      <c r="FW826" s="10">
        <f>SUM(FV821:FV825)</f>
        <v>1015.3</v>
      </c>
      <c r="FX826" s="233"/>
      <c r="FY826" s="179"/>
      <c r="FZ826" s="370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8"/>
      <c r="GK826" s="179"/>
      <c r="GL826" s="179"/>
      <c r="GM826" s="179"/>
      <c r="GN826" s="10"/>
      <c r="GO826" s="10">
        <f>SUM(GN821:GN825)</f>
        <v>669.19999999999993</v>
      </c>
      <c r="GP826" s="233"/>
      <c r="GQ826" s="179"/>
      <c r="GR826" s="438"/>
      <c r="GT826" s="179"/>
      <c r="GU826" s="179"/>
      <c r="GV826" s="179"/>
      <c r="GW826" s="179"/>
      <c r="GX826" s="10">
        <f>SUM(GW821:GW825)</f>
        <v>992.30000000000007</v>
      </c>
      <c r="GY826" s="233"/>
      <c r="GZ826" s="179"/>
      <c r="HA826" s="438"/>
      <c r="HC826" s="179"/>
      <c r="HD826" s="179"/>
      <c r="HE826" s="179"/>
      <c r="HF826" s="10"/>
      <c r="HG826" s="10">
        <f>SUM(HF821:HF825)</f>
        <v>362.59999999999997</v>
      </c>
      <c r="HH826" s="233"/>
      <c r="HI826" s="179"/>
      <c r="HJ826" s="438"/>
      <c r="HL826" s="179"/>
      <c r="HM826" s="179"/>
      <c r="HN826" s="179"/>
      <c r="HO826" s="179"/>
      <c r="HP826" s="10">
        <f>SUM(HO821:HO825)</f>
        <v>1241.0999999999999</v>
      </c>
      <c r="HQ826" s="233"/>
      <c r="HR826" s="179"/>
      <c r="HS826" s="438"/>
      <c r="HU826" s="179"/>
      <c r="HV826" s="179"/>
      <c r="HW826" s="179"/>
      <c r="HX826" s="179"/>
      <c r="HY826" s="10">
        <f>SUM(HX821:HX825)</f>
        <v>566</v>
      </c>
      <c r="HZ826" s="233"/>
      <c r="IA826" s="179"/>
      <c r="IB826" s="438"/>
      <c r="ID826" s="179"/>
      <c r="IE826" s="179"/>
      <c r="IF826" s="179"/>
      <c r="IG826" s="179"/>
      <c r="IH826" s="10">
        <f>SUM(IG821:IG825)</f>
        <v>1013</v>
      </c>
      <c r="II826" s="233"/>
      <c r="IJ826" s="179"/>
      <c r="IK826" s="438"/>
      <c r="IM826" s="179"/>
      <c r="IN826" s="179"/>
      <c r="IO826" s="179"/>
      <c r="IP826" s="10"/>
      <c r="IQ826" s="10">
        <f>SUM(IP821:IP825)</f>
        <v>631.9</v>
      </c>
      <c r="IR826" s="233"/>
      <c r="IS826" s="179"/>
      <c r="IT826" s="438"/>
      <c r="IV826" s="179"/>
      <c r="IW826" s="179"/>
      <c r="IX826" s="179"/>
      <c r="IY826" s="10"/>
      <c r="IZ826" s="10">
        <f>SUM(IY821:IY825)</f>
        <v>1135.6000000000001</v>
      </c>
      <c r="JA826" s="233"/>
      <c r="JB826" s="179"/>
      <c r="JC826" s="438"/>
      <c r="JE826" s="179"/>
      <c r="JF826" s="179"/>
      <c r="JG826" s="179"/>
      <c r="JH826" s="10"/>
      <c r="JI826" s="10">
        <f>SUM(JH821:JH825)</f>
        <v>1157.5999999999999</v>
      </c>
      <c r="JJ826" s="233"/>
      <c r="JK826" s="179"/>
      <c r="JL826" s="438"/>
      <c r="JN826" s="179"/>
      <c r="JO826" s="179"/>
      <c r="JP826" s="179"/>
      <c r="JQ826" s="10"/>
      <c r="JR826" s="10">
        <f>SUM(JQ821:JQ825)</f>
        <v>687.3</v>
      </c>
      <c r="JS826" s="233"/>
      <c r="JT826" s="179"/>
      <c r="JU826" s="438"/>
      <c r="JW826" s="179"/>
      <c r="JX826" s="179"/>
      <c r="JY826" s="179"/>
      <c r="JZ826" s="10"/>
      <c r="KA826" s="10">
        <f>SUM(JZ821:JZ825)</f>
        <v>1001</v>
      </c>
      <c r="KB826" s="233"/>
      <c r="KC826" s="179"/>
      <c r="KD826" s="370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8"/>
      <c r="KO826" s="179"/>
      <c r="KP826" s="179"/>
      <c r="KQ826" s="179"/>
      <c r="KR826" s="179"/>
      <c r="KS826" s="10">
        <f>SUM(KR821:KR825)</f>
        <v>625.5</v>
      </c>
      <c r="KT826" s="233"/>
      <c r="KU826" s="179"/>
      <c r="KV826" s="438"/>
      <c r="KX826" s="179"/>
      <c r="KY826" s="179"/>
      <c r="KZ826" s="179"/>
      <c r="LA826" s="10"/>
      <c r="LB826" s="10">
        <f>SUM(LA821:LA825)</f>
        <v>864.4</v>
      </c>
      <c r="LC826" s="233"/>
      <c r="LD826" s="179"/>
      <c r="LE826" s="370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8"/>
      <c r="LP826" s="179"/>
      <c r="LQ826" s="179"/>
      <c r="LR826" s="179"/>
      <c r="LS826" s="10"/>
      <c r="LT826" s="10">
        <f>SUM(LS821:LS825)</f>
        <v>937.1</v>
      </c>
      <c r="LU826" s="233"/>
      <c r="LV826" s="179"/>
      <c r="LW826" s="438"/>
      <c r="LY826" s="179"/>
      <c r="LZ826" s="179"/>
      <c r="MA826" s="179"/>
      <c r="MB826" s="10"/>
      <c r="MC826" s="10">
        <f>SUM(MB821:MB825)</f>
        <v>938.1</v>
      </c>
      <c r="MD826" s="233"/>
      <c r="ME826" s="179"/>
      <c r="MF826" s="438"/>
      <c r="MH826" s="179"/>
      <c r="MI826" s="179"/>
      <c r="MJ826" s="179"/>
      <c r="MK826" s="10"/>
      <c r="ML826" s="10">
        <f>SUM(MK821:MK825)</f>
        <v>540.9</v>
      </c>
      <c r="MM826" s="233"/>
      <c r="MN826" s="179"/>
      <c r="MO826" s="370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8"/>
      <c r="MZ826" s="179"/>
      <c r="NA826" s="179"/>
      <c r="NB826" s="179"/>
      <c r="NC826" s="10"/>
      <c r="ND826" s="10">
        <f>SUM(NC821:NC825)</f>
        <v>1019</v>
      </c>
      <c r="NE826" s="233"/>
      <c r="NF826" s="179"/>
      <c r="NG826" s="438"/>
      <c r="NI826" s="179"/>
      <c r="NJ826" s="179"/>
      <c r="NK826" s="179"/>
      <c r="NL826" s="10"/>
      <c r="NM826" s="10">
        <f>SUM(NL821:NL825)</f>
        <v>930.39999999999986</v>
      </c>
      <c r="NN826" s="233"/>
      <c r="NO826" s="179"/>
      <c r="NP826" s="438"/>
      <c r="NR826" s="179"/>
      <c r="NS826" s="179"/>
      <c r="NT826" s="179"/>
      <c r="NU826" s="10"/>
      <c r="NV826" s="10">
        <f>SUM(NU821:NU825)</f>
        <v>1125.2</v>
      </c>
      <c r="NW826" s="233"/>
      <c r="NX826" s="179"/>
      <c r="NY826" s="438"/>
      <c r="OA826" s="179"/>
      <c r="OB826" s="179"/>
      <c r="OC826" s="179"/>
      <c r="OD826" s="179"/>
      <c r="OE826" s="10">
        <f>SUM(OD821:OD825)</f>
        <v>679.7</v>
      </c>
      <c r="OF826" s="233"/>
      <c r="OG826" s="179"/>
      <c r="OH826" s="438"/>
      <c r="OJ826" s="179"/>
      <c r="OK826" s="179"/>
      <c r="OL826" s="179"/>
      <c r="OM826" s="10"/>
      <c r="ON826" s="10">
        <f>SUM(OM821:OM825)</f>
        <v>965.19999999999993</v>
      </c>
      <c r="OO826" s="233"/>
      <c r="OP826" s="179"/>
      <c r="OQ826" s="438"/>
      <c r="OS826" s="179"/>
      <c r="OT826" s="179"/>
      <c r="OU826" s="179"/>
      <c r="OV826" s="10"/>
      <c r="OW826" s="10">
        <f>SUM(OV821:OV825)</f>
        <v>560.69999999999993</v>
      </c>
      <c r="OX826" s="233"/>
      <c r="OY826" s="179"/>
      <c r="OZ826" s="372"/>
      <c r="PB826" s="179"/>
      <c r="PC826" s="179"/>
      <c r="PD826" s="179"/>
      <c r="PE826" s="10"/>
      <c r="PF826" s="10">
        <f>SUM(PE821:PE825)</f>
        <v>792.2</v>
      </c>
      <c r="PG826" s="233"/>
      <c r="PH826" s="179"/>
      <c r="PI826" s="438"/>
      <c r="PK826" s="179"/>
      <c r="PL826" s="179"/>
      <c r="PM826" s="179"/>
      <c r="PN826" s="10"/>
      <c r="PO826" s="10">
        <f>SUM(PN821:PN825)</f>
        <v>437.2</v>
      </c>
      <c r="PP826" s="233"/>
      <c r="PQ826" s="179"/>
      <c r="PR826" s="438"/>
      <c r="PT826" s="179"/>
      <c r="PU826" s="179"/>
      <c r="PV826" s="179"/>
      <c r="PW826" s="10"/>
      <c r="PX826" s="10">
        <f>SUM(PW821:PW825)</f>
        <v>999.59999999999991</v>
      </c>
      <c r="PY826" s="233"/>
      <c r="PZ826" s="179"/>
      <c r="QA826" s="364"/>
      <c r="QC826" s="179"/>
      <c r="QD826" s="179"/>
      <c r="QE826" s="179"/>
      <c r="QF826" s="10"/>
      <c r="QG826" s="10">
        <f>SUM(QF821:QF825)</f>
        <v>716</v>
      </c>
      <c r="QH826" s="233"/>
      <c r="QI826" s="179"/>
      <c r="QJ826" s="370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9"/>
      <c r="QU826" s="179"/>
      <c r="QV826" s="179"/>
      <c r="QW826" s="179"/>
      <c r="QX826" s="10"/>
      <c r="QY826" s="10">
        <f>SUM(QX821:QX825)</f>
        <v>939.59999999999991</v>
      </c>
      <c r="QZ826" s="233"/>
      <c r="RA826" s="179"/>
      <c r="RB826" s="438"/>
      <c r="RD826" s="179"/>
      <c r="RE826" s="179"/>
      <c r="RF826" s="179"/>
      <c r="RG826" s="10"/>
      <c r="RH826" s="10">
        <f>SUM(RG821:RG825)</f>
        <v>515.5</v>
      </c>
      <c r="RI826" s="233"/>
      <c r="RJ826" s="179"/>
      <c r="RK826" s="438"/>
      <c r="RM826" s="179"/>
      <c r="RN826" s="179"/>
      <c r="RO826" s="179"/>
      <c r="RP826" s="179"/>
      <c r="RQ826" s="10">
        <f>SUM(RP821:RP825)</f>
        <v>667.6</v>
      </c>
      <c r="RR826" s="233"/>
      <c r="RS826" s="179"/>
      <c r="RT826" s="370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8"/>
      <c r="SE826" s="179"/>
      <c r="SF826" s="179"/>
      <c r="SG826" s="179"/>
      <c r="SH826" s="10"/>
      <c r="SI826" s="10">
        <f>SUM(SH821:SH825)</f>
        <v>451.7</v>
      </c>
      <c r="SJ826" s="239"/>
      <c r="SK826" s="179"/>
      <c r="SL826" s="438"/>
      <c r="SN826" s="179"/>
      <c r="SO826" s="179"/>
      <c r="SP826" s="179"/>
      <c r="SQ826" s="10"/>
      <c r="SR826" s="10">
        <f>SUM(SQ821:SQ825)</f>
        <v>991.39999999999986</v>
      </c>
      <c r="SS826" s="239"/>
      <c r="ST826" s="179"/>
      <c r="SU826" s="438"/>
      <c r="SW826" s="179"/>
      <c r="SX826" s="179"/>
      <c r="SY826" s="179"/>
      <c r="SZ826" s="10"/>
      <c r="TA826" s="10">
        <f>SUM(SZ821:SZ825)</f>
        <v>893.90000000000009</v>
      </c>
      <c r="TB826" s="239"/>
      <c r="TC826" s="179"/>
      <c r="TD826" s="370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9"/>
      <c r="TO826" s="179"/>
      <c r="TP826" s="179"/>
      <c r="TQ826" s="179"/>
      <c r="TR826" s="10"/>
      <c r="TS826" s="10">
        <f>SUM(TR821:TR825)</f>
        <v>790.4</v>
      </c>
      <c r="TT826" s="239"/>
      <c r="TU826" s="179"/>
      <c r="TV826" s="439"/>
      <c r="TX826" s="179"/>
      <c r="TY826" s="179"/>
      <c r="TZ826" s="179"/>
      <c r="UA826" s="10"/>
      <c r="UB826" s="10">
        <f>SUM(UA821:UA825)</f>
        <v>1165.0999999999999</v>
      </c>
      <c r="UC826" s="239"/>
      <c r="UD826" s="179"/>
      <c r="UE826" s="439"/>
      <c r="UG826" s="179"/>
      <c r="UH826" s="179"/>
      <c r="UI826" s="179"/>
      <c r="UJ826" s="10"/>
      <c r="UK826" s="10">
        <f>SUM(UJ821:UJ825)</f>
        <v>449.1</v>
      </c>
      <c r="UL826" s="239"/>
      <c r="UM826" s="179"/>
      <c r="UN826" s="370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9"/>
      <c r="UY826" s="179"/>
      <c r="UZ826" s="179"/>
      <c r="VA826" s="179"/>
      <c r="VB826" s="10"/>
      <c r="VC826" s="10">
        <f>SUM(VB821:VB825)</f>
        <v>961.09999999999991</v>
      </c>
      <c r="VD826" s="239"/>
      <c r="VE826" s="179"/>
      <c r="VF826" s="370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9"/>
      <c r="VQ826" s="179"/>
      <c r="VR826" s="179"/>
      <c r="VS826" s="179"/>
      <c r="VT826" s="10"/>
      <c r="VU826" s="10">
        <f>SUM(VT821:VT825)</f>
        <v>513.1</v>
      </c>
      <c r="VV826" s="239"/>
      <c r="VW826" s="179"/>
      <c r="VX826" s="370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9"/>
      <c r="WI826" s="179"/>
      <c r="WJ826" s="179"/>
      <c r="WK826" s="179"/>
      <c r="WL826" s="179"/>
      <c r="WM826" s="10">
        <f>SUM(WL821:WL825)</f>
        <v>898.9</v>
      </c>
      <c r="WN826" s="239"/>
      <c r="WO826" s="179"/>
      <c r="WP826" s="439"/>
      <c r="WQ826" s="179"/>
      <c r="WR826" s="179"/>
      <c r="WS826" s="179"/>
      <c r="WT826" s="179"/>
      <c r="WU826" s="10"/>
      <c r="WV826" s="10">
        <f>SUM(WU821:WU825)</f>
        <v>475</v>
      </c>
      <c r="WW826" s="239"/>
      <c r="WX826" s="179"/>
      <c r="WY826" s="439"/>
      <c r="XA826" s="179"/>
      <c r="XB826" s="179"/>
      <c r="XC826" s="179"/>
      <c r="XD826" s="179"/>
      <c r="XE826" s="10">
        <f>SUM(XD821:XD825)</f>
        <v>1001.7</v>
      </c>
      <c r="XF826" s="239"/>
      <c r="XG826" s="179"/>
      <c r="XH826" s="372"/>
      <c r="XJ826" s="179"/>
      <c r="XK826" s="179"/>
      <c r="XL826" s="179"/>
      <c r="XM826" s="179"/>
      <c r="XN826" s="10">
        <f>SUM(XM821:XM825)</f>
        <v>858.09999999999991</v>
      </c>
      <c r="XO826" s="239"/>
      <c r="XP826" s="179"/>
      <c r="XQ826" s="439"/>
      <c r="XS826" s="179"/>
      <c r="XT826" s="179"/>
      <c r="XU826" s="179"/>
      <c r="XV826" s="10"/>
      <c r="XW826" s="10">
        <f>SUM(XV821:XV825)</f>
        <v>691.3</v>
      </c>
      <c r="XX826" s="239"/>
      <c r="XY826" s="179"/>
      <c r="XZ826" s="439"/>
      <c r="YB826" s="179"/>
      <c r="YC826" s="179"/>
      <c r="YD826" s="179"/>
      <c r="YE826" s="10"/>
      <c r="YF826" s="10">
        <f>SUM(YE821:YE825)</f>
        <v>703.1</v>
      </c>
      <c r="YG826" s="239"/>
      <c r="YH826" s="179"/>
      <c r="YI826" s="439"/>
      <c r="YK826" s="179"/>
      <c r="YL826" s="179"/>
      <c r="YM826" s="179"/>
      <c r="YN826" s="10"/>
      <c r="YO826" s="10">
        <f>SUM(YN821:YN825)</f>
        <v>863.79999999999984</v>
      </c>
      <c r="YP826" s="239"/>
      <c r="YQ826" s="179"/>
      <c r="YR826" s="439"/>
      <c r="YT826" s="179"/>
      <c r="YU826" s="179"/>
      <c r="YV826" s="179"/>
      <c r="YW826" s="10"/>
      <c r="YX826" s="10">
        <f>SUM(YW821:YW825)</f>
        <v>566.6</v>
      </c>
      <c r="YY826" s="239"/>
      <c r="YZ826" s="179"/>
      <c r="ZA826" s="439"/>
      <c r="ZC826" s="179"/>
      <c r="ZD826" s="179"/>
      <c r="ZE826" s="179"/>
      <c r="ZF826" s="10"/>
      <c r="ZG826" s="10">
        <f>SUM(ZF821:ZF825)</f>
        <v>448.65</v>
      </c>
      <c r="ZH826" s="239"/>
      <c r="ZI826" s="179"/>
      <c r="ZJ826" s="439"/>
      <c r="ZL826" s="179"/>
      <c r="ZM826" s="179"/>
      <c r="ZN826" s="179"/>
      <c r="ZO826" s="10"/>
      <c r="ZP826" s="10">
        <f>SUM(ZO821:ZO825)</f>
        <v>624</v>
      </c>
      <c r="ZQ826" s="239"/>
      <c r="ZR826" s="179"/>
      <c r="ZS826" s="439"/>
      <c r="ZU826" s="179"/>
      <c r="ZV826" s="179"/>
      <c r="ZW826" s="179"/>
      <c r="ZX826" s="10"/>
      <c r="ZY826" s="10">
        <f>SUM(ZX821:ZX825)</f>
        <v>1009.5999999999999</v>
      </c>
      <c r="ZZ826" s="239"/>
      <c r="AAA826" s="179"/>
      <c r="AAB826" s="439"/>
      <c r="AAD826" s="179"/>
      <c r="AAE826" s="179"/>
      <c r="AAF826" s="179"/>
      <c r="AAG826" s="10"/>
      <c r="AAH826" s="10">
        <f>SUM(AAG821:AAG825)</f>
        <v>822.69999999999993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9"/>
      <c r="AAV826" s="179"/>
      <c r="AAW826" s="179"/>
      <c r="AAX826" s="179"/>
      <c r="AAY826" s="10"/>
      <c r="AAZ826" s="10">
        <f>SUM(AAY821:AAY825)</f>
        <v>358.9</v>
      </c>
      <c r="ABA826" s="239"/>
      <c r="ABB826" s="179"/>
      <c r="ABC826" s="440"/>
      <c r="ABE826" s="179"/>
      <c r="ABF826" s="179"/>
      <c r="ABG826" s="179"/>
      <c r="ABH826" s="10"/>
      <c r="ABI826" s="10">
        <f>SUM(ABH821:ABH825)</f>
        <v>572.79999999999995</v>
      </c>
      <c r="ABJ826" s="239"/>
      <c r="ABK826" s="179"/>
      <c r="ABL826" s="439"/>
      <c r="ABN826" s="179"/>
      <c r="ABO826" s="179"/>
      <c r="ABP826" s="179"/>
      <c r="ABQ826" s="10"/>
      <c r="ABR826" s="10">
        <f>SUM(ABQ821:ABQ825)</f>
        <v>516.29999999999995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9"/>
      <c r="ADG826" s="179"/>
      <c r="ADH826" s="179"/>
      <c r="ADI826" s="179"/>
      <c r="ADJ826" s="10"/>
      <c r="ADK826" s="10">
        <f>SUM(ADJ821:ADJ825)</f>
        <v>947.7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9"/>
      <c r="ADY826" s="179"/>
      <c r="ADZ826" s="179"/>
      <c r="AEA826" s="179"/>
      <c r="AEB826" s="10"/>
      <c r="AEC826" s="10">
        <f>SUM(AEB821:AEB825)</f>
        <v>233.3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9"/>
      <c r="AGA826" s="179"/>
      <c r="AGB826" s="179"/>
      <c r="AGC826" s="179"/>
      <c r="AGD826" s="10"/>
      <c r="AGE826" s="10">
        <f>SUM(AGD821:AGD825)</f>
        <v>1048.3</v>
      </c>
      <c r="AGF826" s="239"/>
      <c r="AGG826" s="179"/>
      <c r="AGH826" s="439"/>
      <c r="AGJ826" s="179"/>
      <c r="AGK826" s="179"/>
      <c r="AGL826" s="179"/>
      <c r="AGM826" s="10"/>
      <c r="AGN826" s="10">
        <f>SUM(AGM821:AGM825)</f>
        <v>546.4</v>
      </c>
      <c r="AGO826" s="239"/>
      <c r="AGP826" s="179"/>
      <c r="AGQ826" s="439"/>
      <c r="AGS826" s="179"/>
      <c r="AGT826" s="179"/>
      <c r="AGU826" s="179"/>
      <c r="AGV826" s="10"/>
      <c r="AGW826" s="10">
        <f>SUM(AGV821:AGV825)</f>
        <v>1006.5999999999999</v>
      </c>
      <c r="AGX826" s="239"/>
      <c r="AGY826" s="179"/>
      <c r="AGZ826" s="439"/>
      <c r="AHB826" s="179"/>
      <c r="AHC826" s="179"/>
      <c r="AHD826" s="179"/>
      <c r="AHE826" s="10"/>
      <c r="AHF826" s="10">
        <f>SUM(AHE821:AHE825)</f>
        <v>832.8</v>
      </c>
      <c r="AHG826" s="239"/>
      <c r="AHH826" s="179"/>
      <c r="AHI826" s="442"/>
      <c r="AHK826" s="179"/>
      <c r="AHL826" s="179"/>
      <c r="AHM826" s="179"/>
      <c r="AHN826" s="10"/>
      <c r="AHO826" s="10">
        <f>SUM(AHN821:AHN825)</f>
        <v>951.09999999999991</v>
      </c>
      <c r="AHP826" s="239"/>
      <c r="AHQ826" s="179"/>
      <c r="AHR826" s="439"/>
      <c r="AHT826" s="179"/>
      <c r="AHU826" s="179"/>
      <c r="AHV826" s="179"/>
      <c r="AHW826" s="10"/>
      <c r="AHX826" s="10">
        <f>SUM(AHW821:AHW825)</f>
        <v>1324.3999999999999</v>
      </c>
      <c r="AHY826" s="239"/>
      <c r="AHZ826" s="179"/>
      <c r="AIA826" s="439"/>
      <c r="AIC826" s="179"/>
      <c r="AID826" s="179"/>
      <c r="AIE826" s="179"/>
      <c r="AIF826" s="10"/>
      <c r="AIG826" s="10">
        <f>SUM(AIF821:AIF825)</f>
        <v>942.8</v>
      </c>
      <c r="AIH826" s="239"/>
      <c r="AII826" s="179"/>
      <c r="AIJ826" s="439"/>
      <c r="AIL826" s="179"/>
      <c r="AIM826" s="179"/>
      <c r="AIN826" s="179"/>
      <c r="AIO826" s="10"/>
      <c r="AIP826" s="10">
        <f>SUM(AIO821:AIO825)</f>
        <v>519.9</v>
      </c>
      <c r="AIQ826" s="239"/>
      <c r="AIR826" s="179"/>
      <c r="AIS826" s="439"/>
      <c r="AIU826" s="179"/>
      <c r="AIV826" s="179"/>
      <c r="AIW826" s="179"/>
      <c r="AIX826" s="10"/>
      <c r="AIY826" s="10">
        <f>SUM(AIX821:AIX825)</f>
        <v>1031.5</v>
      </c>
      <c r="AIZ826" s="239"/>
      <c r="AJA826" s="179"/>
      <c r="AJB826" s="372"/>
      <c r="AJD826" s="179"/>
      <c r="AJE826" s="179"/>
      <c r="AJF826" s="179"/>
      <c r="AJG826" s="10"/>
      <c r="AJH826" s="10">
        <f>SUM(AJG821:AJG825)</f>
        <v>495.4</v>
      </c>
      <c r="AJI826" s="239"/>
      <c r="AJJ826" s="179"/>
      <c r="AJK826" s="439"/>
      <c r="AJM826" s="179"/>
      <c r="AJN826" s="179"/>
      <c r="AJO826" s="179"/>
      <c r="AJP826" s="10"/>
      <c r="AJQ826" s="10">
        <f>SUM(AJP821:AJP825)</f>
        <v>1026.5999999999999</v>
      </c>
      <c r="AJR826" s="239"/>
      <c r="AJS826" s="179"/>
      <c r="AJT826" s="367"/>
      <c r="AJV826" s="179"/>
      <c r="AJW826" s="179"/>
      <c r="AJX826" s="179"/>
      <c r="AJY826" s="10"/>
      <c r="AJZ826" s="10">
        <f>SUM(AJY821:AJY825)</f>
        <v>1032.1999999999998</v>
      </c>
      <c r="AKA826" s="239"/>
      <c r="AKB826" s="179"/>
      <c r="AKC826" s="439"/>
      <c r="AKE826" s="179"/>
      <c r="AKF826" s="179"/>
      <c r="AKG826" s="179"/>
      <c r="AKH826" s="10"/>
      <c r="AKI826" s="10">
        <f>SUM(AKH821:AKH825)</f>
        <v>542.5</v>
      </c>
      <c r="AKJ826" s="239"/>
      <c r="AKK826" s="179"/>
      <c r="AKL826" s="439"/>
      <c r="AKN826" s="179"/>
      <c r="AKO826" s="179"/>
      <c r="AKP826" s="179"/>
      <c r="AKQ826" s="10"/>
      <c r="AKR826" s="10">
        <f>SUM(AKQ821:AKQ825)</f>
        <v>924.1</v>
      </c>
      <c r="AKS826" s="239"/>
      <c r="AKT826" s="179"/>
      <c r="AKU826" s="439"/>
      <c r="AKW826" s="179"/>
      <c r="AKX826" s="179"/>
      <c r="AKY826" s="179"/>
      <c r="AKZ826" s="10"/>
      <c r="ALA826" s="10">
        <f>SUM(AKZ821:AKZ825)</f>
        <v>1122.1000000000001</v>
      </c>
      <c r="ALB826" s="239"/>
      <c r="ALC826" s="179"/>
      <c r="ALD826" s="439"/>
      <c r="ALF826" s="179"/>
      <c r="ALG826" s="179"/>
      <c r="ALH826" s="179"/>
      <c r="ALI826" s="10"/>
      <c r="ALJ826" s="10">
        <f>SUM(ALI821:ALI825)</f>
        <v>477.7</v>
      </c>
      <c r="ALK826" s="239"/>
      <c r="ALL826" s="179"/>
      <c r="ALM826" s="439"/>
      <c r="ALO826" s="179"/>
      <c r="ALP826" s="179"/>
      <c r="ALQ826" s="179"/>
      <c r="ALR826" s="10"/>
      <c r="ALS826" s="10">
        <f>SUM(ALR821:ALR825)</f>
        <v>1001.1</v>
      </c>
      <c r="ALT826" s="239"/>
      <c r="ALU826" s="179"/>
      <c r="ALV826" s="439"/>
      <c r="ALX826" s="179"/>
      <c r="ALY826" s="179"/>
      <c r="ALZ826" s="179"/>
      <c r="AMA826" s="10"/>
      <c r="AMB826" s="10">
        <f>SUM(AMA821:AMA825)</f>
        <v>1230.3999999999999</v>
      </c>
      <c r="AMC826" s="239"/>
      <c r="AMD826" s="179"/>
      <c r="AME826" s="445"/>
      <c r="AMG826" s="179"/>
      <c r="AMH826" s="179"/>
      <c r="AMI826" s="179"/>
      <c r="AMJ826" s="10"/>
      <c r="AMK826" s="10">
        <f>SUM(AMJ821:AMJ825)</f>
        <v>600.69999999999993</v>
      </c>
      <c r="AML826" s="239"/>
      <c r="AMM826" s="179"/>
      <c r="AMN826" s="364"/>
      <c r="AMP826" s="179"/>
      <c r="AMQ826" s="179"/>
      <c r="AMR826" s="179"/>
      <c r="AMS826" s="10"/>
      <c r="AMT826" s="10">
        <f>SUM(AMS821:AMS825)</f>
        <v>684.3</v>
      </c>
      <c r="AMU826" s="239"/>
      <c r="AMV826" s="179"/>
      <c r="AMW826" s="439"/>
      <c r="AMY826" s="179"/>
      <c r="AMZ826" s="179"/>
      <c r="ANA826" s="179"/>
      <c r="ANB826" s="10"/>
      <c r="ANC826" s="10">
        <f>SUM(ANB821:ANB825)</f>
        <v>863</v>
      </c>
      <c r="AND826" s="239"/>
      <c r="ANE826" s="179"/>
      <c r="ANF826" s="439"/>
      <c r="ANH826" s="179"/>
      <c r="ANI826" s="179"/>
      <c r="ANJ826" s="179"/>
      <c r="ANK826" s="10"/>
      <c r="ANL826" s="10">
        <f>SUM(ANK821:ANK825)</f>
        <v>712.8</v>
      </c>
      <c r="ANM826" s="239"/>
      <c r="ANN826" s="179"/>
      <c r="ANO826" s="372"/>
      <c r="ANQ826" s="179"/>
      <c r="ANR826" s="179"/>
      <c r="ANS826" s="179"/>
      <c r="ANT826" s="10"/>
      <c r="ANU826" s="10">
        <f>SUM(ANT821:ANT825)</f>
        <v>633.49999999999989</v>
      </c>
      <c r="ANV826" s="239"/>
      <c r="ANW826" s="179"/>
      <c r="ANX826" s="439"/>
      <c r="ANZ826" s="179"/>
      <c r="AOA826" s="179"/>
      <c r="AOB826" s="179"/>
      <c r="AOC826" s="10"/>
      <c r="AOD826" s="10">
        <f>SUM(AOC821:AOC825)</f>
        <v>649.20000000000005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9"/>
      <c r="AOR826" s="179"/>
      <c r="AOS826" s="179"/>
      <c r="AOT826" s="179"/>
      <c r="AOU826" s="10"/>
      <c r="AOV826" s="10">
        <f>SUM(AOU821:AOU825)</f>
        <v>598.20000000000005</v>
      </c>
      <c r="AOW826" s="239"/>
      <c r="AOX826" s="179"/>
      <c r="AOY826" s="364"/>
      <c r="APA826" s="179"/>
      <c r="APB826" s="179"/>
      <c r="APC826" s="179"/>
      <c r="APD826" s="10"/>
      <c r="APE826" s="10">
        <f>SUM(APD821:APD825)</f>
        <v>1254.3</v>
      </c>
      <c r="APF826" s="239"/>
      <c r="APG826" s="179"/>
      <c r="APH826" s="439"/>
      <c r="APJ826" s="179"/>
      <c r="APK826" s="179"/>
      <c r="APL826" s="179"/>
      <c r="APM826" s="10"/>
      <c r="APN826" s="10">
        <f>SUM(APM821:APM825)</f>
        <v>1033.0999999999999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9"/>
      <c r="AQB826" s="179"/>
      <c r="AQC826" s="179"/>
      <c r="AQD826" s="179"/>
      <c r="AQE826" s="10"/>
      <c r="AQF826" s="10">
        <f>SUM(AQE821:AQE825)</f>
        <v>465.90000000000003</v>
      </c>
      <c r="AQG826" s="239"/>
      <c r="AQH826" s="179"/>
      <c r="AQI826" s="439"/>
      <c r="AQK826" s="179"/>
      <c r="AQL826" s="179"/>
      <c r="AQM826" s="179"/>
      <c r="AQN826" s="10"/>
      <c r="AQO826" s="10">
        <f>SUM(AQN821:AQN825)</f>
        <v>344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9"/>
      <c r="ASD826" s="179"/>
      <c r="ASE826" s="179"/>
      <c r="ASF826" s="179"/>
      <c r="ASG826" s="10"/>
      <c r="ASH826" s="10">
        <f>SUM(ASG821:ASG825)</f>
        <v>608.59999999999991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9"/>
      <c r="ASV826" s="179"/>
      <c r="ASW826" s="179"/>
      <c r="ASX826" s="179"/>
      <c r="ASY826" s="10"/>
      <c r="ASZ826" s="10">
        <f>SUM(ASY821:ASY825)</f>
        <v>425.3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9"/>
      <c r="AWQ826" s="179"/>
      <c r="AWR826" s="179"/>
      <c r="AWS826" s="179"/>
      <c r="AWT826" s="10"/>
      <c r="AWU826" s="10">
        <f>SUM(AWT821:AWT825)</f>
        <v>800</v>
      </c>
      <c r="AWV826" s="239"/>
      <c r="AWW826" s="179"/>
      <c r="AWX826" s="439"/>
      <c r="AWZ826" s="179"/>
      <c r="AXA826" s="179"/>
      <c r="AXB826" s="179"/>
      <c r="AXC826" s="10"/>
      <c r="AXD826" s="10">
        <f>SUM(AXC821:AXC825)</f>
        <v>566.70000000000005</v>
      </c>
      <c r="AXE826" s="239"/>
      <c r="AXF826" s="179"/>
      <c r="AXG826" s="439"/>
      <c r="AXI826" s="179"/>
      <c r="AXJ826" s="179"/>
      <c r="AXK826" s="179"/>
      <c r="AXL826" s="10"/>
      <c r="AXM826" s="10">
        <f>SUM(AXL821:AXL825)</f>
        <v>963.6</v>
      </c>
      <c r="AXN826" s="239"/>
      <c r="AXO826" s="179"/>
      <c r="AXP826" s="439"/>
      <c r="AXR826" s="179"/>
      <c r="AXS826" s="179"/>
      <c r="AXT826" s="179"/>
      <c r="AXU826" s="10"/>
      <c r="AXV826" s="10">
        <f>SUM(AXU821:AXU825)</f>
        <v>655.29999999999995</v>
      </c>
      <c r="AXW826" s="239"/>
      <c r="AXX826" s="179"/>
      <c r="AXY826" s="439"/>
      <c r="AYA826" s="179"/>
      <c r="AYB826" s="179"/>
      <c r="AYC826" s="179"/>
      <c r="AYD826" s="10"/>
      <c r="AYE826" s="10">
        <f>SUM(AYD821:AYD825)</f>
        <v>685.59999999999991</v>
      </c>
      <c r="AYF826" s="239"/>
      <c r="AYG826" s="179"/>
      <c r="AYH826" s="439"/>
      <c r="AYJ826" s="179"/>
      <c r="AYK826" s="179"/>
      <c r="AYL826" s="179"/>
      <c r="AYM826" s="10"/>
      <c r="AYN826" s="10">
        <f>SUM(AYM821:AYM825)</f>
        <v>958.9</v>
      </c>
      <c r="AYO826" s="239"/>
      <c r="AYP826" s="179"/>
      <c r="AYQ826" s="439"/>
      <c r="AYS826" s="179"/>
      <c r="AYT826" s="179"/>
      <c r="AYU826" s="179"/>
      <c r="AYV826" s="10"/>
      <c r="AYW826" s="10">
        <f>SUM(AYV821:AYV825)</f>
        <v>618.70000000000005</v>
      </c>
      <c r="AYX826" s="239"/>
      <c r="AYY826" s="179"/>
      <c r="AYZ826" s="439"/>
      <c r="AZB826" s="179"/>
      <c r="AZC826" s="179"/>
      <c r="AZD826" s="179"/>
      <c r="AZE826" s="10"/>
      <c r="AZF826" s="10">
        <f>SUM(AZE821:AZE825)</f>
        <v>821.10000000000014</v>
      </c>
      <c r="AZG826" s="239"/>
      <c r="AZH826" s="179"/>
      <c r="AZI826" s="439"/>
      <c r="AZK826" s="179"/>
      <c r="AZL826" s="179"/>
      <c r="AZM826" s="179"/>
      <c r="AZN826" s="10"/>
      <c r="AZO826" s="10">
        <f>SUM(AZN821:AZN825)</f>
        <v>547.90000000000009</v>
      </c>
      <c r="AZP826" s="239"/>
      <c r="AZQ826" s="179"/>
      <c r="AZR826" s="439"/>
      <c r="AZT826" s="179"/>
      <c r="AZU826" s="179"/>
      <c r="AZV826" s="179"/>
      <c r="AZW826" s="10"/>
      <c r="AZX826" s="10">
        <f>SUM(AZW821:AZW825)</f>
        <v>562.6</v>
      </c>
      <c r="AZY826" s="239"/>
      <c r="AZZ826" s="179"/>
      <c r="BAA826" s="439"/>
      <c r="BAC826" s="179"/>
      <c r="BAD826" s="179"/>
      <c r="BAE826" s="179"/>
      <c r="BAF826" s="10"/>
      <c r="BAG826" s="10">
        <f>SUM(BAF821:BAF825)</f>
        <v>1001</v>
      </c>
      <c r="BAH826" s="239"/>
      <c r="BAI826" s="179"/>
      <c r="BAJ826" s="442"/>
      <c r="BAL826" s="179"/>
      <c r="BAM826" s="179"/>
      <c r="BAN826" s="179"/>
      <c r="BAO826" s="10"/>
      <c r="BAP826" s="10">
        <f>SUM(BAO821:BAO825)</f>
        <v>964.1</v>
      </c>
      <c r="BAQ826" s="239"/>
      <c r="BAR826" s="179"/>
      <c r="BAS826" s="439"/>
      <c r="BAU826" s="179"/>
      <c r="BAV826" s="179"/>
      <c r="BAW826" s="179"/>
      <c r="BAX826" s="10"/>
      <c r="BAY826" s="10">
        <f>SUM(BAX821:BAX825)</f>
        <v>847.3</v>
      </c>
      <c r="BAZ826" s="239"/>
      <c r="BBA826" s="179"/>
      <c r="BBB826" s="439"/>
      <c r="BBD826" s="179"/>
      <c r="BBE826" s="179"/>
      <c r="BBF826" s="179"/>
      <c r="BBG826" s="10"/>
      <c r="BBH826" s="10">
        <f>SUM(BBG821:BBG825)</f>
        <v>544.79999999999984</v>
      </c>
      <c r="BBI826" s="239"/>
      <c r="BBJ826" s="179"/>
      <c r="BBK826" s="439"/>
      <c r="BBM826" s="179"/>
      <c r="BBN826" s="179"/>
      <c r="BBO826" s="179"/>
      <c r="BBP826" s="10"/>
      <c r="BBQ826" s="10">
        <f>SUM(BBP821:BBP825)</f>
        <v>477.7</v>
      </c>
      <c r="BBR826" s="239"/>
      <c r="BBS826" s="179"/>
      <c r="BBT826" s="367"/>
      <c r="BBV826" s="179"/>
      <c r="BBW826" s="179"/>
      <c r="BBX826" s="179"/>
      <c r="BBY826" s="10"/>
      <c r="BBZ826" s="10">
        <f>SUM(BBY821:BBY825)</f>
        <v>478.8</v>
      </c>
      <c r="BCA826" s="239"/>
      <c r="BCB826" s="179"/>
      <c r="BCC826" s="439"/>
      <c r="BCE826" s="179"/>
      <c r="BCF826" s="179"/>
      <c r="BCG826" s="179"/>
      <c r="BCH826" s="10"/>
      <c r="BCI826" s="10">
        <f>SUM(BCH821:BCH825)</f>
        <v>921.39999999999986</v>
      </c>
      <c r="BCJ826" s="239"/>
      <c r="BCK826" s="179"/>
      <c r="BCL826" s="439"/>
      <c r="BCN826" s="179"/>
      <c r="BCO826" s="179"/>
      <c r="BCP826" s="179"/>
      <c r="BCQ826" s="10"/>
      <c r="BCR826" s="10">
        <f>SUM(BCQ821:BCQ825)</f>
        <v>1172.7</v>
      </c>
      <c r="BCS826" s="239"/>
      <c r="BCT826" s="179"/>
      <c r="BCU826" s="372"/>
      <c r="BCW826" s="179"/>
      <c r="BCX826" s="179"/>
      <c r="BCY826" s="179"/>
      <c r="BCZ826" s="10"/>
      <c r="BDA826" s="10">
        <f>SUM(BCZ821:BCZ825)</f>
        <v>993.10000000000014</v>
      </c>
      <c r="BDB826" s="239"/>
      <c r="BDC826" s="179"/>
      <c r="BDD826" s="367"/>
      <c r="BDF826" s="179"/>
      <c r="BDG826" s="179"/>
      <c r="BDH826" s="179"/>
      <c r="BDI826" s="10"/>
      <c r="BDJ826" s="10">
        <f>SUM(BDI821:BDI825)</f>
        <v>654.6</v>
      </c>
      <c r="BDK826" s="239"/>
      <c r="BDL826" s="179"/>
      <c r="BDM826" s="439"/>
      <c r="BDO826" s="179"/>
      <c r="BDP826" s="179"/>
      <c r="BDQ826" s="179"/>
      <c r="BDR826" s="10"/>
      <c r="BDS826" s="10">
        <f>SUM(BDR821:BDR825)</f>
        <v>1109.5</v>
      </c>
      <c r="BDT826" s="239"/>
      <c r="BDU826" s="179"/>
      <c r="BDV826" s="439"/>
      <c r="BDX826" s="179"/>
      <c r="BDY826" s="179"/>
      <c r="BDZ826" s="179"/>
      <c r="BEA826" s="10"/>
      <c r="BEB826" s="10">
        <f>SUM(BEA821:BEA825)</f>
        <v>484.3</v>
      </c>
      <c r="BEC826" s="239"/>
      <c r="BED826" s="179"/>
      <c r="BEE826" s="439"/>
      <c r="BEG826" s="179"/>
      <c r="BEH826" s="179"/>
      <c r="BEI826" s="179"/>
      <c r="BEJ826" s="10"/>
      <c r="BEK826" s="10">
        <f>SUM(BEJ821:BEJ825)</f>
        <v>714.3</v>
      </c>
      <c r="BEL826" s="239"/>
      <c r="BEM826" s="179"/>
      <c r="BEN826" s="439"/>
      <c r="BEP826" s="179"/>
      <c r="BEQ826" s="179"/>
      <c r="BER826" s="179"/>
      <c r="BES826" s="10"/>
      <c r="BET826" s="10">
        <f>SUM(BES821:BES825)</f>
        <v>692.90000000000009</v>
      </c>
      <c r="BEU826" s="239"/>
      <c r="BEV826" s="179"/>
      <c r="BEW826" s="439"/>
      <c r="BEY826" s="179"/>
      <c r="BEZ826" s="179"/>
      <c r="BFA826" s="179"/>
      <c r="BFB826" s="10"/>
      <c r="BFC826" s="10">
        <f>SUM(BFB821:BFB825)</f>
        <v>1005.7</v>
      </c>
      <c r="BFD826" s="239"/>
      <c r="BFE826" s="179"/>
      <c r="BFF826" s="439"/>
      <c r="BFH826" s="179"/>
      <c r="BFI826" s="179"/>
      <c r="BFJ826" s="179"/>
      <c r="BFK826" s="10"/>
      <c r="BFL826" s="10">
        <f>SUM(BFK821:BFK825)</f>
        <v>1090.5999999999999</v>
      </c>
      <c r="BFM826" s="239"/>
      <c r="BFN826" s="179"/>
      <c r="BFO826" s="439"/>
      <c r="BFQ826" s="179"/>
      <c r="BFR826" s="179"/>
      <c r="BFS826" s="179"/>
      <c r="BFT826" s="10"/>
      <c r="BFU826" s="10">
        <f>SUM(BFT821:BFT825)</f>
        <v>999.8</v>
      </c>
      <c r="BFV826" s="239"/>
      <c r="BFW826" s="179"/>
      <c r="BFX826" s="372"/>
      <c r="BFZ826" s="179"/>
      <c r="BGA826" s="179"/>
      <c r="BGB826" s="179"/>
      <c r="BGC826" s="10"/>
      <c r="BGD826" s="10">
        <f>SUM(BGC821:BGC825)</f>
        <v>1015.8</v>
      </c>
      <c r="BGE826" s="239"/>
      <c r="BGF826" s="179"/>
      <c r="BGG826" s="439"/>
      <c r="BGI826" s="179"/>
      <c r="BGJ826" s="179"/>
      <c r="BGK826" s="179"/>
      <c r="BGL826" s="10"/>
      <c r="BGM826" s="10">
        <f>SUM(BGL821:BGL825)</f>
        <v>674.5</v>
      </c>
      <c r="BGN826" s="239"/>
      <c r="BGO826" s="179"/>
      <c r="BGP826" s="372"/>
      <c r="BGR826" s="179"/>
      <c r="BGS826" s="179"/>
      <c r="BGT826" s="179"/>
      <c r="BGU826" s="10"/>
      <c r="BGV826" s="10">
        <f>SUM(BGU821:BGU825)</f>
        <v>528.1</v>
      </c>
      <c r="BGW826" s="239"/>
      <c r="BGX826" s="179"/>
      <c r="BGY826" s="439"/>
      <c r="BHA826" s="179"/>
      <c r="BHB826" s="179"/>
      <c r="BHC826" s="179"/>
      <c r="BHD826" s="10"/>
      <c r="BHE826" s="10">
        <f>SUM(BHD821:BHD825)</f>
        <v>573.5</v>
      </c>
    </row>
    <row r="827" spans="1:1565" s="14" customFormat="1" ht="15">
      <c r="A827" s="179" t="s">
        <v>90</v>
      </c>
      <c r="B827" s="363" t="s">
        <v>1700</v>
      </c>
      <c r="D827" s="248">
        <f>IF(C827="Kopman",1.6,1)</f>
        <v>1</v>
      </c>
      <c r="E827" s="180">
        <f>VLOOKUP(B827,$A$879:$F$2508,6,FALSE)</f>
        <v>65</v>
      </c>
      <c r="F827" s="179" t="s">
        <v>61</v>
      </c>
      <c r="G827" s="10">
        <f>E827*1.5*D827</f>
        <v>97.5</v>
      </c>
      <c r="H827" s="10"/>
      <c r="I827" s="233"/>
      <c r="J827" s="179" t="s">
        <v>90</v>
      </c>
      <c r="K827" s="361" t="s">
        <v>1700</v>
      </c>
      <c r="M827" s="248">
        <f>IF(L827="Kopman",1.6,1)</f>
        <v>1</v>
      </c>
      <c r="N827" s="180">
        <f>VLOOKUP(K827,$A$879:$F$2508,6,FALSE)</f>
        <v>65</v>
      </c>
      <c r="O827" s="179" t="s">
        <v>61</v>
      </c>
      <c r="P827" s="10">
        <f>N827*1.5*M827</f>
        <v>97.5</v>
      </c>
      <c r="Q827" s="10"/>
      <c r="R827" s="233"/>
      <c r="S827" s="179" t="s">
        <v>90</v>
      </c>
      <c r="T827" s="361" t="s">
        <v>1149</v>
      </c>
      <c r="V827" s="248">
        <f>IF(U827="Kopman",1.6,1)</f>
        <v>1</v>
      </c>
      <c r="W827" s="180">
        <f>VLOOKUP(T827,$A$879:$F$2508,6,FALSE)</f>
        <v>42</v>
      </c>
      <c r="X827" s="179" t="s">
        <v>61</v>
      </c>
      <c r="Y827" s="10">
        <f>W827*1.5*V827</f>
        <v>63</v>
      </c>
      <c r="Z827" s="10"/>
      <c r="AA827" s="233"/>
      <c r="AB827" s="179" t="s">
        <v>90</v>
      </c>
      <c r="AC827" s="361" t="s">
        <v>959</v>
      </c>
      <c r="AE827" s="248">
        <f>IF(AD827="Kopman",1.6,1)</f>
        <v>1</v>
      </c>
      <c r="AF827" s="180">
        <f>VLOOKUP(AC827,$A$879:$F$2508,6,FALSE)</f>
        <v>40</v>
      </c>
      <c r="AG827" s="179" t="s">
        <v>61</v>
      </c>
      <c r="AH827" s="10">
        <f>AF827*1.5*AE827</f>
        <v>60</v>
      </c>
      <c r="AI827" s="10"/>
      <c r="AJ827" s="233"/>
      <c r="AK827" s="179" t="s">
        <v>90</v>
      </c>
      <c r="AL827" s="361" t="s">
        <v>2614</v>
      </c>
      <c r="AN827" s="248">
        <f>IF(AM827="Kopman",1.6,1)</f>
        <v>1</v>
      </c>
      <c r="AO827" s="180">
        <f>VLOOKUP(AL827,$A$879:$F$2508,6,FALSE)</f>
        <v>167</v>
      </c>
      <c r="AP827" s="179" t="s">
        <v>61</v>
      </c>
      <c r="AQ827" s="10">
        <f>AO827*1.5*AN827</f>
        <v>250.5</v>
      </c>
      <c r="AR827" s="10"/>
      <c r="AS827" s="233"/>
      <c r="AT827" s="179" t="s">
        <v>90</v>
      </c>
      <c r="AU827" s="361" t="s">
        <v>1744</v>
      </c>
      <c r="AW827" s="248">
        <f>IF(AV827="Kopman",1.6,1)</f>
        <v>1</v>
      </c>
      <c r="AX827" s="180">
        <f>VLOOKUP(AU827,$A$879:$F$2508,6,FALSE)</f>
        <v>83</v>
      </c>
      <c r="AY827" s="179" t="s">
        <v>61</v>
      </c>
      <c r="AZ827" s="10">
        <f>AX827*1.5*AW827</f>
        <v>124.5</v>
      </c>
      <c r="BA827" s="10"/>
      <c r="BB827" s="233"/>
      <c r="BC827" s="179" t="s">
        <v>90</v>
      </c>
      <c r="BD827" s="361" t="s">
        <v>2471</v>
      </c>
      <c r="BF827" s="248">
        <f>IF(BE827="Kopman",1.6,1)</f>
        <v>1</v>
      </c>
      <c r="BG827" s="180">
        <f>VLOOKUP(BD827,$A$879:$F$2508,6,FALSE)</f>
        <v>26</v>
      </c>
      <c r="BH827" s="179" t="s">
        <v>61</v>
      </c>
      <c r="BI827" s="10">
        <f>BG827*1.5*BF827</f>
        <v>39</v>
      </c>
      <c r="BJ827" s="10"/>
      <c r="BK827" s="233"/>
      <c r="BL827" s="179" t="s">
        <v>90</v>
      </c>
      <c r="BM827" s="361" t="s">
        <v>2122</v>
      </c>
      <c r="BO827" s="248">
        <f>IF(BN827="Kopman",1.6,1)</f>
        <v>1</v>
      </c>
      <c r="BP827" s="180">
        <f>VLOOKUP(BM827,$A$879:$F$2508,6,FALSE)</f>
        <v>49</v>
      </c>
      <c r="BQ827" s="179" t="s">
        <v>61</v>
      </c>
      <c r="BR827" s="10">
        <f>BP827*1.5*BO827</f>
        <v>73.5</v>
      </c>
      <c r="BS827" s="10"/>
      <c r="BT827" s="233"/>
      <c r="BU827" s="179" t="s">
        <v>90</v>
      </c>
      <c r="BV827" s="361" t="s">
        <v>2122</v>
      </c>
      <c r="BX827" s="248">
        <f>IF(BW827="Kopman",1.6,1)</f>
        <v>1</v>
      </c>
      <c r="BY827" s="180">
        <f>VLOOKUP(BV827,$A$879:$F$2508,6,FALSE)</f>
        <v>49</v>
      </c>
      <c r="BZ827" s="179" t="s">
        <v>61</v>
      </c>
      <c r="CA827" s="10">
        <f>BY827*1.5*BX827</f>
        <v>73.5</v>
      </c>
      <c r="CB827" s="10"/>
      <c r="CC827" s="233"/>
      <c r="CD827" s="179" t="s">
        <v>90</v>
      </c>
      <c r="CE827" s="361" t="s">
        <v>2507</v>
      </c>
      <c r="CG827" s="248">
        <f>IF(CF827="Kopman",1.6,1)</f>
        <v>1</v>
      </c>
      <c r="CH827" s="180">
        <f>VLOOKUP(CE827,$A$879:$F$2508,6,FALSE)</f>
        <v>27</v>
      </c>
      <c r="CI827" s="179" t="s">
        <v>61</v>
      </c>
      <c r="CJ827" s="10">
        <f>CH827*1.5*CG827</f>
        <v>40.5</v>
      </c>
      <c r="CK827" s="10"/>
      <c r="CL827" s="233"/>
      <c r="CM827" s="179" t="s">
        <v>90</v>
      </c>
      <c r="CN827" s="361" t="s">
        <v>3328</v>
      </c>
      <c r="CP827" s="248">
        <f>IF(CO827="Kopman",1.6,1)</f>
        <v>1</v>
      </c>
      <c r="CQ827" s="180">
        <f>VLOOKUP(CN827,$A$879:$F$2508,6,FALSE)</f>
        <v>9</v>
      </c>
      <c r="CR827" s="179" t="s">
        <v>61</v>
      </c>
      <c r="CS827" s="10">
        <f>CQ827*1.5*CP827</f>
        <v>13.5</v>
      </c>
      <c r="CT827" s="10"/>
      <c r="CU827" s="233"/>
      <c r="CV827" s="179" t="s">
        <v>90</v>
      </c>
      <c r="CW827" s="362" t="s">
        <v>2630</v>
      </c>
      <c r="CX827" s="14" t="s">
        <v>1662</v>
      </c>
      <c r="CY827" s="248">
        <f>IF(CX827="Kopman",1.6,1)</f>
        <v>1.6</v>
      </c>
      <c r="CZ827" s="180">
        <f>VLOOKUP(CW827,$A$879:$F$2508,6,FALSE)</f>
        <v>70</v>
      </c>
      <c r="DA827" s="179" t="s">
        <v>61</v>
      </c>
      <c r="DB827" s="10">
        <f>CZ827*1.5*CY827</f>
        <v>168</v>
      </c>
      <c r="DC827" s="10"/>
      <c r="DD827" s="233"/>
      <c r="DE827" s="179" t="s">
        <v>90</v>
      </c>
      <c r="DF827" s="361" t="s">
        <v>959</v>
      </c>
      <c r="DH827" s="248">
        <f>IF(DG827="Kopman",1.6,1)</f>
        <v>1</v>
      </c>
      <c r="DI827" s="180">
        <f>VLOOKUP(DF827,$A$879:$F$2508,6,FALSE)</f>
        <v>40</v>
      </c>
      <c r="DJ827" s="179" t="s">
        <v>61</v>
      </c>
      <c r="DK827" s="10">
        <f>DI827*1.5*DH827</f>
        <v>60</v>
      </c>
      <c r="DL827" s="10"/>
      <c r="DM827" s="233"/>
      <c r="DN827" s="179" t="s">
        <v>90</v>
      </c>
      <c r="DO827" s="361" t="s">
        <v>959</v>
      </c>
      <c r="DQ827" s="248">
        <f>IF(DP827="Kopman",1.6,1)</f>
        <v>1</v>
      </c>
      <c r="DR827" s="180">
        <f>VLOOKUP(DO827,$A$879:$F$2508,6,FALSE)</f>
        <v>40</v>
      </c>
      <c r="DS827" s="179" t="s">
        <v>61</v>
      </c>
      <c r="DT827" s="10">
        <f>DR827*1.5*DQ827</f>
        <v>60</v>
      </c>
      <c r="DU827" s="10"/>
      <c r="DV827" s="233"/>
      <c r="DW827" s="179" t="s">
        <v>90</v>
      </c>
      <c r="DX827" s="361" t="s">
        <v>2614</v>
      </c>
      <c r="DZ827" s="248">
        <f>IF(DY827="Kopman",1.6,1)</f>
        <v>1</v>
      </c>
      <c r="EA827" s="180">
        <f>VLOOKUP(DX827,$A$879:$F$2508,6,FALSE)</f>
        <v>167</v>
      </c>
      <c r="EB827" s="179" t="s">
        <v>61</v>
      </c>
      <c r="EC827" s="10">
        <f>EA827*1.5*DZ827</f>
        <v>250.5</v>
      </c>
      <c r="ED827" s="10"/>
      <c r="EE827" s="233"/>
      <c r="EF827" s="179" t="s">
        <v>90</v>
      </c>
      <c r="EG827" s="361" t="s">
        <v>2630</v>
      </c>
      <c r="EI827" s="248">
        <f>IF(EH827="Kopman",1.6,1)</f>
        <v>1</v>
      </c>
      <c r="EJ827" s="180">
        <f>VLOOKUP(EG827,$A$879:$F$2508,6,FALSE)</f>
        <v>70</v>
      </c>
      <c r="EK827" s="179" t="s">
        <v>61</v>
      </c>
      <c r="EL827" s="10">
        <f>EJ827*1.5*EI827</f>
        <v>105</v>
      </c>
      <c r="EM827" s="10"/>
      <c r="EN827" s="233"/>
      <c r="EO827" s="179" t="s">
        <v>90</v>
      </c>
      <c r="EP827" s="361" t="s">
        <v>2630</v>
      </c>
      <c r="ER827" s="248">
        <f>IF(EQ827="Kopman",1.6,1)</f>
        <v>1</v>
      </c>
      <c r="ES827" s="180">
        <f>VLOOKUP(EP827,$A$879:$F$2508,6,FALSE)</f>
        <v>70</v>
      </c>
      <c r="ET827" s="179" t="s">
        <v>61</v>
      </c>
      <c r="EU827" s="10">
        <f>ES827*1.5*ER827</f>
        <v>105</v>
      </c>
      <c r="EV827" s="10"/>
      <c r="EW827" s="233"/>
      <c r="EX827" s="179" t="s">
        <v>90</v>
      </c>
      <c r="EY827" s="361" t="s">
        <v>2507</v>
      </c>
      <c r="FA827" s="248">
        <f>IF(EZ827="Kopman",1.6,1)</f>
        <v>1</v>
      </c>
      <c r="FB827" s="180">
        <f>VLOOKUP(EY827,$A$879:$F$2508,6,FALSE)</f>
        <v>27</v>
      </c>
      <c r="FC827" s="179" t="s">
        <v>61</v>
      </c>
      <c r="FD827" s="10">
        <f>FB827*1.5*FA827</f>
        <v>40.5</v>
      </c>
      <c r="FE827" s="10"/>
      <c r="FF827" s="233"/>
      <c r="FG827" s="179" t="s">
        <v>90</v>
      </c>
      <c r="FH827" s="361" t="s">
        <v>1700</v>
      </c>
      <c r="FJ827" s="248">
        <f>IF(FI827="Kopman",1.6,1)</f>
        <v>1</v>
      </c>
      <c r="FK827" s="180">
        <f>VLOOKUP(FH827,$A$879:$F$2508,6,FALSE)</f>
        <v>65</v>
      </c>
      <c r="FL827" s="179" t="s">
        <v>61</v>
      </c>
      <c r="FM827" s="10">
        <f>FK827*1.5*FJ827</f>
        <v>97.5</v>
      </c>
      <c r="FN827" s="10"/>
      <c r="FO827" s="233"/>
      <c r="FP827" s="179" t="s">
        <v>90</v>
      </c>
      <c r="FQ827" s="361" t="s">
        <v>1700</v>
      </c>
      <c r="FS827" s="248">
        <f>IF(FR827="Kopman",1.6,1)</f>
        <v>1</v>
      </c>
      <c r="FT827" s="180">
        <f>VLOOKUP(FQ827,$A$879:$F$2508,6,FALSE)</f>
        <v>65</v>
      </c>
      <c r="FU827" s="179" t="s">
        <v>61</v>
      </c>
      <c r="FV827" s="10">
        <f>FT827*1.5*FS827</f>
        <v>97.5</v>
      </c>
      <c r="FW827" s="10"/>
      <c r="FX827" s="233"/>
      <c r="FY827" s="179" t="s">
        <v>90</v>
      </c>
      <c r="FZ827" s="369" t="s">
        <v>183</v>
      </c>
      <c r="GB827" s="248">
        <f>IF(GA827="Kopman",1.6,1)</f>
        <v>1</v>
      </c>
      <c r="GC827" s="180" t="e">
        <f>VLOOKUP(FZ827,$A$879:$F$2508,6,FALSE)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1" t="s">
        <v>959</v>
      </c>
      <c r="GK827" s="248">
        <f>IF(GJ827="Kopman",1.6,1)</f>
        <v>1</v>
      </c>
      <c r="GL827" s="180">
        <f>VLOOKUP(GI827,$A$879:$F$2508,6,FALSE)</f>
        <v>40</v>
      </c>
      <c r="GM827" s="179" t="s">
        <v>61</v>
      </c>
      <c r="GN827" s="10">
        <f>GL827*1.5*GK827</f>
        <v>60</v>
      </c>
      <c r="GO827" s="10"/>
      <c r="GP827" s="233"/>
      <c r="GQ827" s="179" t="s">
        <v>90</v>
      </c>
      <c r="GR827" s="362" t="s">
        <v>2507</v>
      </c>
      <c r="GS827" s="14" t="s">
        <v>1662</v>
      </c>
      <c r="GT827" s="248">
        <f>IF(GS827="Kopman",1.6,1)</f>
        <v>1.6</v>
      </c>
      <c r="GU827" s="180">
        <f>VLOOKUP(GR827,$A$879:$F$2508,6,FALSE)</f>
        <v>27</v>
      </c>
      <c r="GV827" s="179" t="s">
        <v>61</v>
      </c>
      <c r="GW827" s="10">
        <f>GU827*1.5*GT827</f>
        <v>64.8</v>
      </c>
      <c r="GX827" s="10"/>
      <c r="GY827" s="233"/>
      <c r="GZ827" s="179" t="s">
        <v>90</v>
      </c>
      <c r="HA827" s="362" t="s">
        <v>2048</v>
      </c>
      <c r="HB827" s="14" t="s">
        <v>1662</v>
      </c>
      <c r="HC827" s="248">
        <f>IF(HB827="Kopman",1.6,1)</f>
        <v>1.6</v>
      </c>
      <c r="HD827" s="180">
        <f>VLOOKUP(HA827,$A$879:$F$2508,6,FALSE)</f>
        <v>59</v>
      </c>
      <c r="HE827" s="179" t="s">
        <v>61</v>
      </c>
      <c r="HF827" s="10">
        <f>HD827*1.5*HC827</f>
        <v>141.6</v>
      </c>
      <c r="HG827" s="10"/>
      <c r="HH827" s="233"/>
      <c r="HI827" s="179" t="s">
        <v>90</v>
      </c>
      <c r="HJ827" s="361" t="s">
        <v>2630</v>
      </c>
      <c r="HL827" s="248">
        <f>IF(HK827="Kopman",1.6,1)</f>
        <v>1</v>
      </c>
      <c r="HM827" s="180">
        <f>VLOOKUP(HJ827,$A$879:$F$2508,6,FALSE)</f>
        <v>70</v>
      </c>
      <c r="HN827" s="179" t="s">
        <v>61</v>
      </c>
      <c r="HO827" s="10">
        <f>HM827*1.5*HL827</f>
        <v>105</v>
      </c>
      <c r="HP827" s="10"/>
      <c r="HQ827" s="233"/>
      <c r="HR827" s="179" t="s">
        <v>90</v>
      </c>
      <c r="HS827" s="362" t="s">
        <v>2471</v>
      </c>
      <c r="HT827" s="14" t="s">
        <v>1662</v>
      </c>
      <c r="HU827" s="248">
        <f>IF(HT827="Kopman",1.6,1)</f>
        <v>1.6</v>
      </c>
      <c r="HV827" s="180">
        <f>VLOOKUP(HS827,$A$879:$F$2508,6,FALSE)</f>
        <v>26</v>
      </c>
      <c r="HW827" s="179" t="s">
        <v>61</v>
      </c>
      <c r="HX827" s="10">
        <f>HV827*1.5*HU827</f>
        <v>62.400000000000006</v>
      </c>
      <c r="HY827" s="10"/>
      <c r="HZ827" s="233"/>
      <c r="IA827" s="179" t="s">
        <v>90</v>
      </c>
      <c r="IB827" s="361" t="s">
        <v>2048</v>
      </c>
      <c r="ID827" s="248">
        <f>IF(IC827="Kopman",1.6,1)</f>
        <v>1</v>
      </c>
      <c r="IE827" s="180">
        <f>VLOOKUP(IB827,$A$879:$F$2508,6,FALSE)</f>
        <v>59</v>
      </c>
      <c r="IF827" s="179" t="s">
        <v>61</v>
      </c>
      <c r="IG827" s="10">
        <f>IE827*1.5*ID827</f>
        <v>88.5</v>
      </c>
      <c r="IH827" s="10"/>
      <c r="II827" s="233"/>
      <c r="IJ827" s="179" t="s">
        <v>90</v>
      </c>
      <c r="IK827" s="361" t="s">
        <v>959</v>
      </c>
      <c r="IM827" s="248">
        <f>IF(IL827="Kopman",1.6,1)</f>
        <v>1</v>
      </c>
      <c r="IN827" s="180">
        <f>VLOOKUP(IK827,$A$879:$F$2508,6,FALSE)</f>
        <v>40</v>
      </c>
      <c r="IO827" s="179" t="s">
        <v>61</v>
      </c>
      <c r="IP827" s="10">
        <f>IN827*1.5*IM827</f>
        <v>60</v>
      </c>
      <c r="IQ827" s="10"/>
      <c r="IR827" s="233"/>
      <c r="IS827" s="179" t="s">
        <v>90</v>
      </c>
      <c r="IT827" s="362" t="s">
        <v>1700</v>
      </c>
      <c r="IU827" s="14" t="s">
        <v>1662</v>
      </c>
      <c r="IV827" s="248">
        <f>IF(IU827="Kopman",1.6,1)</f>
        <v>1.6</v>
      </c>
      <c r="IW827" s="180">
        <f>VLOOKUP(IT827,$A$879:$F$2508,6,FALSE)</f>
        <v>65</v>
      </c>
      <c r="IX827" s="179" t="s">
        <v>61</v>
      </c>
      <c r="IY827" s="10">
        <f>IW827*1.5*IV827</f>
        <v>156</v>
      </c>
      <c r="IZ827" s="10"/>
      <c r="JA827" s="233"/>
      <c r="JB827" s="179" t="s">
        <v>90</v>
      </c>
      <c r="JC827" s="361" t="s">
        <v>1961</v>
      </c>
      <c r="JE827" s="248">
        <f>IF(JD827="Kopman",1.6,1)</f>
        <v>1</v>
      </c>
      <c r="JF827" s="180">
        <f>VLOOKUP(JC827,$A$879:$F$2508,6,FALSE)</f>
        <v>15</v>
      </c>
      <c r="JG827" s="179" t="s">
        <v>61</v>
      </c>
      <c r="JH827" s="10">
        <f>JF827*1.5*JE827</f>
        <v>22.5</v>
      </c>
      <c r="JI827" s="10"/>
      <c r="JJ827" s="233"/>
      <c r="JK827" s="179" t="s">
        <v>90</v>
      </c>
      <c r="JL827" s="361" t="s">
        <v>3328</v>
      </c>
      <c r="JN827" s="248">
        <f>IF(JM827="Kopman",1.6,1)</f>
        <v>1</v>
      </c>
      <c r="JO827" s="180">
        <f>VLOOKUP(JL827,$A$879:$F$2508,6,FALSE)</f>
        <v>9</v>
      </c>
      <c r="JP827" s="179" t="s">
        <v>61</v>
      </c>
      <c r="JQ827" s="10">
        <f>JO827*1.5*JN827</f>
        <v>13.5</v>
      </c>
      <c r="JR827" s="10"/>
      <c r="JS827" s="233"/>
      <c r="JT827" s="179" t="s">
        <v>90</v>
      </c>
      <c r="JU827" s="361" t="s">
        <v>445</v>
      </c>
      <c r="JW827" s="248">
        <f>IF(JV827="Kopman",1.6,1)</f>
        <v>1</v>
      </c>
      <c r="JX827" s="180">
        <f>VLOOKUP(JU827,$A$879:$F$2508,6,FALSE)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9" t="s">
        <v>183</v>
      </c>
      <c r="KF827" s="248">
        <f>IF(KE827="Kopman",1.6,1)</f>
        <v>1</v>
      </c>
      <c r="KG827" s="180" t="e">
        <f>VLOOKUP(KD827,$A$879:$F$2508,6,FALSE)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1" t="s">
        <v>2471</v>
      </c>
      <c r="KO827" s="248">
        <f>IF(KN827="Kopman",1.6,1)</f>
        <v>1</v>
      </c>
      <c r="KP827" s="180">
        <f>VLOOKUP(KM827,$A$879:$F$2508,6,FALSE)</f>
        <v>26</v>
      </c>
      <c r="KQ827" s="179" t="s">
        <v>61</v>
      </c>
      <c r="KR827" s="10">
        <f>KP827*1.5*KO827</f>
        <v>39</v>
      </c>
      <c r="KS827" s="10"/>
      <c r="KT827" s="233"/>
      <c r="KU827" s="179" t="s">
        <v>90</v>
      </c>
      <c r="KV827" s="361" t="s">
        <v>2630</v>
      </c>
      <c r="KX827" s="248">
        <f>IF(KW827="Kopman",1.6,1)</f>
        <v>1</v>
      </c>
      <c r="KY827" s="180">
        <f>VLOOKUP(KV827,$A$879:$F$2508,6,FALSE)</f>
        <v>70</v>
      </c>
      <c r="KZ827" s="179" t="s">
        <v>61</v>
      </c>
      <c r="LA827" s="10">
        <f>KY827*1.5*KX827</f>
        <v>105</v>
      </c>
      <c r="LB827" s="10"/>
      <c r="LC827" s="233"/>
      <c r="LD827" s="179" t="s">
        <v>90</v>
      </c>
      <c r="LE827" s="369" t="s">
        <v>183</v>
      </c>
      <c r="LG827" s="248">
        <f>IF(LF827="Kopman",1.6,1)</f>
        <v>1</v>
      </c>
      <c r="LH827" s="180" t="e">
        <f>VLOOKUP(LE827,$A$879:$F$2508,6,FALSE)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1" t="s">
        <v>959</v>
      </c>
      <c r="LP827" s="248">
        <f>IF(LO827="Kopman",1.6,1)</f>
        <v>1</v>
      </c>
      <c r="LQ827" s="180">
        <f>VLOOKUP(LN827,$A$879:$F$2508,6,FALSE)</f>
        <v>40</v>
      </c>
      <c r="LR827" s="179" t="s">
        <v>61</v>
      </c>
      <c r="LS827" s="10">
        <f>LQ827*1.5*LP827</f>
        <v>60</v>
      </c>
      <c r="LT827" s="10"/>
      <c r="LU827" s="233"/>
      <c r="LV827" s="179" t="s">
        <v>90</v>
      </c>
      <c r="LW827" s="361" t="s">
        <v>994</v>
      </c>
      <c r="LY827" s="248">
        <f>IF(LX827="Kopman",1.6,1)</f>
        <v>1</v>
      </c>
      <c r="LZ827" s="180">
        <f>VLOOKUP(LW827,$A$879:$F$2508,6,FALSE)</f>
        <v>15</v>
      </c>
      <c r="MA827" s="179" t="s">
        <v>61</v>
      </c>
      <c r="MB827" s="10">
        <f>LZ827*1.5*LY827</f>
        <v>22.5</v>
      </c>
      <c r="MC827" s="10"/>
      <c r="MD827" s="233"/>
      <c r="ME827" s="179" t="s">
        <v>90</v>
      </c>
      <c r="MF827" s="361" t="s">
        <v>1700</v>
      </c>
      <c r="MH827" s="248">
        <f>IF(MG827="Kopman",1.6,1)</f>
        <v>1</v>
      </c>
      <c r="MI827" s="180">
        <f>VLOOKUP(MF827,$A$879:$F$2508,6,FALSE)</f>
        <v>65</v>
      </c>
      <c r="MJ827" s="179" t="s">
        <v>61</v>
      </c>
      <c r="MK827" s="10">
        <f>MI827*1.5*MH827</f>
        <v>97.5</v>
      </c>
      <c r="ML827" s="10"/>
      <c r="MM827" s="233"/>
      <c r="MN827" s="179" t="s">
        <v>90</v>
      </c>
      <c r="MO827" s="369" t="s">
        <v>183</v>
      </c>
      <c r="MQ827" s="248">
        <f>IF(MP827="Kopman",1.6,1)</f>
        <v>1</v>
      </c>
      <c r="MR827" s="180" t="e">
        <f>VLOOKUP(MO827,$A$879:$F$2508,6,FALSE)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1" t="s">
        <v>959</v>
      </c>
      <c r="MZ827" s="248">
        <f>IF(MY827="Kopman",1.6,1)</f>
        <v>1</v>
      </c>
      <c r="NA827" s="180">
        <f>VLOOKUP(MX827,$A$879:$F$2508,6,FALSE)</f>
        <v>40</v>
      </c>
      <c r="NB827" s="179" t="s">
        <v>61</v>
      </c>
      <c r="NC827" s="10">
        <f>NA827*1.5*MZ827</f>
        <v>60</v>
      </c>
      <c r="ND827" s="10"/>
      <c r="NE827" s="233"/>
      <c r="NF827" s="179" t="s">
        <v>90</v>
      </c>
      <c r="NG827" s="361" t="s">
        <v>2598</v>
      </c>
      <c r="NI827" s="248">
        <f>IF(NH827="Kopman",1.6,1)</f>
        <v>1</v>
      </c>
      <c r="NJ827" s="180">
        <f>VLOOKUP(NG827,$A$879:$F$2508,6,FALSE)</f>
        <v>134</v>
      </c>
      <c r="NK827" s="179" t="s">
        <v>61</v>
      </c>
      <c r="NL827" s="10">
        <f>NJ827*1.5*NI827</f>
        <v>201</v>
      </c>
      <c r="NM827" s="10"/>
      <c r="NN827" s="233"/>
      <c r="NO827" s="179" t="s">
        <v>90</v>
      </c>
      <c r="NP827" s="361" t="s">
        <v>1012</v>
      </c>
      <c r="NR827" s="248">
        <f>IF(NQ827="Kopman",1.6,1)</f>
        <v>1</v>
      </c>
      <c r="NS827" s="180">
        <f>VLOOKUP(NP827,$A$879:$F$2508,6,FALSE)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1" t="s">
        <v>2630</v>
      </c>
      <c r="OA827" s="248">
        <f>IF(NZ827="Kopman",1.6,1)</f>
        <v>1</v>
      </c>
      <c r="OB827" s="180">
        <f>VLOOKUP(NY827,$A$879:$F$2508,6,FALSE)</f>
        <v>70</v>
      </c>
      <c r="OC827" s="179" t="s">
        <v>61</v>
      </c>
      <c r="OD827" s="10">
        <f>OB827*1.5*OA827</f>
        <v>105</v>
      </c>
      <c r="OE827" s="10"/>
      <c r="OF827" s="233"/>
      <c r="OG827" s="179" t="s">
        <v>90</v>
      </c>
      <c r="OH827" s="361" t="s">
        <v>540</v>
      </c>
      <c r="OJ827" s="248">
        <f>IF(OI827="Kopman",1.6,1)</f>
        <v>1</v>
      </c>
      <c r="OK827" s="180">
        <f>VLOOKUP(OH827,$A$879:$F$2508,6,FALSE)</f>
        <v>3</v>
      </c>
      <c r="OL827" s="179" t="s">
        <v>61</v>
      </c>
      <c r="OM827" s="10">
        <f>OK827*1.5*OJ827</f>
        <v>4.5</v>
      </c>
      <c r="ON827" s="10"/>
      <c r="OO827" s="233"/>
      <c r="OP827" s="179" t="s">
        <v>90</v>
      </c>
      <c r="OQ827" s="361" t="s">
        <v>434</v>
      </c>
      <c r="OS827" s="248">
        <f>IF(OR827="Kopman",1.6,1)</f>
        <v>1</v>
      </c>
      <c r="OT827" s="180">
        <f>VLOOKUP(OQ827,$A$879:$F$2508,6,FALSE)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1" t="s">
        <v>2471</v>
      </c>
      <c r="PB827" s="248">
        <f>IF(PA827="Kopman",1.6,1)</f>
        <v>1</v>
      </c>
      <c r="PC827" s="180">
        <f>VLOOKUP(OZ827,$A$879:$F$2508,6,FALSE)</f>
        <v>26</v>
      </c>
      <c r="PD827" s="179" t="s">
        <v>61</v>
      </c>
      <c r="PE827" s="10">
        <f>PC827*1.5*PB827</f>
        <v>39</v>
      </c>
      <c r="PF827" s="10"/>
      <c r="PG827" s="233"/>
      <c r="PH827" s="179" t="s">
        <v>90</v>
      </c>
      <c r="PI827" s="361" t="s">
        <v>2630</v>
      </c>
      <c r="PK827" s="248">
        <f>IF(PJ827="Kopman",1.6,1)</f>
        <v>1</v>
      </c>
      <c r="PL827" s="180">
        <f>VLOOKUP(PI827,$A$879:$F$2508,6,FALSE)</f>
        <v>70</v>
      </c>
      <c r="PM827" s="179" t="s">
        <v>61</v>
      </c>
      <c r="PN827" s="10">
        <f>PL827*1.5*PK827</f>
        <v>105</v>
      </c>
      <c r="PO827" s="10"/>
      <c r="PP827" s="233"/>
      <c r="PQ827" s="179" t="s">
        <v>90</v>
      </c>
      <c r="PR827" s="361" t="s">
        <v>1713</v>
      </c>
      <c r="PT827" s="248">
        <f>IF(PS827="Kopman",1.6,1)</f>
        <v>1</v>
      </c>
      <c r="PU827" s="180">
        <f>VLOOKUP(PR827,$A$879:$F$2508,6,FALSE)</f>
        <v>68</v>
      </c>
      <c r="PV827" s="179" t="s">
        <v>61</v>
      </c>
      <c r="PW827" s="10">
        <f>PU827*1.5*PT827</f>
        <v>102</v>
      </c>
      <c r="PX827" s="10"/>
      <c r="PY827" s="233"/>
      <c r="PZ827" s="179" t="s">
        <v>90</v>
      </c>
      <c r="QA827" s="363" t="s">
        <v>3328</v>
      </c>
      <c r="QC827" s="248">
        <f>IF(QB827="Kopman",1.6,1)</f>
        <v>1</v>
      </c>
      <c r="QD827" s="180">
        <f>VLOOKUP(QA827,$A$879:$F$2508,6,FALSE)</f>
        <v>9</v>
      </c>
      <c r="QE827" s="179" t="s">
        <v>61</v>
      </c>
      <c r="QF827" s="10">
        <f>QD827*1.5*QC827</f>
        <v>13.5</v>
      </c>
      <c r="QG827" s="10"/>
      <c r="QH827" s="233"/>
      <c r="QI827" s="179" t="s">
        <v>90</v>
      </c>
      <c r="QJ827" s="369" t="s">
        <v>183</v>
      </c>
      <c r="QL827" s="248">
        <f>IF(QK827="Kopman",1.6,1)</f>
        <v>1</v>
      </c>
      <c r="QM827" s="180" t="e">
        <f>VLOOKUP(QJ827,$A$879:$F$2508,6,FALSE)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1" t="s">
        <v>540</v>
      </c>
      <c r="QU827" s="248">
        <f>IF(QT827="Kopman",1.6,1)</f>
        <v>1</v>
      </c>
      <c r="QV827" s="180">
        <f>VLOOKUP(QS827,$A$879:$F$2508,6,FALSE)</f>
        <v>3</v>
      </c>
      <c r="QW827" s="179" t="s">
        <v>61</v>
      </c>
      <c r="QX827" s="10">
        <f>QV827*1.5*QU827</f>
        <v>4.5</v>
      </c>
      <c r="QY827" s="10"/>
      <c r="QZ827" s="233"/>
      <c r="RA827" s="179" t="s">
        <v>90</v>
      </c>
      <c r="RB827" s="361" t="s">
        <v>2043</v>
      </c>
      <c r="RD827" s="248">
        <f>IF(RC827="Kopman",1.6,1)</f>
        <v>1</v>
      </c>
      <c r="RE827" s="180">
        <f>VLOOKUP(RB827,$A$879:$F$2508,6,FALSE)</f>
        <v>134</v>
      </c>
      <c r="RF827" s="179" t="s">
        <v>61</v>
      </c>
      <c r="RG827" s="10">
        <f>RE827*1.5*RD827</f>
        <v>201</v>
      </c>
      <c r="RH827" s="10"/>
      <c r="RI827" s="233"/>
      <c r="RJ827" s="179" t="s">
        <v>90</v>
      </c>
      <c r="RK827" s="361" t="s">
        <v>1700</v>
      </c>
      <c r="RM827" s="248">
        <f>IF(RL827="Kopman",1.6,1)</f>
        <v>1</v>
      </c>
      <c r="RN827" s="180">
        <f>VLOOKUP(RK827,$A$879:$F$2508,6,FALSE)</f>
        <v>65</v>
      </c>
      <c r="RO827" s="179" t="s">
        <v>61</v>
      </c>
      <c r="RP827" s="10">
        <f>RN827*1.5*RM827</f>
        <v>97.5</v>
      </c>
      <c r="RQ827" s="10"/>
      <c r="RR827" s="233"/>
      <c r="RS827" s="179" t="s">
        <v>90</v>
      </c>
      <c r="RT827" s="369" t="s">
        <v>183</v>
      </c>
      <c r="RV827" s="248">
        <f>IF(RU827="Kopman",1.6,1)</f>
        <v>1</v>
      </c>
      <c r="RW827" s="180" t="e">
        <f>VLOOKUP(RT827,$A$879:$F$2508,6,FALSE)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1" t="s">
        <v>2048</v>
      </c>
      <c r="SE827" s="248">
        <f>IF(SD827="Kopman",1.6,1)</f>
        <v>1</v>
      </c>
      <c r="SF827" s="180">
        <f>VLOOKUP(SC827,$A$879:$F$2508,6,FALSE)</f>
        <v>59</v>
      </c>
      <c r="SG827" s="179" t="s">
        <v>61</v>
      </c>
      <c r="SH827" s="10">
        <f>SF827*1.5*SE827</f>
        <v>88.5</v>
      </c>
      <c r="SI827" s="10"/>
      <c r="SJ827" s="239"/>
      <c r="SK827" s="179" t="s">
        <v>90</v>
      </c>
      <c r="SL827" s="362" t="s">
        <v>2344</v>
      </c>
      <c r="SM827" s="14" t="s">
        <v>1662</v>
      </c>
      <c r="SN827" s="248">
        <f>IF(SM827="Kopman",1.6,1)</f>
        <v>1.6</v>
      </c>
      <c r="SO827" s="180">
        <f>VLOOKUP(SL827,$A$879:$F$2508,6,FALSE)</f>
        <v>68</v>
      </c>
      <c r="SP827" s="179" t="s">
        <v>61</v>
      </c>
      <c r="SQ827" s="10">
        <f>SO827*1.5*SN827</f>
        <v>163.20000000000002</v>
      </c>
      <c r="SR827" s="10"/>
      <c r="SS827" s="239"/>
      <c r="ST827" s="179" t="s">
        <v>90</v>
      </c>
      <c r="SU827" s="361" t="s">
        <v>959</v>
      </c>
      <c r="SW827" s="248">
        <f>IF(SV827="Kopman",1.6,1)</f>
        <v>1</v>
      </c>
      <c r="SX827" s="180">
        <f>VLOOKUP(SU827,$A$879:$F$2508,6,FALSE)</f>
        <v>40</v>
      </c>
      <c r="SY827" s="179" t="s">
        <v>61</v>
      </c>
      <c r="SZ827" s="10">
        <f>SX827*1.5*SW827</f>
        <v>60</v>
      </c>
      <c r="TA827" s="10"/>
      <c r="TB827" s="239"/>
      <c r="TC827" s="179" t="s">
        <v>90</v>
      </c>
      <c r="TD827" s="369" t="s">
        <v>183</v>
      </c>
      <c r="TF827" s="248">
        <f>IF(TE827="Kopman",1.6,1)</f>
        <v>1</v>
      </c>
      <c r="TG827" s="180" t="e">
        <f>VLOOKUP(TD827,$A$879:$F$2508,6,FALSE)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1" t="s">
        <v>516</v>
      </c>
      <c r="TO827" s="248">
        <f>IF(TN827="Kopman",1.6,1)</f>
        <v>1</v>
      </c>
      <c r="TP827" s="180">
        <f>VLOOKUP(TM827,$A$879:$F$2508,6,FALSE)</f>
        <v>112</v>
      </c>
      <c r="TQ827" s="179" t="s">
        <v>61</v>
      </c>
      <c r="TR827" s="10">
        <f>TP827*1.5*TO827</f>
        <v>168</v>
      </c>
      <c r="TS827" s="10"/>
      <c r="TT827" s="239"/>
      <c r="TU827" s="179" t="s">
        <v>90</v>
      </c>
      <c r="TV827" s="361" t="s">
        <v>1005</v>
      </c>
      <c r="TX827" s="248">
        <f>IF(TW827="Kopman",1.6,1)</f>
        <v>1</v>
      </c>
      <c r="TY827" s="180">
        <f>VLOOKUP(TV827,$A$879:$F$2508,6,FALSE)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1" t="s">
        <v>516</v>
      </c>
      <c r="UG827" s="248">
        <f>IF(UF827="Kopman",1.6,1)</f>
        <v>1</v>
      </c>
      <c r="UH827" s="180">
        <f>VLOOKUP(UE827,$A$879:$F$2508,6,FALSE)</f>
        <v>112</v>
      </c>
      <c r="UI827" s="179" t="s">
        <v>61</v>
      </c>
      <c r="UJ827" s="10">
        <f>UH827*1.5*UG827</f>
        <v>168</v>
      </c>
      <c r="UK827" s="10"/>
      <c r="UL827" s="239"/>
      <c r="UM827" s="179" t="s">
        <v>90</v>
      </c>
      <c r="UN827" s="369" t="s">
        <v>183</v>
      </c>
      <c r="UP827" s="248">
        <f>IF(UO827="Kopman",1.6,1)</f>
        <v>1</v>
      </c>
      <c r="UQ827" s="180" t="e">
        <f>VLOOKUP(UN827,$A$879:$F$2508,6,FALSE)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1" t="s">
        <v>956</v>
      </c>
      <c r="UY827" s="248">
        <f>IF(UX827="Kopman",1.6,1)</f>
        <v>1</v>
      </c>
      <c r="UZ827" s="180">
        <f>VLOOKUP(UW827,$A$879:$F$2508,6,FALSE)</f>
        <v>0</v>
      </c>
      <c r="VA827" s="179" t="s">
        <v>61</v>
      </c>
      <c r="VB827" s="10">
        <f>UZ827*1.5*UY827</f>
        <v>0</v>
      </c>
      <c r="VC827" s="10"/>
      <c r="VD827" s="239"/>
      <c r="VE827" s="179" t="s">
        <v>90</v>
      </c>
      <c r="VF827" s="369" t="s">
        <v>183</v>
      </c>
      <c r="VH827" s="248">
        <f>IF(VG827="Kopman",1.6,1)</f>
        <v>1</v>
      </c>
      <c r="VI827" s="180" t="e">
        <f>VLOOKUP(VF827,$A$879:$F$2508,6,FALSE)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1" t="s">
        <v>1005</v>
      </c>
      <c r="VQ827" s="248">
        <f>IF(VP827="Kopman",1.6,1)</f>
        <v>1</v>
      </c>
      <c r="VR827" s="180">
        <f>VLOOKUP(VO827,$A$879:$F$2508,6,FALSE)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9" t="s">
        <v>183</v>
      </c>
      <c r="VZ827" s="248">
        <f>IF(VY827="Kopman",1.6,1)</f>
        <v>1</v>
      </c>
      <c r="WA827" s="180" t="e">
        <f>VLOOKUP(VX827,$A$879:$F$2508,6,FALSE)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1" t="s">
        <v>2630</v>
      </c>
      <c r="WI827" s="248">
        <f>IF(WH827="Kopman",1.6,1)</f>
        <v>1</v>
      </c>
      <c r="WJ827" s="180">
        <f>VLOOKUP(WG827,$A$879:$F$2508,6,FALSE)</f>
        <v>70</v>
      </c>
      <c r="WK827" s="179" t="s">
        <v>61</v>
      </c>
      <c r="WL827" s="10">
        <f>WJ827*1.5*WI827</f>
        <v>105</v>
      </c>
      <c r="WN827" s="239"/>
      <c r="WO827" s="179" t="s">
        <v>90</v>
      </c>
      <c r="WP827" s="361" t="s">
        <v>2598</v>
      </c>
      <c r="WQ827" s="374"/>
      <c r="WR827" s="248">
        <f>IF(WQ827="Kopman",1.6,1)</f>
        <v>1</v>
      </c>
      <c r="WS827" s="180">
        <f>VLOOKUP(WP827,$A$879:$F$2508,6,FALSE)</f>
        <v>134</v>
      </c>
      <c r="WT827" s="179" t="s">
        <v>61</v>
      </c>
      <c r="WU827" s="10">
        <f>WS827*1.5*WR827</f>
        <v>201</v>
      </c>
      <c r="WV827" s="10"/>
      <c r="WW827" s="239"/>
      <c r="WX827" s="179" t="s">
        <v>90</v>
      </c>
      <c r="WY827" s="361" t="s">
        <v>1403</v>
      </c>
      <c r="XA827" s="248">
        <f>IF(WZ827="Kopman",1.6,1)</f>
        <v>1</v>
      </c>
      <c r="XB827" s="180">
        <f>VLOOKUP(WY827,$A$879:$F$2508,6,FALSE)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1" t="s">
        <v>516</v>
      </c>
      <c r="XJ827" s="248">
        <f>IF(XI827="Kopman",1.6,1)</f>
        <v>1</v>
      </c>
      <c r="XK827" s="180">
        <f>VLOOKUP(XH827,$A$879:$F$2508,6,FALSE)</f>
        <v>112</v>
      </c>
      <c r="XL827" s="179" t="s">
        <v>61</v>
      </c>
      <c r="XM827" s="10">
        <f>XK827*1.5*XJ827</f>
        <v>168</v>
      </c>
      <c r="XO827" s="239"/>
      <c r="XP827" s="179" t="s">
        <v>90</v>
      </c>
      <c r="XQ827" s="361" t="s">
        <v>424</v>
      </c>
      <c r="XS827" s="248">
        <f>IF(XR827="Kopman",1.6,1)</f>
        <v>1</v>
      </c>
      <c r="XT827" s="180">
        <f>VLOOKUP(XQ827,$A$879:$F$2508,6,FALSE)</f>
        <v>144</v>
      </c>
      <c r="XU827" s="179" t="s">
        <v>61</v>
      </c>
      <c r="XV827" s="10">
        <f>XT827*1.5*XS827</f>
        <v>216</v>
      </c>
      <c r="XW827" s="10"/>
      <c r="XX827" s="239"/>
      <c r="XY827" s="179" t="s">
        <v>90</v>
      </c>
      <c r="XZ827" s="361" t="s">
        <v>540</v>
      </c>
      <c r="YB827" s="248">
        <f>IF(YA827="Kopman",1.6,1)</f>
        <v>1</v>
      </c>
      <c r="YC827" s="180">
        <f>VLOOKUP(XZ827,$A$879:$F$2508,6,FALSE)</f>
        <v>3</v>
      </c>
      <c r="YD827" s="179" t="s">
        <v>61</v>
      </c>
      <c r="YE827" s="10">
        <f>YC827*1.5*YB827</f>
        <v>4.5</v>
      </c>
      <c r="YG827" s="239"/>
      <c r="YH827" s="179" t="s">
        <v>90</v>
      </c>
      <c r="YI827" s="361" t="s">
        <v>2507</v>
      </c>
      <c r="YK827" s="248">
        <f>IF(YJ827="Kopman",1.6,1)</f>
        <v>1</v>
      </c>
      <c r="YL827" s="180">
        <f>VLOOKUP(YI827,$A$879:$F$2508,6,FALSE)</f>
        <v>27</v>
      </c>
      <c r="YM827" s="179" t="s">
        <v>61</v>
      </c>
      <c r="YN827" s="10">
        <f>YL827*1.5*YK827</f>
        <v>40.5</v>
      </c>
      <c r="YO827" s="10"/>
      <c r="YP827" s="239"/>
      <c r="YQ827" s="179" t="s">
        <v>90</v>
      </c>
      <c r="YR827" s="361" t="s">
        <v>2630</v>
      </c>
      <c r="YT827" s="248">
        <f>IF(YS827="Kopman",1.6,1)</f>
        <v>1</v>
      </c>
      <c r="YU827" s="180">
        <f>VLOOKUP(YR827,$A$879:$F$2508,6,FALSE)</f>
        <v>70</v>
      </c>
      <c r="YV827" s="179" t="s">
        <v>61</v>
      </c>
      <c r="YW827" s="10">
        <f>YU827*1.5*YT827</f>
        <v>105</v>
      </c>
      <c r="YY827" s="239"/>
      <c r="YZ827" s="179" t="s">
        <v>90</v>
      </c>
      <c r="ZA827" s="361" t="s">
        <v>2471</v>
      </c>
      <c r="ZC827" s="248">
        <f>IF(ZB827="Kopman",1.6,1)</f>
        <v>1</v>
      </c>
      <c r="ZD827" s="180">
        <f>VLOOKUP(ZA827,$A$879:$F$2508,6,FALSE)</f>
        <v>26</v>
      </c>
      <c r="ZE827" s="179" t="s">
        <v>61</v>
      </c>
      <c r="ZF827" s="10">
        <f>ZD827*1.5*ZC827</f>
        <v>39</v>
      </c>
      <c r="ZH827" s="239"/>
      <c r="ZI827" s="179" t="s">
        <v>90</v>
      </c>
      <c r="ZJ827" s="361" t="s">
        <v>2471</v>
      </c>
      <c r="ZL827" s="248">
        <f>IF(ZK827="Kopman",1.6,1)</f>
        <v>1</v>
      </c>
      <c r="ZM827" s="180">
        <f>VLOOKUP(ZJ827,$A$879:$F$2508,6,FALSE)</f>
        <v>26</v>
      </c>
      <c r="ZN827" s="179" t="s">
        <v>61</v>
      </c>
      <c r="ZO827" s="10">
        <f>ZM827*1.5*ZL827</f>
        <v>39</v>
      </c>
      <c r="ZQ827" s="239"/>
      <c r="ZR827" s="179" t="s">
        <v>90</v>
      </c>
      <c r="ZS827" s="361" t="s">
        <v>540</v>
      </c>
      <c r="ZU827" s="248">
        <f>IF(ZT827="Kopman",1.6,1)</f>
        <v>1</v>
      </c>
      <c r="ZV827" s="180">
        <f>VLOOKUP(ZS827,$A$879:$F$2508,6,FALSE)</f>
        <v>3</v>
      </c>
      <c r="ZW827" s="179" t="s">
        <v>61</v>
      </c>
      <c r="ZX827" s="10">
        <f>ZV827*1.5*ZU827</f>
        <v>4.5</v>
      </c>
      <c r="ZY827" s="10"/>
      <c r="ZZ827" s="239"/>
      <c r="AAA827" s="179" t="s">
        <v>90</v>
      </c>
      <c r="AAB827" s="361" t="s">
        <v>422</v>
      </c>
      <c r="AAD827" s="248">
        <f>IF(AAC827="Kopman",1.6,1)</f>
        <v>1</v>
      </c>
      <c r="AAE827" s="180">
        <f>VLOOKUP(AAB827,$A$879:$F$2508,6,FALSE)</f>
        <v>1</v>
      </c>
      <c r="AAF827" s="179" t="s">
        <v>61</v>
      </c>
      <c r="AAG827" s="10">
        <f>AAE827*1.5*AAD827</f>
        <v>1.5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VLOOKUP(AAK827,$A$879:$F$2508,6,FALSE)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1" t="s">
        <v>1700</v>
      </c>
      <c r="AAV827" s="248">
        <f>IF(AAU827="Kopman",1.6,1)</f>
        <v>1</v>
      </c>
      <c r="AAW827" s="180">
        <f>VLOOKUP(AAT827,$A$879:$F$2508,6,FALSE)</f>
        <v>65</v>
      </c>
      <c r="AAX827" s="179" t="s">
        <v>61</v>
      </c>
      <c r="AAY827" s="10">
        <f>AAW827*1.5*AAV827</f>
        <v>97.5</v>
      </c>
      <c r="AAZ827" s="10"/>
      <c r="ABA827" s="239"/>
      <c r="ABB827" s="179" t="s">
        <v>90</v>
      </c>
      <c r="ABC827" s="376" t="s">
        <v>1403</v>
      </c>
      <c r="ABD827" s="14" t="s">
        <v>1662</v>
      </c>
      <c r="ABE827" s="248">
        <f>IF(ABD827="Kopman",1.6,1)</f>
        <v>1.6</v>
      </c>
      <c r="ABF827" s="180">
        <f>VLOOKUP(ABC827,$A$879:$F$2508,6,FALSE)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1" t="s">
        <v>1713</v>
      </c>
      <c r="ABN827" s="248">
        <f>IF(ABM827="Kopman",1.6,1)</f>
        <v>1</v>
      </c>
      <c r="ABO827" s="180">
        <f>VLOOKUP(ABL827,$A$879:$F$2508,6,FALSE)</f>
        <v>68</v>
      </c>
      <c r="ABP827" s="179" t="s">
        <v>61</v>
      </c>
      <c r="ABQ827" s="10">
        <f>ABO827*1.5*ABN827</f>
        <v>102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VLOOKUP(ABU827,$A$879:$F$2508,6,FALSE)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VLOOKUP(ACD827,$A$879:$F$2508,6,FALSE)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VLOOKUP(ACM827,$A$879:$F$2508,6,FALSE)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VLOOKUP(ACV827,$A$879:$F$2508,6,FALSE)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1" t="s">
        <v>422</v>
      </c>
      <c r="ADG827" s="248">
        <f>IF(ADF827="Kopman",1.6,1)</f>
        <v>1</v>
      </c>
      <c r="ADH827" s="180">
        <f>VLOOKUP(ADE827,$A$879:$F$2508,6,FALSE)</f>
        <v>1</v>
      </c>
      <c r="ADI827" s="179" t="s">
        <v>61</v>
      </c>
      <c r="ADJ827" s="10">
        <f>ADH827*1.5*ADG827</f>
        <v>1.5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VLOOKUP(ADN827,$A$879:$F$2508,6,FALSE)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1" t="s">
        <v>1012</v>
      </c>
      <c r="ADY827" s="248">
        <f>IF(ADX827="Kopman",1.6,1)</f>
        <v>1</v>
      </c>
      <c r="ADZ827" s="180">
        <f>VLOOKUP(ADW827,$A$879:$F$2508,6,FALSE)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VLOOKUP(AEF827,$A$879:$F$2508,6,FALSE)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VLOOKUP(AEO827,$A$879:$F$2508,6,FALSE)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VLOOKUP(AEX827,$A$879:$F$2508,6,FALSE)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VLOOKUP(AFG827,$A$879:$F$2508,6,FALSE)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VLOOKUP(AFP827,$A$879:$F$2508,6,FALSE)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1" t="s">
        <v>959</v>
      </c>
      <c r="AGA827" s="248">
        <f>IF(AFZ827="Kopman",1.6,1)</f>
        <v>1</v>
      </c>
      <c r="AGB827" s="180">
        <f>VLOOKUP(AFY827,$A$879:$F$2508,6,FALSE)</f>
        <v>40</v>
      </c>
      <c r="AGC827" s="179" t="s">
        <v>61</v>
      </c>
      <c r="AGD827" s="10">
        <f>AGB827*1.5*AGA827</f>
        <v>60</v>
      </c>
      <c r="AGE827" s="10"/>
      <c r="AGF827" s="239"/>
      <c r="AGG827" s="179" t="s">
        <v>90</v>
      </c>
      <c r="AGH827" s="361" t="s">
        <v>2471</v>
      </c>
      <c r="AGJ827" s="248">
        <f>IF(AGI827="Kopman",1.6,1)</f>
        <v>1</v>
      </c>
      <c r="AGK827" s="180">
        <f>VLOOKUP(AGH827,$A$879:$F$2508,6,FALSE)</f>
        <v>26</v>
      </c>
      <c r="AGL827" s="179" t="s">
        <v>61</v>
      </c>
      <c r="AGM827" s="10">
        <f>AGK827*1.5*AGJ827</f>
        <v>39</v>
      </c>
      <c r="AGN827" s="10"/>
      <c r="AGO827" s="239"/>
      <c r="AGP827" s="179" t="s">
        <v>90</v>
      </c>
      <c r="AGQ827" s="361" t="s">
        <v>516</v>
      </c>
      <c r="AGS827" s="248">
        <f>IF(AGR827="Kopman",1.6,1)</f>
        <v>1</v>
      </c>
      <c r="AGT827" s="180">
        <f>VLOOKUP(AGQ827,$A$879:$F$2508,6,FALSE)</f>
        <v>112</v>
      </c>
      <c r="AGU827" s="179" t="s">
        <v>61</v>
      </c>
      <c r="AGV827" s="10">
        <f>AGT827*1.5*AGS827</f>
        <v>168</v>
      </c>
      <c r="AGW827" s="10"/>
      <c r="AGX827" s="239"/>
      <c r="AGY827" s="179" t="s">
        <v>90</v>
      </c>
      <c r="AGZ827" s="361" t="s">
        <v>1012</v>
      </c>
      <c r="AHB827" s="248">
        <f>IF(AHA827="Kopman",1.6,1)</f>
        <v>1</v>
      </c>
      <c r="AHC827" s="180">
        <f>VLOOKUP(AGZ827,$A$879:$F$2508,6,FALSE)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41" t="s">
        <v>2507</v>
      </c>
      <c r="AHK827" s="248">
        <f>IF(AHJ827="Kopman",1.6,1)</f>
        <v>1</v>
      </c>
      <c r="AHL827" s="180">
        <f>VLOOKUP(AHI827,$A$879:$F$2508,6,FALSE)</f>
        <v>27</v>
      </c>
      <c r="AHM827" s="179" t="s">
        <v>61</v>
      </c>
      <c r="AHN827" s="10">
        <f>AHL827*1.5*AHK827</f>
        <v>40.5</v>
      </c>
      <c r="AHO827" s="10"/>
      <c r="AHP827" s="239"/>
      <c r="AHQ827" s="179" t="s">
        <v>90</v>
      </c>
      <c r="AHR827" s="361" t="s">
        <v>1749</v>
      </c>
      <c r="AHT827" s="248">
        <f>IF(AHS827="Kopman",1.6,1)</f>
        <v>1</v>
      </c>
      <c r="AHU827" s="180">
        <f>VLOOKUP(AHR827,$A$879:$F$2508,6,FALSE)</f>
        <v>70</v>
      </c>
      <c r="AHV827" s="179" t="s">
        <v>61</v>
      </c>
      <c r="AHW827" s="10">
        <f>AHU827*1.5*AHT827</f>
        <v>105</v>
      </c>
      <c r="AHX827" s="10"/>
      <c r="AHY827" s="239"/>
      <c r="AHZ827" s="179" t="s">
        <v>90</v>
      </c>
      <c r="AIA827" s="361" t="s">
        <v>2471</v>
      </c>
      <c r="AIC827" s="248">
        <f>IF(AIB827="Kopman",1.6,1)</f>
        <v>1</v>
      </c>
      <c r="AID827" s="180">
        <f>VLOOKUP(AIA827,$A$879:$F$2508,6,FALSE)</f>
        <v>26</v>
      </c>
      <c r="AIE827" s="179" t="s">
        <v>61</v>
      </c>
      <c r="AIF827" s="10">
        <f>AID827*1.5*AIC827</f>
        <v>39</v>
      </c>
      <c r="AIG827" s="10"/>
      <c r="AIH827" s="239"/>
      <c r="AII827" s="179" t="s">
        <v>90</v>
      </c>
      <c r="AIJ827" s="361" t="s">
        <v>516</v>
      </c>
      <c r="AIL827" s="248">
        <f>IF(AIK827="Kopman",1.6,1)</f>
        <v>1</v>
      </c>
      <c r="AIM827" s="180">
        <f>VLOOKUP(AIJ827,$A$879:$F$2508,6,FALSE)</f>
        <v>112</v>
      </c>
      <c r="AIN827" s="179" t="s">
        <v>61</v>
      </c>
      <c r="AIO827" s="10">
        <f>AIM827*1.5*AIL827</f>
        <v>168</v>
      </c>
      <c r="AIP827" s="10"/>
      <c r="AIQ827" s="239"/>
      <c r="AIR827" s="179" t="s">
        <v>90</v>
      </c>
      <c r="AIS827" s="362" t="s">
        <v>959</v>
      </c>
      <c r="AIT827" s="14" t="s">
        <v>1662</v>
      </c>
      <c r="AIU827" s="248">
        <f>IF(AIT827="Kopman",1.6,1)</f>
        <v>1.6</v>
      </c>
      <c r="AIV827" s="180">
        <f>VLOOKUP(AIS827,$A$879:$F$2508,6,FALSE)</f>
        <v>40</v>
      </c>
      <c r="AIW827" s="179" t="s">
        <v>61</v>
      </c>
      <c r="AIX827" s="10">
        <f>AIV827*1.5*AIU827</f>
        <v>96</v>
      </c>
      <c r="AIY827" s="10"/>
      <c r="AIZ827" s="239"/>
      <c r="AJA827" s="179" t="s">
        <v>90</v>
      </c>
      <c r="AJB827" s="371" t="s">
        <v>1386</v>
      </c>
      <c r="AJD827" s="248">
        <f>IF(AJC827="Kopman",1.6,1)</f>
        <v>1</v>
      </c>
      <c r="AJE827" s="180">
        <f>VLOOKUP(AJB827,$A$879:$F$2508,6,FALSE)</f>
        <v>33</v>
      </c>
      <c r="AJF827" s="179" t="s">
        <v>61</v>
      </c>
      <c r="AJG827" s="10">
        <f>AJE827*1.5*AJD827</f>
        <v>49.5</v>
      </c>
      <c r="AJH827" s="10"/>
      <c r="AJI827" s="239"/>
      <c r="AJJ827" s="179" t="s">
        <v>90</v>
      </c>
      <c r="AJK827" s="361" t="s">
        <v>1749</v>
      </c>
      <c r="AJM827" s="248">
        <f>IF(AJL827="Kopman",1.6,1)</f>
        <v>1</v>
      </c>
      <c r="AJN827" s="180">
        <f>VLOOKUP(AJK827,$A$879:$F$2508,6,FALSE)</f>
        <v>70</v>
      </c>
      <c r="AJO827" s="179" t="s">
        <v>61</v>
      </c>
      <c r="AJP827" s="10">
        <f>AJN827*1.5*AJM827</f>
        <v>105</v>
      </c>
      <c r="AJQ827" s="10"/>
      <c r="AJR827" s="239"/>
      <c r="AJS827" s="179" t="s">
        <v>90</v>
      </c>
      <c r="AJT827" s="367" t="s">
        <v>1961</v>
      </c>
      <c r="AJV827" s="248">
        <f>IF(AJU827="Kopman",1.6,1)</f>
        <v>1</v>
      </c>
      <c r="AJW827" s="180">
        <f>VLOOKUP(AJT827,$A$879:$F$2508,6,FALSE)</f>
        <v>15</v>
      </c>
      <c r="AJX827" s="179" t="s">
        <v>61</v>
      </c>
      <c r="AJY827" s="10">
        <f>AJW827*1.5*AJV827</f>
        <v>22.5</v>
      </c>
      <c r="AJZ827" s="10"/>
      <c r="AKA827" s="239"/>
      <c r="AKB827" s="179" t="s">
        <v>90</v>
      </c>
      <c r="AKC827" s="361" t="s">
        <v>2471</v>
      </c>
      <c r="AKE827" s="248">
        <f>IF(AKD827="Kopman",1.6,1)</f>
        <v>1</v>
      </c>
      <c r="AKF827" s="180">
        <f>VLOOKUP(AKC827,$A$879:$F$2508,6,FALSE)</f>
        <v>26</v>
      </c>
      <c r="AKG827" s="179" t="s">
        <v>61</v>
      </c>
      <c r="AKH827" s="10">
        <f>AKF827*1.5*AKE827</f>
        <v>39</v>
      </c>
      <c r="AKI827" s="10"/>
      <c r="AKJ827" s="239"/>
      <c r="AKK827" s="179" t="s">
        <v>90</v>
      </c>
      <c r="AKL827" s="362" t="s">
        <v>2507</v>
      </c>
      <c r="AKM827" s="14" t="s">
        <v>1662</v>
      </c>
      <c r="AKN827" s="248">
        <f>IF(AKM827="Kopman",1.6,1)</f>
        <v>1.6</v>
      </c>
      <c r="AKO827" s="180">
        <f>VLOOKUP(AKL827,$A$879:$F$2508,6,FALSE)</f>
        <v>27</v>
      </c>
      <c r="AKP827" s="179" t="s">
        <v>61</v>
      </c>
      <c r="AKQ827" s="10">
        <f>AKO827*1.5*AKN827</f>
        <v>64.8</v>
      </c>
      <c r="AKR827" s="10"/>
      <c r="AKS827" s="239"/>
      <c r="AKT827" s="179" t="s">
        <v>90</v>
      </c>
      <c r="AKU827" s="361" t="s">
        <v>2630</v>
      </c>
      <c r="AKW827" s="248">
        <f>IF(AKV827="Kopman",1.6,1)</f>
        <v>1</v>
      </c>
      <c r="AKX827" s="180">
        <f>VLOOKUP(AKU827,$A$879:$F$2508,6,FALSE)</f>
        <v>70</v>
      </c>
      <c r="AKY827" s="179" t="s">
        <v>61</v>
      </c>
      <c r="AKZ827" s="10">
        <f>AKX827*1.5*AKW827</f>
        <v>105</v>
      </c>
      <c r="ALA827" s="10"/>
      <c r="ALB827" s="239"/>
      <c r="ALC827" s="179" t="s">
        <v>90</v>
      </c>
      <c r="ALD827" s="361" t="s">
        <v>2344</v>
      </c>
      <c r="ALF827" s="248">
        <f>IF(ALE827="Kopman",1.6,1)</f>
        <v>1</v>
      </c>
      <c r="ALG827" s="180">
        <f>VLOOKUP(ALD827,$A$879:$F$2508,6,FALSE)</f>
        <v>68</v>
      </c>
      <c r="ALH827" s="179" t="s">
        <v>61</v>
      </c>
      <c r="ALI827" s="10">
        <f>ALG827*1.5*ALF827</f>
        <v>102</v>
      </c>
      <c r="ALJ827" s="10"/>
      <c r="ALK827" s="239"/>
      <c r="ALL827" s="179" t="s">
        <v>90</v>
      </c>
      <c r="ALM827" s="362" t="s">
        <v>2614</v>
      </c>
      <c r="ALN827" s="14" t="s">
        <v>1662</v>
      </c>
      <c r="ALO827" s="248">
        <f>IF(ALN827="Kopman",1.6,1)</f>
        <v>1.6</v>
      </c>
      <c r="ALP827" s="180">
        <f>VLOOKUP(ALM827,$A$879:$F$2508,6,FALSE)</f>
        <v>167</v>
      </c>
      <c r="ALQ827" s="179" t="s">
        <v>61</v>
      </c>
      <c r="ALR827" s="10">
        <f>ALP827*1.5*ALO827</f>
        <v>400.8</v>
      </c>
      <c r="ALS827" s="10"/>
      <c r="ALT827" s="239"/>
      <c r="ALU827" s="179" t="s">
        <v>90</v>
      </c>
      <c r="ALV827" s="362" t="s">
        <v>2507</v>
      </c>
      <c r="ALW827" s="14" t="s">
        <v>1662</v>
      </c>
      <c r="ALX827" s="248">
        <f>IF(ALW827="Kopman",1.6,1)</f>
        <v>1.6</v>
      </c>
      <c r="ALY827" s="180">
        <f>VLOOKUP(ALV827,$A$879:$F$2508,6,FALSE)</f>
        <v>27</v>
      </c>
      <c r="ALZ827" s="179" t="s">
        <v>61</v>
      </c>
      <c r="AMA827" s="10">
        <f>ALY827*1.5*ALX827</f>
        <v>64.8</v>
      </c>
      <c r="AMB827" s="10"/>
      <c r="AMC827" s="239"/>
      <c r="AMD827" s="179" t="s">
        <v>90</v>
      </c>
      <c r="AME827" s="444" t="s">
        <v>2012</v>
      </c>
      <c r="AMG827" s="248">
        <f>IF(AMF827="Kopman",1.6,1)</f>
        <v>1</v>
      </c>
      <c r="AMH827" s="180">
        <f>VLOOKUP(AME827,$A$879:$F$2508,6,FALSE)</f>
        <v>11</v>
      </c>
      <c r="AMI827" s="179" t="s">
        <v>61</v>
      </c>
      <c r="AMJ827" s="10">
        <f>AMH827*1.5*AMG827</f>
        <v>16.5</v>
      </c>
      <c r="AMK827" s="10"/>
      <c r="AML827" s="239"/>
      <c r="AMM827" s="179" t="s">
        <v>90</v>
      </c>
      <c r="AMN827" s="363" t="s">
        <v>1012</v>
      </c>
      <c r="AMP827" s="248">
        <f>IF(AMO827="Kopman",1.6,1)</f>
        <v>1</v>
      </c>
      <c r="AMQ827" s="180">
        <f>VLOOKUP(AMN827,$A$879:$F$2508,6,FALSE)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1" t="s">
        <v>1012</v>
      </c>
      <c r="AMY827" s="248">
        <f>IF(AMX827="Kopman",1.6,1)</f>
        <v>1</v>
      </c>
      <c r="AMZ827" s="180">
        <f>VLOOKUP(AMW827,$A$879:$F$2508,6,FALSE)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1" t="s">
        <v>2481</v>
      </c>
      <c r="ANH827" s="248">
        <f>IF(ANG827="Kopman",1.6,1)</f>
        <v>1</v>
      </c>
      <c r="ANI827" s="180">
        <f>VLOOKUP(ANF827,$A$879:$F$2508,6,FALSE)</f>
        <v>0</v>
      </c>
      <c r="ANJ827" s="179" t="s">
        <v>61</v>
      </c>
      <c r="ANK827" s="10">
        <f>ANI827*1.5*ANH827</f>
        <v>0</v>
      </c>
      <c r="ANL827" s="10"/>
      <c r="ANM827" s="239"/>
      <c r="ANN827" s="179" t="s">
        <v>90</v>
      </c>
      <c r="ANO827" s="371" t="s">
        <v>2471</v>
      </c>
      <c r="ANQ827" s="248">
        <f>IF(ANP827="Kopman",1.6,1)</f>
        <v>1</v>
      </c>
      <c r="ANR827" s="180">
        <f>VLOOKUP(ANO827,$A$879:$F$2508,6,FALSE)</f>
        <v>26</v>
      </c>
      <c r="ANS827" s="179" t="s">
        <v>61</v>
      </c>
      <c r="ANT827" s="10">
        <f>ANR827*1.5*ANQ827</f>
        <v>39</v>
      </c>
      <c r="ANU827" s="10"/>
      <c r="ANV827" s="239"/>
      <c r="ANW827" s="179" t="s">
        <v>90</v>
      </c>
      <c r="ANX827" s="361" t="s">
        <v>516</v>
      </c>
      <c r="ANZ827" s="248">
        <f>IF(ANY827="Kopman",1.6,1)</f>
        <v>1</v>
      </c>
      <c r="AOA827" s="180">
        <f>VLOOKUP(ANX827,$A$879:$F$2508,6,FALSE)</f>
        <v>112</v>
      </c>
      <c r="AOB827" s="179" t="s">
        <v>61</v>
      </c>
      <c r="AOC827" s="10">
        <f>AOA827*1.5*ANZ827</f>
        <v>168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VLOOKUP(AOG827,$A$879:$F$2508,6,FALSE)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1" t="s">
        <v>1403</v>
      </c>
      <c r="AOR827" s="248">
        <f>IF(AOQ827="Kopman",1.6,1)</f>
        <v>1</v>
      </c>
      <c r="AOS827" s="180">
        <f>VLOOKUP(AOP827,$A$879:$F$2508,6,FALSE)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7" t="s">
        <v>2043</v>
      </c>
      <c r="APA827" s="248">
        <f>IF(AOZ827="Kopman",1.6,1)</f>
        <v>1</v>
      </c>
      <c r="APB827" s="180">
        <f>VLOOKUP(AOY827,$A$879:$F$2508,6,FALSE)</f>
        <v>134</v>
      </c>
      <c r="APC827" s="179" t="s">
        <v>61</v>
      </c>
      <c r="APD827" s="10">
        <f>APB827*1.5*APA827</f>
        <v>201</v>
      </c>
      <c r="APE827" s="10"/>
      <c r="APF827" s="239"/>
      <c r="APG827" s="179" t="s">
        <v>90</v>
      </c>
      <c r="APH827" s="361" t="s">
        <v>958</v>
      </c>
      <c r="APJ827" s="248">
        <f>IF(API827="Kopman",1.6,1)</f>
        <v>1</v>
      </c>
      <c r="APK827" s="180">
        <f>VLOOKUP(APH827,$A$879:$F$2508,6,FALSE)</f>
        <v>72</v>
      </c>
      <c r="APL827" s="179" t="s">
        <v>61</v>
      </c>
      <c r="APM827" s="10">
        <f>APK827*1.5*APJ827</f>
        <v>108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VLOOKUP(APQ827,$A$879:$F$2508,6,FALSE)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1" t="s">
        <v>1012</v>
      </c>
      <c r="AQB827" s="248">
        <f>IF(AQA827="Kopman",1.6,1)</f>
        <v>1</v>
      </c>
      <c r="AQC827" s="180">
        <f>VLOOKUP(APZ827,$A$879:$F$2508,6,FALSE)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1" t="s">
        <v>994</v>
      </c>
      <c r="AQK827" s="248">
        <f>IF(AQJ827="Kopman",1.6,1)</f>
        <v>1</v>
      </c>
      <c r="AQL827" s="180">
        <f>VLOOKUP(AQI827,$A$879:$F$2508,6,FALSE)</f>
        <v>15</v>
      </c>
      <c r="AQM827" s="179" t="s">
        <v>61</v>
      </c>
      <c r="AQN827" s="10">
        <f>AQL827*1.5*AQK827</f>
        <v>22.5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VLOOKUP(AQR827,$A$879:$F$2508,6,FALSE)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VLOOKUP(ARA827,$A$879:$F$2508,6,FALSE)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VLOOKUP(ARJ827,$A$879:$F$2508,6,FALSE)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VLOOKUP(ARS827,$A$879:$F$2508,6,FALSE)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1" t="s">
        <v>513</v>
      </c>
      <c r="ASD827" s="248">
        <f>IF(ASC827="Kopman",1.6,1)</f>
        <v>1</v>
      </c>
      <c r="ASE827" s="180">
        <f>VLOOKUP(ASB827,$A$879:$F$2508,6,FALSE)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VLOOKUP(ASK827,$A$879:$F$2508,6,FALSE)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1" t="s">
        <v>956</v>
      </c>
      <c r="ASV827" s="248">
        <f>IF(ASU827="Kopman",1.6,1)</f>
        <v>1</v>
      </c>
      <c r="ASW827" s="180">
        <f>VLOOKUP(AST827,$A$879:$F$2508,6,FALSE)</f>
        <v>0</v>
      </c>
      <c r="ASX827" s="179" t="s">
        <v>61</v>
      </c>
      <c r="ASY827" s="10">
        <f>ASW827*1.5*ASV827</f>
        <v>0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VLOOKUP(ATC827,$A$879:$F$2508,6,FALSE)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VLOOKUP(ATL827,$A$879:$F$2508,6,FALSE)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VLOOKUP(ATU827,$A$879:$F$2508,6,FALSE)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VLOOKUP(AUD827,$A$879:$F$2508,6,FALSE)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VLOOKUP(AUM827,$A$879:$F$2508,6,FALSE)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VLOOKUP(AUV827,$A$879:$F$2508,6,FALSE)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VLOOKUP(AVE827,$A$879:$F$2508,6,FALSE)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VLOOKUP(AVN827,$A$879:$F$2508,6,FALSE)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VLOOKUP(AVW827,$A$879:$F$2508,6,FALSE)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VLOOKUP(AWF827,$A$879:$F$2508,6,FALSE)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1" t="s">
        <v>1403</v>
      </c>
      <c r="AWQ827" s="248">
        <f>IF(AWP827="Kopman",1.6,1)</f>
        <v>1</v>
      </c>
      <c r="AWR827" s="180">
        <f>VLOOKUP(AWO827,$A$879:$F$2508,6,FALSE)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1" t="s">
        <v>1403</v>
      </c>
      <c r="AWZ827" s="248">
        <f>IF(AWY827="Kopman",1.6,1)</f>
        <v>1</v>
      </c>
      <c r="AXA827" s="180">
        <f>VLOOKUP(AWX827,$A$879:$F$2508,6,FALSE)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1" t="s">
        <v>540</v>
      </c>
      <c r="AXI827" s="248">
        <f>IF(AXH827="Kopman",1.6,1)</f>
        <v>1</v>
      </c>
      <c r="AXJ827" s="180">
        <f>VLOOKUP(AXG827,$A$879:$F$2508,6,FALSE)</f>
        <v>3</v>
      </c>
      <c r="AXK827" s="179" t="s">
        <v>61</v>
      </c>
      <c r="AXL827" s="10">
        <f>AXJ827*1.5*AXI827</f>
        <v>4.5</v>
      </c>
      <c r="AXM827" s="10"/>
      <c r="AXN827" s="239"/>
      <c r="AXO827" s="179" t="s">
        <v>90</v>
      </c>
      <c r="AXP827" s="361" t="s">
        <v>461</v>
      </c>
      <c r="AXR827" s="248">
        <f>IF(AXQ827="Kopman",1.6,1)</f>
        <v>1</v>
      </c>
      <c r="AXS827" s="180">
        <f>VLOOKUP(AXP827,$A$879:$F$2508,6,FALSE)</f>
        <v>60</v>
      </c>
      <c r="AXT827" s="179" t="s">
        <v>61</v>
      </c>
      <c r="AXU827" s="10">
        <f>AXS827*1.5*AXR827</f>
        <v>90</v>
      </c>
      <c r="AXV827" s="10"/>
      <c r="AXW827" s="239"/>
      <c r="AXX827" s="179" t="s">
        <v>90</v>
      </c>
      <c r="AXY827" s="361" t="s">
        <v>1749</v>
      </c>
      <c r="AYA827" s="248">
        <f>IF(AXZ827="Kopman",1.6,1)</f>
        <v>1</v>
      </c>
      <c r="AYB827" s="180">
        <f>VLOOKUP(AXY827,$A$879:$F$2508,6,FALSE)</f>
        <v>70</v>
      </c>
      <c r="AYC827" s="179" t="s">
        <v>61</v>
      </c>
      <c r="AYD827" s="10">
        <f>AYB827*1.5*AYA827</f>
        <v>105</v>
      </c>
      <c r="AYE827" s="10"/>
      <c r="AYF827" s="239"/>
      <c r="AYG827" s="179" t="s">
        <v>90</v>
      </c>
      <c r="AYH827" s="361" t="s">
        <v>424</v>
      </c>
      <c r="AYJ827" s="248">
        <f>IF(AYI827="Kopman",1.6,1)</f>
        <v>1</v>
      </c>
      <c r="AYK827" s="180">
        <f>VLOOKUP(AYH827,$A$879:$F$2508,6,FALSE)</f>
        <v>144</v>
      </c>
      <c r="AYL827" s="179" t="s">
        <v>61</v>
      </c>
      <c r="AYM827" s="10">
        <f>AYK827*1.5*AYJ827</f>
        <v>216</v>
      </c>
      <c r="AYN827" s="10"/>
      <c r="AYO827" s="239"/>
      <c r="AYP827" s="179" t="s">
        <v>90</v>
      </c>
      <c r="AYQ827" s="361" t="s">
        <v>2471</v>
      </c>
      <c r="AYS827" s="248">
        <f>IF(AYR827="Kopman",1.6,1)</f>
        <v>1</v>
      </c>
      <c r="AYT827" s="180">
        <f>VLOOKUP(AYQ827,$A$879:$F$2508,6,FALSE)</f>
        <v>26</v>
      </c>
      <c r="AYU827" s="179" t="s">
        <v>61</v>
      </c>
      <c r="AYV827" s="10">
        <f>AYT827*1.5*AYS827</f>
        <v>39</v>
      </c>
      <c r="AYW827" s="10"/>
      <c r="AYX827" s="239"/>
      <c r="AYY827" s="179" t="s">
        <v>90</v>
      </c>
      <c r="AYZ827" s="361" t="s">
        <v>1749</v>
      </c>
      <c r="AZB827" s="248">
        <f>IF(AZA827="Kopman",1.6,1)</f>
        <v>1</v>
      </c>
      <c r="AZC827" s="180">
        <f>VLOOKUP(AYZ827,$A$879:$F$2508,6,FALSE)</f>
        <v>70</v>
      </c>
      <c r="AZD827" s="179" t="s">
        <v>61</v>
      </c>
      <c r="AZE827" s="10">
        <f>AZC827*1.5*AZB827</f>
        <v>105</v>
      </c>
      <c r="AZF827" s="10"/>
      <c r="AZG827" s="239"/>
      <c r="AZH827" s="179" t="s">
        <v>90</v>
      </c>
      <c r="AZI827" s="361" t="s">
        <v>959</v>
      </c>
      <c r="AZK827" s="248">
        <f>IF(AZJ827="Kopman",1.6,1)</f>
        <v>1</v>
      </c>
      <c r="AZL827" s="180">
        <f>VLOOKUP(AZI827,$A$879:$F$2508,6,FALSE)</f>
        <v>40</v>
      </c>
      <c r="AZM827" s="179" t="s">
        <v>61</v>
      </c>
      <c r="AZN827" s="10">
        <f>AZL827*1.5*AZK827</f>
        <v>60</v>
      </c>
      <c r="AZO827" s="10"/>
      <c r="AZP827" s="239"/>
      <c r="AZQ827" s="179" t="s">
        <v>90</v>
      </c>
      <c r="AZR827" s="361" t="s">
        <v>424</v>
      </c>
      <c r="AZT827" s="248">
        <f>IF(AZS827="Kopman",1.6,1)</f>
        <v>1</v>
      </c>
      <c r="AZU827" s="180">
        <f>VLOOKUP(AZR827,$A$879:$F$2508,6,FALSE)</f>
        <v>144</v>
      </c>
      <c r="AZV827" s="179" t="s">
        <v>61</v>
      </c>
      <c r="AZW827" s="10">
        <f>AZU827*1.5*AZT827</f>
        <v>216</v>
      </c>
      <c r="AZX827" s="10"/>
      <c r="AZY827" s="239"/>
      <c r="AZZ827" s="179" t="s">
        <v>90</v>
      </c>
      <c r="BAA827" s="361" t="s">
        <v>2630</v>
      </c>
      <c r="BAC827" s="248">
        <f>IF(BAB827="Kopman",1.6,1)</f>
        <v>1</v>
      </c>
      <c r="BAD827" s="180">
        <f>VLOOKUP(BAA827,$A$879:$F$2508,6,FALSE)</f>
        <v>70</v>
      </c>
      <c r="BAE827" s="179" t="s">
        <v>61</v>
      </c>
      <c r="BAF827" s="10">
        <f>BAD827*1.5*BAC827</f>
        <v>105</v>
      </c>
      <c r="BAG827" s="10"/>
      <c r="BAH827" s="239"/>
      <c r="BAI827" s="179" t="s">
        <v>90</v>
      </c>
      <c r="BAJ827" s="443" t="s">
        <v>2507</v>
      </c>
      <c r="BAK827" s="14" t="s">
        <v>1662</v>
      </c>
      <c r="BAL827" s="248">
        <f>IF(BAK827="Kopman",1.6,1)</f>
        <v>1.6</v>
      </c>
      <c r="BAM827" s="180">
        <f>VLOOKUP(BAJ827,$A$879:$F$2508,6,FALSE)</f>
        <v>27</v>
      </c>
      <c r="BAN827" s="179" t="s">
        <v>61</v>
      </c>
      <c r="BAO827" s="10">
        <f>BAM827*1.5*BAL827</f>
        <v>64.8</v>
      </c>
      <c r="BAP827" s="10"/>
      <c r="BAQ827" s="239"/>
      <c r="BAR827" s="179" t="s">
        <v>90</v>
      </c>
      <c r="BAS827" s="361" t="s">
        <v>1749</v>
      </c>
      <c r="BAU827" s="248">
        <f>IF(BAT827="Kopman",1.6,1)</f>
        <v>1</v>
      </c>
      <c r="BAV827" s="180">
        <f>VLOOKUP(BAS827,$A$879:$F$2508,6,FALSE)</f>
        <v>70</v>
      </c>
      <c r="BAW827" s="179" t="s">
        <v>61</v>
      </c>
      <c r="BAX827" s="10">
        <f>BAV827*1.5*BAU827</f>
        <v>105</v>
      </c>
      <c r="BAY827" s="10"/>
      <c r="BAZ827" s="239"/>
      <c r="BBA827" s="179" t="s">
        <v>90</v>
      </c>
      <c r="BBB827" s="361" t="s">
        <v>1961</v>
      </c>
      <c r="BBD827" s="248">
        <f>IF(BBC827="Kopman",1.6,1)</f>
        <v>1</v>
      </c>
      <c r="BBE827" s="180">
        <f>VLOOKUP(BBB827,$A$879:$F$2508,6,FALSE)</f>
        <v>15</v>
      </c>
      <c r="BBF827" s="179" t="s">
        <v>61</v>
      </c>
      <c r="BBG827" s="10">
        <f>BBE827*1.5*BBD827</f>
        <v>22.5</v>
      </c>
      <c r="BBH827" s="10"/>
      <c r="BBI827" s="239"/>
      <c r="BBJ827" s="179" t="s">
        <v>90</v>
      </c>
      <c r="BBK827" s="361" t="s">
        <v>959</v>
      </c>
      <c r="BBM827" s="248">
        <f>IF(BBL827="Kopman",1.6,1)</f>
        <v>1</v>
      </c>
      <c r="BBN827" s="180">
        <f>VLOOKUP(BBK827,$A$879:$F$2508,6,FALSE)</f>
        <v>40</v>
      </c>
      <c r="BBO827" s="179" t="s">
        <v>61</v>
      </c>
      <c r="BBP827" s="10">
        <f>BBN827*1.5*BBM827</f>
        <v>60</v>
      </c>
      <c r="BBQ827" s="10"/>
      <c r="BBR827" s="239"/>
      <c r="BBS827" s="179" t="s">
        <v>90</v>
      </c>
      <c r="BBT827" s="367" t="s">
        <v>2614</v>
      </c>
      <c r="BBV827" s="248">
        <f>IF(BBU827="Kopman",1.6,1)</f>
        <v>1</v>
      </c>
      <c r="BBW827" s="180">
        <f>VLOOKUP(BBT827,$A$879:$F$2508,6,FALSE)</f>
        <v>167</v>
      </c>
      <c r="BBX827" s="179" t="s">
        <v>61</v>
      </c>
      <c r="BBY827" s="10">
        <f>BBW827*1.5*BBV827</f>
        <v>250.5</v>
      </c>
      <c r="BBZ827" s="10"/>
      <c r="BCA827" s="239"/>
      <c r="BCB827" s="179" t="s">
        <v>90</v>
      </c>
      <c r="BCC827" s="361" t="s">
        <v>2630</v>
      </c>
      <c r="BCE827" s="248">
        <f>IF(BCD827="Kopman",1.6,1)</f>
        <v>1</v>
      </c>
      <c r="BCF827" s="180">
        <f>VLOOKUP(BCC827,$A$879:$F$2508,6,FALSE)</f>
        <v>70</v>
      </c>
      <c r="BCG827" s="179" t="s">
        <v>61</v>
      </c>
      <c r="BCH827" s="10">
        <f>BCF827*1.5*BCE827</f>
        <v>105</v>
      </c>
      <c r="BCI827" s="10"/>
      <c r="BCJ827" s="239"/>
      <c r="BCK827" s="179" t="s">
        <v>90</v>
      </c>
      <c r="BCL827" s="361" t="s">
        <v>445</v>
      </c>
      <c r="BCN827" s="248">
        <f>IF(BCM827="Kopman",1.6,1)</f>
        <v>1</v>
      </c>
      <c r="BCO827" s="180">
        <f>VLOOKUP(BCL827,$A$879:$F$2508,6,FALSE)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1" t="s">
        <v>994</v>
      </c>
      <c r="BCW827" s="248">
        <f>IF(BCV827="Kopman",1.6,1)</f>
        <v>1</v>
      </c>
      <c r="BCX827" s="180">
        <f>VLOOKUP(BCU827,$A$879:$F$2508,6,FALSE)</f>
        <v>15</v>
      </c>
      <c r="BCY827" s="179" t="s">
        <v>61</v>
      </c>
      <c r="BCZ827" s="10">
        <f>BCX827*1.5*BCW827</f>
        <v>22.5</v>
      </c>
      <c r="BDA827" s="10"/>
      <c r="BDB827" s="239"/>
      <c r="BDC827" s="179" t="s">
        <v>90</v>
      </c>
      <c r="BDD827" s="367" t="s">
        <v>2630</v>
      </c>
      <c r="BDF827" s="248">
        <f>IF(BDE827="Kopman",1.6,1)</f>
        <v>1</v>
      </c>
      <c r="BDG827" s="180">
        <f>VLOOKUP(BDD827,$A$879:$F$2508,6,FALSE)</f>
        <v>70</v>
      </c>
      <c r="BDH827" s="179" t="s">
        <v>61</v>
      </c>
      <c r="BDI827" s="10">
        <f>BDG827*1.5*BDF827</f>
        <v>105</v>
      </c>
      <c r="BDJ827" s="10"/>
      <c r="BDK827" s="239"/>
      <c r="BDL827" s="179" t="s">
        <v>90</v>
      </c>
      <c r="BDM827" s="361" t="s">
        <v>2614</v>
      </c>
      <c r="BDO827" s="248">
        <f>IF(BDN827="Kopman",1.6,1)</f>
        <v>1</v>
      </c>
      <c r="BDP827" s="180">
        <f>VLOOKUP(BDM827,$A$879:$F$2508,6,FALSE)</f>
        <v>167</v>
      </c>
      <c r="BDQ827" s="179" t="s">
        <v>61</v>
      </c>
      <c r="BDR827" s="10">
        <f>BDP827*1.5*BDO827</f>
        <v>250.5</v>
      </c>
      <c r="BDS827" s="10"/>
      <c r="BDT827" s="239"/>
      <c r="BDU827" s="179" t="s">
        <v>90</v>
      </c>
      <c r="BDV827" s="361" t="s">
        <v>540</v>
      </c>
      <c r="BDX827" s="248">
        <f>IF(BDW827="Kopman",1.6,1)</f>
        <v>1</v>
      </c>
      <c r="BDY827" s="180">
        <f>VLOOKUP(BDV827,$A$879:$F$2508,6,FALSE)</f>
        <v>3</v>
      </c>
      <c r="BDZ827" s="179" t="s">
        <v>61</v>
      </c>
      <c r="BEA827" s="10">
        <f>BDY827*1.5*BDX827</f>
        <v>4.5</v>
      </c>
      <c r="BEB827" s="10"/>
      <c r="BEC827" s="239"/>
      <c r="BED827" s="179" t="s">
        <v>90</v>
      </c>
      <c r="BEE827" s="361" t="s">
        <v>2471</v>
      </c>
      <c r="BEG827" s="248">
        <f>IF(BEF827="Kopman",1.6,1)</f>
        <v>1</v>
      </c>
      <c r="BEH827" s="180">
        <f>VLOOKUP(BEE827,$A$879:$F$2508,6,FALSE)</f>
        <v>26</v>
      </c>
      <c r="BEI827" s="179" t="s">
        <v>61</v>
      </c>
      <c r="BEJ827" s="10">
        <f>BEH827*1.5*BEG827</f>
        <v>39</v>
      </c>
      <c r="BEK827" s="10"/>
      <c r="BEL827" s="239"/>
      <c r="BEM827" s="179" t="s">
        <v>90</v>
      </c>
      <c r="BEN827" s="361" t="s">
        <v>618</v>
      </c>
      <c r="BEP827" s="248">
        <f>IF(BEO827="Kopman",1.6,1)</f>
        <v>1</v>
      </c>
      <c r="BEQ827" s="180">
        <f>VLOOKUP(BEN827,$A$879:$F$2508,6,FALSE)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1" t="s">
        <v>739</v>
      </c>
      <c r="BEY827" s="248">
        <f>IF(BEX827="Kopman",1.6,1)</f>
        <v>1</v>
      </c>
      <c r="BEZ827" s="180">
        <f>VLOOKUP(BEW827,$A$879:$F$2508,6,FALSE)</f>
        <v>63</v>
      </c>
      <c r="BFA827" s="179" t="s">
        <v>61</v>
      </c>
      <c r="BFB827" s="10">
        <f>BEZ827*1.5*BEY827</f>
        <v>94.5</v>
      </c>
      <c r="BFC827" s="10"/>
      <c r="BFD827" s="239"/>
      <c r="BFE827" s="179" t="s">
        <v>90</v>
      </c>
      <c r="BFF827" s="361" t="s">
        <v>1713</v>
      </c>
      <c r="BFH827" s="248">
        <f>IF(BFG827="Kopman",1.6,1)</f>
        <v>1</v>
      </c>
      <c r="BFI827" s="180">
        <f>VLOOKUP(BFF827,$A$879:$F$2508,6,FALSE)</f>
        <v>68</v>
      </c>
      <c r="BFJ827" s="179" t="s">
        <v>61</v>
      </c>
      <c r="BFK827" s="10">
        <f>BFI827*1.5*BFH827</f>
        <v>102</v>
      </c>
      <c r="BFL827" s="10"/>
      <c r="BFM827" s="239"/>
      <c r="BFN827" s="179" t="s">
        <v>90</v>
      </c>
      <c r="BFO827" s="361" t="s">
        <v>1012</v>
      </c>
      <c r="BFQ827" s="248">
        <f>IF(BFP827="Kopman",1.6,1)</f>
        <v>1</v>
      </c>
      <c r="BFR827" s="180">
        <f>VLOOKUP(BFO827,$A$879:$F$2508,6,FALSE)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1" t="s">
        <v>2048</v>
      </c>
      <c r="BFZ827" s="248">
        <f>IF(BFY827="Kopman",1.6,1)</f>
        <v>1</v>
      </c>
      <c r="BGA827" s="180">
        <f>VLOOKUP(BFX827,$A$879:$F$2508,6,FALSE)</f>
        <v>59</v>
      </c>
      <c r="BGB827" s="179" t="s">
        <v>61</v>
      </c>
      <c r="BGC827" s="10">
        <f>BGA827*1.5*BFZ827</f>
        <v>88.5</v>
      </c>
      <c r="BGD827" s="10"/>
      <c r="BGE827" s="239"/>
      <c r="BGF827" s="179" t="s">
        <v>90</v>
      </c>
      <c r="BGG827" s="361" t="s">
        <v>2043</v>
      </c>
      <c r="BGI827" s="248">
        <f>IF(BGH827="Kopman",1.6,1)</f>
        <v>1</v>
      </c>
      <c r="BGJ827" s="180">
        <f>VLOOKUP(BGG827,$A$879:$F$2508,6,FALSE)</f>
        <v>134</v>
      </c>
      <c r="BGK827" s="179" t="s">
        <v>61</v>
      </c>
      <c r="BGL827" s="10">
        <f>BGJ827*1.5*BGI827</f>
        <v>201</v>
      </c>
      <c r="BGM827" s="10"/>
      <c r="BGN827" s="239"/>
      <c r="BGO827" s="179" t="s">
        <v>90</v>
      </c>
      <c r="BGP827" s="371" t="s">
        <v>540</v>
      </c>
      <c r="BGR827" s="248">
        <f>IF(BGQ827="Kopman",1.6,1)</f>
        <v>1</v>
      </c>
      <c r="BGS827" s="180">
        <f>VLOOKUP(BGP827,$A$879:$F$2508,6,FALSE)</f>
        <v>3</v>
      </c>
      <c r="BGT827" s="179" t="s">
        <v>61</v>
      </c>
      <c r="BGU827" s="10">
        <f>BGS827*1.5*BGR827</f>
        <v>4.5</v>
      </c>
      <c r="BGV827" s="10"/>
      <c r="BGW827" s="239"/>
      <c r="BGX827" s="179" t="s">
        <v>90</v>
      </c>
      <c r="BGY827" s="361" t="s">
        <v>2344</v>
      </c>
      <c r="BHA827" s="248">
        <f>IF(BGZ827="Kopman",1.6,1)</f>
        <v>1</v>
      </c>
      <c r="BHB827" s="180">
        <f>VLOOKUP(BGY827,$A$879:$F$2508,6,FALSE)</f>
        <v>68</v>
      </c>
      <c r="BHC827" s="179" t="s">
        <v>61</v>
      </c>
      <c r="BHD827" s="10">
        <f>BHB827*1.5*BHA827</f>
        <v>102</v>
      </c>
      <c r="BHE827" s="10"/>
    </row>
    <row r="828" spans="1:1565" s="14" customFormat="1" ht="15">
      <c r="A828" s="179" t="s">
        <v>91</v>
      </c>
      <c r="B828" s="363" t="s">
        <v>1713</v>
      </c>
      <c r="D828" s="180"/>
      <c r="E828" s="180">
        <f>VLOOKUP(B828,$A$879:$F$2508,6,FALSE)</f>
        <v>68</v>
      </c>
      <c r="F828" s="179" t="s">
        <v>63</v>
      </c>
      <c r="G828" s="10">
        <f>E828*1.4</f>
        <v>95.199999999999989</v>
      </c>
      <c r="H828" s="10"/>
      <c r="I828" s="233"/>
      <c r="J828" s="179" t="s">
        <v>91</v>
      </c>
      <c r="K828" s="361" t="s">
        <v>2481</v>
      </c>
      <c r="M828" s="180"/>
      <c r="N828" s="180">
        <f>VLOOKUP(K828,$A$879:$F$2508,6,FALSE)</f>
        <v>0</v>
      </c>
      <c r="O828" s="179" t="s">
        <v>63</v>
      </c>
      <c r="P828" s="10">
        <f>N828*1.4</f>
        <v>0</v>
      </c>
      <c r="Q828" s="10"/>
      <c r="R828" s="233"/>
      <c r="S828" s="179" t="s">
        <v>91</v>
      </c>
      <c r="T828" s="361" t="s">
        <v>959</v>
      </c>
      <c r="V828" s="180"/>
      <c r="W828" s="180">
        <f>VLOOKUP(T828,$A$879:$F$2508,6,FALSE)</f>
        <v>40</v>
      </c>
      <c r="X828" s="179" t="s">
        <v>63</v>
      </c>
      <c r="Y828" s="10">
        <f>W828*1.4</f>
        <v>56</v>
      </c>
      <c r="Z828" s="10"/>
      <c r="AA828" s="233"/>
      <c r="AB828" s="179" t="s">
        <v>91</v>
      </c>
      <c r="AC828" s="361" t="s">
        <v>540</v>
      </c>
      <c r="AE828" s="180"/>
      <c r="AF828" s="180">
        <f>VLOOKUP(AC828,$A$879:$F$2508,6,FALSE)</f>
        <v>3</v>
      </c>
      <c r="AG828" s="179" t="s">
        <v>63</v>
      </c>
      <c r="AH828" s="10">
        <f>AF828*1.4</f>
        <v>4.1999999999999993</v>
      </c>
      <c r="AI828" s="10"/>
      <c r="AJ828" s="233"/>
      <c r="AK828" s="179" t="s">
        <v>91</v>
      </c>
      <c r="AL828" s="361" t="s">
        <v>1700</v>
      </c>
      <c r="AN828" s="180"/>
      <c r="AO828" s="180">
        <f>VLOOKUP(AL828,$A$879:$F$2508,6,FALSE)</f>
        <v>65</v>
      </c>
      <c r="AP828" s="179" t="s">
        <v>63</v>
      </c>
      <c r="AQ828" s="10">
        <f>AO828*1.4</f>
        <v>91</v>
      </c>
      <c r="AR828" s="10"/>
      <c r="AS828" s="233"/>
      <c r="AT828" s="179" t="s">
        <v>91</v>
      </c>
      <c r="AU828" s="361" t="s">
        <v>2507</v>
      </c>
      <c r="AW828" s="180"/>
      <c r="AX828" s="180">
        <f>VLOOKUP(AU828,$A$879:$F$2508,6,FALSE)</f>
        <v>27</v>
      </c>
      <c r="AY828" s="179" t="s">
        <v>63</v>
      </c>
      <c r="AZ828" s="10">
        <f>AX828*1.4</f>
        <v>37.799999999999997</v>
      </c>
      <c r="BA828" s="10"/>
      <c r="BB828" s="233"/>
      <c r="BC828" s="179" t="s">
        <v>91</v>
      </c>
      <c r="BD828" s="361" t="s">
        <v>3328</v>
      </c>
      <c r="BF828" s="180"/>
      <c r="BG828" s="180">
        <f>VLOOKUP(BD828,$A$879:$F$2508,6,FALSE)</f>
        <v>9</v>
      </c>
      <c r="BH828" s="179" t="s">
        <v>63</v>
      </c>
      <c r="BI828" s="10">
        <f>BG828*1.4</f>
        <v>12.6</v>
      </c>
      <c r="BJ828" s="10"/>
      <c r="BK828" s="233"/>
      <c r="BL828" s="179" t="s">
        <v>91</v>
      </c>
      <c r="BM828" s="361" t="s">
        <v>2507</v>
      </c>
      <c r="BO828" s="180"/>
      <c r="BP828" s="180">
        <f>VLOOKUP(BM828,$A$879:$F$2508,6,FALSE)</f>
        <v>27</v>
      </c>
      <c r="BQ828" s="179" t="s">
        <v>63</v>
      </c>
      <c r="BR828" s="10">
        <f>BP828*1.4</f>
        <v>37.799999999999997</v>
      </c>
      <c r="BS828" s="10"/>
      <c r="BT828" s="233"/>
      <c r="BU828" s="179" t="s">
        <v>91</v>
      </c>
      <c r="BV828" s="361" t="s">
        <v>959</v>
      </c>
      <c r="BX828" s="180"/>
      <c r="BY828" s="180">
        <f>VLOOKUP(BV828,$A$879:$F$2508,6,FALSE)</f>
        <v>40</v>
      </c>
      <c r="BZ828" s="179" t="s">
        <v>63</v>
      </c>
      <c r="CA828" s="10">
        <f>BY828*1.4</f>
        <v>56</v>
      </c>
      <c r="CB828" s="10"/>
      <c r="CC828" s="233"/>
      <c r="CD828" s="179" t="s">
        <v>91</v>
      </c>
      <c r="CE828" s="361" t="s">
        <v>1700</v>
      </c>
      <c r="CG828" s="180"/>
      <c r="CH828" s="180">
        <f>VLOOKUP(CE828,$A$879:$F$2508,6,FALSE)</f>
        <v>65</v>
      </c>
      <c r="CI828" s="179" t="s">
        <v>63</v>
      </c>
      <c r="CJ828" s="10">
        <f>CH828*1.4</f>
        <v>91</v>
      </c>
      <c r="CK828" s="10"/>
      <c r="CL828" s="233"/>
      <c r="CM828" s="179" t="s">
        <v>91</v>
      </c>
      <c r="CN828" s="361" t="s">
        <v>2471</v>
      </c>
      <c r="CP828" s="180"/>
      <c r="CQ828" s="180">
        <f>VLOOKUP(CN828,$A$879:$F$2508,6,FALSE)</f>
        <v>26</v>
      </c>
      <c r="CR828" s="179" t="s">
        <v>63</v>
      </c>
      <c r="CS828" s="10">
        <f>CQ828*1.4</f>
        <v>36.4</v>
      </c>
      <c r="CT828" s="10"/>
      <c r="CU828" s="233"/>
      <c r="CV828" s="179" t="s">
        <v>91</v>
      </c>
      <c r="CW828" s="361" t="s">
        <v>1961</v>
      </c>
      <c r="CY828" s="180"/>
      <c r="CZ828" s="180">
        <f>VLOOKUP(CW828,$A$879:$F$2508,6,FALSE)</f>
        <v>15</v>
      </c>
      <c r="DA828" s="179" t="s">
        <v>63</v>
      </c>
      <c r="DB828" s="10">
        <f>CZ828*1.4</f>
        <v>21</v>
      </c>
      <c r="DC828" s="10"/>
      <c r="DD828" s="233"/>
      <c r="DE828" s="179" t="s">
        <v>91</v>
      </c>
      <c r="DF828" s="361" t="s">
        <v>2614</v>
      </c>
      <c r="DH828" s="180"/>
      <c r="DI828" s="180">
        <f>VLOOKUP(DF828,$A$879:$F$2508,6,FALSE)</f>
        <v>167</v>
      </c>
      <c r="DJ828" s="179" t="s">
        <v>63</v>
      </c>
      <c r="DK828" s="10">
        <f>DI828*1.4</f>
        <v>233.79999999999998</v>
      </c>
      <c r="DL828" s="10"/>
      <c r="DM828" s="233"/>
      <c r="DN828" s="179" t="s">
        <v>91</v>
      </c>
      <c r="DO828" s="361" t="s">
        <v>1749</v>
      </c>
      <c r="DQ828" s="180"/>
      <c r="DR828" s="180">
        <f>VLOOKUP(DO828,$A$879:$F$2508,6,FALSE)</f>
        <v>70</v>
      </c>
      <c r="DS828" s="179" t="s">
        <v>63</v>
      </c>
      <c r="DT828" s="10">
        <f>DR828*1.4</f>
        <v>98</v>
      </c>
      <c r="DU828" s="10"/>
      <c r="DV828" s="233"/>
      <c r="DW828" s="179" t="s">
        <v>91</v>
      </c>
      <c r="DX828" s="361" t="s">
        <v>540</v>
      </c>
      <c r="DZ828" s="180"/>
      <c r="EA828" s="180">
        <f>VLOOKUP(DX828,$A$879:$F$2508,6,FALSE)</f>
        <v>3</v>
      </c>
      <c r="EB828" s="179" t="s">
        <v>63</v>
      </c>
      <c r="EC828" s="10">
        <f>EA828*1.4</f>
        <v>4.1999999999999993</v>
      </c>
      <c r="ED828" s="10"/>
      <c r="EE828" s="233"/>
      <c r="EF828" s="179" t="s">
        <v>91</v>
      </c>
      <c r="EG828" s="361" t="s">
        <v>3328</v>
      </c>
      <c r="EI828" s="180"/>
      <c r="EJ828" s="180">
        <f>VLOOKUP(EG828,$A$879:$F$2508,6,FALSE)</f>
        <v>9</v>
      </c>
      <c r="EK828" s="179" t="s">
        <v>63</v>
      </c>
      <c r="EL828" s="10">
        <f>EJ828*1.4</f>
        <v>12.6</v>
      </c>
      <c r="EM828" s="10"/>
      <c r="EN828" s="233"/>
      <c r="EO828" s="179" t="s">
        <v>91</v>
      </c>
      <c r="EP828" s="361" t="s">
        <v>2048</v>
      </c>
      <c r="ER828" s="180"/>
      <c r="ES828" s="180">
        <f>VLOOKUP(EP828,$A$879:$F$2508,6,FALSE)</f>
        <v>59</v>
      </c>
      <c r="ET828" s="179" t="s">
        <v>63</v>
      </c>
      <c r="EU828" s="10">
        <f>ES828*1.4</f>
        <v>82.6</v>
      </c>
      <c r="EV828" s="10"/>
      <c r="EW828" s="233"/>
      <c r="EX828" s="179" t="s">
        <v>91</v>
      </c>
      <c r="EY828" s="361" t="s">
        <v>1700</v>
      </c>
      <c r="FA828" s="180"/>
      <c r="FB828" s="180">
        <f>VLOOKUP(EY828,$A$879:$F$2508,6,FALSE)</f>
        <v>65</v>
      </c>
      <c r="FC828" s="179" t="s">
        <v>63</v>
      </c>
      <c r="FD828" s="10">
        <f>FB828*1.4</f>
        <v>91</v>
      </c>
      <c r="FE828" s="10"/>
      <c r="FF828" s="233"/>
      <c r="FG828" s="179" t="s">
        <v>91</v>
      </c>
      <c r="FH828" s="361" t="s">
        <v>2507</v>
      </c>
      <c r="FJ828" s="180"/>
      <c r="FK828" s="180">
        <f>VLOOKUP(FH828,$A$879:$F$2508,6,FALSE)</f>
        <v>27</v>
      </c>
      <c r="FL828" s="179" t="s">
        <v>63</v>
      </c>
      <c r="FM828" s="10">
        <f>FK828*1.4</f>
        <v>37.799999999999997</v>
      </c>
      <c r="FN828" s="10"/>
      <c r="FO828" s="233"/>
      <c r="FP828" s="179" t="s">
        <v>91</v>
      </c>
      <c r="FQ828" s="361" t="s">
        <v>540</v>
      </c>
      <c r="FS828" s="180"/>
      <c r="FT828" s="180">
        <f>VLOOKUP(FQ828,$A$879:$F$2508,6,FALSE)</f>
        <v>3</v>
      </c>
      <c r="FU828" s="179" t="s">
        <v>63</v>
      </c>
      <c r="FV828" s="10">
        <f>FT828*1.4</f>
        <v>4.1999999999999993</v>
      </c>
      <c r="FW828" s="10"/>
      <c r="FX828" s="233"/>
      <c r="FY828" s="179" t="s">
        <v>91</v>
      </c>
      <c r="FZ828" s="369" t="s">
        <v>183</v>
      </c>
      <c r="GB828" s="180"/>
      <c r="GC828" s="180" t="e">
        <f>VLOOKUP(FZ828,$A$879:$F$2508,6,FALSE)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1" t="s">
        <v>2471</v>
      </c>
      <c r="GK828" s="180"/>
      <c r="GL828" s="180">
        <f>VLOOKUP(GI828,$A$879:$F$2508,6,FALSE)</f>
        <v>26</v>
      </c>
      <c r="GM828" s="179" t="s">
        <v>63</v>
      </c>
      <c r="GN828" s="10">
        <f>GL828*1.4</f>
        <v>36.4</v>
      </c>
      <c r="GO828" s="10"/>
      <c r="GP828" s="233"/>
      <c r="GQ828" s="179" t="s">
        <v>91</v>
      </c>
      <c r="GR828" s="361" t="s">
        <v>2598</v>
      </c>
      <c r="GT828" s="180"/>
      <c r="GU828" s="180">
        <f>VLOOKUP(GR828,$A$879:$F$2508,6,FALSE)</f>
        <v>134</v>
      </c>
      <c r="GV828" s="179" t="s">
        <v>63</v>
      </c>
      <c r="GW828" s="10">
        <f>GU828*1.4</f>
        <v>187.6</v>
      </c>
      <c r="GX828" s="10"/>
      <c r="GY828" s="233"/>
      <c r="GZ828" s="179" t="s">
        <v>91</v>
      </c>
      <c r="HA828" s="361" t="s">
        <v>2043</v>
      </c>
      <c r="HC828" s="180"/>
      <c r="HD828" s="180">
        <f>VLOOKUP(HA828,$A$879:$F$2508,6,FALSE)</f>
        <v>134</v>
      </c>
      <c r="HE828" s="179" t="s">
        <v>63</v>
      </c>
      <c r="HF828" s="10">
        <f>HD828*1.4</f>
        <v>187.6</v>
      </c>
      <c r="HG828" s="10"/>
      <c r="HH828" s="233"/>
      <c r="HI828" s="179" t="s">
        <v>91</v>
      </c>
      <c r="HJ828" s="361" t="s">
        <v>2471</v>
      </c>
      <c r="HL828" s="180"/>
      <c r="HM828" s="180">
        <f>VLOOKUP(HJ828,$A$879:$F$2508,6,FALSE)</f>
        <v>26</v>
      </c>
      <c r="HN828" s="179" t="s">
        <v>63</v>
      </c>
      <c r="HO828" s="10">
        <f>HM828*1.4</f>
        <v>36.4</v>
      </c>
      <c r="HP828" s="10"/>
      <c r="HQ828" s="233"/>
      <c r="HR828" s="179" t="s">
        <v>91</v>
      </c>
      <c r="HS828" s="361" t="s">
        <v>2598</v>
      </c>
      <c r="HU828" s="180"/>
      <c r="HV828" s="180">
        <f>VLOOKUP(HS828,$A$879:$F$2508,6,FALSE)</f>
        <v>134</v>
      </c>
      <c r="HW828" s="179" t="s">
        <v>63</v>
      </c>
      <c r="HX828" s="10">
        <f>HV828*1.4</f>
        <v>187.6</v>
      </c>
      <c r="HY828" s="10"/>
      <c r="HZ828" s="233"/>
      <c r="IA828" s="179" t="s">
        <v>91</v>
      </c>
      <c r="IB828" s="361" t="s">
        <v>1012</v>
      </c>
      <c r="ID828" s="180"/>
      <c r="IE828" s="180">
        <f>VLOOKUP(IB828,$A$879:$F$2508,6,FALSE)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1" t="s">
        <v>1012</v>
      </c>
      <c r="IM828" s="180"/>
      <c r="IN828" s="180">
        <f>VLOOKUP(IK828,$A$879:$F$2508,6,FALSE)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1" t="s">
        <v>2630</v>
      </c>
      <c r="IV828" s="180"/>
      <c r="IW828" s="180">
        <f>VLOOKUP(IT828,$A$879:$F$2508,6,FALSE)</f>
        <v>70</v>
      </c>
      <c r="IX828" s="179" t="s">
        <v>63</v>
      </c>
      <c r="IY828" s="10">
        <f>IW828*1.4</f>
        <v>98</v>
      </c>
      <c r="IZ828" s="10"/>
      <c r="JA828" s="233"/>
      <c r="JB828" s="179" t="s">
        <v>91</v>
      </c>
      <c r="JC828" s="361" t="s">
        <v>1744</v>
      </c>
      <c r="JE828" s="180"/>
      <c r="JF828" s="180">
        <f>VLOOKUP(JC828,$A$879:$F$2508,6,FALSE)</f>
        <v>83</v>
      </c>
      <c r="JG828" s="179" t="s">
        <v>63</v>
      </c>
      <c r="JH828" s="10">
        <f>JF828*1.4</f>
        <v>116.19999999999999</v>
      </c>
      <c r="JI828" s="10"/>
      <c r="JJ828" s="233"/>
      <c r="JK828" s="179" t="s">
        <v>91</v>
      </c>
      <c r="JL828" s="361" t="s">
        <v>1700</v>
      </c>
      <c r="JN828" s="180"/>
      <c r="JO828" s="180">
        <f>VLOOKUP(JL828,$A$879:$F$2508,6,FALSE)</f>
        <v>65</v>
      </c>
      <c r="JP828" s="179" t="s">
        <v>63</v>
      </c>
      <c r="JQ828" s="10">
        <f>JO828*1.4</f>
        <v>91</v>
      </c>
      <c r="JR828" s="10"/>
      <c r="JS828" s="233"/>
      <c r="JT828" s="179" t="s">
        <v>91</v>
      </c>
      <c r="JU828" s="361" t="s">
        <v>2630</v>
      </c>
      <c r="JW828" s="180"/>
      <c r="JX828" s="180">
        <f>VLOOKUP(JU828,$A$879:$F$2508,6,FALSE)</f>
        <v>70</v>
      </c>
      <c r="JY828" s="179" t="s">
        <v>63</v>
      </c>
      <c r="JZ828" s="10">
        <f>JX828*1.4</f>
        <v>98</v>
      </c>
      <c r="KA828" s="10"/>
      <c r="KB828" s="233"/>
      <c r="KC828" s="179" t="s">
        <v>91</v>
      </c>
      <c r="KD828" s="369" t="s">
        <v>183</v>
      </c>
      <c r="KF828" s="180"/>
      <c r="KG828" s="180" t="e">
        <f>VLOOKUP(KD828,$A$879:$F$2508,6,FALSE)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1" t="s">
        <v>2614</v>
      </c>
      <c r="KO828" s="180"/>
      <c r="KP828" s="180">
        <f>VLOOKUP(KM828,$A$879:$F$2508,6,FALSE)</f>
        <v>167</v>
      </c>
      <c r="KQ828" s="179" t="s">
        <v>63</v>
      </c>
      <c r="KR828" s="10">
        <f>KP828*1.4</f>
        <v>233.79999999999998</v>
      </c>
      <c r="KS828" s="10"/>
      <c r="KT828" s="233"/>
      <c r="KU828" s="179" t="s">
        <v>91</v>
      </c>
      <c r="KV828" s="361" t="s">
        <v>434</v>
      </c>
      <c r="KX828" s="180"/>
      <c r="KY828" s="180">
        <f>VLOOKUP(KV828,$A$879:$F$2508,6,FALSE)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9" t="s">
        <v>183</v>
      </c>
      <c r="LG828" s="180"/>
      <c r="LH828" s="180" t="e">
        <f>VLOOKUP(LE828,$A$879:$F$2508,6,FALSE)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1" t="s">
        <v>540</v>
      </c>
      <c r="LP828" s="180"/>
      <c r="LQ828" s="180">
        <f>VLOOKUP(LN828,$A$879:$F$2508,6,FALSE)</f>
        <v>3</v>
      </c>
      <c r="LR828" s="179" t="s">
        <v>63</v>
      </c>
      <c r="LS828" s="10">
        <f>LQ828*1.4</f>
        <v>4.1999999999999993</v>
      </c>
      <c r="LT828" s="10"/>
      <c r="LU828" s="233"/>
      <c r="LV828" s="179" t="s">
        <v>91</v>
      </c>
      <c r="LW828" s="361" t="s">
        <v>434</v>
      </c>
      <c r="LY828" s="180"/>
      <c r="LZ828" s="180">
        <f>VLOOKUP(LW828,$A$879:$F$2508,6,FALSE)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1" t="s">
        <v>3328</v>
      </c>
      <c r="MH828" s="180"/>
      <c r="MI828" s="180">
        <f>VLOOKUP(MF828,$A$879:$F$2508,6,FALSE)</f>
        <v>9</v>
      </c>
      <c r="MJ828" s="179" t="s">
        <v>63</v>
      </c>
      <c r="MK828" s="10">
        <f>MI828*1.4</f>
        <v>12.6</v>
      </c>
      <c r="ML828" s="10"/>
      <c r="MM828" s="233"/>
      <c r="MN828" s="179" t="s">
        <v>91</v>
      </c>
      <c r="MO828" s="369" t="s">
        <v>183</v>
      </c>
      <c r="MQ828" s="180"/>
      <c r="MR828" s="180" t="e">
        <f>VLOOKUP(MO828,$A$879:$F$2508,6,FALSE)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1" t="s">
        <v>2614</v>
      </c>
      <c r="MZ828" s="180"/>
      <c r="NA828" s="180">
        <f>VLOOKUP(MX828,$A$879:$F$2508,6,FALSE)</f>
        <v>167</v>
      </c>
      <c r="NB828" s="179" t="s">
        <v>63</v>
      </c>
      <c r="NC828" s="10">
        <f>NA828*1.4</f>
        <v>233.79999999999998</v>
      </c>
      <c r="ND828" s="10"/>
      <c r="NE828" s="233"/>
      <c r="NF828" s="179" t="s">
        <v>91</v>
      </c>
      <c r="NG828" s="361" t="s">
        <v>1012</v>
      </c>
      <c r="NI828" s="180"/>
      <c r="NJ828" s="180">
        <f>VLOOKUP(NG828,$A$879:$F$2508,6,FALSE)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1" t="s">
        <v>2344</v>
      </c>
      <c r="NR828" s="180"/>
      <c r="NS828" s="180">
        <f>VLOOKUP(NP828,$A$879:$F$2508,6,FALSE)</f>
        <v>68</v>
      </c>
      <c r="NT828" s="179" t="s">
        <v>63</v>
      </c>
      <c r="NU828" s="10">
        <f>NS828*1.4</f>
        <v>95.199999999999989</v>
      </c>
      <c r="NV828" s="10"/>
      <c r="NW828" s="233"/>
      <c r="NX828" s="179" t="s">
        <v>91</v>
      </c>
      <c r="NY828" s="361" t="s">
        <v>2614</v>
      </c>
      <c r="OA828" s="180"/>
      <c r="OB828" s="180">
        <f>VLOOKUP(NY828,$A$879:$F$2508,6,FALSE)</f>
        <v>167</v>
      </c>
      <c r="OC828" s="179" t="s">
        <v>63</v>
      </c>
      <c r="OD828" s="10">
        <f>OB828*1.4</f>
        <v>233.79999999999998</v>
      </c>
      <c r="OE828" s="10"/>
      <c r="OF828" s="233"/>
      <c r="OG828" s="179" t="s">
        <v>91</v>
      </c>
      <c r="OH828" s="361" t="s">
        <v>424</v>
      </c>
      <c r="OJ828" s="180"/>
      <c r="OK828" s="180">
        <f>VLOOKUP(OH828,$A$879:$F$2508,6,FALSE)</f>
        <v>144</v>
      </c>
      <c r="OL828" s="179" t="s">
        <v>63</v>
      </c>
      <c r="OM828" s="10">
        <f>OK828*1.4</f>
        <v>201.6</v>
      </c>
      <c r="ON828" s="10"/>
      <c r="OO828" s="233"/>
      <c r="OP828" s="179" t="s">
        <v>91</v>
      </c>
      <c r="OQ828" s="361" t="s">
        <v>1149</v>
      </c>
      <c r="OS828" s="180"/>
      <c r="OT828" s="180">
        <f>VLOOKUP(OQ828,$A$879:$F$2508,6,FALSE)</f>
        <v>42</v>
      </c>
      <c r="OU828" s="179" t="s">
        <v>63</v>
      </c>
      <c r="OV828" s="10">
        <f>OT828*1.4</f>
        <v>58.8</v>
      </c>
      <c r="OW828" s="10"/>
      <c r="OX828" s="233"/>
      <c r="OY828" s="179" t="s">
        <v>91</v>
      </c>
      <c r="OZ828" s="371" t="s">
        <v>1749</v>
      </c>
      <c r="PB828" s="180"/>
      <c r="PC828" s="180">
        <f>VLOOKUP(OZ828,$A$879:$F$2508,6,FALSE)</f>
        <v>70</v>
      </c>
      <c r="PD828" s="179" t="s">
        <v>63</v>
      </c>
      <c r="PE828" s="10">
        <f>PC828*1.4</f>
        <v>98</v>
      </c>
      <c r="PF828" s="10"/>
      <c r="PG828" s="233"/>
      <c r="PH828" s="179" t="s">
        <v>91</v>
      </c>
      <c r="PI828" s="361" t="s">
        <v>1403</v>
      </c>
      <c r="PK828" s="180"/>
      <c r="PL828" s="180">
        <f>VLOOKUP(PI828,$A$879:$F$2508,6,FALSE)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1" t="s">
        <v>618</v>
      </c>
      <c r="PT828" s="180"/>
      <c r="PU828" s="180">
        <f>VLOOKUP(PR828,$A$879:$F$2508,6,FALSE)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3" t="s">
        <v>959</v>
      </c>
      <c r="QC828" s="180"/>
      <c r="QD828" s="180">
        <f>VLOOKUP(QA828,$A$879:$F$2508,6,FALSE)</f>
        <v>40</v>
      </c>
      <c r="QE828" s="179" t="s">
        <v>63</v>
      </c>
      <c r="QF828" s="10">
        <f>QD828*1.4</f>
        <v>56</v>
      </c>
      <c r="QG828" s="10"/>
      <c r="QH828" s="233"/>
      <c r="QI828" s="179" t="s">
        <v>91</v>
      </c>
      <c r="QJ828" s="369" t="s">
        <v>183</v>
      </c>
      <c r="QL828" s="180"/>
      <c r="QM828" s="180" t="e">
        <f>VLOOKUP(QJ828,$A$879:$F$2508,6,FALSE)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1" t="s">
        <v>1700</v>
      </c>
      <c r="QU828" s="180"/>
      <c r="QV828" s="180">
        <f>VLOOKUP(QS828,$A$879:$F$2508,6,FALSE)</f>
        <v>65</v>
      </c>
      <c r="QW828" s="179" t="s">
        <v>63</v>
      </c>
      <c r="QX828" s="10">
        <f>QV828*1.4</f>
        <v>91</v>
      </c>
      <c r="QY828" s="10"/>
      <c r="QZ828" s="233"/>
      <c r="RA828" s="179" t="s">
        <v>91</v>
      </c>
      <c r="RB828" s="361" t="s">
        <v>994</v>
      </c>
      <c r="RD828" s="180"/>
      <c r="RE828" s="180">
        <f>VLOOKUP(RB828,$A$879:$F$2508,6,FALSE)</f>
        <v>15</v>
      </c>
      <c r="RF828" s="179" t="s">
        <v>63</v>
      </c>
      <c r="RG828" s="10">
        <f>RE828*1.4</f>
        <v>21</v>
      </c>
      <c r="RH828" s="10"/>
      <c r="RI828" s="233"/>
      <c r="RJ828" s="179" t="s">
        <v>91</v>
      </c>
      <c r="RK828" s="361" t="s">
        <v>2011</v>
      </c>
      <c r="RM828" s="180"/>
      <c r="RN828" s="180">
        <f>VLOOKUP(RK828,$A$879:$F$2508,6,FALSE)</f>
        <v>3</v>
      </c>
      <c r="RO828" s="179" t="s">
        <v>63</v>
      </c>
      <c r="RP828" s="10">
        <f>RN828*1.4</f>
        <v>4.1999999999999993</v>
      </c>
      <c r="RQ828" s="10"/>
      <c r="RR828" s="233"/>
      <c r="RS828" s="179" t="s">
        <v>91</v>
      </c>
      <c r="RT828" s="369" t="s">
        <v>183</v>
      </c>
      <c r="RV828" s="180"/>
      <c r="RW828" s="180" t="e">
        <f>VLOOKUP(RT828,$A$879:$F$2508,6,FALSE)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1" t="s">
        <v>1386</v>
      </c>
      <c r="SE828" s="180"/>
      <c r="SF828" s="180">
        <f>VLOOKUP(SC828,$A$879:$F$2508,6,FALSE)</f>
        <v>33</v>
      </c>
      <c r="SG828" s="179" t="s">
        <v>63</v>
      </c>
      <c r="SH828" s="10">
        <f>SF828*1.4</f>
        <v>46.199999999999996</v>
      </c>
      <c r="SI828" s="10"/>
      <c r="SJ828" s="239"/>
      <c r="SK828" s="179" t="s">
        <v>91</v>
      </c>
      <c r="SL828" s="361" t="s">
        <v>1012</v>
      </c>
      <c r="SN828" s="180"/>
      <c r="SO828" s="180">
        <f>VLOOKUP(SL828,$A$879:$F$2508,6,FALSE)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1" t="s">
        <v>2614</v>
      </c>
      <c r="SW828" s="180"/>
      <c r="SX828" s="180">
        <f>VLOOKUP(SU828,$A$879:$F$2508,6,FALSE)</f>
        <v>167</v>
      </c>
      <c r="SY828" s="179" t="s">
        <v>63</v>
      </c>
      <c r="SZ828" s="10">
        <f>SX828*1.4</f>
        <v>233.79999999999998</v>
      </c>
      <c r="TA828" s="10"/>
      <c r="TB828" s="239"/>
      <c r="TC828" s="179" t="s">
        <v>91</v>
      </c>
      <c r="TD828" s="369" t="s">
        <v>183</v>
      </c>
      <c r="TF828" s="180"/>
      <c r="TG828" s="180" t="e">
        <f>VLOOKUP(TD828,$A$879:$F$2508,6,FALSE)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1" t="s">
        <v>2048</v>
      </c>
      <c r="TO828" s="180"/>
      <c r="TP828" s="180">
        <f>VLOOKUP(TM828,$A$879:$F$2508,6,FALSE)</f>
        <v>59</v>
      </c>
      <c r="TQ828" s="179" t="s">
        <v>63</v>
      </c>
      <c r="TR828" s="10">
        <f>TP828*1.4</f>
        <v>82.6</v>
      </c>
      <c r="TS828" s="10"/>
      <c r="TT828" s="239"/>
      <c r="TU828" s="179" t="s">
        <v>91</v>
      </c>
      <c r="TV828" s="361" t="s">
        <v>2471</v>
      </c>
      <c r="TX828" s="180"/>
      <c r="TY828" s="180">
        <f>VLOOKUP(TV828,$A$879:$F$2508,6,FALSE)</f>
        <v>26</v>
      </c>
      <c r="TZ828" s="179" t="s">
        <v>63</v>
      </c>
      <c r="UA828" s="10">
        <f>TY828*1.4</f>
        <v>36.4</v>
      </c>
      <c r="UB828" s="10"/>
      <c r="UC828" s="239"/>
      <c r="UD828" s="179" t="s">
        <v>91</v>
      </c>
      <c r="UE828" s="361" t="s">
        <v>461</v>
      </c>
      <c r="UG828" s="180"/>
      <c r="UH828" s="180">
        <f>VLOOKUP(UE828,$A$879:$F$2508,6,FALSE)</f>
        <v>60</v>
      </c>
      <c r="UI828" s="179" t="s">
        <v>63</v>
      </c>
      <c r="UJ828" s="10">
        <f>UH828*1.4</f>
        <v>84</v>
      </c>
      <c r="UK828" s="10"/>
      <c r="UL828" s="239"/>
      <c r="UM828" s="179" t="s">
        <v>91</v>
      </c>
      <c r="UN828" s="369" t="s">
        <v>183</v>
      </c>
      <c r="UP828" s="180"/>
      <c r="UQ828" s="180" t="e">
        <f>VLOOKUP(UN828,$A$879:$F$2508,6,FALSE)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1" t="s">
        <v>516</v>
      </c>
      <c r="UY828" s="180"/>
      <c r="UZ828" s="180">
        <f>VLOOKUP(UW828,$A$879:$F$2508,6,FALSE)</f>
        <v>112</v>
      </c>
      <c r="VA828" s="179" t="s">
        <v>63</v>
      </c>
      <c r="VB828" s="10">
        <f>UZ828*1.4</f>
        <v>156.79999999999998</v>
      </c>
      <c r="VC828" s="10"/>
      <c r="VD828" s="239"/>
      <c r="VE828" s="179" t="s">
        <v>91</v>
      </c>
      <c r="VF828" s="369" t="s">
        <v>183</v>
      </c>
      <c r="VH828" s="180"/>
      <c r="VI828" s="180" t="e">
        <f>VLOOKUP(VF828,$A$879:$F$2508,6,FALSE)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1" t="s">
        <v>2598</v>
      </c>
      <c r="VQ828" s="180"/>
      <c r="VR828" s="180">
        <f>VLOOKUP(VO828,$A$879:$F$2508,6,FALSE)</f>
        <v>134</v>
      </c>
      <c r="VS828" s="179" t="s">
        <v>63</v>
      </c>
      <c r="VT828" s="10">
        <f>VR828*1.4</f>
        <v>187.6</v>
      </c>
      <c r="VU828" s="10"/>
      <c r="VV828" s="239"/>
      <c r="VW828" s="179" t="s">
        <v>91</v>
      </c>
      <c r="VX828" s="369" t="s">
        <v>183</v>
      </c>
      <c r="VZ828" s="180"/>
      <c r="WA828" s="180" t="e">
        <f>VLOOKUP(VX828,$A$879:$F$2508,6,FALSE)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1" t="s">
        <v>1700</v>
      </c>
      <c r="WI828" s="180"/>
      <c r="WJ828" s="180">
        <f>VLOOKUP(WG828,$A$879:$F$2508,6,FALSE)</f>
        <v>65</v>
      </c>
      <c r="WK828" s="179" t="s">
        <v>63</v>
      </c>
      <c r="WL828" s="10">
        <f>WJ828*1.4</f>
        <v>91</v>
      </c>
      <c r="WN828" s="239"/>
      <c r="WO828" s="179" t="s">
        <v>91</v>
      </c>
      <c r="WP828" s="361" t="s">
        <v>1012</v>
      </c>
      <c r="WQ828" s="180"/>
      <c r="WR828" s="180"/>
      <c r="WS828" s="180">
        <f>VLOOKUP(WP828,$A$879:$F$2508,6,FALSE)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1" t="s">
        <v>959</v>
      </c>
      <c r="XA828" s="180"/>
      <c r="XB828" s="180">
        <f>VLOOKUP(WY828,$A$879:$F$2508,6,FALSE)</f>
        <v>40</v>
      </c>
      <c r="XC828" s="179" t="s">
        <v>63</v>
      </c>
      <c r="XD828" s="10">
        <f>XB828*1.4</f>
        <v>56</v>
      </c>
      <c r="XF828" s="239"/>
      <c r="XG828" s="179" t="s">
        <v>91</v>
      </c>
      <c r="XH828" s="371" t="s">
        <v>2471</v>
      </c>
      <c r="XJ828" s="180"/>
      <c r="XK828" s="180">
        <f>VLOOKUP(XH828,$A$879:$F$2508,6,FALSE)</f>
        <v>26</v>
      </c>
      <c r="XL828" s="179" t="s">
        <v>63</v>
      </c>
      <c r="XM828" s="10">
        <f>XK828*1.4</f>
        <v>36.4</v>
      </c>
      <c r="XO828" s="239"/>
      <c r="XP828" s="179" t="s">
        <v>91</v>
      </c>
      <c r="XQ828" s="361" t="s">
        <v>1386</v>
      </c>
      <c r="XS828" s="180"/>
      <c r="XT828" s="180">
        <f>VLOOKUP(XQ828,$A$879:$F$2508,6,FALSE)</f>
        <v>33</v>
      </c>
      <c r="XU828" s="179" t="s">
        <v>63</v>
      </c>
      <c r="XV828" s="10">
        <f>XT828*1.4</f>
        <v>46.199999999999996</v>
      </c>
      <c r="XW828" s="10"/>
      <c r="XX828" s="239"/>
      <c r="XY828" s="179" t="s">
        <v>91</v>
      </c>
      <c r="XZ828" s="361" t="s">
        <v>1700</v>
      </c>
      <c r="YB828" s="180"/>
      <c r="YC828" s="180">
        <f>VLOOKUP(XZ828,$A$879:$F$2508,6,FALSE)</f>
        <v>65</v>
      </c>
      <c r="YD828" s="179" t="s">
        <v>63</v>
      </c>
      <c r="YE828" s="10">
        <f>YC828*1.4</f>
        <v>91</v>
      </c>
      <c r="YG828" s="239"/>
      <c r="YH828" s="179" t="s">
        <v>91</v>
      </c>
      <c r="YI828" s="361" t="s">
        <v>1700</v>
      </c>
      <c r="YK828" s="180"/>
      <c r="YL828" s="180">
        <f>VLOOKUP(YI828,$A$879:$F$2508,6,FALSE)</f>
        <v>65</v>
      </c>
      <c r="YM828" s="179" t="s">
        <v>63</v>
      </c>
      <c r="YN828" s="10">
        <f>YL828*1.4</f>
        <v>91</v>
      </c>
      <c r="YO828" s="10"/>
      <c r="YP828" s="239"/>
      <c r="YQ828" s="179" t="s">
        <v>91</v>
      </c>
      <c r="YR828" s="361" t="s">
        <v>2012</v>
      </c>
      <c r="YT828" s="180"/>
      <c r="YU828" s="180">
        <f>VLOOKUP(YR828,$A$879:$F$2508,6,FALSE)</f>
        <v>11</v>
      </c>
      <c r="YV828" s="179" t="s">
        <v>63</v>
      </c>
      <c r="YW828" s="10">
        <f>YU828*1.4</f>
        <v>15.399999999999999</v>
      </c>
      <c r="YY828" s="239"/>
      <c r="YZ828" s="179" t="s">
        <v>91</v>
      </c>
      <c r="ZA828" s="361" t="s">
        <v>2630</v>
      </c>
      <c r="ZC828" s="180"/>
      <c r="ZD828" s="180">
        <f>VLOOKUP(ZA828,$A$879:$F$2508,6,FALSE)</f>
        <v>70</v>
      </c>
      <c r="ZE828" s="179" t="s">
        <v>63</v>
      </c>
      <c r="ZF828" s="10">
        <f>ZD828*1.4</f>
        <v>98</v>
      </c>
      <c r="ZH828" s="239"/>
      <c r="ZI828" s="179" t="s">
        <v>91</v>
      </c>
      <c r="ZJ828" s="361" t="s">
        <v>2048</v>
      </c>
      <c r="ZL828" s="180"/>
      <c r="ZM828" s="180">
        <f>VLOOKUP(ZJ828,$A$879:$F$2508,6,FALSE)</f>
        <v>59</v>
      </c>
      <c r="ZN828" s="179" t="s">
        <v>63</v>
      </c>
      <c r="ZO828" s="10">
        <f>ZM828*1.4</f>
        <v>82.6</v>
      </c>
      <c r="ZQ828" s="239"/>
      <c r="ZR828" s="179" t="s">
        <v>91</v>
      </c>
      <c r="ZS828" s="361" t="s">
        <v>422</v>
      </c>
      <c r="ZU828" s="180"/>
      <c r="ZV828" s="180">
        <f>VLOOKUP(ZS828,$A$879:$F$2508,6,FALSE)</f>
        <v>1</v>
      </c>
      <c r="ZW828" s="179" t="s">
        <v>63</v>
      </c>
      <c r="ZX828" s="10">
        <f>ZV828*1.4</f>
        <v>1.4</v>
      </c>
      <c r="ZY828" s="10"/>
      <c r="ZZ828" s="239"/>
      <c r="AAA828" s="179" t="s">
        <v>91</v>
      </c>
      <c r="AAB828" s="361" t="s">
        <v>1700</v>
      </c>
      <c r="AAD828" s="180"/>
      <c r="AAE828" s="180">
        <f>VLOOKUP(AAB828,$A$879:$F$2508,6,FALSE)</f>
        <v>65</v>
      </c>
      <c r="AAF828" s="179" t="s">
        <v>63</v>
      </c>
      <c r="AAG828" s="10">
        <f>AAE828*1.4</f>
        <v>91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VLOOKUP(AAK828,$A$879:$F$2508,6,FALSE)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1" t="s">
        <v>1012</v>
      </c>
      <c r="AAV828" s="180"/>
      <c r="AAW828" s="180">
        <f>VLOOKUP(AAT828,$A$879:$F$2508,6,FALSE)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5" t="s">
        <v>1386</v>
      </c>
      <c r="ABE828" s="180"/>
      <c r="ABF828" s="180">
        <f>VLOOKUP(ABC828,$A$879:$F$2508,6,FALSE)</f>
        <v>33</v>
      </c>
      <c r="ABG828" s="179" t="s">
        <v>63</v>
      </c>
      <c r="ABH828" s="10">
        <f>ABF828*1.4</f>
        <v>46.199999999999996</v>
      </c>
      <c r="ABI828" s="10"/>
      <c r="ABJ828" s="239"/>
      <c r="ABK828" s="179" t="s">
        <v>91</v>
      </c>
      <c r="ABL828" s="361" t="s">
        <v>739</v>
      </c>
      <c r="ABN828" s="180"/>
      <c r="ABO828" s="180">
        <f>VLOOKUP(ABL828,$A$879:$F$2508,6,FALSE)</f>
        <v>63</v>
      </c>
      <c r="ABP828" s="179" t="s">
        <v>63</v>
      </c>
      <c r="ABQ828" s="10">
        <f>ABO828*1.4</f>
        <v>88.199999999999989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VLOOKUP(ABU828,$A$879:$F$2508,6,FALSE)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VLOOKUP(ACD828,$A$879:$F$2508,6,FALSE)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VLOOKUP(ACM828,$A$879:$F$2508,6,FALSE)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VLOOKUP(ACV828,$A$879:$F$2508,6,FALSE)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1" t="s">
        <v>540</v>
      </c>
      <c r="ADG828" s="180"/>
      <c r="ADH828" s="180">
        <f>VLOOKUP(ADE828,$A$879:$F$2508,6,FALSE)</f>
        <v>3</v>
      </c>
      <c r="ADI828" s="179" t="s">
        <v>63</v>
      </c>
      <c r="ADJ828" s="10">
        <f>ADH828*1.4</f>
        <v>4.1999999999999993</v>
      </c>
      <c r="ADL828" s="239"/>
      <c r="ADM828" s="179" t="s">
        <v>91</v>
      </c>
      <c r="ADN828" s="75" t="s">
        <v>183</v>
      </c>
      <c r="ADP828" s="180"/>
      <c r="ADQ828" s="180" t="e">
        <f>VLOOKUP(ADN828,$A$879:$F$2508,6,FALSE)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1" t="s">
        <v>513</v>
      </c>
      <c r="ADY828" s="180"/>
      <c r="ADZ828" s="180">
        <f>VLOOKUP(ADW828,$A$879:$F$2508,6,FALSE)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VLOOKUP(AEF828,$A$879:$F$2508,6,FALSE)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VLOOKUP(AEO828,$A$879:$F$2508,6,FALSE)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VLOOKUP(AEX828,$A$879:$F$2508,6,FALSE)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VLOOKUP(AFG828,$A$879:$F$2508,6,FALSE)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VLOOKUP(AFP828,$A$879:$F$2508,6,FALSE)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1" t="s">
        <v>540</v>
      </c>
      <c r="AGA828" s="180"/>
      <c r="AGB828" s="180">
        <f>VLOOKUP(AFY828,$A$879:$F$2508,6,FALSE)</f>
        <v>3</v>
      </c>
      <c r="AGC828" s="179" t="s">
        <v>63</v>
      </c>
      <c r="AGD828" s="10">
        <f>AGB828*1.4</f>
        <v>4.1999999999999993</v>
      </c>
      <c r="AGE828" s="10"/>
      <c r="AGF828" s="239"/>
      <c r="AGG828" s="179" t="s">
        <v>91</v>
      </c>
      <c r="AGH828" s="361" t="s">
        <v>1149</v>
      </c>
      <c r="AGJ828" s="180"/>
      <c r="AGK828" s="180">
        <f>VLOOKUP(AGH828,$A$879:$F$2508,6,FALSE)</f>
        <v>42</v>
      </c>
      <c r="AGL828" s="179" t="s">
        <v>63</v>
      </c>
      <c r="AGM828" s="10">
        <f>AGK828*1.4</f>
        <v>58.8</v>
      </c>
      <c r="AGN828" s="10"/>
      <c r="AGO828" s="239"/>
      <c r="AGP828" s="179" t="s">
        <v>91</v>
      </c>
      <c r="AGQ828" s="361" t="s">
        <v>956</v>
      </c>
      <c r="AGS828" s="180"/>
      <c r="AGT828" s="180">
        <f>VLOOKUP(AGQ828,$A$879:$F$2508,6,FALSE)</f>
        <v>0</v>
      </c>
      <c r="AGU828" s="179" t="s">
        <v>63</v>
      </c>
      <c r="AGV828" s="10">
        <f>AGT828*1.4</f>
        <v>0</v>
      </c>
      <c r="AGW828" s="10"/>
      <c r="AGX828" s="239"/>
      <c r="AGY828" s="179" t="s">
        <v>91</v>
      </c>
      <c r="AGZ828" s="361" t="s">
        <v>2507</v>
      </c>
      <c r="AHB828" s="180"/>
      <c r="AHC828" s="180">
        <f>VLOOKUP(AGZ828,$A$879:$F$2508,6,FALSE)</f>
        <v>27</v>
      </c>
      <c r="AHD828" s="179" t="s">
        <v>63</v>
      </c>
      <c r="AHE828" s="10">
        <f>AHC828*1.4</f>
        <v>37.799999999999997</v>
      </c>
      <c r="AHF828" s="10"/>
      <c r="AHG828" s="239"/>
      <c r="AHH828" s="179" t="s">
        <v>91</v>
      </c>
      <c r="AHI828" s="441" t="s">
        <v>3328</v>
      </c>
      <c r="AHK828" s="180"/>
      <c r="AHL828" s="180">
        <f>VLOOKUP(AHI828,$A$879:$F$2508,6,FALSE)</f>
        <v>9</v>
      </c>
      <c r="AHM828" s="179" t="s">
        <v>63</v>
      </c>
      <c r="AHN828" s="10">
        <f>AHL828*1.4</f>
        <v>12.6</v>
      </c>
      <c r="AHO828" s="10"/>
      <c r="AHP828" s="239"/>
      <c r="AHQ828" s="179" t="s">
        <v>91</v>
      </c>
      <c r="AHR828" s="361" t="s">
        <v>540</v>
      </c>
      <c r="AHT828" s="180"/>
      <c r="AHU828" s="180">
        <f>VLOOKUP(AHR828,$A$879:$F$2508,6,FALSE)</f>
        <v>3</v>
      </c>
      <c r="AHV828" s="179" t="s">
        <v>63</v>
      </c>
      <c r="AHW828" s="10">
        <f>AHU828*1.4</f>
        <v>4.1999999999999993</v>
      </c>
      <c r="AHX828" s="10"/>
      <c r="AHY828" s="239"/>
      <c r="AHZ828" s="179" t="s">
        <v>91</v>
      </c>
      <c r="AIA828" s="361" t="s">
        <v>3328</v>
      </c>
      <c r="AIC828" s="180"/>
      <c r="AID828" s="180">
        <f>VLOOKUP(AIA828,$A$879:$F$2508,6,FALSE)</f>
        <v>9</v>
      </c>
      <c r="AIE828" s="179" t="s">
        <v>63</v>
      </c>
      <c r="AIF828" s="10">
        <f>AID828*1.4</f>
        <v>12.6</v>
      </c>
      <c r="AIG828" s="10"/>
      <c r="AIH828" s="239"/>
      <c r="AII828" s="179" t="s">
        <v>91</v>
      </c>
      <c r="AIJ828" s="361" t="s">
        <v>959</v>
      </c>
      <c r="AIL828" s="180"/>
      <c r="AIM828" s="180">
        <f>VLOOKUP(AIJ828,$A$879:$F$2508,6,FALSE)</f>
        <v>40</v>
      </c>
      <c r="AIN828" s="179" t="s">
        <v>63</v>
      </c>
      <c r="AIO828" s="10">
        <f>AIM828*1.4</f>
        <v>56</v>
      </c>
      <c r="AIP828" s="10"/>
      <c r="AIQ828" s="239"/>
      <c r="AIR828" s="179" t="s">
        <v>91</v>
      </c>
      <c r="AIS828" s="361" t="s">
        <v>1700</v>
      </c>
      <c r="AIU828" s="180"/>
      <c r="AIV828" s="180">
        <f>VLOOKUP(AIS828,$A$879:$F$2508,6,FALSE)</f>
        <v>65</v>
      </c>
      <c r="AIW828" s="179" t="s">
        <v>63</v>
      </c>
      <c r="AIX828" s="10">
        <f>AIV828*1.4</f>
        <v>91</v>
      </c>
      <c r="AIY828" s="10"/>
      <c r="AIZ828" s="239"/>
      <c r="AJA828" s="179" t="s">
        <v>91</v>
      </c>
      <c r="AJB828" s="371" t="s">
        <v>959</v>
      </c>
      <c r="AJD828" s="180"/>
      <c r="AJE828" s="180">
        <f>VLOOKUP(AJB828,$A$879:$F$2508,6,FALSE)</f>
        <v>40</v>
      </c>
      <c r="AJF828" s="179" t="s">
        <v>63</v>
      </c>
      <c r="AJG828" s="10">
        <f>AJE828*1.4</f>
        <v>56</v>
      </c>
      <c r="AJH828" s="10"/>
      <c r="AJI828" s="239"/>
      <c r="AJJ828" s="179" t="s">
        <v>91</v>
      </c>
      <c r="AJK828" s="361" t="s">
        <v>2471</v>
      </c>
      <c r="AJM828" s="180"/>
      <c r="AJN828" s="180">
        <f>VLOOKUP(AJK828,$A$879:$F$2508,6,FALSE)</f>
        <v>26</v>
      </c>
      <c r="AJO828" s="179" t="s">
        <v>63</v>
      </c>
      <c r="AJP828" s="10">
        <f>AJN828*1.4</f>
        <v>36.4</v>
      </c>
      <c r="AJQ828" s="10"/>
      <c r="AJR828" s="239"/>
      <c r="AJS828" s="179" t="s">
        <v>91</v>
      </c>
      <c r="AJT828" s="367" t="s">
        <v>2471</v>
      </c>
      <c r="AJV828" s="180"/>
      <c r="AJW828" s="180">
        <f>VLOOKUP(AJT828,$A$879:$F$2508,6,FALSE)</f>
        <v>26</v>
      </c>
      <c r="AJX828" s="179" t="s">
        <v>63</v>
      </c>
      <c r="AJY828" s="10">
        <f>AJW828*1.4</f>
        <v>36.4</v>
      </c>
      <c r="AJZ828" s="10"/>
      <c r="AKA828" s="239"/>
      <c r="AKB828" s="179" t="s">
        <v>91</v>
      </c>
      <c r="AKC828" s="361" t="s">
        <v>1713</v>
      </c>
      <c r="AKE828" s="180"/>
      <c r="AKF828" s="180">
        <f>VLOOKUP(AKC828,$A$879:$F$2508,6,FALSE)</f>
        <v>68</v>
      </c>
      <c r="AKG828" s="179" t="s">
        <v>63</v>
      </c>
      <c r="AKH828" s="10">
        <f>AKF828*1.4</f>
        <v>95.199999999999989</v>
      </c>
      <c r="AKI828" s="10"/>
      <c r="AKJ828" s="239"/>
      <c r="AKK828" s="179" t="s">
        <v>91</v>
      </c>
      <c r="AKL828" s="361" t="s">
        <v>516</v>
      </c>
      <c r="AKN828" s="180"/>
      <c r="AKO828" s="180">
        <f>VLOOKUP(AKL828,$A$879:$F$2508,6,FALSE)</f>
        <v>112</v>
      </c>
      <c r="AKP828" s="179" t="s">
        <v>63</v>
      </c>
      <c r="AKQ828" s="10">
        <f>AKO828*1.4</f>
        <v>156.79999999999998</v>
      </c>
      <c r="AKR828" s="10"/>
      <c r="AKS828" s="239"/>
      <c r="AKT828" s="179" t="s">
        <v>91</v>
      </c>
      <c r="AKU828" s="361" t="s">
        <v>1713</v>
      </c>
      <c r="AKW828" s="180"/>
      <c r="AKX828" s="180">
        <f>VLOOKUP(AKU828,$A$879:$F$2508,6,FALSE)</f>
        <v>68</v>
      </c>
      <c r="AKY828" s="179" t="s">
        <v>63</v>
      </c>
      <c r="AKZ828" s="10">
        <f>AKX828*1.4</f>
        <v>95.199999999999989</v>
      </c>
      <c r="ALA828" s="10"/>
      <c r="ALB828" s="239"/>
      <c r="ALC828" s="179" t="s">
        <v>91</v>
      </c>
      <c r="ALD828" s="361" t="s">
        <v>2507</v>
      </c>
      <c r="ALF828" s="180"/>
      <c r="ALG828" s="180">
        <f>VLOOKUP(ALD828,$A$879:$F$2508,6,FALSE)</f>
        <v>27</v>
      </c>
      <c r="ALH828" s="179" t="s">
        <v>63</v>
      </c>
      <c r="ALI828" s="10">
        <f>ALG828*1.4</f>
        <v>37.799999999999997</v>
      </c>
      <c r="ALJ828" s="10"/>
      <c r="ALK828" s="239"/>
      <c r="ALL828" s="179" t="s">
        <v>91</v>
      </c>
      <c r="ALM828" s="361" t="s">
        <v>1403</v>
      </c>
      <c r="ALO828" s="180"/>
      <c r="ALP828" s="180">
        <f>VLOOKUP(ALM828,$A$879:$F$2508,6,FALSE)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1" t="s">
        <v>3328</v>
      </c>
      <c r="ALX828" s="180"/>
      <c r="ALY828" s="180">
        <f>VLOOKUP(ALV828,$A$879:$F$2508,6,FALSE)</f>
        <v>9</v>
      </c>
      <c r="ALZ828" s="179" t="s">
        <v>63</v>
      </c>
      <c r="AMA828" s="10">
        <f>ALY828*1.4</f>
        <v>12.6</v>
      </c>
      <c r="AMB828" s="10"/>
      <c r="AMC828" s="239"/>
      <c r="AMD828" s="179" t="s">
        <v>91</v>
      </c>
      <c r="AME828" s="444" t="s">
        <v>2471</v>
      </c>
      <c r="AMG828" s="180"/>
      <c r="AMH828" s="180">
        <f>VLOOKUP(AME828,$A$879:$F$2508,6,FALSE)</f>
        <v>26</v>
      </c>
      <c r="AMI828" s="179" t="s">
        <v>63</v>
      </c>
      <c r="AMJ828" s="10">
        <f>AMH828*1.4</f>
        <v>36.4</v>
      </c>
      <c r="AMK828" s="10"/>
      <c r="AML828" s="239"/>
      <c r="AMM828" s="179" t="s">
        <v>91</v>
      </c>
      <c r="AMN828" s="363" t="s">
        <v>2507</v>
      </c>
      <c r="AMP828" s="180"/>
      <c r="AMQ828" s="180">
        <f>VLOOKUP(AMN828,$A$879:$F$2508,6,FALSE)</f>
        <v>27</v>
      </c>
      <c r="AMR828" s="179" t="s">
        <v>63</v>
      </c>
      <c r="AMS828" s="10">
        <f>AMQ828*1.4</f>
        <v>37.799999999999997</v>
      </c>
      <c r="AMT828" s="10"/>
      <c r="AMU828" s="239"/>
      <c r="AMV828" s="179" t="s">
        <v>91</v>
      </c>
      <c r="AMW828" s="361" t="s">
        <v>994</v>
      </c>
      <c r="AMY828" s="180"/>
      <c r="AMZ828" s="180">
        <f>VLOOKUP(AMW828,$A$879:$F$2508,6,FALSE)</f>
        <v>15</v>
      </c>
      <c r="ANA828" s="179" t="s">
        <v>63</v>
      </c>
      <c r="ANB828" s="10">
        <f>AMZ828*1.4</f>
        <v>21</v>
      </c>
      <c r="ANC828" s="10"/>
      <c r="AND828" s="239"/>
      <c r="ANE828" s="179" t="s">
        <v>91</v>
      </c>
      <c r="ANF828" s="361" t="s">
        <v>1744</v>
      </c>
      <c r="ANH828" s="180"/>
      <c r="ANI828" s="180">
        <f>VLOOKUP(ANF828,$A$879:$F$2508,6,FALSE)</f>
        <v>83</v>
      </c>
      <c r="ANJ828" s="179" t="s">
        <v>63</v>
      </c>
      <c r="ANK828" s="10">
        <f>ANI828*1.4</f>
        <v>116.19999999999999</v>
      </c>
      <c r="ANL828" s="10"/>
      <c r="ANM828" s="239"/>
      <c r="ANN828" s="179" t="s">
        <v>91</v>
      </c>
      <c r="ANO828" s="371" t="s">
        <v>2630</v>
      </c>
      <c r="ANQ828" s="180"/>
      <c r="ANR828" s="180">
        <f>VLOOKUP(ANO828,$A$879:$F$2508,6,FALSE)</f>
        <v>70</v>
      </c>
      <c r="ANS828" s="179" t="s">
        <v>63</v>
      </c>
      <c r="ANT828" s="10">
        <f>ANR828*1.4</f>
        <v>98</v>
      </c>
      <c r="ANU828" s="10"/>
      <c r="ANV828" s="239"/>
      <c r="ANW828" s="179" t="s">
        <v>91</v>
      </c>
      <c r="ANX828" s="361" t="s">
        <v>1700</v>
      </c>
      <c r="ANZ828" s="180"/>
      <c r="AOA828" s="180">
        <f>VLOOKUP(ANX828,$A$879:$F$2508,6,FALSE)</f>
        <v>65</v>
      </c>
      <c r="AOB828" s="179" t="s">
        <v>63</v>
      </c>
      <c r="AOC828" s="10">
        <f>AOA828*1.4</f>
        <v>91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VLOOKUP(AOG828,$A$879:$F$2508,6,FALSE)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1" t="s">
        <v>1700</v>
      </c>
      <c r="AOR828" s="180"/>
      <c r="AOS828" s="180">
        <f>VLOOKUP(AOP828,$A$879:$F$2508,6,FALSE)</f>
        <v>65</v>
      </c>
      <c r="AOT828" s="179" t="s">
        <v>63</v>
      </c>
      <c r="AOU828" s="10">
        <f>AOS828*1.4</f>
        <v>91</v>
      </c>
      <c r="AOV828" s="10"/>
      <c r="AOW828" s="239"/>
      <c r="AOX828" s="179" t="s">
        <v>91</v>
      </c>
      <c r="AOY828" s="447" t="s">
        <v>994</v>
      </c>
      <c r="APA828" s="180"/>
      <c r="APB828" s="180">
        <f>VLOOKUP(AOY828,$A$879:$F$2508,6,FALSE)</f>
        <v>15</v>
      </c>
      <c r="APC828" s="179" t="s">
        <v>63</v>
      </c>
      <c r="APD828" s="10">
        <f>APB828*1.4</f>
        <v>21</v>
      </c>
      <c r="APE828" s="10"/>
      <c r="APF828" s="239"/>
      <c r="APG828" s="179" t="s">
        <v>91</v>
      </c>
      <c r="APH828" s="361" t="s">
        <v>434</v>
      </c>
      <c r="APJ828" s="180"/>
      <c r="APK828" s="180">
        <f>VLOOKUP(APH828,$A$879:$F$2508,6,FALSE)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VLOOKUP(APQ828,$A$879:$F$2508,6,FALSE)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1" t="s">
        <v>959</v>
      </c>
      <c r="AQB828" s="180"/>
      <c r="AQC828" s="180">
        <f>VLOOKUP(APZ828,$A$879:$F$2508,6,FALSE)</f>
        <v>40</v>
      </c>
      <c r="AQD828" s="179" t="s">
        <v>63</v>
      </c>
      <c r="AQE828" s="10">
        <f>AQC828*1.4</f>
        <v>56</v>
      </c>
      <c r="AQF828" s="10"/>
      <c r="AQG828" s="239"/>
      <c r="AQH828" s="179" t="s">
        <v>91</v>
      </c>
      <c r="AQI828" s="361" t="s">
        <v>958</v>
      </c>
      <c r="AQK828" s="180"/>
      <c r="AQL828" s="180">
        <f>VLOOKUP(AQI828,$A$879:$F$2508,6,FALSE)</f>
        <v>72</v>
      </c>
      <c r="AQM828" s="179" t="s">
        <v>63</v>
      </c>
      <c r="AQN828" s="10">
        <f>AQL828*1.4</f>
        <v>100.8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VLOOKUP(AQR828,$A$879:$F$2508,6,FALSE)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VLOOKUP(ARA828,$A$879:$F$2508,6,FALSE)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VLOOKUP(ARJ828,$A$879:$F$2508,6,FALSE)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VLOOKUP(ARS828,$A$879:$F$2508,6,FALSE)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1" t="s">
        <v>424</v>
      </c>
      <c r="ASD828" s="180"/>
      <c r="ASE828" s="180">
        <f>VLOOKUP(ASB828,$A$879:$F$2508,6,FALSE)</f>
        <v>144</v>
      </c>
      <c r="ASF828" s="179" t="s">
        <v>63</v>
      </c>
      <c r="ASG828" s="10">
        <f>ASE828*1.4</f>
        <v>201.6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VLOOKUP(ASK828,$A$879:$F$2508,6,FALSE)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1" t="s">
        <v>1012</v>
      </c>
      <c r="ASV828" s="180"/>
      <c r="ASW828" s="180">
        <f>VLOOKUP(AST828,$A$879:$F$2508,6,FALSE)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VLOOKUP(ATC828,$A$879:$F$2508,6,FALSE)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VLOOKUP(ATL828,$A$879:$F$2508,6,FALSE)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VLOOKUP(ATU828,$A$879:$F$2508,6,FALSE)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VLOOKUP(AUD828,$A$879:$F$2508,6,FALSE)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VLOOKUP(AUM828,$A$879:$F$2508,6,FALSE)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VLOOKUP(AUV828,$A$879:$F$2508,6,FALSE)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VLOOKUP(AVE828,$A$879:$F$2508,6,FALSE)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VLOOKUP(AVN828,$A$879:$F$2508,6,FALSE)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VLOOKUP(AVW828,$A$879:$F$2508,6,FALSE)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VLOOKUP(AWF828,$A$879:$F$2508,6,FALSE)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1" t="s">
        <v>424</v>
      </c>
      <c r="AWQ828" s="180"/>
      <c r="AWR828" s="180">
        <f>VLOOKUP(AWO828,$A$879:$F$2508,6,FALSE)</f>
        <v>144</v>
      </c>
      <c r="AWS828" s="179" t="s">
        <v>63</v>
      </c>
      <c r="AWT828" s="10">
        <f>AWR828*1.4</f>
        <v>201.6</v>
      </c>
      <c r="AWU828" s="10"/>
      <c r="AWV828" s="239"/>
      <c r="AWW828" s="179" t="s">
        <v>91</v>
      </c>
      <c r="AWX828" s="361" t="s">
        <v>959</v>
      </c>
      <c r="AWZ828" s="180"/>
      <c r="AXA828" s="180">
        <f>VLOOKUP(AWX828,$A$879:$F$2508,6,FALSE)</f>
        <v>40</v>
      </c>
      <c r="AXB828" s="179" t="s">
        <v>63</v>
      </c>
      <c r="AXC828" s="10">
        <f>AXA828*1.4</f>
        <v>56</v>
      </c>
      <c r="AXD828" s="10"/>
      <c r="AXE828" s="239"/>
      <c r="AXF828" s="179" t="s">
        <v>91</v>
      </c>
      <c r="AXG828" s="361" t="s">
        <v>959</v>
      </c>
      <c r="AXI828" s="180"/>
      <c r="AXJ828" s="180">
        <f>VLOOKUP(AXG828,$A$879:$F$2508,6,FALSE)</f>
        <v>40</v>
      </c>
      <c r="AXK828" s="179" t="s">
        <v>63</v>
      </c>
      <c r="AXL828" s="10">
        <f>AXJ828*1.4</f>
        <v>56</v>
      </c>
      <c r="AXM828" s="10"/>
      <c r="AXN828" s="239"/>
      <c r="AXO828" s="179" t="s">
        <v>91</v>
      </c>
      <c r="AXP828" s="361" t="s">
        <v>513</v>
      </c>
      <c r="AXR828" s="180"/>
      <c r="AXS828" s="180">
        <f>VLOOKUP(AXP828,$A$879:$F$2508,6,FALSE)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1" t="s">
        <v>2344</v>
      </c>
      <c r="AYA828" s="180"/>
      <c r="AYB828" s="180">
        <f>VLOOKUP(AXY828,$A$879:$F$2508,6,FALSE)</f>
        <v>68</v>
      </c>
      <c r="AYC828" s="179" t="s">
        <v>63</v>
      </c>
      <c r="AYD828" s="10">
        <f>AYB828*1.4</f>
        <v>95.199999999999989</v>
      </c>
      <c r="AYE828" s="10"/>
      <c r="AYF828" s="239"/>
      <c r="AYG828" s="179" t="s">
        <v>91</v>
      </c>
      <c r="AYH828" s="361" t="s">
        <v>1403</v>
      </c>
      <c r="AYJ828" s="180"/>
      <c r="AYK828" s="180">
        <f>VLOOKUP(AYH828,$A$879:$F$2508,6,FALSE)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1" t="s">
        <v>2507</v>
      </c>
      <c r="AYS828" s="180"/>
      <c r="AYT828" s="180">
        <f>VLOOKUP(AYQ828,$A$879:$F$2508,6,FALSE)</f>
        <v>27</v>
      </c>
      <c r="AYU828" s="179" t="s">
        <v>63</v>
      </c>
      <c r="AYV828" s="10">
        <f>AYT828*1.4</f>
        <v>37.799999999999997</v>
      </c>
      <c r="AYW828" s="10"/>
      <c r="AYX828" s="239"/>
      <c r="AYY828" s="179" t="s">
        <v>91</v>
      </c>
      <c r="AYZ828" s="361" t="s">
        <v>959</v>
      </c>
      <c r="AZB828" s="180"/>
      <c r="AZC828" s="180">
        <f>VLOOKUP(AYZ828,$A$879:$F$2508,6,FALSE)</f>
        <v>40</v>
      </c>
      <c r="AZD828" s="179" t="s">
        <v>63</v>
      </c>
      <c r="AZE828" s="10">
        <f>AZC828*1.4</f>
        <v>56</v>
      </c>
      <c r="AZF828" s="10"/>
      <c r="AZG828" s="239"/>
      <c r="AZH828" s="179" t="s">
        <v>91</v>
      </c>
      <c r="AZI828" s="361" t="s">
        <v>540</v>
      </c>
      <c r="AZK828" s="180"/>
      <c r="AZL828" s="180">
        <f>VLOOKUP(AZI828,$A$879:$F$2508,6,FALSE)</f>
        <v>3</v>
      </c>
      <c r="AZM828" s="179" t="s">
        <v>63</v>
      </c>
      <c r="AZN828" s="10">
        <f>AZL828*1.4</f>
        <v>4.1999999999999993</v>
      </c>
      <c r="AZO828" s="10"/>
      <c r="AZP828" s="239"/>
      <c r="AZQ828" s="179" t="s">
        <v>91</v>
      </c>
      <c r="AZR828" s="361" t="s">
        <v>994</v>
      </c>
      <c r="AZT828" s="180"/>
      <c r="AZU828" s="180">
        <f>VLOOKUP(AZR828,$A$879:$F$2508,6,FALSE)</f>
        <v>15</v>
      </c>
      <c r="AZV828" s="179" t="s">
        <v>63</v>
      </c>
      <c r="AZW828" s="10">
        <f>AZU828*1.4</f>
        <v>21</v>
      </c>
      <c r="AZX828" s="10"/>
      <c r="AZY828" s="239"/>
      <c r="AZZ828" s="179" t="s">
        <v>91</v>
      </c>
      <c r="BAA828" s="361" t="s">
        <v>2598</v>
      </c>
      <c r="BAC828" s="180"/>
      <c r="BAD828" s="180">
        <f>VLOOKUP(BAA828,$A$879:$F$2508,6,FALSE)</f>
        <v>134</v>
      </c>
      <c r="BAE828" s="179" t="s">
        <v>63</v>
      </c>
      <c r="BAF828" s="10">
        <f>BAD828*1.4</f>
        <v>187.6</v>
      </c>
      <c r="BAG828" s="10"/>
      <c r="BAH828" s="239"/>
      <c r="BAI828" s="179" t="s">
        <v>91</v>
      </c>
      <c r="BAJ828" s="441" t="s">
        <v>1012</v>
      </c>
      <c r="BAL828" s="180"/>
      <c r="BAM828" s="180">
        <f>VLOOKUP(BAJ828,$A$879:$F$2508,6,FALSE)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1" t="s">
        <v>2012</v>
      </c>
      <c r="BAU828" s="180"/>
      <c r="BAV828" s="180">
        <f>VLOOKUP(BAS828,$A$879:$F$2508,6,FALSE)</f>
        <v>11</v>
      </c>
      <c r="BAW828" s="179" t="s">
        <v>63</v>
      </c>
      <c r="BAX828" s="10">
        <f>BAV828*1.4</f>
        <v>15.399999999999999</v>
      </c>
      <c r="BAY828" s="10"/>
      <c r="BAZ828" s="239"/>
      <c r="BBA828" s="179" t="s">
        <v>91</v>
      </c>
      <c r="BBB828" s="361" t="s">
        <v>959</v>
      </c>
      <c r="BBD828" s="180"/>
      <c r="BBE828" s="180">
        <f>VLOOKUP(BBB828,$A$879:$F$2508,6,FALSE)</f>
        <v>40</v>
      </c>
      <c r="BBF828" s="179" t="s">
        <v>63</v>
      </c>
      <c r="BBG828" s="10">
        <f>BBE828*1.4</f>
        <v>56</v>
      </c>
      <c r="BBH828" s="10"/>
      <c r="BBI828" s="239"/>
      <c r="BBJ828" s="179" t="s">
        <v>91</v>
      </c>
      <c r="BBK828" s="361" t="s">
        <v>2598</v>
      </c>
      <c r="BBM828" s="180"/>
      <c r="BBN828" s="180">
        <f>VLOOKUP(BBK828,$A$879:$F$2508,6,FALSE)</f>
        <v>134</v>
      </c>
      <c r="BBO828" s="179" t="s">
        <v>63</v>
      </c>
      <c r="BBP828" s="10">
        <f>BBN828*1.4</f>
        <v>187.6</v>
      </c>
      <c r="BBQ828" s="10"/>
      <c r="BBR828" s="239"/>
      <c r="BBS828" s="179" t="s">
        <v>91</v>
      </c>
      <c r="BBT828" s="367" t="s">
        <v>424</v>
      </c>
      <c r="BBV828" s="180"/>
      <c r="BBW828" s="180">
        <f>VLOOKUP(BBT828,$A$879:$F$2508,6,FALSE)</f>
        <v>144</v>
      </c>
      <c r="BBX828" s="179" t="s">
        <v>63</v>
      </c>
      <c r="BBY828" s="10">
        <f>BBW828*1.4</f>
        <v>201.6</v>
      </c>
      <c r="BBZ828" s="10"/>
      <c r="BCA828" s="239"/>
      <c r="BCB828" s="179" t="s">
        <v>91</v>
      </c>
      <c r="BCC828" s="361" t="s">
        <v>540</v>
      </c>
      <c r="BCE828" s="180"/>
      <c r="BCF828" s="180">
        <f>VLOOKUP(BCC828,$A$879:$F$2508,6,FALSE)</f>
        <v>3</v>
      </c>
      <c r="BCG828" s="179" t="s">
        <v>63</v>
      </c>
      <c r="BCH828" s="10">
        <f>BCF828*1.4</f>
        <v>4.1999999999999993</v>
      </c>
      <c r="BCI828" s="10"/>
      <c r="BCJ828" s="239"/>
      <c r="BCK828" s="179" t="s">
        <v>91</v>
      </c>
      <c r="BCL828" s="361" t="s">
        <v>959</v>
      </c>
      <c r="BCN828" s="180"/>
      <c r="BCO828" s="180">
        <f>VLOOKUP(BCL828,$A$879:$F$2508,6,FALSE)</f>
        <v>40</v>
      </c>
      <c r="BCP828" s="179" t="s">
        <v>63</v>
      </c>
      <c r="BCQ828" s="10">
        <f>BCO828*1.4</f>
        <v>56</v>
      </c>
      <c r="BCR828" s="10"/>
      <c r="BCS828" s="239"/>
      <c r="BCT828" s="179" t="s">
        <v>91</v>
      </c>
      <c r="BCU828" s="371" t="s">
        <v>516</v>
      </c>
      <c r="BCW828" s="180"/>
      <c r="BCX828" s="180">
        <f>VLOOKUP(BCU828,$A$879:$F$2508,6,FALSE)</f>
        <v>112</v>
      </c>
      <c r="BCY828" s="179" t="s">
        <v>63</v>
      </c>
      <c r="BCZ828" s="10">
        <f>BCX828*1.4</f>
        <v>156.79999999999998</v>
      </c>
      <c r="BDA828" s="10"/>
      <c r="BDB828" s="239"/>
      <c r="BDC828" s="179" t="s">
        <v>91</v>
      </c>
      <c r="BDD828" s="367" t="s">
        <v>2598</v>
      </c>
      <c r="BDF828" s="180"/>
      <c r="BDG828" s="180">
        <f>VLOOKUP(BDD828,$A$879:$F$2508,6,FALSE)</f>
        <v>134</v>
      </c>
      <c r="BDH828" s="179" t="s">
        <v>63</v>
      </c>
      <c r="BDI828" s="10">
        <f>BDG828*1.4</f>
        <v>187.6</v>
      </c>
      <c r="BDJ828" s="10"/>
      <c r="BDK828" s="239"/>
      <c r="BDL828" s="179" t="s">
        <v>91</v>
      </c>
      <c r="BDM828" s="361" t="s">
        <v>1744</v>
      </c>
      <c r="BDO828" s="180"/>
      <c r="BDP828" s="180">
        <f>VLOOKUP(BDM828,$A$879:$F$2508,6,FALSE)</f>
        <v>83</v>
      </c>
      <c r="BDQ828" s="179" t="s">
        <v>63</v>
      </c>
      <c r="BDR828" s="10">
        <f>BDP828*1.4</f>
        <v>116.19999999999999</v>
      </c>
      <c r="BDS828" s="10"/>
      <c r="BDT828" s="239"/>
      <c r="BDU828" s="179" t="s">
        <v>91</v>
      </c>
      <c r="BDV828" s="361" t="s">
        <v>445</v>
      </c>
      <c r="BDX828" s="180"/>
      <c r="BDY828" s="180">
        <f>VLOOKUP(BDV828,$A$879:$F$2508,6,FALSE)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1" t="s">
        <v>1961</v>
      </c>
      <c r="BEG828" s="180"/>
      <c r="BEH828" s="180">
        <f>VLOOKUP(BEE828,$A$879:$F$2508,6,FALSE)</f>
        <v>15</v>
      </c>
      <c r="BEI828" s="179" t="s">
        <v>63</v>
      </c>
      <c r="BEJ828" s="10">
        <f>BEH828*1.4</f>
        <v>21</v>
      </c>
      <c r="BEK828" s="10"/>
      <c r="BEL828" s="239"/>
      <c r="BEM828" s="179" t="s">
        <v>91</v>
      </c>
      <c r="BEN828" s="361" t="s">
        <v>540</v>
      </c>
      <c r="BEP828" s="180"/>
      <c r="BEQ828" s="180">
        <f>VLOOKUP(BEN828,$A$879:$F$2508,6,FALSE)</f>
        <v>3</v>
      </c>
      <c r="BER828" s="179" t="s">
        <v>63</v>
      </c>
      <c r="BES828" s="10">
        <f>BEQ828*1.4</f>
        <v>4.1999999999999993</v>
      </c>
      <c r="BET828" s="10"/>
      <c r="BEU828" s="239"/>
      <c r="BEV828" s="179" t="s">
        <v>91</v>
      </c>
      <c r="BEW828" s="361" t="s">
        <v>602</v>
      </c>
      <c r="BEY828" s="180"/>
      <c r="BEZ828" s="180">
        <f>VLOOKUP(BEW828,$A$879:$F$2508,6,FALSE)</f>
        <v>2</v>
      </c>
      <c r="BFA828" s="179" t="s">
        <v>63</v>
      </c>
      <c r="BFB828" s="10">
        <f>BEZ828*1.4</f>
        <v>2.8</v>
      </c>
      <c r="BFC828" s="10"/>
      <c r="BFD828" s="239"/>
      <c r="BFE828" s="179" t="s">
        <v>91</v>
      </c>
      <c r="BFF828" s="361" t="s">
        <v>540</v>
      </c>
      <c r="BFH828" s="180"/>
      <c r="BFI828" s="180">
        <f>VLOOKUP(BFF828,$A$879:$F$2508,6,FALSE)</f>
        <v>3</v>
      </c>
      <c r="BFJ828" s="179" t="s">
        <v>63</v>
      </c>
      <c r="BFK828" s="10">
        <f>BFI828*1.4</f>
        <v>4.1999999999999993</v>
      </c>
      <c r="BFL828" s="10"/>
      <c r="BFM828" s="239"/>
      <c r="BFN828" s="179" t="s">
        <v>91</v>
      </c>
      <c r="BFO828" s="361" t="s">
        <v>2048</v>
      </c>
      <c r="BFQ828" s="180"/>
      <c r="BFR828" s="180">
        <f>VLOOKUP(BFO828,$A$879:$F$2508,6,FALSE)</f>
        <v>59</v>
      </c>
      <c r="BFS828" s="179" t="s">
        <v>63</v>
      </c>
      <c r="BFT828" s="10">
        <f>BFR828*1.4</f>
        <v>82.6</v>
      </c>
      <c r="BFU828" s="10"/>
      <c r="BFV828" s="239"/>
      <c r="BFW828" s="179" t="s">
        <v>91</v>
      </c>
      <c r="BFX828" s="371" t="s">
        <v>1403</v>
      </c>
      <c r="BFZ828" s="180"/>
      <c r="BGA828" s="180">
        <f>VLOOKUP(BFX828,$A$879:$F$2508,6,FALSE)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1" t="s">
        <v>994</v>
      </c>
      <c r="BGI828" s="180"/>
      <c r="BGJ828" s="180">
        <f>VLOOKUP(BGG828,$A$879:$F$2508,6,FALSE)</f>
        <v>15</v>
      </c>
      <c r="BGK828" s="179" t="s">
        <v>63</v>
      </c>
      <c r="BGL828" s="10">
        <f>BGJ828*1.4</f>
        <v>21</v>
      </c>
      <c r="BGM828" s="10"/>
      <c r="BGN828" s="239"/>
      <c r="BGO828" s="179" t="s">
        <v>91</v>
      </c>
      <c r="BGP828" s="371" t="s">
        <v>2614</v>
      </c>
      <c r="BGR828" s="180"/>
      <c r="BGS828" s="180">
        <f>VLOOKUP(BGP828,$A$879:$F$2508,6,FALSE)</f>
        <v>167</v>
      </c>
      <c r="BGT828" s="179" t="s">
        <v>63</v>
      </c>
      <c r="BGU828" s="10">
        <f>BGS828*1.4</f>
        <v>233.79999999999998</v>
      </c>
      <c r="BGV828" s="10"/>
      <c r="BGW828" s="239"/>
      <c r="BGX828" s="179" t="s">
        <v>91</v>
      </c>
      <c r="BGY828" s="361" t="s">
        <v>994</v>
      </c>
      <c r="BHA828" s="180"/>
      <c r="BHB828" s="180">
        <f>VLOOKUP(BGY828,$A$879:$F$2508,6,FALSE)</f>
        <v>15</v>
      </c>
      <c r="BHC828" s="179" t="s">
        <v>63</v>
      </c>
      <c r="BHD828" s="10">
        <f>BHB828*1.4</f>
        <v>21</v>
      </c>
      <c r="BHE828" s="10"/>
    </row>
    <row r="829" spans="1:1565" s="14" customFormat="1" ht="15">
      <c r="A829" s="179" t="s">
        <v>92</v>
      </c>
      <c r="B829" s="363" t="s">
        <v>2471</v>
      </c>
      <c r="D829" s="180"/>
      <c r="E829" s="180">
        <f>VLOOKUP(B829,$A$879:$F$2508,6,FALSE)</f>
        <v>26</v>
      </c>
      <c r="F829" s="179" t="s">
        <v>65</v>
      </c>
      <c r="G829" s="10">
        <f>E829*1.3</f>
        <v>33.800000000000004</v>
      </c>
      <c r="H829" s="10"/>
      <c r="I829" s="233"/>
      <c r="J829" s="179" t="s">
        <v>92</v>
      </c>
      <c r="K829" s="361" t="s">
        <v>959</v>
      </c>
      <c r="M829" s="180"/>
      <c r="N829" s="180">
        <f>VLOOKUP(K829,$A$879:$F$2508,6,FALSE)</f>
        <v>40</v>
      </c>
      <c r="O829" s="179" t="s">
        <v>65</v>
      </c>
      <c r="P829" s="10">
        <f>N829*1.3</f>
        <v>52</v>
      </c>
      <c r="Q829" s="10"/>
      <c r="R829" s="233"/>
      <c r="S829" s="179" t="s">
        <v>92</v>
      </c>
      <c r="T829" s="361" t="s">
        <v>445</v>
      </c>
      <c r="V829" s="180"/>
      <c r="W829" s="180">
        <f>VLOOKUP(T829,$A$879:$F$2508,6,FALSE)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1" t="s">
        <v>2614</v>
      </c>
      <c r="AE829" s="180"/>
      <c r="AF829" s="180">
        <f>VLOOKUP(AC829,$A$879:$F$2508,6,FALSE)</f>
        <v>167</v>
      </c>
      <c r="AG829" s="179" t="s">
        <v>65</v>
      </c>
      <c r="AH829" s="10">
        <f>AF829*1.3</f>
        <v>217.1</v>
      </c>
      <c r="AI829" s="10"/>
      <c r="AJ829" s="233"/>
      <c r="AK829" s="179" t="s">
        <v>92</v>
      </c>
      <c r="AL829" s="361" t="s">
        <v>2471</v>
      </c>
      <c r="AN829" s="180"/>
      <c r="AO829" s="180">
        <f>VLOOKUP(AL829,$A$879:$F$2508,6,FALSE)</f>
        <v>26</v>
      </c>
      <c r="AP829" s="179" t="s">
        <v>65</v>
      </c>
      <c r="AQ829" s="10">
        <f>AO829*1.3</f>
        <v>33.800000000000004</v>
      </c>
      <c r="AR829" s="10"/>
      <c r="AS829" s="233"/>
      <c r="AT829" s="179" t="s">
        <v>92</v>
      </c>
      <c r="AU829" s="361" t="s">
        <v>2481</v>
      </c>
      <c r="AW829" s="180"/>
      <c r="AX829" s="180">
        <f>VLOOKUP(AU829,$A$879:$F$2508,6,FALSE)</f>
        <v>0</v>
      </c>
      <c r="AY829" s="179" t="s">
        <v>65</v>
      </c>
      <c r="AZ829" s="10">
        <f>AX829*1.3</f>
        <v>0</v>
      </c>
      <c r="BA829" s="10"/>
      <c r="BB829" s="233"/>
      <c r="BC829" s="179" t="s">
        <v>92</v>
      </c>
      <c r="BD829" s="361" t="s">
        <v>1749</v>
      </c>
      <c r="BF829" s="180"/>
      <c r="BG829" s="180">
        <f>VLOOKUP(BD829,$A$879:$F$2508,6,FALSE)</f>
        <v>70</v>
      </c>
      <c r="BH829" s="179" t="s">
        <v>65</v>
      </c>
      <c r="BI829" s="10">
        <f>BG829*1.3</f>
        <v>91</v>
      </c>
      <c r="BJ829" s="10"/>
      <c r="BK829" s="233"/>
      <c r="BL829" s="179" t="s">
        <v>92</v>
      </c>
      <c r="BM829" s="361" t="s">
        <v>540</v>
      </c>
      <c r="BO829" s="180"/>
      <c r="BP829" s="180">
        <f>VLOOKUP(BM829,$A$879:$F$2508,6,FALSE)</f>
        <v>3</v>
      </c>
      <c r="BQ829" s="179" t="s">
        <v>65</v>
      </c>
      <c r="BR829" s="10">
        <f>BP829*1.3</f>
        <v>3.9000000000000004</v>
      </c>
      <c r="BS829" s="10"/>
      <c r="BT829" s="233"/>
      <c r="BU829" s="179" t="s">
        <v>92</v>
      </c>
      <c r="BV829" s="361" t="s">
        <v>2471</v>
      </c>
      <c r="BX829" s="180"/>
      <c r="BY829" s="180">
        <f>VLOOKUP(BV829,$A$879:$F$2508,6,FALSE)</f>
        <v>26</v>
      </c>
      <c r="BZ829" s="179" t="s">
        <v>65</v>
      </c>
      <c r="CA829" s="10">
        <f>BY829*1.3</f>
        <v>33.800000000000004</v>
      </c>
      <c r="CB829" s="10"/>
      <c r="CC829" s="233"/>
      <c r="CD829" s="179" t="s">
        <v>92</v>
      </c>
      <c r="CE829" s="361" t="s">
        <v>3328</v>
      </c>
      <c r="CG829" s="180"/>
      <c r="CH829" s="180">
        <f>VLOOKUP(CE829,$A$879:$F$2508,6,FALSE)</f>
        <v>9</v>
      </c>
      <c r="CI829" s="179" t="s">
        <v>65</v>
      </c>
      <c r="CJ829" s="10">
        <f>CH829*1.3</f>
        <v>11.700000000000001</v>
      </c>
      <c r="CK829" s="10"/>
      <c r="CL829" s="233"/>
      <c r="CM829" s="179" t="s">
        <v>92</v>
      </c>
      <c r="CN829" s="361" t="s">
        <v>2630</v>
      </c>
      <c r="CP829" s="180"/>
      <c r="CQ829" s="180">
        <f>VLOOKUP(CN829,$A$879:$F$2508,6,FALSE)</f>
        <v>70</v>
      </c>
      <c r="CR829" s="179" t="s">
        <v>65</v>
      </c>
      <c r="CS829" s="10">
        <f>CQ829*1.3</f>
        <v>91</v>
      </c>
      <c r="CT829" s="10"/>
      <c r="CU829" s="233"/>
      <c r="CV829" s="179" t="s">
        <v>92</v>
      </c>
      <c r="CW829" s="361" t="s">
        <v>2507</v>
      </c>
      <c r="CY829" s="180"/>
      <c r="CZ829" s="180">
        <f>VLOOKUP(CW829,$A$879:$F$2508,6,FALSE)</f>
        <v>27</v>
      </c>
      <c r="DA829" s="179" t="s">
        <v>65</v>
      </c>
      <c r="DB829" s="10">
        <f>CZ829*1.3</f>
        <v>35.1</v>
      </c>
      <c r="DC829" s="10"/>
      <c r="DD829" s="233"/>
      <c r="DE829" s="179" t="s">
        <v>92</v>
      </c>
      <c r="DF829" s="361" t="s">
        <v>2471</v>
      </c>
      <c r="DH829" s="180"/>
      <c r="DI829" s="180">
        <f>VLOOKUP(DF829,$A$879:$F$2508,6,FALSE)</f>
        <v>26</v>
      </c>
      <c r="DJ829" s="179" t="s">
        <v>65</v>
      </c>
      <c r="DK829" s="10">
        <f>DI829*1.3</f>
        <v>33.800000000000004</v>
      </c>
      <c r="DL829" s="10"/>
      <c r="DM829" s="233"/>
      <c r="DN829" s="179" t="s">
        <v>92</v>
      </c>
      <c r="DO829" s="361" t="s">
        <v>2048</v>
      </c>
      <c r="DQ829" s="180"/>
      <c r="DR829" s="180">
        <f>VLOOKUP(DO829,$A$879:$F$2508,6,FALSE)</f>
        <v>59</v>
      </c>
      <c r="DS829" s="179" t="s">
        <v>65</v>
      </c>
      <c r="DT829" s="10">
        <f>DR829*1.3</f>
        <v>76.7</v>
      </c>
      <c r="DU829" s="10"/>
      <c r="DV829" s="233"/>
      <c r="DW829" s="179" t="s">
        <v>92</v>
      </c>
      <c r="DX829" s="361" t="s">
        <v>2125</v>
      </c>
      <c r="DZ829" s="180"/>
      <c r="EA829" s="180">
        <f>VLOOKUP(DX829,$A$879:$F$2508,6,FALSE)</f>
        <v>51</v>
      </c>
      <c r="EB829" s="179" t="s">
        <v>65</v>
      </c>
      <c r="EC829" s="10">
        <f>EA829*1.3</f>
        <v>66.3</v>
      </c>
      <c r="ED829" s="10"/>
      <c r="EE829" s="233"/>
      <c r="EF829" s="179" t="s">
        <v>92</v>
      </c>
      <c r="EG829" s="361" t="s">
        <v>1713</v>
      </c>
      <c r="EI829" s="180"/>
      <c r="EJ829" s="180">
        <f>VLOOKUP(EG829,$A$879:$F$2508,6,FALSE)</f>
        <v>68</v>
      </c>
      <c r="EK829" s="179" t="s">
        <v>65</v>
      </c>
      <c r="EL829" s="10">
        <f>EJ829*1.3</f>
        <v>88.4</v>
      </c>
      <c r="EM829" s="10"/>
      <c r="EN829" s="233"/>
      <c r="EO829" s="179" t="s">
        <v>92</v>
      </c>
      <c r="EP829" s="361" t="s">
        <v>2614</v>
      </c>
      <c r="ER829" s="180"/>
      <c r="ES829" s="180">
        <f>VLOOKUP(EP829,$A$879:$F$2508,6,FALSE)</f>
        <v>167</v>
      </c>
      <c r="ET829" s="179" t="s">
        <v>65</v>
      </c>
      <c r="EU829" s="10">
        <f>ES829*1.3</f>
        <v>217.1</v>
      </c>
      <c r="EV829" s="10"/>
      <c r="EW829" s="233"/>
      <c r="EX829" s="179" t="s">
        <v>92</v>
      </c>
      <c r="EY829" s="361" t="s">
        <v>2614</v>
      </c>
      <c r="FA829" s="180"/>
      <c r="FB829" s="180">
        <f>VLOOKUP(EY829,$A$879:$F$2508,6,FALSE)</f>
        <v>167</v>
      </c>
      <c r="FC829" s="179" t="s">
        <v>65</v>
      </c>
      <c r="FD829" s="10">
        <f>FB829*1.3</f>
        <v>217.1</v>
      </c>
      <c r="FE829" s="10"/>
      <c r="FF829" s="233"/>
      <c r="FG829" s="179" t="s">
        <v>92</v>
      </c>
      <c r="FH829" s="361" t="s">
        <v>2122</v>
      </c>
      <c r="FJ829" s="180"/>
      <c r="FK829" s="180">
        <f>VLOOKUP(FH829,$A$879:$F$2508,6,FALSE)</f>
        <v>49</v>
      </c>
      <c r="FL829" s="179" t="s">
        <v>65</v>
      </c>
      <c r="FM829" s="10">
        <f>FK829*1.3</f>
        <v>63.7</v>
      </c>
      <c r="FN829" s="10"/>
      <c r="FO829" s="233"/>
      <c r="FP829" s="179" t="s">
        <v>92</v>
      </c>
      <c r="FQ829" s="361" t="s">
        <v>2344</v>
      </c>
      <c r="FS829" s="180"/>
      <c r="FT829" s="180">
        <f>VLOOKUP(FQ829,$A$879:$F$2508,6,FALSE)</f>
        <v>68</v>
      </c>
      <c r="FU829" s="179" t="s">
        <v>65</v>
      </c>
      <c r="FV829" s="10">
        <f>FT829*1.3</f>
        <v>88.4</v>
      </c>
      <c r="FW829" s="10"/>
      <c r="FX829" s="233"/>
      <c r="FY829" s="179" t="s">
        <v>92</v>
      </c>
      <c r="FZ829" s="369" t="s">
        <v>183</v>
      </c>
      <c r="GB829" s="180"/>
      <c r="GC829" s="180" t="e">
        <f>VLOOKUP(FZ829,$A$879:$F$2508,6,FALSE)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1" t="s">
        <v>3328</v>
      </c>
      <c r="GK829" s="180"/>
      <c r="GL829" s="180">
        <f>VLOOKUP(GI829,$A$879:$F$2508,6,FALSE)</f>
        <v>9</v>
      </c>
      <c r="GM829" s="179" t="s">
        <v>65</v>
      </c>
      <c r="GN829" s="10">
        <f>GL829*1.3</f>
        <v>11.700000000000001</v>
      </c>
      <c r="GO829" s="10"/>
      <c r="GP829" s="233"/>
      <c r="GQ829" s="179" t="s">
        <v>92</v>
      </c>
      <c r="GR829" s="361" t="s">
        <v>1961</v>
      </c>
      <c r="GT829" s="180"/>
      <c r="GU829" s="180">
        <f>VLOOKUP(GR829,$A$879:$F$2508,6,FALSE)</f>
        <v>15</v>
      </c>
      <c r="GV829" s="179" t="s">
        <v>65</v>
      </c>
      <c r="GW829" s="10">
        <f>GU829*1.3</f>
        <v>19.5</v>
      </c>
      <c r="GX829" s="10"/>
      <c r="GY829" s="233"/>
      <c r="GZ829" s="179" t="s">
        <v>92</v>
      </c>
      <c r="HA829" s="361" t="s">
        <v>1961</v>
      </c>
      <c r="HC829" s="180"/>
      <c r="HD829" s="180">
        <f>VLOOKUP(HA829,$A$879:$F$2508,6,FALSE)</f>
        <v>15</v>
      </c>
      <c r="HE829" s="179" t="s">
        <v>65</v>
      </c>
      <c r="HF829" s="10">
        <f>HD829*1.3</f>
        <v>19.5</v>
      </c>
      <c r="HG829" s="10"/>
      <c r="HH829" s="233"/>
      <c r="HI829" s="179" t="s">
        <v>92</v>
      </c>
      <c r="HJ829" s="361" t="s">
        <v>2507</v>
      </c>
      <c r="HL829" s="180"/>
      <c r="HM829" s="180">
        <f>VLOOKUP(HJ829,$A$879:$F$2508,6,FALSE)</f>
        <v>27</v>
      </c>
      <c r="HN829" s="179" t="s">
        <v>65</v>
      </c>
      <c r="HO829" s="10">
        <f>HM829*1.3</f>
        <v>35.1</v>
      </c>
      <c r="HP829" s="10"/>
      <c r="HQ829" s="233"/>
      <c r="HR829" s="179" t="s">
        <v>92</v>
      </c>
      <c r="HS829" s="361" t="s">
        <v>2125</v>
      </c>
      <c r="HU829" s="180"/>
      <c r="HV829" s="180">
        <f>VLOOKUP(HS829,$A$879:$F$2508,6,FALSE)</f>
        <v>51</v>
      </c>
      <c r="HW829" s="179" t="s">
        <v>65</v>
      </c>
      <c r="HX829" s="10">
        <f>HV829*1.3</f>
        <v>66.3</v>
      </c>
      <c r="HY829" s="10"/>
      <c r="HZ829" s="233"/>
      <c r="IA829" s="179" t="s">
        <v>92</v>
      </c>
      <c r="IB829" s="361" t="s">
        <v>1961</v>
      </c>
      <c r="ID829" s="180"/>
      <c r="IE829" s="180">
        <f>VLOOKUP(IB829,$A$879:$F$2508,6,FALSE)</f>
        <v>15</v>
      </c>
      <c r="IF829" s="179" t="s">
        <v>65</v>
      </c>
      <c r="IG829" s="10">
        <f>IE829*1.3</f>
        <v>19.5</v>
      </c>
      <c r="IH829" s="10"/>
      <c r="II829" s="233"/>
      <c r="IJ829" s="179" t="s">
        <v>92</v>
      </c>
      <c r="IK829" s="361" t="s">
        <v>1700</v>
      </c>
      <c r="IM829" s="180"/>
      <c r="IN829" s="180">
        <f>VLOOKUP(IK829,$A$879:$F$2508,6,FALSE)</f>
        <v>65</v>
      </c>
      <c r="IO829" s="179" t="s">
        <v>65</v>
      </c>
      <c r="IP829" s="10">
        <f>IN829*1.3</f>
        <v>84.5</v>
      </c>
      <c r="IQ829" s="10"/>
      <c r="IR829" s="233"/>
      <c r="IS829" s="179" t="s">
        <v>92</v>
      </c>
      <c r="IT829" s="361" t="s">
        <v>1713</v>
      </c>
      <c r="IV829" s="180"/>
      <c r="IW829" s="180">
        <f>VLOOKUP(IT829,$A$879:$F$2508,6,FALSE)</f>
        <v>68</v>
      </c>
      <c r="IX829" s="179" t="s">
        <v>65</v>
      </c>
      <c r="IY829" s="10">
        <f>IW829*1.3</f>
        <v>88.4</v>
      </c>
      <c r="IZ829" s="10"/>
      <c r="JA829" s="233"/>
      <c r="JB829" s="179" t="s">
        <v>92</v>
      </c>
      <c r="JC829" s="361" t="s">
        <v>2048</v>
      </c>
      <c r="JE829" s="180"/>
      <c r="JF829" s="180">
        <f>VLOOKUP(JC829,$A$879:$F$2508,6,FALSE)</f>
        <v>59</v>
      </c>
      <c r="JG829" s="179" t="s">
        <v>65</v>
      </c>
      <c r="JH829" s="10">
        <f>JF829*1.3</f>
        <v>76.7</v>
      </c>
      <c r="JI829" s="10"/>
      <c r="JJ829" s="233"/>
      <c r="JK829" s="179" t="s">
        <v>92</v>
      </c>
      <c r="JL829" s="361" t="s">
        <v>2507</v>
      </c>
      <c r="JN829" s="180"/>
      <c r="JO829" s="180">
        <f>VLOOKUP(JL829,$A$879:$F$2508,6,FALSE)</f>
        <v>27</v>
      </c>
      <c r="JP829" s="179" t="s">
        <v>65</v>
      </c>
      <c r="JQ829" s="10">
        <f>JO829*1.3</f>
        <v>35.1</v>
      </c>
      <c r="JR829" s="10"/>
      <c r="JS829" s="233"/>
      <c r="JT829" s="179" t="s">
        <v>92</v>
      </c>
      <c r="JU829" s="361" t="s">
        <v>1700</v>
      </c>
      <c r="JW829" s="180"/>
      <c r="JX829" s="180">
        <f>VLOOKUP(JU829,$A$879:$F$2508,6,FALSE)</f>
        <v>65</v>
      </c>
      <c r="JY829" s="179" t="s">
        <v>65</v>
      </c>
      <c r="JZ829" s="10">
        <f>JX829*1.3</f>
        <v>84.5</v>
      </c>
      <c r="KA829" s="10"/>
      <c r="KB829" s="233"/>
      <c r="KC829" s="179" t="s">
        <v>92</v>
      </c>
      <c r="KD829" s="369" t="s">
        <v>183</v>
      </c>
      <c r="KF829" s="180"/>
      <c r="KG829" s="180" t="e">
        <f>VLOOKUP(KD829,$A$879:$F$2508,6,FALSE)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1" t="s">
        <v>1700</v>
      </c>
      <c r="KO829" s="180"/>
      <c r="KP829" s="180">
        <f>VLOOKUP(KM829,$A$879:$F$2508,6,FALSE)</f>
        <v>65</v>
      </c>
      <c r="KQ829" s="179" t="s">
        <v>65</v>
      </c>
      <c r="KR829" s="10">
        <f>KP829*1.3</f>
        <v>84.5</v>
      </c>
      <c r="KS829" s="10"/>
      <c r="KT829" s="233"/>
      <c r="KU829" s="179" t="s">
        <v>92</v>
      </c>
      <c r="KV829" s="361" t="s">
        <v>513</v>
      </c>
      <c r="KX829" s="180"/>
      <c r="KY829" s="180">
        <f>VLOOKUP(KV829,$A$879:$F$2508,6,FALSE)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9" t="s">
        <v>183</v>
      </c>
      <c r="LG829" s="180"/>
      <c r="LH829" s="180" t="e">
        <f>VLOOKUP(LE829,$A$879:$F$2508,6,FALSE)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1" t="s">
        <v>1403</v>
      </c>
      <c r="LP829" s="180"/>
      <c r="LQ829" s="180">
        <f>VLOOKUP(LN829,$A$879:$F$2508,6,FALSE)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1" t="s">
        <v>445</v>
      </c>
      <c r="LY829" s="180"/>
      <c r="LZ829" s="180">
        <f>VLOOKUP(LW829,$A$879:$F$2508,6,FALSE)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1" t="s">
        <v>1149</v>
      </c>
      <c r="MH829" s="180"/>
      <c r="MI829" s="180">
        <f>VLOOKUP(MF829,$A$879:$F$2508,6,FALSE)</f>
        <v>42</v>
      </c>
      <c r="MJ829" s="179" t="s">
        <v>65</v>
      </c>
      <c r="MK829" s="10">
        <f>MI829*1.3</f>
        <v>54.6</v>
      </c>
      <c r="ML829" s="10"/>
      <c r="MM829" s="233"/>
      <c r="MN829" s="179" t="s">
        <v>92</v>
      </c>
      <c r="MO829" s="369" t="s">
        <v>183</v>
      </c>
      <c r="MQ829" s="180"/>
      <c r="MR829" s="180" t="e">
        <f>VLOOKUP(MO829,$A$879:$F$2508,6,FALSE)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1" t="s">
        <v>2048</v>
      </c>
      <c r="MZ829" s="180"/>
      <c r="NA829" s="180">
        <f>VLOOKUP(MX829,$A$879:$F$2508,6,FALSE)</f>
        <v>59</v>
      </c>
      <c r="NB829" s="179" t="s">
        <v>65</v>
      </c>
      <c r="NC829" s="10">
        <f>NA829*1.3</f>
        <v>76.7</v>
      </c>
      <c r="ND829" s="10"/>
      <c r="NE829" s="233"/>
      <c r="NF829" s="179" t="s">
        <v>92</v>
      </c>
      <c r="NG829" s="361" t="s">
        <v>1749</v>
      </c>
      <c r="NI829" s="180"/>
      <c r="NJ829" s="180">
        <f>VLOOKUP(NG829,$A$879:$F$2508,6,FALSE)</f>
        <v>70</v>
      </c>
      <c r="NK829" s="179" t="s">
        <v>65</v>
      </c>
      <c r="NL829" s="10">
        <f>NJ829*1.3</f>
        <v>91</v>
      </c>
      <c r="NM829" s="10"/>
      <c r="NN829" s="233"/>
      <c r="NO829" s="179" t="s">
        <v>92</v>
      </c>
      <c r="NP829" s="361" t="s">
        <v>461</v>
      </c>
      <c r="NR829" s="180"/>
      <c r="NS829" s="180">
        <f>VLOOKUP(NP829,$A$879:$F$2508,6,FALSE)</f>
        <v>60</v>
      </c>
      <c r="NT829" s="179" t="s">
        <v>65</v>
      </c>
      <c r="NU829" s="10">
        <f>NS829*1.3</f>
        <v>78</v>
      </c>
      <c r="NV829" s="10"/>
      <c r="NW829" s="233"/>
      <c r="NX829" s="179" t="s">
        <v>92</v>
      </c>
      <c r="NY829" s="361" t="s">
        <v>2471</v>
      </c>
      <c r="OA829" s="180"/>
      <c r="OB829" s="180">
        <f>VLOOKUP(NY829,$A$879:$F$2508,6,FALSE)</f>
        <v>26</v>
      </c>
      <c r="OC829" s="179" t="s">
        <v>65</v>
      </c>
      <c r="OD829" s="10">
        <f>OB829*1.3</f>
        <v>33.800000000000004</v>
      </c>
      <c r="OE829" s="10"/>
      <c r="OF829" s="233"/>
      <c r="OG829" s="179" t="s">
        <v>92</v>
      </c>
      <c r="OH829" s="361" t="s">
        <v>2471</v>
      </c>
      <c r="OJ829" s="180"/>
      <c r="OK829" s="180">
        <f>VLOOKUP(OH829,$A$879:$F$2508,6,FALSE)</f>
        <v>26</v>
      </c>
      <c r="OL829" s="179" t="s">
        <v>65</v>
      </c>
      <c r="OM829" s="10">
        <f>OK829*1.3</f>
        <v>33.800000000000004</v>
      </c>
      <c r="ON829" s="10"/>
      <c r="OO829" s="233"/>
      <c r="OP829" s="179" t="s">
        <v>92</v>
      </c>
      <c r="OQ829" s="361" t="s">
        <v>424</v>
      </c>
      <c r="OS829" s="180"/>
      <c r="OT829" s="180">
        <f>VLOOKUP(OQ829,$A$879:$F$2508,6,FALSE)</f>
        <v>144</v>
      </c>
      <c r="OU829" s="179" t="s">
        <v>65</v>
      </c>
      <c r="OV829" s="10">
        <f>OT829*1.3</f>
        <v>187.20000000000002</v>
      </c>
      <c r="OW829" s="10"/>
      <c r="OX829" s="233"/>
      <c r="OY829" s="179" t="s">
        <v>92</v>
      </c>
      <c r="OZ829" s="371" t="s">
        <v>1700</v>
      </c>
      <c r="PB829" s="180"/>
      <c r="PC829" s="180">
        <f>VLOOKUP(OZ829,$A$879:$F$2508,6,FALSE)</f>
        <v>65</v>
      </c>
      <c r="PD829" s="179" t="s">
        <v>65</v>
      </c>
      <c r="PE829" s="10">
        <f>PC829*1.3</f>
        <v>84.5</v>
      </c>
      <c r="PF829" s="10"/>
      <c r="PG829" s="233"/>
      <c r="PH829" s="179" t="s">
        <v>92</v>
      </c>
      <c r="PI829" s="361" t="s">
        <v>2471</v>
      </c>
      <c r="PK829" s="180"/>
      <c r="PL829" s="180">
        <f>VLOOKUP(PI829,$A$879:$F$2508,6,FALSE)</f>
        <v>26</v>
      </c>
      <c r="PM829" s="179" t="s">
        <v>65</v>
      </c>
      <c r="PN829" s="10">
        <f>PL829*1.3</f>
        <v>33.800000000000004</v>
      </c>
      <c r="PO829" s="10"/>
      <c r="PP829" s="233"/>
      <c r="PQ829" s="179" t="s">
        <v>92</v>
      </c>
      <c r="PR829" s="361" t="s">
        <v>2481</v>
      </c>
      <c r="PT829" s="180"/>
      <c r="PU829" s="180">
        <f>VLOOKUP(PR829,$A$879:$F$2508,6,FALSE)</f>
        <v>0</v>
      </c>
      <c r="PV829" s="179" t="s">
        <v>65</v>
      </c>
      <c r="PW829" s="10">
        <f>PU829*1.3</f>
        <v>0</v>
      </c>
      <c r="PX829" s="10"/>
      <c r="PY829" s="233"/>
      <c r="PZ829" s="179" t="s">
        <v>92</v>
      </c>
      <c r="QA829" s="363" t="s">
        <v>2481</v>
      </c>
      <c r="QC829" s="180"/>
      <c r="QD829" s="180">
        <f>VLOOKUP(QA829,$A$879:$F$2508,6,FALSE)</f>
        <v>0</v>
      </c>
      <c r="QE829" s="179" t="s">
        <v>65</v>
      </c>
      <c r="QF829" s="10">
        <f>QD829*1.3</f>
        <v>0</v>
      </c>
      <c r="QG829" s="10"/>
      <c r="QH829" s="233"/>
      <c r="QI829" s="179" t="s">
        <v>92</v>
      </c>
      <c r="QJ829" s="369" t="s">
        <v>183</v>
      </c>
      <c r="QL829" s="180"/>
      <c r="QM829" s="180" t="e">
        <f>VLOOKUP(QJ829,$A$879:$F$2508,6,FALSE)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1" t="s">
        <v>1744</v>
      </c>
      <c r="QU829" s="180"/>
      <c r="QV829" s="180">
        <f>VLOOKUP(QS829,$A$879:$F$2508,6,FALSE)</f>
        <v>83</v>
      </c>
      <c r="QW829" s="179" t="s">
        <v>65</v>
      </c>
      <c r="QX829" s="10">
        <f>QV829*1.3</f>
        <v>107.9</v>
      </c>
      <c r="QY829" s="10"/>
      <c r="QZ829" s="233"/>
      <c r="RA829" s="179" t="s">
        <v>92</v>
      </c>
      <c r="RB829" s="361" t="s">
        <v>2344</v>
      </c>
      <c r="RD829" s="180"/>
      <c r="RE829" s="180">
        <f>VLOOKUP(RB829,$A$879:$F$2508,6,FALSE)</f>
        <v>68</v>
      </c>
      <c r="RF829" s="179" t="s">
        <v>65</v>
      </c>
      <c r="RG829" s="10">
        <f>RE829*1.3</f>
        <v>88.4</v>
      </c>
      <c r="RH829" s="10"/>
      <c r="RI829" s="233"/>
      <c r="RJ829" s="179" t="s">
        <v>92</v>
      </c>
      <c r="RK829" s="361" t="s">
        <v>2048</v>
      </c>
      <c r="RM829" s="180"/>
      <c r="RN829" s="180">
        <f>VLOOKUP(RK829,$A$879:$F$2508,6,FALSE)</f>
        <v>59</v>
      </c>
      <c r="RO829" s="179" t="s">
        <v>65</v>
      </c>
      <c r="RP829" s="10">
        <f>RN829*1.3</f>
        <v>76.7</v>
      </c>
      <c r="RQ829" s="10"/>
      <c r="RR829" s="233"/>
      <c r="RS829" s="179" t="s">
        <v>92</v>
      </c>
      <c r="RT829" s="369" t="s">
        <v>183</v>
      </c>
      <c r="RV829" s="180"/>
      <c r="RW829" s="180" t="e">
        <f>VLOOKUP(RT829,$A$879:$F$2508,6,FALSE)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1" t="s">
        <v>516</v>
      </c>
      <c r="SE829" s="180"/>
      <c r="SF829" s="180">
        <f>VLOOKUP(SC829,$A$879:$F$2508,6,FALSE)</f>
        <v>112</v>
      </c>
      <c r="SG829" s="179" t="s">
        <v>65</v>
      </c>
      <c r="SH829" s="10">
        <f>SF829*1.3</f>
        <v>145.6</v>
      </c>
      <c r="SI829" s="10"/>
      <c r="SJ829" s="239"/>
      <c r="SK829" s="179" t="s">
        <v>92</v>
      </c>
      <c r="SL829" s="361" t="s">
        <v>2043</v>
      </c>
      <c r="SN829" s="180"/>
      <c r="SO829" s="180">
        <f>VLOOKUP(SL829,$A$879:$F$2508,6,FALSE)</f>
        <v>134</v>
      </c>
      <c r="SP829" s="179" t="s">
        <v>65</v>
      </c>
      <c r="SQ829" s="10">
        <f>SO829*1.3</f>
        <v>174.20000000000002</v>
      </c>
      <c r="SR829" s="10"/>
      <c r="SS829" s="239"/>
      <c r="ST829" s="179" t="s">
        <v>92</v>
      </c>
      <c r="SU829" s="361" t="s">
        <v>2630</v>
      </c>
      <c r="SW829" s="180"/>
      <c r="SX829" s="180">
        <f>VLOOKUP(SU829,$A$879:$F$2508,6,FALSE)</f>
        <v>70</v>
      </c>
      <c r="SY829" s="179" t="s">
        <v>65</v>
      </c>
      <c r="SZ829" s="10">
        <f>SX829*1.3</f>
        <v>91</v>
      </c>
      <c r="TA829" s="10"/>
      <c r="TB829" s="239"/>
      <c r="TC829" s="179" t="s">
        <v>92</v>
      </c>
      <c r="TD829" s="369" t="s">
        <v>183</v>
      </c>
      <c r="TF829" s="180"/>
      <c r="TG829" s="180" t="e">
        <f>VLOOKUP(TD829,$A$879:$F$2508,6,FALSE)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1" t="s">
        <v>1961</v>
      </c>
      <c r="TO829" s="180"/>
      <c r="TP829" s="180">
        <f>VLOOKUP(TM829,$A$879:$F$2508,6,FALSE)</f>
        <v>15</v>
      </c>
      <c r="TQ829" s="179" t="s">
        <v>65</v>
      </c>
      <c r="TR829" s="10">
        <f>TP829*1.3</f>
        <v>19.5</v>
      </c>
      <c r="TS829" s="10"/>
      <c r="TT829" s="239"/>
      <c r="TU829" s="179" t="s">
        <v>92</v>
      </c>
      <c r="TV829" s="361" t="s">
        <v>618</v>
      </c>
      <c r="TX829" s="180"/>
      <c r="TY829" s="180">
        <f>VLOOKUP(TV829,$A$879:$F$2508,6,FALSE)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1" t="s">
        <v>2048</v>
      </c>
      <c r="UG829" s="180"/>
      <c r="UH829" s="180">
        <f>VLOOKUP(UE829,$A$879:$F$2508,6,FALSE)</f>
        <v>59</v>
      </c>
      <c r="UI829" s="179" t="s">
        <v>65</v>
      </c>
      <c r="UJ829" s="10">
        <f>UH829*1.3</f>
        <v>76.7</v>
      </c>
      <c r="UK829" s="10"/>
      <c r="UL829" s="239"/>
      <c r="UM829" s="179" t="s">
        <v>92</v>
      </c>
      <c r="UN829" s="369" t="s">
        <v>183</v>
      </c>
      <c r="UP829" s="180"/>
      <c r="UQ829" s="180" t="e">
        <f>VLOOKUP(UN829,$A$879:$F$2508,6,FALSE)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1" t="s">
        <v>424</v>
      </c>
      <c r="UY829" s="180"/>
      <c r="UZ829" s="180">
        <f>VLOOKUP(UW829,$A$879:$F$2508,6,FALSE)</f>
        <v>144</v>
      </c>
      <c r="VA829" s="179" t="s">
        <v>65</v>
      </c>
      <c r="VB829" s="10">
        <f>UZ829*1.3</f>
        <v>187.20000000000002</v>
      </c>
      <c r="VC829" s="10"/>
      <c r="VD829" s="239"/>
      <c r="VE829" s="179" t="s">
        <v>92</v>
      </c>
      <c r="VF829" s="369" t="s">
        <v>183</v>
      </c>
      <c r="VH829" s="180"/>
      <c r="VI829" s="180" t="e">
        <f>VLOOKUP(VF829,$A$879:$F$2508,6,FALSE)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1" t="s">
        <v>2630</v>
      </c>
      <c r="VQ829" s="180"/>
      <c r="VR829" s="180">
        <f>VLOOKUP(VO829,$A$879:$F$2508,6,FALSE)</f>
        <v>70</v>
      </c>
      <c r="VS829" s="179" t="s">
        <v>65</v>
      </c>
      <c r="VT829" s="10">
        <f>VR829*1.3</f>
        <v>91</v>
      </c>
      <c r="VU829" s="10"/>
      <c r="VV829" s="239"/>
      <c r="VW829" s="179" t="s">
        <v>92</v>
      </c>
      <c r="VX829" s="369" t="s">
        <v>183</v>
      </c>
      <c r="VZ829" s="180"/>
      <c r="WA829" s="180" t="e">
        <f>VLOOKUP(VX829,$A$879:$F$2508,6,FALSE)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1" t="s">
        <v>2507</v>
      </c>
      <c r="WI829" s="180"/>
      <c r="WJ829" s="180">
        <f>VLOOKUP(WG829,$A$879:$F$2508,6,FALSE)</f>
        <v>27</v>
      </c>
      <c r="WK829" s="179" t="s">
        <v>65</v>
      </c>
      <c r="WL829" s="10">
        <f>WJ829*1.3</f>
        <v>35.1</v>
      </c>
      <c r="WN829" s="239"/>
      <c r="WO829" s="179" t="s">
        <v>92</v>
      </c>
      <c r="WP829" s="361" t="s">
        <v>540</v>
      </c>
      <c r="WQ829" s="180"/>
      <c r="WR829" s="180"/>
      <c r="WS829" s="180">
        <f>VLOOKUP(WP829,$A$879:$F$2508,6,FALSE)</f>
        <v>3</v>
      </c>
      <c r="WT829" s="179" t="s">
        <v>65</v>
      </c>
      <c r="WU829" s="10">
        <f>WS829*1.3</f>
        <v>3.9000000000000004</v>
      </c>
      <c r="WV829" s="10"/>
      <c r="WW829" s="239"/>
      <c r="WX829" s="179" t="s">
        <v>92</v>
      </c>
      <c r="WY829" s="361" t="s">
        <v>3328</v>
      </c>
      <c r="XA829" s="180"/>
      <c r="XB829" s="180">
        <f>VLOOKUP(WY829,$A$879:$F$2508,6,FALSE)</f>
        <v>9</v>
      </c>
      <c r="XC829" s="179" t="s">
        <v>65</v>
      </c>
      <c r="XD829" s="10">
        <f>XB829*1.3</f>
        <v>11.700000000000001</v>
      </c>
      <c r="XF829" s="239"/>
      <c r="XG829" s="179" t="s">
        <v>92</v>
      </c>
      <c r="XH829" s="371" t="s">
        <v>1012</v>
      </c>
      <c r="XJ829" s="180"/>
      <c r="XK829" s="180">
        <f>VLOOKUP(XH829,$A$879:$F$2508,6,FALSE)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1" t="s">
        <v>2344</v>
      </c>
      <c r="XS829" s="180"/>
      <c r="XT829" s="180">
        <f>VLOOKUP(XQ829,$A$879:$F$2508,6,FALSE)</f>
        <v>68</v>
      </c>
      <c r="XU829" s="179" t="s">
        <v>65</v>
      </c>
      <c r="XV829" s="10">
        <f>XT829*1.3</f>
        <v>88.4</v>
      </c>
      <c r="XW829" s="10"/>
      <c r="XX829" s="239"/>
      <c r="XY829" s="179" t="s">
        <v>92</v>
      </c>
      <c r="XZ829" s="361" t="s">
        <v>1961</v>
      </c>
      <c r="YB829" s="180"/>
      <c r="YC829" s="180">
        <f>VLOOKUP(XZ829,$A$879:$F$2508,6,FALSE)</f>
        <v>15</v>
      </c>
      <c r="YD829" s="179" t="s">
        <v>65</v>
      </c>
      <c r="YE829" s="10">
        <f>YC829*1.3</f>
        <v>19.5</v>
      </c>
      <c r="YG829" s="239"/>
      <c r="YH829" s="179" t="s">
        <v>92</v>
      </c>
      <c r="YI829" s="361" t="s">
        <v>2630</v>
      </c>
      <c r="YK829" s="180"/>
      <c r="YL829" s="180">
        <f>VLOOKUP(YI829,$A$879:$F$2508,6,FALSE)</f>
        <v>70</v>
      </c>
      <c r="YM829" s="179" t="s">
        <v>65</v>
      </c>
      <c r="YN829" s="10">
        <f>YL829*1.3</f>
        <v>91</v>
      </c>
      <c r="YO829" s="10"/>
      <c r="YP829" s="239"/>
      <c r="YQ829" s="179" t="s">
        <v>92</v>
      </c>
      <c r="YR829" s="361" t="s">
        <v>516</v>
      </c>
      <c r="YT829" s="180"/>
      <c r="YU829" s="180">
        <f>VLOOKUP(YR829,$A$879:$F$2508,6,FALSE)</f>
        <v>112</v>
      </c>
      <c r="YV829" s="179" t="s">
        <v>65</v>
      </c>
      <c r="YW829" s="10">
        <f>YU829*1.3</f>
        <v>145.6</v>
      </c>
      <c r="YY829" s="239"/>
      <c r="YZ829" s="179" t="s">
        <v>92</v>
      </c>
      <c r="ZA829" s="361" t="s">
        <v>1744</v>
      </c>
      <c r="ZC829" s="180"/>
      <c r="ZD829" s="180">
        <f>VLOOKUP(ZA829,$A$879:$F$2508,6,FALSE)</f>
        <v>83</v>
      </c>
      <c r="ZE829" s="179" t="s">
        <v>65</v>
      </c>
      <c r="ZF829" s="10">
        <f>ZD829*1.3</f>
        <v>107.9</v>
      </c>
      <c r="ZH829" s="239"/>
      <c r="ZI829" s="179" t="s">
        <v>92</v>
      </c>
      <c r="ZJ829" s="361" t="s">
        <v>2614</v>
      </c>
      <c r="ZL829" s="180"/>
      <c r="ZM829" s="180">
        <f>VLOOKUP(ZJ829,$A$879:$F$2508,6,FALSE)</f>
        <v>167</v>
      </c>
      <c r="ZN829" s="179" t="s">
        <v>65</v>
      </c>
      <c r="ZO829" s="10">
        <f>ZM829*1.3</f>
        <v>217.1</v>
      </c>
      <c r="ZQ829" s="239"/>
      <c r="ZR829" s="179" t="s">
        <v>92</v>
      </c>
      <c r="ZS829" s="361" t="s">
        <v>1403</v>
      </c>
      <c r="ZU829" s="180"/>
      <c r="ZV829" s="180">
        <f>VLOOKUP(ZS829,$A$879:$F$2508,6,FALSE)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1" t="s">
        <v>461</v>
      </c>
      <c r="AAD829" s="180"/>
      <c r="AAE829" s="180">
        <f>VLOOKUP(AAB829,$A$879:$F$2508,6,FALSE)</f>
        <v>60</v>
      </c>
      <c r="AAF829" s="179" t="s">
        <v>65</v>
      </c>
      <c r="AAG829" s="10">
        <f>AAE829*1.3</f>
        <v>78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VLOOKUP(AAK829,$A$879:$F$2508,6,FALSE)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1" t="s">
        <v>618</v>
      </c>
      <c r="AAV829" s="180"/>
      <c r="AAW829" s="180">
        <f>VLOOKUP(AAT829,$A$879:$F$2508,6,FALSE)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5" t="s">
        <v>2507</v>
      </c>
      <c r="ABE829" s="180"/>
      <c r="ABF829" s="180">
        <f>VLOOKUP(ABC829,$A$879:$F$2508,6,FALSE)</f>
        <v>27</v>
      </c>
      <c r="ABG829" s="179" t="s">
        <v>65</v>
      </c>
      <c r="ABH829" s="10">
        <f>ABF829*1.3</f>
        <v>35.1</v>
      </c>
      <c r="ABI829" s="10"/>
      <c r="ABJ829" s="239"/>
      <c r="ABK829" s="179" t="s">
        <v>92</v>
      </c>
      <c r="ABL829" s="361" t="s">
        <v>1149</v>
      </c>
      <c r="ABN829" s="180"/>
      <c r="ABO829" s="180">
        <f>VLOOKUP(ABL829,$A$879:$F$2508,6,FALSE)</f>
        <v>42</v>
      </c>
      <c r="ABP829" s="179" t="s">
        <v>65</v>
      </c>
      <c r="ABQ829" s="10">
        <f>ABO829*1.3</f>
        <v>54.6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VLOOKUP(ABU829,$A$879:$F$2508,6,FALSE)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VLOOKUP(ACD829,$A$879:$F$2508,6,FALSE)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VLOOKUP(ACM829,$A$879:$F$2508,6,FALSE)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VLOOKUP(ACV829,$A$879:$F$2508,6,FALSE)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1" t="s">
        <v>516</v>
      </c>
      <c r="ADG829" s="180"/>
      <c r="ADH829" s="180">
        <f>VLOOKUP(ADE829,$A$879:$F$2508,6,FALSE)</f>
        <v>112</v>
      </c>
      <c r="ADI829" s="179" t="s">
        <v>65</v>
      </c>
      <c r="ADJ829" s="10">
        <f>ADH829*1.3</f>
        <v>145.6</v>
      </c>
      <c r="ADL829" s="239"/>
      <c r="ADM829" s="179" t="s">
        <v>92</v>
      </c>
      <c r="ADN829" s="75" t="s">
        <v>183</v>
      </c>
      <c r="ADP829" s="180"/>
      <c r="ADQ829" s="180" t="e">
        <f>VLOOKUP(ADN829,$A$879:$F$2508,6,FALSE)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1" t="s">
        <v>839</v>
      </c>
      <c r="ADY829" s="180"/>
      <c r="ADZ829" s="180">
        <f>VLOOKUP(ADW829,$A$879:$F$2508,6,FALSE)</f>
        <v>39</v>
      </c>
      <c r="AEA829" s="179" t="s">
        <v>65</v>
      </c>
      <c r="AEB829" s="10">
        <f>ADZ829*1.3</f>
        <v>50.7</v>
      </c>
      <c r="AED829" s="239"/>
      <c r="AEE829" s="179" t="s">
        <v>92</v>
      </c>
      <c r="AEF829" s="75" t="s">
        <v>183</v>
      </c>
      <c r="AEH829" s="180"/>
      <c r="AEI829" s="180" t="e">
        <f>VLOOKUP(AEF829,$A$879:$F$2508,6,FALSE)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VLOOKUP(AEO829,$A$879:$F$2508,6,FALSE)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VLOOKUP(AEX829,$A$879:$F$2508,6,FALSE)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VLOOKUP(AFG829,$A$879:$F$2508,6,FALSE)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VLOOKUP(AFP829,$A$879:$F$2508,6,FALSE)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1" t="s">
        <v>2614</v>
      </c>
      <c r="AGA829" s="180"/>
      <c r="AGB829" s="180">
        <f>VLOOKUP(AFY829,$A$879:$F$2508,6,FALSE)</f>
        <v>167</v>
      </c>
      <c r="AGC829" s="179" t="s">
        <v>65</v>
      </c>
      <c r="AGD829" s="10">
        <f>AGB829*1.3</f>
        <v>217.1</v>
      </c>
      <c r="AGE829" s="10"/>
      <c r="AGF829" s="239"/>
      <c r="AGG829" s="179" t="s">
        <v>92</v>
      </c>
      <c r="AGH829" s="361" t="s">
        <v>2598</v>
      </c>
      <c r="AGJ829" s="180"/>
      <c r="AGK829" s="180">
        <f>VLOOKUP(AGH829,$A$879:$F$2508,6,FALSE)</f>
        <v>134</v>
      </c>
      <c r="AGL829" s="179" t="s">
        <v>65</v>
      </c>
      <c r="AGM829" s="10">
        <f>AGK829*1.3</f>
        <v>174.20000000000002</v>
      </c>
      <c r="AGN829" s="10"/>
      <c r="AGO829" s="239"/>
      <c r="AGP829" s="179" t="s">
        <v>92</v>
      </c>
      <c r="AGQ829" s="361" t="s">
        <v>959</v>
      </c>
      <c r="AGS829" s="180"/>
      <c r="AGT829" s="180">
        <f>VLOOKUP(AGQ829,$A$879:$F$2508,6,FALSE)</f>
        <v>40</v>
      </c>
      <c r="AGU829" s="179" t="s">
        <v>65</v>
      </c>
      <c r="AGV829" s="10">
        <f>AGT829*1.3</f>
        <v>52</v>
      </c>
      <c r="AGW829" s="10"/>
      <c r="AGX829" s="239"/>
      <c r="AGY829" s="179" t="s">
        <v>92</v>
      </c>
      <c r="AGZ829" s="361" t="s">
        <v>2471</v>
      </c>
      <c r="AHB829" s="180"/>
      <c r="AHC829" s="180">
        <f>VLOOKUP(AGZ829,$A$879:$F$2508,6,FALSE)</f>
        <v>26</v>
      </c>
      <c r="AHD829" s="179" t="s">
        <v>65</v>
      </c>
      <c r="AHE829" s="10">
        <f>AHC829*1.3</f>
        <v>33.800000000000004</v>
      </c>
      <c r="AHF829" s="10"/>
      <c r="AHG829" s="239"/>
      <c r="AHH829" s="179" t="s">
        <v>92</v>
      </c>
      <c r="AHI829" s="441" t="s">
        <v>2471</v>
      </c>
      <c r="AHK829" s="180"/>
      <c r="AHL829" s="180">
        <f>VLOOKUP(AHI829,$A$879:$F$2508,6,FALSE)</f>
        <v>26</v>
      </c>
      <c r="AHM829" s="179" t="s">
        <v>65</v>
      </c>
      <c r="AHN829" s="10">
        <f>AHL829*1.3</f>
        <v>33.800000000000004</v>
      </c>
      <c r="AHO829" s="10"/>
      <c r="AHP829" s="239"/>
      <c r="AHQ829" s="179" t="s">
        <v>92</v>
      </c>
      <c r="AHR829" s="361" t="s">
        <v>2614</v>
      </c>
      <c r="AHT829" s="180"/>
      <c r="AHU829" s="180">
        <f>VLOOKUP(AHR829,$A$879:$F$2508,6,FALSE)</f>
        <v>167</v>
      </c>
      <c r="AHV829" s="179" t="s">
        <v>65</v>
      </c>
      <c r="AHW829" s="10">
        <f>AHU829*1.3</f>
        <v>217.1</v>
      </c>
      <c r="AHX829" s="10"/>
      <c r="AHY829" s="239"/>
      <c r="AHZ829" s="179" t="s">
        <v>92</v>
      </c>
      <c r="AIA829" s="361" t="s">
        <v>2122</v>
      </c>
      <c r="AIC829" s="180"/>
      <c r="AID829" s="180">
        <f>VLOOKUP(AIA829,$A$879:$F$2508,6,FALSE)</f>
        <v>49</v>
      </c>
      <c r="AIE829" s="179" t="s">
        <v>65</v>
      </c>
      <c r="AIF829" s="10">
        <f>AID829*1.3</f>
        <v>63.7</v>
      </c>
      <c r="AIG829" s="10"/>
      <c r="AIH829" s="239"/>
      <c r="AII829" s="179" t="s">
        <v>92</v>
      </c>
      <c r="AIJ829" s="361" t="s">
        <v>2614</v>
      </c>
      <c r="AIL829" s="180"/>
      <c r="AIM829" s="180">
        <f>VLOOKUP(AIJ829,$A$879:$F$2508,6,FALSE)</f>
        <v>167</v>
      </c>
      <c r="AIN829" s="179" t="s">
        <v>65</v>
      </c>
      <c r="AIO829" s="10">
        <f>AIM829*1.3</f>
        <v>217.1</v>
      </c>
      <c r="AIP829" s="10"/>
      <c r="AIQ829" s="239"/>
      <c r="AIR829" s="179" t="s">
        <v>92</v>
      </c>
      <c r="AIS829" s="361" t="s">
        <v>540</v>
      </c>
      <c r="AIU829" s="180"/>
      <c r="AIV829" s="180">
        <f>VLOOKUP(AIS829,$A$879:$F$2508,6,FALSE)</f>
        <v>3</v>
      </c>
      <c r="AIW829" s="179" t="s">
        <v>65</v>
      </c>
      <c r="AIX829" s="10">
        <f>AIV829*1.3</f>
        <v>3.9000000000000004</v>
      </c>
      <c r="AIY829" s="10"/>
      <c r="AIZ829" s="239"/>
      <c r="AJA829" s="179" t="s">
        <v>92</v>
      </c>
      <c r="AJB829" s="371" t="s">
        <v>1961</v>
      </c>
      <c r="AJD829" s="180"/>
      <c r="AJE829" s="180">
        <f>VLOOKUP(AJB829,$A$879:$F$2508,6,FALSE)</f>
        <v>15</v>
      </c>
      <c r="AJF829" s="179" t="s">
        <v>65</v>
      </c>
      <c r="AJG829" s="10">
        <f>AJE829*1.3</f>
        <v>19.5</v>
      </c>
      <c r="AJH829" s="10"/>
      <c r="AJI829" s="239"/>
      <c r="AJJ829" s="179" t="s">
        <v>92</v>
      </c>
      <c r="AJK829" s="361" t="s">
        <v>1700</v>
      </c>
      <c r="AJM829" s="180"/>
      <c r="AJN829" s="180">
        <f>VLOOKUP(AJK829,$A$879:$F$2508,6,FALSE)</f>
        <v>65</v>
      </c>
      <c r="AJO829" s="179" t="s">
        <v>65</v>
      </c>
      <c r="AJP829" s="10">
        <f>AJN829*1.3</f>
        <v>84.5</v>
      </c>
      <c r="AJQ829" s="10"/>
      <c r="AJR829" s="239"/>
      <c r="AJS829" s="179" t="s">
        <v>92</v>
      </c>
      <c r="AJT829" s="367" t="s">
        <v>2614</v>
      </c>
      <c r="AJV829" s="180"/>
      <c r="AJW829" s="180">
        <f>VLOOKUP(AJT829,$A$879:$F$2508,6,FALSE)</f>
        <v>167</v>
      </c>
      <c r="AJX829" s="179" t="s">
        <v>65</v>
      </c>
      <c r="AJY829" s="10">
        <f>AJW829*1.3</f>
        <v>217.1</v>
      </c>
      <c r="AJZ829" s="10"/>
      <c r="AKA829" s="239"/>
      <c r="AKB829" s="179" t="s">
        <v>92</v>
      </c>
      <c r="AKC829" s="361" t="s">
        <v>2598</v>
      </c>
      <c r="AKE829" s="180"/>
      <c r="AKF829" s="180">
        <f>VLOOKUP(AKC829,$A$879:$F$2508,6,FALSE)</f>
        <v>134</v>
      </c>
      <c r="AKG829" s="179" t="s">
        <v>65</v>
      </c>
      <c r="AKH829" s="10">
        <f>AKF829*1.3</f>
        <v>174.20000000000002</v>
      </c>
      <c r="AKI829" s="10"/>
      <c r="AKJ829" s="239"/>
      <c r="AKK829" s="179" t="s">
        <v>92</v>
      </c>
      <c r="AKL829" s="361" t="s">
        <v>1749</v>
      </c>
      <c r="AKN829" s="180"/>
      <c r="AKO829" s="180">
        <f>VLOOKUP(AKL829,$A$879:$F$2508,6,FALSE)</f>
        <v>70</v>
      </c>
      <c r="AKP829" s="179" t="s">
        <v>65</v>
      </c>
      <c r="AKQ829" s="10">
        <f>AKO829*1.3</f>
        <v>91</v>
      </c>
      <c r="AKR829" s="10"/>
      <c r="AKS829" s="239"/>
      <c r="AKT829" s="179" t="s">
        <v>92</v>
      </c>
      <c r="AKU829" s="361" t="s">
        <v>2048</v>
      </c>
      <c r="AKW829" s="180"/>
      <c r="AKX829" s="180">
        <f>VLOOKUP(AKU829,$A$879:$F$2508,6,FALSE)</f>
        <v>59</v>
      </c>
      <c r="AKY829" s="179" t="s">
        <v>65</v>
      </c>
      <c r="AKZ829" s="10">
        <f>AKX829*1.3</f>
        <v>76.7</v>
      </c>
      <c r="ALA829" s="10"/>
      <c r="ALB829" s="239"/>
      <c r="ALC829" s="179" t="s">
        <v>92</v>
      </c>
      <c r="ALD829" s="361" t="s">
        <v>1744</v>
      </c>
      <c r="ALF829" s="180"/>
      <c r="ALG829" s="180">
        <f>VLOOKUP(ALD829,$A$879:$F$2508,6,FALSE)</f>
        <v>83</v>
      </c>
      <c r="ALH829" s="179" t="s">
        <v>65</v>
      </c>
      <c r="ALI829" s="10">
        <f>ALG829*1.3</f>
        <v>107.9</v>
      </c>
      <c r="ALJ829" s="10"/>
      <c r="ALK829" s="239"/>
      <c r="ALL829" s="179" t="s">
        <v>92</v>
      </c>
      <c r="ALM829" s="361" t="s">
        <v>1012</v>
      </c>
      <c r="ALO829" s="180"/>
      <c r="ALP829" s="180">
        <f>VLOOKUP(ALM829,$A$879:$F$2508,6,FALSE)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1" t="s">
        <v>959</v>
      </c>
      <c r="ALX829" s="180"/>
      <c r="ALY829" s="180">
        <f>VLOOKUP(ALV829,$A$879:$F$2508,6,FALSE)</f>
        <v>40</v>
      </c>
      <c r="ALZ829" s="179" t="s">
        <v>65</v>
      </c>
      <c r="AMA829" s="10">
        <f>ALY829*1.3</f>
        <v>52</v>
      </c>
      <c r="AMB829" s="10"/>
      <c r="AMC829" s="239"/>
      <c r="AMD829" s="179" t="s">
        <v>92</v>
      </c>
      <c r="AME829" s="444" t="s">
        <v>2614</v>
      </c>
      <c r="AMG829" s="180"/>
      <c r="AMH829" s="180">
        <f>VLOOKUP(AME829,$A$879:$F$2508,6,FALSE)</f>
        <v>167</v>
      </c>
      <c r="AMI829" s="179" t="s">
        <v>65</v>
      </c>
      <c r="AMJ829" s="10">
        <f>AMH829*1.3</f>
        <v>217.1</v>
      </c>
      <c r="AMK829" s="10"/>
      <c r="AML829" s="239"/>
      <c r="AMM829" s="179" t="s">
        <v>92</v>
      </c>
      <c r="AMN829" s="363" t="s">
        <v>1403</v>
      </c>
      <c r="AMP829" s="180"/>
      <c r="AMQ829" s="180">
        <f>VLOOKUP(AMN829,$A$879:$F$2508,6,FALSE)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1" t="s">
        <v>516</v>
      </c>
      <c r="AMY829" s="180"/>
      <c r="AMZ829" s="180">
        <f>VLOOKUP(AMW829,$A$879:$F$2508,6,FALSE)</f>
        <v>112</v>
      </c>
      <c r="ANA829" s="179" t="s">
        <v>65</v>
      </c>
      <c r="ANB829" s="10">
        <f>AMZ829*1.3</f>
        <v>145.6</v>
      </c>
      <c r="ANC829" s="10"/>
      <c r="AND829" s="239"/>
      <c r="ANE829" s="179" t="s">
        <v>92</v>
      </c>
      <c r="ANF829" s="361" t="s">
        <v>2614</v>
      </c>
      <c r="ANH829" s="180"/>
      <c r="ANI829" s="180">
        <f>VLOOKUP(ANF829,$A$879:$F$2508,6,FALSE)</f>
        <v>167</v>
      </c>
      <c r="ANJ829" s="179" t="s">
        <v>65</v>
      </c>
      <c r="ANK829" s="10">
        <f>ANI829*1.3</f>
        <v>217.1</v>
      </c>
      <c r="ANL829" s="10"/>
      <c r="ANM829" s="239"/>
      <c r="ANN829" s="179" t="s">
        <v>92</v>
      </c>
      <c r="ANO829" s="371" t="s">
        <v>1744</v>
      </c>
      <c r="ANQ829" s="180"/>
      <c r="ANR829" s="180">
        <f>VLOOKUP(ANO829,$A$879:$F$2508,6,FALSE)</f>
        <v>83</v>
      </c>
      <c r="ANS829" s="179" t="s">
        <v>65</v>
      </c>
      <c r="ANT829" s="10">
        <f>ANR829*1.3</f>
        <v>107.9</v>
      </c>
      <c r="ANU829" s="10"/>
      <c r="ANV829" s="239"/>
      <c r="ANW829" s="179" t="s">
        <v>92</v>
      </c>
      <c r="ANX829" s="361" t="s">
        <v>2614</v>
      </c>
      <c r="ANZ829" s="180"/>
      <c r="AOA829" s="180">
        <f>VLOOKUP(ANX829,$A$879:$F$2508,6,FALSE)</f>
        <v>167</v>
      </c>
      <c r="AOB829" s="179" t="s">
        <v>65</v>
      </c>
      <c r="AOC829" s="10">
        <f>AOA829*1.3</f>
        <v>217.1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VLOOKUP(AOG829,$A$879:$F$2508,6,FALSE)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1" t="s">
        <v>2614</v>
      </c>
      <c r="AOR829" s="180"/>
      <c r="AOS829" s="180">
        <f>VLOOKUP(AOP829,$A$879:$F$2508,6,FALSE)</f>
        <v>167</v>
      </c>
      <c r="AOT829" s="179" t="s">
        <v>65</v>
      </c>
      <c r="AOU829" s="10">
        <f>AOS829*1.3</f>
        <v>217.1</v>
      </c>
      <c r="AOV829" s="10"/>
      <c r="AOW829" s="239"/>
      <c r="AOX829" s="179" t="s">
        <v>92</v>
      </c>
      <c r="AOY829" s="447" t="s">
        <v>1012</v>
      </c>
      <c r="APA829" s="180"/>
      <c r="APB829" s="180">
        <f>VLOOKUP(AOY829,$A$879:$F$2508,6,FALSE)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1" t="s">
        <v>424</v>
      </c>
      <c r="APJ829" s="180"/>
      <c r="APK829" s="180">
        <f>VLOOKUP(APH829,$A$879:$F$2508,6,FALSE)</f>
        <v>144</v>
      </c>
      <c r="APL829" s="179" t="s">
        <v>65</v>
      </c>
      <c r="APM829" s="10">
        <f>APK829*1.3</f>
        <v>187.20000000000002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VLOOKUP(APQ829,$A$879:$F$2508,6,FALSE)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1" t="s">
        <v>1700</v>
      </c>
      <c r="AQB829" s="180"/>
      <c r="AQC829" s="180">
        <f>VLOOKUP(APZ829,$A$879:$F$2508,6,FALSE)</f>
        <v>65</v>
      </c>
      <c r="AQD829" s="179" t="s">
        <v>65</v>
      </c>
      <c r="AQE829" s="10">
        <f>AQC829*1.3</f>
        <v>84.5</v>
      </c>
      <c r="AQF829" s="10"/>
      <c r="AQG829" s="239"/>
      <c r="AQH829" s="179" t="s">
        <v>92</v>
      </c>
      <c r="AQI829" s="361" t="s">
        <v>2471</v>
      </c>
      <c r="AQK829" s="180"/>
      <c r="AQL829" s="180">
        <f>VLOOKUP(AQI829,$A$879:$F$2508,6,FALSE)</f>
        <v>26</v>
      </c>
      <c r="AQM829" s="179" t="s">
        <v>65</v>
      </c>
      <c r="AQN829" s="10">
        <f>AQL829*1.3</f>
        <v>33.800000000000004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VLOOKUP(AQR829,$A$879:$F$2508,6,FALSE)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VLOOKUP(ARA829,$A$879:$F$2508,6,FALSE)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VLOOKUP(ARJ829,$A$879:$F$2508,6,FALSE)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VLOOKUP(ARS829,$A$879:$F$2508,6,FALSE)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1" t="s">
        <v>1149</v>
      </c>
      <c r="ASD829" s="180"/>
      <c r="ASE829" s="180">
        <f>VLOOKUP(ASB829,$A$879:$F$2508,6,FALSE)</f>
        <v>42</v>
      </c>
      <c r="ASF829" s="179" t="s">
        <v>65</v>
      </c>
      <c r="ASG829" s="10">
        <f>ASE829*1.3</f>
        <v>54.6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VLOOKUP(ASK829,$A$879:$F$2508,6,FALSE)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1" t="s">
        <v>959</v>
      </c>
      <c r="ASV829" s="180"/>
      <c r="ASW829" s="180">
        <f>VLOOKUP(AST829,$A$879:$F$2508,6,FALSE)</f>
        <v>40</v>
      </c>
      <c r="ASX829" s="179" t="s">
        <v>65</v>
      </c>
      <c r="ASY829" s="10">
        <f>ASW829*1.3</f>
        <v>52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VLOOKUP(ATC829,$A$879:$F$2508,6,FALSE)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VLOOKUP(ATL829,$A$879:$F$2508,6,FALSE)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VLOOKUP(ATU829,$A$879:$F$2508,6,FALSE)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VLOOKUP(AUD829,$A$879:$F$2508,6,FALSE)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VLOOKUP(AUM829,$A$879:$F$2508,6,FALSE)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VLOOKUP(AUV829,$A$879:$F$2508,6,FALSE)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VLOOKUP(AVE829,$A$879:$F$2508,6,FALSE)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VLOOKUP(AVN829,$A$879:$F$2508,6,FALSE)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VLOOKUP(AVW829,$A$879:$F$2508,6,FALSE)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VLOOKUP(AWF829,$A$879:$F$2508,6,FALSE)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1" t="s">
        <v>2471</v>
      </c>
      <c r="AWQ829" s="180"/>
      <c r="AWR829" s="180">
        <f>VLOOKUP(AWO829,$A$879:$F$2508,6,FALSE)</f>
        <v>26</v>
      </c>
      <c r="AWS829" s="179" t="s">
        <v>65</v>
      </c>
      <c r="AWT829" s="10">
        <f>AWR829*1.3</f>
        <v>33.800000000000004</v>
      </c>
      <c r="AWU829" s="10"/>
      <c r="AWV829" s="239"/>
      <c r="AWW829" s="179" t="s">
        <v>92</v>
      </c>
      <c r="AWX829" s="361" t="s">
        <v>2614</v>
      </c>
      <c r="AWZ829" s="180"/>
      <c r="AXA829" s="180">
        <f>VLOOKUP(AWX829,$A$879:$F$2508,6,FALSE)</f>
        <v>167</v>
      </c>
      <c r="AXB829" s="179" t="s">
        <v>65</v>
      </c>
      <c r="AXC829" s="10">
        <f>AXA829*1.3</f>
        <v>217.1</v>
      </c>
      <c r="AXD829" s="10"/>
      <c r="AXE829" s="239"/>
      <c r="AXF829" s="179" t="s">
        <v>92</v>
      </c>
      <c r="AXG829" s="361" t="s">
        <v>516</v>
      </c>
      <c r="AXI829" s="180"/>
      <c r="AXJ829" s="180">
        <f>VLOOKUP(AXG829,$A$879:$F$2508,6,FALSE)</f>
        <v>112</v>
      </c>
      <c r="AXK829" s="179" t="s">
        <v>65</v>
      </c>
      <c r="AXL829" s="10">
        <f>AXJ829*1.3</f>
        <v>145.6</v>
      </c>
      <c r="AXM829" s="10"/>
      <c r="AXN829" s="239"/>
      <c r="AXO829" s="179" t="s">
        <v>92</v>
      </c>
      <c r="AXP829" s="361" t="s">
        <v>434</v>
      </c>
      <c r="AXR829" s="180"/>
      <c r="AXS829" s="180">
        <f>VLOOKUP(AXP829,$A$879:$F$2508,6,FALSE)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1" t="s">
        <v>516</v>
      </c>
      <c r="AYA829" s="180"/>
      <c r="AYB829" s="180">
        <f>VLOOKUP(AXY829,$A$879:$F$2508,6,FALSE)</f>
        <v>112</v>
      </c>
      <c r="AYC829" s="179" t="s">
        <v>65</v>
      </c>
      <c r="AYD829" s="10">
        <f>AYB829*1.3</f>
        <v>145.6</v>
      </c>
      <c r="AYE829" s="10"/>
      <c r="AYF829" s="239"/>
      <c r="AYG829" s="179" t="s">
        <v>92</v>
      </c>
      <c r="AYH829" s="361" t="s">
        <v>2048</v>
      </c>
      <c r="AYJ829" s="180"/>
      <c r="AYK829" s="180">
        <f>VLOOKUP(AYH829,$A$879:$F$2508,6,FALSE)</f>
        <v>59</v>
      </c>
      <c r="AYL829" s="179" t="s">
        <v>65</v>
      </c>
      <c r="AYM829" s="10">
        <f>AYK829*1.3</f>
        <v>76.7</v>
      </c>
      <c r="AYN829" s="10"/>
      <c r="AYO829" s="239"/>
      <c r="AYP829" s="179" t="s">
        <v>92</v>
      </c>
      <c r="AYQ829" s="361" t="s">
        <v>1700</v>
      </c>
      <c r="AYS829" s="180"/>
      <c r="AYT829" s="180">
        <f>VLOOKUP(AYQ829,$A$879:$F$2508,6,FALSE)</f>
        <v>65</v>
      </c>
      <c r="AYU829" s="179" t="s">
        <v>65</v>
      </c>
      <c r="AYV829" s="10">
        <f>AYT829*1.3</f>
        <v>84.5</v>
      </c>
      <c r="AYW829" s="10"/>
      <c r="AYX829" s="239"/>
      <c r="AYY829" s="179" t="s">
        <v>92</v>
      </c>
      <c r="AYZ829" s="361" t="s">
        <v>2507</v>
      </c>
      <c r="AZB829" s="180"/>
      <c r="AZC829" s="180">
        <f>VLOOKUP(AYZ829,$A$879:$F$2508,6,FALSE)</f>
        <v>27</v>
      </c>
      <c r="AZD829" s="179" t="s">
        <v>65</v>
      </c>
      <c r="AZE829" s="10">
        <f>AZC829*1.3</f>
        <v>35.1</v>
      </c>
      <c r="AZF829" s="10"/>
      <c r="AZG829" s="239"/>
      <c r="AZH829" s="179" t="s">
        <v>92</v>
      </c>
      <c r="AZI829" s="361" t="s">
        <v>2344</v>
      </c>
      <c r="AZK829" s="180"/>
      <c r="AZL829" s="180">
        <f>VLOOKUP(AZI829,$A$879:$F$2508,6,FALSE)</f>
        <v>68</v>
      </c>
      <c r="AZM829" s="179" t="s">
        <v>65</v>
      </c>
      <c r="AZN829" s="10">
        <f>AZL829*1.3</f>
        <v>88.4</v>
      </c>
      <c r="AZO829" s="10"/>
      <c r="AZP829" s="239"/>
      <c r="AZQ829" s="179" t="s">
        <v>92</v>
      </c>
      <c r="AZR829" s="361" t="s">
        <v>2012</v>
      </c>
      <c r="AZT829" s="180"/>
      <c r="AZU829" s="180">
        <f>VLOOKUP(AZR829,$A$879:$F$2508,6,FALSE)</f>
        <v>11</v>
      </c>
      <c r="AZV829" s="179" t="s">
        <v>65</v>
      </c>
      <c r="AZW829" s="10">
        <f>AZU829*1.3</f>
        <v>14.3</v>
      </c>
      <c r="AZX829" s="10"/>
      <c r="AZY829" s="239"/>
      <c r="AZZ829" s="179" t="s">
        <v>92</v>
      </c>
      <c r="BAA829" s="361" t="s">
        <v>1961</v>
      </c>
      <c r="BAC829" s="180"/>
      <c r="BAD829" s="180">
        <f>VLOOKUP(BAA829,$A$879:$F$2508,6,FALSE)</f>
        <v>15</v>
      </c>
      <c r="BAE829" s="179" t="s">
        <v>65</v>
      </c>
      <c r="BAF829" s="10">
        <f>BAD829*1.3</f>
        <v>19.5</v>
      </c>
      <c r="BAG829" s="10"/>
      <c r="BAH829" s="239"/>
      <c r="BAI829" s="179" t="s">
        <v>92</v>
      </c>
      <c r="BAJ829" s="441" t="s">
        <v>2471</v>
      </c>
      <c r="BAL829" s="180"/>
      <c r="BAM829" s="180">
        <f>VLOOKUP(BAJ829,$A$879:$F$2508,6,FALSE)</f>
        <v>26</v>
      </c>
      <c r="BAN829" s="179" t="s">
        <v>65</v>
      </c>
      <c r="BAO829" s="10">
        <f>BAM829*1.3</f>
        <v>33.800000000000004</v>
      </c>
      <c r="BAP829" s="10"/>
      <c r="BAQ829" s="239"/>
      <c r="BAR829" s="179" t="s">
        <v>92</v>
      </c>
      <c r="BAS829" s="361" t="s">
        <v>2048</v>
      </c>
      <c r="BAU829" s="180"/>
      <c r="BAV829" s="180">
        <f>VLOOKUP(BAS829,$A$879:$F$2508,6,FALSE)</f>
        <v>59</v>
      </c>
      <c r="BAW829" s="179" t="s">
        <v>65</v>
      </c>
      <c r="BAX829" s="10">
        <f>BAV829*1.3</f>
        <v>76.7</v>
      </c>
      <c r="BAY829" s="10"/>
      <c r="BAZ829" s="239"/>
      <c r="BBA829" s="179" t="s">
        <v>92</v>
      </c>
      <c r="BBB829" s="361" t="s">
        <v>516</v>
      </c>
      <c r="BBD829" s="180"/>
      <c r="BBE829" s="180">
        <f>VLOOKUP(BBB829,$A$879:$F$2508,6,FALSE)</f>
        <v>112</v>
      </c>
      <c r="BBF829" s="179" t="s">
        <v>65</v>
      </c>
      <c r="BBG829" s="10">
        <f>BBE829*1.3</f>
        <v>145.6</v>
      </c>
      <c r="BBH829" s="10"/>
      <c r="BBI829" s="239"/>
      <c r="BBJ829" s="179" t="s">
        <v>92</v>
      </c>
      <c r="BBK829" s="361" t="s">
        <v>1744</v>
      </c>
      <c r="BBM829" s="180"/>
      <c r="BBN829" s="180">
        <f>VLOOKUP(BBK829,$A$879:$F$2508,6,FALSE)</f>
        <v>83</v>
      </c>
      <c r="BBO829" s="179" t="s">
        <v>65</v>
      </c>
      <c r="BBP829" s="10">
        <f>BBN829*1.3</f>
        <v>107.9</v>
      </c>
      <c r="BBQ829" s="10"/>
      <c r="BBR829" s="239"/>
      <c r="BBS829" s="179" t="s">
        <v>92</v>
      </c>
      <c r="BBT829" s="367" t="s">
        <v>1403</v>
      </c>
      <c r="BBV829" s="180"/>
      <c r="BBW829" s="180">
        <f>VLOOKUP(BBT829,$A$879:$F$2508,6,FALSE)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1" t="s">
        <v>2481</v>
      </c>
      <c r="BCE829" s="180"/>
      <c r="BCF829" s="180">
        <f>VLOOKUP(BCC829,$A$879:$F$2508,6,FALSE)</f>
        <v>0</v>
      </c>
      <c r="BCG829" s="179" t="s">
        <v>65</v>
      </c>
      <c r="BCH829" s="10">
        <f>BCF829*1.3</f>
        <v>0</v>
      </c>
      <c r="BCI829" s="10"/>
      <c r="BCJ829" s="239"/>
      <c r="BCK829" s="179" t="s">
        <v>92</v>
      </c>
      <c r="BCL829" s="361" t="s">
        <v>516</v>
      </c>
      <c r="BCN829" s="180"/>
      <c r="BCO829" s="180">
        <f>VLOOKUP(BCL829,$A$879:$F$2508,6,FALSE)</f>
        <v>112</v>
      </c>
      <c r="BCP829" s="179" t="s">
        <v>65</v>
      </c>
      <c r="BCQ829" s="10">
        <f>BCO829*1.3</f>
        <v>145.6</v>
      </c>
      <c r="BCR829" s="10"/>
      <c r="BCS829" s="239"/>
      <c r="BCT829" s="179" t="s">
        <v>92</v>
      </c>
      <c r="BCU829" s="371" t="s">
        <v>2614</v>
      </c>
      <c r="BCW829" s="180"/>
      <c r="BCX829" s="180">
        <f>VLOOKUP(BCU829,$A$879:$F$2508,6,FALSE)</f>
        <v>167</v>
      </c>
      <c r="BCY829" s="179" t="s">
        <v>65</v>
      </c>
      <c r="BCZ829" s="10">
        <f>BCX829*1.3</f>
        <v>217.1</v>
      </c>
      <c r="BDA829" s="10"/>
      <c r="BDB829" s="239"/>
      <c r="BDC829" s="179" t="s">
        <v>92</v>
      </c>
      <c r="BDD829" s="367" t="s">
        <v>3328</v>
      </c>
      <c r="BDF829" s="180"/>
      <c r="BDG829" s="180">
        <f>VLOOKUP(BDD829,$A$879:$F$2508,6,FALSE)</f>
        <v>9</v>
      </c>
      <c r="BDH829" s="179" t="s">
        <v>65</v>
      </c>
      <c r="BDI829" s="10">
        <f>BDG829*1.3</f>
        <v>11.700000000000001</v>
      </c>
      <c r="BDJ829" s="10"/>
      <c r="BDK829" s="239"/>
      <c r="BDL829" s="179" t="s">
        <v>92</v>
      </c>
      <c r="BDM829" s="361" t="s">
        <v>1961</v>
      </c>
      <c r="BDO829" s="180"/>
      <c r="BDP829" s="180">
        <f>VLOOKUP(BDM829,$A$879:$F$2508,6,FALSE)</f>
        <v>15</v>
      </c>
      <c r="BDQ829" s="179" t="s">
        <v>65</v>
      </c>
      <c r="BDR829" s="10">
        <f>BDP829*1.3</f>
        <v>19.5</v>
      </c>
      <c r="BDS829" s="10"/>
      <c r="BDT829" s="239"/>
      <c r="BDU829" s="179" t="s">
        <v>92</v>
      </c>
      <c r="BDV829" s="361" t="s">
        <v>461</v>
      </c>
      <c r="BDX829" s="180"/>
      <c r="BDY829" s="180">
        <f>VLOOKUP(BDV829,$A$879:$F$2508,6,FALSE)</f>
        <v>60</v>
      </c>
      <c r="BDZ829" s="179" t="s">
        <v>65</v>
      </c>
      <c r="BEA829" s="10">
        <f>BDY829*1.3</f>
        <v>78</v>
      </c>
      <c r="BEB829" s="10"/>
      <c r="BEC829" s="239"/>
      <c r="BED829" s="179" t="s">
        <v>92</v>
      </c>
      <c r="BEE829" s="361" t="s">
        <v>2614</v>
      </c>
      <c r="BEG829" s="180"/>
      <c r="BEH829" s="180">
        <f>VLOOKUP(BEE829,$A$879:$F$2508,6,FALSE)</f>
        <v>167</v>
      </c>
      <c r="BEI829" s="179" t="s">
        <v>65</v>
      </c>
      <c r="BEJ829" s="10">
        <f>BEH829*1.3</f>
        <v>217.1</v>
      </c>
      <c r="BEK829" s="10"/>
      <c r="BEL829" s="239"/>
      <c r="BEM829" s="179" t="s">
        <v>92</v>
      </c>
      <c r="BEN829" s="361" t="s">
        <v>739</v>
      </c>
      <c r="BEP829" s="180"/>
      <c r="BEQ829" s="180">
        <f>VLOOKUP(BEN829,$A$879:$F$2508,6,FALSE)</f>
        <v>63</v>
      </c>
      <c r="BER829" s="179" t="s">
        <v>65</v>
      </c>
      <c r="BES829" s="10">
        <f>BEQ829*1.3</f>
        <v>81.900000000000006</v>
      </c>
      <c r="BET829" s="10"/>
      <c r="BEU829" s="239"/>
      <c r="BEV829" s="179" t="s">
        <v>92</v>
      </c>
      <c r="BEW829" s="361" t="s">
        <v>445</v>
      </c>
      <c r="BEY829" s="180"/>
      <c r="BEZ829" s="180">
        <f>VLOOKUP(BEW829,$A$879:$F$2508,6,FALSE)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1" t="s">
        <v>445</v>
      </c>
      <c r="BFH829" s="180"/>
      <c r="BFI829" s="180">
        <f>VLOOKUP(BFF829,$A$879:$F$2508,6,FALSE)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1" t="s">
        <v>516</v>
      </c>
      <c r="BFQ829" s="180"/>
      <c r="BFR829" s="180">
        <f>VLOOKUP(BFO829,$A$879:$F$2508,6,FALSE)</f>
        <v>112</v>
      </c>
      <c r="BFS829" s="179" t="s">
        <v>65</v>
      </c>
      <c r="BFT829" s="10">
        <f>BFR829*1.3</f>
        <v>145.6</v>
      </c>
      <c r="BFU829" s="10"/>
      <c r="BFV829" s="239"/>
      <c r="BFW829" s="179" t="s">
        <v>92</v>
      </c>
      <c r="BFX829" s="371" t="s">
        <v>1700</v>
      </c>
      <c r="BFZ829" s="180"/>
      <c r="BGA829" s="180">
        <f>VLOOKUP(BFX829,$A$879:$F$2508,6,FALSE)</f>
        <v>65</v>
      </c>
      <c r="BGB829" s="179" t="s">
        <v>65</v>
      </c>
      <c r="BGC829" s="10">
        <f>BGA829*1.3</f>
        <v>84.5</v>
      </c>
      <c r="BGD829" s="10"/>
      <c r="BGE829" s="239"/>
      <c r="BGF829" s="179" t="s">
        <v>92</v>
      </c>
      <c r="BGG829" s="361" t="s">
        <v>1749</v>
      </c>
      <c r="BGI829" s="180"/>
      <c r="BGJ829" s="180">
        <f>VLOOKUP(BGG829,$A$879:$F$2508,6,FALSE)</f>
        <v>70</v>
      </c>
      <c r="BGK829" s="179" t="s">
        <v>65</v>
      </c>
      <c r="BGL829" s="10">
        <f>BGJ829*1.3</f>
        <v>91</v>
      </c>
      <c r="BGM829" s="10"/>
      <c r="BGN829" s="239"/>
      <c r="BGO829" s="179" t="s">
        <v>92</v>
      </c>
      <c r="BGP829" s="371" t="s">
        <v>1713</v>
      </c>
      <c r="BGR829" s="180"/>
      <c r="BGS829" s="180">
        <f>VLOOKUP(BGP829,$A$879:$F$2508,6,FALSE)</f>
        <v>68</v>
      </c>
      <c r="BGT829" s="179" t="s">
        <v>65</v>
      </c>
      <c r="BGU829" s="10">
        <f>BGS829*1.3</f>
        <v>88.4</v>
      </c>
      <c r="BGV829" s="10"/>
      <c r="BGW829" s="239"/>
      <c r="BGX829" s="179" t="s">
        <v>92</v>
      </c>
      <c r="BGY829" s="361" t="s">
        <v>2043</v>
      </c>
      <c r="BHA829" s="180"/>
      <c r="BHB829" s="180">
        <f>VLOOKUP(BGY829,$A$879:$F$2508,6,FALSE)</f>
        <v>134</v>
      </c>
      <c r="BHC829" s="179" t="s">
        <v>65</v>
      </c>
      <c r="BHD829" s="10">
        <f>BHB829*1.3</f>
        <v>174.20000000000002</v>
      </c>
      <c r="BHE829" s="10"/>
    </row>
    <row r="830" spans="1:1565" s="14" customFormat="1" ht="15">
      <c r="A830" s="179" t="s">
        <v>93</v>
      </c>
      <c r="B830" s="363" t="s">
        <v>1149</v>
      </c>
      <c r="D830" s="180"/>
      <c r="E830" s="180">
        <f>VLOOKUP(B830,$A$879:$F$2508,6,FALSE)</f>
        <v>42</v>
      </c>
      <c r="F830" s="179" t="s">
        <v>67</v>
      </c>
      <c r="G830" s="10">
        <f>E830*1.2</f>
        <v>50.4</v>
      </c>
      <c r="H830" s="10"/>
      <c r="I830" s="233"/>
      <c r="J830" s="179" t="s">
        <v>93</v>
      </c>
      <c r="K830" s="361" t="s">
        <v>2630</v>
      </c>
      <c r="M830" s="180"/>
      <c r="N830" s="180">
        <f>VLOOKUP(K830,$A$879:$F$2508,6,FALSE)</f>
        <v>70</v>
      </c>
      <c r="O830" s="179" t="s">
        <v>67</v>
      </c>
      <c r="P830" s="10">
        <f>N830*1.2</f>
        <v>84</v>
      </c>
      <c r="Q830" s="10"/>
      <c r="R830" s="233"/>
      <c r="S830" s="179" t="s">
        <v>93</v>
      </c>
      <c r="T830" s="361" t="s">
        <v>2630</v>
      </c>
      <c r="V830" s="180"/>
      <c r="W830" s="180">
        <f>VLOOKUP(T830,$A$879:$F$2508,6,FALSE)</f>
        <v>70</v>
      </c>
      <c r="X830" s="179" t="s">
        <v>67</v>
      </c>
      <c r="Y830" s="10">
        <f>W830*1.2</f>
        <v>84</v>
      </c>
      <c r="Z830" s="10"/>
      <c r="AA830" s="233"/>
      <c r="AB830" s="179" t="s">
        <v>93</v>
      </c>
      <c r="AC830" s="361" t="s">
        <v>1403</v>
      </c>
      <c r="AE830" s="180"/>
      <c r="AF830" s="180">
        <f>VLOOKUP(AC830,$A$879:$F$2508,6,FALSE)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1" t="s">
        <v>2507</v>
      </c>
      <c r="AN830" s="180"/>
      <c r="AO830" s="180">
        <f>VLOOKUP(AL830,$A$879:$F$2508,6,FALSE)</f>
        <v>27</v>
      </c>
      <c r="AP830" s="179" t="s">
        <v>67</v>
      </c>
      <c r="AQ830" s="10">
        <f>AO830*1.2</f>
        <v>32.4</v>
      </c>
      <c r="AR830" s="10"/>
      <c r="AS830" s="233"/>
      <c r="AT830" s="179" t="s">
        <v>93</v>
      </c>
      <c r="AU830" s="361" t="s">
        <v>2630</v>
      </c>
      <c r="AW830" s="180"/>
      <c r="AX830" s="180">
        <f>VLOOKUP(AU830,$A$879:$F$2508,6,FALSE)</f>
        <v>70</v>
      </c>
      <c r="AY830" s="179" t="s">
        <v>67</v>
      </c>
      <c r="AZ830" s="10">
        <f>AX830*1.2</f>
        <v>84</v>
      </c>
      <c r="BA830" s="10"/>
      <c r="BB830" s="233"/>
      <c r="BC830" s="179" t="s">
        <v>93</v>
      </c>
      <c r="BD830" s="361" t="s">
        <v>2630</v>
      </c>
      <c r="BF830" s="180"/>
      <c r="BG830" s="180">
        <f>VLOOKUP(BD830,$A$879:$F$2508,6,FALSE)</f>
        <v>70</v>
      </c>
      <c r="BH830" s="179" t="s">
        <v>67</v>
      </c>
      <c r="BI830" s="10">
        <f>BG830*1.2</f>
        <v>84</v>
      </c>
      <c r="BJ830" s="10"/>
      <c r="BK830" s="233"/>
      <c r="BL830" s="179" t="s">
        <v>93</v>
      </c>
      <c r="BM830" s="361" t="s">
        <v>2344</v>
      </c>
      <c r="BO830" s="180"/>
      <c r="BP830" s="180">
        <f>VLOOKUP(BM830,$A$879:$F$2508,6,FALSE)</f>
        <v>68</v>
      </c>
      <c r="BQ830" s="179" t="s">
        <v>67</v>
      </c>
      <c r="BR830" s="10">
        <f>BP830*1.2</f>
        <v>81.599999999999994</v>
      </c>
      <c r="BS830" s="10"/>
      <c r="BT830" s="233"/>
      <c r="BU830" s="179" t="s">
        <v>93</v>
      </c>
      <c r="BV830" s="361" t="s">
        <v>2125</v>
      </c>
      <c r="BX830" s="180"/>
      <c r="BY830" s="180">
        <f>VLOOKUP(BV830,$A$879:$F$2508,6,FALSE)</f>
        <v>51</v>
      </c>
      <c r="BZ830" s="179" t="s">
        <v>67</v>
      </c>
      <c r="CA830" s="10">
        <f>BY830*1.2</f>
        <v>61.199999999999996</v>
      </c>
      <c r="CB830" s="10"/>
      <c r="CC830" s="233"/>
      <c r="CD830" s="179" t="s">
        <v>93</v>
      </c>
      <c r="CE830" s="361" t="s">
        <v>2630</v>
      </c>
      <c r="CG830" s="180"/>
      <c r="CH830" s="180">
        <f>VLOOKUP(CE830,$A$879:$F$2508,6,FALSE)</f>
        <v>70</v>
      </c>
      <c r="CI830" s="179" t="s">
        <v>67</v>
      </c>
      <c r="CJ830" s="10">
        <f>CH830*1.2</f>
        <v>84</v>
      </c>
      <c r="CK830" s="10"/>
      <c r="CL830" s="233"/>
      <c r="CM830" s="179" t="s">
        <v>93</v>
      </c>
      <c r="CN830" s="361" t="s">
        <v>2507</v>
      </c>
      <c r="CP830" s="180"/>
      <c r="CQ830" s="180">
        <f>VLOOKUP(CN830,$A$879:$F$2508,6,FALSE)</f>
        <v>27</v>
      </c>
      <c r="CR830" s="179" t="s">
        <v>67</v>
      </c>
      <c r="CS830" s="10">
        <f>CQ830*1.2</f>
        <v>32.4</v>
      </c>
      <c r="CT830" s="10"/>
      <c r="CU830" s="233"/>
      <c r="CV830" s="179" t="s">
        <v>93</v>
      </c>
      <c r="CW830" s="361" t="s">
        <v>2614</v>
      </c>
      <c r="CY830" s="180"/>
      <c r="CZ830" s="180">
        <f>VLOOKUP(CW830,$A$879:$F$2508,6,FALSE)</f>
        <v>167</v>
      </c>
      <c r="DA830" s="179" t="s">
        <v>67</v>
      </c>
      <c r="DB830" s="10">
        <f>CZ830*1.2</f>
        <v>200.4</v>
      </c>
      <c r="DC830" s="10"/>
      <c r="DD830" s="233"/>
      <c r="DE830" s="179" t="s">
        <v>93</v>
      </c>
      <c r="DF830" s="361" t="s">
        <v>1749</v>
      </c>
      <c r="DH830" s="180"/>
      <c r="DI830" s="180">
        <f>VLOOKUP(DF830,$A$879:$F$2508,6,FALSE)</f>
        <v>70</v>
      </c>
      <c r="DJ830" s="179" t="s">
        <v>67</v>
      </c>
      <c r="DK830" s="10">
        <f>DI830*1.2</f>
        <v>84</v>
      </c>
      <c r="DL830" s="10"/>
      <c r="DM830" s="233"/>
      <c r="DN830" s="179" t="s">
        <v>93</v>
      </c>
      <c r="DO830" s="361" t="s">
        <v>3328</v>
      </c>
      <c r="DQ830" s="180"/>
      <c r="DR830" s="180">
        <f>VLOOKUP(DO830,$A$879:$F$2508,6,FALSE)</f>
        <v>9</v>
      </c>
      <c r="DS830" s="179" t="s">
        <v>67</v>
      </c>
      <c r="DT830" s="10">
        <f>DR830*1.2</f>
        <v>10.799999999999999</v>
      </c>
      <c r="DU830" s="10"/>
      <c r="DV830" s="233"/>
      <c r="DW830" s="179" t="s">
        <v>93</v>
      </c>
      <c r="DX830" s="361" t="s">
        <v>3869</v>
      </c>
      <c r="DZ830" s="180"/>
      <c r="EA830" s="180">
        <f>VLOOKUP(DX830,$A$879:$F$2508,6,FALSE)</f>
        <v>0</v>
      </c>
      <c r="EB830" s="179" t="s">
        <v>67</v>
      </c>
      <c r="EC830" s="10">
        <f>EA830*1.2</f>
        <v>0</v>
      </c>
      <c r="ED830" s="10"/>
      <c r="EE830" s="233"/>
      <c r="EF830" s="179" t="s">
        <v>93</v>
      </c>
      <c r="EG830" s="361" t="s">
        <v>1700</v>
      </c>
      <c r="EI830" s="180"/>
      <c r="EJ830" s="180">
        <f>VLOOKUP(EG830,$A$879:$F$2508,6,FALSE)</f>
        <v>65</v>
      </c>
      <c r="EK830" s="179" t="s">
        <v>67</v>
      </c>
      <c r="EL830" s="10">
        <f>EJ830*1.2</f>
        <v>78</v>
      </c>
      <c r="EM830" s="10"/>
      <c r="EN830" s="233"/>
      <c r="EO830" s="179" t="s">
        <v>93</v>
      </c>
      <c r="EP830" s="361" t="s">
        <v>2125</v>
      </c>
      <c r="ER830" s="180"/>
      <c r="ES830" s="180">
        <f>VLOOKUP(EP830,$A$879:$F$2508,6,FALSE)</f>
        <v>51</v>
      </c>
      <c r="ET830" s="179" t="s">
        <v>67</v>
      </c>
      <c r="EU830" s="10">
        <f>ES830*1.2</f>
        <v>61.199999999999996</v>
      </c>
      <c r="EV830" s="10"/>
      <c r="EW830" s="233"/>
      <c r="EX830" s="179" t="s">
        <v>93</v>
      </c>
      <c r="EY830" s="361" t="s">
        <v>2471</v>
      </c>
      <c r="FA830" s="180"/>
      <c r="FB830" s="180">
        <f>VLOOKUP(EY830,$A$879:$F$2508,6,FALSE)</f>
        <v>26</v>
      </c>
      <c r="FC830" s="179" t="s">
        <v>67</v>
      </c>
      <c r="FD830" s="10">
        <f>FB830*1.2</f>
        <v>31.2</v>
      </c>
      <c r="FE830" s="10"/>
      <c r="FF830" s="233"/>
      <c r="FG830" s="179" t="s">
        <v>93</v>
      </c>
      <c r="FH830" s="361" t="s">
        <v>2630</v>
      </c>
      <c r="FJ830" s="180"/>
      <c r="FK830" s="180">
        <f>VLOOKUP(FH830,$A$879:$F$2508,6,FALSE)</f>
        <v>70</v>
      </c>
      <c r="FL830" s="179" t="s">
        <v>67</v>
      </c>
      <c r="FM830" s="10">
        <f>FK830*1.2</f>
        <v>84</v>
      </c>
      <c r="FN830" s="10"/>
      <c r="FO830" s="233"/>
      <c r="FP830" s="179" t="s">
        <v>93</v>
      </c>
      <c r="FQ830" s="361" t="s">
        <v>2481</v>
      </c>
      <c r="FS830" s="180"/>
      <c r="FT830" s="180">
        <f>VLOOKUP(FQ830,$A$879:$F$2508,6,FALSE)</f>
        <v>0</v>
      </c>
      <c r="FU830" s="179" t="s">
        <v>67</v>
      </c>
      <c r="FV830" s="10">
        <f>FT830*1.2</f>
        <v>0</v>
      </c>
      <c r="FW830" s="10"/>
      <c r="FX830" s="233"/>
      <c r="FY830" s="179" t="s">
        <v>93</v>
      </c>
      <c r="FZ830" s="369" t="s">
        <v>183</v>
      </c>
      <c r="GB830" s="180"/>
      <c r="GC830" s="180" t="e">
        <f>VLOOKUP(FZ830,$A$879:$F$2508,6,FALSE)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1" t="s">
        <v>2507</v>
      </c>
      <c r="GK830" s="180"/>
      <c r="GL830" s="180">
        <f>VLOOKUP(GI830,$A$879:$F$2508,6,FALSE)</f>
        <v>27</v>
      </c>
      <c r="GM830" s="179" t="s">
        <v>67</v>
      </c>
      <c r="GN830" s="10">
        <f>GL830*1.2</f>
        <v>32.4</v>
      </c>
      <c r="GO830" s="10"/>
      <c r="GP830" s="233"/>
      <c r="GQ830" s="179" t="s">
        <v>93</v>
      </c>
      <c r="GR830" s="361" t="s">
        <v>1403</v>
      </c>
      <c r="GT830" s="180"/>
      <c r="GU830" s="180">
        <f>VLOOKUP(GR830,$A$879:$F$2508,6,FALSE)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1" t="s">
        <v>516</v>
      </c>
      <c r="HC830" s="180"/>
      <c r="HD830" s="180">
        <f>VLOOKUP(HA830,$A$879:$F$2508,6,FALSE)</f>
        <v>112</v>
      </c>
      <c r="HE830" s="179" t="s">
        <v>67</v>
      </c>
      <c r="HF830" s="10">
        <f>HD830*1.2</f>
        <v>134.4</v>
      </c>
      <c r="HG830" s="10"/>
      <c r="HH830" s="233"/>
      <c r="HI830" s="179" t="s">
        <v>93</v>
      </c>
      <c r="HJ830" s="361" t="s">
        <v>2614</v>
      </c>
      <c r="HL830" s="180"/>
      <c r="HM830" s="180">
        <f>VLOOKUP(HJ830,$A$879:$F$2508,6,FALSE)</f>
        <v>167</v>
      </c>
      <c r="HN830" s="179" t="s">
        <v>67</v>
      </c>
      <c r="HO830" s="10">
        <f>HM830*1.2</f>
        <v>200.4</v>
      </c>
      <c r="HP830" s="10"/>
      <c r="HQ830" s="233"/>
      <c r="HR830" s="179" t="s">
        <v>93</v>
      </c>
      <c r="HS830" s="361" t="s">
        <v>2630</v>
      </c>
      <c r="HU830" s="180"/>
      <c r="HV830" s="180">
        <f>VLOOKUP(HS830,$A$879:$F$2508,6,FALSE)</f>
        <v>70</v>
      </c>
      <c r="HW830" s="179" t="s">
        <v>67</v>
      </c>
      <c r="HX830" s="10">
        <f>HV830*1.2</f>
        <v>84</v>
      </c>
      <c r="HY830" s="10"/>
      <c r="HZ830" s="233"/>
      <c r="IA830" s="179" t="s">
        <v>93</v>
      </c>
      <c r="IB830" s="361" t="s">
        <v>1403</v>
      </c>
      <c r="ID830" s="180"/>
      <c r="IE830" s="180">
        <f>VLOOKUP(IB830,$A$879:$F$2508,6,FALSE)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1" t="s">
        <v>2614</v>
      </c>
      <c r="IM830" s="180"/>
      <c r="IN830" s="180">
        <f>VLOOKUP(IK830,$A$879:$F$2508,6,FALSE)</f>
        <v>167</v>
      </c>
      <c r="IO830" s="179" t="s">
        <v>67</v>
      </c>
      <c r="IP830" s="10">
        <f>IN830*1.2</f>
        <v>200.4</v>
      </c>
      <c r="IQ830" s="10"/>
      <c r="IR830" s="233"/>
      <c r="IS830" s="179" t="s">
        <v>93</v>
      </c>
      <c r="IT830" s="361" t="s">
        <v>959</v>
      </c>
      <c r="IV830" s="180"/>
      <c r="IW830" s="180">
        <f>VLOOKUP(IT830,$A$879:$F$2508,6,FALSE)</f>
        <v>40</v>
      </c>
      <c r="IX830" s="179" t="s">
        <v>67</v>
      </c>
      <c r="IY830" s="10">
        <f>IW830*1.2</f>
        <v>48</v>
      </c>
      <c r="IZ830" s="10"/>
      <c r="JA830" s="233"/>
      <c r="JB830" s="179" t="s">
        <v>93</v>
      </c>
      <c r="JC830" s="361" t="s">
        <v>1749</v>
      </c>
      <c r="JE830" s="180"/>
      <c r="JF830" s="180">
        <f>VLOOKUP(JC830,$A$879:$F$2508,6,FALSE)</f>
        <v>70</v>
      </c>
      <c r="JG830" s="179" t="s">
        <v>67</v>
      </c>
      <c r="JH830" s="10">
        <f>JF830*1.2</f>
        <v>84</v>
      </c>
      <c r="JI830" s="10"/>
      <c r="JJ830" s="233"/>
      <c r="JK830" s="179" t="s">
        <v>93</v>
      </c>
      <c r="JL830" s="361" t="s">
        <v>2471</v>
      </c>
      <c r="JN830" s="180"/>
      <c r="JO830" s="180">
        <f>VLOOKUP(JL830,$A$879:$F$2508,6,FALSE)</f>
        <v>26</v>
      </c>
      <c r="JP830" s="179" t="s">
        <v>67</v>
      </c>
      <c r="JQ830" s="10">
        <f>JO830*1.2</f>
        <v>31.2</v>
      </c>
      <c r="JR830" s="10"/>
      <c r="JS830" s="233"/>
      <c r="JT830" s="179" t="s">
        <v>93</v>
      </c>
      <c r="JU830" s="361" t="s">
        <v>2011</v>
      </c>
      <c r="JW830" s="180"/>
      <c r="JX830" s="180">
        <f>VLOOKUP(JU830,$A$879:$F$2508,6,FALSE)</f>
        <v>3</v>
      </c>
      <c r="JY830" s="179" t="s">
        <v>67</v>
      </c>
      <c r="JZ830" s="10">
        <f>JX830*1.2</f>
        <v>3.5999999999999996</v>
      </c>
      <c r="KA830" s="10"/>
      <c r="KB830" s="233"/>
      <c r="KC830" s="179" t="s">
        <v>93</v>
      </c>
      <c r="KD830" s="369" t="s">
        <v>183</v>
      </c>
      <c r="KF830" s="180"/>
      <c r="KG830" s="180" t="e">
        <f>VLOOKUP(KD830,$A$879:$F$2508,6,FALSE)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1" t="s">
        <v>2125</v>
      </c>
      <c r="KO830" s="180"/>
      <c r="KP830" s="180">
        <f>VLOOKUP(KM830,$A$879:$F$2508,6,FALSE)</f>
        <v>51</v>
      </c>
      <c r="KQ830" s="179" t="s">
        <v>67</v>
      </c>
      <c r="KR830" s="10">
        <f>KP830*1.2</f>
        <v>61.199999999999996</v>
      </c>
      <c r="KS830" s="10"/>
      <c r="KT830" s="233"/>
      <c r="KU830" s="179" t="s">
        <v>93</v>
      </c>
      <c r="KV830" s="361" t="s">
        <v>540</v>
      </c>
      <c r="KX830" s="180"/>
      <c r="KY830" s="180">
        <f>VLOOKUP(KV830,$A$879:$F$2508,6,FALSE)</f>
        <v>3</v>
      </c>
      <c r="KZ830" s="179" t="s">
        <v>67</v>
      </c>
      <c r="LA830" s="10">
        <f>KY830*1.2</f>
        <v>3.5999999999999996</v>
      </c>
      <c r="LB830" s="10"/>
      <c r="LC830" s="233"/>
      <c r="LD830" s="179" t="s">
        <v>93</v>
      </c>
      <c r="LE830" s="369" t="s">
        <v>183</v>
      </c>
      <c r="LG830" s="180"/>
      <c r="LH830" s="180" t="e">
        <f>VLOOKUP(LE830,$A$879:$F$2508,6,FALSE)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1" t="s">
        <v>2630</v>
      </c>
      <c r="LP830" s="180"/>
      <c r="LQ830" s="180">
        <f>VLOOKUP(LN830,$A$879:$F$2508,6,FALSE)</f>
        <v>70</v>
      </c>
      <c r="LR830" s="179" t="s">
        <v>67</v>
      </c>
      <c r="LS830" s="10">
        <f>LQ830*1.2</f>
        <v>84</v>
      </c>
      <c r="LT830" s="10"/>
      <c r="LU830" s="233"/>
      <c r="LV830" s="179" t="s">
        <v>93</v>
      </c>
      <c r="LW830" s="361" t="s">
        <v>1386</v>
      </c>
      <c r="LY830" s="180"/>
      <c r="LZ830" s="180">
        <f>VLOOKUP(LW830,$A$879:$F$2508,6,FALSE)</f>
        <v>33</v>
      </c>
      <c r="MA830" s="179" t="s">
        <v>67</v>
      </c>
      <c r="MB830" s="10">
        <f>LZ830*1.2</f>
        <v>39.6</v>
      </c>
      <c r="MC830" s="10"/>
      <c r="MD830" s="233"/>
      <c r="ME830" s="179" t="s">
        <v>93</v>
      </c>
      <c r="MF830" s="361" t="s">
        <v>1744</v>
      </c>
      <c r="MH830" s="180"/>
      <c r="MI830" s="180">
        <f>VLOOKUP(MF830,$A$879:$F$2508,6,FALSE)</f>
        <v>83</v>
      </c>
      <c r="MJ830" s="179" t="s">
        <v>67</v>
      </c>
      <c r="MK830" s="10">
        <f>MI830*1.2</f>
        <v>99.6</v>
      </c>
      <c r="ML830" s="10"/>
      <c r="MM830" s="233"/>
      <c r="MN830" s="179" t="s">
        <v>93</v>
      </c>
      <c r="MO830" s="369" t="s">
        <v>183</v>
      </c>
      <c r="MQ830" s="180"/>
      <c r="MR830" s="180" t="e">
        <f>VLOOKUP(MO830,$A$879:$F$2508,6,FALSE)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1" t="s">
        <v>540</v>
      </c>
      <c r="MZ830" s="180"/>
      <c r="NA830" s="180">
        <f>VLOOKUP(MX830,$A$879:$F$2508,6,FALSE)</f>
        <v>3</v>
      </c>
      <c r="NB830" s="179" t="s">
        <v>67</v>
      </c>
      <c r="NC830" s="10">
        <f>NA830*1.2</f>
        <v>3.5999999999999996</v>
      </c>
      <c r="ND830" s="10"/>
      <c r="NE830" s="233"/>
      <c r="NF830" s="179" t="s">
        <v>93</v>
      </c>
      <c r="NG830" s="361" t="s">
        <v>2614</v>
      </c>
      <c r="NI830" s="180"/>
      <c r="NJ830" s="180">
        <f>VLOOKUP(NG830,$A$879:$F$2508,6,FALSE)</f>
        <v>167</v>
      </c>
      <c r="NK830" s="179" t="s">
        <v>67</v>
      </c>
      <c r="NL830" s="10">
        <f>NJ830*1.2</f>
        <v>200.4</v>
      </c>
      <c r="NM830" s="10"/>
      <c r="NN830" s="233"/>
      <c r="NO830" s="179" t="s">
        <v>93</v>
      </c>
      <c r="NP830" s="361" t="s">
        <v>424</v>
      </c>
      <c r="NR830" s="180"/>
      <c r="NS830" s="180">
        <f>VLOOKUP(NP830,$A$879:$F$2508,6,FALSE)</f>
        <v>144</v>
      </c>
      <c r="NT830" s="179" t="s">
        <v>67</v>
      </c>
      <c r="NU830" s="10">
        <f>NS830*1.2</f>
        <v>172.79999999999998</v>
      </c>
      <c r="NV830" s="10"/>
      <c r="NW830" s="233"/>
      <c r="NX830" s="179" t="s">
        <v>93</v>
      </c>
      <c r="NY830" s="361" t="s">
        <v>1403</v>
      </c>
      <c r="OA830" s="180"/>
      <c r="OB830" s="180">
        <f>VLOOKUP(NY830,$A$879:$F$2508,6,FALSE)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1" t="s">
        <v>2507</v>
      </c>
      <c r="OJ830" s="180"/>
      <c r="OK830" s="180">
        <f>VLOOKUP(OH830,$A$879:$F$2508,6,FALSE)</f>
        <v>27</v>
      </c>
      <c r="OL830" s="179" t="s">
        <v>67</v>
      </c>
      <c r="OM830" s="10">
        <f>OK830*1.2</f>
        <v>32.4</v>
      </c>
      <c r="ON830" s="10"/>
      <c r="OO830" s="233"/>
      <c r="OP830" s="179" t="s">
        <v>93</v>
      </c>
      <c r="OQ830" s="361" t="s">
        <v>2012</v>
      </c>
      <c r="OS830" s="180"/>
      <c r="OT830" s="180">
        <f>VLOOKUP(OQ830,$A$879:$F$2508,6,FALSE)</f>
        <v>11</v>
      </c>
      <c r="OU830" s="179" t="s">
        <v>67</v>
      </c>
      <c r="OV830" s="10">
        <f>OT830*1.2</f>
        <v>13.2</v>
      </c>
      <c r="OW830" s="10"/>
      <c r="OX830" s="233"/>
      <c r="OY830" s="179" t="s">
        <v>93</v>
      </c>
      <c r="OZ830" s="371" t="s">
        <v>540</v>
      </c>
      <c r="PB830" s="180"/>
      <c r="PC830" s="180">
        <f>VLOOKUP(OZ830,$A$879:$F$2508,6,FALSE)</f>
        <v>3</v>
      </c>
      <c r="PD830" s="179" t="s">
        <v>67</v>
      </c>
      <c r="PE830" s="10">
        <f>PC830*1.2</f>
        <v>3.5999999999999996</v>
      </c>
      <c r="PF830" s="10"/>
      <c r="PG830" s="233"/>
      <c r="PH830" s="179" t="s">
        <v>93</v>
      </c>
      <c r="PI830" s="361" t="s">
        <v>3328</v>
      </c>
      <c r="PK830" s="180"/>
      <c r="PL830" s="180">
        <f>VLOOKUP(PI830,$A$879:$F$2508,6,FALSE)</f>
        <v>9</v>
      </c>
      <c r="PM830" s="179" t="s">
        <v>67</v>
      </c>
      <c r="PN830" s="10">
        <f>PL830*1.2</f>
        <v>10.799999999999999</v>
      </c>
      <c r="PO830" s="10"/>
      <c r="PP830" s="233"/>
      <c r="PQ830" s="179" t="s">
        <v>93</v>
      </c>
      <c r="PR830" s="361" t="s">
        <v>445</v>
      </c>
      <c r="PT830" s="180"/>
      <c r="PU830" s="180">
        <f>VLOOKUP(PR830,$A$879:$F$2508,6,FALSE)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3" t="s">
        <v>540</v>
      </c>
      <c r="QC830" s="180"/>
      <c r="QD830" s="180">
        <f>VLOOKUP(QA830,$A$879:$F$2508,6,FALSE)</f>
        <v>3</v>
      </c>
      <c r="QE830" s="179" t="s">
        <v>67</v>
      </c>
      <c r="QF830" s="10">
        <f>QD830*1.2</f>
        <v>3.5999999999999996</v>
      </c>
      <c r="QG830" s="10"/>
      <c r="QH830" s="233"/>
      <c r="QI830" s="179" t="s">
        <v>93</v>
      </c>
      <c r="QJ830" s="369" t="s">
        <v>183</v>
      </c>
      <c r="QL830" s="180"/>
      <c r="QM830" s="180" t="e">
        <f>VLOOKUP(QJ830,$A$879:$F$2508,6,FALSE)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1" t="s">
        <v>958</v>
      </c>
      <c r="QU830" s="180"/>
      <c r="QV830" s="180">
        <f>VLOOKUP(QS830,$A$879:$F$2508,6,FALSE)</f>
        <v>72</v>
      </c>
      <c r="QW830" s="179" t="s">
        <v>67</v>
      </c>
      <c r="QX830" s="10">
        <f>QV830*1.2</f>
        <v>86.399999999999991</v>
      </c>
      <c r="QY830" s="10"/>
      <c r="QZ830" s="233"/>
      <c r="RA830" s="179" t="s">
        <v>93</v>
      </c>
      <c r="RB830" s="361" t="s">
        <v>1744</v>
      </c>
      <c r="RD830" s="180"/>
      <c r="RE830" s="180">
        <f>VLOOKUP(RB830,$A$879:$F$2508,6,FALSE)</f>
        <v>83</v>
      </c>
      <c r="RF830" s="179" t="s">
        <v>67</v>
      </c>
      <c r="RG830" s="10">
        <f>RE830*1.2</f>
        <v>99.6</v>
      </c>
      <c r="RH830" s="10"/>
      <c r="RI830" s="233"/>
      <c r="RJ830" s="179" t="s">
        <v>93</v>
      </c>
      <c r="RK830" s="361" t="s">
        <v>2614</v>
      </c>
      <c r="RM830" s="180"/>
      <c r="RN830" s="180">
        <f>VLOOKUP(RK830,$A$879:$F$2508,6,FALSE)</f>
        <v>167</v>
      </c>
      <c r="RO830" s="179" t="s">
        <v>67</v>
      </c>
      <c r="RP830" s="10">
        <f>RN830*1.2</f>
        <v>200.4</v>
      </c>
      <c r="RQ830" s="10"/>
      <c r="RR830" s="233"/>
      <c r="RS830" s="179" t="s">
        <v>93</v>
      </c>
      <c r="RT830" s="369" t="s">
        <v>183</v>
      </c>
      <c r="RV830" s="180"/>
      <c r="RW830" s="180" t="e">
        <f>VLOOKUP(RT830,$A$879:$F$2508,6,FALSE)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1" t="s">
        <v>1012</v>
      </c>
      <c r="SE830" s="180"/>
      <c r="SF830" s="180">
        <f>VLOOKUP(SC830,$A$879:$F$2508,6,FALSE)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1" t="s">
        <v>1961</v>
      </c>
      <c r="SN830" s="180"/>
      <c r="SO830" s="180">
        <f>VLOOKUP(SL830,$A$879:$F$2508,6,FALSE)</f>
        <v>15</v>
      </c>
      <c r="SP830" s="179" t="s">
        <v>67</v>
      </c>
      <c r="SQ830" s="10">
        <f>SO830*1.2</f>
        <v>18</v>
      </c>
      <c r="SR830" s="10"/>
      <c r="SS830" s="239"/>
      <c r="ST830" s="179" t="s">
        <v>93</v>
      </c>
      <c r="SU830" s="361" t="s">
        <v>1403</v>
      </c>
      <c r="SW830" s="180"/>
      <c r="SX830" s="180">
        <f>VLOOKUP(SU830,$A$879:$F$2508,6,FALSE)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9" t="s">
        <v>183</v>
      </c>
      <c r="TF830" s="180"/>
      <c r="TG830" s="180" t="e">
        <f>VLOOKUP(TD830,$A$879:$F$2508,6,FALSE)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1" t="s">
        <v>2630</v>
      </c>
      <c r="TO830" s="180"/>
      <c r="TP830" s="180">
        <f>VLOOKUP(TM830,$A$879:$F$2508,6,FALSE)</f>
        <v>70</v>
      </c>
      <c r="TQ830" s="179" t="s">
        <v>67</v>
      </c>
      <c r="TR830" s="10">
        <f>TP830*1.2</f>
        <v>84</v>
      </c>
      <c r="TS830" s="10"/>
      <c r="TT830" s="239"/>
      <c r="TU830" s="179" t="s">
        <v>93</v>
      </c>
      <c r="TV830" s="361" t="s">
        <v>1961</v>
      </c>
      <c r="TX830" s="180"/>
      <c r="TY830" s="180">
        <f>VLOOKUP(TV830,$A$879:$F$2508,6,FALSE)</f>
        <v>15</v>
      </c>
      <c r="TZ830" s="179" t="s">
        <v>67</v>
      </c>
      <c r="UA830" s="10">
        <f>TY830*1.2</f>
        <v>18</v>
      </c>
      <c r="UB830" s="10"/>
      <c r="UC830" s="239"/>
      <c r="UD830" s="179" t="s">
        <v>93</v>
      </c>
      <c r="UE830" s="361" t="s">
        <v>424</v>
      </c>
      <c r="UG830" s="180"/>
      <c r="UH830" s="180">
        <f>VLOOKUP(UE830,$A$879:$F$2508,6,FALSE)</f>
        <v>144</v>
      </c>
      <c r="UI830" s="179" t="s">
        <v>67</v>
      </c>
      <c r="UJ830" s="10">
        <f>UH830*1.2</f>
        <v>172.79999999999998</v>
      </c>
      <c r="UK830" s="10"/>
      <c r="UL830" s="239"/>
      <c r="UM830" s="179" t="s">
        <v>93</v>
      </c>
      <c r="UN830" s="369" t="s">
        <v>183</v>
      </c>
      <c r="UP830" s="180"/>
      <c r="UQ830" s="180" t="e">
        <f>VLOOKUP(UN830,$A$879:$F$2508,6,FALSE)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1" t="s">
        <v>994</v>
      </c>
      <c r="UY830" s="180"/>
      <c r="UZ830" s="180">
        <f>VLOOKUP(UW830,$A$879:$F$2508,6,FALSE)</f>
        <v>15</v>
      </c>
      <c r="VA830" s="179" t="s">
        <v>67</v>
      </c>
      <c r="VB830" s="10">
        <f>UZ830*1.2</f>
        <v>18</v>
      </c>
      <c r="VC830" s="10"/>
      <c r="VD830" s="239"/>
      <c r="VE830" s="179" t="s">
        <v>93</v>
      </c>
      <c r="VF830" s="369" t="s">
        <v>183</v>
      </c>
      <c r="VH830" s="180"/>
      <c r="VI830" s="180" t="e">
        <f>VLOOKUP(VF830,$A$879:$F$2508,6,FALSE)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1" t="s">
        <v>1700</v>
      </c>
      <c r="VQ830" s="180"/>
      <c r="VR830" s="180">
        <f>VLOOKUP(VO830,$A$879:$F$2508,6,FALSE)</f>
        <v>65</v>
      </c>
      <c r="VS830" s="179" t="s">
        <v>67</v>
      </c>
      <c r="VT830" s="10">
        <f>VR830*1.2</f>
        <v>78</v>
      </c>
      <c r="VU830" s="10"/>
      <c r="VV830" s="239"/>
      <c r="VW830" s="179" t="s">
        <v>93</v>
      </c>
      <c r="VX830" s="369" t="s">
        <v>183</v>
      </c>
      <c r="VZ830" s="180"/>
      <c r="WA830" s="180" t="e">
        <f>VLOOKUP(VX830,$A$879:$F$2508,6,FALSE)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1" t="s">
        <v>2122</v>
      </c>
      <c r="WI830" s="180"/>
      <c r="WJ830" s="180">
        <f>VLOOKUP(WG830,$A$879:$F$2508,6,FALSE)</f>
        <v>49</v>
      </c>
      <c r="WK830" s="179" t="s">
        <v>67</v>
      </c>
      <c r="WL830" s="10">
        <f>WJ830*1.2</f>
        <v>58.8</v>
      </c>
      <c r="WN830" s="239"/>
      <c r="WO830" s="179" t="s">
        <v>93</v>
      </c>
      <c r="WP830" s="361" t="s">
        <v>2614</v>
      </c>
      <c r="WQ830" s="180"/>
      <c r="WR830" s="180"/>
      <c r="WS830" s="180">
        <f>VLOOKUP(WP830,$A$879:$F$2508,6,FALSE)</f>
        <v>167</v>
      </c>
      <c r="WT830" s="179" t="s">
        <v>67</v>
      </c>
      <c r="WU830" s="10">
        <f>WS830*1.2</f>
        <v>200.4</v>
      </c>
      <c r="WV830" s="10"/>
      <c r="WW830" s="239"/>
      <c r="WX830" s="179" t="s">
        <v>93</v>
      </c>
      <c r="WY830" s="361" t="s">
        <v>2048</v>
      </c>
      <c r="XA830" s="180"/>
      <c r="XB830" s="180">
        <f>VLOOKUP(WY830,$A$879:$F$2508,6,FALSE)</f>
        <v>59</v>
      </c>
      <c r="XC830" s="179" t="s">
        <v>67</v>
      </c>
      <c r="XD830" s="10">
        <f>XB830*1.2</f>
        <v>70.8</v>
      </c>
      <c r="XF830" s="239"/>
      <c r="XG830" s="179" t="s">
        <v>93</v>
      </c>
      <c r="XH830" s="371" t="s">
        <v>2344</v>
      </c>
      <c r="XJ830" s="180"/>
      <c r="XK830" s="180">
        <f>VLOOKUP(XH830,$A$879:$F$2508,6,FALSE)</f>
        <v>68</v>
      </c>
      <c r="XL830" s="179" t="s">
        <v>67</v>
      </c>
      <c r="XM830" s="10">
        <f>XK830*1.2</f>
        <v>81.599999999999994</v>
      </c>
      <c r="XO830" s="239"/>
      <c r="XP830" s="179" t="s">
        <v>93</v>
      </c>
      <c r="XQ830" s="361" t="s">
        <v>2012</v>
      </c>
      <c r="XS830" s="180"/>
      <c r="XT830" s="180">
        <f>VLOOKUP(XQ830,$A$879:$F$2508,6,FALSE)</f>
        <v>11</v>
      </c>
      <c r="XU830" s="179" t="s">
        <v>67</v>
      </c>
      <c r="XV830" s="10">
        <f>XT830*1.2</f>
        <v>13.2</v>
      </c>
      <c r="XW830" s="10"/>
      <c r="XX830" s="239"/>
      <c r="XY830" s="179" t="s">
        <v>93</v>
      </c>
      <c r="XZ830" s="361" t="s">
        <v>959</v>
      </c>
      <c r="YB830" s="180"/>
      <c r="YC830" s="180">
        <f>VLOOKUP(XZ830,$A$879:$F$2508,6,FALSE)</f>
        <v>40</v>
      </c>
      <c r="YD830" s="179" t="s">
        <v>67</v>
      </c>
      <c r="YE830" s="10">
        <f>YC830*1.2</f>
        <v>48</v>
      </c>
      <c r="YG830" s="239"/>
      <c r="YH830" s="179" t="s">
        <v>93</v>
      </c>
      <c r="YI830" s="361" t="s">
        <v>2125</v>
      </c>
      <c r="YK830" s="180"/>
      <c r="YL830" s="180">
        <f>VLOOKUP(YI830,$A$879:$F$2508,6,FALSE)</f>
        <v>51</v>
      </c>
      <c r="YM830" s="179" t="s">
        <v>67</v>
      </c>
      <c r="YN830" s="10">
        <f>YL830*1.2</f>
        <v>61.199999999999996</v>
      </c>
      <c r="YO830" s="10"/>
      <c r="YP830" s="239"/>
      <c r="YQ830" s="179" t="s">
        <v>93</v>
      </c>
      <c r="YR830" s="361" t="s">
        <v>2471</v>
      </c>
      <c r="YT830" s="180"/>
      <c r="YU830" s="180">
        <f>VLOOKUP(YR830,$A$879:$F$2508,6,FALSE)</f>
        <v>26</v>
      </c>
      <c r="YV830" s="179" t="s">
        <v>67</v>
      </c>
      <c r="YW830" s="10">
        <f>YU830*1.2</f>
        <v>31.2</v>
      </c>
      <c r="YY830" s="239"/>
      <c r="YZ830" s="179" t="s">
        <v>93</v>
      </c>
      <c r="ZA830" s="361" t="s">
        <v>540</v>
      </c>
      <c r="ZC830" s="180"/>
      <c r="ZD830" s="180">
        <f>VLOOKUP(ZA830,$A$879:$F$2508,6,FALSE)</f>
        <v>3</v>
      </c>
      <c r="ZE830" s="179" t="s">
        <v>67</v>
      </c>
      <c r="ZF830" s="10">
        <f>ZD830*1.2</f>
        <v>3.5999999999999996</v>
      </c>
      <c r="ZH830" s="239"/>
      <c r="ZI830" s="179" t="s">
        <v>93</v>
      </c>
      <c r="ZJ830" s="361" t="s">
        <v>1403</v>
      </c>
      <c r="ZL830" s="180"/>
      <c r="ZM830" s="180">
        <f>VLOOKUP(ZJ830,$A$879:$F$2508,6,FALSE)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1" t="s">
        <v>1713</v>
      </c>
      <c r="ZU830" s="180"/>
      <c r="ZV830" s="180">
        <f>VLOOKUP(ZS830,$A$879:$F$2508,6,FALSE)</f>
        <v>68</v>
      </c>
      <c r="ZW830" s="179" t="s">
        <v>67</v>
      </c>
      <c r="ZX830" s="10">
        <f>ZV830*1.2</f>
        <v>81.599999999999994</v>
      </c>
      <c r="ZY830" s="10"/>
      <c r="ZZ830" s="239"/>
      <c r="AAA830" s="179" t="s">
        <v>93</v>
      </c>
      <c r="AAB830" s="361" t="s">
        <v>2481</v>
      </c>
      <c r="AAD830" s="180"/>
      <c r="AAE830" s="180">
        <f>VLOOKUP(AAB830,$A$879:$F$2508,6,FALSE)</f>
        <v>0</v>
      </c>
      <c r="AAF830" s="179" t="s">
        <v>67</v>
      </c>
      <c r="AAG830" s="10">
        <f>AAE830*1.2</f>
        <v>0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VLOOKUP(AAK830,$A$879:$F$2508,6,FALSE)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1" t="s">
        <v>2481</v>
      </c>
      <c r="AAV830" s="180"/>
      <c r="AAW830" s="180">
        <f>VLOOKUP(AAT830,$A$879:$F$2508,6,FALSE)</f>
        <v>0</v>
      </c>
      <c r="AAX830" s="179" t="s">
        <v>67</v>
      </c>
      <c r="AAY830" s="10">
        <f>AAW830*1.2</f>
        <v>0</v>
      </c>
      <c r="AAZ830" s="10"/>
      <c r="ABA830" s="239"/>
      <c r="ABB830" s="179" t="s">
        <v>93</v>
      </c>
      <c r="ABC830" s="375" t="s">
        <v>2598</v>
      </c>
      <c r="ABE830" s="180"/>
      <c r="ABF830" s="180">
        <f>VLOOKUP(ABC830,$A$879:$F$2508,6,FALSE)</f>
        <v>134</v>
      </c>
      <c r="ABG830" s="179" t="s">
        <v>67</v>
      </c>
      <c r="ABH830" s="10">
        <f>ABF830*1.2</f>
        <v>160.79999999999998</v>
      </c>
      <c r="ABI830" s="10"/>
      <c r="ABJ830" s="239"/>
      <c r="ABK830" s="179" t="s">
        <v>93</v>
      </c>
      <c r="ABL830" s="361" t="s">
        <v>1012</v>
      </c>
      <c r="ABN830" s="180"/>
      <c r="ABO830" s="180">
        <f>VLOOKUP(ABL830,$A$879:$F$2508,6,FALSE)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VLOOKUP(ABU830,$A$879:$F$2508,6,FALSE)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VLOOKUP(ACD830,$A$879:$F$2508,6,FALSE)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VLOOKUP(ACM830,$A$879:$F$2508,6,FALSE)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VLOOKUP(ACV830,$A$879:$F$2508,6,FALSE)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1" t="s">
        <v>1386</v>
      </c>
      <c r="ADG830" s="180"/>
      <c r="ADH830" s="180">
        <f>VLOOKUP(ADE830,$A$879:$F$2508,6,FALSE)</f>
        <v>33</v>
      </c>
      <c r="ADI830" s="179" t="s">
        <v>67</v>
      </c>
      <c r="ADJ830" s="10">
        <f>ADH830*1.2</f>
        <v>39.6</v>
      </c>
      <c r="ADL830" s="239"/>
      <c r="ADM830" s="179" t="s">
        <v>93</v>
      </c>
      <c r="ADN830" s="75" t="s">
        <v>183</v>
      </c>
      <c r="ADP830" s="180"/>
      <c r="ADQ830" s="180" t="e">
        <f>VLOOKUP(ADN830,$A$879:$F$2508,6,FALSE)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1" t="s">
        <v>2011</v>
      </c>
      <c r="ADY830" s="180"/>
      <c r="ADZ830" s="180">
        <f>VLOOKUP(ADW830,$A$879:$F$2508,6,FALSE)</f>
        <v>3</v>
      </c>
      <c r="AEA830" s="179" t="s">
        <v>67</v>
      </c>
      <c r="AEB830" s="10">
        <f>ADZ830*1.2</f>
        <v>3.5999999999999996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VLOOKUP(AEF830,$A$879:$F$2508,6,FALSE)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VLOOKUP(AEO830,$A$879:$F$2508,6,FALSE)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VLOOKUP(AEX830,$A$879:$F$2508,6,FALSE)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VLOOKUP(AFG830,$A$879:$F$2508,6,FALSE)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VLOOKUP(AFP830,$A$879:$F$2508,6,FALSE)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1" t="s">
        <v>1749</v>
      </c>
      <c r="AGA830" s="180"/>
      <c r="AGB830" s="180">
        <f>VLOOKUP(AFY830,$A$879:$F$2508,6,FALSE)</f>
        <v>70</v>
      </c>
      <c r="AGC830" s="179" t="s">
        <v>67</v>
      </c>
      <c r="AGD830" s="10">
        <f>AGB830*1.2</f>
        <v>84</v>
      </c>
      <c r="AGE830" s="10"/>
      <c r="AGF830" s="239"/>
      <c r="AGG830" s="179" t="s">
        <v>93</v>
      </c>
      <c r="AGH830" s="361" t="s">
        <v>2507</v>
      </c>
      <c r="AGJ830" s="180"/>
      <c r="AGK830" s="180">
        <f>VLOOKUP(AGH830,$A$879:$F$2508,6,FALSE)</f>
        <v>27</v>
      </c>
      <c r="AGL830" s="179" t="s">
        <v>67</v>
      </c>
      <c r="AGM830" s="10">
        <f>AGK830*1.2</f>
        <v>32.4</v>
      </c>
      <c r="AGN830" s="10"/>
      <c r="AGO830" s="239"/>
      <c r="AGP830" s="179" t="s">
        <v>93</v>
      </c>
      <c r="AGQ830" s="361" t="s">
        <v>540</v>
      </c>
      <c r="AGS830" s="180"/>
      <c r="AGT830" s="180">
        <f>VLOOKUP(AGQ830,$A$879:$F$2508,6,FALSE)</f>
        <v>3</v>
      </c>
      <c r="AGU830" s="179" t="s">
        <v>67</v>
      </c>
      <c r="AGV830" s="10">
        <f>AGT830*1.2</f>
        <v>3.5999999999999996</v>
      </c>
      <c r="AGW830" s="10"/>
      <c r="AGX830" s="239"/>
      <c r="AGY830" s="179" t="s">
        <v>93</v>
      </c>
      <c r="AGZ830" s="361" t="s">
        <v>1961</v>
      </c>
      <c r="AHB830" s="180"/>
      <c r="AHC830" s="180">
        <f>VLOOKUP(AGZ830,$A$879:$F$2508,6,FALSE)</f>
        <v>15</v>
      </c>
      <c r="AHD830" s="179" t="s">
        <v>67</v>
      </c>
      <c r="AHE830" s="10">
        <f>AHC830*1.2</f>
        <v>18</v>
      </c>
      <c r="AHF830" s="10"/>
      <c r="AHG830" s="239"/>
      <c r="AHH830" s="179" t="s">
        <v>93</v>
      </c>
      <c r="AHI830" s="441" t="s">
        <v>2630</v>
      </c>
      <c r="AHK830" s="180"/>
      <c r="AHL830" s="180">
        <f>VLOOKUP(AHI830,$A$879:$F$2508,6,FALSE)</f>
        <v>70</v>
      </c>
      <c r="AHM830" s="179" t="s">
        <v>67</v>
      </c>
      <c r="AHN830" s="10">
        <f>AHL830*1.2</f>
        <v>84</v>
      </c>
      <c r="AHO830" s="10"/>
      <c r="AHP830" s="239"/>
      <c r="AHQ830" s="179" t="s">
        <v>93</v>
      </c>
      <c r="AHR830" s="361" t="s">
        <v>2125</v>
      </c>
      <c r="AHT830" s="180"/>
      <c r="AHU830" s="180">
        <f>VLOOKUP(AHR830,$A$879:$F$2508,6,FALSE)</f>
        <v>51</v>
      </c>
      <c r="AHV830" s="179" t="s">
        <v>67</v>
      </c>
      <c r="AHW830" s="10">
        <f>AHU830*1.2</f>
        <v>61.199999999999996</v>
      </c>
      <c r="AHX830" s="10"/>
      <c r="AHY830" s="239"/>
      <c r="AHZ830" s="179" t="s">
        <v>93</v>
      </c>
      <c r="AIA830" s="361" t="s">
        <v>2125</v>
      </c>
      <c r="AIC830" s="180"/>
      <c r="AID830" s="180">
        <f>VLOOKUP(AIA830,$A$879:$F$2508,6,FALSE)</f>
        <v>51</v>
      </c>
      <c r="AIE830" s="179" t="s">
        <v>67</v>
      </c>
      <c r="AIF830" s="10">
        <f>AID830*1.2</f>
        <v>61.199999999999996</v>
      </c>
      <c r="AIG830" s="10"/>
      <c r="AIH830" s="239"/>
      <c r="AII830" s="179" t="s">
        <v>93</v>
      </c>
      <c r="AIJ830" s="361" t="s">
        <v>2344</v>
      </c>
      <c r="AIL830" s="180"/>
      <c r="AIM830" s="180">
        <f>VLOOKUP(AIJ830,$A$879:$F$2508,6,FALSE)</f>
        <v>68</v>
      </c>
      <c r="AIN830" s="179" t="s">
        <v>67</v>
      </c>
      <c r="AIO830" s="10">
        <f>AIM830*1.2</f>
        <v>81.599999999999994</v>
      </c>
      <c r="AIP830" s="10"/>
      <c r="AIQ830" s="239"/>
      <c r="AIR830" s="179" t="s">
        <v>93</v>
      </c>
      <c r="AIS830" s="361" t="s">
        <v>2614</v>
      </c>
      <c r="AIU830" s="180"/>
      <c r="AIV830" s="180">
        <f>VLOOKUP(AIS830,$A$879:$F$2508,6,FALSE)</f>
        <v>167</v>
      </c>
      <c r="AIW830" s="179" t="s">
        <v>67</v>
      </c>
      <c r="AIX830" s="10">
        <f>AIV830*1.2</f>
        <v>200.4</v>
      </c>
      <c r="AIY830" s="10"/>
      <c r="AIZ830" s="239"/>
      <c r="AJA830" s="179" t="s">
        <v>93</v>
      </c>
      <c r="AJB830" s="371" t="s">
        <v>2471</v>
      </c>
      <c r="AJD830" s="180"/>
      <c r="AJE830" s="180">
        <f>VLOOKUP(AJB830,$A$879:$F$2508,6,FALSE)</f>
        <v>26</v>
      </c>
      <c r="AJF830" s="179" t="s">
        <v>67</v>
      </c>
      <c r="AJG830" s="10">
        <f>AJE830*1.2</f>
        <v>31.2</v>
      </c>
      <c r="AJH830" s="10"/>
      <c r="AJI830" s="239"/>
      <c r="AJJ830" s="179" t="s">
        <v>93</v>
      </c>
      <c r="AJK830" s="361" t="s">
        <v>2630</v>
      </c>
      <c r="AJM830" s="180"/>
      <c r="AJN830" s="180">
        <f>VLOOKUP(AJK830,$A$879:$F$2508,6,FALSE)</f>
        <v>70</v>
      </c>
      <c r="AJO830" s="179" t="s">
        <v>67</v>
      </c>
      <c r="AJP830" s="10">
        <f>AJN830*1.2</f>
        <v>84</v>
      </c>
      <c r="AJQ830" s="10"/>
      <c r="AJR830" s="239"/>
      <c r="AJS830" s="179" t="s">
        <v>93</v>
      </c>
      <c r="AJT830" s="367" t="s">
        <v>2507</v>
      </c>
      <c r="AJV830" s="180"/>
      <c r="AJW830" s="180">
        <f>VLOOKUP(AJT830,$A$879:$F$2508,6,FALSE)</f>
        <v>27</v>
      </c>
      <c r="AJX830" s="179" t="s">
        <v>67</v>
      </c>
      <c r="AJY830" s="10">
        <f>AJW830*1.2</f>
        <v>32.4</v>
      </c>
      <c r="AJZ830" s="10"/>
      <c r="AKA830" s="239"/>
      <c r="AKB830" s="179" t="s">
        <v>93</v>
      </c>
      <c r="AKC830" s="361" t="s">
        <v>2630</v>
      </c>
      <c r="AKE830" s="180"/>
      <c r="AKF830" s="180">
        <f>VLOOKUP(AKC830,$A$879:$F$2508,6,FALSE)</f>
        <v>70</v>
      </c>
      <c r="AKG830" s="179" t="s">
        <v>67</v>
      </c>
      <c r="AKH830" s="10">
        <f>AKF830*1.2</f>
        <v>84</v>
      </c>
      <c r="AKI830" s="10"/>
      <c r="AKJ830" s="239"/>
      <c r="AKK830" s="179" t="s">
        <v>93</v>
      </c>
      <c r="AKL830" s="361" t="s">
        <v>2048</v>
      </c>
      <c r="AKN830" s="180"/>
      <c r="AKO830" s="180">
        <f>VLOOKUP(AKL830,$A$879:$F$2508,6,FALSE)</f>
        <v>59</v>
      </c>
      <c r="AKP830" s="179" t="s">
        <v>67</v>
      </c>
      <c r="AKQ830" s="10">
        <f>AKO830*1.2</f>
        <v>70.8</v>
      </c>
      <c r="AKR830" s="10"/>
      <c r="AKS830" s="239"/>
      <c r="AKT830" s="179" t="s">
        <v>93</v>
      </c>
      <c r="AKU830" s="361" t="s">
        <v>2011</v>
      </c>
      <c r="AKW830" s="180"/>
      <c r="AKX830" s="180">
        <f>VLOOKUP(AKU830,$A$879:$F$2508,6,FALSE)</f>
        <v>3</v>
      </c>
      <c r="AKY830" s="179" t="s">
        <v>67</v>
      </c>
      <c r="AKZ830" s="10">
        <f>AKX830*1.2</f>
        <v>3.5999999999999996</v>
      </c>
      <c r="ALA830" s="10"/>
      <c r="ALB830" s="239"/>
      <c r="ALC830" s="179" t="s">
        <v>93</v>
      </c>
      <c r="ALD830" s="361" t="s">
        <v>516</v>
      </c>
      <c r="ALF830" s="180"/>
      <c r="ALG830" s="180">
        <f>VLOOKUP(ALD830,$A$879:$F$2508,6,FALSE)</f>
        <v>112</v>
      </c>
      <c r="ALH830" s="179" t="s">
        <v>67</v>
      </c>
      <c r="ALI830" s="10">
        <f>ALG830*1.2</f>
        <v>134.4</v>
      </c>
      <c r="ALJ830" s="10"/>
      <c r="ALK830" s="239"/>
      <c r="ALL830" s="179" t="s">
        <v>93</v>
      </c>
      <c r="ALM830" s="361" t="s">
        <v>1700</v>
      </c>
      <c r="ALO830" s="180"/>
      <c r="ALP830" s="180">
        <f>VLOOKUP(ALM830,$A$879:$F$2508,6,FALSE)</f>
        <v>65</v>
      </c>
      <c r="ALQ830" s="179" t="s">
        <v>67</v>
      </c>
      <c r="ALR830" s="10">
        <f>ALP830*1.2</f>
        <v>78</v>
      </c>
      <c r="ALS830" s="10"/>
      <c r="ALT830" s="239"/>
      <c r="ALU830" s="179" t="s">
        <v>93</v>
      </c>
      <c r="ALV830" s="361" t="s">
        <v>2614</v>
      </c>
      <c r="ALX830" s="180"/>
      <c r="ALY830" s="180">
        <f>VLOOKUP(ALV830,$A$879:$F$2508,6,FALSE)</f>
        <v>167</v>
      </c>
      <c r="ALZ830" s="179" t="s">
        <v>67</v>
      </c>
      <c r="AMA830" s="10">
        <f>ALY830*1.2</f>
        <v>200.4</v>
      </c>
      <c r="AMB830" s="10"/>
      <c r="AMC830" s="239"/>
      <c r="AMD830" s="179" t="s">
        <v>93</v>
      </c>
      <c r="AME830" s="444" t="s">
        <v>1713</v>
      </c>
      <c r="AMG830" s="180"/>
      <c r="AMH830" s="180">
        <f>VLOOKUP(AME830,$A$879:$F$2508,6,FALSE)</f>
        <v>68</v>
      </c>
      <c r="AMI830" s="179" t="s">
        <v>67</v>
      </c>
      <c r="AMJ830" s="10">
        <f>AMH830*1.2</f>
        <v>81.599999999999994</v>
      </c>
      <c r="AMK830" s="10"/>
      <c r="AML830" s="239"/>
      <c r="AMM830" s="179" t="s">
        <v>93</v>
      </c>
      <c r="AMN830" s="363" t="s">
        <v>2614</v>
      </c>
      <c r="AMP830" s="180"/>
      <c r="AMQ830" s="180">
        <f>VLOOKUP(AMN830,$A$879:$F$2508,6,FALSE)</f>
        <v>167</v>
      </c>
      <c r="AMR830" s="179" t="s">
        <v>67</v>
      </c>
      <c r="AMS830" s="10">
        <f>AMQ830*1.2</f>
        <v>200.4</v>
      </c>
      <c r="AMT830" s="10"/>
      <c r="AMU830" s="239"/>
      <c r="AMV830" s="179" t="s">
        <v>93</v>
      </c>
      <c r="AMW830" s="361" t="s">
        <v>2048</v>
      </c>
      <c r="AMY830" s="180"/>
      <c r="AMZ830" s="180">
        <f>VLOOKUP(AMW830,$A$879:$F$2508,6,FALSE)</f>
        <v>59</v>
      </c>
      <c r="ANA830" s="179" t="s">
        <v>67</v>
      </c>
      <c r="ANB830" s="10">
        <f>AMZ830*1.2</f>
        <v>70.8</v>
      </c>
      <c r="ANC830" s="10"/>
      <c r="AND830" s="239"/>
      <c r="ANE830" s="179" t="s">
        <v>93</v>
      </c>
      <c r="ANF830" s="361" t="s">
        <v>2011</v>
      </c>
      <c r="ANH830" s="180"/>
      <c r="ANI830" s="180">
        <f>VLOOKUP(ANF830,$A$879:$F$2508,6,FALSE)</f>
        <v>3</v>
      </c>
      <c r="ANJ830" s="179" t="s">
        <v>67</v>
      </c>
      <c r="ANK830" s="10">
        <f>ANI830*1.2</f>
        <v>3.5999999999999996</v>
      </c>
      <c r="ANL830" s="10"/>
      <c r="ANM830" s="239"/>
      <c r="ANN830" s="179" t="s">
        <v>93</v>
      </c>
      <c r="ANO830" s="371" t="s">
        <v>1403</v>
      </c>
      <c r="ANQ830" s="180"/>
      <c r="ANR830" s="180">
        <f>VLOOKUP(ANO830,$A$879:$F$2508,6,FALSE)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1" t="s">
        <v>1012</v>
      </c>
      <c r="ANZ830" s="180"/>
      <c r="AOA830" s="180">
        <f>VLOOKUP(ANX830,$A$879:$F$2508,6,FALSE)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VLOOKUP(AOG830,$A$879:$F$2508,6,FALSE)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1" t="s">
        <v>1749</v>
      </c>
      <c r="AOR830" s="180"/>
      <c r="AOS830" s="180">
        <f>VLOOKUP(AOP830,$A$879:$F$2508,6,FALSE)</f>
        <v>70</v>
      </c>
      <c r="AOT830" s="179" t="s">
        <v>67</v>
      </c>
      <c r="AOU830" s="10">
        <f>AOS830*1.2</f>
        <v>84</v>
      </c>
      <c r="AOV830" s="10"/>
      <c r="AOW830" s="239"/>
      <c r="AOX830" s="179" t="s">
        <v>93</v>
      </c>
      <c r="AOY830" s="447" t="s">
        <v>2630</v>
      </c>
      <c r="APA830" s="180"/>
      <c r="APB830" s="180">
        <f>VLOOKUP(AOY830,$A$879:$F$2508,6,FALSE)</f>
        <v>70</v>
      </c>
      <c r="APC830" s="179" t="s">
        <v>67</v>
      </c>
      <c r="APD830" s="10">
        <f>APB830*1.2</f>
        <v>84</v>
      </c>
      <c r="APE830" s="10"/>
      <c r="APF830" s="239"/>
      <c r="APG830" s="179" t="s">
        <v>93</v>
      </c>
      <c r="APH830" s="361" t="s">
        <v>422</v>
      </c>
      <c r="APJ830" s="180"/>
      <c r="APK830" s="180">
        <f>VLOOKUP(APH830,$A$879:$F$2508,6,FALSE)</f>
        <v>1</v>
      </c>
      <c r="APL830" s="179" t="s">
        <v>67</v>
      </c>
      <c r="APM830" s="10">
        <f>APK830*1.2</f>
        <v>1.2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VLOOKUP(APQ830,$A$879:$F$2508,6,FALSE)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1" t="s">
        <v>1961</v>
      </c>
      <c r="AQB830" s="180"/>
      <c r="AQC830" s="180">
        <f>VLOOKUP(APZ830,$A$879:$F$2508,6,FALSE)</f>
        <v>15</v>
      </c>
      <c r="AQD830" s="179" t="s">
        <v>67</v>
      </c>
      <c r="AQE830" s="10">
        <f>AQC830*1.2</f>
        <v>18</v>
      </c>
      <c r="AQF830" s="10"/>
      <c r="AQG830" s="239"/>
      <c r="AQH830" s="179" t="s">
        <v>93</v>
      </c>
      <c r="AQI830" s="361" t="s">
        <v>959</v>
      </c>
      <c r="AQK830" s="180"/>
      <c r="AQL830" s="180">
        <f>VLOOKUP(AQI830,$A$879:$F$2508,6,FALSE)</f>
        <v>40</v>
      </c>
      <c r="AQM830" s="179" t="s">
        <v>67</v>
      </c>
      <c r="AQN830" s="10">
        <f>AQL830*1.2</f>
        <v>48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VLOOKUP(AQR830,$A$879:$F$2508,6,FALSE)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VLOOKUP(ARA830,$A$879:$F$2508,6,FALSE)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VLOOKUP(ARJ830,$A$879:$F$2508,6,FALSE)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VLOOKUP(ARS830,$A$879:$F$2508,6,FALSE)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1" t="s">
        <v>959</v>
      </c>
      <c r="ASD830" s="180"/>
      <c r="ASE830" s="180">
        <f>VLOOKUP(ASB830,$A$879:$F$2508,6,FALSE)</f>
        <v>40</v>
      </c>
      <c r="ASF830" s="179" t="s">
        <v>67</v>
      </c>
      <c r="ASG830" s="10">
        <f>ASE830*1.2</f>
        <v>48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VLOOKUP(ASK830,$A$879:$F$2508,6,FALSE)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1" t="s">
        <v>602</v>
      </c>
      <c r="ASV830" s="180"/>
      <c r="ASW830" s="180">
        <f>VLOOKUP(AST830,$A$879:$F$2508,6,FALSE)</f>
        <v>2</v>
      </c>
      <c r="ASX830" s="179" t="s">
        <v>67</v>
      </c>
      <c r="ASY830" s="10">
        <f>ASW830*1.2</f>
        <v>2.4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VLOOKUP(ATC830,$A$879:$F$2508,6,FALSE)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VLOOKUP(ATL830,$A$879:$F$2508,6,FALSE)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VLOOKUP(ATU830,$A$879:$F$2508,6,FALSE)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VLOOKUP(AUD830,$A$879:$F$2508,6,FALSE)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VLOOKUP(AUM830,$A$879:$F$2508,6,FALSE)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VLOOKUP(AUV830,$A$879:$F$2508,6,FALSE)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VLOOKUP(AVE830,$A$879:$F$2508,6,FALSE)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VLOOKUP(AVN830,$A$879:$F$2508,6,FALSE)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VLOOKUP(AVW830,$A$879:$F$2508,6,FALSE)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VLOOKUP(AWF830,$A$879:$F$2508,6,FALSE)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1" t="s">
        <v>1749</v>
      </c>
      <c r="AWQ830" s="180"/>
      <c r="AWR830" s="180">
        <f>VLOOKUP(AWO830,$A$879:$F$2508,6,FALSE)</f>
        <v>70</v>
      </c>
      <c r="AWS830" s="179" t="s">
        <v>67</v>
      </c>
      <c r="AWT830" s="10">
        <f>AWR830*1.2</f>
        <v>84</v>
      </c>
      <c r="AWU830" s="10"/>
      <c r="AWV830" s="239"/>
      <c r="AWW830" s="179" t="s">
        <v>93</v>
      </c>
      <c r="AWX830" s="361" t="s">
        <v>2630</v>
      </c>
      <c r="AWZ830" s="180"/>
      <c r="AXA830" s="180">
        <f>VLOOKUP(AWX830,$A$879:$F$2508,6,FALSE)</f>
        <v>70</v>
      </c>
      <c r="AXB830" s="179" t="s">
        <v>67</v>
      </c>
      <c r="AXC830" s="10">
        <f>AXA830*1.2</f>
        <v>84</v>
      </c>
      <c r="AXD830" s="10"/>
      <c r="AXE830" s="239"/>
      <c r="AXF830" s="179" t="s">
        <v>93</v>
      </c>
      <c r="AXG830" s="361" t="s">
        <v>618</v>
      </c>
      <c r="AXI830" s="180"/>
      <c r="AXJ830" s="180">
        <f>VLOOKUP(AXG830,$A$879:$F$2508,6,FALSE)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1" t="s">
        <v>1700</v>
      </c>
      <c r="AXR830" s="180"/>
      <c r="AXS830" s="180">
        <f>VLOOKUP(AXP830,$A$879:$F$2508,6,FALSE)</f>
        <v>65</v>
      </c>
      <c r="AXT830" s="179" t="s">
        <v>67</v>
      </c>
      <c r="AXU830" s="10">
        <f>AXS830*1.2</f>
        <v>78</v>
      </c>
      <c r="AXV830" s="10"/>
      <c r="AXW830" s="239"/>
      <c r="AXX830" s="179" t="s">
        <v>93</v>
      </c>
      <c r="AXY830" s="361" t="s">
        <v>1012</v>
      </c>
      <c r="AYA830" s="180"/>
      <c r="AYB830" s="180">
        <f>VLOOKUP(AXY830,$A$879:$F$2508,6,FALSE)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1" t="s">
        <v>540</v>
      </c>
      <c r="AYJ830" s="180"/>
      <c r="AYK830" s="180">
        <f>VLOOKUP(AYH830,$A$879:$F$2508,6,FALSE)</f>
        <v>3</v>
      </c>
      <c r="AYL830" s="179" t="s">
        <v>67</v>
      </c>
      <c r="AYM830" s="10">
        <f>AYK830*1.2</f>
        <v>3.5999999999999996</v>
      </c>
      <c r="AYN830" s="10"/>
      <c r="AYO830" s="239"/>
      <c r="AYP830" s="179" t="s">
        <v>93</v>
      </c>
      <c r="AYQ830" s="361" t="s">
        <v>540</v>
      </c>
      <c r="AYS830" s="180"/>
      <c r="AYT830" s="180">
        <f>VLOOKUP(AYQ830,$A$879:$F$2508,6,FALSE)</f>
        <v>3</v>
      </c>
      <c r="AYU830" s="179" t="s">
        <v>67</v>
      </c>
      <c r="AYV830" s="10">
        <f>AYT830*1.2</f>
        <v>3.5999999999999996</v>
      </c>
      <c r="AYW830" s="10"/>
      <c r="AYX830" s="239"/>
      <c r="AYY830" s="179" t="s">
        <v>93</v>
      </c>
      <c r="AYZ830" s="361" t="s">
        <v>2598</v>
      </c>
      <c r="AZB830" s="180"/>
      <c r="AZC830" s="180">
        <f>VLOOKUP(AYZ830,$A$879:$F$2508,6,FALSE)</f>
        <v>134</v>
      </c>
      <c r="AZD830" s="179" t="s">
        <v>67</v>
      </c>
      <c r="AZE830" s="10">
        <f>AZC830*1.2</f>
        <v>160.79999999999998</v>
      </c>
      <c r="AZF830" s="10"/>
      <c r="AZG830" s="239"/>
      <c r="AZH830" s="179" t="s">
        <v>93</v>
      </c>
      <c r="AZI830" s="361" t="s">
        <v>2125</v>
      </c>
      <c r="AZK830" s="180"/>
      <c r="AZL830" s="180">
        <f>VLOOKUP(AZI830,$A$879:$F$2508,6,FALSE)</f>
        <v>51</v>
      </c>
      <c r="AZM830" s="179" t="s">
        <v>67</v>
      </c>
      <c r="AZN830" s="10">
        <f>AZL830*1.2</f>
        <v>61.199999999999996</v>
      </c>
      <c r="AZO830" s="10"/>
      <c r="AZP830" s="239"/>
      <c r="AZQ830" s="179" t="s">
        <v>93</v>
      </c>
      <c r="AZR830" s="361" t="s">
        <v>959</v>
      </c>
      <c r="AZT830" s="180"/>
      <c r="AZU830" s="180">
        <f>VLOOKUP(AZR830,$A$879:$F$2508,6,FALSE)</f>
        <v>40</v>
      </c>
      <c r="AZV830" s="179" t="s">
        <v>67</v>
      </c>
      <c r="AZW830" s="10">
        <f>AZU830*1.2</f>
        <v>48</v>
      </c>
      <c r="AZX830" s="10"/>
      <c r="AZY830" s="239"/>
      <c r="AZZ830" s="179" t="s">
        <v>93</v>
      </c>
      <c r="BAA830" s="361" t="s">
        <v>2507</v>
      </c>
      <c r="BAC830" s="180"/>
      <c r="BAD830" s="180">
        <f>VLOOKUP(BAA830,$A$879:$F$2508,6,FALSE)</f>
        <v>27</v>
      </c>
      <c r="BAE830" s="179" t="s">
        <v>67</v>
      </c>
      <c r="BAF830" s="10">
        <f>BAD830*1.2</f>
        <v>32.4</v>
      </c>
      <c r="BAG830" s="10"/>
      <c r="BAH830" s="239"/>
      <c r="BAI830" s="179" t="s">
        <v>93</v>
      </c>
      <c r="BAJ830" s="441" t="s">
        <v>2630</v>
      </c>
      <c r="BAL830" s="180"/>
      <c r="BAM830" s="180">
        <f>VLOOKUP(BAJ830,$A$879:$F$2508,6,FALSE)</f>
        <v>70</v>
      </c>
      <c r="BAN830" s="179" t="s">
        <v>67</v>
      </c>
      <c r="BAO830" s="10">
        <f>BAM830*1.2</f>
        <v>84</v>
      </c>
      <c r="BAP830" s="10"/>
      <c r="BAQ830" s="239"/>
      <c r="BAR830" s="179" t="s">
        <v>93</v>
      </c>
      <c r="BAS830" s="361" t="s">
        <v>1961</v>
      </c>
      <c r="BAU830" s="180"/>
      <c r="BAV830" s="180">
        <f>VLOOKUP(BAS830,$A$879:$F$2508,6,FALSE)</f>
        <v>15</v>
      </c>
      <c r="BAW830" s="179" t="s">
        <v>67</v>
      </c>
      <c r="BAX830" s="10">
        <f>BAV830*1.2</f>
        <v>18</v>
      </c>
      <c r="BAY830" s="10"/>
      <c r="BAZ830" s="239"/>
      <c r="BBA830" s="179" t="s">
        <v>93</v>
      </c>
      <c r="BBB830" s="361" t="s">
        <v>1713</v>
      </c>
      <c r="BBD830" s="180"/>
      <c r="BBE830" s="180">
        <f>VLOOKUP(BBB830,$A$879:$F$2508,6,FALSE)</f>
        <v>68</v>
      </c>
      <c r="BBF830" s="179" t="s">
        <v>67</v>
      </c>
      <c r="BBG830" s="10">
        <f>BBE830*1.2</f>
        <v>81.599999999999994</v>
      </c>
      <c r="BBH830" s="10"/>
      <c r="BBI830" s="239"/>
      <c r="BBJ830" s="179" t="s">
        <v>93</v>
      </c>
      <c r="BBK830" s="361" t="s">
        <v>2630</v>
      </c>
      <c r="BBM830" s="180"/>
      <c r="BBN830" s="180">
        <f>VLOOKUP(BBK830,$A$879:$F$2508,6,FALSE)</f>
        <v>70</v>
      </c>
      <c r="BBO830" s="179" t="s">
        <v>67</v>
      </c>
      <c r="BBP830" s="10">
        <f>BBN830*1.2</f>
        <v>84</v>
      </c>
      <c r="BBQ830" s="10"/>
      <c r="BBR830" s="239"/>
      <c r="BBS830" s="179" t="s">
        <v>93</v>
      </c>
      <c r="BBT830" s="367" t="s">
        <v>540</v>
      </c>
      <c r="BBV830" s="180"/>
      <c r="BBW830" s="180">
        <f>VLOOKUP(BBT830,$A$879:$F$2508,6,FALSE)</f>
        <v>3</v>
      </c>
      <c r="BBX830" s="179" t="s">
        <v>67</v>
      </c>
      <c r="BBY830" s="10">
        <f>BBW830*1.2</f>
        <v>3.5999999999999996</v>
      </c>
      <c r="BBZ830" s="10"/>
      <c r="BCA830" s="239"/>
      <c r="BCB830" s="179" t="s">
        <v>93</v>
      </c>
      <c r="BCC830" s="361" t="s">
        <v>739</v>
      </c>
      <c r="BCE830" s="180"/>
      <c r="BCF830" s="180">
        <f>VLOOKUP(BCC830,$A$879:$F$2508,6,FALSE)</f>
        <v>63</v>
      </c>
      <c r="BCG830" s="179" t="s">
        <v>67</v>
      </c>
      <c r="BCH830" s="10">
        <f>BCF830*1.2</f>
        <v>75.599999999999994</v>
      </c>
      <c r="BCI830" s="10"/>
      <c r="BCJ830" s="239"/>
      <c r="BCK830" s="179" t="s">
        <v>93</v>
      </c>
      <c r="BCL830" s="361" t="s">
        <v>1403</v>
      </c>
      <c r="BCN830" s="180"/>
      <c r="BCO830" s="180">
        <f>VLOOKUP(BCL830,$A$879:$F$2508,6,FALSE)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1" t="s">
        <v>1713</v>
      </c>
      <c r="BCW830" s="180"/>
      <c r="BCX830" s="180">
        <f>VLOOKUP(BCU830,$A$879:$F$2508,6,FALSE)</f>
        <v>68</v>
      </c>
      <c r="BCY830" s="179" t="s">
        <v>67</v>
      </c>
      <c r="BCZ830" s="10">
        <f>BCX830*1.2</f>
        <v>81.599999999999994</v>
      </c>
      <c r="BDA830" s="10"/>
      <c r="BDB830" s="239"/>
      <c r="BDC830" s="179" t="s">
        <v>93</v>
      </c>
      <c r="BDD830" s="367" t="s">
        <v>959</v>
      </c>
      <c r="BDF830" s="180"/>
      <c r="BDG830" s="180">
        <f>VLOOKUP(BDD830,$A$879:$F$2508,6,FALSE)</f>
        <v>40</v>
      </c>
      <c r="BDH830" s="179" t="s">
        <v>67</v>
      </c>
      <c r="BDI830" s="10">
        <f>BDG830*1.2</f>
        <v>48</v>
      </c>
      <c r="BDJ830" s="10"/>
      <c r="BDK830" s="239"/>
      <c r="BDL830" s="179" t="s">
        <v>93</v>
      </c>
      <c r="BDM830" s="361" t="s">
        <v>2630</v>
      </c>
      <c r="BDO830" s="180"/>
      <c r="BDP830" s="180">
        <f>VLOOKUP(BDM830,$A$879:$F$2508,6,FALSE)</f>
        <v>70</v>
      </c>
      <c r="BDQ830" s="179" t="s">
        <v>67</v>
      </c>
      <c r="BDR830" s="10">
        <f>BDP830*1.2</f>
        <v>84</v>
      </c>
      <c r="BDS830" s="10"/>
      <c r="BDT830" s="239"/>
      <c r="BDU830" s="179" t="s">
        <v>93</v>
      </c>
      <c r="BDV830" s="361" t="s">
        <v>424</v>
      </c>
      <c r="BDX830" s="180"/>
      <c r="BDY830" s="180">
        <f>VLOOKUP(BDV830,$A$879:$F$2508,6,FALSE)</f>
        <v>144</v>
      </c>
      <c r="BDZ830" s="179" t="s">
        <v>67</v>
      </c>
      <c r="BEA830" s="10">
        <f>BDY830*1.2</f>
        <v>172.79999999999998</v>
      </c>
      <c r="BEB830" s="10"/>
      <c r="BEC830" s="239"/>
      <c r="BED830" s="179" t="s">
        <v>93</v>
      </c>
      <c r="BEE830" s="361" t="s">
        <v>1386</v>
      </c>
      <c r="BEG830" s="180"/>
      <c r="BEH830" s="180">
        <f>VLOOKUP(BEE830,$A$879:$F$2508,6,FALSE)</f>
        <v>33</v>
      </c>
      <c r="BEI830" s="179" t="s">
        <v>67</v>
      </c>
      <c r="BEJ830" s="10">
        <f>BEH830*1.2</f>
        <v>39.6</v>
      </c>
      <c r="BEK830" s="10"/>
      <c r="BEL830" s="239"/>
      <c r="BEM830" s="179" t="s">
        <v>93</v>
      </c>
      <c r="BEN830" s="361" t="s">
        <v>2481</v>
      </c>
      <c r="BEP830" s="180"/>
      <c r="BEQ830" s="180">
        <f>VLOOKUP(BEN830,$A$879:$F$2508,6,FALSE)</f>
        <v>0</v>
      </c>
      <c r="BER830" s="179" t="s">
        <v>67</v>
      </c>
      <c r="BES830" s="10">
        <f>BEQ830*1.2</f>
        <v>0</v>
      </c>
      <c r="BET830" s="10"/>
      <c r="BEU830" s="239"/>
      <c r="BEV830" s="179" t="s">
        <v>93</v>
      </c>
      <c r="BEW830" s="361" t="s">
        <v>422</v>
      </c>
      <c r="BEY830" s="180"/>
      <c r="BEZ830" s="180">
        <f>VLOOKUP(BEW830,$A$879:$F$2508,6,FALSE)</f>
        <v>1</v>
      </c>
      <c r="BFA830" s="179" t="s">
        <v>67</v>
      </c>
      <c r="BFB830" s="10">
        <f>BEZ830*1.2</f>
        <v>1.2</v>
      </c>
      <c r="BFC830" s="10"/>
      <c r="BFD830" s="239"/>
      <c r="BFE830" s="179" t="s">
        <v>93</v>
      </c>
      <c r="BFF830" s="361" t="s">
        <v>1149</v>
      </c>
      <c r="BFH830" s="180"/>
      <c r="BFI830" s="180">
        <f>VLOOKUP(BFF830,$A$879:$F$2508,6,FALSE)</f>
        <v>42</v>
      </c>
      <c r="BFJ830" s="179" t="s">
        <v>67</v>
      </c>
      <c r="BFK830" s="10">
        <f>BFI830*1.2</f>
        <v>50.4</v>
      </c>
      <c r="BFL830" s="10"/>
      <c r="BFM830" s="239"/>
      <c r="BFN830" s="179" t="s">
        <v>93</v>
      </c>
      <c r="BFO830" s="361" t="s">
        <v>445</v>
      </c>
      <c r="BFQ830" s="180"/>
      <c r="BFR830" s="180">
        <f>VLOOKUP(BFO830,$A$879:$F$2508,6,FALSE)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1" t="s">
        <v>1386</v>
      </c>
      <c r="BFZ830" s="180"/>
      <c r="BGA830" s="180">
        <f>VLOOKUP(BFX830,$A$879:$F$2508,6,FALSE)</f>
        <v>33</v>
      </c>
      <c r="BGB830" s="179" t="s">
        <v>67</v>
      </c>
      <c r="BGC830" s="10">
        <f>BGA830*1.2</f>
        <v>39.6</v>
      </c>
      <c r="BGD830" s="10"/>
      <c r="BGE830" s="239"/>
      <c r="BGF830" s="179" t="s">
        <v>93</v>
      </c>
      <c r="BGG830" s="361" t="s">
        <v>1403</v>
      </c>
      <c r="BGI830" s="180"/>
      <c r="BGJ830" s="180">
        <f>VLOOKUP(BGG830,$A$879:$F$2508,6,FALSE)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1" t="s">
        <v>1700</v>
      </c>
      <c r="BGR830" s="180"/>
      <c r="BGS830" s="180">
        <f>VLOOKUP(BGP830,$A$879:$F$2508,6,FALSE)</f>
        <v>65</v>
      </c>
      <c r="BGT830" s="179" t="s">
        <v>67</v>
      </c>
      <c r="BGU830" s="10">
        <f>BGS830*1.2</f>
        <v>78</v>
      </c>
      <c r="BGV830" s="10"/>
      <c r="BGW830" s="239"/>
      <c r="BGX830" s="179" t="s">
        <v>93</v>
      </c>
      <c r="BGY830" s="361" t="s">
        <v>516</v>
      </c>
      <c r="BHA830" s="180"/>
      <c r="BHB830" s="180">
        <f>VLOOKUP(BGY830,$A$879:$F$2508,6,FALSE)</f>
        <v>112</v>
      </c>
      <c r="BHC830" s="179" t="s">
        <v>67</v>
      </c>
      <c r="BHD830" s="10">
        <f>BHB830*1.2</f>
        <v>134.4</v>
      </c>
      <c r="BHE830" s="10"/>
    </row>
    <row r="831" spans="1:1565" s="14" customFormat="1" ht="15">
      <c r="A831" s="179" t="s">
        <v>94</v>
      </c>
      <c r="B831" s="363" t="s">
        <v>2630</v>
      </c>
      <c r="D831" s="180"/>
      <c r="E831" s="180">
        <f>VLOOKUP(B831,$A$879:$F$2508,6,FALSE)</f>
        <v>70</v>
      </c>
      <c r="F831" s="179" t="s">
        <v>69</v>
      </c>
      <c r="G831" s="10">
        <f>E831*1.1</f>
        <v>77</v>
      </c>
      <c r="H831" s="10"/>
      <c r="I831" s="233"/>
      <c r="J831" s="179" t="s">
        <v>94</v>
      </c>
      <c r="K831" s="361" t="s">
        <v>3328</v>
      </c>
      <c r="M831" s="180"/>
      <c r="N831" s="180">
        <f>VLOOKUP(K831,$A$879:$F$2508,6,FALSE)</f>
        <v>9</v>
      </c>
      <c r="O831" s="179" t="s">
        <v>69</v>
      </c>
      <c r="P831" s="10">
        <f>N831*1.1</f>
        <v>9.9</v>
      </c>
      <c r="Q831" s="10"/>
      <c r="R831" s="233"/>
      <c r="S831" s="179" t="s">
        <v>94</v>
      </c>
      <c r="T831" s="361" t="s">
        <v>2012</v>
      </c>
      <c r="V831" s="180"/>
      <c r="W831" s="180">
        <f>VLOOKUP(T831,$A$879:$F$2508,6,FALSE)</f>
        <v>11</v>
      </c>
      <c r="X831" s="179" t="s">
        <v>69</v>
      </c>
      <c r="Y831" s="10">
        <f>W831*1.1</f>
        <v>12.100000000000001</v>
      </c>
      <c r="Z831" s="10"/>
      <c r="AA831" s="233"/>
      <c r="AB831" s="179" t="s">
        <v>94</v>
      </c>
      <c r="AC831" s="361" t="s">
        <v>2630</v>
      </c>
      <c r="AE831" s="180"/>
      <c r="AF831" s="180">
        <f>VLOOKUP(AC831,$A$879:$F$2508,6,FALSE)</f>
        <v>70</v>
      </c>
      <c r="AG831" s="179" t="s">
        <v>69</v>
      </c>
      <c r="AH831" s="10">
        <f>AF831*1.1</f>
        <v>77</v>
      </c>
      <c r="AI831" s="10"/>
      <c r="AJ831" s="233"/>
      <c r="AK831" s="179" t="s">
        <v>94</v>
      </c>
      <c r="AL831" s="361" t="s">
        <v>2630</v>
      </c>
      <c r="AN831" s="180"/>
      <c r="AO831" s="180">
        <f>VLOOKUP(AL831,$A$879:$F$2508,6,FALSE)</f>
        <v>70</v>
      </c>
      <c r="AP831" s="179" t="s">
        <v>69</v>
      </c>
      <c r="AQ831" s="10">
        <f>AO831*1.1</f>
        <v>77</v>
      </c>
      <c r="AR831" s="10"/>
      <c r="AS831" s="233"/>
      <c r="AT831" s="179" t="s">
        <v>94</v>
      </c>
      <c r="AU831" s="361" t="s">
        <v>2471</v>
      </c>
      <c r="AW831" s="180"/>
      <c r="AX831" s="180">
        <f>VLOOKUP(AU831,$A$879:$F$2508,6,FALSE)</f>
        <v>26</v>
      </c>
      <c r="AY831" s="179" t="s">
        <v>69</v>
      </c>
      <c r="AZ831" s="10">
        <f>AX831*1.1</f>
        <v>28.6</v>
      </c>
      <c r="BA831" s="10"/>
      <c r="BB831" s="233"/>
      <c r="BC831" s="179" t="s">
        <v>94</v>
      </c>
      <c r="BD831" s="361" t="s">
        <v>2048</v>
      </c>
      <c r="BF831" s="180"/>
      <c r="BG831" s="180">
        <f>VLOOKUP(BD831,$A$879:$F$2508,6,FALSE)</f>
        <v>59</v>
      </c>
      <c r="BH831" s="179" t="s">
        <v>69</v>
      </c>
      <c r="BI831" s="10">
        <f>BG831*1.1</f>
        <v>64.900000000000006</v>
      </c>
      <c r="BJ831" s="10"/>
      <c r="BK831" s="233"/>
      <c r="BL831" s="179" t="s">
        <v>94</v>
      </c>
      <c r="BM831" s="361" t="s">
        <v>2614</v>
      </c>
      <c r="BO831" s="180"/>
      <c r="BP831" s="180">
        <f>VLOOKUP(BM831,$A$879:$F$2508,6,FALSE)</f>
        <v>167</v>
      </c>
      <c r="BQ831" s="179" t="s">
        <v>69</v>
      </c>
      <c r="BR831" s="10">
        <f>BP831*1.1</f>
        <v>183.70000000000002</v>
      </c>
      <c r="BS831" s="10"/>
      <c r="BT831" s="233"/>
      <c r="BU831" s="179" t="s">
        <v>94</v>
      </c>
      <c r="BV831" s="361" t="s">
        <v>3328</v>
      </c>
      <c r="BX831" s="180"/>
      <c r="BY831" s="180">
        <f>VLOOKUP(BV831,$A$879:$F$2508,6,FALSE)</f>
        <v>9</v>
      </c>
      <c r="BZ831" s="179" t="s">
        <v>69</v>
      </c>
      <c r="CA831" s="10">
        <f>BY831*1.1</f>
        <v>9.9</v>
      </c>
      <c r="CB831" s="10"/>
      <c r="CC831" s="233"/>
      <c r="CD831" s="179" t="s">
        <v>94</v>
      </c>
      <c r="CE831" s="361" t="s">
        <v>2471</v>
      </c>
      <c r="CG831" s="180"/>
      <c r="CH831" s="180">
        <f>VLOOKUP(CE831,$A$879:$F$2508,6,FALSE)</f>
        <v>26</v>
      </c>
      <c r="CI831" s="179" t="s">
        <v>69</v>
      </c>
      <c r="CJ831" s="10">
        <f>CH831*1.1</f>
        <v>28.6</v>
      </c>
      <c r="CK831" s="10"/>
      <c r="CL831" s="233"/>
      <c r="CM831" s="179" t="s">
        <v>94</v>
      </c>
      <c r="CN831" s="361" t="s">
        <v>2598</v>
      </c>
      <c r="CP831" s="180"/>
      <c r="CQ831" s="180">
        <f>VLOOKUP(CN831,$A$879:$F$2508,6,FALSE)</f>
        <v>134</v>
      </c>
      <c r="CR831" s="179" t="s">
        <v>69</v>
      </c>
      <c r="CS831" s="10">
        <f>CQ831*1.1</f>
        <v>147.4</v>
      </c>
      <c r="CT831" s="10"/>
      <c r="CU831" s="233"/>
      <c r="CV831" s="179" t="s">
        <v>94</v>
      </c>
      <c r="CW831" s="361" t="s">
        <v>1700</v>
      </c>
      <c r="CY831" s="180"/>
      <c r="CZ831" s="180">
        <f>VLOOKUP(CW831,$A$879:$F$2508,6,FALSE)</f>
        <v>65</v>
      </c>
      <c r="DA831" s="179" t="s">
        <v>69</v>
      </c>
      <c r="DB831" s="10">
        <f>CZ831*1.1</f>
        <v>71.5</v>
      </c>
      <c r="DC831" s="10"/>
      <c r="DD831" s="233"/>
      <c r="DE831" s="179" t="s">
        <v>94</v>
      </c>
      <c r="DF831" s="361" t="s">
        <v>1700</v>
      </c>
      <c r="DH831" s="180"/>
      <c r="DI831" s="180">
        <f>VLOOKUP(DF831,$A$879:$F$2508,6,FALSE)</f>
        <v>65</v>
      </c>
      <c r="DJ831" s="179" t="s">
        <v>69</v>
      </c>
      <c r="DK831" s="10">
        <f>DI831*1.1</f>
        <v>71.5</v>
      </c>
      <c r="DL831" s="10"/>
      <c r="DM831" s="233"/>
      <c r="DN831" s="179" t="s">
        <v>94</v>
      </c>
      <c r="DO831" s="361" t="s">
        <v>1386</v>
      </c>
      <c r="DQ831" s="180"/>
      <c r="DR831" s="180">
        <f>VLOOKUP(DO831,$A$879:$F$2508,6,FALSE)</f>
        <v>33</v>
      </c>
      <c r="DS831" s="179" t="s">
        <v>69</v>
      </c>
      <c r="DT831" s="10">
        <f>DR831*1.1</f>
        <v>36.300000000000004</v>
      </c>
      <c r="DU831" s="10"/>
      <c r="DV831" s="233"/>
      <c r="DW831" s="179" t="s">
        <v>94</v>
      </c>
      <c r="DX831" s="361" t="s">
        <v>445</v>
      </c>
      <c r="DZ831" s="180"/>
      <c r="EA831" s="180">
        <f>VLOOKUP(DX831,$A$879:$F$2508,6,FALSE)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1" t="s">
        <v>2344</v>
      </c>
      <c r="EI831" s="180"/>
      <c r="EJ831" s="180">
        <f>VLOOKUP(EG831,$A$879:$F$2508,6,FALSE)</f>
        <v>68</v>
      </c>
      <c r="EK831" s="179" t="s">
        <v>69</v>
      </c>
      <c r="EL831" s="10">
        <f>EJ831*1.1</f>
        <v>74.800000000000011</v>
      </c>
      <c r="EM831" s="10"/>
      <c r="EN831" s="233"/>
      <c r="EO831" s="179" t="s">
        <v>94</v>
      </c>
      <c r="EP831" s="361" t="s">
        <v>1700</v>
      </c>
      <c r="ER831" s="180"/>
      <c r="ES831" s="180">
        <f>VLOOKUP(EP831,$A$879:$F$2508,6,FALSE)</f>
        <v>65</v>
      </c>
      <c r="ET831" s="179" t="s">
        <v>69</v>
      </c>
      <c r="EU831" s="10">
        <f>ES831*1.1</f>
        <v>71.5</v>
      </c>
      <c r="EV831" s="10"/>
      <c r="EW831" s="233"/>
      <c r="EX831" s="179" t="s">
        <v>94</v>
      </c>
      <c r="EY831" s="361" t="s">
        <v>1749</v>
      </c>
      <c r="FA831" s="180"/>
      <c r="FB831" s="180">
        <f>VLOOKUP(EY831,$A$879:$F$2508,6,FALSE)</f>
        <v>70</v>
      </c>
      <c r="FC831" s="179" t="s">
        <v>69</v>
      </c>
      <c r="FD831" s="10">
        <f>FB831*1.1</f>
        <v>77</v>
      </c>
      <c r="FE831" s="10"/>
      <c r="FF831" s="233"/>
      <c r="FG831" s="179" t="s">
        <v>94</v>
      </c>
      <c r="FH831" s="361" t="s">
        <v>540</v>
      </c>
      <c r="FJ831" s="180"/>
      <c r="FK831" s="180">
        <f>VLOOKUP(FH831,$A$879:$F$2508,6,FALSE)</f>
        <v>3</v>
      </c>
      <c r="FL831" s="179" t="s">
        <v>69</v>
      </c>
      <c r="FM831" s="10">
        <f>FK831*1.1</f>
        <v>3.3000000000000003</v>
      </c>
      <c r="FN831" s="10"/>
      <c r="FO831" s="233"/>
      <c r="FP831" s="179" t="s">
        <v>94</v>
      </c>
      <c r="FQ831" s="361" t="s">
        <v>2630</v>
      </c>
      <c r="FS831" s="180"/>
      <c r="FT831" s="180">
        <f>VLOOKUP(FQ831,$A$879:$F$2508,6,FALSE)</f>
        <v>70</v>
      </c>
      <c r="FU831" s="179" t="s">
        <v>69</v>
      </c>
      <c r="FV831" s="10">
        <f>FT831*1.1</f>
        <v>77</v>
      </c>
      <c r="FW831" s="10"/>
      <c r="FX831" s="233"/>
      <c r="FY831" s="179" t="s">
        <v>94</v>
      </c>
      <c r="FZ831" s="369" t="s">
        <v>183</v>
      </c>
      <c r="GB831" s="180"/>
      <c r="GC831" s="180" t="e">
        <f>VLOOKUP(FZ831,$A$879:$F$2508,6,FALSE)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1" t="s">
        <v>2125</v>
      </c>
      <c r="GK831" s="180"/>
      <c r="GL831" s="180">
        <f>VLOOKUP(GI831,$A$879:$F$2508,6,FALSE)</f>
        <v>51</v>
      </c>
      <c r="GM831" s="179" t="s">
        <v>69</v>
      </c>
      <c r="GN831" s="10">
        <f>GL831*1.1</f>
        <v>56.1</v>
      </c>
      <c r="GO831" s="10"/>
      <c r="GP831" s="233"/>
      <c r="GQ831" s="179" t="s">
        <v>94</v>
      </c>
      <c r="GR831" s="361" t="s">
        <v>959</v>
      </c>
      <c r="GT831" s="180"/>
      <c r="GU831" s="180">
        <f>VLOOKUP(GR831,$A$879:$F$2508,6,FALSE)</f>
        <v>40</v>
      </c>
      <c r="GV831" s="179" t="s">
        <v>69</v>
      </c>
      <c r="GW831" s="10">
        <f>GU831*1.1</f>
        <v>44</v>
      </c>
      <c r="GX831" s="10"/>
      <c r="GY831" s="233"/>
      <c r="GZ831" s="179" t="s">
        <v>94</v>
      </c>
      <c r="HA831" s="361" t="s">
        <v>445</v>
      </c>
      <c r="HC831" s="180"/>
      <c r="HD831" s="180">
        <f>VLOOKUP(HA831,$A$879:$F$2508,6,FALSE)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1" t="s">
        <v>2125</v>
      </c>
      <c r="HL831" s="180"/>
      <c r="HM831" s="180">
        <f>VLOOKUP(HJ831,$A$879:$F$2508,6,FALSE)</f>
        <v>51</v>
      </c>
      <c r="HN831" s="179" t="s">
        <v>69</v>
      </c>
      <c r="HO831" s="10">
        <f>HM831*1.1</f>
        <v>56.1</v>
      </c>
      <c r="HP831" s="10"/>
      <c r="HQ831" s="233"/>
      <c r="HR831" s="179" t="s">
        <v>94</v>
      </c>
      <c r="HS831" s="361" t="s">
        <v>3328</v>
      </c>
      <c r="HU831" s="180"/>
      <c r="HV831" s="180">
        <f>VLOOKUP(HS831,$A$879:$F$2508,6,FALSE)</f>
        <v>9</v>
      </c>
      <c r="HW831" s="179" t="s">
        <v>69</v>
      </c>
      <c r="HX831" s="10">
        <f>HV831*1.1</f>
        <v>9.9</v>
      </c>
      <c r="HY831" s="10"/>
      <c r="HZ831" s="233"/>
      <c r="IA831" s="179" t="s">
        <v>94</v>
      </c>
      <c r="IB831" s="361" t="s">
        <v>2614</v>
      </c>
      <c r="ID831" s="180"/>
      <c r="IE831" s="180">
        <f>VLOOKUP(IB831,$A$879:$F$2508,6,FALSE)</f>
        <v>167</v>
      </c>
      <c r="IF831" s="179" t="s">
        <v>69</v>
      </c>
      <c r="IG831" s="10">
        <f>IE831*1.1</f>
        <v>183.70000000000002</v>
      </c>
      <c r="IH831" s="10"/>
      <c r="II831" s="233"/>
      <c r="IJ831" s="179" t="s">
        <v>94</v>
      </c>
      <c r="IK831" s="361" t="s">
        <v>424</v>
      </c>
      <c r="IM831" s="180"/>
      <c r="IN831" s="180">
        <f>VLOOKUP(IK831,$A$879:$F$2508,6,FALSE)</f>
        <v>144</v>
      </c>
      <c r="IO831" s="179" t="s">
        <v>69</v>
      </c>
      <c r="IP831" s="10">
        <f>IN831*1.1</f>
        <v>158.4</v>
      </c>
      <c r="IQ831" s="10"/>
      <c r="IR831" s="233"/>
      <c r="IS831" s="179" t="s">
        <v>94</v>
      </c>
      <c r="IT831" s="361" t="s">
        <v>2507</v>
      </c>
      <c r="IV831" s="180"/>
      <c r="IW831" s="180">
        <f>VLOOKUP(IT831,$A$879:$F$2508,6,FALSE)</f>
        <v>27</v>
      </c>
      <c r="IX831" s="179" t="s">
        <v>69</v>
      </c>
      <c r="IY831" s="10">
        <f>IW831*1.1</f>
        <v>29.700000000000003</v>
      </c>
      <c r="IZ831" s="10"/>
      <c r="JA831" s="233"/>
      <c r="JB831" s="179" t="s">
        <v>94</v>
      </c>
      <c r="JC831" s="361" t="s">
        <v>2614</v>
      </c>
      <c r="JE831" s="180"/>
      <c r="JF831" s="180">
        <f>VLOOKUP(JC831,$A$879:$F$2508,6,FALSE)</f>
        <v>167</v>
      </c>
      <c r="JG831" s="179" t="s">
        <v>69</v>
      </c>
      <c r="JH831" s="10">
        <f>JF831*1.1</f>
        <v>183.70000000000002</v>
      </c>
      <c r="JI831" s="10"/>
      <c r="JJ831" s="233"/>
      <c r="JK831" s="179" t="s">
        <v>94</v>
      </c>
      <c r="JL831" s="361" t="s">
        <v>2048</v>
      </c>
      <c r="JN831" s="180"/>
      <c r="JO831" s="180">
        <f>VLOOKUP(JL831,$A$879:$F$2508,6,FALSE)</f>
        <v>59</v>
      </c>
      <c r="JP831" s="179" t="s">
        <v>69</v>
      </c>
      <c r="JQ831" s="10">
        <f>JO831*1.1</f>
        <v>64.900000000000006</v>
      </c>
      <c r="JR831" s="10"/>
      <c r="JS831" s="233"/>
      <c r="JT831" s="179" t="s">
        <v>94</v>
      </c>
      <c r="JU831" s="361" t="s">
        <v>540</v>
      </c>
      <c r="JW831" s="180"/>
      <c r="JX831" s="180">
        <f>VLOOKUP(JU831,$A$879:$F$2508,6,FALSE)</f>
        <v>3</v>
      </c>
      <c r="JY831" s="179" t="s">
        <v>69</v>
      </c>
      <c r="JZ831" s="10">
        <f>JX831*1.1</f>
        <v>3.3000000000000003</v>
      </c>
      <c r="KA831" s="10"/>
      <c r="KB831" s="233"/>
      <c r="KC831" s="179" t="s">
        <v>94</v>
      </c>
      <c r="KD831" s="369" t="s">
        <v>183</v>
      </c>
      <c r="KF831" s="180"/>
      <c r="KG831" s="180" t="e">
        <f>VLOOKUP(KD831,$A$879:$F$2508,6,FALSE)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1" t="s">
        <v>1713</v>
      </c>
      <c r="KO831" s="180"/>
      <c r="KP831" s="180">
        <f>VLOOKUP(KM831,$A$879:$F$2508,6,FALSE)</f>
        <v>68</v>
      </c>
      <c r="KQ831" s="179" t="s">
        <v>69</v>
      </c>
      <c r="KR831" s="10">
        <f>KP831*1.1</f>
        <v>74.800000000000011</v>
      </c>
      <c r="KS831" s="10"/>
      <c r="KT831" s="233"/>
      <c r="KU831" s="179" t="s">
        <v>94</v>
      </c>
      <c r="KV831" s="361" t="s">
        <v>1700</v>
      </c>
      <c r="KX831" s="180"/>
      <c r="KY831" s="180">
        <f>VLOOKUP(KV831,$A$879:$F$2508,6,FALSE)</f>
        <v>65</v>
      </c>
      <c r="KZ831" s="179" t="s">
        <v>69</v>
      </c>
      <c r="LA831" s="10">
        <f>KY831*1.1</f>
        <v>71.5</v>
      </c>
      <c r="LB831" s="10"/>
      <c r="LC831" s="233"/>
      <c r="LD831" s="179" t="s">
        <v>94</v>
      </c>
      <c r="LE831" s="369" t="s">
        <v>183</v>
      </c>
      <c r="LG831" s="180"/>
      <c r="LH831" s="180" t="e">
        <f>VLOOKUP(LE831,$A$879:$F$2508,6,FALSE)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1" t="s">
        <v>2614</v>
      </c>
      <c r="LP831" s="180"/>
      <c r="LQ831" s="180">
        <f>VLOOKUP(LN831,$A$879:$F$2508,6,FALSE)</f>
        <v>167</v>
      </c>
      <c r="LR831" s="179" t="s">
        <v>69</v>
      </c>
      <c r="LS831" s="10">
        <f>LQ831*1.1</f>
        <v>183.70000000000002</v>
      </c>
      <c r="LT831" s="10"/>
      <c r="LU831" s="233"/>
      <c r="LV831" s="179" t="s">
        <v>94</v>
      </c>
      <c r="LW831" s="361" t="s">
        <v>540</v>
      </c>
      <c r="LY831" s="180"/>
      <c r="LZ831" s="180">
        <f>VLOOKUP(LW831,$A$879:$F$2508,6,FALSE)</f>
        <v>3</v>
      </c>
      <c r="MA831" s="179" t="s">
        <v>69</v>
      </c>
      <c r="MB831" s="10">
        <f>LZ831*1.1</f>
        <v>3.3000000000000003</v>
      </c>
      <c r="MC831" s="10"/>
      <c r="MD831" s="233"/>
      <c r="ME831" s="179" t="s">
        <v>94</v>
      </c>
      <c r="MF831" s="361" t="s">
        <v>959</v>
      </c>
      <c r="MH831" s="180"/>
      <c r="MI831" s="180">
        <f>VLOOKUP(MF831,$A$879:$F$2508,6,FALSE)</f>
        <v>40</v>
      </c>
      <c r="MJ831" s="179" t="s">
        <v>69</v>
      </c>
      <c r="MK831" s="10">
        <f>MI831*1.1</f>
        <v>44</v>
      </c>
      <c r="ML831" s="10"/>
      <c r="MM831" s="233"/>
      <c r="MN831" s="179" t="s">
        <v>94</v>
      </c>
      <c r="MO831" s="369" t="s">
        <v>183</v>
      </c>
      <c r="MQ831" s="180"/>
      <c r="MR831" s="180" t="e">
        <f>VLOOKUP(MO831,$A$879:$F$2508,6,FALSE)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1" t="s">
        <v>1749</v>
      </c>
      <c r="MZ831" s="180"/>
      <c r="NA831" s="180">
        <f>VLOOKUP(MX831,$A$879:$F$2508,6,FALSE)</f>
        <v>70</v>
      </c>
      <c r="NB831" s="179" t="s">
        <v>69</v>
      </c>
      <c r="NC831" s="10">
        <f>NA831*1.1</f>
        <v>77</v>
      </c>
      <c r="ND831" s="10"/>
      <c r="NE831" s="233"/>
      <c r="NF831" s="179" t="s">
        <v>94</v>
      </c>
      <c r="NG831" s="361" t="s">
        <v>2471</v>
      </c>
      <c r="NI831" s="180"/>
      <c r="NJ831" s="180">
        <f>VLOOKUP(NG831,$A$879:$F$2508,6,FALSE)</f>
        <v>26</v>
      </c>
      <c r="NK831" s="179" t="s">
        <v>69</v>
      </c>
      <c r="NL831" s="10">
        <f>NJ831*1.1</f>
        <v>28.6</v>
      </c>
      <c r="NM831" s="10"/>
      <c r="NN831" s="233"/>
      <c r="NO831" s="179" t="s">
        <v>94</v>
      </c>
      <c r="NP831" s="361" t="s">
        <v>422</v>
      </c>
      <c r="NR831" s="180"/>
      <c r="NS831" s="180">
        <f>VLOOKUP(NP831,$A$879:$F$2508,6,FALSE)</f>
        <v>1</v>
      </c>
      <c r="NT831" s="179" t="s">
        <v>69</v>
      </c>
      <c r="NU831" s="10">
        <f>NS831*1.1</f>
        <v>1.1000000000000001</v>
      </c>
      <c r="NV831" s="10"/>
      <c r="NW831" s="233"/>
      <c r="NX831" s="179" t="s">
        <v>94</v>
      </c>
      <c r="NY831" s="361" t="s">
        <v>2507</v>
      </c>
      <c r="OA831" s="180"/>
      <c r="OB831" s="180">
        <f>VLOOKUP(NY831,$A$879:$F$2508,6,FALSE)</f>
        <v>27</v>
      </c>
      <c r="OC831" s="179" t="s">
        <v>69</v>
      </c>
      <c r="OD831" s="10">
        <f>OB831*1.1</f>
        <v>29.700000000000003</v>
      </c>
      <c r="OE831" s="10"/>
      <c r="OF831" s="233"/>
      <c r="OG831" s="179" t="s">
        <v>94</v>
      </c>
      <c r="OH831" s="361" t="s">
        <v>445</v>
      </c>
      <c r="OJ831" s="180"/>
      <c r="OK831" s="180">
        <f>VLOOKUP(OH831,$A$879:$F$2508,6,FALSE)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1" t="s">
        <v>2344</v>
      </c>
      <c r="OS831" s="180"/>
      <c r="OT831" s="180">
        <f>VLOOKUP(OQ831,$A$879:$F$2508,6,FALSE)</f>
        <v>68</v>
      </c>
      <c r="OU831" s="179" t="s">
        <v>69</v>
      </c>
      <c r="OV831" s="10">
        <f>OT831*1.1</f>
        <v>74.800000000000011</v>
      </c>
      <c r="OW831" s="10"/>
      <c r="OX831" s="233"/>
      <c r="OY831" s="179" t="s">
        <v>94</v>
      </c>
      <c r="OZ831" s="371" t="s">
        <v>1744</v>
      </c>
      <c r="PB831" s="180"/>
      <c r="PC831" s="180">
        <f>VLOOKUP(OZ831,$A$879:$F$2508,6,FALSE)</f>
        <v>83</v>
      </c>
      <c r="PD831" s="179" t="s">
        <v>69</v>
      </c>
      <c r="PE831" s="10">
        <f>PC831*1.1</f>
        <v>91.300000000000011</v>
      </c>
      <c r="PF831" s="10"/>
      <c r="PG831" s="233"/>
      <c r="PH831" s="179" t="s">
        <v>94</v>
      </c>
      <c r="PI831" s="361" t="s">
        <v>1012</v>
      </c>
      <c r="PK831" s="180"/>
      <c r="PL831" s="180">
        <f>VLOOKUP(PI831,$A$879:$F$2508,6,FALSE)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1" t="s">
        <v>540</v>
      </c>
      <c r="PT831" s="180"/>
      <c r="PU831" s="180">
        <f>VLOOKUP(PR831,$A$879:$F$2508,6,FALSE)</f>
        <v>3</v>
      </c>
      <c r="PV831" s="179" t="s">
        <v>69</v>
      </c>
      <c r="PW831" s="10">
        <f>PU831*1.1</f>
        <v>3.3000000000000003</v>
      </c>
      <c r="PX831" s="10"/>
      <c r="PY831" s="233"/>
      <c r="PZ831" s="179" t="s">
        <v>94</v>
      </c>
      <c r="QA831" s="363" t="s">
        <v>1713</v>
      </c>
      <c r="QC831" s="180"/>
      <c r="QD831" s="180">
        <f>VLOOKUP(QA831,$A$879:$F$2508,6,FALSE)</f>
        <v>68</v>
      </c>
      <c r="QE831" s="179" t="s">
        <v>69</v>
      </c>
      <c r="QF831" s="10">
        <f>QD831*1.1</f>
        <v>74.800000000000011</v>
      </c>
      <c r="QG831" s="10"/>
      <c r="QH831" s="233"/>
      <c r="QI831" s="179" t="s">
        <v>94</v>
      </c>
      <c r="QJ831" s="369" t="s">
        <v>183</v>
      </c>
      <c r="QL831" s="180"/>
      <c r="QM831" s="180" t="e">
        <f>VLOOKUP(QJ831,$A$879:$F$2508,6,FALSE)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1" t="s">
        <v>516</v>
      </c>
      <c r="QU831" s="180"/>
      <c r="QV831" s="180">
        <f>VLOOKUP(QS831,$A$879:$F$2508,6,FALSE)</f>
        <v>112</v>
      </c>
      <c r="QW831" s="179" t="s">
        <v>69</v>
      </c>
      <c r="QX831" s="10">
        <f>QV831*1.1</f>
        <v>123.20000000000002</v>
      </c>
      <c r="QY831" s="10"/>
      <c r="QZ831" s="233"/>
      <c r="RA831" s="179" t="s">
        <v>94</v>
      </c>
      <c r="RB831" s="361" t="s">
        <v>1386</v>
      </c>
      <c r="RD831" s="180"/>
      <c r="RE831" s="180">
        <f>VLOOKUP(RB831,$A$879:$F$2508,6,FALSE)</f>
        <v>33</v>
      </c>
      <c r="RF831" s="179" t="s">
        <v>69</v>
      </c>
      <c r="RG831" s="10">
        <f>RE831*1.1</f>
        <v>36.300000000000004</v>
      </c>
      <c r="RH831" s="10"/>
      <c r="RI831" s="233"/>
      <c r="RJ831" s="179" t="s">
        <v>94</v>
      </c>
      <c r="RK831" s="361" t="s">
        <v>1744</v>
      </c>
      <c r="RM831" s="180"/>
      <c r="RN831" s="180">
        <f>VLOOKUP(RK831,$A$879:$F$2508,6,FALSE)</f>
        <v>83</v>
      </c>
      <c r="RO831" s="179" t="s">
        <v>69</v>
      </c>
      <c r="RP831" s="10">
        <f>RN831*1.1</f>
        <v>91.300000000000011</v>
      </c>
      <c r="RQ831" s="10"/>
      <c r="RR831" s="233"/>
      <c r="RS831" s="179" t="s">
        <v>94</v>
      </c>
      <c r="RT831" s="369" t="s">
        <v>183</v>
      </c>
      <c r="RV831" s="180"/>
      <c r="RW831" s="180" t="e">
        <f>VLOOKUP(RT831,$A$879:$F$2508,6,FALSE)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1" t="s">
        <v>2614</v>
      </c>
      <c r="SE831" s="180"/>
      <c r="SF831" s="180">
        <f>VLOOKUP(SC831,$A$879:$F$2508,6,FALSE)</f>
        <v>167</v>
      </c>
      <c r="SG831" s="179" t="s">
        <v>69</v>
      </c>
      <c r="SH831" s="10">
        <f>SF831*1.1</f>
        <v>183.70000000000002</v>
      </c>
      <c r="SI831" s="10"/>
      <c r="SJ831" s="239"/>
      <c r="SK831" s="179" t="s">
        <v>94</v>
      </c>
      <c r="SL831" s="361" t="s">
        <v>1386</v>
      </c>
      <c r="SN831" s="180"/>
      <c r="SO831" s="180">
        <f>VLOOKUP(SL831,$A$879:$F$2508,6,FALSE)</f>
        <v>33</v>
      </c>
      <c r="SP831" s="179" t="s">
        <v>69</v>
      </c>
      <c r="SQ831" s="10">
        <f>SO831*1.1</f>
        <v>36.300000000000004</v>
      </c>
      <c r="SR831" s="10"/>
      <c r="SS831" s="239"/>
      <c r="ST831" s="179" t="s">
        <v>94</v>
      </c>
      <c r="SU831" s="361" t="s">
        <v>540</v>
      </c>
      <c r="SW831" s="180"/>
      <c r="SX831" s="180">
        <f>VLOOKUP(SU831,$A$879:$F$2508,6,FALSE)</f>
        <v>3</v>
      </c>
      <c r="SY831" s="179" t="s">
        <v>69</v>
      </c>
      <c r="SZ831" s="10">
        <f>SX831*1.1</f>
        <v>3.3000000000000003</v>
      </c>
      <c r="TA831" s="10"/>
      <c r="TB831" s="239"/>
      <c r="TC831" s="179" t="s">
        <v>94</v>
      </c>
      <c r="TD831" s="369" t="s">
        <v>183</v>
      </c>
      <c r="TF831" s="180"/>
      <c r="TG831" s="180" t="e">
        <f>VLOOKUP(TD831,$A$879:$F$2508,6,FALSE)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1" t="s">
        <v>3328</v>
      </c>
      <c r="TO831" s="180"/>
      <c r="TP831" s="180">
        <f>VLOOKUP(TM831,$A$879:$F$2508,6,FALSE)</f>
        <v>9</v>
      </c>
      <c r="TQ831" s="179" t="s">
        <v>69</v>
      </c>
      <c r="TR831" s="10">
        <f>TP831*1.1</f>
        <v>9.9</v>
      </c>
      <c r="TS831" s="10"/>
      <c r="TT831" s="239"/>
      <c r="TU831" s="179" t="s">
        <v>94</v>
      </c>
      <c r="TV831" s="361" t="s">
        <v>1403</v>
      </c>
      <c r="TX831" s="180"/>
      <c r="TY831" s="180">
        <f>VLOOKUP(TV831,$A$879:$F$2508,6,FALSE)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1" t="s">
        <v>2012</v>
      </c>
      <c r="UG831" s="180"/>
      <c r="UH831" s="180">
        <f>VLOOKUP(UE831,$A$879:$F$2508,6,FALSE)</f>
        <v>11</v>
      </c>
      <c r="UI831" s="179" t="s">
        <v>69</v>
      </c>
      <c r="UJ831" s="10">
        <f>UH831*1.1</f>
        <v>12.100000000000001</v>
      </c>
      <c r="UK831" s="10"/>
      <c r="UL831" s="239"/>
      <c r="UM831" s="179" t="s">
        <v>94</v>
      </c>
      <c r="UN831" s="369" t="s">
        <v>183</v>
      </c>
      <c r="UP831" s="180"/>
      <c r="UQ831" s="180" t="e">
        <f>VLOOKUP(UN831,$A$879:$F$2508,6,FALSE)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1" t="s">
        <v>3328</v>
      </c>
      <c r="UY831" s="180"/>
      <c r="UZ831" s="180">
        <f>VLOOKUP(UW831,$A$879:$F$2508,6,FALSE)</f>
        <v>9</v>
      </c>
      <c r="VA831" s="179" t="s">
        <v>69</v>
      </c>
      <c r="VB831" s="10">
        <f>UZ831*1.1</f>
        <v>9.9</v>
      </c>
      <c r="VC831" s="10"/>
      <c r="VD831" s="239"/>
      <c r="VE831" s="179" t="s">
        <v>94</v>
      </c>
      <c r="VF831" s="369" t="s">
        <v>183</v>
      </c>
      <c r="VH831" s="180"/>
      <c r="VI831" s="180" t="e">
        <f>VLOOKUP(VF831,$A$879:$F$2508,6,FALSE)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1" t="s">
        <v>2012</v>
      </c>
      <c r="VQ831" s="180"/>
      <c r="VR831" s="180">
        <f>VLOOKUP(VO831,$A$879:$F$2508,6,FALSE)</f>
        <v>11</v>
      </c>
      <c r="VS831" s="179" t="s">
        <v>69</v>
      </c>
      <c r="VT831" s="10">
        <f>VR831*1.1</f>
        <v>12.100000000000001</v>
      </c>
      <c r="VU831" s="10"/>
      <c r="VV831" s="239"/>
      <c r="VW831" s="179" t="s">
        <v>94</v>
      </c>
      <c r="VX831" s="369" t="s">
        <v>183</v>
      </c>
      <c r="VZ831" s="180"/>
      <c r="WA831" s="180" t="e">
        <f>VLOOKUP(VX831,$A$879:$F$2508,6,FALSE)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1" t="s">
        <v>2471</v>
      </c>
      <c r="WI831" s="180"/>
      <c r="WJ831" s="180">
        <f>VLOOKUP(WG831,$A$879:$F$2508,6,FALSE)</f>
        <v>26</v>
      </c>
      <c r="WK831" s="179" t="s">
        <v>69</v>
      </c>
      <c r="WL831" s="10">
        <f>WJ831*1.1</f>
        <v>28.6</v>
      </c>
      <c r="WN831" s="239"/>
      <c r="WO831" s="179" t="s">
        <v>94</v>
      </c>
      <c r="WP831" s="361" t="s">
        <v>2471</v>
      </c>
      <c r="WQ831" s="180"/>
      <c r="WR831" s="180"/>
      <c r="WS831" s="180">
        <f>VLOOKUP(WP831,$A$879:$F$2508,6,FALSE)</f>
        <v>26</v>
      </c>
      <c r="WT831" s="179" t="s">
        <v>69</v>
      </c>
      <c r="WU831" s="10">
        <f>WS831*1.1</f>
        <v>28.6</v>
      </c>
      <c r="WV831" s="10"/>
      <c r="WW831" s="239"/>
      <c r="WX831" s="179" t="s">
        <v>94</v>
      </c>
      <c r="WY831" s="361" t="s">
        <v>956</v>
      </c>
      <c r="XA831" s="180"/>
      <c r="XB831" s="180">
        <f>VLOOKUP(WY831,$A$879:$F$2508,6,FALSE)</f>
        <v>0</v>
      </c>
      <c r="XC831" s="179" t="s">
        <v>69</v>
      </c>
      <c r="XD831" s="10">
        <f>XB831*1.1</f>
        <v>0</v>
      </c>
      <c r="XF831" s="239"/>
      <c r="XG831" s="179" t="s">
        <v>94</v>
      </c>
      <c r="XH831" s="371" t="s">
        <v>1961</v>
      </c>
      <c r="XJ831" s="180"/>
      <c r="XK831" s="180">
        <f>VLOOKUP(XH831,$A$879:$F$2508,6,FALSE)</f>
        <v>15</v>
      </c>
      <c r="XL831" s="179" t="s">
        <v>69</v>
      </c>
      <c r="XM831" s="10">
        <f>XK831*1.1</f>
        <v>16.5</v>
      </c>
      <c r="XO831" s="239"/>
      <c r="XP831" s="179" t="s">
        <v>94</v>
      </c>
      <c r="XQ831" s="361" t="s">
        <v>2043</v>
      </c>
      <c r="XS831" s="180"/>
      <c r="XT831" s="180">
        <f>VLOOKUP(XQ831,$A$879:$F$2508,6,FALSE)</f>
        <v>134</v>
      </c>
      <c r="XU831" s="179" t="s">
        <v>69</v>
      </c>
      <c r="XV831" s="10">
        <f>XT831*1.1</f>
        <v>147.4</v>
      </c>
      <c r="XW831" s="10"/>
      <c r="XX831" s="239"/>
      <c r="XY831" s="179" t="s">
        <v>94</v>
      </c>
      <c r="XZ831" s="361" t="s">
        <v>1403</v>
      </c>
      <c r="YB831" s="180"/>
      <c r="YC831" s="180">
        <f>VLOOKUP(XZ831,$A$879:$F$2508,6,FALSE)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1" t="s">
        <v>2122</v>
      </c>
      <c r="YK831" s="180"/>
      <c r="YL831" s="180">
        <f>VLOOKUP(YI831,$A$879:$F$2508,6,FALSE)</f>
        <v>49</v>
      </c>
      <c r="YM831" s="179" t="s">
        <v>69</v>
      </c>
      <c r="YN831" s="10">
        <f>YL831*1.1</f>
        <v>53.900000000000006</v>
      </c>
      <c r="YO831" s="10"/>
      <c r="YP831" s="239"/>
      <c r="YQ831" s="179" t="s">
        <v>94</v>
      </c>
      <c r="YR831" s="361" t="s">
        <v>1749</v>
      </c>
      <c r="YT831" s="180"/>
      <c r="YU831" s="180">
        <f>VLOOKUP(YR831,$A$879:$F$2508,6,FALSE)</f>
        <v>70</v>
      </c>
      <c r="YV831" s="179" t="s">
        <v>69</v>
      </c>
      <c r="YW831" s="10">
        <f>YU831*1.1</f>
        <v>77</v>
      </c>
      <c r="YY831" s="239"/>
      <c r="YZ831" s="179" t="s">
        <v>94</v>
      </c>
      <c r="ZA831" s="361" t="s">
        <v>1700</v>
      </c>
      <c r="ZC831" s="180"/>
      <c r="ZD831" s="180">
        <f>VLOOKUP(ZA831,$A$879:$F$2508,6,FALSE)</f>
        <v>65</v>
      </c>
      <c r="ZE831" s="179" t="s">
        <v>69</v>
      </c>
      <c r="ZF831" s="10">
        <f>ZD831*1.1</f>
        <v>71.5</v>
      </c>
      <c r="ZH831" s="239"/>
      <c r="ZI831" s="179" t="s">
        <v>94</v>
      </c>
      <c r="ZJ831" s="361" t="s">
        <v>1700</v>
      </c>
      <c r="ZL831" s="180"/>
      <c r="ZM831" s="180">
        <f>VLOOKUP(ZJ831,$A$879:$F$2508,6,FALSE)</f>
        <v>65</v>
      </c>
      <c r="ZN831" s="179" t="s">
        <v>69</v>
      </c>
      <c r="ZO831" s="10">
        <f>ZM831*1.1</f>
        <v>71.5</v>
      </c>
      <c r="ZQ831" s="239"/>
      <c r="ZR831" s="179" t="s">
        <v>94</v>
      </c>
      <c r="ZS831" s="361" t="s">
        <v>959</v>
      </c>
      <c r="ZU831" s="180"/>
      <c r="ZV831" s="180">
        <f>VLOOKUP(ZS831,$A$879:$F$2508,6,FALSE)</f>
        <v>40</v>
      </c>
      <c r="ZW831" s="179" t="s">
        <v>69</v>
      </c>
      <c r="ZX831" s="10">
        <f>ZV831*1.1</f>
        <v>44</v>
      </c>
      <c r="ZY831" s="10"/>
      <c r="ZZ831" s="239"/>
      <c r="AAA831" s="179" t="s">
        <v>94</v>
      </c>
      <c r="AAB831" s="361" t="s">
        <v>2011</v>
      </c>
      <c r="AAD831" s="180"/>
      <c r="AAE831" s="180">
        <f>VLOOKUP(AAB831,$A$879:$F$2508,6,FALSE)</f>
        <v>3</v>
      </c>
      <c r="AAF831" s="179" t="s">
        <v>69</v>
      </c>
      <c r="AAG831" s="10">
        <f>AAE831*1.1</f>
        <v>3.3000000000000003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VLOOKUP(AAK831,$A$879:$F$2508,6,FALSE)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1" t="s">
        <v>959</v>
      </c>
      <c r="AAV831" s="180"/>
      <c r="AAW831" s="180">
        <f>VLOOKUP(AAT831,$A$879:$F$2508,6,FALSE)</f>
        <v>40</v>
      </c>
      <c r="AAX831" s="179" t="s">
        <v>69</v>
      </c>
      <c r="AAY831" s="10">
        <f>AAW831*1.1</f>
        <v>44</v>
      </c>
      <c r="AAZ831" s="10"/>
      <c r="ABA831" s="239"/>
      <c r="ABB831" s="179" t="s">
        <v>94</v>
      </c>
      <c r="ABC831" s="375" t="s">
        <v>2125</v>
      </c>
      <c r="ABE831" s="180"/>
      <c r="ABF831" s="180">
        <f>VLOOKUP(ABC831,$A$879:$F$2508,6,FALSE)</f>
        <v>51</v>
      </c>
      <c r="ABG831" s="179" t="s">
        <v>69</v>
      </c>
      <c r="ABH831" s="10">
        <f>ABF831*1.1</f>
        <v>56.1</v>
      </c>
      <c r="ABI831" s="10"/>
      <c r="ABJ831" s="239"/>
      <c r="ABK831" s="179" t="s">
        <v>94</v>
      </c>
      <c r="ABL831" s="361" t="s">
        <v>958</v>
      </c>
      <c r="ABN831" s="180"/>
      <c r="ABO831" s="180">
        <f>VLOOKUP(ABL831,$A$879:$F$2508,6,FALSE)</f>
        <v>72</v>
      </c>
      <c r="ABP831" s="179" t="s">
        <v>69</v>
      </c>
      <c r="ABQ831" s="10">
        <f>ABO831*1.1</f>
        <v>79.2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VLOOKUP(ABU831,$A$879:$F$2508,6,FALSE)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VLOOKUP(ACD831,$A$879:$F$2508,6,FALSE)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VLOOKUP(ACM831,$A$879:$F$2508,6,FALSE)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VLOOKUP(ACV831,$A$879:$F$2508,6,FALSE)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1" t="s">
        <v>2614</v>
      </c>
      <c r="ADG831" s="180"/>
      <c r="ADH831" s="180">
        <f>VLOOKUP(ADE831,$A$879:$F$2508,6,FALSE)</f>
        <v>167</v>
      </c>
      <c r="ADI831" s="179" t="s">
        <v>69</v>
      </c>
      <c r="ADJ831" s="10">
        <f>ADH831*1.1</f>
        <v>183.70000000000002</v>
      </c>
      <c r="ADL831" s="239"/>
      <c r="ADM831" s="179" t="s">
        <v>94</v>
      </c>
      <c r="ADN831" s="75" t="s">
        <v>183</v>
      </c>
      <c r="ADP831" s="180"/>
      <c r="ADQ831" s="180" t="e">
        <f>VLOOKUP(ADN831,$A$879:$F$2508,6,FALSE)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1" t="s">
        <v>434</v>
      </c>
      <c r="ADY831" s="180"/>
      <c r="ADZ831" s="180">
        <f>VLOOKUP(ADW831,$A$879:$F$2508,6,FALSE)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VLOOKUP(AEF831,$A$879:$F$2508,6,FALSE)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VLOOKUP(AEO831,$A$879:$F$2508,6,FALSE)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VLOOKUP(AEX831,$A$879:$F$2508,6,FALSE)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VLOOKUP(AFG831,$A$879:$F$2508,6,FALSE)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VLOOKUP(AFP831,$A$879:$F$2508,6,FALSE)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1" t="s">
        <v>1713</v>
      </c>
      <c r="AGA831" s="180"/>
      <c r="AGB831" s="180">
        <f>VLOOKUP(AFY831,$A$879:$F$2508,6,FALSE)</f>
        <v>68</v>
      </c>
      <c r="AGC831" s="179" t="s">
        <v>69</v>
      </c>
      <c r="AGD831" s="10">
        <f>AGB831*1.1</f>
        <v>74.800000000000011</v>
      </c>
      <c r="AGE831" s="10"/>
      <c r="AGF831" s="239"/>
      <c r="AGG831" s="179" t="s">
        <v>94</v>
      </c>
      <c r="AGH831" s="361" t="s">
        <v>2630</v>
      </c>
      <c r="AGJ831" s="180"/>
      <c r="AGK831" s="180">
        <f>VLOOKUP(AGH831,$A$879:$F$2508,6,FALSE)</f>
        <v>70</v>
      </c>
      <c r="AGL831" s="179" t="s">
        <v>69</v>
      </c>
      <c r="AGM831" s="10">
        <f>AGK831*1.1</f>
        <v>77</v>
      </c>
      <c r="AGN831" s="10"/>
      <c r="AGO831" s="239"/>
      <c r="AGP831" s="179" t="s">
        <v>94</v>
      </c>
      <c r="AGQ831" s="361" t="s">
        <v>445</v>
      </c>
      <c r="AGS831" s="180"/>
      <c r="AGT831" s="180">
        <f>VLOOKUP(AGQ831,$A$879:$F$2508,6,FALSE)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1" t="s">
        <v>2344</v>
      </c>
      <c r="AHB831" s="180"/>
      <c r="AHC831" s="180">
        <f>VLOOKUP(AGZ831,$A$879:$F$2508,6,FALSE)</f>
        <v>68</v>
      </c>
      <c r="AHD831" s="179" t="s">
        <v>69</v>
      </c>
      <c r="AHE831" s="10">
        <f>AHC831*1.1</f>
        <v>74.800000000000011</v>
      </c>
      <c r="AHF831" s="10"/>
      <c r="AHG831" s="239"/>
      <c r="AHH831" s="179" t="s">
        <v>94</v>
      </c>
      <c r="AHI831" s="441" t="s">
        <v>2122</v>
      </c>
      <c r="AHK831" s="180"/>
      <c r="AHL831" s="180">
        <f>VLOOKUP(AHI831,$A$879:$F$2508,6,FALSE)</f>
        <v>49</v>
      </c>
      <c r="AHM831" s="179" t="s">
        <v>69</v>
      </c>
      <c r="AHN831" s="10">
        <f>AHL831*1.1</f>
        <v>53.900000000000006</v>
      </c>
      <c r="AHO831" s="10"/>
      <c r="AHP831" s="239"/>
      <c r="AHQ831" s="179" t="s">
        <v>94</v>
      </c>
      <c r="AHR831" s="361" t="s">
        <v>2011</v>
      </c>
      <c r="AHT831" s="180"/>
      <c r="AHU831" s="180">
        <f>VLOOKUP(AHR831,$A$879:$F$2508,6,FALSE)</f>
        <v>3</v>
      </c>
      <c r="AHV831" s="179" t="s">
        <v>69</v>
      </c>
      <c r="AHW831" s="10">
        <f>AHU831*1.1</f>
        <v>3.3000000000000003</v>
      </c>
      <c r="AHX831" s="10"/>
      <c r="AHY831" s="239"/>
      <c r="AHZ831" s="179" t="s">
        <v>94</v>
      </c>
      <c r="AIA831" s="361" t="s">
        <v>2598</v>
      </c>
      <c r="AIC831" s="180"/>
      <c r="AID831" s="180">
        <f>VLOOKUP(AIA831,$A$879:$F$2508,6,FALSE)</f>
        <v>134</v>
      </c>
      <c r="AIE831" s="179" t="s">
        <v>69</v>
      </c>
      <c r="AIF831" s="10">
        <f>AID831*1.1</f>
        <v>147.4</v>
      </c>
      <c r="AIG831" s="10"/>
      <c r="AIH831" s="239"/>
      <c r="AII831" s="179" t="s">
        <v>94</v>
      </c>
      <c r="AIJ831" s="361" t="s">
        <v>2471</v>
      </c>
      <c r="AIL831" s="180"/>
      <c r="AIM831" s="180">
        <f>VLOOKUP(AIJ831,$A$879:$F$2508,6,FALSE)</f>
        <v>26</v>
      </c>
      <c r="AIN831" s="179" t="s">
        <v>69</v>
      </c>
      <c r="AIO831" s="10">
        <f>AIM831*1.1</f>
        <v>28.6</v>
      </c>
      <c r="AIP831" s="10"/>
      <c r="AIQ831" s="239"/>
      <c r="AIR831" s="179" t="s">
        <v>94</v>
      </c>
      <c r="AIS831" s="361" t="s">
        <v>2630</v>
      </c>
      <c r="AIU831" s="180"/>
      <c r="AIV831" s="180">
        <f>VLOOKUP(AIS831,$A$879:$F$2508,6,FALSE)</f>
        <v>70</v>
      </c>
      <c r="AIW831" s="179" t="s">
        <v>69</v>
      </c>
      <c r="AIX831" s="10">
        <f>AIV831*1.1</f>
        <v>77</v>
      </c>
      <c r="AIY831" s="10"/>
      <c r="AIZ831" s="239"/>
      <c r="AJA831" s="179" t="s">
        <v>94</v>
      </c>
      <c r="AJB831" s="371" t="s">
        <v>2048</v>
      </c>
      <c r="AJD831" s="180"/>
      <c r="AJE831" s="180">
        <f>VLOOKUP(AJB831,$A$879:$F$2508,6,FALSE)</f>
        <v>59</v>
      </c>
      <c r="AJF831" s="179" t="s">
        <v>69</v>
      </c>
      <c r="AJG831" s="10">
        <f>AJE831*1.1</f>
        <v>64.900000000000006</v>
      </c>
      <c r="AJH831" s="10"/>
      <c r="AJI831" s="239"/>
      <c r="AJJ831" s="179" t="s">
        <v>94</v>
      </c>
      <c r="AJK831" s="361" t="s">
        <v>2614</v>
      </c>
      <c r="AJM831" s="180"/>
      <c r="AJN831" s="180">
        <f>VLOOKUP(AJK831,$A$879:$F$2508,6,FALSE)</f>
        <v>167</v>
      </c>
      <c r="AJO831" s="179" t="s">
        <v>69</v>
      </c>
      <c r="AJP831" s="10">
        <f>AJN831*1.1</f>
        <v>183.70000000000002</v>
      </c>
      <c r="AJQ831" s="10"/>
      <c r="AJR831" s="239"/>
      <c r="AJS831" s="179" t="s">
        <v>94</v>
      </c>
      <c r="AJT831" s="367" t="s">
        <v>2630</v>
      </c>
      <c r="AJV831" s="180"/>
      <c r="AJW831" s="180">
        <f>VLOOKUP(AJT831,$A$879:$F$2508,6,FALSE)</f>
        <v>70</v>
      </c>
      <c r="AJX831" s="179" t="s">
        <v>69</v>
      </c>
      <c r="AJY831" s="10">
        <f>AJW831*1.1</f>
        <v>77</v>
      </c>
      <c r="AJZ831" s="10"/>
      <c r="AKA831" s="239"/>
      <c r="AKB831" s="179" t="s">
        <v>94</v>
      </c>
      <c r="AKC831" s="361" t="s">
        <v>959</v>
      </c>
      <c r="AKE831" s="180"/>
      <c r="AKF831" s="180">
        <f>VLOOKUP(AKC831,$A$879:$F$2508,6,FALSE)</f>
        <v>40</v>
      </c>
      <c r="AKG831" s="179" t="s">
        <v>69</v>
      </c>
      <c r="AKH831" s="10">
        <f>AKF831*1.1</f>
        <v>44</v>
      </c>
      <c r="AKI831" s="10"/>
      <c r="AKJ831" s="239"/>
      <c r="AKK831" s="179" t="s">
        <v>94</v>
      </c>
      <c r="AKL831" s="361" t="s">
        <v>2614</v>
      </c>
      <c r="AKN831" s="180"/>
      <c r="AKO831" s="180">
        <f>VLOOKUP(AKL831,$A$879:$F$2508,6,FALSE)</f>
        <v>167</v>
      </c>
      <c r="AKP831" s="179" t="s">
        <v>69</v>
      </c>
      <c r="AKQ831" s="10">
        <f>AKO831*1.1</f>
        <v>183.70000000000002</v>
      </c>
      <c r="AKR831" s="10"/>
      <c r="AKS831" s="239"/>
      <c r="AKT831" s="179" t="s">
        <v>94</v>
      </c>
      <c r="AKU831" s="361" t="s">
        <v>959</v>
      </c>
      <c r="AKW831" s="180"/>
      <c r="AKX831" s="180">
        <f>VLOOKUP(AKU831,$A$879:$F$2508,6,FALSE)</f>
        <v>40</v>
      </c>
      <c r="AKY831" s="179" t="s">
        <v>69</v>
      </c>
      <c r="AKZ831" s="10">
        <f>AKX831*1.1</f>
        <v>44</v>
      </c>
      <c r="ALA831" s="10"/>
      <c r="ALB831" s="239"/>
      <c r="ALC831" s="179" t="s">
        <v>94</v>
      </c>
      <c r="ALD831" s="361" t="s">
        <v>1749</v>
      </c>
      <c r="ALF831" s="180"/>
      <c r="ALG831" s="180">
        <f>VLOOKUP(ALD831,$A$879:$F$2508,6,FALSE)</f>
        <v>70</v>
      </c>
      <c r="ALH831" s="179" t="s">
        <v>69</v>
      </c>
      <c r="ALI831" s="10">
        <f>ALG831*1.1</f>
        <v>77</v>
      </c>
      <c r="ALJ831" s="10"/>
      <c r="ALK831" s="239"/>
      <c r="ALL831" s="179" t="s">
        <v>94</v>
      </c>
      <c r="ALM831" s="361" t="s">
        <v>2471</v>
      </c>
      <c r="ALO831" s="180"/>
      <c r="ALP831" s="180">
        <f>VLOOKUP(ALM831,$A$879:$F$2508,6,FALSE)</f>
        <v>26</v>
      </c>
      <c r="ALQ831" s="179" t="s">
        <v>69</v>
      </c>
      <c r="ALR831" s="10">
        <f>ALP831*1.1</f>
        <v>28.6</v>
      </c>
      <c r="ALS831" s="10"/>
      <c r="ALT831" s="239"/>
      <c r="ALU831" s="179" t="s">
        <v>94</v>
      </c>
      <c r="ALV831" s="361" t="s">
        <v>994</v>
      </c>
      <c r="ALX831" s="180"/>
      <c r="ALY831" s="180">
        <f>VLOOKUP(ALV831,$A$879:$F$2508,6,FALSE)</f>
        <v>15</v>
      </c>
      <c r="ALZ831" s="179" t="s">
        <v>69</v>
      </c>
      <c r="AMA831" s="10">
        <f>ALY831*1.1</f>
        <v>16.5</v>
      </c>
      <c r="AMB831" s="10"/>
      <c r="AMC831" s="239"/>
      <c r="AMD831" s="179" t="s">
        <v>94</v>
      </c>
      <c r="AME831" s="444" t="s">
        <v>461</v>
      </c>
      <c r="AMG831" s="180"/>
      <c r="AMH831" s="180">
        <f>VLOOKUP(AME831,$A$879:$F$2508,6,FALSE)</f>
        <v>60</v>
      </c>
      <c r="AMI831" s="179" t="s">
        <v>69</v>
      </c>
      <c r="AMJ831" s="10">
        <f>AMH831*1.1</f>
        <v>66</v>
      </c>
      <c r="AMK831" s="10"/>
      <c r="AML831" s="239"/>
      <c r="AMM831" s="179" t="s">
        <v>94</v>
      </c>
      <c r="AMN831" s="363" t="s">
        <v>2471</v>
      </c>
      <c r="AMP831" s="180"/>
      <c r="AMQ831" s="180">
        <f>VLOOKUP(AMN831,$A$879:$F$2508,6,FALSE)</f>
        <v>26</v>
      </c>
      <c r="AMR831" s="179" t="s">
        <v>69</v>
      </c>
      <c r="AMS831" s="10">
        <f>AMQ831*1.1</f>
        <v>28.6</v>
      </c>
      <c r="AMT831" s="10"/>
      <c r="AMU831" s="239"/>
      <c r="AMV831" s="179" t="s">
        <v>94</v>
      </c>
      <c r="AMW831" s="361" t="s">
        <v>2614</v>
      </c>
      <c r="AMY831" s="180"/>
      <c r="AMZ831" s="180">
        <f>VLOOKUP(AMW831,$A$879:$F$2508,6,FALSE)</f>
        <v>167</v>
      </c>
      <c r="ANA831" s="179" t="s">
        <v>69</v>
      </c>
      <c r="ANB831" s="10">
        <f>AMZ831*1.1</f>
        <v>183.70000000000002</v>
      </c>
      <c r="ANC831" s="10"/>
      <c r="AND831" s="239"/>
      <c r="ANE831" s="179" t="s">
        <v>94</v>
      </c>
      <c r="ANF831" s="361" t="s">
        <v>2122</v>
      </c>
      <c r="ANH831" s="180"/>
      <c r="ANI831" s="180">
        <f>VLOOKUP(ANF831,$A$879:$F$2508,6,FALSE)</f>
        <v>49</v>
      </c>
      <c r="ANJ831" s="179" t="s">
        <v>69</v>
      </c>
      <c r="ANK831" s="10">
        <f>ANI831*1.1</f>
        <v>53.900000000000006</v>
      </c>
      <c r="ANL831" s="10"/>
      <c r="ANM831" s="239"/>
      <c r="ANN831" s="179" t="s">
        <v>94</v>
      </c>
      <c r="ANO831" s="371" t="s">
        <v>2614</v>
      </c>
      <c r="ANQ831" s="180"/>
      <c r="ANR831" s="180">
        <f>VLOOKUP(ANO831,$A$879:$F$2508,6,FALSE)</f>
        <v>167</v>
      </c>
      <c r="ANS831" s="179" t="s">
        <v>69</v>
      </c>
      <c r="ANT831" s="10">
        <f>ANR831*1.1</f>
        <v>183.70000000000002</v>
      </c>
      <c r="ANU831" s="10"/>
      <c r="ANV831" s="239"/>
      <c r="ANW831" s="179" t="s">
        <v>94</v>
      </c>
      <c r="ANX831" s="361" t="s">
        <v>994</v>
      </c>
      <c r="ANZ831" s="180"/>
      <c r="AOA831" s="180">
        <f>VLOOKUP(ANX831,$A$879:$F$2508,6,FALSE)</f>
        <v>15</v>
      </c>
      <c r="AOB831" s="179" t="s">
        <v>69</v>
      </c>
      <c r="AOC831" s="10">
        <f>AOA831*1.1</f>
        <v>16.5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VLOOKUP(AOG831,$A$879:$F$2508,6,FALSE)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1" t="s">
        <v>1961</v>
      </c>
      <c r="AOR831" s="180"/>
      <c r="AOS831" s="180">
        <f>VLOOKUP(AOP831,$A$879:$F$2508,6,FALSE)</f>
        <v>15</v>
      </c>
      <c r="AOT831" s="179" t="s">
        <v>69</v>
      </c>
      <c r="AOU831" s="10">
        <f>AOS831*1.1</f>
        <v>16.5</v>
      </c>
      <c r="AOV831" s="10"/>
      <c r="AOW831" s="239"/>
      <c r="AOX831" s="179" t="s">
        <v>94</v>
      </c>
      <c r="AOY831" s="447" t="s">
        <v>2048</v>
      </c>
      <c r="APA831" s="180"/>
      <c r="APB831" s="180">
        <f>VLOOKUP(AOY831,$A$879:$F$2508,6,FALSE)</f>
        <v>59</v>
      </c>
      <c r="APC831" s="179" t="s">
        <v>69</v>
      </c>
      <c r="APD831" s="10">
        <f>APB831*1.1</f>
        <v>64.900000000000006</v>
      </c>
      <c r="APE831" s="10"/>
      <c r="APF831" s="239"/>
      <c r="APG831" s="179" t="s">
        <v>94</v>
      </c>
      <c r="APH831" s="361" t="s">
        <v>1403</v>
      </c>
      <c r="APJ831" s="180"/>
      <c r="APK831" s="180">
        <f>VLOOKUP(APH831,$A$879:$F$2508,6,FALSE)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VLOOKUP(APQ831,$A$879:$F$2508,6,FALSE)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1" t="s">
        <v>424</v>
      </c>
      <c r="AQB831" s="180"/>
      <c r="AQC831" s="180">
        <f>VLOOKUP(APZ831,$A$879:$F$2508,6,FALSE)</f>
        <v>144</v>
      </c>
      <c r="AQD831" s="179" t="s">
        <v>69</v>
      </c>
      <c r="AQE831" s="10">
        <f>AQC831*1.1</f>
        <v>158.4</v>
      </c>
      <c r="AQF831" s="10"/>
      <c r="AQG831" s="239"/>
      <c r="AQH831" s="179" t="s">
        <v>94</v>
      </c>
      <c r="AQI831" s="361" t="s">
        <v>1961</v>
      </c>
      <c r="AQK831" s="180"/>
      <c r="AQL831" s="180">
        <f>VLOOKUP(AQI831,$A$879:$F$2508,6,FALSE)</f>
        <v>15</v>
      </c>
      <c r="AQM831" s="179" t="s">
        <v>69</v>
      </c>
      <c r="AQN831" s="10">
        <f>AQL831*1.1</f>
        <v>16.5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VLOOKUP(AQR831,$A$879:$F$2508,6,FALSE)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VLOOKUP(ARA831,$A$879:$F$2508,6,FALSE)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VLOOKUP(ARJ831,$A$879:$F$2508,6,FALSE)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VLOOKUP(ARS831,$A$879:$F$2508,6,FALSE)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1" t="s">
        <v>1700</v>
      </c>
      <c r="ASD831" s="180"/>
      <c r="ASE831" s="180">
        <f>VLOOKUP(ASB831,$A$879:$F$2508,6,FALSE)</f>
        <v>65</v>
      </c>
      <c r="ASF831" s="179" t="s">
        <v>69</v>
      </c>
      <c r="ASG831" s="10">
        <f>ASE831*1.1</f>
        <v>71.5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VLOOKUP(ASK831,$A$879:$F$2508,6,FALSE)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1" t="s">
        <v>994</v>
      </c>
      <c r="ASV831" s="180"/>
      <c r="ASW831" s="180">
        <f>VLOOKUP(AST831,$A$879:$F$2508,6,FALSE)</f>
        <v>15</v>
      </c>
      <c r="ASX831" s="179" t="s">
        <v>69</v>
      </c>
      <c r="ASY831" s="10">
        <f>ASW831*1.1</f>
        <v>16.5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VLOOKUP(ATC831,$A$879:$F$2508,6,FALSE)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VLOOKUP(ATL831,$A$879:$F$2508,6,FALSE)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VLOOKUP(ATU831,$A$879:$F$2508,6,FALSE)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VLOOKUP(AUD831,$A$879:$F$2508,6,FALSE)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VLOOKUP(AUM831,$A$879:$F$2508,6,FALSE)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VLOOKUP(AUV831,$A$879:$F$2508,6,FALSE)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VLOOKUP(AVE831,$A$879:$F$2508,6,FALSE)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VLOOKUP(AVN831,$A$879:$F$2508,6,FALSE)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VLOOKUP(AVW831,$A$879:$F$2508,6,FALSE)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VLOOKUP(AWF831,$A$879:$F$2508,6,FALSE)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1" t="s">
        <v>2125</v>
      </c>
      <c r="AWQ831" s="180"/>
      <c r="AWR831" s="180">
        <f>VLOOKUP(AWO831,$A$879:$F$2508,6,FALSE)</f>
        <v>51</v>
      </c>
      <c r="AWS831" s="179" t="s">
        <v>69</v>
      </c>
      <c r="AWT831" s="10">
        <f>AWR831*1.1</f>
        <v>56.1</v>
      </c>
      <c r="AWU831" s="10"/>
      <c r="AWV831" s="239"/>
      <c r="AWW831" s="179" t="s">
        <v>94</v>
      </c>
      <c r="AWX831" s="361" t="s">
        <v>1961</v>
      </c>
      <c r="AWZ831" s="180"/>
      <c r="AXA831" s="180">
        <f>VLOOKUP(AWX831,$A$879:$F$2508,6,FALSE)</f>
        <v>15</v>
      </c>
      <c r="AXB831" s="179" t="s">
        <v>69</v>
      </c>
      <c r="AXC831" s="10">
        <f>AXA831*1.1</f>
        <v>16.5</v>
      </c>
      <c r="AXD831" s="10"/>
      <c r="AXE831" s="239"/>
      <c r="AXF831" s="179" t="s">
        <v>94</v>
      </c>
      <c r="AXG831" s="361" t="s">
        <v>424</v>
      </c>
      <c r="AXI831" s="180"/>
      <c r="AXJ831" s="180">
        <f>VLOOKUP(AXG831,$A$879:$F$2508,6,FALSE)</f>
        <v>144</v>
      </c>
      <c r="AXK831" s="179" t="s">
        <v>69</v>
      </c>
      <c r="AXL831" s="10">
        <f>AXJ831*1.1</f>
        <v>158.4</v>
      </c>
      <c r="AXM831" s="10"/>
      <c r="AXN831" s="239"/>
      <c r="AXO831" s="179" t="s">
        <v>94</v>
      </c>
      <c r="AXP831" s="361" t="s">
        <v>956</v>
      </c>
      <c r="AXR831" s="180"/>
      <c r="AXS831" s="180">
        <f>VLOOKUP(AXP831,$A$879:$F$2508,6,FALSE)</f>
        <v>0</v>
      </c>
      <c r="AXT831" s="179" t="s">
        <v>69</v>
      </c>
      <c r="AXU831" s="10">
        <f>AXS831*1.1</f>
        <v>0</v>
      </c>
      <c r="AXV831" s="10"/>
      <c r="AXW831" s="239"/>
      <c r="AXX831" s="179" t="s">
        <v>94</v>
      </c>
      <c r="AXY831" s="361" t="s">
        <v>2614</v>
      </c>
      <c r="AYA831" s="180"/>
      <c r="AYB831" s="180">
        <f>VLOOKUP(AXY831,$A$879:$F$2508,6,FALSE)</f>
        <v>167</v>
      </c>
      <c r="AYC831" s="179" t="s">
        <v>69</v>
      </c>
      <c r="AYD831" s="10">
        <f>AYB831*1.1</f>
        <v>183.70000000000002</v>
      </c>
      <c r="AYE831" s="10"/>
      <c r="AYF831" s="239"/>
      <c r="AYG831" s="179" t="s">
        <v>94</v>
      </c>
      <c r="AYH831" s="361" t="s">
        <v>994</v>
      </c>
      <c r="AYJ831" s="180"/>
      <c r="AYK831" s="180">
        <f>VLOOKUP(AYH831,$A$879:$F$2508,6,FALSE)</f>
        <v>15</v>
      </c>
      <c r="AYL831" s="179" t="s">
        <v>69</v>
      </c>
      <c r="AYM831" s="10">
        <f>AYK831*1.1</f>
        <v>16.5</v>
      </c>
      <c r="AYN831" s="10"/>
      <c r="AYO831" s="239"/>
      <c r="AYP831" s="179" t="s">
        <v>94</v>
      </c>
      <c r="AYQ831" s="361" t="s">
        <v>2048</v>
      </c>
      <c r="AYS831" s="180"/>
      <c r="AYT831" s="180">
        <f>VLOOKUP(AYQ831,$A$879:$F$2508,6,FALSE)</f>
        <v>59</v>
      </c>
      <c r="AYU831" s="179" t="s">
        <v>69</v>
      </c>
      <c r="AYV831" s="10">
        <f>AYT831*1.1</f>
        <v>64.900000000000006</v>
      </c>
      <c r="AYW831" s="10"/>
      <c r="AYX831" s="239"/>
      <c r="AYY831" s="179" t="s">
        <v>94</v>
      </c>
      <c r="AYZ831" s="361" t="s">
        <v>2471</v>
      </c>
      <c r="AZB831" s="180"/>
      <c r="AZC831" s="180">
        <f>VLOOKUP(AYZ831,$A$879:$F$2508,6,FALSE)</f>
        <v>26</v>
      </c>
      <c r="AZD831" s="179" t="s">
        <v>69</v>
      </c>
      <c r="AZE831" s="10">
        <f>AZC831*1.1</f>
        <v>28.6</v>
      </c>
      <c r="AZF831" s="10"/>
      <c r="AZG831" s="239"/>
      <c r="AZH831" s="179" t="s">
        <v>94</v>
      </c>
      <c r="AZI831" s="361" t="s">
        <v>1149</v>
      </c>
      <c r="AZK831" s="180"/>
      <c r="AZL831" s="180">
        <f>VLOOKUP(AZI831,$A$879:$F$2508,6,FALSE)</f>
        <v>42</v>
      </c>
      <c r="AZM831" s="179" t="s">
        <v>69</v>
      </c>
      <c r="AZN831" s="10">
        <f>AZL831*1.1</f>
        <v>46.2</v>
      </c>
      <c r="AZO831" s="10"/>
      <c r="AZP831" s="239"/>
      <c r="AZQ831" s="179" t="s">
        <v>94</v>
      </c>
      <c r="AZR831" s="361" t="s">
        <v>540</v>
      </c>
      <c r="AZT831" s="180"/>
      <c r="AZU831" s="180">
        <f>VLOOKUP(AZR831,$A$879:$F$2508,6,FALSE)</f>
        <v>3</v>
      </c>
      <c r="AZV831" s="179" t="s">
        <v>69</v>
      </c>
      <c r="AZW831" s="10">
        <f>AZU831*1.1</f>
        <v>3.3000000000000003</v>
      </c>
      <c r="AZX831" s="10"/>
      <c r="AZY831" s="239"/>
      <c r="AZZ831" s="179" t="s">
        <v>94</v>
      </c>
      <c r="BAA831" s="361" t="s">
        <v>3328</v>
      </c>
      <c r="BAC831" s="180"/>
      <c r="BAD831" s="180">
        <f>VLOOKUP(BAA831,$A$879:$F$2508,6,FALSE)</f>
        <v>9</v>
      </c>
      <c r="BAE831" s="179" t="s">
        <v>69</v>
      </c>
      <c r="BAF831" s="10">
        <f>BAD831*1.1</f>
        <v>9.9</v>
      </c>
      <c r="BAG831" s="10"/>
      <c r="BAH831" s="239"/>
      <c r="BAI831" s="179" t="s">
        <v>94</v>
      </c>
      <c r="BAJ831" s="441" t="s">
        <v>2614</v>
      </c>
      <c r="BAL831" s="180"/>
      <c r="BAM831" s="180">
        <f>VLOOKUP(BAJ831,$A$879:$F$2508,6,FALSE)</f>
        <v>167</v>
      </c>
      <c r="BAN831" s="179" t="s">
        <v>69</v>
      </c>
      <c r="BAO831" s="10">
        <f>BAM831*1.1</f>
        <v>183.70000000000002</v>
      </c>
      <c r="BAP831" s="10"/>
      <c r="BAQ831" s="239"/>
      <c r="BAR831" s="179" t="s">
        <v>94</v>
      </c>
      <c r="BAS831" s="361" t="s">
        <v>1700</v>
      </c>
      <c r="BAU831" s="180"/>
      <c r="BAV831" s="180">
        <f>VLOOKUP(BAS831,$A$879:$F$2508,6,FALSE)</f>
        <v>65</v>
      </c>
      <c r="BAW831" s="179" t="s">
        <v>69</v>
      </c>
      <c r="BAX831" s="10">
        <f>BAV831*1.1</f>
        <v>71.5</v>
      </c>
      <c r="BAY831" s="10"/>
      <c r="BAZ831" s="239"/>
      <c r="BBA831" s="179" t="s">
        <v>94</v>
      </c>
      <c r="BBB831" s="361" t="s">
        <v>1386</v>
      </c>
      <c r="BBD831" s="180"/>
      <c r="BBE831" s="180">
        <f>VLOOKUP(BBB831,$A$879:$F$2508,6,FALSE)</f>
        <v>33</v>
      </c>
      <c r="BBF831" s="179" t="s">
        <v>69</v>
      </c>
      <c r="BBG831" s="10">
        <f>BBE831*1.1</f>
        <v>36.300000000000004</v>
      </c>
      <c r="BBH831" s="10"/>
      <c r="BBI831" s="239"/>
      <c r="BBJ831" s="179" t="s">
        <v>94</v>
      </c>
      <c r="BBK831" s="361" t="s">
        <v>1961</v>
      </c>
      <c r="BBM831" s="180"/>
      <c r="BBN831" s="180">
        <f>VLOOKUP(BBK831,$A$879:$F$2508,6,FALSE)</f>
        <v>15</v>
      </c>
      <c r="BBO831" s="179" t="s">
        <v>69</v>
      </c>
      <c r="BBP831" s="10">
        <f>BBN831*1.1</f>
        <v>16.5</v>
      </c>
      <c r="BBQ831" s="10"/>
      <c r="BBR831" s="239"/>
      <c r="BBS831" s="179" t="s">
        <v>94</v>
      </c>
      <c r="BBT831" s="367" t="s">
        <v>2125</v>
      </c>
      <c r="BBV831" s="180"/>
      <c r="BBW831" s="180">
        <f>VLOOKUP(BBT831,$A$879:$F$2508,6,FALSE)</f>
        <v>51</v>
      </c>
      <c r="BBX831" s="179" t="s">
        <v>69</v>
      </c>
      <c r="BBY831" s="10">
        <f>BBW831*1.1</f>
        <v>56.1</v>
      </c>
      <c r="BBZ831" s="10"/>
      <c r="BCA831" s="239"/>
      <c r="BCB831" s="179" t="s">
        <v>94</v>
      </c>
      <c r="BCC831" s="361" t="s">
        <v>3328</v>
      </c>
      <c r="BCE831" s="180"/>
      <c r="BCF831" s="180">
        <f>VLOOKUP(BCC831,$A$879:$F$2508,6,FALSE)</f>
        <v>9</v>
      </c>
      <c r="BCG831" s="179" t="s">
        <v>69</v>
      </c>
      <c r="BCH831" s="10">
        <f>BCF831*1.1</f>
        <v>9.9</v>
      </c>
      <c r="BCI831" s="10"/>
      <c r="BCJ831" s="239"/>
      <c r="BCK831" s="179" t="s">
        <v>94</v>
      </c>
      <c r="BCL831" s="361" t="s">
        <v>1749</v>
      </c>
      <c r="BCN831" s="180"/>
      <c r="BCO831" s="180">
        <f>VLOOKUP(BCL831,$A$879:$F$2508,6,FALSE)</f>
        <v>70</v>
      </c>
      <c r="BCP831" s="179" t="s">
        <v>69</v>
      </c>
      <c r="BCQ831" s="10">
        <f>BCO831*1.1</f>
        <v>77</v>
      </c>
      <c r="BCR831" s="10"/>
      <c r="BCS831" s="239"/>
      <c r="BCT831" s="179" t="s">
        <v>94</v>
      </c>
      <c r="BCU831" s="371" t="s">
        <v>959</v>
      </c>
      <c r="BCW831" s="180"/>
      <c r="BCX831" s="180">
        <f>VLOOKUP(BCU831,$A$879:$F$2508,6,FALSE)</f>
        <v>40</v>
      </c>
      <c r="BCY831" s="179" t="s">
        <v>69</v>
      </c>
      <c r="BCZ831" s="10">
        <f>BCX831*1.1</f>
        <v>44</v>
      </c>
      <c r="BDA831" s="10"/>
      <c r="BDB831" s="239"/>
      <c r="BDC831" s="179" t="s">
        <v>94</v>
      </c>
      <c r="BDD831" s="367" t="s">
        <v>1012</v>
      </c>
      <c r="BDF831" s="180"/>
      <c r="BDG831" s="180">
        <f>VLOOKUP(BDD831,$A$879:$F$2508,6,FALSE)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1" t="s">
        <v>1700</v>
      </c>
      <c r="BDO831" s="180"/>
      <c r="BDP831" s="180">
        <f>VLOOKUP(BDM831,$A$879:$F$2508,6,FALSE)</f>
        <v>65</v>
      </c>
      <c r="BDQ831" s="179" t="s">
        <v>69</v>
      </c>
      <c r="BDR831" s="10">
        <f>BDP831*1.1</f>
        <v>71.5</v>
      </c>
      <c r="BDS831" s="10"/>
      <c r="BDT831" s="239"/>
      <c r="BDU831" s="179" t="s">
        <v>94</v>
      </c>
      <c r="BDV831" s="361" t="s">
        <v>513</v>
      </c>
      <c r="BDX831" s="180"/>
      <c r="BDY831" s="180">
        <f>VLOOKUP(BDV831,$A$879:$F$2508,6,FALSE)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1" t="s">
        <v>1700</v>
      </c>
      <c r="BEG831" s="180"/>
      <c r="BEH831" s="180">
        <f>VLOOKUP(BEE831,$A$879:$F$2508,6,FALSE)</f>
        <v>65</v>
      </c>
      <c r="BEI831" s="179" t="s">
        <v>69</v>
      </c>
      <c r="BEJ831" s="10">
        <f>BEH831*1.1</f>
        <v>71.5</v>
      </c>
      <c r="BEK831" s="10"/>
      <c r="BEL831" s="239"/>
      <c r="BEM831" s="179" t="s">
        <v>94</v>
      </c>
      <c r="BEN831" s="361" t="s">
        <v>959</v>
      </c>
      <c r="BEP831" s="180"/>
      <c r="BEQ831" s="180">
        <f>VLOOKUP(BEN831,$A$879:$F$2508,6,FALSE)</f>
        <v>40</v>
      </c>
      <c r="BER831" s="179" t="s">
        <v>69</v>
      </c>
      <c r="BES831" s="10">
        <f>BEQ831*1.1</f>
        <v>44</v>
      </c>
      <c r="BET831" s="10"/>
      <c r="BEU831" s="239"/>
      <c r="BEV831" s="179" t="s">
        <v>94</v>
      </c>
      <c r="BEW831" s="361" t="s">
        <v>540</v>
      </c>
      <c r="BEY831" s="180"/>
      <c r="BEZ831" s="180">
        <f>VLOOKUP(BEW831,$A$879:$F$2508,6,FALSE)</f>
        <v>3</v>
      </c>
      <c r="BFA831" s="179" t="s">
        <v>69</v>
      </c>
      <c r="BFB831" s="10">
        <f>BEZ831*1.1</f>
        <v>3.3000000000000003</v>
      </c>
      <c r="BFC831" s="10"/>
      <c r="BFD831" s="239"/>
      <c r="BFE831" s="179" t="s">
        <v>94</v>
      </c>
      <c r="BFF831" s="361" t="s">
        <v>424</v>
      </c>
      <c r="BFH831" s="180"/>
      <c r="BFI831" s="180">
        <f>VLOOKUP(BFF831,$A$879:$F$2508,6,FALSE)</f>
        <v>144</v>
      </c>
      <c r="BFJ831" s="179" t="s">
        <v>69</v>
      </c>
      <c r="BFK831" s="10">
        <f>BFI831*1.1</f>
        <v>158.4</v>
      </c>
      <c r="BFL831" s="10"/>
      <c r="BFM831" s="239"/>
      <c r="BFN831" s="179" t="s">
        <v>94</v>
      </c>
      <c r="BFO831" s="361" t="s">
        <v>1749</v>
      </c>
      <c r="BFQ831" s="180"/>
      <c r="BFR831" s="180">
        <f>VLOOKUP(BFO831,$A$879:$F$2508,6,FALSE)</f>
        <v>70</v>
      </c>
      <c r="BFS831" s="179" t="s">
        <v>69</v>
      </c>
      <c r="BFT831" s="10">
        <f>BFR831*1.1</f>
        <v>77</v>
      </c>
      <c r="BFU831" s="10"/>
      <c r="BFV831" s="239"/>
      <c r="BFW831" s="179" t="s">
        <v>94</v>
      </c>
      <c r="BFX831" s="371" t="s">
        <v>1749</v>
      </c>
      <c r="BFZ831" s="180"/>
      <c r="BGA831" s="180">
        <f>VLOOKUP(BFX831,$A$879:$F$2508,6,FALSE)</f>
        <v>70</v>
      </c>
      <c r="BGB831" s="179" t="s">
        <v>69</v>
      </c>
      <c r="BGC831" s="10">
        <f>BGA831*1.1</f>
        <v>77</v>
      </c>
      <c r="BGD831" s="10"/>
      <c r="BGE831" s="239"/>
      <c r="BGF831" s="179" t="s">
        <v>94</v>
      </c>
      <c r="BGG831" s="361" t="s">
        <v>1961</v>
      </c>
      <c r="BGI831" s="180"/>
      <c r="BGJ831" s="180">
        <f>VLOOKUP(BGG831,$A$879:$F$2508,6,FALSE)</f>
        <v>15</v>
      </c>
      <c r="BGK831" s="179" t="s">
        <v>69</v>
      </c>
      <c r="BGL831" s="10">
        <f>BGJ831*1.1</f>
        <v>16.5</v>
      </c>
      <c r="BGM831" s="10"/>
      <c r="BGN831" s="239"/>
      <c r="BGO831" s="179" t="s">
        <v>94</v>
      </c>
      <c r="BGP831" s="371" t="s">
        <v>1012</v>
      </c>
      <c r="BGR831" s="180"/>
      <c r="BGS831" s="180">
        <f>VLOOKUP(BGP831,$A$879:$F$2508,6,FALSE)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1" t="s">
        <v>2048</v>
      </c>
      <c r="BHA831" s="180"/>
      <c r="BHB831" s="180">
        <f>VLOOKUP(BGY831,$A$879:$F$2508,6,FALSE)</f>
        <v>59</v>
      </c>
      <c r="BHC831" s="179" t="s">
        <v>69</v>
      </c>
      <c r="BHD831" s="10">
        <f>BHB831*1.1</f>
        <v>64.900000000000006</v>
      </c>
      <c r="BHE831" s="10"/>
    </row>
    <row r="832" spans="1:1565" s="14" customFormat="1" ht="15">
      <c r="A832" s="179"/>
      <c r="B832" s="364"/>
      <c r="D832" s="179"/>
      <c r="E832" s="179"/>
      <c r="F832" s="179"/>
      <c r="G832" s="10"/>
      <c r="H832" s="10">
        <f>SUM(G827:G831)</f>
        <v>353.9</v>
      </c>
      <c r="I832" s="233"/>
      <c r="J832" s="179"/>
      <c r="K832" s="438"/>
      <c r="M832" s="179"/>
      <c r="N832" s="179"/>
      <c r="O832" s="179"/>
      <c r="P832" s="10"/>
      <c r="Q832" s="10">
        <f>SUM(P827:P831)</f>
        <v>243.4</v>
      </c>
      <c r="R832" s="233"/>
      <c r="S832" s="179"/>
      <c r="T832" s="438"/>
      <c r="V832" s="179"/>
      <c r="W832" s="179"/>
      <c r="X832" s="179"/>
      <c r="Y832" s="10"/>
      <c r="Z832" s="10">
        <f>SUM(Y827:Y831)</f>
        <v>443.90000000000003</v>
      </c>
      <c r="AA832" s="233"/>
      <c r="AB832" s="179"/>
      <c r="AC832" s="438"/>
      <c r="AE832" s="179"/>
      <c r="AF832" s="179"/>
      <c r="AG832" s="179"/>
      <c r="AH832" s="10"/>
      <c r="AI832" s="10">
        <f>SUM(AH827:AH831)</f>
        <v>358.3</v>
      </c>
      <c r="AJ832" s="233"/>
      <c r="AK832" s="179"/>
      <c r="AL832" s="438"/>
      <c r="AN832" s="179"/>
      <c r="AO832" s="179"/>
      <c r="AP832" s="179"/>
      <c r="AQ832" s="10"/>
      <c r="AR832" s="10">
        <f>SUM(AQ827:AQ831)</f>
        <v>484.7</v>
      </c>
      <c r="AS832" s="233"/>
      <c r="AT832" s="179"/>
      <c r="AU832" s="438"/>
      <c r="AW832" s="179"/>
      <c r="AX832" s="179"/>
      <c r="AY832" s="179"/>
      <c r="AZ832" s="10"/>
      <c r="BA832" s="10">
        <f>SUM(AZ827:AZ831)</f>
        <v>274.90000000000003</v>
      </c>
      <c r="BB832" s="233"/>
      <c r="BC832" s="179"/>
      <c r="BD832" s="438"/>
      <c r="BF832" s="179"/>
      <c r="BG832" s="179"/>
      <c r="BH832" s="179"/>
      <c r="BI832" s="10"/>
      <c r="BJ832" s="10">
        <f>SUM(BI827:BI831)</f>
        <v>291.5</v>
      </c>
      <c r="BK832" s="233"/>
      <c r="BL832" s="179"/>
      <c r="BM832" s="438"/>
      <c r="BO832" s="179"/>
      <c r="BP832" s="179"/>
      <c r="BQ832" s="179"/>
      <c r="BR832" s="10"/>
      <c r="BS832" s="10">
        <f>SUM(BR827:BR831)</f>
        <v>380.5</v>
      </c>
      <c r="BT832" s="233"/>
      <c r="BU832" s="179"/>
      <c r="BV832" s="438"/>
      <c r="BX832" s="179"/>
      <c r="BY832" s="179"/>
      <c r="BZ832" s="179"/>
      <c r="CA832" s="10"/>
      <c r="CB832" s="10">
        <f>SUM(CA827:CA831)</f>
        <v>234.4</v>
      </c>
      <c r="CC832" s="233"/>
      <c r="CD832" s="179"/>
      <c r="CE832" s="438"/>
      <c r="CG832" s="179"/>
      <c r="CH832" s="179"/>
      <c r="CI832" s="179"/>
      <c r="CJ832" s="10"/>
      <c r="CK832" s="10">
        <f>SUM(CJ827:CJ831)</f>
        <v>255.79999999999998</v>
      </c>
      <c r="CL832" s="233"/>
      <c r="CM832" s="179"/>
      <c r="CN832" s="438"/>
      <c r="CP832" s="179"/>
      <c r="CQ832" s="179"/>
      <c r="CR832" s="179"/>
      <c r="CS832" s="10"/>
      <c r="CT832" s="10">
        <f>SUM(CS827:CS831)</f>
        <v>320.70000000000005</v>
      </c>
      <c r="CU832" s="233"/>
      <c r="CV832" s="179"/>
      <c r="CW832" s="438"/>
      <c r="CY832" s="179"/>
      <c r="CZ832" s="179"/>
      <c r="DA832" s="179"/>
      <c r="DB832" s="10"/>
      <c r="DC832" s="10">
        <f>SUM(DB827:DB831)</f>
        <v>496</v>
      </c>
      <c r="DD832" s="233"/>
      <c r="DE832" s="179"/>
      <c r="DF832" s="438"/>
      <c r="DH832" s="179"/>
      <c r="DI832" s="179"/>
      <c r="DJ832" s="179"/>
      <c r="DK832" s="10"/>
      <c r="DL832" s="10">
        <f>SUM(DK827:DK831)</f>
        <v>483.09999999999997</v>
      </c>
      <c r="DM832" s="233"/>
      <c r="DN832" s="179"/>
      <c r="DO832" s="438"/>
      <c r="DQ832" s="179"/>
      <c r="DR832" s="179"/>
      <c r="DS832" s="179"/>
      <c r="DT832" s="10"/>
      <c r="DU832" s="10">
        <f>SUM(DT827:DT831)</f>
        <v>281.8</v>
      </c>
      <c r="DV832" s="233"/>
      <c r="DW832" s="179"/>
      <c r="DX832" s="438"/>
      <c r="DZ832" s="179"/>
      <c r="EA832" s="179"/>
      <c r="EB832" s="179"/>
      <c r="EC832" s="10"/>
      <c r="ED832" s="10">
        <f>SUM(EC827:EC831)</f>
        <v>514.6</v>
      </c>
      <c r="EE832" s="233"/>
      <c r="EF832" s="179"/>
      <c r="EG832" s="438"/>
      <c r="EI832" s="179"/>
      <c r="EJ832" s="179"/>
      <c r="EK832" s="179"/>
      <c r="EL832" s="10"/>
      <c r="EM832" s="10">
        <f>SUM(EL827:EL831)</f>
        <v>358.8</v>
      </c>
      <c r="EN832" s="233"/>
      <c r="EO832" s="179"/>
      <c r="EP832" s="438"/>
      <c r="ER832" s="179"/>
      <c r="ES832" s="179"/>
      <c r="ET832" s="179"/>
      <c r="EU832" s="10"/>
      <c r="EV832" s="10">
        <f>SUM(EU827:EU831)</f>
        <v>537.4</v>
      </c>
      <c r="EW832" s="233"/>
      <c r="EX832" s="179"/>
      <c r="EY832" s="438"/>
      <c r="FA832" s="179"/>
      <c r="FB832" s="179"/>
      <c r="FC832" s="179"/>
      <c r="FD832" s="10"/>
      <c r="FE832" s="10">
        <f>SUM(FD827:FD831)</f>
        <v>456.8</v>
      </c>
      <c r="FF832" s="233"/>
      <c r="FG832" s="179"/>
      <c r="FH832" s="438"/>
      <c r="FJ832" s="179"/>
      <c r="FK832" s="179"/>
      <c r="FL832" s="179"/>
      <c r="FM832" s="10"/>
      <c r="FN832" s="10">
        <f>SUM(FM827:FM831)</f>
        <v>286.3</v>
      </c>
      <c r="FO832" s="233"/>
      <c r="FP832" s="179"/>
      <c r="FQ832" s="438"/>
      <c r="FS832" s="179"/>
      <c r="FT832" s="179"/>
      <c r="FU832" s="179"/>
      <c r="FV832" s="10"/>
      <c r="FW832" s="10">
        <f>SUM(FV827:FV831)</f>
        <v>267.10000000000002</v>
      </c>
      <c r="FX832" s="233"/>
      <c r="FY832" s="179"/>
      <c r="FZ832" s="370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8"/>
      <c r="GK832" s="179"/>
      <c r="GL832" s="179"/>
      <c r="GM832" s="179"/>
      <c r="GN832" s="10"/>
      <c r="GO832" s="10">
        <f>SUM(GN827:GN831)</f>
        <v>196.6</v>
      </c>
      <c r="GP832" s="233"/>
      <c r="GQ832" s="179"/>
      <c r="GR832" s="438"/>
      <c r="GT832" s="179"/>
      <c r="GU832" s="179"/>
      <c r="GV832" s="179"/>
      <c r="GW832" s="179"/>
      <c r="GX832" s="10">
        <f>SUM(GW827:GW831)</f>
        <v>315.89999999999998</v>
      </c>
      <c r="GY832" s="233"/>
      <c r="GZ832" s="179"/>
      <c r="HA832" s="438"/>
      <c r="HC832" s="179"/>
      <c r="HD832" s="179"/>
      <c r="HE832" s="179"/>
      <c r="HF832" s="10"/>
      <c r="HG832" s="10">
        <f>SUM(HF827:HF831)</f>
        <v>676.7</v>
      </c>
      <c r="HH832" s="233"/>
      <c r="HI832" s="179"/>
      <c r="HJ832" s="438"/>
      <c r="HL832" s="179"/>
      <c r="HM832" s="179"/>
      <c r="HN832" s="179"/>
      <c r="HO832" s="179"/>
      <c r="HP832" s="10">
        <f>SUM(HO827:HO831)</f>
        <v>433</v>
      </c>
      <c r="HQ832" s="233"/>
      <c r="HR832" s="179"/>
      <c r="HS832" s="438"/>
      <c r="HU832" s="179"/>
      <c r="HV832" s="179"/>
      <c r="HW832" s="179"/>
      <c r="HX832" s="179"/>
      <c r="HY832" s="10">
        <f>SUM(HX827:HX831)</f>
        <v>410.2</v>
      </c>
      <c r="HZ832" s="233"/>
      <c r="IA832" s="179"/>
      <c r="IB832" s="438"/>
      <c r="ID832" s="179"/>
      <c r="IE832" s="179"/>
      <c r="IF832" s="179"/>
      <c r="IG832" s="179"/>
      <c r="IH832" s="10">
        <f>SUM(IG827:IG831)</f>
        <v>291.70000000000005</v>
      </c>
      <c r="II832" s="233"/>
      <c r="IJ832" s="179"/>
      <c r="IK832" s="438"/>
      <c r="IM832" s="179"/>
      <c r="IN832" s="179"/>
      <c r="IO832" s="179"/>
      <c r="IP832" s="10"/>
      <c r="IQ832" s="10">
        <f>SUM(IP827:IP831)</f>
        <v>503.29999999999995</v>
      </c>
      <c r="IR832" s="233"/>
      <c r="IS832" s="179"/>
      <c r="IT832" s="438"/>
      <c r="IV832" s="179"/>
      <c r="IW832" s="179"/>
      <c r="IX832" s="179"/>
      <c r="IY832" s="10"/>
      <c r="IZ832" s="10">
        <f>SUM(IY827:IY831)</f>
        <v>420.09999999999997</v>
      </c>
      <c r="JA832" s="233"/>
      <c r="JB832" s="179"/>
      <c r="JC832" s="438"/>
      <c r="JE832" s="179"/>
      <c r="JF832" s="179"/>
      <c r="JG832" s="179"/>
      <c r="JH832" s="10"/>
      <c r="JI832" s="10">
        <f>SUM(JH827:JH831)</f>
        <v>483.1</v>
      </c>
      <c r="JJ832" s="233"/>
      <c r="JK832" s="179"/>
      <c r="JL832" s="438"/>
      <c r="JN832" s="179"/>
      <c r="JO832" s="179"/>
      <c r="JP832" s="179"/>
      <c r="JQ832" s="10"/>
      <c r="JR832" s="10">
        <f>SUM(JQ827:JQ831)</f>
        <v>235.7</v>
      </c>
      <c r="JS832" s="233"/>
      <c r="JT832" s="179"/>
      <c r="JU832" s="438"/>
      <c r="JW832" s="179"/>
      <c r="JX832" s="179"/>
      <c r="JY832" s="179"/>
      <c r="JZ832" s="10"/>
      <c r="KA832" s="10">
        <f>SUM(JZ827:JZ831)</f>
        <v>453.40000000000003</v>
      </c>
      <c r="KB832" s="233"/>
      <c r="KC832" s="179"/>
      <c r="KD832" s="370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8"/>
      <c r="KO832" s="179"/>
      <c r="KP832" s="179"/>
      <c r="KQ832" s="179"/>
      <c r="KR832" s="179"/>
      <c r="KS832" s="10">
        <f>SUM(KR827:KR831)</f>
        <v>493.29999999999995</v>
      </c>
      <c r="KT832" s="233"/>
      <c r="KU832" s="179"/>
      <c r="KV832" s="438"/>
      <c r="KX832" s="179"/>
      <c r="KY832" s="179"/>
      <c r="KZ832" s="179"/>
      <c r="LA832" s="10"/>
      <c r="LB832" s="10">
        <f>SUM(LA827:LA831)</f>
        <v>329.40000000000003</v>
      </c>
      <c r="LC832" s="233"/>
      <c r="LD832" s="179"/>
      <c r="LE832" s="370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8"/>
      <c r="LP832" s="179"/>
      <c r="LQ832" s="179"/>
      <c r="LR832" s="179"/>
      <c r="LS832" s="10"/>
      <c r="LT832" s="10">
        <f>SUM(LS827:LS831)</f>
        <v>331.9</v>
      </c>
      <c r="LU832" s="233"/>
      <c r="LV832" s="179"/>
      <c r="LW832" s="438"/>
      <c r="LY832" s="179"/>
      <c r="LZ832" s="179"/>
      <c r="MA832" s="179"/>
      <c r="MB832" s="10"/>
      <c r="MC832" s="10">
        <f>SUM(MB827:MB831)</f>
        <v>327.8</v>
      </c>
      <c r="MD832" s="233"/>
      <c r="ME832" s="179"/>
      <c r="MF832" s="438"/>
      <c r="MH832" s="179"/>
      <c r="MI832" s="179"/>
      <c r="MJ832" s="179"/>
      <c r="MK832" s="10"/>
      <c r="ML832" s="10">
        <f>SUM(MK827:MK831)</f>
        <v>308.29999999999995</v>
      </c>
      <c r="MM832" s="233"/>
      <c r="MN832" s="179"/>
      <c r="MO832" s="370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8"/>
      <c r="MZ832" s="179"/>
      <c r="NA832" s="179"/>
      <c r="NB832" s="179"/>
      <c r="NC832" s="10"/>
      <c r="ND832" s="10">
        <f>SUM(NC827:NC831)</f>
        <v>451.09999999999997</v>
      </c>
      <c r="NE832" s="233"/>
      <c r="NF832" s="179"/>
      <c r="NG832" s="438"/>
      <c r="NI832" s="179"/>
      <c r="NJ832" s="179"/>
      <c r="NK832" s="179"/>
      <c r="NL832" s="10"/>
      <c r="NM832" s="10">
        <f>SUM(NL827:NL831)</f>
        <v>521</v>
      </c>
      <c r="NN832" s="233"/>
      <c r="NO832" s="179"/>
      <c r="NP832" s="438"/>
      <c r="NR832" s="179"/>
      <c r="NS832" s="179"/>
      <c r="NT832" s="179"/>
      <c r="NU832" s="10"/>
      <c r="NV832" s="10">
        <f>SUM(NU827:NU831)</f>
        <v>347.1</v>
      </c>
      <c r="NW832" s="233"/>
      <c r="NX832" s="179"/>
      <c r="NY832" s="438"/>
      <c r="OA832" s="179"/>
      <c r="OB832" s="179"/>
      <c r="OC832" s="179"/>
      <c r="OD832" s="179"/>
      <c r="OE832" s="10">
        <f>SUM(OD827:OD831)</f>
        <v>402.29999999999995</v>
      </c>
      <c r="OF832" s="233"/>
      <c r="OG832" s="179"/>
      <c r="OH832" s="438"/>
      <c r="OJ832" s="179"/>
      <c r="OK832" s="179"/>
      <c r="OL832" s="179"/>
      <c r="OM832" s="10"/>
      <c r="ON832" s="10">
        <f>SUM(OM827:OM831)</f>
        <v>465.90000000000003</v>
      </c>
      <c r="OO832" s="233"/>
      <c r="OP832" s="179"/>
      <c r="OQ832" s="438"/>
      <c r="OS832" s="179"/>
      <c r="OT832" s="179"/>
      <c r="OU832" s="179"/>
      <c r="OV832" s="10"/>
      <c r="OW832" s="10">
        <f>SUM(OV827:OV831)</f>
        <v>370</v>
      </c>
      <c r="OX832" s="233"/>
      <c r="OY832" s="179"/>
      <c r="OZ832" s="372"/>
      <c r="PB832" s="179"/>
      <c r="PC832" s="179"/>
      <c r="PD832" s="179"/>
      <c r="PE832" s="10"/>
      <c r="PF832" s="10">
        <f>SUM(PE827:PE831)</f>
        <v>316.39999999999998</v>
      </c>
      <c r="PG832" s="233"/>
      <c r="PH832" s="179"/>
      <c r="PI832" s="438"/>
      <c r="PK832" s="179"/>
      <c r="PL832" s="179"/>
      <c r="PM832" s="179"/>
      <c r="PN832" s="10"/>
      <c r="PO832" s="10">
        <f>SUM(PN827:PN831)</f>
        <v>149.60000000000002</v>
      </c>
      <c r="PP832" s="233"/>
      <c r="PQ832" s="179"/>
      <c r="PR832" s="438"/>
      <c r="PT832" s="179"/>
      <c r="PU832" s="179"/>
      <c r="PV832" s="179"/>
      <c r="PW832" s="10"/>
      <c r="PX832" s="10">
        <f>SUM(PW827:PW831)</f>
        <v>386.5</v>
      </c>
      <c r="PY832" s="233"/>
      <c r="PZ832" s="179"/>
      <c r="QA832" s="364"/>
      <c r="QC832" s="179"/>
      <c r="QD832" s="179"/>
      <c r="QE832" s="179"/>
      <c r="QF832" s="10"/>
      <c r="QG832" s="10">
        <f>SUM(QF827:QF831)</f>
        <v>147.9</v>
      </c>
      <c r="QH832" s="233"/>
      <c r="QI832" s="179"/>
      <c r="QJ832" s="370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9"/>
      <c r="QU832" s="179"/>
      <c r="QV832" s="179"/>
      <c r="QW832" s="179"/>
      <c r="QX832" s="10"/>
      <c r="QY832" s="10">
        <f>SUM(QX827:QX831)</f>
        <v>413</v>
      </c>
      <c r="QZ832" s="233"/>
      <c r="RA832" s="179"/>
      <c r="RB832" s="438"/>
      <c r="RD832" s="179"/>
      <c r="RE832" s="179"/>
      <c r="RF832" s="179"/>
      <c r="RG832" s="10"/>
      <c r="RH832" s="10">
        <f>SUM(RG827:RG831)</f>
        <v>446.3</v>
      </c>
      <c r="RI832" s="233"/>
      <c r="RJ832" s="179"/>
      <c r="RK832" s="438"/>
      <c r="RM832" s="179"/>
      <c r="RN832" s="179"/>
      <c r="RO832" s="179"/>
      <c r="RP832" s="179"/>
      <c r="RQ832" s="10">
        <f>SUM(RP827:RP831)</f>
        <v>470.1</v>
      </c>
      <c r="RR832" s="233"/>
      <c r="RS832" s="179"/>
      <c r="RT832" s="370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8"/>
      <c r="SE832" s="179"/>
      <c r="SF832" s="179"/>
      <c r="SG832" s="179"/>
      <c r="SH832" s="10"/>
      <c r="SI832" s="10">
        <f>SUM(SH827:SH831)</f>
        <v>464</v>
      </c>
      <c r="SJ832" s="239"/>
      <c r="SK832" s="179"/>
      <c r="SL832" s="438"/>
      <c r="SN832" s="179"/>
      <c r="SO832" s="179"/>
      <c r="SP832" s="179"/>
      <c r="SQ832" s="10"/>
      <c r="SR832" s="10">
        <f>SUM(SQ827:SQ831)</f>
        <v>391.70000000000005</v>
      </c>
      <c r="SS832" s="239"/>
      <c r="ST832" s="179"/>
      <c r="SU832" s="438"/>
      <c r="SW832" s="179"/>
      <c r="SX832" s="179"/>
      <c r="SY832" s="179"/>
      <c r="SZ832" s="10"/>
      <c r="TA832" s="10">
        <f>SUM(SZ827:SZ831)</f>
        <v>388.09999999999997</v>
      </c>
      <c r="TB832" s="239"/>
      <c r="TC832" s="179"/>
      <c r="TD832" s="370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9"/>
      <c r="TO832" s="179"/>
      <c r="TP832" s="179"/>
      <c r="TQ832" s="179"/>
      <c r="TR832" s="10"/>
      <c r="TS832" s="10">
        <f>SUM(TR827:TR831)</f>
        <v>364</v>
      </c>
      <c r="TT832" s="239"/>
      <c r="TU832" s="179"/>
      <c r="TV832" s="439"/>
      <c r="TX832" s="179"/>
      <c r="TY832" s="179"/>
      <c r="TZ832" s="179"/>
      <c r="UA832" s="10"/>
      <c r="UB832" s="10">
        <f>SUM(UA827:UA831)</f>
        <v>123.9</v>
      </c>
      <c r="UC832" s="239"/>
      <c r="UD832" s="179"/>
      <c r="UE832" s="439"/>
      <c r="UG832" s="179"/>
      <c r="UH832" s="179"/>
      <c r="UI832" s="179"/>
      <c r="UJ832" s="10"/>
      <c r="UK832" s="10">
        <f>SUM(UJ827:UJ831)</f>
        <v>513.6</v>
      </c>
      <c r="UL832" s="239"/>
      <c r="UM832" s="179"/>
      <c r="UN832" s="370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9"/>
      <c r="UY832" s="179"/>
      <c r="UZ832" s="179"/>
      <c r="VA832" s="179"/>
      <c r="VB832" s="10"/>
      <c r="VC832" s="10">
        <f>SUM(VB827:VB831)</f>
        <v>371.9</v>
      </c>
      <c r="VD832" s="239"/>
      <c r="VE832" s="179"/>
      <c r="VF832" s="370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9"/>
      <c r="VQ832" s="179"/>
      <c r="VR832" s="179"/>
      <c r="VS832" s="179"/>
      <c r="VT832" s="10"/>
      <c r="VU832" s="10">
        <f>SUM(VT827:VT831)</f>
        <v>373.20000000000005</v>
      </c>
      <c r="VV832" s="239"/>
      <c r="VW832" s="179"/>
      <c r="VX832" s="370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9"/>
      <c r="WI832" s="179"/>
      <c r="WJ832" s="179"/>
      <c r="WK832" s="179"/>
      <c r="WL832" s="179"/>
      <c r="WM832" s="10">
        <f>SUM(WL827:WL831)</f>
        <v>318.5</v>
      </c>
      <c r="WN832" s="239"/>
      <c r="WO832" s="179"/>
      <c r="WP832" s="439"/>
      <c r="WQ832" s="179"/>
      <c r="WR832" s="179"/>
      <c r="WS832" s="179"/>
      <c r="WT832" s="179"/>
      <c r="WU832" s="10"/>
      <c r="WV832" s="10">
        <f>SUM(WU827:WU831)</f>
        <v>433.90000000000003</v>
      </c>
      <c r="WW832" s="239"/>
      <c r="WX832" s="179"/>
      <c r="WY832" s="439"/>
      <c r="XA832" s="179"/>
      <c r="XB832" s="179"/>
      <c r="XC832" s="179"/>
      <c r="XD832" s="179"/>
      <c r="XE832" s="10">
        <f>SUM(XD827:XD831)</f>
        <v>138.5</v>
      </c>
      <c r="XF832" s="239"/>
      <c r="XG832" s="179"/>
      <c r="XH832" s="372"/>
      <c r="XJ832" s="179"/>
      <c r="XK832" s="179"/>
      <c r="XL832" s="179"/>
      <c r="XM832" s="179"/>
      <c r="XN832" s="10">
        <f>SUM(XM827:XM831)</f>
        <v>302.5</v>
      </c>
      <c r="XO832" s="239"/>
      <c r="XP832" s="179"/>
      <c r="XQ832" s="439"/>
      <c r="XS832" s="179"/>
      <c r="XT832" s="179"/>
      <c r="XU832" s="179"/>
      <c r="XV832" s="10"/>
      <c r="XW832" s="10">
        <f>SUM(XV827:XV831)</f>
        <v>511.20000000000005</v>
      </c>
      <c r="XX832" s="239"/>
      <c r="XY832" s="179"/>
      <c r="XZ832" s="439"/>
      <c r="YB832" s="179"/>
      <c r="YC832" s="179"/>
      <c r="YD832" s="179"/>
      <c r="YE832" s="10"/>
      <c r="YF832" s="10">
        <f>SUM(YE827:YE831)</f>
        <v>163</v>
      </c>
      <c r="YG832" s="239"/>
      <c r="YH832" s="179"/>
      <c r="YI832" s="439"/>
      <c r="YK832" s="179"/>
      <c r="YL832" s="179"/>
      <c r="YM832" s="179"/>
      <c r="YN832" s="10"/>
      <c r="YO832" s="10">
        <f>SUM(YN827:YN831)</f>
        <v>337.6</v>
      </c>
      <c r="YP832" s="239"/>
      <c r="YQ832" s="179"/>
      <c r="YR832" s="439"/>
      <c r="YT832" s="179"/>
      <c r="YU832" s="179"/>
      <c r="YV832" s="179"/>
      <c r="YW832" s="10"/>
      <c r="YX832" s="10">
        <f>SUM(YW827:YW831)</f>
        <v>374.2</v>
      </c>
      <c r="YY832" s="239"/>
      <c r="YZ832" s="179"/>
      <c r="ZA832" s="439"/>
      <c r="ZC832" s="179"/>
      <c r="ZD832" s="179"/>
      <c r="ZE832" s="179"/>
      <c r="ZF832" s="10"/>
      <c r="ZG832" s="10">
        <f>SUM(ZF827:ZF831)</f>
        <v>320</v>
      </c>
      <c r="ZH832" s="239"/>
      <c r="ZI832" s="179"/>
      <c r="ZJ832" s="439"/>
      <c r="ZL832" s="179"/>
      <c r="ZM832" s="179"/>
      <c r="ZN832" s="179"/>
      <c r="ZO832" s="10"/>
      <c r="ZP832" s="10">
        <f>SUM(ZO827:ZO831)</f>
        <v>410.2</v>
      </c>
      <c r="ZQ832" s="239"/>
      <c r="ZR832" s="179"/>
      <c r="ZS832" s="439"/>
      <c r="ZU832" s="179"/>
      <c r="ZV832" s="179"/>
      <c r="ZW832" s="179"/>
      <c r="ZX832" s="10"/>
      <c r="ZY832" s="10">
        <f>SUM(ZX827:ZX831)</f>
        <v>131.5</v>
      </c>
      <c r="ZZ832" s="239"/>
      <c r="AAA832" s="179"/>
      <c r="AAB832" s="439"/>
      <c r="AAD832" s="179"/>
      <c r="AAE832" s="179"/>
      <c r="AAF832" s="179"/>
      <c r="AAG832" s="10"/>
      <c r="AAH832" s="10">
        <f>SUM(AAG827:AAG831)</f>
        <v>173.8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9"/>
      <c r="AAV832" s="179"/>
      <c r="AAW832" s="179"/>
      <c r="AAX832" s="179"/>
      <c r="AAY832" s="10"/>
      <c r="AAZ832" s="10">
        <f>SUM(AAY827:AAY831)</f>
        <v>206.5</v>
      </c>
      <c r="ABA832" s="239"/>
      <c r="ABB832" s="179"/>
      <c r="ABC832" s="440"/>
      <c r="ABE832" s="179"/>
      <c r="ABF832" s="179"/>
      <c r="ABG832" s="179"/>
      <c r="ABH832" s="10"/>
      <c r="ABI832" s="10">
        <f>SUM(ABH827:ABH831)</f>
        <v>298.2</v>
      </c>
      <c r="ABJ832" s="239"/>
      <c r="ABK832" s="179"/>
      <c r="ABL832" s="439"/>
      <c r="ABN832" s="179"/>
      <c r="ABO832" s="179"/>
      <c r="ABP832" s="179"/>
      <c r="ABQ832" s="10"/>
      <c r="ABR832" s="10">
        <f>SUM(ABQ827:ABQ831)</f>
        <v>324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9"/>
      <c r="ADG832" s="179"/>
      <c r="ADH832" s="179"/>
      <c r="ADI832" s="179"/>
      <c r="ADJ832" s="10"/>
      <c r="ADK832" s="10">
        <f>SUM(ADJ827:ADJ831)</f>
        <v>374.6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9"/>
      <c r="ADY832" s="179"/>
      <c r="ADZ832" s="179"/>
      <c r="AEA832" s="179"/>
      <c r="AEB832" s="10"/>
      <c r="AEC832" s="10">
        <f>SUM(AEB827:AEB831)</f>
        <v>205.3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9"/>
      <c r="AGA832" s="179"/>
      <c r="AGB832" s="179"/>
      <c r="AGC832" s="179"/>
      <c r="AGD832" s="10"/>
      <c r="AGE832" s="10">
        <f>SUM(AGD827:AGD831)</f>
        <v>440.1</v>
      </c>
      <c r="AGF832" s="239"/>
      <c r="AGG832" s="179"/>
      <c r="AGH832" s="439"/>
      <c r="AGJ832" s="179"/>
      <c r="AGK832" s="179"/>
      <c r="AGL832" s="179"/>
      <c r="AGM832" s="10"/>
      <c r="AGN832" s="10">
        <f>SUM(AGM827:AGM831)</f>
        <v>381.4</v>
      </c>
      <c r="AGO832" s="239"/>
      <c r="AGP832" s="179"/>
      <c r="AGQ832" s="439"/>
      <c r="AGS832" s="179"/>
      <c r="AGT832" s="179"/>
      <c r="AGU832" s="179"/>
      <c r="AGV832" s="10"/>
      <c r="AGW832" s="10">
        <f>SUM(AGV827:AGV831)</f>
        <v>417.20000000000005</v>
      </c>
      <c r="AGX832" s="239"/>
      <c r="AGY832" s="179"/>
      <c r="AGZ832" s="439"/>
      <c r="AHB832" s="179"/>
      <c r="AHC832" s="179"/>
      <c r="AHD832" s="179"/>
      <c r="AHE832" s="10"/>
      <c r="AHF832" s="10">
        <f>SUM(AHE827:AHE831)</f>
        <v>164.4</v>
      </c>
      <c r="AHG832" s="239"/>
      <c r="AHH832" s="179"/>
      <c r="AHI832" s="442"/>
      <c r="AHK832" s="179"/>
      <c r="AHL832" s="179"/>
      <c r="AHM832" s="179"/>
      <c r="AHN832" s="10"/>
      <c r="AHO832" s="10">
        <f>SUM(AHN827:AHN831)</f>
        <v>224.8</v>
      </c>
      <c r="AHP832" s="239"/>
      <c r="AHQ832" s="179"/>
      <c r="AHR832" s="439"/>
      <c r="AHT832" s="179"/>
      <c r="AHU832" s="179"/>
      <c r="AHV832" s="179"/>
      <c r="AHW832" s="10"/>
      <c r="AHX832" s="10">
        <f>SUM(AHW827:AHW831)</f>
        <v>390.8</v>
      </c>
      <c r="AHY832" s="239"/>
      <c r="AHZ832" s="179"/>
      <c r="AIA832" s="439"/>
      <c r="AIC832" s="179"/>
      <c r="AID832" s="179"/>
      <c r="AIE832" s="179"/>
      <c r="AIF832" s="10"/>
      <c r="AIG832" s="10">
        <f>SUM(AIF827:AIF831)</f>
        <v>323.89999999999998</v>
      </c>
      <c r="AIH832" s="239"/>
      <c r="AII832" s="179"/>
      <c r="AIJ832" s="439"/>
      <c r="AIL832" s="179"/>
      <c r="AIM832" s="179"/>
      <c r="AIN832" s="179"/>
      <c r="AIO832" s="10"/>
      <c r="AIP832" s="10">
        <f>SUM(AIO827:AIO831)</f>
        <v>551.30000000000007</v>
      </c>
      <c r="AIQ832" s="239"/>
      <c r="AIR832" s="179"/>
      <c r="AIS832" s="439"/>
      <c r="AIU832" s="179"/>
      <c r="AIV832" s="179"/>
      <c r="AIW832" s="179"/>
      <c r="AIX832" s="10"/>
      <c r="AIY832" s="10">
        <f>SUM(AIX827:AIX831)</f>
        <v>468.3</v>
      </c>
      <c r="AIZ832" s="239"/>
      <c r="AJA832" s="179"/>
      <c r="AJB832" s="372"/>
      <c r="AJD832" s="179"/>
      <c r="AJE832" s="179"/>
      <c r="AJF832" s="179"/>
      <c r="AJG832" s="10"/>
      <c r="AJH832" s="10">
        <f>SUM(AJG827:AJG831)</f>
        <v>221.1</v>
      </c>
      <c r="AJI832" s="239"/>
      <c r="AJJ832" s="179"/>
      <c r="AJK832" s="439"/>
      <c r="AJM832" s="179"/>
      <c r="AJN832" s="179"/>
      <c r="AJO832" s="179"/>
      <c r="AJP832" s="10"/>
      <c r="AJQ832" s="10">
        <f>SUM(AJP827:AJP831)</f>
        <v>493.6</v>
      </c>
      <c r="AJR832" s="239"/>
      <c r="AJS832" s="179"/>
      <c r="AJT832" s="367"/>
      <c r="AJV832" s="179"/>
      <c r="AJW832" s="179"/>
      <c r="AJX832" s="179"/>
      <c r="AJY832" s="10"/>
      <c r="AJZ832" s="10">
        <f>SUM(AJY827:AJY831)</f>
        <v>385.4</v>
      </c>
      <c r="AKA832" s="239"/>
      <c r="AKB832" s="179"/>
      <c r="AKC832" s="439"/>
      <c r="AKE832" s="179"/>
      <c r="AKF832" s="179"/>
      <c r="AKG832" s="179"/>
      <c r="AKH832" s="10"/>
      <c r="AKI832" s="10">
        <f>SUM(AKH827:AKH831)</f>
        <v>436.4</v>
      </c>
      <c r="AKJ832" s="239"/>
      <c r="AKK832" s="179"/>
      <c r="AKL832" s="439"/>
      <c r="AKN832" s="179"/>
      <c r="AKO832" s="179"/>
      <c r="AKP832" s="179"/>
      <c r="AKQ832" s="10"/>
      <c r="AKR832" s="10">
        <f>SUM(AKQ827:AKQ831)</f>
        <v>567.1</v>
      </c>
      <c r="AKS832" s="239"/>
      <c r="AKT832" s="179"/>
      <c r="AKU832" s="439"/>
      <c r="AKW832" s="179"/>
      <c r="AKX832" s="179"/>
      <c r="AKY832" s="179"/>
      <c r="AKZ832" s="10"/>
      <c r="ALA832" s="10">
        <f>SUM(AKZ827:AKZ831)</f>
        <v>324.5</v>
      </c>
      <c r="ALB832" s="239"/>
      <c r="ALC832" s="179"/>
      <c r="ALD832" s="439"/>
      <c r="ALF832" s="179"/>
      <c r="ALG832" s="179"/>
      <c r="ALH832" s="179"/>
      <c r="ALI832" s="10"/>
      <c r="ALJ832" s="10">
        <f>SUM(ALI827:ALI831)</f>
        <v>459.1</v>
      </c>
      <c r="ALK832" s="239"/>
      <c r="ALL832" s="179"/>
      <c r="ALM832" s="439"/>
      <c r="ALO832" s="179"/>
      <c r="ALP832" s="179"/>
      <c r="ALQ832" s="179"/>
      <c r="ALR832" s="10"/>
      <c r="ALS832" s="10">
        <f>SUM(ALR827:ALR831)</f>
        <v>507.40000000000003</v>
      </c>
      <c r="ALT832" s="239"/>
      <c r="ALU832" s="179"/>
      <c r="ALV832" s="439"/>
      <c r="ALX832" s="179"/>
      <c r="ALY832" s="179"/>
      <c r="ALZ832" s="179"/>
      <c r="AMA832" s="10"/>
      <c r="AMB832" s="10">
        <f>SUM(AMA827:AMA831)</f>
        <v>346.29999999999995</v>
      </c>
      <c r="AMC832" s="239"/>
      <c r="AMD832" s="179"/>
      <c r="AME832" s="445"/>
      <c r="AMG832" s="179"/>
      <c r="AMH832" s="179"/>
      <c r="AMI832" s="179"/>
      <c r="AMJ832" s="10"/>
      <c r="AMK832" s="10">
        <f>SUM(AMJ827:AMJ831)</f>
        <v>417.6</v>
      </c>
      <c r="AML832" s="239"/>
      <c r="AMM832" s="179"/>
      <c r="AMN832" s="364"/>
      <c r="AMP832" s="179"/>
      <c r="AMQ832" s="179"/>
      <c r="AMR832" s="179"/>
      <c r="AMS832" s="10"/>
      <c r="AMT832" s="10">
        <f>SUM(AMS827:AMS831)</f>
        <v>266.8</v>
      </c>
      <c r="AMU832" s="239"/>
      <c r="AMV832" s="179"/>
      <c r="AMW832" s="439"/>
      <c r="AMY832" s="179"/>
      <c r="AMZ832" s="179"/>
      <c r="ANA832" s="179"/>
      <c r="ANB832" s="10"/>
      <c r="ANC832" s="10">
        <f>SUM(ANB827:ANB831)</f>
        <v>421.1</v>
      </c>
      <c r="AND832" s="239"/>
      <c r="ANE832" s="179"/>
      <c r="ANF832" s="439"/>
      <c r="ANH832" s="179"/>
      <c r="ANI832" s="179"/>
      <c r="ANJ832" s="179"/>
      <c r="ANK832" s="10"/>
      <c r="ANL832" s="10">
        <f>SUM(ANK827:ANK831)</f>
        <v>390.79999999999995</v>
      </c>
      <c r="ANM832" s="239"/>
      <c r="ANN832" s="179"/>
      <c r="ANO832" s="372"/>
      <c r="ANQ832" s="179"/>
      <c r="ANR832" s="179"/>
      <c r="ANS832" s="179"/>
      <c r="ANT832" s="10"/>
      <c r="ANU832" s="10">
        <f>SUM(ANT827:ANT831)</f>
        <v>428.6</v>
      </c>
      <c r="ANV832" s="239"/>
      <c r="ANW832" s="179"/>
      <c r="ANX832" s="439"/>
      <c r="ANZ832" s="179"/>
      <c r="AOA832" s="179"/>
      <c r="AOB832" s="179"/>
      <c r="AOC832" s="10"/>
      <c r="AOD832" s="10">
        <f>SUM(AOC827:AOC831)</f>
        <v>492.6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9"/>
      <c r="AOR832" s="179"/>
      <c r="AOS832" s="179"/>
      <c r="AOT832" s="179"/>
      <c r="AOU832" s="10"/>
      <c r="AOV832" s="10">
        <f>SUM(AOU827:AOU831)</f>
        <v>408.6</v>
      </c>
      <c r="AOW832" s="239"/>
      <c r="AOX832" s="179"/>
      <c r="AOY832" s="364"/>
      <c r="APA832" s="179"/>
      <c r="APB832" s="179"/>
      <c r="APC832" s="179"/>
      <c r="APD832" s="10"/>
      <c r="APE832" s="10">
        <f>SUM(APD827:APD831)</f>
        <v>370.9</v>
      </c>
      <c r="APF832" s="239"/>
      <c r="APG832" s="179"/>
      <c r="APH832" s="439"/>
      <c r="APJ832" s="179"/>
      <c r="APK832" s="179"/>
      <c r="APL832" s="179"/>
      <c r="APM832" s="10"/>
      <c r="APN832" s="10">
        <f>SUM(APM827:APM831)</f>
        <v>330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9"/>
      <c r="AQB832" s="179"/>
      <c r="AQC832" s="179"/>
      <c r="AQD832" s="179"/>
      <c r="AQE832" s="10"/>
      <c r="AQF832" s="10">
        <f>SUM(AQE827:AQE831)</f>
        <v>316.89999999999998</v>
      </c>
      <c r="AQG832" s="239"/>
      <c r="AQH832" s="179"/>
      <c r="AQI832" s="439"/>
      <c r="AQK832" s="179"/>
      <c r="AQL832" s="179"/>
      <c r="AQM832" s="179"/>
      <c r="AQN832" s="10"/>
      <c r="AQO832" s="10">
        <f>SUM(AQN827:AQN831)</f>
        <v>221.6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9"/>
      <c r="ASD832" s="179"/>
      <c r="ASE832" s="179"/>
      <c r="ASF832" s="179"/>
      <c r="ASG832" s="10"/>
      <c r="ASH832" s="10">
        <f>SUM(ASG827:ASG831)</f>
        <v>509.20000000000005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9"/>
      <c r="ASV832" s="179"/>
      <c r="ASW832" s="179"/>
      <c r="ASX832" s="179"/>
      <c r="ASY832" s="10"/>
      <c r="ASZ832" s="10">
        <f>SUM(ASY827:ASY831)</f>
        <v>70.900000000000006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9"/>
      <c r="AWQ832" s="179"/>
      <c r="AWR832" s="179"/>
      <c r="AWS832" s="179"/>
      <c r="AWT832" s="10"/>
      <c r="AWU832" s="10">
        <f>SUM(AWT827:AWT831)</f>
        <v>375.5</v>
      </c>
      <c r="AWV832" s="239"/>
      <c r="AWW832" s="179"/>
      <c r="AWX832" s="439"/>
      <c r="AWZ832" s="179"/>
      <c r="AXA832" s="179"/>
      <c r="AXB832" s="179"/>
      <c r="AXC832" s="10"/>
      <c r="AXD832" s="10">
        <f>SUM(AXC827:AXC831)</f>
        <v>373.6</v>
      </c>
      <c r="AXE832" s="239"/>
      <c r="AXF832" s="179"/>
      <c r="AXG832" s="439"/>
      <c r="AXI832" s="179"/>
      <c r="AXJ832" s="179"/>
      <c r="AXK832" s="179"/>
      <c r="AXL832" s="10"/>
      <c r="AXM832" s="10">
        <f>SUM(AXL827:AXL831)</f>
        <v>424.5</v>
      </c>
      <c r="AXN832" s="239"/>
      <c r="AXO832" s="179"/>
      <c r="AXP832" s="439"/>
      <c r="AXR832" s="179"/>
      <c r="AXS832" s="179"/>
      <c r="AXT832" s="179"/>
      <c r="AXU832" s="10"/>
      <c r="AXV832" s="10">
        <f>SUM(AXU827:AXU831)</f>
        <v>323.8</v>
      </c>
      <c r="AXW832" s="239"/>
      <c r="AXX832" s="179"/>
      <c r="AXY832" s="439"/>
      <c r="AYA832" s="179"/>
      <c r="AYB832" s="179"/>
      <c r="AYC832" s="179"/>
      <c r="AYD832" s="10"/>
      <c r="AYE832" s="10">
        <f>SUM(AYD827:AYD831)</f>
        <v>529.5</v>
      </c>
      <c r="AYF832" s="239"/>
      <c r="AYG832" s="179"/>
      <c r="AYH832" s="439"/>
      <c r="AYJ832" s="179"/>
      <c r="AYK832" s="179"/>
      <c r="AYL832" s="179"/>
      <c r="AYM832" s="10"/>
      <c r="AYN832" s="10">
        <f>SUM(AYM827:AYM831)</f>
        <v>312.8</v>
      </c>
      <c r="AYO832" s="239"/>
      <c r="AYP832" s="179"/>
      <c r="AYQ832" s="439"/>
      <c r="AYS832" s="179"/>
      <c r="AYT832" s="179"/>
      <c r="AYU832" s="179"/>
      <c r="AYV832" s="10"/>
      <c r="AYW832" s="10">
        <f>SUM(AYV827:AYV831)</f>
        <v>229.8</v>
      </c>
      <c r="AYX832" s="239"/>
      <c r="AYY832" s="179"/>
      <c r="AYZ832" s="439"/>
      <c r="AZB832" s="179"/>
      <c r="AZC832" s="179"/>
      <c r="AZD832" s="179"/>
      <c r="AZE832" s="10"/>
      <c r="AZF832" s="10">
        <f>SUM(AZE827:AZE831)</f>
        <v>385.5</v>
      </c>
      <c r="AZG832" s="239"/>
      <c r="AZH832" s="179"/>
      <c r="AZI832" s="439"/>
      <c r="AZK832" s="179"/>
      <c r="AZL832" s="179"/>
      <c r="AZM832" s="179"/>
      <c r="AZN832" s="10"/>
      <c r="AZO832" s="10">
        <f>SUM(AZN827:AZN831)</f>
        <v>260</v>
      </c>
      <c r="AZP832" s="239"/>
      <c r="AZQ832" s="179"/>
      <c r="AZR832" s="439"/>
      <c r="AZT832" s="179"/>
      <c r="AZU832" s="179"/>
      <c r="AZV832" s="179"/>
      <c r="AZW832" s="10"/>
      <c r="AZX832" s="10">
        <f>SUM(AZW827:AZW831)</f>
        <v>302.60000000000002</v>
      </c>
      <c r="AZY832" s="239"/>
      <c r="AZZ832" s="179"/>
      <c r="BAA832" s="439"/>
      <c r="BAC832" s="179"/>
      <c r="BAD832" s="179"/>
      <c r="BAE832" s="179"/>
      <c r="BAF832" s="10"/>
      <c r="BAG832" s="10">
        <f>SUM(BAF827:BAF831)</f>
        <v>354.4</v>
      </c>
      <c r="BAH832" s="239"/>
      <c r="BAI832" s="179"/>
      <c r="BAJ832" s="442"/>
      <c r="BAL832" s="179"/>
      <c r="BAM832" s="179"/>
      <c r="BAN832" s="179"/>
      <c r="BAO832" s="10"/>
      <c r="BAP832" s="10">
        <f>SUM(BAO827:BAO831)</f>
        <v>366.3</v>
      </c>
      <c r="BAQ832" s="239"/>
      <c r="BAR832" s="179"/>
      <c r="BAS832" s="439"/>
      <c r="BAU832" s="179"/>
      <c r="BAV832" s="179"/>
      <c r="BAW832" s="179"/>
      <c r="BAX832" s="10"/>
      <c r="BAY832" s="10">
        <f>SUM(BAX827:BAX831)</f>
        <v>286.60000000000002</v>
      </c>
      <c r="BAZ832" s="239"/>
      <c r="BBA832" s="179"/>
      <c r="BBB832" s="439"/>
      <c r="BBD832" s="179"/>
      <c r="BBE832" s="179"/>
      <c r="BBF832" s="179"/>
      <c r="BBG832" s="10"/>
      <c r="BBH832" s="10">
        <f>SUM(BBG827:BBG831)</f>
        <v>342</v>
      </c>
      <c r="BBI832" s="239"/>
      <c r="BBJ832" s="179"/>
      <c r="BBK832" s="439"/>
      <c r="BBM832" s="179"/>
      <c r="BBN832" s="179"/>
      <c r="BBO832" s="179"/>
      <c r="BBP832" s="10"/>
      <c r="BBQ832" s="10">
        <f>SUM(BBP827:BBP831)</f>
        <v>456</v>
      </c>
      <c r="BBR832" s="239"/>
      <c r="BBS832" s="179"/>
      <c r="BBT832" s="367"/>
      <c r="BBV832" s="179"/>
      <c r="BBW832" s="179"/>
      <c r="BBX832" s="179"/>
      <c r="BBY832" s="10"/>
      <c r="BBZ832" s="10">
        <f>SUM(BBY827:BBY831)</f>
        <v>511.80000000000007</v>
      </c>
      <c r="BCA832" s="239"/>
      <c r="BCB832" s="179"/>
      <c r="BCC832" s="439"/>
      <c r="BCE832" s="179"/>
      <c r="BCF832" s="179"/>
      <c r="BCG832" s="179"/>
      <c r="BCH832" s="10"/>
      <c r="BCI832" s="10">
        <f>SUM(BCH827:BCH831)</f>
        <v>194.70000000000002</v>
      </c>
      <c r="BCJ832" s="239"/>
      <c r="BCK832" s="179"/>
      <c r="BCL832" s="439"/>
      <c r="BCN832" s="179"/>
      <c r="BCO832" s="179"/>
      <c r="BCP832" s="179"/>
      <c r="BCQ832" s="10"/>
      <c r="BCR832" s="10">
        <f>SUM(BCQ827:BCQ831)</f>
        <v>542.6</v>
      </c>
      <c r="BCS832" s="239"/>
      <c r="BCT832" s="179"/>
      <c r="BCU832" s="372"/>
      <c r="BCW832" s="179"/>
      <c r="BCX832" s="179"/>
      <c r="BCY832" s="179"/>
      <c r="BCZ832" s="10"/>
      <c r="BDA832" s="10">
        <f>SUM(BCZ827:BCZ831)</f>
        <v>522</v>
      </c>
      <c r="BDB832" s="239"/>
      <c r="BDC832" s="179"/>
      <c r="BDD832" s="367"/>
      <c r="BDF832" s="179"/>
      <c r="BDG832" s="179"/>
      <c r="BDH832" s="179"/>
      <c r="BDI832" s="10"/>
      <c r="BDJ832" s="10">
        <f>SUM(BDI827:BDI831)</f>
        <v>352.3</v>
      </c>
      <c r="BDK832" s="239"/>
      <c r="BDL832" s="179"/>
      <c r="BDM832" s="439"/>
      <c r="BDO832" s="179"/>
      <c r="BDP832" s="179"/>
      <c r="BDQ832" s="179"/>
      <c r="BDR832" s="10"/>
      <c r="BDS832" s="10">
        <f>SUM(BDR827:BDR831)</f>
        <v>541.70000000000005</v>
      </c>
      <c r="BDT832" s="239"/>
      <c r="BDU832" s="179"/>
      <c r="BDV832" s="439"/>
      <c r="BDX832" s="179"/>
      <c r="BDY832" s="179"/>
      <c r="BDZ832" s="179"/>
      <c r="BEA832" s="10"/>
      <c r="BEB832" s="10">
        <f>SUM(BEA827:BEA831)</f>
        <v>599.59999999999991</v>
      </c>
      <c r="BEC832" s="239"/>
      <c r="BED832" s="179"/>
      <c r="BEE832" s="439"/>
      <c r="BEG832" s="179"/>
      <c r="BEH832" s="179"/>
      <c r="BEI832" s="179"/>
      <c r="BEJ832" s="10"/>
      <c r="BEK832" s="10">
        <f>SUM(BEJ827:BEJ831)</f>
        <v>388.20000000000005</v>
      </c>
      <c r="BEL832" s="239"/>
      <c r="BEM832" s="179"/>
      <c r="BEN832" s="439"/>
      <c r="BEP832" s="179"/>
      <c r="BEQ832" s="179"/>
      <c r="BER832" s="179"/>
      <c r="BES832" s="10"/>
      <c r="BET832" s="10">
        <f>SUM(BES827:BES831)</f>
        <v>205.10000000000002</v>
      </c>
      <c r="BEU832" s="239"/>
      <c r="BEV832" s="179"/>
      <c r="BEW832" s="439"/>
      <c r="BEY832" s="179"/>
      <c r="BEZ832" s="179"/>
      <c r="BFA832" s="179"/>
      <c r="BFB832" s="10"/>
      <c r="BFC832" s="10">
        <f>SUM(BFB827:BFB831)</f>
        <v>330.6</v>
      </c>
      <c r="BFD832" s="239"/>
      <c r="BFE832" s="179"/>
      <c r="BFF832" s="439"/>
      <c r="BFH832" s="179"/>
      <c r="BFI832" s="179"/>
      <c r="BFJ832" s="179"/>
      <c r="BFK832" s="10"/>
      <c r="BFL832" s="10">
        <f>SUM(BFK827:BFK831)</f>
        <v>543.79999999999995</v>
      </c>
      <c r="BFM832" s="239"/>
      <c r="BFN832" s="179"/>
      <c r="BFO832" s="439"/>
      <c r="BFQ832" s="179"/>
      <c r="BFR832" s="179"/>
      <c r="BFS832" s="179"/>
      <c r="BFT832" s="10"/>
      <c r="BFU832" s="10">
        <f>SUM(BFT827:BFT831)</f>
        <v>516.4</v>
      </c>
      <c r="BFV832" s="239"/>
      <c r="BFW832" s="179"/>
      <c r="BFX832" s="372"/>
      <c r="BFZ832" s="179"/>
      <c r="BGA832" s="179"/>
      <c r="BGB832" s="179"/>
      <c r="BGC832" s="10"/>
      <c r="BGD832" s="10">
        <f>SUM(BGC827:BGC831)</f>
        <v>289.60000000000002</v>
      </c>
      <c r="BGE832" s="239"/>
      <c r="BGF832" s="179"/>
      <c r="BGG832" s="439"/>
      <c r="BGI832" s="179"/>
      <c r="BGJ832" s="179"/>
      <c r="BGK832" s="179"/>
      <c r="BGL832" s="10"/>
      <c r="BGM832" s="10">
        <f>SUM(BGL827:BGL831)</f>
        <v>329.5</v>
      </c>
      <c r="BGN832" s="239"/>
      <c r="BGO832" s="179"/>
      <c r="BGP832" s="372"/>
      <c r="BGR832" s="179"/>
      <c r="BGS832" s="179"/>
      <c r="BGT832" s="179"/>
      <c r="BGU832" s="10"/>
      <c r="BGV832" s="10">
        <f>SUM(BGU827:BGU831)</f>
        <v>404.7</v>
      </c>
      <c r="BGW832" s="239"/>
      <c r="BGX832" s="179"/>
      <c r="BGY832" s="439"/>
      <c r="BHA832" s="179"/>
      <c r="BHB832" s="179"/>
      <c r="BHC832" s="179"/>
      <c r="BHD832" s="10"/>
      <c r="BHE832" s="10">
        <f>SUM(BHD827:BHD831)</f>
        <v>496.5</v>
      </c>
    </row>
    <row r="833" spans="1:1565" s="14" customFormat="1" ht="15">
      <c r="A833" s="179" t="s">
        <v>95</v>
      </c>
      <c r="B833" s="363" t="s">
        <v>1995</v>
      </c>
      <c r="D833" s="248">
        <f>IF(C833="Kopman",1.7,1)</f>
        <v>1</v>
      </c>
      <c r="E833" s="180">
        <f>VLOOKUP(B833,$A$879:$F$2508,6,FALSE)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1" t="s">
        <v>1995</v>
      </c>
      <c r="M833" s="248">
        <f>IF(L833="Kopman",1.7,1)</f>
        <v>1</v>
      </c>
      <c r="N833" s="180">
        <f>VLOOKUP(K833,$A$879:$F$2508,6,FALSE)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2" t="s">
        <v>1995</v>
      </c>
      <c r="U833" s="14" t="s">
        <v>1662</v>
      </c>
      <c r="V833" s="248">
        <f>IF(U833="Kopman",1.7,1)</f>
        <v>1.7</v>
      </c>
      <c r="W833" s="180">
        <f>VLOOKUP(T833,$A$879:$F$2508,6,FALSE)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2" t="s">
        <v>1995</v>
      </c>
      <c r="AD833" s="14" t="s">
        <v>1662</v>
      </c>
      <c r="AE833" s="248">
        <f>IF(AD833="Kopman",1.7,1)</f>
        <v>1.7</v>
      </c>
      <c r="AF833" s="180">
        <f>VLOOKUP(AC833,$A$879:$F$2508,6,FALSE)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1" t="s">
        <v>1803</v>
      </c>
      <c r="AN833" s="248">
        <f>IF(AM833="Kopman",1.7,1)</f>
        <v>1</v>
      </c>
      <c r="AO833" s="180">
        <f>VLOOKUP(AL833,$A$879:$F$2508,6,FALSE)</f>
        <v>27</v>
      </c>
      <c r="AP833" s="179" t="s">
        <v>61</v>
      </c>
      <c r="AQ833" s="10">
        <f>AO833*1.5*AN833</f>
        <v>40.5</v>
      </c>
      <c r="AR833" s="10"/>
      <c r="AS833" s="233"/>
      <c r="AT833" s="179" t="s">
        <v>95</v>
      </c>
      <c r="AU833" s="361" t="s">
        <v>1995</v>
      </c>
      <c r="AW833" s="248">
        <f>IF(AV833="Kopman",1.7,1)</f>
        <v>1</v>
      </c>
      <c r="AX833" s="180">
        <f>VLOOKUP(AU833,$A$879:$F$2508,6,FALSE)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1" t="s">
        <v>1995</v>
      </c>
      <c r="BF833" s="248">
        <f>IF(BE833="Kopman",1.7,1)</f>
        <v>1</v>
      </c>
      <c r="BG833" s="180">
        <f>VLOOKUP(BD833,$A$879:$F$2508,6,FALSE)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1" t="s">
        <v>2040</v>
      </c>
      <c r="BO833" s="248">
        <f>IF(BN833="Kopman",1.7,1)</f>
        <v>1</v>
      </c>
      <c r="BP833" s="180">
        <f>VLOOKUP(BM833,$A$879:$F$2508,6,FALSE)</f>
        <v>45</v>
      </c>
      <c r="BQ833" s="179" t="s">
        <v>61</v>
      </c>
      <c r="BR833" s="10">
        <f>BP833*1.5*BO833</f>
        <v>67.5</v>
      </c>
      <c r="BS833" s="10"/>
      <c r="BT833" s="233"/>
      <c r="BU833" s="179" t="s">
        <v>95</v>
      </c>
      <c r="BV833" s="361" t="s">
        <v>1995</v>
      </c>
      <c r="BX833" s="248">
        <f>IF(BW833="Kopman",1.7,1)</f>
        <v>1</v>
      </c>
      <c r="BY833" s="180">
        <f>VLOOKUP(BV833,$A$879:$F$2508,6,FALSE)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1" t="s">
        <v>1995</v>
      </c>
      <c r="CG833" s="248">
        <f>IF(CF833="Kopman",1.7,1)</f>
        <v>1</v>
      </c>
      <c r="CH833" s="180">
        <f>VLOOKUP(CE833,$A$879:$F$2508,6,FALSE)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2" t="s">
        <v>3139</v>
      </c>
      <c r="CO833" s="14" t="s">
        <v>1662</v>
      </c>
      <c r="CP833" s="248">
        <f>IF(CO833="Kopman",1.7,1)</f>
        <v>1.7</v>
      </c>
      <c r="CQ833" s="180">
        <f>VLOOKUP(CN833,$A$879:$F$2508,6,FALSE)</f>
        <v>45</v>
      </c>
      <c r="CR833" s="179" t="s">
        <v>61</v>
      </c>
      <c r="CS833" s="10">
        <f>CQ833*1.5*CP833</f>
        <v>114.75</v>
      </c>
      <c r="CT833" s="10"/>
      <c r="CU833" s="233"/>
      <c r="CV833" s="179" t="s">
        <v>95</v>
      </c>
      <c r="CW833" s="361" t="s">
        <v>1995</v>
      </c>
      <c r="CY833" s="248">
        <f>IF(CX833="Kopman",1.7,1)</f>
        <v>1</v>
      </c>
      <c r="CZ833" s="180">
        <f>VLOOKUP(CW833,$A$879:$F$2508,6,FALSE)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1" t="s">
        <v>1995</v>
      </c>
      <c r="DH833" s="248">
        <f>IF(DG833="Kopman",1.7,1)</f>
        <v>1</v>
      </c>
      <c r="DI833" s="180">
        <f>VLOOKUP(DF833,$A$879:$F$2508,6,FALSE)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1" t="s">
        <v>3139</v>
      </c>
      <c r="DQ833" s="248">
        <f>IF(DP833="Kopman",1.7,1)</f>
        <v>1</v>
      </c>
      <c r="DR833" s="180">
        <f>VLOOKUP(DO833,$A$879:$F$2508,6,FALSE)</f>
        <v>45</v>
      </c>
      <c r="DS833" s="179" t="s">
        <v>61</v>
      </c>
      <c r="DT833" s="10">
        <f>DR833*1.5*DQ833</f>
        <v>67.5</v>
      </c>
      <c r="DU833" s="10"/>
      <c r="DV833" s="233"/>
      <c r="DW833" s="179" t="s">
        <v>95</v>
      </c>
      <c r="DX833" s="361" t="s">
        <v>1995</v>
      </c>
      <c r="DZ833" s="248">
        <f>IF(DY833="Kopman",1.7,1)</f>
        <v>1</v>
      </c>
      <c r="EA833" s="180">
        <f>VLOOKUP(DX833,$A$879:$F$2508,6,FALSE)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1" t="s">
        <v>1995</v>
      </c>
      <c r="EI833" s="248">
        <f>IF(EH833="Kopman",1.7,1)</f>
        <v>1</v>
      </c>
      <c r="EJ833" s="180">
        <f>VLOOKUP(EG833,$A$879:$F$2508,6,FALSE)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2" t="s">
        <v>1803</v>
      </c>
      <c r="EQ833" s="14" t="s">
        <v>1662</v>
      </c>
      <c r="ER833" s="248">
        <f>IF(EQ833="Kopman",1.7,1)</f>
        <v>1.7</v>
      </c>
      <c r="ES833" s="180">
        <f>VLOOKUP(EP833,$A$879:$F$2508,6,FALSE)</f>
        <v>27</v>
      </c>
      <c r="ET833" s="179" t="s">
        <v>61</v>
      </c>
      <c r="EU833" s="10">
        <f>ES833*1.5*ER833</f>
        <v>68.849999999999994</v>
      </c>
      <c r="EV833" s="10"/>
      <c r="EW833" s="233"/>
      <c r="EX833" s="179" t="s">
        <v>95</v>
      </c>
      <c r="EY833" s="361" t="s">
        <v>1715</v>
      </c>
      <c r="FA833" s="248">
        <f>IF(EZ833="Kopman",1.7,1)</f>
        <v>1</v>
      </c>
      <c r="FB833" s="180">
        <f>VLOOKUP(EY833,$A$879:$F$2508,6,FALSE)</f>
        <v>60</v>
      </c>
      <c r="FC833" s="179" t="s">
        <v>61</v>
      </c>
      <c r="FD833" s="10">
        <f>FB833*1.5*FA833</f>
        <v>90</v>
      </c>
      <c r="FE833" s="10"/>
      <c r="FF833" s="233"/>
      <c r="FG833" s="179" t="s">
        <v>95</v>
      </c>
      <c r="FH833" s="361" t="s">
        <v>2648</v>
      </c>
      <c r="FJ833" s="248">
        <f>IF(FI833="Kopman",1.7,1)</f>
        <v>1</v>
      </c>
      <c r="FK833" s="180">
        <f>VLOOKUP(FH833,$A$879:$F$2508,6,FALSE)</f>
        <v>103</v>
      </c>
      <c r="FL833" s="179" t="s">
        <v>61</v>
      </c>
      <c r="FM833" s="10">
        <f>FK833*1.5*FJ833</f>
        <v>154.5</v>
      </c>
      <c r="FN833" s="10"/>
      <c r="FO833" s="233"/>
      <c r="FP833" s="179" t="s">
        <v>95</v>
      </c>
      <c r="FQ833" s="361" t="s">
        <v>1995</v>
      </c>
      <c r="FS833" s="248">
        <f>IF(FR833="Kopman",1.7,1)</f>
        <v>1</v>
      </c>
      <c r="FT833" s="180">
        <f>VLOOKUP(FQ833,$A$879:$F$2508,6,FALSE)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9" t="s">
        <v>183</v>
      </c>
      <c r="GB833" s="248">
        <f>IF(GA833="Kopman",1.7,1)</f>
        <v>1</v>
      </c>
      <c r="GC833" s="180" t="e">
        <f>VLOOKUP(FZ833,$A$879:$F$2508,6,FALSE)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2" t="s">
        <v>1995</v>
      </c>
      <c r="GJ833" s="14" t="s">
        <v>1662</v>
      </c>
      <c r="GK833" s="248">
        <f>IF(GJ833="Kopman",1.7,1)</f>
        <v>1.7</v>
      </c>
      <c r="GL833" s="180">
        <f>VLOOKUP(GI833,$A$879:$F$2508,6,FALSE)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1" t="s">
        <v>2648</v>
      </c>
      <c r="GT833" s="248">
        <f>IF(GS833="Kopman",1.7,1)</f>
        <v>1</v>
      </c>
      <c r="GU833" s="180">
        <f>VLOOKUP(GR833,$A$879:$F$2508,6,FALSE)</f>
        <v>103</v>
      </c>
      <c r="GV833" s="179" t="s">
        <v>149</v>
      </c>
      <c r="GW833" s="10">
        <f>GU833*1.5*GT833</f>
        <v>154.5</v>
      </c>
      <c r="GX833" s="10"/>
      <c r="GY833" s="233"/>
      <c r="GZ833" s="179" t="s">
        <v>95</v>
      </c>
      <c r="HA833" s="361" t="s">
        <v>611</v>
      </c>
      <c r="HC833" s="248">
        <f>IF(HB833="Kopman",1.7,1)</f>
        <v>1</v>
      </c>
      <c r="HD833" s="180">
        <f>VLOOKUP(HA833,$A$879:$F$2508,6,FALSE)</f>
        <v>0</v>
      </c>
      <c r="HE833" s="179" t="s">
        <v>61</v>
      </c>
      <c r="HF833" s="10">
        <f>HD833*1.5*HC833</f>
        <v>0</v>
      </c>
      <c r="HG833" s="10"/>
      <c r="HH833" s="233"/>
      <c r="HI833" s="179" t="s">
        <v>95</v>
      </c>
      <c r="HJ833" s="361" t="s">
        <v>1995</v>
      </c>
      <c r="HL833" s="248">
        <f>IF(HK833="Kopman",1.7,1)</f>
        <v>1</v>
      </c>
      <c r="HM833" s="180">
        <f>VLOOKUP(HJ833,$A$879:$F$2508,6,FALSE)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1" t="s">
        <v>3139</v>
      </c>
      <c r="HU833" s="248">
        <f>IF(HT833="Kopman",1.7,1)</f>
        <v>1</v>
      </c>
      <c r="HV833" s="180">
        <f>VLOOKUP(HS833,$A$879:$F$2508,6,FALSE)</f>
        <v>45</v>
      </c>
      <c r="HW833" s="179" t="s">
        <v>61</v>
      </c>
      <c r="HX833" s="10">
        <f>HV833*1.5*HU833</f>
        <v>67.5</v>
      </c>
      <c r="HY833" s="10"/>
      <c r="HZ833" s="233"/>
      <c r="IA833" s="179" t="s">
        <v>95</v>
      </c>
      <c r="IB833" s="361" t="s">
        <v>1995</v>
      </c>
      <c r="ID833" s="248">
        <f>IF(IC833="Kopman",1.7,1)</f>
        <v>1</v>
      </c>
      <c r="IE833" s="180">
        <f>VLOOKUP(IB833,$A$879:$F$2508,6,FALSE)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1" t="s">
        <v>1995</v>
      </c>
      <c r="IM833" s="248">
        <f>IF(IL833="Kopman",1.7,1)</f>
        <v>1</v>
      </c>
      <c r="IN833" s="180">
        <f>VLOOKUP(IK833,$A$879:$F$2508,6,FALSE)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1" t="s">
        <v>1995</v>
      </c>
      <c r="IV833" s="248">
        <f>IF(IU833="Kopman",1.7,1)</f>
        <v>1</v>
      </c>
      <c r="IW833" s="180">
        <f>VLOOKUP(IT833,$A$879:$F$2508,6,FALSE)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1" t="s">
        <v>2353</v>
      </c>
      <c r="JE833" s="248">
        <f>IF(JD833="Kopman",1.7,1)</f>
        <v>1</v>
      </c>
      <c r="JF833" s="180">
        <f>VLOOKUP(JC833,$A$879:$F$2508,6,FALSE)</f>
        <v>72</v>
      </c>
      <c r="JG833" s="179" t="s">
        <v>61</v>
      </c>
      <c r="JH833" s="10">
        <f>JF833*1.5*JE833</f>
        <v>108</v>
      </c>
      <c r="JI833" s="10"/>
      <c r="JJ833" s="233"/>
      <c r="JK833" s="179" t="s">
        <v>95</v>
      </c>
      <c r="JL833" s="361" t="s">
        <v>983</v>
      </c>
      <c r="JN833" s="248">
        <f>IF(JM833="Kopman",1.7,1)</f>
        <v>1</v>
      </c>
      <c r="JO833" s="180">
        <f>VLOOKUP(JL833,$A$879:$F$2508,6,FALSE)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1" t="s">
        <v>2648</v>
      </c>
      <c r="JW833" s="248">
        <f>IF(JV833="Kopman",1.7,1)</f>
        <v>1</v>
      </c>
      <c r="JX833" s="180">
        <f>VLOOKUP(JU833,$A$879:$F$2508,6,FALSE)</f>
        <v>103</v>
      </c>
      <c r="JY833" s="179" t="s">
        <v>61</v>
      </c>
      <c r="JZ833" s="10">
        <f>JX833*1.5*JW833</f>
        <v>154.5</v>
      </c>
      <c r="KA833" s="10"/>
      <c r="KB833" s="233"/>
      <c r="KC833" s="179" t="s">
        <v>95</v>
      </c>
      <c r="KD833" s="369" t="s">
        <v>183</v>
      </c>
      <c r="KF833" s="248">
        <f>IF(KE833="Kopman",1.7,1)</f>
        <v>1</v>
      </c>
      <c r="KG833" s="180" t="e">
        <f>VLOOKUP(KD833,$A$879:$F$2508,6,FALSE)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2" t="s">
        <v>3139</v>
      </c>
      <c r="KN833" s="14" t="s">
        <v>1662</v>
      </c>
      <c r="KO833" s="248">
        <f>IF(KN833="Kopman",1.7,1)</f>
        <v>1.7</v>
      </c>
      <c r="KP833" s="180">
        <f>VLOOKUP(KM833,$A$879:$F$2508,6,FALSE)</f>
        <v>45</v>
      </c>
      <c r="KQ833" s="179" t="s">
        <v>149</v>
      </c>
      <c r="KR833" s="10">
        <f>KP833*1.5*KO833</f>
        <v>114.75</v>
      </c>
      <c r="KS833" s="10"/>
      <c r="KT833" s="233"/>
      <c r="KU833" s="179" t="s">
        <v>95</v>
      </c>
      <c r="KV833" s="361" t="s">
        <v>426</v>
      </c>
      <c r="KX833" s="248">
        <f>IF(KW833="Kopman",1.7,1)</f>
        <v>1</v>
      </c>
      <c r="KY833" s="180">
        <f>VLOOKUP(KV833,$A$879:$F$2508,6,FALSE)</f>
        <v>14</v>
      </c>
      <c r="KZ833" s="179" t="s">
        <v>61</v>
      </c>
      <c r="LA833" s="10">
        <f>KY833*1.5*KX833</f>
        <v>21</v>
      </c>
      <c r="LB833" s="10"/>
      <c r="LC833" s="233"/>
      <c r="LD833" s="179" t="s">
        <v>95</v>
      </c>
      <c r="LE833" s="369" t="s">
        <v>183</v>
      </c>
      <c r="LG833" s="248">
        <f>IF(LF833="Kopman",1.7,1)</f>
        <v>1</v>
      </c>
      <c r="LH833" s="180" t="e">
        <f>VLOOKUP(LE833,$A$879:$F$2508,6,FALSE)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1" t="s">
        <v>1995</v>
      </c>
      <c r="LP833" s="248">
        <f>IF(LO833="Kopman",1.7,1)</f>
        <v>1</v>
      </c>
      <c r="LQ833" s="180">
        <f>VLOOKUP(LN833,$A$879:$F$2508,6,FALSE)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1" t="s">
        <v>494</v>
      </c>
      <c r="LY833" s="248">
        <f>IF(LX833="Kopman",1.7,1)</f>
        <v>1</v>
      </c>
      <c r="LZ833" s="180">
        <f>VLOOKUP(LW833,$A$879:$F$2508,6,FALSE)</f>
        <v>134</v>
      </c>
      <c r="MA833" s="179" t="s">
        <v>61</v>
      </c>
      <c r="MB833" s="10">
        <f>LZ833*1.5*LY833</f>
        <v>201</v>
      </c>
      <c r="MC833" s="10"/>
      <c r="MD833" s="233"/>
      <c r="ME833" s="179" t="s">
        <v>95</v>
      </c>
      <c r="MF833" s="361" t="s">
        <v>2648</v>
      </c>
      <c r="MH833" s="248">
        <f>IF(MG833="Kopman",1.7,1)</f>
        <v>1</v>
      </c>
      <c r="MI833" s="180">
        <f>VLOOKUP(MF833,$A$879:$F$2508,6,FALSE)</f>
        <v>103</v>
      </c>
      <c r="MJ833" s="179" t="s">
        <v>61</v>
      </c>
      <c r="MK833" s="10">
        <f>MI833*1.5*MH833</f>
        <v>154.5</v>
      </c>
      <c r="ML833" s="10"/>
      <c r="MM833" s="233"/>
      <c r="MN833" s="179" t="s">
        <v>95</v>
      </c>
      <c r="MO833" s="369" t="s">
        <v>183</v>
      </c>
      <c r="MQ833" s="248">
        <f>IF(MP833="Kopman",1.7,1)</f>
        <v>1</v>
      </c>
      <c r="MR833" s="180" t="e">
        <f>VLOOKUP(MO833,$A$879:$F$2508,6,FALSE)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1" t="s">
        <v>1995</v>
      </c>
      <c r="MZ833" s="248">
        <f>IF(MY833="Kopman",1.7,1)</f>
        <v>1</v>
      </c>
      <c r="NA833" s="180">
        <f>VLOOKUP(MX833,$A$879:$F$2508,6,FALSE)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1" t="s">
        <v>3139</v>
      </c>
      <c r="NI833" s="248">
        <f>IF(NH833="Kopman",1.7,1)</f>
        <v>1</v>
      </c>
      <c r="NJ833" s="180">
        <f>VLOOKUP(NG833,$A$879:$F$2508,6,FALSE)</f>
        <v>45</v>
      </c>
      <c r="NK833" s="179" t="s">
        <v>61</v>
      </c>
      <c r="NL833" s="10">
        <f>NJ833*1.5*NI833</f>
        <v>67.5</v>
      </c>
      <c r="NM833" s="10"/>
      <c r="NN833" s="233"/>
      <c r="NO833" s="179" t="s">
        <v>95</v>
      </c>
      <c r="NP833" s="361" t="s">
        <v>1714</v>
      </c>
      <c r="NR833" s="248">
        <f>IF(NQ833="Kopman",1.7,1)</f>
        <v>1</v>
      </c>
      <c r="NS833" s="180">
        <f>VLOOKUP(NP833,$A$879:$F$2508,6,FALSE)</f>
        <v>116</v>
      </c>
      <c r="NT833" s="179" t="s">
        <v>61</v>
      </c>
      <c r="NU833" s="10">
        <f>NS833*1.5*NR833</f>
        <v>174</v>
      </c>
      <c r="NV833" s="10"/>
      <c r="NW833" s="233"/>
      <c r="NX833" s="179" t="s">
        <v>95</v>
      </c>
      <c r="NY833" s="361" t="s">
        <v>2648</v>
      </c>
      <c r="OA833" s="248">
        <f>IF(NZ833="Kopman",1.7,1)</f>
        <v>1</v>
      </c>
      <c r="OB833" s="180">
        <f>VLOOKUP(NY833,$A$879:$F$2508,6,FALSE)</f>
        <v>103</v>
      </c>
      <c r="OC833" s="179" t="s">
        <v>149</v>
      </c>
      <c r="OD833" s="10">
        <f>OB833*1.5*OA833</f>
        <v>154.5</v>
      </c>
      <c r="OE833" s="10"/>
      <c r="OF833" s="233"/>
      <c r="OG833" s="179" t="s">
        <v>95</v>
      </c>
      <c r="OH833" s="361" t="s">
        <v>611</v>
      </c>
      <c r="OJ833" s="248">
        <f>IF(OI833="Kopman",1.7,1)</f>
        <v>1</v>
      </c>
      <c r="OK833" s="180">
        <f>VLOOKUP(OH833,$A$879:$F$2508,6,FALSE)</f>
        <v>0</v>
      </c>
      <c r="OL833" s="179" t="s">
        <v>61</v>
      </c>
      <c r="OM833" s="10">
        <f>OK833*1.5*OJ833</f>
        <v>0</v>
      </c>
      <c r="ON833" s="10"/>
      <c r="OO833" s="233"/>
      <c r="OP833" s="179" t="s">
        <v>95</v>
      </c>
      <c r="OQ833" s="361" t="s">
        <v>431</v>
      </c>
      <c r="OS833" s="248">
        <f>IF(OR833="Kopman",1.7,1)</f>
        <v>1</v>
      </c>
      <c r="OT833" s="180">
        <f>VLOOKUP(OQ833,$A$879:$F$2508,6,FALSE)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1" t="s">
        <v>2472</v>
      </c>
      <c r="PB833" s="248">
        <f>IF(PA833="Kopman",1.7,1)</f>
        <v>1</v>
      </c>
      <c r="PC833" s="180">
        <f>VLOOKUP(OZ833,$A$879:$F$2508,6,FALSE)</f>
        <v>15</v>
      </c>
      <c r="PD833" s="179" t="s">
        <v>61</v>
      </c>
      <c r="PE833" s="10">
        <f>PC833*1.5*PB833</f>
        <v>22.5</v>
      </c>
      <c r="PF833" s="10"/>
      <c r="PG833" s="233"/>
      <c r="PH833" s="179" t="s">
        <v>95</v>
      </c>
      <c r="PI833" s="361" t="s">
        <v>1995</v>
      </c>
      <c r="PK833" s="248">
        <f>IF(PJ833="Kopman",1.7,1)</f>
        <v>1</v>
      </c>
      <c r="PL833" s="180">
        <f>VLOOKUP(PI833,$A$879:$F$2508,6,FALSE)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1" t="s">
        <v>494</v>
      </c>
      <c r="PT833" s="248">
        <f>IF(PS833="Kopman",1.7,1)</f>
        <v>1</v>
      </c>
      <c r="PU833" s="180">
        <f>VLOOKUP(PR833,$A$879:$F$2508,6,FALSE)</f>
        <v>134</v>
      </c>
      <c r="PV833" s="179" t="s">
        <v>61</v>
      </c>
      <c r="PW833" s="10">
        <f>PU833*1.5*PT833</f>
        <v>201</v>
      </c>
      <c r="PX833" s="10"/>
      <c r="PY833" s="233"/>
      <c r="PZ833" s="179" t="s">
        <v>95</v>
      </c>
      <c r="QA833" s="363" t="s">
        <v>1995</v>
      </c>
      <c r="QC833" s="248">
        <f>IF(QB833="Kopman",1.7,1)</f>
        <v>1</v>
      </c>
      <c r="QD833" s="180">
        <f>VLOOKUP(QA833,$A$879:$F$2508,6,FALSE)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9" t="s">
        <v>183</v>
      </c>
      <c r="QL833" s="248">
        <f>IF(QK833="Kopman",1.7,1)</f>
        <v>1</v>
      </c>
      <c r="QM833" s="180" t="e">
        <f>VLOOKUP(QJ833,$A$879:$F$2508,6,FALSE)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1" t="s">
        <v>1995</v>
      </c>
      <c r="QU833" s="248">
        <f>IF(QT833="Kopman",1.7,1)</f>
        <v>1</v>
      </c>
      <c r="QV833" s="180">
        <f>VLOOKUP(QS833,$A$879:$F$2508,6,FALSE)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1" t="s">
        <v>2648</v>
      </c>
      <c r="RD833" s="248">
        <f>IF(RC833="Kopman",1.7,1)</f>
        <v>1</v>
      </c>
      <c r="RE833" s="180">
        <f>VLOOKUP(RB833,$A$879:$F$2508,6,FALSE)</f>
        <v>103</v>
      </c>
      <c r="RF833" s="179" t="s">
        <v>61</v>
      </c>
      <c r="RG833" s="10">
        <f>RE833*1.5*RD833</f>
        <v>154.5</v>
      </c>
      <c r="RH833" s="10"/>
      <c r="RI833" s="233"/>
      <c r="RJ833" s="179" t="s">
        <v>95</v>
      </c>
      <c r="RK833" s="361" t="s">
        <v>1995</v>
      </c>
      <c r="RM833" s="248">
        <f>IF(RL833="Kopman",1.7,1)</f>
        <v>1</v>
      </c>
      <c r="RN833" s="180">
        <f>VLOOKUP(RK833,$A$879:$F$2508,6,FALSE)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9" t="s">
        <v>183</v>
      </c>
      <c r="RV833" s="248">
        <f>IF(RU833="Kopman",1.7,1)</f>
        <v>1</v>
      </c>
      <c r="RW833" s="180" t="e">
        <f>VLOOKUP(RT833,$A$879:$F$2508,6,FALSE)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1" t="s">
        <v>2353</v>
      </c>
      <c r="SE833" s="248">
        <f>IF(SD833="Kopman",1.7,1)</f>
        <v>1</v>
      </c>
      <c r="SF833" s="180">
        <f>VLOOKUP(SC833,$A$879:$F$2508,6,FALSE)</f>
        <v>72</v>
      </c>
      <c r="SG833" s="179" t="s">
        <v>61</v>
      </c>
      <c r="SH833" s="10">
        <f>SF833*1.5*SE833</f>
        <v>108</v>
      </c>
      <c r="SI833" s="10"/>
      <c r="SJ833" s="239"/>
      <c r="SK833" s="179" t="s">
        <v>95</v>
      </c>
      <c r="SL833" s="361" t="s">
        <v>531</v>
      </c>
      <c r="SN833" s="248">
        <f>IF(SM833="Kopman",1.7,1)</f>
        <v>1</v>
      </c>
      <c r="SO833" s="180">
        <f>VLOOKUP(SL833,$A$879:$F$2508,6,FALSE)</f>
        <v>0</v>
      </c>
      <c r="SP833" s="179" t="s">
        <v>61</v>
      </c>
      <c r="SQ833" s="10">
        <f>SO833*1.5*SN833</f>
        <v>0</v>
      </c>
      <c r="SR833" s="10"/>
      <c r="SS833" s="239"/>
      <c r="ST833" s="179" t="s">
        <v>95</v>
      </c>
      <c r="SU833" s="361" t="s">
        <v>1995</v>
      </c>
      <c r="SW833" s="248">
        <f>IF(SV833="Kopman",1.7,1)</f>
        <v>1</v>
      </c>
      <c r="SX833" s="180">
        <f>VLOOKUP(SU833,$A$879:$F$2508,6,FALSE)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9" t="s">
        <v>183</v>
      </c>
      <c r="TF833" s="248">
        <f>IF(TE833="Kopman",1.7,1)</f>
        <v>1</v>
      </c>
      <c r="TG833" s="180" t="e">
        <f>VLOOKUP(TD833,$A$879:$F$2508,6,FALSE)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1" t="s">
        <v>444</v>
      </c>
      <c r="TO833" s="248">
        <f>IF(TN833="Kopman",1.7,1)</f>
        <v>1</v>
      </c>
      <c r="TP833" s="180">
        <f>VLOOKUP(TM833,$A$879:$F$2508,6,FALSE)</f>
        <v>43</v>
      </c>
      <c r="TQ833" s="179" t="s">
        <v>61</v>
      </c>
      <c r="TR833" s="10">
        <f>TP833*1.5*TO833</f>
        <v>64.5</v>
      </c>
      <c r="TS833" s="10"/>
      <c r="TT833" s="239"/>
      <c r="TU833" s="179" t="s">
        <v>95</v>
      </c>
      <c r="TV833" s="361" t="s">
        <v>465</v>
      </c>
      <c r="TX833" s="248">
        <f>IF(TW833="Kopman",1.7,1)</f>
        <v>1</v>
      </c>
      <c r="TY833" s="180">
        <f>VLOOKUP(TV833,$A$879:$F$2508,6,FALSE)</f>
        <v>3</v>
      </c>
      <c r="TZ833" s="179" t="s">
        <v>61</v>
      </c>
      <c r="UA833" s="10">
        <f>TY833*1.5*TX833</f>
        <v>4.5</v>
      </c>
      <c r="UB833" s="10"/>
      <c r="UC833" s="239"/>
      <c r="UD833" s="179" t="s">
        <v>95</v>
      </c>
      <c r="UE833" s="361" t="s">
        <v>2353</v>
      </c>
      <c r="UG833" s="248">
        <f>IF(UF833="Kopman",1.7,1)</f>
        <v>1</v>
      </c>
      <c r="UH833" s="180">
        <f>VLOOKUP(UE833,$A$879:$F$2508,6,FALSE)</f>
        <v>72</v>
      </c>
      <c r="UI833" s="179" t="s">
        <v>61</v>
      </c>
      <c r="UJ833" s="10">
        <f>UH833*1.5*UG833</f>
        <v>108</v>
      </c>
      <c r="UK833" s="10"/>
      <c r="UL833" s="239"/>
      <c r="UM833" s="179" t="s">
        <v>95</v>
      </c>
      <c r="UN833" s="369" t="s">
        <v>183</v>
      </c>
      <c r="UP833" s="248">
        <f>IF(UO833="Kopman",1.7,1)</f>
        <v>1</v>
      </c>
      <c r="UQ833" s="180" t="e">
        <f>VLOOKUP(UN833,$A$879:$F$2508,6,FALSE)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1" t="s">
        <v>435</v>
      </c>
      <c r="UY833" s="248">
        <f>IF(UX833="Kopman",1.7,1)</f>
        <v>1</v>
      </c>
      <c r="UZ833" s="180">
        <f>VLOOKUP(UW833,$A$879:$F$2508,6,FALSE)</f>
        <v>0</v>
      </c>
      <c r="VA833" s="179" t="s">
        <v>61</v>
      </c>
      <c r="VB833" s="10">
        <f>UZ833*1.5*UY833</f>
        <v>0</v>
      </c>
      <c r="VC833" s="10"/>
      <c r="VD833" s="239"/>
      <c r="VE833" s="179" t="s">
        <v>95</v>
      </c>
      <c r="VF833" s="369" t="s">
        <v>183</v>
      </c>
      <c r="VH833" s="248">
        <f>IF(VG833="Kopman",1.7,1)</f>
        <v>1</v>
      </c>
      <c r="VI833" s="180" t="e">
        <f>VLOOKUP(VF833,$A$879:$F$2508,6,FALSE)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1" t="s">
        <v>611</v>
      </c>
      <c r="VQ833" s="248">
        <f>IF(VP833="Kopman",1.7,1)</f>
        <v>1</v>
      </c>
      <c r="VR833" s="180">
        <f>VLOOKUP(VO833,$A$879:$F$2508,6,FALSE)</f>
        <v>0</v>
      </c>
      <c r="VS833" s="179" t="s">
        <v>61</v>
      </c>
      <c r="VT833" s="10">
        <f>VR833*1.5*VQ833</f>
        <v>0</v>
      </c>
      <c r="VU833" s="10"/>
      <c r="VV833" s="239"/>
      <c r="VW833" s="179" t="s">
        <v>95</v>
      </c>
      <c r="VX833" s="369" t="s">
        <v>183</v>
      </c>
      <c r="VZ833" s="248">
        <f>IF(VY833="Kopman",1.7,1)</f>
        <v>1</v>
      </c>
      <c r="WA833" s="180" t="e">
        <f>VLOOKUP(VX833,$A$879:$F$2508,6,FALSE)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2" t="s">
        <v>2648</v>
      </c>
      <c r="WH833" s="14" t="s">
        <v>1662</v>
      </c>
      <c r="WI833" s="248">
        <f>IF(WH833="Kopman",1.7,1)</f>
        <v>1.7</v>
      </c>
      <c r="WJ833" s="180">
        <f>VLOOKUP(WG833,$A$879:$F$2508,6,FALSE)</f>
        <v>103</v>
      </c>
      <c r="WK833" s="179" t="s">
        <v>149</v>
      </c>
      <c r="WL833" s="10">
        <f>WJ833*1.5*WI833</f>
        <v>262.64999999999998</v>
      </c>
      <c r="WN833" s="239"/>
      <c r="WO833" s="179" t="s">
        <v>95</v>
      </c>
      <c r="WP833" s="361" t="s">
        <v>3139</v>
      </c>
      <c r="WQ833" s="180"/>
      <c r="WR833" s="248">
        <f>IF(WQ833="Kopman",1.7,1)</f>
        <v>1</v>
      </c>
      <c r="WS833" s="180">
        <f>VLOOKUP(WP833,$A$879:$F$2508,6,FALSE)</f>
        <v>45</v>
      </c>
      <c r="WT833" s="179" t="s">
        <v>61</v>
      </c>
      <c r="WU833" s="10">
        <f>WS833*1.5*WR833</f>
        <v>67.5</v>
      </c>
      <c r="WV833" s="10"/>
      <c r="WW833" s="239"/>
      <c r="WX833" s="179" t="s">
        <v>95</v>
      </c>
      <c r="WY833" s="362" t="s">
        <v>2648</v>
      </c>
      <c r="WZ833" s="14" t="s">
        <v>1662</v>
      </c>
      <c r="XA833" s="248">
        <f>IF(WZ833="Kopman",1.7,1)</f>
        <v>1.7</v>
      </c>
      <c r="XB833" s="180">
        <f>VLOOKUP(WY833,$A$879:$F$2508,6,FALSE)</f>
        <v>103</v>
      </c>
      <c r="XC833" s="179" t="s">
        <v>149</v>
      </c>
      <c r="XD833" s="10">
        <f>XB833*1.5*XA833</f>
        <v>262.64999999999998</v>
      </c>
      <c r="XF833" s="239"/>
      <c r="XG833" s="179" t="s">
        <v>95</v>
      </c>
      <c r="XH833" s="371" t="s">
        <v>524</v>
      </c>
      <c r="XJ833" s="248">
        <f>IF(XI833="Kopman",1.7,1)</f>
        <v>1</v>
      </c>
      <c r="XK833" s="180">
        <f>VLOOKUP(XH833,$A$879:$F$2508,6,FALSE)</f>
        <v>89</v>
      </c>
      <c r="XL833" s="179" t="s">
        <v>149</v>
      </c>
      <c r="XM833" s="10">
        <f>XK833*1.5*XJ833</f>
        <v>133.5</v>
      </c>
      <c r="XO833" s="239"/>
      <c r="XP833" s="179" t="s">
        <v>95</v>
      </c>
      <c r="XQ833" s="361" t="s">
        <v>3139</v>
      </c>
      <c r="XS833" s="248">
        <f>IF(XR833="Kopman",1.7,1)</f>
        <v>1</v>
      </c>
      <c r="XT833" s="180">
        <f>VLOOKUP(XQ833,$A$879:$F$2508,6,FALSE)</f>
        <v>45</v>
      </c>
      <c r="XU833" s="179" t="s">
        <v>61</v>
      </c>
      <c r="XV833" s="10">
        <f>XT833*1.5*XS833</f>
        <v>67.5</v>
      </c>
      <c r="XW833" s="10"/>
      <c r="XX833" s="239"/>
      <c r="XY833" s="179" t="s">
        <v>95</v>
      </c>
      <c r="XZ833" s="361" t="s">
        <v>531</v>
      </c>
      <c r="YB833" s="248">
        <f>IF(YA833="Kopman",1.7,1)</f>
        <v>1</v>
      </c>
      <c r="YC833" s="180">
        <f>VLOOKUP(XZ833,$A$879:$F$2508,6,FALSE)</f>
        <v>0</v>
      </c>
      <c r="YD833" s="179" t="s">
        <v>149</v>
      </c>
      <c r="YE833" s="10">
        <f>YC833*1.5*YB833</f>
        <v>0</v>
      </c>
      <c r="YG833" s="239"/>
      <c r="YH833" s="179" t="s">
        <v>95</v>
      </c>
      <c r="YI833" s="362" t="s">
        <v>2648</v>
      </c>
      <c r="YJ833" s="14" t="s">
        <v>1662</v>
      </c>
      <c r="YK833" s="248">
        <f>IF(YJ833="Kopman",1.7,1)</f>
        <v>1.7</v>
      </c>
      <c r="YL833" s="180">
        <f>VLOOKUP(YI833,$A$879:$F$2508,6,FALSE)</f>
        <v>103</v>
      </c>
      <c r="YM833" s="179" t="s">
        <v>61</v>
      </c>
      <c r="YN833" s="10">
        <f>YL833*1.5*YK833</f>
        <v>262.64999999999998</v>
      </c>
      <c r="YO833" s="10"/>
      <c r="YP833" s="239"/>
      <c r="YQ833" s="179" t="s">
        <v>95</v>
      </c>
      <c r="YR833" s="361" t="s">
        <v>2648</v>
      </c>
      <c r="YT833" s="248">
        <f>IF(YS833="Kopman",1.7,1)</f>
        <v>1</v>
      </c>
      <c r="YU833" s="180">
        <f>VLOOKUP(YR833,$A$879:$F$2508,6,FALSE)</f>
        <v>103</v>
      </c>
      <c r="YV833" s="179" t="s">
        <v>149</v>
      </c>
      <c r="YW833" s="10">
        <f>YU833*1.5*YT833</f>
        <v>154.5</v>
      </c>
      <c r="YY833" s="239"/>
      <c r="YZ833" s="179" t="s">
        <v>95</v>
      </c>
      <c r="ZA833" s="361" t="s">
        <v>611</v>
      </c>
      <c r="ZC833" s="248">
        <f>IF(ZB833="Kopman",1.7,1)</f>
        <v>1</v>
      </c>
      <c r="ZD833" s="180">
        <f>VLOOKUP(ZA833,$A$879:$F$2508,6,FALSE)</f>
        <v>0</v>
      </c>
      <c r="ZE833" s="179" t="s">
        <v>149</v>
      </c>
      <c r="ZF833" s="10">
        <f>ZD833*1.5*ZC833</f>
        <v>0</v>
      </c>
      <c r="ZH833" s="239"/>
      <c r="ZI833" s="179" t="s">
        <v>95</v>
      </c>
      <c r="ZJ833" s="361" t="s">
        <v>1448</v>
      </c>
      <c r="ZL833" s="248">
        <f>IF(ZK833="Kopman",1.7,1)</f>
        <v>1</v>
      </c>
      <c r="ZM833" s="180">
        <f>VLOOKUP(ZJ833,$A$879:$F$2508,6,FALSE)</f>
        <v>156</v>
      </c>
      <c r="ZN833" s="179" t="s">
        <v>149</v>
      </c>
      <c r="ZO833" s="10">
        <f>ZM833*1.5*ZL833</f>
        <v>234</v>
      </c>
      <c r="ZQ833" s="239"/>
      <c r="ZR833" s="179" t="s">
        <v>95</v>
      </c>
      <c r="ZS833" s="361" t="s">
        <v>1995</v>
      </c>
      <c r="ZU833" s="248">
        <f>IF(ZT833="Kopman",1.7,1)</f>
        <v>1</v>
      </c>
      <c r="ZV833" s="180">
        <f>VLOOKUP(ZS833,$A$879:$F$2508,6,FALSE)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1" t="s">
        <v>611</v>
      </c>
      <c r="AAD833" s="248">
        <f>IF(AAC833="Kopman",1.7,1)</f>
        <v>1</v>
      </c>
      <c r="AAE833" s="180">
        <f>VLOOKUP(AAB833,$A$879:$F$2508,6,FALSE)</f>
        <v>0</v>
      </c>
      <c r="AAF833" s="179" t="s">
        <v>61</v>
      </c>
      <c r="AAG833" s="10">
        <f>AAE833*1.5*AAD833</f>
        <v>0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VLOOKUP(AAK833,$A$879:$F$2508,6,FALSE)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1" t="s">
        <v>1995</v>
      </c>
      <c r="AAV833" s="248">
        <f>IF(AAU833="Kopman",1.7,1)</f>
        <v>1</v>
      </c>
      <c r="AAW833" s="180">
        <f>VLOOKUP(AAT833,$A$879:$F$2508,6,FALSE)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5" t="s">
        <v>444</v>
      </c>
      <c r="ABE833" s="248">
        <f>IF(ABD833="Kopman",1.7,1)</f>
        <v>1</v>
      </c>
      <c r="ABF833" s="180">
        <f>VLOOKUP(ABC833,$A$879:$F$2508,6,FALSE)</f>
        <v>43</v>
      </c>
      <c r="ABG833" s="179" t="s">
        <v>61</v>
      </c>
      <c r="ABH833" s="10">
        <f>ABF833*1.5*ABE833</f>
        <v>64.5</v>
      </c>
      <c r="ABI833" s="10"/>
      <c r="ABJ833" s="239"/>
      <c r="ABK833" s="179" t="s">
        <v>95</v>
      </c>
      <c r="ABL833" s="361" t="s">
        <v>604</v>
      </c>
      <c r="ABN833" s="248">
        <f>IF(ABM833="Kopman",1.7,1)</f>
        <v>1</v>
      </c>
      <c r="ABO833" s="180">
        <f>VLOOKUP(ABL833,$A$879:$F$2508,6,FALSE)</f>
        <v>45</v>
      </c>
      <c r="ABP833" s="179" t="s">
        <v>61</v>
      </c>
      <c r="ABQ833" s="10">
        <f>ABO833*1.5*ABN833</f>
        <v>67.5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VLOOKUP(ABU833,$A$879:$F$2508,6,FALSE)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VLOOKUP(ACD833,$A$879:$F$2508,6,FALSE)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VLOOKUP(ACM833,$A$879:$F$2508,6,FALSE)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VLOOKUP(ACV833,$A$879:$F$2508,6,FALSE)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1" t="s">
        <v>444</v>
      </c>
      <c r="ADG833" s="248">
        <f>IF(ADF833="Kopman",1.7,1)</f>
        <v>1</v>
      </c>
      <c r="ADH833" s="180">
        <f>VLOOKUP(ADE833,$A$879:$F$2508,6,FALSE)</f>
        <v>43</v>
      </c>
      <c r="ADI833" s="179" t="s">
        <v>149</v>
      </c>
      <c r="ADJ833" s="10">
        <f>ADH833*1.5*ADG833</f>
        <v>64.5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VLOOKUP(ADN833,$A$879:$F$2508,6,FALSE)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2" t="s">
        <v>585</v>
      </c>
      <c r="ADX833" s="14" t="s">
        <v>1662</v>
      </c>
      <c r="ADY833" s="248">
        <f>IF(ADX833="Kopman",1.7,1)</f>
        <v>1.7</v>
      </c>
      <c r="ADZ833" s="180">
        <f>VLOOKUP(ADW833,$A$879:$F$2508,6,FALSE)</f>
        <v>87</v>
      </c>
      <c r="AEA833" s="179" t="s">
        <v>149</v>
      </c>
      <c r="AEB833" s="10">
        <f>ADZ833*1.5*ADY833</f>
        <v>221.85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VLOOKUP(AEF833,$A$879:$F$2508,6,FALSE)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VLOOKUP(AEO833,$A$879:$F$2508,6,FALSE)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VLOOKUP(AEX833,$A$879:$F$2508,6,FALSE)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VLOOKUP(AFG833,$A$879:$F$2508,6,FALSE)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VLOOKUP(AFP833,$A$879:$F$2508,6,FALSE)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1" t="s">
        <v>1995</v>
      </c>
      <c r="AGA833" s="248">
        <f>IF(AFZ833="Kopman",1.7,1)</f>
        <v>1</v>
      </c>
      <c r="AGB833" s="180">
        <f>VLOOKUP(AFY833,$A$879:$F$2508,6,FALSE)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2" t="s">
        <v>1995</v>
      </c>
      <c r="AGI833" s="14" t="s">
        <v>1662</v>
      </c>
      <c r="AGJ833" s="248">
        <f>IF(AGI833="Kopman",1.7,1)</f>
        <v>1.7</v>
      </c>
      <c r="AGK833" s="180">
        <f>VLOOKUP(AGH833,$A$879:$F$2508,6,FALSE)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1" t="s">
        <v>465</v>
      </c>
      <c r="AGS833" s="248">
        <f>IF(AGR833="Kopman",1.7,1)</f>
        <v>1</v>
      </c>
      <c r="AGT833" s="180">
        <f>VLOOKUP(AGQ833,$A$879:$F$2508,6,FALSE)</f>
        <v>3</v>
      </c>
      <c r="AGU833" s="179" t="s">
        <v>61</v>
      </c>
      <c r="AGV833" s="10">
        <f>AGT833*1.5*AGS833</f>
        <v>4.5</v>
      </c>
      <c r="AGW833" s="10"/>
      <c r="AGX833" s="239"/>
      <c r="AGY833" s="179" t="s">
        <v>95</v>
      </c>
      <c r="AGZ833" s="361" t="s">
        <v>1995</v>
      </c>
      <c r="AHB833" s="248">
        <f>IF(AHA833="Kopman",1.7,1)</f>
        <v>1</v>
      </c>
      <c r="AHC833" s="180">
        <f>VLOOKUP(AGZ833,$A$879:$F$2508,6,FALSE)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41" t="s">
        <v>2040</v>
      </c>
      <c r="AHK833" s="248">
        <f>IF(AHJ833="Kopman",1.7,1)</f>
        <v>1</v>
      </c>
      <c r="AHL833" s="180">
        <f>VLOOKUP(AHI833,$A$879:$F$2508,6,FALSE)</f>
        <v>45</v>
      </c>
      <c r="AHM833" s="179" t="s">
        <v>61</v>
      </c>
      <c r="AHN833" s="10">
        <f>AHL833*1.5*AHK833</f>
        <v>67.5</v>
      </c>
      <c r="AHO833" s="10"/>
      <c r="AHP833" s="239"/>
      <c r="AHQ833" s="179" t="s">
        <v>95</v>
      </c>
      <c r="AHR833" s="361" t="s">
        <v>1995</v>
      </c>
      <c r="AHT833" s="248">
        <f>IF(AHS833="Kopman",1.7,1)</f>
        <v>1</v>
      </c>
      <c r="AHU833" s="180">
        <f>VLOOKUP(AHR833,$A$879:$F$2508,6,FALSE)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1" t="s">
        <v>1995</v>
      </c>
      <c r="AIC833" s="248">
        <f>IF(AIB833="Kopman",1.7,1)</f>
        <v>1</v>
      </c>
      <c r="AID833" s="180">
        <f>VLOOKUP(AIA833,$A$879:$F$2508,6,FALSE)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1" t="s">
        <v>1714</v>
      </c>
      <c r="AIL833" s="248">
        <f>IF(AIK833="Kopman",1.7,1)</f>
        <v>1</v>
      </c>
      <c r="AIM833" s="180">
        <f>VLOOKUP(AIJ833,$A$879:$F$2508,6,FALSE)</f>
        <v>116</v>
      </c>
      <c r="AIN833" s="179" t="s">
        <v>61</v>
      </c>
      <c r="AIO833" s="10">
        <f>AIM833*1.5*AIL833</f>
        <v>174</v>
      </c>
      <c r="AIP833" s="10"/>
      <c r="AIQ833" s="239"/>
      <c r="AIR833" s="179" t="s">
        <v>95</v>
      </c>
      <c r="AIS833" s="361" t="s">
        <v>1995</v>
      </c>
      <c r="AIU833" s="248">
        <f>IF(AIT833="Kopman",1.7,1)</f>
        <v>1</v>
      </c>
      <c r="AIV833" s="180">
        <f>VLOOKUP(AIS833,$A$879:$F$2508,6,FALSE)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1" t="s">
        <v>2641</v>
      </c>
      <c r="AJD833" s="248">
        <f>IF(AJC833="Kopman",1.7,1)</f>
        <v>1</v>
      </c>
      <c r="AJE833" s="180">
        <f>VLOOKUP(AJB833,$A$879:$F$2508,6,FALSE)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1" t="s">
        <v>1995</v>
      </c>
      <c r="AJM833" s="248">
        <f>IF(AJL833="Kopman",1.7,1)</f>
        <v>1</v>
      </c>
      <c r="AJN833" s="180">
        <f>VLOOKUP(AJK833,$A$879:$F$2508,6,FALSE)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7" t="s">
        <v>2040</v>
      </c>
      <c r="AJV833" s="248">
        <f>IF(AJU833="Kopman",1.7,1)</f>
        <v>1</v>
      </c>
      <c r="AJW833" s="180">
        <f>VLOOKUP(AJT833,$A$879:$F$2508,6,FALSE)</f>
        <v>45</v>
      </c>
      <c r="AJX833" s="179" t="s">
        <v>61</v>
      </c>
      <c r="AJY833" s="10">
        <f>AJW833*1.5*AJV833</f>
        <v>67.5</v>
      </c>
      <c r="AJZ833" s="10"/>
      <c r="AKA833" s="239"/>
      <c r="AKB833" s="179" t="s">
        <v>95</v>
      </c>
      <c r="AKC833" s="361" t="s">
        <v>1448</v>
      </c>
      <c r="AKE833" s="248">
        <f>IF(AKD833="Kopman",1.7,1)</f>
        <v>1</v>
      </c>
      <c r="AKF833" s="180">
        <f>VLOOKUP(AKC833,$A$879:$F$2508,6,FALSE)</f>
        <v>156</v>
      </c>
      <c r="AKG833" s="179" t="s">
        <v>61</v>
      </c>
      <c r="AKH833" s="10">
        <f>AKF833*1.5*AKE833</f>
        <v>234</v>
      </c>
      <c r="AKI833" s="10"/>
      <c r="AKJ833" s="239"/>
      <c r="AKK833" s="179" t="s">
        <v>95</v>
      </c>
      <c r="AKL833" s="361" t="s">
        <v>435</v>
      </c>
      <c r="AKN833" s="248">
        <f>IF(AKM833="Kopman",1.7,1)</f>
        <v>1</v>
      </c>
      <c r="AKO833" s="180">
        <f>VLOOKUP(AKL833,$A$879:$F$2508,6,FALSE)</f>
        <v>0</v>
      </c>
      <c r="AKP833" s="179" t="s">
        <v>61</v>
      </c>
      <c r="AKQ833" s="10">
        <f>AKO833*1.5*AKN833</f>
        <v>0</v>
      </c>
      <c r="AKR833" s="10"/>
      <c r="AKS833" s="239"/>
      <c r="AKT833" s="179" t="s">
        <v>95</v>
      </c>
      <c r="AKU833" s="361" t="s">
        <v>1995</v>
      </c>
      <c r="AKW833" s="248">
        <f>IF(AKV833="Kopman",1.7,1)</f>
        <v>1</v>
      </c>
      <c r="AKX833" s="180">
        <f>VLOOKUP(AKU833,$A$879:$F$2508,6,FALSE)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1" t="s">
        <v>2648</v>
      </c>
      <c r="ALF833" s="248">
        <f>IF(ALE833="Kopman",1.7,1)</f>
        <v>1</v>
      </c>
      <c r="ALG833" s="180">
        <f>VLOOKUP(ALD833,$A$879:$F$2508,6,FALSE)</f>
        <v>103</v>
      </c>
      <c r="ALH833" s="179" t="s">
        <v>61</v>
      </c>
      <c r="ALI833" s="10">
        <f>ALG833*1.5*ALF833</f>
        <v>154.5</v>
      </c>
      <c r="ALJ833" s="10"/>
      <c r="ALK833" s="239"/>
      <c r="ALL833" s="179" t="s">
        <v>95</v>
      </c>
      <c r="ALM833" s="361" t="s">
        <v>2353</v>
      </c>
      <c r="ALO833" s="248">
        <f>IF(ALN833="Kopman",1.7,1)</f>
        <v>1</v>
      </c>
      <c r="ALP833" s="180">
        <f>VLOOKUP(ALM833,$A$879:$F$2508,6,FALSE)</f>
        <v>72</v>
      </c>
      <c r="ALQ833" s="179" t="s">
        <v>61</v>
      </c>
      <c r="ALR833" s="10">
        <f>ALP833*1.5*ALO833</f>
        <v>108</v>
      </c>
      <c r="ALS833" s="10"/>
      <c r="ALT833" s="239"/>
      <c r="ALU833" s="179" t="s">
        <v>95</v>
      </c>
      <c r="ALV833" s="361" t="s">
        <v>1708</v>
      </c>
      <c r="ALX833" s="248">
        <f>IF(ALW833="Kopman",1.7,1)</f>
        <v>1</v>
      </c>
      <c r="ALY833" s="180">
        <f>VLOOKUP(ALV833,$A$879:$F$2508,6,FALSE)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4" t="s">
        <v>1803</v>
      </c>
      <c r="AMG833" s="248">
        <f>IF(AMF833="Kopman",1.7,1)</f>
        <v>1</v>
      </c>
      <c r="AMH833" s="180">
        <f>VLOOKUP(AME833,$A$879:$F$2508,6,FALSE)</f>
        <v>27</v>
      </c>
      <c r="AMI833" s="179" t="s">
        <v>61</v>
      </c>
      <c r="AMJ833" s="10">
        <f>AMH833*1.5*AMG833</f>
        <v>40.5</v>
      </c>
      <c r="AMK833" s="10"/>
      <c r="AML833" s="239"/>
      <c r="AMM833" s="179" t="s">
        <v>95</v>
      </c>
      <c r="AMN833" s="363" t="s">
        <v>611</v>
      </c>
      <c r="AMP833" s="248">
        <f>IF(AMO833="Kopman",1.7,1)</f>
        <v>1</v>
      </c>
      <c r="AMQ833" s="180">
        <f>VLOOKUP(AMN833,$A$879:$F$2508,6,FALSE)</f>
        <v>0</v>
      </c>
      <c r="AMR833" s="179" t="s">
        <v>61</v>
      </c>
      <c r="AMS833" s="10">
        <f>AMQ833*1.5*AMP833</f>
        <v>0</v>
      </c>
      <c r="AMT833" s="10"/>
      <c r="AMU833" s="239"/>
      <c r="AMV833" s="179" t="s">
        <v>95</v>
      </c>
      <c r="AMW833" s="361" t="s">
        <v>435</v>
      </c>
      <c r="AMY833" s="248">
        <f>IF(AMX833="Kopman",1.7,1)</f>
        <v>1</v>
      </c>
      <c r="AMZ833" s="180">
        <f>VLOOKUP(AMW833,$A$879:$F$2508,6,FALSE)</f>
        <v>0</v>
      </c>
      <c r="ANA833" s="179" t="s">
        <v>61</v>
      </c>
      <c r="ANB833" s="10">
        <f>AMZ833*1.5*AMY833</f>
        <v>0</v>
      </c>
      <c r="ANC833" s="10"/>
      <c r="AND833" s="239"/>
      <c r="ANE833" s="179" t="s">
        <v>95</v>
      </c>
      <c r="ANF833" s="361" t="s">
        <v>1995</v>
      </c>
      <c r="ANH833" s="248">
        <f>IF(ANG833="Kopman",1.7,1)</f>
        <v>1</v>
      </c>
      <c r="ANI833" s="180">
        <f>VLOOKUP(ANF833,$A$879:$F$2508,6,FALSE)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1" t="s">
        <v>524</v>
      </c>
      <c r="ANQ833" s="248">
        <f>IF(ANP833="Kopman",1.7,1)</f>
        <v>1</v>
      </c>
      <c r="ANR833" s="180">
        <f>VLOOKUP(ANO833,$A$879:$F$2508,6,FALSE)</f>
        <v>89</v>
      </c>
      <c r="ANS833" s="179" t="s">
        <v>61</v>
      </c>
      <c r="ANT833" s="10">
        <f>ANR833*1.5*ANQ833</f>
        <v>133.5</v>
      </c>
      <c r="ANU833" s="10"/>
      <c r="ANV833" s="239"/>
      <c r="ANW833" s="179" t="s">
        <v>95</v>
      </c>
      <c r="ANX833" s="361" t="s">
        <v>435</v>
      </c>
      <c r="ANZ833" s="248">
        <f>IF(ANY833="Kopman",1.7,1)</f>
        <v>1</v>
      </c>
      <c r="AOA833" s="180">
        <f>VLOOKUP(ANX833,$A$879:$F$2508,6,FALSE)</f>
        <v>0</v>
      </c>
      <c r="AOB833" s="179" t="s">
        <v>61</v>
      </c>
      <c r="AOC833" s="10">
        <f>AOA833*1.5*ANZ833</f>
        <v>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VLOOKUP(AOG833,$A$879:$F$2508,6,FALSE)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2" t="s">
        <v>1995</v>
      </c>
      <c r="AOQ833" s="14" t="s">
        <v>1662</v>
      </c>
      <c r="AOR833" s="248">
        <f>IF(AOQ833="Kopman",1.7,1)</f>
        <v>1.7</v>
      </c>
      <c r="AOS833" s="180">
        <f>VLOOKUP(AOP833,$A$879:$F$2508,6,FALSE)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7" t="s">
        <v>2040</v>
      </c>
      <c r="APA833" s="248">
        <f>IF(AOZ833="Kopman",1.7,1)</f>
        <v>1</v>
      </c>
      <c r="APB833" s="180">
        <f>VLOOKUP(AOY833,$A$879:$F$2508,6,FALSE)</f>
        <v>45</v>
      </c>
      <c r="APC833" s="179" t="s">
        <v>61</v>
      </c>
      <c r="APD833" s="10">
        <f>APB833*1.5*APA833</f>
        <v>67.5</v>
      </c>
      <c r="APE833" s="10"/>
      <c r="APF833" s="239"/>
      <c r="APG833" s="179" t="s">
        <v>95</v>
      </c>
      <c r="APH833" s="361" t="s">
        <v>611</v>
      </c>
      <c r="APJ833" s="248">
        <f>IF(API833="Kopman",1.7,1)</f>
        <v>1</v>
      </c>
      <c r="APK833" s="180">
        <f>VLOOKUP(APH833,$A$879:$F$2508,6,FALSE)</f>
        <v>0</v>
      </c>
      <c r="APL833" s="179" t="s">
        <v>61</v>
      </c>
      <c r="APM833" s="10">
        <f>APK833*1.5*APJ833</f>
        <v>0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VLOOKUP(APQ833,$A$879:$F$2508,6,FALSE)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1" t="s">
        <v>1995</v>
      </c>
      <c r="AQB833" s="248">
        <f>IF(AQA833="Kopman",1.7,1)</f>
        <v>1</v>
      </c>
      <c r="AQC833" s="180">
        <f>VLOOKUP(APZ833,$A$879:$F$2508,6,FALSE)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1" t="s">
        <v>556</v>
      </c>
      <c r="AQK833" s="248">
        <f>IF(AQJ833="Kopman",1.7,1)</f>
        <v>1</v>
      </c>
      <c r="AQL833" s="180">
        <f>VLOOKUP(AQI833,$A$879:$F$2508,6,FALSE)</f>
        <v>115</v>
      </c>
      <c r="AQM833" s="179" t="s">
        <v>61</v>
      </c>
      <c r="AQN833" s="10">
        <f>AQL833*1.5*AQK833</f>
        <v>172.5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VLOOKUP(AQR833,$A$879:$F$2508,6,FALSE)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VLOOKUP(ARA833,$A$879:$F$2508,6,FALSE)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VLOOKUP(ARJ833,$A$879:$F$2508,6,FALSE)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VLOOKUP(ARS833,$A$879:$F$2508,6,FALSE)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1" t="s">
        <v>2353</v>
      </c>
      <c r="ASD833" s="248">
        <f>IF(ASC833="Kopman",1.7,1)</f>
        <v>1</v>
      </c>
      <c r="ASE833" s="180">
        <f>VLOOKUP(ASB833,$A$879:$F$2508,6,FALSE)</f>
        <v>72</v>
      </c>
      <c r="ASF833" s="179" t="s">
        <v>61</v>
      </c>
      <c r="ASG833" s="10">
        <f>ASE833*1.5*ASD833</f>
        <v>108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VLOOKUP(ASK833,$A$879:$F$2508,6,FALSE)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1" t="s">
        <v>444</v>
      </c>
      <c r="ASV833" s="248">
        <f>IF(ASU833="Kopman",1.7,1)</f>
        <v>1</v>
      </c>
      <c r="ASW833" s="180">
        <f>VLOOKUP(AST833,$A$879:$F$2508,6,FALSE)</f>
        <v>43</v>
      </c>
      <c r="ASX833" s="179" t="s">
        <v>61</v>
      </c>
      <c r="ASY833" s="10">
        <f>ASW833*1.5*ASV833</f>
        <v>64.5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VLOOKUP(ATC833,$A$879:$F$2508,6,FALSE)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VLOOKUP(ATL833,$A$879:$F$2508,6,FALSE)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VLOOKUP(ATU833,$A$879:$F$2508,6,FALSE)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VLOOKUP(AUD833,$A$879:$F$2508,6,FALSE)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VLOOKUP(AUM833,$A$879:$F$2508,6,FALSE)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VLOOKUP(AUV833,$A$879:$F$2508,6,FALSE)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VLOOKUP(AVE833,$A$879:$F$2508,6,FALSE)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VLOOKUP(AVN833,$A$879:$F$2508,6,FALSE)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VLOOKUP(AVW833,$A$879:$F$2508,6,FALSE)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VLOOKUP(AWF833,$A$879:$F$2508,6,FALSE)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1" t="s">
        <v>1803</v>
      </c>
      <c r="AWQ833" s="248">
        <f>IF(AWP833="Kopman",1.7,1)</f>
        <v>1</v>
      </c>
      <c r="AWR833" s="180">
        <f>VLOOKUP(AWO833,$A$879:$F$2508,6,FALSE)</f>
        <v>27</v>
      </c>
      <c r="AWS833" s="179" t="s">
        <v>61</v>
      </c>
      <c r="AWT833" s="10">
        <f>AWR833*1.5*AWQ833</f>
        <v>40.5</v>
      </c>
      <c r="AWU833" s="10"/>
      <c r="AWV833" s="239"/>
      <c r="AWW833" s="179" t="s">
        <v>95</v>
      </c>
      <c r="AWX833" s="361" t="s">
        <v>440</v>
      </c>
      <c r="AWZ833" s="248">
        <f>IF(AWY833="Kopman",1.7,1)</f>
        <v>1</v>
      </c>
      <c r="AXA833" s="180">
        <f>VLOOKUP(AWX833,$A$879:$F$2508,6,FALSE)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1" t="s">
        <v>1995</v>
      </c>
      <c r="AXI833" s="248">
        <f>IF(AXH833="Kopman",1.7,1)</f>
        <v>1</v>
      </c>
      <c r="AXJ833" s="180">
        <f>VLOOKUP(AXG833,$A$879:$F$2508,6,FALSE)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1" t="s">
        <v>435</v>
      </c>
      <c r="AXR833" s="248">
        <f>IF(AXQ833="Kopman",1.7,1)</f>
        <v>1</v>
      </c>
      <c r="AXS833" s="180">
        <f>VLOOKUP(AXP833,$A$879:$F$2508,6,FALSE)</f>
        <v>0</v>
      </c>
      <c r="AXT833" s="179" t="s">
        <v>61</v>
      </c>
      <c r="AXU833" s="10">
        <f>AXS833*1.5*AXR833</f>
        <v>0</v>
      </c>
      <c r="AXV833" s="10"/>
      <c r="AXW833" s="239"/>
      <c r="AXX833" s="179" t="s">
        <v>95</v>
      </c>
      <c r="AXY833" s="361" t="s">
        <v>435</v>
      </c>
      <c r="AYA833" s="248">
        <f>IF(AXZ833="Kopman",1.7,1)</f>
        <v>1</v>
      </c>
      <c r="AYB833" s="180">
        <f>VLOOKUP(AXY833,$A$879:$F$2508,6,FALSE)</f>
        <v>0</v>
      </c>
      <c r="AYC833" s="179" t="s">
        <v>61</v>
      </c>
      <c r="AYD833" s="10">
        <f>AYB833*1.5*AYA833</f>
        <v>0</v>
      </c>
      <c r="AYE833" s="10"/>
      <c r="AYF833" s="239"/>
      <c r="AYG833" s="179" t="s">
        <v>95</v>
      </c>
      <c r="AYH833" s="361" t="s">
        <v>531</v>
      </c>
      <c r="AYJ833" s="248">
        <f>IF(AYI833="Kopman",1.7,1)</f>
        <v>1</v>
      </c>
      <c r="AYK833" s="180">
        <f>VLOOKUP(AYH833,$A$879:$F$2508,6,FALSE)</f>
        <v>0</v>
      </c>
      <c r="AYL833" s="179" t="s">
        <v>61</v>
      </c>
      <c r="AYM833" s="10">
        <f>AYK833*1.5*AYJ833</f>
        <v>0</v>
      </c>
      <c r="AYN833" s="10"/>
      <c r="AYO833" s="239"/>
      <c r="AYP833" s="179" t="s">
        <v>95</v>
      </c>
      <c r="AYQ833" s="362" t="s">
        <v>1995</v>
      </c>
      <c r="AYR833" s="14" t="s">
        <v>1662</v>
      </c>
      <c r="AYS833" s="248">
        <f>IF(AYR833="Kopman",1.7,1)</f>
        <v>1.7</v>
      </c>
      <c r="AYT833" s="180">
        <f>VLOOKUP(AYQ833,$A$879:$F$2508,6,FALSE)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1" t="s">
        <v>2353</v>
      </c>
      <c r="AZB833" s="248">
        <f>IF(AZA833="Kopman",1.7,1)</f>
        <v>1</v>
      </c>
      <c r="AZC833" s="180">
        <f>VLOOKUP(AYZ833,$A$879:$F$2508,6,FALSE)</f>
        <v>72</v>
      </c>
      <c r="AZD833" s="179" t="s">
        <v>61</v>
      </c>
      <c r="AZE833" s="10">
        <f>AZC833*1.5*AZB833</f>
        <v>108</v>
      </c>
      <c r="AZF833" s="10"/>
      <c r="AZG833" s="239"/>
      <c r="AZH833" s="179" t="s">
        <v>95</v>
      </c>
      <c r="AZI833" s="362" t="s">
        <v>1995</v>
      </c>
      <c r="AZJ833" s="14" t="s">
        <v>1662</v>
      </c>
      <c r="AZK833" s="248">
        <f>IF(AZJ833="Kopman",1.7,1)</f>
        <v>1.7</v>
      </c>
      <c r="AZL833" s="180">
        <f>VLOOKUP(AZI833,$A$879:$F$2508,6,FALSE)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1" t="s">
        <v>851</v>
      </c>
      <c r="AZT833" s="248">
        <f>IF(AZS833="Kopman",1.7,1)</f>
        <v>1</v>
      </c>
      <c r="AZU833" s="180">
        <f>VLOOKUP(AZR833,$A$879:$F$2508,6,FALSE)</f>
        <v>23</v>
      </c>
      <c r="AZV833" s="179" t="s">
        <v>61</v>
      </c>
      <c r="AZW833" s="10">
        <f>AZU833*1.5*AZT833</f>
        <v>34.5</v>
      </c>
      <c r="AZX833" s="10"/>
      <c r="AZY833" s="239"/>
      <c r="AZZ833" s="179" t="s">
        <v>95</v>
      </c>
      <c r="BAA833" s="361" t="s">
        <v>2353</v>
      </c>
      <c r="BAC833" s="248">
        <f>IF(BAB833="Kopman",1.7,1)</f>
        <v>1</v>
      </c>
      <c r="BAD833" s="180">
        <f>VLOOKUP(BAA833,$A$879:$F$2508,6,FALSE)</f>
        <v>72</v>
      </c>
      <c r="BAE833" s="179" t="s">
        <v>61</v>
      </c>
      <c r="BAF833" s="10">
        <f>BAD833*1.5*BAC833</f>
        <v>108</v>
      </c>
      <c r="BAG833" s="10"/>
      <c r="BAH833" s="239"/>
      <c r="BAI833" s="179" t="s">
        <v>95</v>
      </c>
      <c r="BAJ833" s="441" t="s">
        <v>2040</v>
      </c>
      <c r="BAL833" s="248">
        <f>IF(BAK833="Kopman",1.7,1)</f>
        <v>1</v>
      </c>
      <c r="BAM833" s="180">
        <f>VLOOKUP(BAJ833,$A$879:$F$2508,6,FALSE)</f>
        <v>45</v>
      </c>
      <c r="BAN833" s="179" t="s">
        <v>61</v>
      </c>
      <c r="BAO833" s="10">
        <f>BAM833*1.5*BAL833</f>
        <v>67.5</v>
      </c>
      <c r="BAP833" s="10"/>
      <c r="BAQ833" s="239"/>
      <c r="BAR833" s="179" t="s">
        <v>95</v>
      </c>
      <c r="BAS833" s="361" t="s">
        <v>971</v>
      </c>
      <c r="BAU833" s="248">
        <f>IF(BAT833="Kopman",1.7,1)</f>
        <v>1</v>
      </c>
      <c r="BAV833" s="180">
        <f>VLOOKUP(BAS833,$A$879:$F$2508,6,FALSE)</f>
        <v>45</v>
      </c>
      <c r="BAW833" s="179" t="s">
        <v>61</v>
      </c>
      <c r="BAX833" s="10">
        <f>BAV833*1.5*BAU833</f>
        <v>67.5</v>
      </c>
      <c r="BAY833" s="10"/>
      <c r="BAZ833" s="239"/>
      <c r="BBA833" s="179" t="s">
        <v>95</v>
      </c>
      <c r="BBB833" s="361" t="s">
        <v>435</v>
      </c>
      <c r="BBD833" s="248">
        <f>IF(BBC833="Kopman",1.7,1)</f>
        <v>1</v>
      </c>
      <c r="BBE833" s="180">
        <f>VLOOKUP(BBB833,$A$879:$F$2508,6,FALSE)</f>
        <v>0</v>
      </c>
      <c r="BBF833" s="179" t="s">
        <v>61</v>
      </c>
      <c r="BBG833" s="10">
        <f>BBE833*1.5*BBD833</f>
        <v>0</v>
      </c>
      <c r="BBH833" s="10"/>
      <c r="BBI833" s="239"/>
      <c r="BBJ833" s="179" t="s">
        <v>95</v>
      </c>
      <c r="BBK833" s="361" t="s">
        <v>750</v>
      </c>
      <c r="BBM833" s="248">
        <f>IF(BBL833="Kopman",1.7,1)</f>
        <v>1</v>
      </c>
      <c r="BBN833" s="180">
        <f>VLOOKUP(BBK833,$A$879:$F$2508,6,FALSE)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7" t="s">
        <v>1995</v>
      </c>
      <c r="BBV833" s="248">
        <f>IF(BBU833="Kopman",1.7,1)</f>
        <v>1</v>
      </c>
      <c r="BBW833" s="180">
        <f>VLOOKUP(BBT833,$A$879:$F$2508,6,FALSE)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1" t="s">
        <v>440</v>
      </c>
      <c r="BCE833" s="248">
        <f>IF(BCD833="Kopman",1.7,1)</f>
        <v>1</v>
      </c>
      <c r="BCF833" s="180">
        <f>VLOOKUP(BCC833,$A$879:$F$2508,6,FALSE)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1" t="s">
        <v>524</v>
      </c>
      <c r="BCN833" s="248">
        <f>IF(BCM833="Kopman",1.7,1)</f>
        <v>1</v>
      </c>
      <c r="BCO833" s="180">
        <f>VLOOKUP(BCL833,$A$879:$F$2508,6,FALSE)</f>
        <v>89</v>
      </c>
      <c r="BCP833" s="179" t="s">
        <v>61</v>
      </c>
      <c r="BCQ833" s="10">
        <f>BCO833*1.5*BCN833</f>
        <v>133.5</v>
      </c>
      <c r="BCR833" s="10"/>
      <c r="BCS833" s="239"/>
      <c r="BCT833" s="179" t="s">
        <v>95</v>
      </c>
      <c r="BCU833" s="371" t="s">
        <v>1803</v>
      </c>
      <c r="BCW833" s="248">
        <f>IF(BCV833="Kopman",1.7,1)</f>
        <v>1</v>
      </c>
      <c r="BCX833" s="180">
        <f>VLOOKUP(BCU833,$A$879:$F$2508,6,FALSE)</f>
        <v>27</v>
      </c>
      <c r="BCY833" s="179" t="s">
        <v>61</v>
      </c>
      <c r="BCZ833" s="10">
        <f>BCX833*1.5*BCW833</f>
        <v>40.5</v>
      </c>
      <c r="BDA833" s="10"/>
      <c r="BDB833" s="239"/>
      <c r="BDC833" s="179" t="s">
        <v>95</v>
      </c>
      <c r="BDD833" s="367" t="s">
        <v>440</v>
      </c>
      <c r="BDF833" s="248">
        <f>IF(BDE833="Kopman",1.7,1)</f>
        <v>1</v>
      </c>
      <c r="BDG833" s="180">
        <f>VLOOKUP(BDD833,$A$879:$F$2508,6,FALSE)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1" t="s">
        <v>1803</v>
      </c>
      <c r="BDO833" s="248">
        <f>IF(BDN833="Kopman",1.7,1)</f>
        <v>1</v>
      </c>
      <c r="BDP833" s="180">
        <f>VLOOKUP(BDM833,$A$879:$F$2508,6,FALSE)</f>
        <v>27</v>
      </c>
      <c r="BDQ833" s="179" t="s">
        <v>61</v>
      </c>
      <c r="BDR833" s="10">
        <f>BDP833*1.5*BDO833</f>
        <v>40.5</v>
      </c>
      <c r="BDS833" s="10"/>
      <c r="BDT833" s="239"/>
      <c r="BDU833" s="179" t="s">
        <v>95</v>
      </c>
      <c r="BDV833" s="361" t="s">
        <v>611</v>
      </c>
      <c r="BDX833" s="248">
        <f>IF(BDW833="Kopman",1.7,1)</f>
        <v>1</v>
      </c>
      <c r="BDY833" s="180">
        <f>VLOOKUP(BDV833,$A$879:$F$2508,6,FALSE)</f>
        <v>0</v>
      </c>
      <c r="BDZ833" s="179" t="s">
        <v>61</v>
      </c>
      <c r="BEA833" s="10">
        <f>BDY833*1.5*BDX833</f>
        <v>0</v>
      </c>
      <c r="BEB833" s="10"/>
      <c r="BEC833" s="239"/>
      <c r="BED833" s="179" t="s">
        <v>95</v>
      </c>
      <c r="BEE833" s="361" t="s">
        <v>2040</v>
      </c>
      <c r="BEG833" s="248">
        <f>IF(BEF833="Kopman",1.7,1)</f>
        <v>1</v>
      </c>
      <c r="BEH833" s="180">
        <f>VLOOKUP(BEE833,$A$879:$F$2508,6,FALSE)</f>
        <v>45</v>
      </c>
      <c r="BEI833" s="179" t="s">
        <v>61</v>
      </c>
      <c r="BEJ833" s="10">
        <f>BEH833*1.5*BEG833</f>
        <v>67.5</v>
      </c>
      <c r="BEK833" s="10"/>
      <c r="BEL833" s="239"/>
      <c r="BEM833" s="179" t="s">
        <v>95</v>
      </c>
      <c r="BEN833" s="361" t="s">
        <v>975</v>
      </c>
      <c r="BEP833" s="248">
        <f>IF(BEO833="Kopman",1.7,1)</f>
        <v>1</v>
      </c>
      <c r="BEQ833" s="180">
        <f>VLOOKUP(BEN833,$A$879:$F$2508,6,FALSE)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1" t="s">
        <v>465</v>
      </c>
      <c r="BEY833" s="248">
        <f>IF(BEX833="Kopman",1.7,1)</f>
        <v>1</v>
      </c>
      <c r="BEZ833" s="180">
        <f>VLOOKUP(BEW833,$A$879:$F$2508,6,FALSE)</f>
        <v>3</v>
      </c>
      <c r="BFA833" s="179" t="s">
        <v>61</v>
      </c>
      <c r="BFB833" s="10">
        <f>BEZ833*1.5*BEY833</f>
        <v>4.5</v>
      </c>
      <c r="BFC833" s="10"/>
      <c r="BFD833" s="239"/>
      <c r="BFE833" s="179" t="s">
        <v>95</v>
      </c>
      <c r="BFF833" s="361" t="s">
        <v>524</v>
      </c>
      <c r="BFH833" s="248">
        <f>IF(BFG833="Kopman",1.7,1)</f>
        <v>1</v>
      </c>
      <c r="BFI833" s="180">
        <f>VLOOKUP(BFF833,$A$879:$F$2508,6,FALSE)</f>
        <v>89</v>
      </c>
      <c r="BFJ833" s="179" t="s">
        <v>61</v>
      </c>
      <c r="BFK833" s="10">
        <f>BFI833*1.5*BFH833</f>
        <v>133.5</v>
      </c>
      <c r="BFL833" s="10"/>
      <c r="BFM833" s="239"/>
      <c r="BFN833" s="179" t="s">
        <v>95</v>
      </c>
      <c r="BFO833" s="361" t="s">
        <v>2353</v>
      </c>
      <c r="BFQ833" s="248">
        <f>IF(BFP833="Kopman",1.7,1)</f>
        <v>1</v>
      </c>
      <c r="BFR833" s="180">
        <f>VLOOKUP(BFO833,$A$879:$F$2508,6,FALSE)</f>
        <v>72</v>
      </c>
      <c r="BFS833" s="179" t="s">
        <v>61</v>
      </c>
      <c r="BFT833" s="10">
        <f>BFR833*1.5*BFQ833</f>
        <v>108</v>
      </c>
      <c r="BFU833" s="10"/>
      <c r="BFV833" s="239"/>
      <c r="BFW833" s="179" t="s">
        <v>95</v>
      </c>
      <c r="BFX833" s="373" t="s">
        <v>1995</v>
      </c>
      <c r="BFY833" s="14" t="s">
        <v>1662</v>
      </c>
      <c r="BFZ833" s="248">
        <f>IF(BFY833="Kopman",1.7,1)</f>
        <v>1.7</v>
      </c>
      <c r="BGA833" s="180">
        <f>VLOOKUP(BFX833,$A$879:$F$2508,6,FALSE)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1" t="s">
        <v>1710</v>
      </c>
      <c r="BGI833" s="248">
        <f>IF(BGH833="Kopman",1.7,1)</f>
        <v>1</v>
      </c>
      <c r="BGJ833" s="180">
        <f>VLOOKUP(BGG833,$A$879:$F$2508,6,FALSE)</f>
        <v>70</v>
      </c>
      <c r="BGK833" s="179" t="s">
        <v>61</v>
      </c>
      <c r="BGL833" s="10">
        <f>BGJ833*1.5*BGI833</f>
        <v>105</v>
      </c>
      <c r="BGM833" s="10"/>
      <c r="BGN833" s="239"/>
      <c r="BGO833" s="179" t="s">
        <v>95</v>
      </c>
      <c r="BGP833" s="371" t="s">
        <v>435</v>
      </c>
      <c r="BGR833" s="248">
        <f>IF(BGQ833="Kopman",1.7,1)</f>
        <v>1</v>
      </c>
      <c r="BGS833" s="180">
        <f>VLOOKUP(BGP833,$A$879:$F$2508,6,FALSE)</f>
        <v>0</v>
      </c>
      <c r="BGT833" s="179" t="s">
        <v>61</v>
      </c>
      <c r="BGU833" s="10">
        <f>BGS833*1.5*BGR833</f>
        <v>0</v>
      </c>
      <c r="BGV833" s="10"/>
      <c r="BGW833" s="239"/>
      <c r="BGX833" s="179" t="s">
        <v>95</v>
      </c>
      <c r="BGY833" s="361" t="s">
        <v>1803</v>
      </c>
      <c r="BHA833" s="248">
        <f>IF(BGZ833="Kopman",1.7,1)</f>
        <v>1</v>
      </c>
      <c r="BHB833" s="180">
        <f>VLOOKUP(BGY833,$A$879:$F$2508,6,FALSE)</f>
        <v>27</v>
      </c>
      <c r="BHC833" s="179" t="s">
        <v>61</v>
      </c>
      <c r="BHD833" s="10">
        <f>BHB833*1.5*BHA833</f>
        <v>40.5</v>
      </c>
      <c r="BHE833" s="10"/>
    </row>
    <row r="834" spans="1:1565" s="14" customFormat="1" ht="15">
      <c r="A834" s="179" t="s">
        <v>96</v>
      </c>
      <c r="B834" s="363" t="s">
        <v>1448</v>
      </c>
      <c r="D834" s="180"/>
      <c r="E834" s="180">
        <f>VLOOKUP(B834,$A$879:$F$2508,6,FALSE)</f>
        <v>156</v>
      </c>
      <c r="F834" s="179" t="s">
        <v>63</v>
      </c>
      <c r="G834" s="10">
        <f>E834*1.4</f>
        <v>218.39999999999998</v>
      </c>
      <c r="H834" s="10"/>
      <c r="I834" s="233"/>
      <c r="J834" s="179" t="s">
        <v>96</v>
      </c>
      <c r="K834" s="361" t="s">
        <v>3139</v>
      </c>
      <c r="M834" s="180"/>
      <c r="N834" s="180">
        <f>VLOOKUP(K834,$A$879:$F$2508,6,FALSE)</f>
        <v>45</v>
      </c>
      <c r="O834" s="179" t="s">
        <v>63</v>
      </c>
      <c r="P834" s="10">
        <f>N834*1.4</f>
        <v>62.999999999999993</v>
      </c>
      <c r="Q834" s="10"/>
      <c r="R834" s="233"/>
      <c r="S834" s="179" t="s">
        <v>96</v>
      </c>
      <c r="T834" s="361" t="s">
        <v>2040</v>
      </c>
      <c r="V834" s="180"/>
      <c r="W834" s="180">
        <f>VLOOKUP(T834,$A$879:$F$2508,6,FALSE)</f>
        <v>45</v>
      </c>
      <c r="X834" s="179" t="s">
        <v>63</v>
      </c>
      <c r="Y834" s="10">
        <f>W834*1.4</f>
        <v>62.999999999999993</v>
      </c>
      <c r="Z834" s="10"/>
      <c r="AA834" s="233"/>
      <c r="AB834" s="179" t="s">
        <v>96</v>
      </c>
      <c r="AC834" s="361" t="s">
        <v>2648</v>
      </c>
      <c r="AE834" s="180"/>
      <c r="AF834" s="180">
        <f>VLOOKUP(AC834,$A$879:$F$2508,6,FALSE)</f>
        <v>103</v>
      </c>
      <c r="AG834" s="179" t="s">
        <v>63</v>
      </c>
      <c r="AH834" s="10">
        <f>AF834*1.4</f>
        <v>144.19999999999999</v>
      </c>
      <c r="AI834" s="10"/>
      <c r="AJ834" s="233"/>
      <c r="AK834" s="179" t="s">
        <v>96</v>
      </c>
      <c r="AL834" s="361" t="s">
        <v>1995</v>
      </c>
      <c r="AN834" s="180"/>
      <c r="AO834" s="180">
        <f>VLOOKUP(AL834,$A$879:$F$2508,6,FALSE)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1" t="s">
        <v>1714</v>
      </c>
      <c r="AW834" s="180"/>
      <c r="AX834" s="180">
        <f>VLOOKUP(AU834,$A$879:$F$2508,6,FALSE)</f>
        <v>116</v>
      </c>
      <c r="AY834" s="179" t="s">
        <v>63</v>
      </c>
      <c r="AZ834" s="10">
        <f>AX834*1.4</f>
        <v>162.39999999999998</v>
      </c>
      <c r="BA834" s="10"/>
      <c r="BB834" s="233"/>
      <c r="BC834" s="179" t="s">
        <v>96</v>
      </c>
      <c r="BD834" s="361" t="s">
        <v>3139</v>
      </c>
      <c r="BF834" s="180"/>
      <c r="BG834" s="180">
        <f>VLOOKUP(BD834,$A$879:$F$2508,6,FALSE)</f>
        <v>45</v>
      </c>
      <c r="BH834" s="179" t="s">
        <v>63</v>
      </c>
      <c r="BI834" s="10">
        <f>BG834*1.4</f>
        <v>62.999999999999993</v>
      </c>
      <c r="BJ834" s="10"/>
      <c r="BK834" s="233"/>
      <c r="BL834" s="179" t="s">
        <v>96</v>
      </c>
      <c r="BM834" s="361" t="s">
        <v>2353</v>
      </c>
      <c r="BO834" s="180"/>
      <c r="BP834" s="180">
        <f>VLOOKUP(BM834,$A$879:$F$2508,6,FALSE)</f>
        <v>72</v>
      </c>
      <c r="BQ834" s="179" t="s">
        <v>63</v>
      </c>
      <c r="BR834" s="10">
        <f>BP834*1.4</f>
        <v>100.8</v>
      </c>
      <c r="BS834" s="10"/>
      <c r="BT834" s="233"/>
      <c r="BU834" s="179" t="s">
        <v>96</v>
      </c>
      <c r="BV834" s="361" t="s">
        <v>1392</v>
      </c>
      <c r="BX834" s="180"/>
      <c r="BY834" s="180">
        <f>VLOOKUP(BV834,$A$879:$F$2508,6,FALSE)</f>
        <v>40</v>
      </c>
      <c r="BZ834" s="179" t="s">
        <v>63</v>
      </c>
      <c r="CA834" s="10">
        <f>BY834*1.4</f>
        <v>56</v>
      </c>
      <c r="CB834" s="10"/>
      <c r="CC834" s="233"/>
      <c r="CD834" s="179" t="s">
        <v>96</v>
      </c>
      <c r="CE834" s="361" t="s">
        <v>2472</v>
      </c>
      <c r="CG834" s="180"/>
      <c r="CH834" s="180">
        <f>VLOOKUP(CE834,$A$879:$F$2508,6,FALSE)</f>
        <v>15</v>
      </c>
      <c r="CI834" s="179" t="s">
        <v>63</v>
      </c>
      <c r="CJ834" s="10">
        <f>CH834*1.4</f>
        <v>21</v>
      </c>
      <c r="CK834" s="10"/>
      <c r="CL834" s="233"/>
      <c r="CM834" s="179" t="s">
        <v>96</v>
      </c>
      <c r="CN834" s="361" t="s">
        <v>1995</v>
      </c>
      <c r="CP834" s="180"/>
      <c r="CQ834" s="180">
        <f>VLOOKUP(CN834,$A$879:$F$2508,6,FALSE)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1" t="s">
        <v>2648</v>
      </c>
      <c r="CY834" s="180"/>
      <c r="CZ834" s="180">
        <f>VLOOKUP(CW834,$A$879:$F$2508,6,FALSE)</f>
        <v>103</v>
      </c>
      <c r="DA834" s="179" t="s">
        <v>63</v>
      </c>
      <c r="DB834" s="10">
        <f>CZ834*1.4</f>
        <v>144.19999999999999</v>
      </c>
      <c r="DC834" s="10"/>
      <c r="DD834" s="233"/>
      <c r="DE834" s="179" t="s">
        <v>96</v>
      </c>
      <c r="DF834" s="361" t="s">
        <v>1448</v>
      </c>
      <c r="DH834" s="180"/>
      <c r="DI834" s="180">
        <f>VLOOKUP(DF834,$A$879:$F$2508,6,FALSE)</f>
        <v>156</v>
      </c>
      <c r="DJ834" s="179" t="s">
        <v>63</v>
      </c>
      <c r="DK834" s="10">
        <f>DI834*1.4</f>
        <v>218.39999999999998</v>
      </c>
      <c r="DL834" s="10"/>
      <c r="DM834" s="233"/>
      <c r="DN834" s="179" t="s">
        <v>96</v>
      </c>
      <c r="DO834" s="361" t="s">
        <v>1995</v>
      </c>
      <c r="DQ834" s="180"/>
      <c r="DR834" s="180">
        <f>VLOOKUP(DO834,$A$879:$F$2508,6,FALSE)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1" t="s">
        <v>531</v>
      </c>
      <c r="DZ834" s="180"/>
      <c r="EA834" s="180">
        <f>VLOOKUP(DX834,$A$879:$F$2508,6,FALSE)</f>
        <v>0</v>
      </c>
      <c r="EB834" s="179" t="s">
        <v>63</v>
      </c>
      <c r="EC834" s="10">
        <f>EA834*1.4</f>
        <v>0</v>
      </c>
      <c r="ED834" s="10"/>
      <c r="EE834" s="233"/>
      <c r="EF834" s="179" t="s">
        <v>96</v>
      </c>
      <c r="EG834" s="361" t="s">
        <v>3139</v>
      </c>
      <c r="EI834" s="180"/>
      <c r="EJ834" s="180">
        <f>VLOOKUP(EG834,$A$879:$F$2508,6,FALSE)</f>
        <v>45</v>
      </c>
      <c r="EK834" s="179" t="s">
        <v>63</v>
      </c>
      <c r="EL834" s="10">
        <f>EJ834*1.4</f>
        <v>62.999999999999993</v>
      </c>
      <c r="EM834" s="10"/>
      <c r="EN834" s="233"/>
      <c r="EO834" s="179" t="s">
        <v>96</v>
      </c>
      <c r="EP834" s="361" t="s">
        <v>1995</v>
      </c>
      <c r="ER834" s="180"/>
      <c r="ES834" s="180">
        <f>VLOOKUP(EP834,$A$879:$F$2508,6,FALSE)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1" t="s">
        <v>1995</v>
      </c>
      <c r="FA834" s="180"/>
      <c r="FB834" s="180">
        <f>VLOOKUP(EY834,$A$879:$F$2508,6,FALSE)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1" t="s">
        <v>1995</v>
      </c>
      <c r="FJ834" s="180"/>
      <c r="FK834" s="180">
        <f>VLOOKUP(FH834,$A$879:$F$2508,6,FALSE)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1" t="s">
        <v>531</v>
      </c>
      <c r="FS834" s="180"/>
      <c r="FT834" s="180">
        <f>VLOOKUP(FQ834,$A$879:$F$2508,6,FALSE)</f>
        <v>0</v>
      </c>
      <c r="FU834" s="179" t="s">
        <v>63</v>
      </c>
      <c r="FV834" s="10">
        <f>FT834*1.4</f>
        <v>0</v>
      </c>
      <c r="FW834" s="10"/>
      <c r="FX834" s="233"/>
      <c r="FY834" s="179" t="s">
        <v>96</v>
      </c>
      <c r="FZ834" s="369" t="s">
        <v>183</v>
      </c>
      <c r="GB834" s="180"/>
      <c r="GC834" s="180" t="e">
        <f>VLOOKUP(FZ834,$A$879:$F$2508,6,FALSE)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1" t="s">
        <v>3139</v>
      </c>
      <c r="GK834" s="180"/>
      <c r="GL834" s="180">
        <f>VLOOKUP(GI834,$A$879:$F$2508,6,FALSE)</f>
        <v>45</v>
      </c>
      <c r="GM834" s="179" t="s">
        <v>63</v>
      </c>
      <c r="GN834" s="10">
        <f>GL834*1.4</f>
        <v>62.999999999999993</v>
      </c>
      <c r="GO834" s="10"/>
      <c r="GP834" s="233"/>
      <c r="GQ834" s="179" t="s">
        <v>96</v>
      </c>
      <c r="GR834" s="361" t="s">
        <v>3139</v>
      </c>
      <c r="GT834" s="180"/>
      <c r="GU834" s="180">
        <f>VLOOKUP(GR834,$A$879:$F$2508,6,FALSE)</f>
        <v>45</v>
      </c>
      <c r="GV834" s="179" t="s">
        <v>63</v>
      </c>
      <c r="GW834" s="10">
        <f>GU834*1.4</f>
        <v>62.999999999999993</v>
      </c>
      <c r="GX834" s="10"/>
      <c r="GY834" s="233"/>
      <c r="GZ834" s="179" t="s">
        <v>96</v>
      </c>
      <c r="HA834" s="361" t="s">
        <v>465</v>
      </c>
      <c r="HC834" s="180"/>
      <c r="HD834" s="180">
        <f>VLOOKUP(HA834,$A$879:$F$2508,6,FALSE)</f>
        <v>3</v>
      </c>
      <c r="HE834" s="179" t="s">
        <v>63</v>
      </c>
      <c r="HF834" s="10">
        <f>HD834*1.4</f>
        <v>4.1999999999999993</v>
      </c>
      <c r="HG834" s="10"/>
      <c r="HH834" s="233"/>
      <c r="HI834" s="179" t="s">
        <v>96</v>
      </c>
      <c r="HJ834" s="361" t="s">
        <v>3139</v>
      </c>
      <c r="HL834" s="180"/>
      <c r="HM834" s="180">
        <f>VLOOKUP(HJ834,$A$879:$F$2508,6,FALSE)</f>
        <v>45</v>
      </c>
      <c r="HN834" s="179" t="s">
        <v>63</v>
      </c>
      <c r="HO834" s="10">
        <f>HM834*1.4</f>
        <v>62.999999999999993</v>
      </c>
      <c r="HP834" s="10"/>
      <c r="HQ834" s="233"/>
      <c r="HR834" s="179" t="s">
        <v>96</v>
      </c>
      <c r="HS834" s="361" t="s">
        <v>1995</v>
      </c>
      <c r="HU834" s="180"/>
      <c r="HV834" s="180">
        <f>VLOOKUP(HS834,$A$879:$F$2508,6,FALSE)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1" t="s">
        <v>531</v>
      </c>
      <c r="ID834" s="180"/>
      <c r="IE834" s="180">
        <f>VLOOKUP(IB834,$A$879:$F$2508,6,FALSE)</f>
        <v>0</v>
      </c>
      <c r="IF834" s="179" t="s">
        <v>63</v>
      </c>
      <c r="IG834" s="10">
        <f>IE834*1.4</f>
        <v>0</v>
      </c>
      <c r="IH834" s="10"/>
      <c r="II834" s="233"/>
      <c r="IJ834" s="179" t="s">
        <v>96</v>
      </c>
      <c r="IK834" s="361" t="s">
        <v>1392</v>
      </c>
      <c r="IM834" s="180"/>
      <c r="IN834" s="180">
        <f>VLOOKUP(IK834,$A$879:$F$2508,6,FALSE)</f>
        <v>40</v>
      </c>
      <c r="IO834" s="179" t="s">
        <v>63</v>
      </c>
      <c r="IP834" s="10">
        <f>IN834*1.4</f>
        <v>56</v>
      </c>
      <c r="IQ834" s="10"/>
      <c r="IR834" s="233"/>
      <c r="IS834" s="179" t="s">
        <v>96</v>
      </c>
      <c r="IT834" s="361" t="s">
        <v>1448</v>
      </c>
      <c r="IV834" s="180"/>
      <c r="IW834" s="180">
        <f>VLOOKUP(IT834,$A$879:$F$2508,6,FALSE)</f>
        <v>156</v>
      </c>
      <c r="IX834" s="179" t="s">
        <v>63</v>
      </c>
      <c r="IY834" s="10">
        <f>IW834*1.4</f>
        <v>218.39999999999998</v>
      </c>
      <c r="IZ834" s="10"/>
      <c r="JA834" s="233"/>
      <c r="JB834" s="179" t="s">
        <v>96</v>
      </c>
      <c r="JC834" s="361" t="s">
        <v>1392</v>
      </c>
      <c r="JE834" s="180"/>
      <c r="JF834" s="180">
        <f>VLOOKUP(JC834,$A$879:$F$2508,6,FALSE)</f>
        <v>40</v>
      </c>
      <c r="JG834" s="179" t="s">
        <v>63</v>
      </c>
      <c r="JH834" s="10">
        <f>JF834*1.4</f>
        <v>56</v>
      </c>
      <c r="JI834" s="10"/>
      <c r="JJ834" s="233"/>
      <c r="JK834" s="179" t="s">
        <v>96</v>
      </c>
      <c r="JL834" s="361" t="s">
        <v>1995</v>
      </c>
      <c r="JN834" s="180"/>
      <c r="JO834" s="180">
        <f>VLOOKUP(JL834,$A$879:$F$2508,6,FALSE)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1" t="s">
        <v>1448</v>
      </c>
      <c r="JW834" s="180"/>
      <c r="JX834" s="180">
        <f>VLOOKUP(JU834,$A$879:$F$2508,6,FALSE)</f>
        <v>156</v>
      </c>
      <c r="JY834" s="179" t="s">
        <v>63</v>
      </c>
      <c r="JZ834" s="10">
        <f>JX834*1.4</f>
        <v>218.39999999999998</v>
      </c>
      <c r="KA834" s="10"/>
      <c r="KB834" s="233"/>
      <c r="KC834" s="179" t="s">
        <v>96</v>
      </c>
      <c r="KD834" s="369" t="s">
        <v>183</v>
      </c>
      <c r="KF834" s="180"/>
      <c r="KG834" s="180" t="e">
        <f>VLOOKUP(KD834,$A$879:$F$2508,6,FALSE)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1" t="s">
        <v>1715</v>
      </c>
      <c r="KO834" s="180"/>
      <c r="KP834" s="180">
        <f>VLOOKUP(KM834,$A$879:$F$2508,6,FALSE)</f>
        <v>60</v>
      </c>
      <c r="KQ834" s="179" t="s">
        <v>63</v>
      </c>
      <c r="KR834" s="10">
        <f>KP834*1.4</f>
        <v>84</v>
      </c>
      <c r="KS834" s="10"/>
      <c r="KT834" s="233"/>
      <c r="KU834" s="179" t="s">
        <v>96</v>
      </c>
      <c r="KV834" s="361" t="s">
        <v>2648</v>
      </c>
      <c r="KX834" s="180"/>
      <c r="KY834" s="180">
        <f>VLOOKUP(KV834,$A$879:$F$2508,6,FALSE)</f>
        <v>103</v>
      </c>
      <c r="KZ834" s="179" t="s">
        <v>63</v>
      </c>
      <c r="LA834" s="10">
        <f>KY834*1.4</f>
        <v>144.19999999999999</v>
      </c>
      <c r="LB834" s="10"/>
      <c r="LC834" s="233"/>
      <c r="LD834" s="179" t="s">
        <v>96</v>
      </c>
      <c r="LE834" s="369" t="s">
        <v>183</v>
      </c>
      <c r="LG834" s="180"/>
      <c r="LH834" s="180" t="e">
        <f>VLOOKUP(LE834,$A$879:$F$2508,6,FALSE)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1" t="s">
        <v>2648</v>
      </c>
      <c r="LP834" s="180"/>
      <c r="LQ834" s="180">
        <f>VLOOKUP(LN834,$A$879:$F$2508,6,FALSE)</f>
        <v>103</v>
      </c>
      <c r="LR834" s="179" t="s">
        <v>63</v>
      </c>
      <c r="LS834" s="10">
        <f>LQ834*1.4</f>
        <v>144.19999999999999</v>
      </c>
      <c r="LT834" s="10"/>
      <c r="LU834" s="233"/>
      <c r="LV834" s="179" t="s">
        <v>96</v>
      </c>
      <c r="LW834" s="361" t="s">
        <v>1714</v>
      </c>
      <c r="LY834" s="180"/>
      <c r="LZ834" s="180">
        <f>VLOOKUP(LW834,$A$879:$F$2508,6,FALSE)</f>
        <v>116</v>
      </c>
      <c r="MA834" s="179" t="s">
        <v>63</v>
      </c>
      <c r="MB834" s="10">
        <f>LZ834*1.4</f>
        <v>162.39999999999998</v>
      </c>
      <c r="MC834" s="10"/>
      <c r="MD834" s="233"/>
      <c r="ME834" s="179" t="s">
        <v>96</v>
      </c>
      <c r="MF834" s="361" t="s">
        <v>3139</v>
      </c>
      <c r="MH834" s="180"/>
      <c r="MI834" s="180">
        <f>VLOOKUP(MF834,$A$879:$F$2508,6,FALSE)</f>
        <v>45</v>
      </c>
      <c r="MJ834" s="179" t="s">
        <v>63</v>
      </c>
      <c r="MK834" s="10">
        <f>MI834*1.4</f>
        <v>62.999999999999993</v>
      </c>
      <c r="ML834" s="10"/>
      <c r="MM834" s="233"/>
      <c r="MN834" s="179" t="s">
        <v>96</v>
      </c>
      <c r="MO834" s="369" t="s">
        <v>183</v>
      </c>
      <c r="MQ834" s="180"/>
      <c r="MR834" s="180" t="e">
        <f>VLOOKUP(MO834,$A$879:$F$2508,6,FALSE)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1" t="s">
        <v>2050</v>
      </c>
      <c r="MZ834" s="180"/>
      <c r="NA834" s="180">
        <f>VLOOKUP(MX834,$A$879:$F$2508,6,FALSE)</f>
        <v>127</v>
      </c>
      <c r="NB834" s="179" t="s">
        <v>63</v>
      </c>
      <c r="NC834" s="10">
        <f>NA834*1.4</f>
        <v>177.79999999999998</v>
      </c>
      <c r="ND834" s="10"/>
      <c r="NE834" s="233"/>
      <c r="NF834" s="179" t="s">
        <v>96</v>
      </c>
      <c r="NG834" s="361" t="s">
        <v>1803</v>
      </c>
      <c r="NI834" s="180"/>
      <c r="NJ834" s="180">
        <f>VLOOKUP(NG834,$A$879:$F$2508,6,FALSE)</f>
        <v>27</v>
      </c>
      <c r="NK834" s="179" t="s">
        <v>63</v>
      </c>
      <c r="NL834" s="10">
        <f>NJ834*1.4</f>
        <v>37.799999999999997</v>
      </c>
      <c r="NM834" s="10"/>
      <c r="NN834" s="233"/>
      <c r="NO834" s="179" t="s">
        <v>96</v>
      </c>
      <c r="NP834" s="361" t="s">
        <v>1392</v>
      </c>
      <c r="NR834" s="180"/>
      <c r="NS834" s="180">
        <f>VLOOKUP(NP834,$A$879:$F$2508,6,FALSE)</f>
        <v>40</v>
      </c>
      <c r="NT834" s="179" t="s">
        <v>63</v>
      </c>
      <c r="NU834" s="10">
        <f>NS834*1.4</f>
        <v>56</v>
      </c>
      <c r="NV834" s="10"/>
      <c r="NW834" s="233"/>
      <c r="NX834" s="179" t="s">
        <v>96</v>
      </c>
      <c r="NY834" s="361" t="s">
        <v>1995</v>
      </c>
      <c r="OA834" s="180"/>
      <c r="OB834" s="180">
        <f>VLOOKUP(NY834,$A$879:$F$2508,6,FALSE)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1" t="s">
        <v>491</v>
      </c>
      <c r="OJ834" s="180"/>
      <c r="OK834" s="180">
        <f>VLOOKUP(OH834,$A$879:$F$2508,6,FALSE)</f>
        <v>24</v>
      </c>
      <c r="OL834" s="179" t="s">
        <v>63</v>
      </c>
      <c r="OM834" s="10">
        <f>OK834*1.4</f>
        <v>33.599999999999994</v>
      </c>
      <c r="ON834" s="10"/>
      <c r="OO834" s="233"/>
      <c r="OP834" s="179" t="s">
        <v>96</v>
      </c>
      <c r="OQ834" s="361" t="s">
        <v>1448</v>
      </c>
      <c r="OS834" s="180"/>
      <c r="OT834" s="180">
        <f>VLOOKUP(OQ834,$A$879:$F$2508,6,FALSE)</f>
        <v>156</v>
      </c>
      <c r="OU834" s="179" t="s">
        <v>63</v>
      </c>
      <c r="OV834" s="10">
        <f>OT834*1.4</f>
        <v>218.39999999999998</v>
      </c>
      <c r="OW834" s="10"/>
      <c r="OX834" s="233"/>
      <c r="OY834" s="179" t="s">
        <v>96</v>
      </c>
      <c r="OZ834" s="371" t="s">
        <v>1715</v>
      </c>
      <c r="PB834" s="180"/>
      <c r="PC834" s="180">
        <f>VLOOKUP(OZ834,$A$879:$F$2508,6,FALSE)</f>
        <v>60</v>
      </c>
      <c r="PD834" s="179" t="s">
        <v>63</v>
      </c>
      <c r="PE834" s="10">
        <f>PC834*1.4</f>
        <v>84</v>
      </c>
      <c r="PF834" s="10"/>
      <c r="PG834" s="233"/>
      <c r="PH834" s="179" t="s">
        <v>96</v>
      </c>
      <c r="PI834" s="361" t="s">
        <v>440</v>
      </c>
      <c r="PK834" s="180"/>
      <c r="PL834" s="180">
        <f>VLOOKUP(PI834,$A$879:$F$2508,6,FALSE)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1" t="s">
        <v>1708</v>
      </c>
      <c r="PT834" s="180"/>
      <c r="PU834" s="180">
        <f>VLOOKUP(PR834,$A$879:$F$2508,6,FALSE)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3" t="s">
        <v>531</v>
      </c>
      <c r="QC834" s="180"/>
      <c r="QD834" s="180">
        <f>VLOOKUP(QA834,$A$879:$F$2508,6,FALSE)</f>
        <v>0</v>
      </c>
      <c r="QE834" s="179" t="s">
        <v>63</v>
      </c>
      <c r="QF834" s="10">
        <f>QD834*1.4</f>
        <v>0</v>
      </c>
      <c r="QG834" s="10"/>
      <c r="QH834" s="233"/>
      <c r="QI834" s="179" t="s">
        <v>96</v>
      </c>
      <c r="QJ834" s="369" t="s">
        <v>183</v>
      </c>
      <c r="QL834" s="180"/>
      <c r="QM834" s="180" t="e">
        <f>VLOOKUP(QJ834,$A$879:$F$2508,6,FALSE)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1" t="s">
        <v>1714</v>
      </c>
      <c r="QU834" s="180"/>
      <c r="QV834" s="180">
        <f>VLOOKUP(QS834,$A$879:$F$2508,6,FALSE)</f>
        <v>116</v>
      </c>
      <c r="QW834" s="179" t="s">
        <v>63</v>
      </c>
      <c r="QX834" s="10">
        <f>QV834*1.4</f>
        <v>162.39999999999998</v>
      </c>
      <c r="QY834" s="10"/>
      <c r="QZ834" s="233"/>
      <c r="RA834" s="179" t="s">
        <v>96</v>
      </c>
      <c r="RB834" s="361" t="s">
        <v>604</v>
      </c>
      <c r="RD834" s="180"/>
      <c r="RE834" s="180">
        <f>VLOOKUP(RB834,$A$879:$F$2508,6,FALSE)</f>
        <v>45</v>
      </c>
      <c r="RF834" s="179" t="s">
        <v>63</v>
      </c>
      <c r="RG834" s="10">
        <f>RE834*1.4</f>
        <v>62.999999999999993</v>
      </c>
      <c r="RH834" s="10"/>
      <c r="RI834" s="233"/>
      <c r="RJ834" s="179" t="s">
        <v>96</v>
      </c>
      <c r="RK834" s="361" t="s">
        <v>3139</v>
      </c>
      <c r="RM834" s="180"/>
      <c r="RN834" s="180">
        <f>VLOOKUP(RK834,$A$879:$F$2508,6,FALSE)</f>
        <v>45</v>
      </c>
      <c r="RO834" s="179" t="s">
        <v>63</v>
      </c>
      <c r="RP834" s="10">
        <f>RN834*1.4</f>
        <v>62.999999999999993</v>
      </c>
      <c r="RQ834" s="10"/>
      <c r="RR834" s="233"/>
      <c r="RS834" s="179" t="s">
        <v>96</v>
      </c>
      <c r="RT834" s="369" t="s">
        <v>183</v>
      </c>
      <c r="RV834" s="180"/>
      <c r="RW834" s="180" t="e">
        <f>VLOOKUP(RT834,$A$879:$F$2508,6,FALSE)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1" t="s">
        <v>2050</v>
      </c>
      <c r="SE834" s="180"/>
      <c r="SF834" s="180">
        <f>VLOOKUP(SC834,$A$879:$F$2508,6,FALSE)</f>
        <v>127</v>
      </c>
      <c r="SG834" s="179" t="s">
        <v>63</v>
      </c>
      <c r="SH834" s="10">
        <f>SF834*1.4</f>
        <v>177.79999999999998</v>
      </c>
      <c r="SI834" s="10"/>
      <c r="SJ834" s="239"/>
      <c r="SK834" s="179" t="s">
        <v>96</v>
      </c>
      <c r="SL834" s="361" t="s">
        <v>2094</v>
      </c>
      <c r="SN834" s="180"/>
      <c r="SO834" s="180">
        <f>VLOOKUP(SL834,$A$879:$F$2508,6,FALSE)</f>
        <v>5</v>
      </c>
      <c r="SP834" s="179" t="s">
        <v>63</v>
      </c>
      <c r="SQ834" s="10">
        <f>SO834*1.4</f>
        <v>7</v>
      </c>
      <c r="SR834" s="10"/>
      <c r="SS834" s="239"/>
      <c r="ST834" s="179" t="s">
        <v>96</v>
      </c>
      <c r="SU834" s="361" t="s">
        <v>3139</v>
      </c>
      <c r="SW834" s="180"/>
      <c r="SX834" s="180">
        <f>VLOOKUP(SU834,$A$879:$F$2508,6,FALSE)</f>
        <v>45</v>
      </c>
      <c r="SY834" s="179" t="s">
        <v>63</v>
      </c>
      <c r="SZ834" s="10">
        <f>SX834*1.4</f>
        <v>62.999999999999993</v>
      </c>
      <c r="TA834" s="10"/>
      <c r="TB834" s="239"/>
      <c r="TC834" s="179" t="s">
        <v>96</v>
      </c>
      <c r="TD834" s="369" t="s">
        <v>183</v>
      </c>
      <c r="TF834" s="180"/>
      <c r="TG834" s="180" t="e">
        <f>VLOOKUP(TD834,$A$879:$F$2508,6,FALSE)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1" t="s">
        <v>1710</v>
      </c>
      <c r="TO834" s="180"/>
      <c r="TP834" s="180">
        <f>VLOOKUP(TM834,$A$879:$F$2508,6,FALSE)</f>
        <v>70</v>
      </c>
      <c r="TQ834" s="179" t="s">
        <v>63</v>
      </c>
      <c r="TR834" s="10">
        <f>TP834*1.4</f>
        <v>98</v>
      </c>
      <c r="TS834" s="10"/>
      <c r="TT834" s="239"/>
      <c r="TU834" s="179" t="s">
        <v>96</v>
      </c>
      <c r="TV834" s="361" t="s">
        <v>1750</v>
      </c>
      <c r="TX834" s="180"/>
      <c r="TY834" s="180">
        <f>VLOOKUP(TV834,$A$879:$F$2508,6,FALSE)</f>
        <v>142</v>
      </c>
      <c r="TZ834" s="179" t="s">
        <v>63</v>
      </c>
      <c r="UA834" s="10">
        <f>TY834*1.4</f>
        <v>198.79999999999998</v>
      </c>
      <c r="UB834" s="10"/>
      <c r="UC834" s="239"/>
      <c r="UD834" s="179" t="s">
        <v>96</v>
      </c>
      <c r="UE834" s="361" t="s">
        <v>1710</v>
      </c>
      <c r="UG834" s="180"/>
      <c r="UH834" s="180">
        <f>VLOOKUP(UE834,$A$879:$F$2508,6,FALSE)</f>
        <v>70</v>
      </c>
      <c r="UI834" s="179" t="s">
        <v>63</v>
      </c>
      <c r="UJ834" s="10">
        <f>UH834*1.4</f>
        <v>98</v>
      </c>
      <c r="UK834" s="10"/>
      <c r="UL834" s="239"/>
      <c r="UM834" s="179" t="s">
        <v>96</v>
      </c>
      <c r="UN834" s="369" t="s">
        <v>183</v>
      </c>
      <c r="UP834" s="180"/>
      <c r="UQ834" s="180" t="e">
        <f>VLOOKUP(UN834,$A$879:$F$2508,6,FALSE)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1" t="s">
        <v>611</v>
      </c>
      <c r="UY834" s="180"/>
      <c r="UZ834" s="180">
        <f>VLOOKUP(UW834,$A$879:$F$2508,6,FALSE)</f>
        <v>0</v>
      </c>
      <c r="VA834" s="179" t="s">
        <v>63</v>
      </c>
      <c r="VB834" s="10">
        <f>UZ834*1.4</f>
        <v>0</v>
      </c>
      <c r="VC834" s="10"/>
      <c r="VD834" s="239"/>
      <c r="VE834" s="179" t="s">
        <v>96</v>
      </c>
      <c r="VF834" s="369" t="s">
        <v>183</v>
      </c>
      <c r="VH834" s="180"/>
      <c r="VI834" s="180" t="e">
        <f>VLOOKUP(VF834,$A$879:$F$2508,6,FALSE)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1" t="s">
        <v>1750</v>
      </c>
      <c r="VQ834" s="180"/>
      <c r="VR834" s="180">
        <f>VLOOKUP(VO834,$A$879:$F$2508,6,FALSE)</f>
        <v>142</v>
      </c>
      <c r="VS834" s="179" t="s">
        <v>63</v>
      </c>
      <c r="VT834" s="10">
        <f>VR834*1.4</f>
        <v>198.79999999999998</v>
      </c>
      <c r="VU834" s="10"/>
      <c r="VV834" s="239"/>
      <c r="VW834" s="179" t="s">
        <v>96</v>
      </c>
      <c r="VX834" s="369" t="s">
        <v>183</v>
      </c>
      <c r="VZ834" s="180"/>
      <c r="WA834" s="180" t="e">
        <f>VLOOKUP(VX834,$A$879:$F$2508,6,FALSE)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1" t="s">
        <v>3139</v>
      </c>
      <c r="WI834" s="180"/>
      <c r="WJ834" s="180">
        <f>VLOOKUP(WG834,$A$879:$F$2508,6,FALSE)</f>
        <v>45</v>
      </c>
      <c r="WK834" s="179" t="s">
        <v>63</v>
      </c>
      <c r="WL834" s="10">
        <f>WJ834*1.4</f>
        <v>62.999999999999993</v>
      </c>
      <c r="WN834" s="239"/>
      <c r="WO834" s="179" t="s">
        <v>96</v>
      </c>
      <c r="WP834" s="361" t="s">
        <v>440</v>
      </c>
      <c r="WQ834" s="180"/>
      <c r="WR834" s="180"/>
      <c r="WS834" s="180">
        <f>VLOOKUP(WP834,$A$879:$F$2508,6,FALSE)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1" t="s">
        <v>3139</v>
      </c>
      <c r="XA834" s="180"/>
      <c r="XB834" s="180">
        <f>VLOOKUP(WY834,$A$879:$F$2508,6,FALSE)</f>
        <v>45</v>
      </c>
      <c r="XC834" s="179" t="s">
        <v>63</v>
      </c>
      <c r="XD834" s="10">
        <f>XB834*1.4</f>
        <v>62.999999999999993</v>
      </c>
      <c r="XF834" s="239"/>
      <c r="XG834" s="179" t="s">
        <v>96</v>
      </c>
      <c r="XH834" s="371" t="s">
        <v>1715</v>
      </c>
      <c r="XJ834" s="180"/>
      <c r="XK834" s="180">
        <f>VLOOKUP(XH834,$A$879:$F$2508,6,FALSE)</f>
        <v>60</v>
      </c>
      <c r="XL834" s="179" t="s">
        <v>63</v>
      </c>
      <c r="XM834" s="10">
        <f>XK834*1.4</f>
        <v>84</v>
      </c>
      <c r="XO834" s="239"/>
      <c r="XP834" s="179" t="s">
        <v>96</v>
      </c>
      <c r="XQ834" s="361" t="s">
        <v>435</v>
      </c>
      <c r="XS834" s="180"/>
      <c r="XT834" s="180">
        <f>VLOOKUP(XQ834,$A$879:$F$2508,6,FALSE)</f>
        <v>0</v>
      </c>
      <c r="XU834" s="179" t="s">
        <v>63</v>
      </c>
      <c r="XV834" s="10">
        <f>XT834*1.4</f>
        <v>0</v>
      </c>
      <c r="XW834" s="10"/>
      <c r="XX834" s="239"/>
      <c r="XY834" s="179" t="s">
        <v>96</v>
      </c>
      <c r="XZ834" s="361" t="s">
        <v>567</v>
      </c>
      <c r="YB834" s="180"/>
      <c r="YC834" s="180">
        <f>VLOOKUP(XZ834,$A$879:$F$2508,6,FALSE)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1" t="s">
        <v>3139</v>
      </c>
      <c r="YK834" s="180"/>
      <c r="YL834" s="180">
        <f>VLOOKUP(YI834,$A$879:$F$2508,6,FALSE)</f>
        <v>45</v>
      </c>
      <c r="YM834" s="179" t="s">
        <v>63</v>
      </c>
      <c r="YN834" s="10">
        <f>YL834*1.4</f>
        <v>62.999999999999993</v>
      </c>
      <c r="YO834" s="10"/>
      <c r="YP834" s="239"/>
      <c r="YQ834" s="179" t="s">
        <v>96</v>
      </c>
      <c r="YR834" s="361" t="s">
        <v>3139</v>
      </c>
      <c r="YT834" s="180"/>
      <c r="YU834" s="180">
        <f>VLOOKUP(YR834,$A$879:$F$2508,6,FALSE)</f>
        <v>45</v>
      </c>
      <c r="YV834" s="179" t="s">
        <v>63</v>
      </c>
      <c r="YW834" s="10">
        <f>YU834*1.4</f>
        <v>62.999999999999993</v>
      </c>
      <c r="YY834" s="239"/>
      <c r="YZ834" s="179" t="s">
        <v>96</v>
      </c>
      <c r="ZA834" s="361" t="s">
        <v>465</v>
      </c>
      <c r="ZC834" s="180"/>
      <c r="ZD834" s="180">
        <f>VLOOKUP(ZA834,$A$879:$F$2508,6,FALSE)</f>
        <v>3</v>
      </c>
      <c r="ZE834" s="179" t="s">
        <v>63</v>
      </c>
      <c r="ZF834" s="10">
        <f>ZD834*1.4</f>
        <v>4.1999999999999993</v>
      </c>
      <c r="ZH834" s="239"/>
      <c r="ZI834" s="179" t="s">
        <v>96</v>
      </c>
      <c r="ZJ834" s="361" t="s">
        <v>2648</v>
      </c>
      <c r="ZL834" s="180"/>
      <c r="ZM834" s="180">
        <f>VLOOKUP(ZJ834,$A$879:$F$2508,6,FALSE)</f>
        <v>103</v>
      </c>
      <c r="ZN834" s="179" t="s">
        <v>63</v>
      </c>
      <c r="ZO834" s="10">
        <f>ZM834*1.4</f>
        <v>144.19999999999999</v>
      </c>
      <c r="ZQ834" s="239"/>
      <c r="ZR834" s="179" t="s">
        <v>96</v>
      </c>
      <c r="ZS834" s="361" t="s">
        <v>975</v>
      </c>
      <c r="ZU834" s="180"/>
      <c r="ZV834" s="180">
        <f>VLOOKUP(ZS834,$A$879:$F$2508,6,FALSE)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1" t="s">
        <v>491</v>
      </c>
      <c r="AAD834" s="180"/>
      <c r="AAE834" s="180">
        <f>VLOOKUP(AAB834,$A$879:$F$2508,6,FALSE)</f>
        <v>24</v>
      </c>
      <c r="AAF834" s="179" t="s">
        <v>63</v>
      </c>
      <c r="AAG834" s="10">
        <f>AAE834*1.4</f>
        <v>33.599999999999994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VLOOKUP(AAK834,$A$879:$F$2508,6,FALSE)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1" t="s">
        <v>611</v>
      </c>
      <c r="AAV834" s="180"/>
      <c r="AAW834" s="180">
        <f>VLOOKUP(AAT834,$A$879:$F$2508,6,FALSE)</f>
        <v>0</v>
      </c>
      <c r="AAX834" s="179" t="s">
        <v>63</v>
      </c>
      <c r="AAY834" s="10">
        <f>AAW834*1.4</f>
        <v>0</v>
      </c>
      <c r="AAZ834" s="10"/>
      <c r="ABA834" s="239"/>
      <c r="ABB834" s="179" t="s">
        <v>96</v>
      </c>
      <c r="ABC834" s="375" t="s">
        <v>1448</v>
      </c>
      <c r="ABE834" s="180"/>
      <c r="ABF834" s="180">
        <f>VLOOKUP(ABC834,$A$879:$F$2508,6,FALSE)</f>
        <v>156</v>
      </c>
      <c r="ABG834" s="179" t="s">
        <v>63</v>
      </c>
      <c r="ABH834" s="10">
        <f>ABF834*1.4</f>
        <v>218.39999999999998</v>
      </c>
      <c r="ABI834" s="10"/>
      <c r="ABJ834" s="239"/>
      <c r="ABK834" s="179" t="s">
        <v>96</v>
      </c>
      <c r="ABL834" s="361" t="s">
        <v>444</v>
      </c>
      <c r="ABN834" s="180"/>
      <c r="ABO834" s="180">
        <f>VLOOKUP(ABL834,$A$879:$F$2508,6,FALSE)</f>
        <v>43</v>
      </c>
      <c r="ABP834" s="179" t="s">
        <v>63</v>
      </c>
      <c r="ABQ834" s="10">
        <f>ABO834*1.4</f>
        <v>60.199999999999996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VLOOKUP(ABU834,$A$879:$F$2508,6,FALSE)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VLOOKUP(ACD834,$A$879:$F$2508,6,FALSE)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VLOOKUP(ACM834,$A$879:$F$2508,6,FALSE)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VLOOKUP(ACV834,$A$879:$F$2508,6,FALSE)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1" t="s">
        <v>611</v>
      </c>
      <c r="ADG834" s="180"/>
      <c r="ADH834" s="180">
        <f>VLOOKUP(ADE834,$A$879:$F$2508,6,FALSE)</f>
        <v>0</v>
      </c>
      <c r="ADI834" s="179" t="s">
        <v>63</v>
      </c>
      <c r="ADJ834" s="10">
        <f>ADH834*1.4</f>
        <v>0</v>
      </c>
      <c r="ADL834" s="239"/>
      <c r="ADM834" s="179" t="s">
        <v>96</v>
      </c>
      <c r="ADN834" s="75" t="s">
        <v>183</v>
      </c>
      <c r="ADP834" s="180"/>
      <c r="ADQ834" s="180" t="e">
        <f>VLOOKUP(ADN834,$A$879:$F$2508,6,FALSE)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1" t="s">
        <v>465</v>
      </c>
      <c r="ADY834" s="180"/>
      <c r="ADZ834" s="180">
        <f>VLOOKUP(ADW834,$A$879:$F$2508,6,FALSE)</f>
        <v>3</v>
      </c>
      <c r="AEA834" s="179" t="s">
        <v>63</v>
      </c>
      <c r="AEB834" s="10">
        <f>ADZ834*1.4</f>
        <v>4.1999999999999993</v>
      </c>
      <c r="AED834" s="239"/>
      <c r="AEE834" s="179" t="s">
        <v>96</v>
      </c>
      <c r="AEF834" s="75" t="s">
        <v>183</v>
      </c>
      <c r="AEH834" s="180"/>
      <c r="AEI834" s="180" t="e">
        <f>VLOOKUP(AEF834,$A$879:$F$2508,6,FALSE)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VLOOKUP(AEO834,$A$879:$F$2508,6,FALSE)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VLOOKUP(AEX834,$A$879:$F$2508,6,FALSE)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VLOOKUP(AFG834,$A$879:$F$2508,6,FALSE)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VLOOKUP(AFP834,$A$879:$F$2508,6,FALSE)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1" t="s">
        <v>531</v>
      </c>
      <c r="AGA834" s="180"/>
      <c r="AGB834" s="180">
        <f>VLOOKUP(AFY834,$A$879:$F$2508,6,FALSE)</f>
        <v>0</v>
      </c>
      <c r="AGC834" s="179" t="s">
        <v>63</v>
      </c>
      <c r="AGD834" s="10">
        <f>AGB834*1.4</f>
        <v>0</v>
      </c>
      <c r="AGE834" s="10"/>
      <c r="AGF834" s="239"/>
      <c r="AGG834" s="179" t="s">
        <v>96</v>
      </c>
      <c r="AGH834" s="361" t="s">
        <v>2040</v>
      </c>
      <c r="AGJ834" s="180"/>
      <c r="AGK834" s="180">
        <f>VLOOKUP(AGH834,$A$879:$F$2508,6,FALSE)</f>
        <v>45</v>
      </c>
      <c r="AGL834" s="179" t="s">
        <v>63</v>
      </c>
      <c r="AGM834" s="10">
        <f>AGK834*1.4</f>
        <v>62.999999999999993</v>
      </c>
      <c r="AGN834" s="10"/>
      <c r="AGO834" s="239"/>
      <c r="AGP834" s="179" t="s">
        <v>96</v>
      </c>
      <c r="AGQ834" s="361" t="s">
        <v>589</v>
      </c>
      <c r="AGS834" s="180"/>
      <c r="AGT834" s="180">
        <f>VLOOKUP(AGQ834,$A$879:$F$2508,6,FALSE)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1" t="s">
        <v>971</v>
      </c>
      <c r="AHB834" s="180"/>
      <c r="AHC834" s="180">
        <f>VLOOKUP(AGZ834,$A$879:$F$2508,6,FALSE)</f>
        <v>45</v>
      </c>
      <c r="AHD834" s="179" t="s">
        <v>63</v>
      </c>
      <c r="AHE834" s="10">
        <f>AHC834*1.4</f>
        <v>62.999999999999993</v>
      </c>
      <c r="AHF834" s="10"/>
      <c r="AHG834" s="239"/>
      <c r="AHH834" s="179" t="s">
        <v>96</v>
      </c>
      <c r="AHI834" s="441" t="s">
        <v>2648</v>
      </c>
      <c r="AHK834" s="180"/>
      <c r="AHL834" s="180">
        <f>VLOOKUP(AHI834,$A$879:$F$2508,6,FALSE)</f>
        <v>103</v>
      </c>
      <c r="AHM834" s="179" t="s">
        <v>63</v>
      </c>
      <c r="AHN834" s="10">
        <f>AHL834*1.4</f>
        <v>144.19999999999999</v>
      </c>
      <c r="AHO834" s="10"/>
      <c r="AHP834" s="239"/>
      <c r="AHQ834" s="179" t="s">
        <v>96</v>
      </c>
      <c r="AHR834" s="361" t="s">
        <v>1708</v>
      </c>
      <c r="AHT834" s="180"/>
      <c r="AHU834" s="180">
        <f>VLOOKUP(AHR834,$A$879:$F$2508,6,FALSE)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1" t="s">
        <v>3139</v>
      </c>
      <c r="AIC834" s="180"/>
      <c r="AID834" s="180">
        <f>VLOOKUP(AIA834,$A$879:$F$2508,6,FALSE)</f>
        <v>45</v>
      </c>
      <c r="AIE834" s="179" t="s">
        <v>63</v>
      </c>
      <c r="AIF834" s="10">
        <f>AID834*1.4</f>
        <v>62.999999999999993</v>
      </c>
      <c r="AIG834" s="10"/>
      <c r="AIH834" s="239"/>
      <c r="AII834" s="179" t="s">
        <v>96</v>
      </c>
      <c r="AIJ834" s="361" t="s">
        <v>1803</v>
      </c>
      <c r="AIL834" s="180"/>
      <c r="AIM834" s="180">
        <f>VLOOKUP(AIJ834,$A$879:$F$2508,6,FALSE)</f>
        <v>27</v>
      </c>
      <c r="AIN834" s="179" t="s">
        <v>63</v>
      </c>
      <c r="AIO834" s="10">
        <f>AIM834*1.4</f>
        <v>37.799999999999997</v>
      </c>
      <c r="AIP834" s="10"/>
      <c r="AIQ834" s="239"/>
      <c r="AIR834" s="179" t="s">
        <v>96</v>
      </c>
      <c r="AIS834" s="361" t="s">
        <v>531</v>
      </c>
      <c r="AIU834" s="180"/>
      <c r="AIV834" s="180">
        <f>VLOOKUP(AIS834,$A$879:$F$2508,6,FALSE)</f>
        <v>0</v>
      </c>
      <c r="AIW834" s="179" t="s">
        <v>63</v>
      </c>
      <c r="AIX834" s="10">
        <f>AIV834*1.4</f>
        <v>0</v>
      </c>
      <c r="AIY834" s="10"/>
      <c r="AIZ834" s="239"/>
      <c r="AJA834" s="179" t="s">
        <v>96</v>
      </c>
      <c r="AJB834" s="371" t="s">
        <v>2040</v>
      </c>
      <c r="AJD834" s="180"/>
      <c r="AJE834" s="180">
        <f>VLOOKUP(AJB834,$A$879:$F$2508,6,FALSE)</f>
        <v>45</v>
      </c>
      <c r="AJF834" s="179" t="s">
        <v>63</v>
      </c>
      <c r="AJG834" s="10">
        <f>AJE834*1.4</f>
        <v>62.999999999999993</v>
      </c>
      <c r="AJH834" s="10"/>
      <c r="AJI834" s="239"/>
      <c r="AJJ834" s="179" t="s">
        <v>96</v>
      </c>
      <c r="AJK834" s="361" t="s">
        <v>2040</v>
      </c>
      <c r="AJM834" s="180"/>
      <c r="AJN834" s="180">
        <f>VLOOKUP(AJK834,$A$879:$F$2508,6,FALSE)</f>
        <v>45</v>
      </c>
      <c r="AJO834" s="179" t="s">
        <v>63</v>
      </c>
      <c r="AJP834" s="10">
        <f>AJN834*1.4</f>
        <v>62.999999999999993</v>
      </c>
      <c r="AJQ834" s="10"/>
      <c r="AJR834" s="239"/>
      <c r="AJS834" s="179" t="s">
        <v>96</v>
      </c>
      <c r="AJT834" s="367" t="s">
        <v>1448</v>
      </c>
      <c r="AJV834" s="180"/>
      <c r="AJW834" s="180">
        <f>VLOOKUP(AJT834,$A$879:$F$2508,6,FALSE)</f>
        <v>156</v>
      </c>
      <c r="AJX834" s="179" t="s">
        <v>63</v>
      </c>
      <c r="AJY834" s="10">
        <f>AJW834*1.4</f>
        <v>218.39999999999998</v>
      </c>
      <c r="AJZ834" s="10"/>
      <c r="AKA834" s="239"/>
      <c r="AKB834" s="179" t="s">
        <v>96</v>
      </c>
      <c r="AKC834" s="361" t="s">
        <v>3139</v>
      </c>
      <c r="AKE834" s="180"/>
      <c r="AKF834" s="180">
        <f>VLOOKUP(AKC834,$A$879:$F$2508,6,FALSE)</f>
        <v>45</v>
      </c>
      <c r="AKG834" s="179" t="s">
        <v>63</v>
      </c>
      <c r="AKH834" s="10">
        <f>AKF834*1.4</f>
        <v>62.999999999999993</v>
      </c>
      <c r="AKI834" s="10"/>
      <c r="AKJ834" s="239"/>
      <c r="AKK834" s="179" t="s">
        <v>96</v>
      </c>
      <c r="AKL834" s="361" t="s">
        <v>444</v>
      </c>
      <c r="AKN834" s="180"/>
      <c r="AKO834" s="180">
        <f>VLOOKUP(AKL834,$A$879:$F$2508,6,FALSE)</f>
        <v>43</v>
      </c>
      <c r="AKP834" s="179" t="s">
        <v>63</v>
      </c>
      <c r="AKQ834" s="10">
        <f>AKO834*1.4</f>
        <v>60.199999999999996</v>
      </c>
      <c r="AKR834" s="10"/>
      <c r="AKS834" s="239"/>
      <c r="AKT834" s="179" t="s">
        <v>96</v>
      </c>
      <c r="AKU834" s="361" t="s">
        <v>2353</v>
      </c>
      <c r="AKW834" s="180"/>
      <c r="AKX834" s="180">
        <f>VLOOKUP(AKU834,$A$879:$F$2508,6,FALSE)</f>
        <v>72</v>
      </c>
      <c r="AKY834" s="179" t="s">
        <v>63</v>
      </c>
      <c r="AKZ834" s="10">
        <f>AKX834*1.4</f>
        <v>100.8</v>
      </c>
      <c r="ALA834" s="10"/>
      <c r="ALB834" s="239"/>
      <c r="ALC834" s="179" t="s">
        <v>96</v>
      </c>
      <c r="ALD834" s="361" t="s">
        <v>440</v>
      </c>
      <c r="ALF834" s="180"/>
      <c r="ALG834" s="180">
        <f>VLOOKUP(ALD834,$A$879:$F$2508,6,FALSE)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1" t="s">
        <v>2648</v>
      </c>
      <c r="ALO834" s="180"/>
      <c r="ALP834" s="180">
        <f>VLOOKUP(ALM834,$A$879:$F$2508,6,FALSE)</f>
        <v>103</v>
      </c>
      <c r="ALQ834" s="179" t="s">
        <v>63</v>
      </c>
      <c r="ALR834" s="10">
        <f>ALP834*1.4</f>
        <v>144.19999999999999</v>
      </c>
      <c r="ALS834" s="10"/>
      <c r="ALT834" s="239"/>
      <c r="ALU834" s="179" t="s">
        <v>96</v>
      </c>
      <c r="ALV834" s="361" t="s">
        <v>2648</v>
      </c>
      <c r="ALX834" s="180"/>
      <c r="ALY834" s="180">
        <f>VLOOKUP(ALV834,$A$879:$F$2508,6,FALSE)</f>
        <v>103</v>
      </c>
      <c r="ALZ834" s="179" t="s">
        <v>63</v>
      </c>
      <c r="AMA834" s="10">
        <f>ALY834*1.4</f>
        <v>144.19999999999999</v>
      </c>
      <c r="AMB834" s="10"/>
      <c r="AMC834" s="239"/>
      <c r="AMD834" s="179" t="s">
        <v>96</v>
      </c>
      <c r="AME834" s="444" t="s">
        <v>1995</v>
      </c>
      <c r="AMG834" s="180"/>
      <c r="AMH834" s="180">
        <f>VLOOKUP(AME834,$A$879:$F$2508,6,FALSE)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3" t="s">
        <v>426</v>
      </c>
      <c r="AMP834" s="180"/>
      <c r="AMQ834" s="180">
        <f>VLOOKUP(AMN834,$A$879:$F$2508,6,FALSE)</f>
        <v>14</v>
      </c>
      <c r="AMR834" s="179" t="s">
        <v>63</v>
      </c>
      <c r="AMS834" s="10">
        <f>AMQ834*1.4</f>
        <v>19.599999999999998</v>
      </c>
      <c r="AMT834" s="10"/>
      <c r="AMU834" s="239"/>
      <c r="AMV834" s="179" t="s">
        <v>96</v>
      </c>
      <c r="AMW834" s="361" t="s">
        <v>444</v>
      </c>
      <c r="AMY834" s="180"/>
      <c r="AMZ834" s="180">
        <f>VLOOKUP(AMW834,$A$879:$F$2508,6,FALSE)</f>
        <v>43</v>
      </c>
      <c r="ANA834" s="179" t="s">
        <v>63</v>
      </c>
      <c r="ANB834" s="10">
        <f>AMZ834*1.4</f>
        <v>60.199999999999996</v>
      </c>
      <c r="ANC834" s="10"/>
      <c r="AND834" s="239"/>
      <c r="ANE834" s="179" t="s">
        <v>96</v>
      </c>
      <c r="ANF834" s="361" t="s">
        <v>2472</v>
      </c>
      <c r="ANH834" s="180"/>
      <c r="ANI834" s="180">
        <f>VLOOKUP(ANF834,$A$879:$F$2508,6,FALSE)</f>
        <v>15</v>
      </c>
      <c r="ANJ834" s="179" t="s">
        <v>63</v>
      </c>
      <c r="ANK834" s="10">
        <f>ANI834*1.4</f>
        <v>21</v>
      </c>
      <c r="ANL834" s="10"/>
      <c r="ANM834" s="239"/>
      <c r="ANN834" s="179" t="s">
        <v>96</v>
      </c>
      <c r="ANO834" s="371" t="s">
        <v>1708</v>
      </c>
      <c r="ANQ834" s="180"/>
      <c r="ANR834" s="180">
        <f>VLOOKUP(ANO834,$A$879:$F$2508,6,FALSE)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1" t="s">
        <v>444</v>
      </c>
      <c r="ANZ834" s="180"/>
      <c r="AOA834" s="180">
        <f>VLOOKUP(ANX834,$A$879:$F$2508,6,FALSE)</f>
        <v>43</v>
      </c>
      <c r="AOB834" s="179" t="s">
        <v>63</v>
      </c>
      <c r="AOC834" s="10">
        <f>AOA834*1.4</f>
        <v>60.199999999999996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VLOOKUP(AOG834,$A$879:$F$2508,6,FALSE)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1" t="s">
        <v>1448</v>
      </c>
      <c r="AOR834" s="180"/>
      <c r="AOS834" s="180">
        <f>VLOOKUP(AOP834,$A$879:$F$2508,6,FALSE)</f>
        <v>156</v>
      </c>
      <c r="AOT834" s="179" t="s">
        <v>63</v>
      </c>
      <c r="AOU834" s="10">
        <f>AOS834*1.4</f>
        <v>218.39999999999998</v>
      </c>
      <c r="AOV834" s="10"/>
      <c r="AOW834" s="239"/>
      <c r="AOX834" s="179" t="s">
        <v>96</v>
      </c>
      <c r="AOY834" s="447" t="s">
        <v>1803</v>
      </c>
      <c r="APA834" s="180"/>
      <c r="APB834" s="180">
        <f>VLOOKUP(AOY834,$A$879:$F$2508,6,FALSE)</f>
        <v>27</v>
      </c>
      <c r="APC834" s="179" t="s">
        <v>63</v>
      </c>
      <c r="APD834" s="10">
        <f>APB834*1.4</f>
        <v>37.799999999999997</v>
      </c>
      <c r="APE834" s="10"/>
      <c r="APF834" s="239"/>
      <c r="APG834" s="179" t="s">
        <v>96</v>
      </c>
      <c r="APH834" s="361" t="s">
        <v>491</v>
      </c>
      <c r="APJ834" s="180"/>
      <c r="APK834" s="180">
        <f>VLOOKUP(APH834,$A$879:$F$2508,6,FALSE)</f>
        <v>24</v>
      </c>
      <c r="APL834" s="179" t="s">
        <v>63</v>
      </c>
      <c r="APM834" s="10">
        <f>APK834*1.4</f>
        <v>33.599999999999994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VLOOKUP(APQ834,$A$879:$F$2508,6,FALSE)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1" t="s">
        <v>448</v>
      </c>
      <c r="AQB834" s="180"/>
      <c r="AQC834" s="180">
        <f>VLOOKUP(APZ834,$A$879:$F$2508,6,FALSE)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1" t="s">
        <v>971</v>
      </c>
      <c r="AQK834" s="180"/>
      <c r="AQL834" s="180">
        <f>VLOOKUP(AQI834,$A$879:$F$2508,6,FALSE)</f>
        <v>45</v>
      </c>
      <c r="AQM834" s="179" t="s">
        <v>63</v>
      </c>
      <c r="AQN834" s="10">
        <f>AQL834*1.4</f>
        <v>62.999999999999993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VLOOKUP(AQR834,$A$879:$F$2508,6,FALSE)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VLOOKUP(ARA834,$A$879:$F$2508,6,FALSE)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VLOOKUP(ARJ834,$A$879:$F$2508,6,FALSE)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VLOOKUP(ARS834,$A$879:$F$2508,6,FALSE)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1" t="s">
        <v>531</v>
      </c>
      <c r="ASD834" s="180"/>
      <c r="ASE834" s="180">
        <f>VLOOKUP(ASB834,$A$879:$F$2508,6,FALSE)</f>
        <v>0</v>
      </c>
      <c r="ASF834" s="179" t="s">
        <v>63</v>
      </c>
      <c r="ASG834" s="10">
        <f>ASE834*1.4</f>
        <v>0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VLOOKUP(ASK834,$A$879:$F$2508,6,FALSE)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1" t="s">
        <v>955</v>
      </c>
      <c r="ASV834" s="180"/>
      <c r="ASW834" s="180">
        <f>VLOOKUP(AST834,$A$879:$F$2508,6,FALSE)</f>
        <v>20</v>
      </c>
      <c r="ASX834" s="179" t="s">
        <v>63</v>
      </c>
      <c r="ASY834" s="10">
        <f>ASW834*1.4</f>
        <v>28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VLOOKUP(ATC834,$A$879:$F$2508,6,FALSE)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VLOOKUP(ATL834,$A$879:$F$2508,6,FALSE)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VLOOKUP(ATU834,$A$879:$F$2508,6,FALSE)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VLOOKUP(AUD834,$A$879:$F$2508,6,FALSE)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VLOOKUP(AUM834,$A$879:$F$2508,6,FALSE)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VLOOKUP(AUV834,$A$879:$F$2508,6,FALSE)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VLOOKUP(AVE834,$A$879:$F$2508,6,FALSE)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VLOOKUP(AVN834,$A$879:$F$2508,6,FALSE)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VLOOKUP(AVW834,$A$879:$F$2508,6,FALSE)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VLOOKUP(AWF834,$A$879:$F$2508,6,FALSE)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1" t="s">
        <v>2648</v>
      </c>
      <c r="AWQ834" s="180"/>
      <c r="AWR834" s="180">
        <f>VLOOKUP(AWO834,$A$879:$F$2508,6,FALSE)</f>
        <v>103</v>
      </c>
      <c r="AWS834" s="179" t="s">
        <v>63</v>
      </c>
      <c r="AWT834" s="10">
        <f>AWR834*1.4</f>
        <v>144.19999999999999</v>
      </c>
      <c r="AWU834" s="10"/>
      <c r="AWV834" s="239"/>
      <c r="AWW834" s="179" t="s">
        <v>96</v>
      </c>
      <c r="AWX834" s="361" t="s">
        <v>2648</v>
      </c>
      <c r="AWZ834" s="180"/>
      <c r="AXA834" s="180">
        <f>VLOOKUP(AWX834,$A$879:$F$2508,6,FALSE)</f>
        <v>103</v>
      </c>
      <c r="AXB834" s="179" t="s">
        <v>63</v>
      </c>
      <c r="AXC834" s="10">
        <f>AXA834*1.4</f>
        <v>144.19999999999999</v>
      </c>
      <c r="AXD834" s="10"/>
      <c r="AXE834" s="239"/>
      <c r="AXF834" s="179" t="s">
        <v>96</v>
      </c>
      <c r="AXG834" s="361" t="s">
        <v>1448</v>
      </c>
      <c r="AXI834" s="180"/>
      <c r="AXJ834" s="180">
        <f>VLOOKUP(AXG834,$A$879:$F$2508,6,FALSE)</f>
        <v>156</v>
      </c>
      <c r="AXK834" s="179" t="s">
        <v>63</v>
      </c>
      <c r="AXL834" s="10">
        <f>AXJ834*1.4</f>
        <v>218.39999999999998</v>
      </c>
      <c r="AXM834" s="10"/>
      <c r="AXN834" s="239"/>
      <c r="AXO834" s="179" t="s">
        <v>96</v>
      </c>
      <c r="AXP834" s="361" t="s">
        <v>611</v>
      </c>
      <c r="AXR834" s="180"/>
      <c r="AXS834" s="180">
        <f>VLOOKUP(AXP834,$A$879:$F$2508,6,FALSE)</f>
        <v>0</v>
      </c>
      <c r="AXT834" s="179" t="s">
        <v>63</v>
      </c>
      <c r="AXU834" s="10">
        <f>AXS834*1.4</f>
        <v>0</v>
      </c>
      <c r="AXV834" s="10"/>
      <c r="AXW834" s="239"/>
      <c r="AXX834" s="179" t="s">
        <v>96</v>
      </c>
      <c r="AXY834" s="361" t="s">
        <v>1803</v>
      </c>
      <c r="AYA834" s="180"/>
      <c r="AYB834" s="180">
        <f>VLOOKUP(AXY834,$A$879:$F$2508,6,FALSE)</f>
        <v>27</v>
      </c>
      <c r="AYC834" s="179" t="s">
        <v>63</v>
      </c>
      <c r="AYD834" s="10">
        <f>AYB834*1.4</f>
        <v>37.799999999999997</v>
      </c>
      <c r="AYE834" s="10"/>
      <c r="AYF834" s="239"/>
      <c r="AYG834" s="179" t="s">
        <v>96</v>
      </c>
      <c r="AYH834" s="361" t="s">
        <v>440</v>
      </c>
      <c r="AYJ834" s="180"/>
      <c r="AYK834" s="180">
        <f>VLOOKUP(AYH834,$A$879:$F$2508,6,FALSE)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1" t="s">
        <v>2353</v>
      </c>
      <c r="AYS834" s="180"/>
      <c r="AYT834" s="180">
        <f>VLOOKUP(AYQ834,$A$879:$F$2508,6,FALSE)</f>
        <v>72</v>
      </c>
      <c r="AYU834" s="179" t="s">
        <v>63</v>
      </c>
      <c r="AYV834" s="10">
        <f>AYT834*1.4</f>
        <v>100.8</v>
      </c>
      <c r="AYW834" s="10"/>
      <c r="AYX834" s="239"/>
      <c r="AYY834" s="179" t="s">
        <v>96</v>
      </c>
      <c r="AYZ834" s="361" t="s">
        <v>1995</v>
      </c>
      <c r="AZB834" s="180"/>
      <c r="AZC834" s="180">
        <f>VLOOKUP(AYZ834,$A$879:$F$2508,6,FALSE)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1" t="s">
        <v>531</v>
      </c>
      <c r="AZK834" s="180"/>
      <c r="AZL834" s="180">
        <f>VLOOKUP(AZI834,$A$879:$F$2508,6,FALSE)</f>
        <v>0</v>
      </c>
      <c r="AZM834" s="179" t="s">
        <v>63</v>
      </c>
      <c r="AZN834" s="10">
        <f>AZL834*1.4</f>
        <v>0</v>
      </c>
      <c r="AZO834" s="10"/>
      <c r="AZP834" s="239"/>
      <c r="AZQ834" s="179" t="s">
        <v>96</v>
      </c>
      <c r="AZR834" s="361" t="s">
        <v>975</v>
      </c>
      <c r="AZT834" s="180"/>
      <c r="AZU834" s="180">
        <f>VLOOKUP(AZR834,$A$879:$F$2508,6,FALSE)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1" t="s">
        <v>2648</v>
      </c>
      <c r="BAC834" s="180"/>
      <c r="BAD834" s="180">
        <f>VLOOKUP(BAA834,$A$879:$F$2508,6,FALSE)</f>
        <v>103</v>
      </c>
      <c r="BAE834" s="179" t="s">
        <v>63</v>
      </c>
      <c r="BAF834" s="10">
        <f>BAD834*1.4</f>
        <v>144.19999999999999</v>
      </c>
      <c r="BAG834" s="10"/>
      <c r="BAH834" s="239"/>
      <c r="BAI834" s="179" t="s">
        <v>96</v>
      </c>
      <c r="BAJ834" s="441" t="s">
        <v>1714</v>
      </c>
      <c r="BAL834" s="180"/>
      <c r="BAM834" s="180">
        <f>VLOOKUP(BAJ834,$A$879:$F$2508,6,FALSE)</f>
        <v>116</v>
      </c>
      <c r="BAN834" s="179" t="s">
        <v>63</v>
      </c>
      <c r="BAO834" s="10">
        <f>BAM834*1.4</f>
        <v>162.39999999999998</v>
      </c>
      <c r="BAP834" s="10"/>
      <c r="BAQ834" s="239"/>
      <c r="BAR834" s="179" t="s">
        <v>96</v>
      </c>
      <c r="BAS834" s="361" t="s">
        <v>524</v>
      </c>
      <c r="BAU834" s="180"/>
      <c r="BAV834" s="180">
        <f>VLOOKUP(BAS834,$A$879:$F$2508,6,FALSE)</f>
        <v>89</v>
      </c>
      <c r="BAW834" s="179" t="s">
        <v>63</v>
      </c>
      <c r="BAX834" s="10">
        <f>BAV834*1.4</f>
        <v>124.6</v>
      </c>
      <c r="BAY834" s="10"/>
      <c r="BAZ834" s="239"/>
      <c r="BBA834" s="179" t="s">
        <v>96</v>
      </c>
      <c r="BBB834" s="361" t="s">
        <v>971</v>
      </c>
      <c r="BBD834" s="180"/>
      <c r="BBE834" s="180">
        <f>VLOOKUP(BBB834,$A$879:$F$2508,6,FALSE)</f>
        <v>45</v>
      </c>
      <c r="BBF834" s="179" t="s">
        <v>63</v>
      </c>
      <c r="BBG834" s="10">
        <f>BBE834*1.4</f>
        <v>62.999999999999993</v>
      </c>
      <c r="BBH834" s="10"/>
      <c r="BBI834" s="239"/>
      <c r="BBJ834" s="179" t="s">
        <v>96</v>
      </c>
      <c r="BBK834" s="361" t="s">
        <v>1803</v>
      </c>
      <c r="BBM834" s="180"/>
      <c r="BBN834" s="180">
        <f>VLOOKUP(BBK834,$A$879:$F$2508,6,FALSE)</f>
        <v>27</v>
      </c>
      <c r="BBO834" s="179" t="s">
        <v>63</v>
      </c>
      <c r="BBP834" s="10">
        <f>BBN834*1.4</f>
        <v>37.799999999999997</v>
      </c>
      <c r="BBQ834" s="10"/>
      <c r="BBR834" s="239"/>
      <c r="BBS834" s="179" t="s">
        <v>96</v>
      </c>
      <c r="BBT834" s="367" t="s">
        <v>531</v>
      </c>
      <c r="BBV834" s="180"/>
      <c r="BBW834" s="180">
        <f>VLOOKUP(BBT834,$A$879:$F$2508,6,FALSE)</f>
        <v>0</v>
      </c>
      <c r="BBX834" s="179" t="s">
        <v>63</v>
      </c>
      <c r="BBY834" s="10">
        <f>BBW834*1.4</f>
        <v>0</v>
      </c>
      <c r="BBZ834" s="10"/>
      <c r="BCA834" s="239"/>
      <c r="BCB834" s="179" t="s">
        <v>96</v>
      </c>
      <c r="BCC834" s="361" t="s">
        <v>1995</v>
      </c>
      <c r="BCE834" s="180"/>
      <c r="BCF834" s="180">
        <f>VLOOKUP(BCC834,$A$879:$F$2508,6,FALSE)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1" t="s">
        <v>435</v>
      </c>
      <c r="BCN834" s="180"/>
      <c r="BCO834" s="180">
        <f>VLOOKUP(BCL834,$A$879:$F$2508,6,FALSE)</f>
        <v>0</v>
      </c>
      <c r="BCP834" s="179" t="s">
        <v>63</v>
      </c>
      <c r="BCQ834" s="10">
        <f>BCO834*1.4</f>
        <v>0</v>
      </c>
      <c r="BCR834" s="10"/>
      <c r="BCS834" s="239"/>
      <c r="BCT834" s="179" t="s">
        <v>96</v>
      </c>
      <c r="BCU834" s="371" t="s">
        <v>1448</v>
      </c>
      <c r="BCW834" s="180"/>
      <c r="BCX834" s="180">
        <f>VLOOKUP(BCU834,$A$879:$F$2508,6,FALSE)</f>
        <v>156</v>
      </c>
      <c r="BCY834" s="179" t="s">
        <v>63</v>
      </c>
      <c r="BCZ834" s="10">
        <f>BCX834*1.4</f>
        <v>218.39999999999998</v>
      </c>
      <c r="BDA834" s="10"/>
      <c r="BDB834" s="239"/>
      <c r="BDC834" s="179" t="s">
        <v>96</v>
      </c>
      <c r="BDD834" s="367" t="s">
        <v>2040</v>
      </c>
      <c r="BDF834" s="180"/>
      <c r="BDG834" s="180">
        <f>VLOOKUP(BDD834,$A$879:$F$2508,6,FALSE)</f>
        <v>45</v>
      </c>
      <c r="BDH834" s="179" t="s">
        <v>63</v>
      </c>
      <c r="BDI834" s="10">
        <f>BDG834*1.4</f>
        <v>62.999999999999993</v>
      </c>
      <c r="BDJ834" s="10"/>
      <c r="BDK834" s="239"/>
      <c r="BDL834" s="179" t="s">
        <v>96</v>
      </c>
      <c r="BDM834" s="361" t="s">
        <v>2040</v>
      </c>
      <c r="BDO834" s="180"/>
      <c r="BDP834" s="180">
        <f>VLOOKUP(BDM834,$A$879:$F$2508,6,FALSE)</f>
        <v>45</v>
      </c>
      <c r="BDQ834" s="179" t="s">
        <v>63</v>
      </c>
      <c r="BDR834" s="10">
        <f>BDP834*1.4</f>
        <v>62.999999999999993</v>
      </c>
      <c r="BDS834" s="10"/>
      <c r="BDT834" s="239"/>
      <c r="BDU834" s="179" t="s">
        <v>96</v>
      </c>
      <c r="BDV834" s="361" t="s">
        <v>465</v>
      </c>
      <c r="BDX834" s="180"/>
      <c r="BDY834" s="180">
        <f>VLOOKUP(BDV834,$A$879:$F$2508,6,FALSE)</f>
        <v>3</v>
      </c>
      <c r="BDZ834" s="179" t="s">
        <v>63</v>
      </c>
      <c r="BEA834" s="10">
        <f>BDY834*1.4</f>
        <v>4.1999999999999993</v>
      </c>
      <c r="BEB834" s="10"/>
      <c r="BEC834" s="239"/>
      <c r="BED834" s="179" t="s">
        <v>96</v>
      </c>
      <c r="BEE834" s="361" t="s">
        <v>1708</v>
      </c>
      <c r="BEG834" s="180"/>
      <c r="BEH834" s="180">
        <f>VLOOKUP(BEE834,$A$879:$F$2508,6,FALSE)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1" t="s">
        <v>585</v>
      </c>
      <c r="BEP834" s="180"/>
      <c r="BEQ834" s="180">
        <f>VLOOKUP(BEN834,$A$879:$F$2508,6,FALSE)</f>
        <v>87</v>
      </c>
      <c r="BER834" s="179" t="s">
        <v>63</v>
      </c>
      <c r="BES834" s="10">
        <f>BEQ834*1.4</f>
        <v>121.8</v>
      </c>
      <c r="BET834" s="10"/>
      <c r="BEU834" s="239"/>
      <c r="BEV834" s="179" t="s">
        <v>96</v>
      </c>
      <c r="BEW834" s="361" t="s">
        <v>535</v>
      </c>
      <c r="BEY834" s="180"/>
      <c r="BEZ834" s="180">
        <f>VLOOKUP(BEW834,$A$879:$F$2508,6,FALSE)</f>
        <v>131</v>
      </c>
      <c r="BFA834" s="179" t="s">
        <v>63</v>
      </c>
      <c r="BFB834" s="10">
        <f>BEZ834*1.4</f>
        <v>183.39999999999998</v>
      </c>
      <c r="BFC834" s="10"/>
      <c r="BFD834" s="239"/>
      <c r="BFE834" s="179" t="s">
        <v>96</v>
      </c>
      <c r="BFF834" s="361" t="s">
        <v>448</v>
      </c>
      <c r="BFH834" s="180"/>
      <c r="BFI834" s="180">
        <f>VLOOKUP(BFF834,$A$879:$F$2508,6,FALSE)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1" t="s">
        <v>444</v>
      </c>
      <c r="BFQ834" s="180"/>
      <c r="BFR834" s="180">
        <f>VLOOKUP(BFO834,$A$879:$F$2508,6,FALSE)</f>
        <v>43</v>
      </c>
      <c r="BFS834" s="179" t="s">
        <v>63</v>
      </c>
      <c r="BFT834" s="10">
        <f>BFR834*1.4</f>
        <v>60.199999999999996</v>
      </c>
      <c r="BFU834" s="10"/>
      <c r="BFV834" s="239"/>
      <c r="BFW834" s="179" t="s">
        <v>96</v>
      </c>
      <c r="BFX834" s="371" t="s">
        <v>524</v>
      </c>
      <c r="BFZ834" s="180"/>
      <c r="BGA834" s="180">
        <f>VLOOKUP(BFX834,$A$879:$F$2508,6,FALSE)</f>
        <v>89</v>
      </c>
      <c r="BGB834" s="179" t="s">
        <v>63</v>
      </c>
      <c r="BGC834" s="10">
        <f>BGA834*1.4</f>
        <v>124.6</v>
      </c>
      <c r="BGD834" s="10"/>
      <c r="BGE834" s="239"/>
      <c r="BGF834" s="179" t="s">
        <v>96</v>
      </c>
      <c r="BGG834" s="361" t="s">
        <v>1708</v>
      </c>
      <c r="BGI834" s="180"/>
      <c r="BGJ834" s="180">
        <f>VLOOKUP(BGG834,$A$879:$F$2508,6,FALSE)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1" t="s">
        <v>3139</v>
      </c>
      <c r="BGR834" s="180"/>
      <c r="BGS834" s="180">
        <f>VLOOKUP(BGP834,$A$879:$F$2508,6,FALSE)</f>
        <v>45</v>
      </c>
      <c r="BGT834" s="179" t="s">
        <v>63</v>
      </c>
      <c r="BGU834" s="10">
        <f>BGS834*1.4</f>
        <v>62.999999999999993</v>
      </c>
      <c r="BGV834" s="10"/>
      <c r="BGW834" s="239"/>
      <c r="BGX834" s="179" t="s">
        <v>96</v>
      </c>
      <c r="BGY834" s="361" t="s">
        <v>1714</v>
      </c>
      <c r="BHA834" s="180"/>
      <c r="BHB834" s="180">
        <f>VLOOKUP(BGY834,$A$879:$F$2508,6,FALSE)</f>
        <v>116</v>
      </c>
      <c r="BHC834" s="179" t="s">
        <v>63</v>
      </c>
      <c r="BHD834" s="10">
        <f>BHB834*1.4</f>
        <v>162.39999999999998</v>
      </c>
      <c r="BHE834" s="10"/>
    </row>
    <row r="835" spans="1:1565" s="14" customFormat="1" ht="15">
      <c r="A835" s="179" t="s">
        <v>97</v>
      </c>
      <c r="B835" s="363" t="s">
        <v>1714</v>
      </c>
      <c r="D835" s="180"/>
      <c r="E835" s="180">
        <f>VLOOKUP(B835,$A$879:$F$2508,6,FALSE)</f>
        <v>116</v>
      </c>
      <c r="F835" s="179" t="s">
        <v>65</v>
      </c>
      <c r="G835" s="10">
        <f>E835*1.3</f>
        <v>150.80000000000001</v>
      </c>
      <c r="H835" s="10"/>
      <c r="I835" s="233"/>
      <c r="J835" s="179" t="s">
        <v>97</v>
      </c>
      <c r="K835" s="361" t="s">
        <v>2648</v>
      </c>
      <c r="M835" s="180"/>
      <c r="N835" s="180">
        <f>VLOOKUP(K835,$A$879:$F$2508,6,FALSE)</f>
        <v>103</v>
      </c>
      <c r="O835" s="179" t="s">
        <v>65</v>
      </c>
      <c r="P835" s="10">
        <f>N835*1.3</f>
        <v>133.9</v>
      </c>
      <c r="Q835" s="10"/>
      <c r="R835" s="233"/>
      <c r="S835" s="179" t="s">
        <v>97</v>
      </c>
      <c r="T835" s="361" t="s">
        <v>1448</v>
      </c>
      <c r="V835" s="180"/>
      <c r="W835" s="180">
        <f>VLOOKUP(T835,$A$879:$F$2508,6,FALSE)</f>
        <v>156</v>
      </c>
      <c r="X835" s="179" t="s">
        <v>65</v>
      </c>
      <c r="Y835" s="10">
        <f>W835*1.3</f>
        <v>202.8</v>
      </c>
      <c r="Z835" s="10"/>
      <c r="AA835" s="233"/>
      <c r="AB835" s="179" t="s">
        <v>97</v>
      </c>
      <c r="AC835" s="361" t="s">
        <v>3139</v>
      </c>
      <c r="AE835" s="180"/>
      <c r="AF835" s="180">
        <f>VLOOKUP(AC835,$A$879:$F$2508,6,FALSE)</f>
        <v>45</v>
      </c>
      <c r="AG835" s="179" t="s">
        <v>65</v>
      </c>
      <c r="AH835" s="10">
        <f>AF835*1.3</f>
        <v>58.5</v>
      </c>
      <c r="AI835" s="10"/>
      <c r="AJ835" s="233"/>
      <c r="AK835" s="179" t="s">
        <v>97</v>
      </c>
      <c r="AL835" s="361" t="s">
        <v>1708</v>
      </c>
      <c r="AN835" s="180"/>
      <c r="AO835" s="180">
        <f>VLOOKUP(AL835,$A$879:$F$2508,6,FALSE)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1" t="s">
        <v>3139</v>
      </c>
      <c r="AW835" s="180"/>
      <c r="AX835" s="180">
        <f>VLOOKUP(AU835,$A$879:$F$2508,6,FALSE)</f>
        <v>45</v>
      </c>
      <c r="AY835" s="179" t="s">
        <v>65</v>
      </c>
      <c r="AZ835" s="10">
        <f>AX835*1.3</f>
        <v>58.5</v>
      </c>
      <c r="BA835" s="10"/>
      <c r="BB835" s="233"/>
      <c r="BC835" s="179" t="s">
        <v>97</v>
      </c>
      <c r="BD835" s="361" t="s">
        <v>2040</v>
      </c>
      <c r="BF835" s="180"/>
      <c r="BG835" s="180">
        <f>VLOOKUP(BD835,$A$879:$F$2508,6,FALSE)</f>
        <v>45</v>
      </c>
      <c r="BH835" s="179" t="s">
        <v>65</v>
      </c>
      <c r="BI835" s="10">
        <f>BG835*1.3</f>
        <v>58.5</v>
      </c>
      <c r="BJ835" s="10"/>
      <c r="BK835" s="233"/>
      <c r="BL835" s="179" t="s">
        <v>97</v>
      </c>
      <c r="BM835" s="361" t="s">
        <v>2648</v>
      </c>
      <c r="BO835" s="180"/>
      <c r="BP835" s="180">
        <f>VLOOKUP(BM835,$A$879:$F$2508,6,FALSE)</f>
        <v>103</v>
      </c>
      <c r="BQ835" s="179" t="s">
        <v>65</v>
      </c>
      <c r="BR835" s="10">
        <f>BP835*1.3</f>
        <v>133.9</v>
      </c>
      <c r="BS835" s="10"/>
      <c r="BT835" s="233"/>
      <c r="BU835" s="179" t="s">
        <v>97</v>
      </c>
      <c r="BV835" s="361" t="s">
        <v>2094</v>
      </c>
      <c r="BX835" s="180"/>
      <c r="BY835" s="180">
        <f>VLOOKUP(BV835,$A$879:$F$2508,6,FALSE)</f>
        <v>5</v>
      </c>
      <c r="BZ835" s="179" t="s">
        <v>65</v>
      </c>
      <c r="CA835" s="10">
        <f>BY835*1.3</f>
        <v>6.5</v>
      </c>
      <c r="CB835" s="10"/>
      <c r="CC835" s="233"/>
      <c r="CD835" s="179" t="s">
        <v>97</v>
      </c>
      <c r="CE835" s="361" t="s">
        <v>2132</v>
      </c>
      <c r="CG835" s="180"/>
      <c r="CH835" s="180">
        <f>VLOOKUP(CE835,$A$879:$F$2508,6,FALSE)</f>
        <v>27</v>
      </c>
      <c r="CI835" s="179" t="s">
        <v>65</v>
      </c>
      <c r="CJ835" s="10">
        <f>CH835*1.3</f>
        <v>35.1</v>
      </c>
      <c r="CK835" s="10"/>
      <c r="CL835" s="233"/>
      <c r="CM835" s="179" t="s">
        <v>97</v>
      </c>
      <c r="CN835" s="361" t="s">
        <v>1708</v>
      </c>
      <c r="CP835" s="180"/>
      <c r="CQ835" s="180">
        <f>VLOOKUP(CN835,$A$879:$F$2508,6,FALSE)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1" t="s">
        <v>1714</v>
      </c>
      <c r="CY835" s="180"/>
      <c r="CZ835" s="180">
        <f>VLOOKUP(CW835,$A$879:$F$2508,6,FALSE)</f>
        <v>116</v>
      </c>
      <c r="DA835" s="179" t="s">
        <v>65</v>
      </c>
      <c r="DB835" s="10">
        <f>CZ835*1.3</f>
        <v>150.80000000000001</v>
      </c>
      <c r="DC835" s="10"/>
      <c r="DD835" s="233"/>
      <c r="DE835" s="179" t="s">
        <v>97</v>
      </c>
      <c r="DF835" s="361" t="s">
        <v>1708</v>
      </c>
      <c r="DH835" s="180"/>
      <c r="DI835" s="180">
        <f>VLOOKUP(DF835,$A$879:$F$2508,6,FALSE)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1" t="s">
        <v>2094</v>
      </c>
      <c r="DQ835" s="180"/>
      <c r="DR835" s="180">
        <f>VLOOKUP(DO835,$A$879:$F$2508,6,FALSE)</f>
        <v>5</v>
      </c>
      <c r="DS835" s="179" t="s">
        <v>65</v>
      </c>
      <c r="DT835" s="10">
        <f>DR835*1.3</f>
        <v>6.5</v>
      </c>
      <c r="DU835" s="10"/>
      <c r="DV835" s="233"/>
      <c r="DW835" s="179" t="s">
        <v>97</v>
      </c>
      <c r="DX835" s="361" t="s">
        <v>750</v>
      </c>
      <c r="DZ835" s="180"/>
      <c r="EA835" s="180">
        <f>VLOOKUP(DX835,$A$879:$F$2508,6,FALSE)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1" t="s">
        <v>1708</v>
      </c>
      <c r="EI835" s="180"/>
      <c r="EJ835" s="180">
        <f>VLOOKUP(EG835,$A$879:$F$2508,6,FALSE)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1" t="s">
        <v>2353</v>
      </c>
      <c r="ER835" s="180"/>
      <c r="ES835" s="180">
        <f>VLOOKUP(EP835,$A$879:$F$2508,6,FALSE)</f>
        <v>72</v>
      </c>
      <c r="ET835" s="179" t="s">
        <v>65</v>
      </c>
      <c r="EU835" s="10">
        <f>ES835*1.3</f>
        <v>93.600000000000009</v>
      </c>
      <c r="EV835" s="10"/>
      <c r="EW835" s="233"/>
      <c r="EX835" s="179" t="s">
        <v>97</v>
      </c>
      <c r="EY835" s="361" t="s">
        <v>1803</v>
      </c>
      <c r="FA835" s="180"/>
      <c r="FB835" s="180">
        <f>VLOOKUP(EY835,$A$879:$F$2508,6,FALSE)</f>
        <v>27</v>
      </c>
      <c r="FC835" s="179" t="s">
        <v>65</v>
      </c>
      <c r="FD835" s="10">
        <f>FB835*1.3</f>
        <v>35.1</v>
      </c>
      <c r="FE835" s="10"/>
      <c r="FF835" s="233"/>
      <c r="FG835" s="179" t="s">
        <v>97</v>
      </c>
      <c r="FH835" s="361" t="s">
        <v>3139</v>
      </c>
      <c r="FJ835" s="180"/>
      <c r="FK835" s="180">
        <f>VLOOKUP(FH835,$A$879:$F$2508,6,FALSE)</f>
        <v>45</v>
      </c>
      <c r="FL835" s="179" t="s">
        <v>65</v>
      </c>
      <c r="FM835" s="10">
        <f>FK835*1.3</f>
        <v>58.5</v>
      </c>
      <c r="FN835" s="10"/>
      <c r="FO835" s="233"/>
      <c r="FP835" s="179" t="s">
        <v>97</v>
      </c>
      <c r="FQ835" s="361" t="s">
        <v>750</v>
      </c>
      <c r="FS835" s="180"/>
      <c r="FT835" s="180">
        <f>VLOOKUP(FQ835,$A$879:$F$2508,6,FALSE)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9" t="s">
        <v>183</v>
      </c>
      <c r="GB835" s="180"/>
      <c r="GC835" s="180" t="e">
        <f>VLOOKUP(FZ835,$A$879:$F$2508,6,FALSE)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1" t="s">
        <v>524</v>
      </c>
      <c r="GK835" s="180"/>
      <c r="GL835" s="180">
        <f>VLOOKUP(GI835,$A$879:$F$2508,6,FALSE)</f>
        <v>89</v>
      </c>
      <c r="GM835" s="179" t="s">
        <v>65</v>
      </c>
      <c r="GN835" s="10">
        <f>GL835*1.3</f>
        <v>115.7</v>
      </c>
      <c r="GO835" s="10"/>
      <c r="GP835" s="233"/>
      <c r="GQ835" s="179" t="s">
        <v>97</v>
      </c>
      <c r="GR835" s="361" t="s">
        <v>1995</v>
      </c>
      <c r="GT835" s="180"/>
      <c r="GU835" s="180">
        <f>VLOOKUP(GR835,$A$879:$F$2508,6,FALSE)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1" t="s">
        <v>750</v>
      </c>
      <c r="HC835" s="180"/>
      <c r="HD835" s="180">
        <f>VLOOKUP(HA835,$A$879:$F$2508,6,FALSE)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1" t="s">
        <v>1448</v>
      </c>
      <c r="HL835" s="180"/>
      <c r="HM835" s="180">
        <f>VLOOKUP(HJ835,$A$879:$F$2508,6,FALSE)</f>
        <v>156</v>
      </c>
      <c r="HN835" s="179" t="s">
        <v>65</v>
      </c>
      <c r="HO835" s="10">
        <f>HM835*1.3</f>
        <v>202.8</v>
      </c>
      <c r="HP835" s="10"/>
      <c r="HQ835" s="233"/>
      <c r="HR835" s="179" t="s">
        <v>97</v>
      </c>
      <c r="HS835" s="361" t="s">
        <v>2094</v>
      </c>
      <c r="HU835" s="180"/>
      <c r="HV835" s="180">
        <f>VLOOKUP(HS835,$A$879:$F$2508,6,FALSE)</f>
        <v>5</v>
      </c>
      <c r="HW835" s="179" t="s">
        <v>65</v>
      </c>
      <c r="HX835" s="10">
        <f>HV835*1.3</f>
        <v>6.5</v>
      </c>
      <c r="HY835" s="10"/>
      <c r="HZ835" s="233"/>
      <c r="IA835" s="179" t="s">
        <v>97</v>
      </c>
      <c r="IB835" s="361" t="s">
        <v>524</v>
      </c>
      <c r="ID835" s="180"/>
      <c r="IE835" s="180">
        <f>VLOOKUP(IB835,$A$879:$F$2508,6,FALSE)</f>
        <v>89</v>
      </c>
      <c r="IF835" s="179" t="s">
        <v>65</v>
      </c>
      <c r="IG835" s="10">
        <f>IE835*1.3</f>
        <v>115.7</v>
      </c>
      <c r="IH835" s="10"/>
      <c r="II835" s="233"/>
      <c r="IJ835" s="179" t="s">
        <v>97</v>
      </c>
      <c r="IK835" s="361" t="s">
        <v>531</v>
      </c>
      <c r="IM835" s="180"/>
      <c r="IN835" s="180">
        <f>VLOOKUP(IK835,$A$879:$F$2508,6,FALSE)</f>
        <v>0</v>
      </c>
      <c r="IO835" s="179" t="s">
        <v>65</v>
      </c>
      <c r="IP835" s="10">
        <f>IN835*1.3</f>
        <v>0</v>
      </c>
      <c r="IQ835" s="10"/>
      <c r="IR835" s="233"/>
      <c r="IS835" s="179" t="s">
        <v>97</v>
      </c>
      <c r="IT835" s="361" t="s">
        <v>1708</v>
      </c>
      <c r="IV835" s="180"/>
      <c r="IW835" s="180">
        <f>VLOOKUP(IT835,$A$879:$F$2508,6,FALSE)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1" t="s">
        <v>1717</v>
      </c>
      <c r="JE835" s="180"/>
      <c r="JF835" s="180">
        <f>VLOOKUP(JC835,$A$879:$F$2508,6,FALSE)</f>
        <v>41</v>
      </c>
      <c r="JG835" s="179" t="s">
        <v>65</v>
      </c>
      <c r="JH835" s="10">
        <f>JF835*1.3</f>
        <v>53.300000000000004</v>
      </c>
      <c r="JI835" s="10"/>
      <c r="JJ835" s="233"/>
      <c r="JK835" s="179" t="s">
        <v>97</v>
      </c>
      <c r="JL835" s="361" t="s">
        <v>2648</v>
      </c>
      <c r="JN835" s="180"/>
      <c r="JO835" s="180">
        <f>VLOOKUP(JL835,$A$879:$F$2508,6,FALSE)</f>
        <v>103</v>
      </c>
      <c r="JP835" s="179" t="s">
        <v>65</v>
      </c>
      <c r="JQ835" s="10">
        <f>JO835*1.3</f>
        <v>133.9</v>
      </c>
      <c r="JR835" s="10"/>
      <c r="JS835" s="233"/>
      <c r="JT835" s="179" t="s">
        <v>97</v>
      </c>
      <c r="JU835" s="361" t="s">
        <v>1995</v>
      </c>
      <c r="JW835" s="180"/>
      <c r="JX835" s="180">
        <f>VLOOKUP(JU835,$A$879:$F$2508,6,FALSE)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9" t="s">
        <v>183</v>
      </c>
      <c r="KF835" s="180"/>
      <c r="KG835" s="180" t="e">
        <f>VLOOKUP(KD835,$A$879:$F$2508,6,FALSE)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1" t="s">
        <v>531</v>
      </c>
      <c r="KO835" s="180"/>
      <c r="KP835" s="180">
        <f>VLOOKUP(KM835,$A$879:$F$2508,6,FALSE)</f>
        <v>0</v>
      </c>
      <c r="KQ835" s="179" t="s">
        <v>65</v>
      </c>
      <c r="KR835" s="10">
        <f>KP835*1.3</f>
        <v>0</v>
      </c>
      <c r="KS835" s="10"/>
      <c r="KT835" s="233"/>
      <c r="KU835" s="179" t="s">
        <v>97</v>
      </c>
      <c r="KV835" s="361" t="s">
        <v>1714</v>
      </c>
      <c r="KX835" s="180"/>
      <c r="KY835" s="180">
        <f>VLOOKUP(KV835,$A$879:$F$2508,6,FALSE)</f>
        <v>116</v>
      </c>
      <c r="KZ835" s="179" t="s">
        <v>65</v>
      </c>
      <c r="LA835" s="10">
        <f>KY835*1.3</f>
        <v>150.80000000000001</v>
      </c>
      <c r="LB835" s="10"/>
      <c r="LC835" s="233"/>
      <c r="LD835" s="179" t="s">
        <v>97</v>
      </c>
      <c r="LE835" s="369" t="s">
        <v>183</v>
      </c>
      <c r="LG835" s="180"/>
      <c r="LH835" s="180" t="e">
        <f>VLOOKUP(LE835,$A$879:$F$2508,6,FALSE)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1" t="s">
        <v>2050</v>
      </c>
      <c r="LP835" s="180"/>
      <c r="LQ835" s="180">
        <f>VLOOKUP(LN835,$A$879:$F$2508,6,FALSE)</f>
        <v>127</v>
      </c>
      <c r="LR835" s="179" t="s">
        <v>65</v>
      </c>
      <c r="LS835" s="10">
        <f>LQ835*1.3</f>
        <v>165.1</v>
      </c>
      <c r="LT835" s="10"/>
      <c r="LU835" s="233"/>
      <c r="LV835" s="179" t="s">
        <v>97</v>
      </c>
      <c r="LW835" s="361" t="s">
        <v>975</v>
      </c>
      <c r="LY835" s="180"/>
      <c r="LZ835" s="180">
        <f>VLOOKUP(LW835,$A$879:$F$2508,6,FALSE)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1" t="s">
        <v>1995</v>
      </c>
      <c r="MH835" s="180"/>
      <c r="MI835" s="180">
        <f>VLOOKUP(MF835,$A$879:$F$2508,6,FALSE)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9" t="s">
        <v>183</v>
      </c>
      <c r="MQ835" s="180"/>
      <c r="MR835" s="180" t="e">
        <f>VLOOKUP(MO835,$A$879:$F$2508,6,FALSE)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1" t="s">
        <v>2648</v>
      </c>
      <c r="MZ835" s="180"/>
      <c r="NA835" s="180">
        <f>VLOOKUP(MX835,$A$879:$F$2508,6,FALSE)</f>
        <v>103</v>
      </c>
      <c r="NB835" s="179" t="s">
        <v>65</v>
      </c>
      <c r="NC835" s="10">
        <f>NA835*1.3</f>
        <v>133.9</v>
      </c>
      <c r="ND835" s="10"/>
      <c r="NE835" s="233"/>
      <c r="NF835" s="179" t="s">
        <v>97</v>
      </c>
      <c r="NG835" s="361" t="s">
        <v>440</v>
      </c>
      <c r="NI835" s="180"/>
      <c r="NJ835" s="180">
        <f>VLOOKUP(NG835,$A$879:$F$2508,6,FALSE)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1" t="s">
        <v>444</v>
      </c>
      <c r="NR835" s="180"/>
      <c r="NS835" s="180">
        <f>VLOOKUP(NP835,$A$879:$F$2508,6,FALSE)</f>
        <v>43</v>
      </c>
      <c r="NT835" s="179" t="s">
        <v>65</v>
      </c>
      <c r="NU835" s="10">
        <f>NS835*1.3</f>
        <v>55.9</v>
      </c>
      <c r="NV835" s="10"/>
      <c r="NW835" s="233"/>
      <c r="NX835" s="179" t="s">
        <v>97</v>
      </c>
      <c r="NY835" s="361" t="s">
        <v>2353</v>
      </c>
      <c r="OA835" s="180"/>
      <c r="OB835" s="180">
        <f>VLOOKUP(NY835,$A$879:$F$2508,6,FALSE)</f>
        <v>72</v>
      </c>
      <c r="OC835" s="179" t="s">
        <v>65</v>
      </c>
      <c r="OD835" s="10">
        <f>OB835*1.3</f>
        <v>93.600000000000009</v>
      </c>
      <c r="OE835" s="10"/>
      <c r="OF835" s="233"/>
      <c r="OG835" s="179" t="s">
        <v>97</v>
      </c>
      <c r="OH835" s="361" t="s">
        <v>426</v>
      </c>
      <c r="OJ835" s="180"/>
      <c r="OK835" s="180">
        <f>VLOOKUP(OH835,$A$879:$F$2508,6,FALSE)</f>
        <v>14</v>
      </c>
      <c r="OL835" s="179" t="s">
        <v>65</v>
      </c>
      <c r="OM835" s="10">
        <f>OK835*1.3</f>
        <v>18.2</v>
      </c>
      <c r="ON835" s="10"/>
      <c r="OO835" s="233"/>
      <c r="OP835" s="179" t="s">
        <v>97</v>
      </c>
      <c r="OQ835" s="361" t="s">
        <v>1714</v>
      </c>
      <c r="OS835" s="180"/>
      <c r="OT835" s="180">
        <f>VLOOKUP(OQ835,$A$879:$F$2508,6,FALSE)</f>
        <v>116</v>
      </c>
      <c r="OU835" s="179" t="s">
        <v>65</v>
      </c>
      <c r="OV835" s="10">
        <f>OT835*1.3</f>
        <v>150.80000000000001</v>
      </c>
      <c r="OW835" s="10"/>
      <c r="OX835" s="233"/>
      <c r="OY835" s="179" t="s">
        <v>97</v>
      </c>
      <c r="OZ835" s="371" t="s">
        <v>531</v>
      </c>
      <c r="PB835" s="180"/>
      <c r="PC835" s="180">
        <f>VLOOKUP(OZ835,$A$879:$F$2508,6,FALSE)</f>
        <v>0</v>
      </c>
      <c r="PD835" s="179" t="s">
        <v>65</v>
      </c>
      <c r="PE835" s="10">
        <f>PC835*1.3</f>
        <v>0</v>
      </c>
      <c r="PF835" s="10"/>
      <c r="PG835" s="233"/>
      <c r="PH835" s="179" t="s">
        <v>97</v>
      </c>
      <c r="PI835" s="361" t="s">
        <v>3139</v>
      </c>
      <c r="PK835" s="180"/>
      <c r="PL835" s="180">
        <f>VLOOKUP(PI835,$A$879:$F$2508,6,FALSE)</f>
        <v>45</v>
      </c>
      <c r="PM835" s="179" t="s">
        <v>65</v>
      </c>
      <c r="PN835" s="10">
        <f>PL835*1.3</f>
        <v>58.5</v>
      </c>
      <c r="PO835" s="10"/>
      <c r="PP835" s="233"/>
      <c r="PQ835" s="179" t="s">
        <v>97</v>
      </c>
      <c r="PR835" s="361" t="s">
        <v>444</v>
      </c>
      <c r="PT835" s="180"/>
      <c r="PU835" s="180">
        <f>VLOOKUP(PR835,$A$879:$F$2508,6,FALSE)</f>
        <v>43</v>
      </c>
      <c r="PV835" s="179" t="s">
        <v>65</v>
      </c>
      <c r="PW835" s="10">
        <f>PU835*1.3</f>
        <v>55.9</v>
      </c>
      <c r="PX835" s="10"/>
      <c r="PY835" s="233"/>
      <c r="PZ835" s="179" t="s">
        <v>97</v>
      </c>
      <c r="QA835" s="363" t="s">
        <v>1717</v>
      </c>
      <c r="QC835" s="180"/>
      <c r="QD835" s="180">
        <f>VLOOKUP(QA835,$A$879:$F$2508,6,FALSE)</f>
        <v>41</v>
      </c>
      <c r="QE835" s="179" t="s">
        <v>65</v>
      </c>
      <c r="QF835" s="10">
        <f>QD835*1.3</f>
        <v>53.300000000000004</v>
      </c>
      <c r="QG835" s="10"/>
      <c r="QH835" s="233"/>
      <c r="QI835" s="179" t="s">
        <v>97</v>
      </c>
      <c r="QJ835" s="369" t="s">
        <v>183</v>
      </c>
      <c r="QL835" s="180"/>
      <c r="QM835" s="180" t="e">
        <f>VLOOKUP(QJ835,$A$879:$F$2508,6,FALSE)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1" t="s">
        <v>531</v>
      </c>
      <c r="QU835" s="180"/>
      <c r="QV835" s="180">
        <f>VLOOKUP(QS835,$A$879:$F$2508,6,FALSE)</f>
        <v>0</v>
      </c>
      <c r="QW835" s="179" t="s">
        <v>65</v>
      </c>
      <c r="QX835" s="10">
        <f>QV835*1.3</f>
        <v>0</v>
      </c>
      <c r="QY835" s="10"/>
      <c r="QZ835" s="233"/>
      <c r="RA835" s="179" t="s">
        <v>97</v>
      </c>
      <c r="RB835" s="361" t="s">
        <v>620</v>
      </c>
      <c r="RD835" s="180"/>
      <c r="RE835" s="180">
        <f>VLOOKUP(RB835,$A$879:$F$2508,6,FALSE)</f>
        <v>158</v>
      </c>
      <c r="RF835" s="179" t="s">
        <v>65</v>
      </c>
      <c r="RG835" s="10">
        <f>RE835*1.3</f>
        <v>205.4</v>
      </c>
      <c r="RH835" s="10"/>
      <c r="RI835" s="233"/>
      <c r="RJ835" s="179" t="s">
        <v>97</v>
      </c>
      <c r="RK835" s="361" t="s">
        <v>1714</v>
      </c>
      <c r="RM835" s="180"/>
      <c r="RN835" s="180">
        <f>VLOOKUP(RK835,$A$879:$F$2508,6,FALSE)</f>
        <v>116</v>
      </c>
      <c r="RO835" s="179" t="s">
        <v>65</v>
      </c>
      <c r="RP835" s="10">
        <f>RN835*1.3</f>
        <v>150.80000000000001</v>
      </c>
      <c r="RQ835" s="10"/>
      <c r="RR835" s="233"/>
      <c r="RS835" s="179" t="s">
        <v>97</v>
      </c>
      <c r="RT835" s="369" t="s">
        <v>183</v>
      </c>
      <c r="RV835" s="180"/>
      <c r="RW835" s="180" t="e">
        <f>VLOOKUP(RT835,$A$879:$F$2508,6,FALSE)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1" t="s">
        <v>435</v>
      </c>
      <c r="SE835" s="180"/>
      <c r="SF835" s="180">
        <f>VLOOKUP(SC835,$A$879:$F$2508,6,FALSE)</f>
        <v>0</v>
      </c>
      <c r="SG835" s="179" t="s">
        <v>65</v>
      </c>
      <c r="SH835" s="10">
        <f>SF835*1.3</f>
        <v>0</v>
      </c>
      <c r="SI835" s="10"/>
      <c r="SJ835" s="239"/>
      <c r="SK835" s="179" t="s">
        <v>97</v>
      </c>
      <c r="SL835" s="361" t="s">
        <v>1715</v>
      </c>
      <c r="SN835" s="180"/>
      <c r="SO835" s="180">
        <f>VLOOKUP(SL835,$A$879:$F$2508,6,FALSE)</f>
        <v>60</v>
      </c>
      <c r="SP835" s="179" t="s">
        <v>65</v>
      </c>
      <c r="SQ835" s="10">
        <f>SO835*1.3</f>
        <v>78</v>
      </c>
      <c r="SR835" s="10"/>
      <c r="SS835" s="239"/>
      <c r="ST835" s="179" t="s">
        <v>97</v>
      </c>
      <c r="SU835" s="361" t="s">
        <v>2353</v>
      </c>
      <c r="SW835" s="180"/>
      <c r="SX835" s="180">
        <f>VLOOKUP(SU835,$A$879:$F$2508,6,FALSE)</f>
        <v>72</v>
      </c>
      <c r="SY835" s="179" t="s">
        <v>65</v>
      </c>
      <c r="SZ835" s="10">
        <f>SX835*1.3</f>
        <v>93.600000000000009</v>
      </c>
      <c r="TA835" s="10"/>
      <c r="TB835" s="239"/>
      <c r="TC835" s="179" t="s">
        <v>97</v>
      </c>
      <c r="TD835" s="369" t="s">
        <v>183</v>
      </c>
      <c r="TF835" s="180"/>
      <c r="TG835" s="180" t="e">
        <f>VLOOKUP(TD835,$A$879:$F$2508,6,FALSE)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1" t="s">
        <v>435</v>
      </c>
      <c r="TO835" s="180"/>
      <c r="TP835" s="180">
        <f>VLOOKUP(TM835,$A$879:$F$2508,6,FALSE)</f>
        <v>0</v>
      </c>
      <c r="TQ835" s="179" t="s">
        <v>65</v>
      </c>
      <c r="TR835" s="10">
        <f>TP835*1.3</f>
        <v>0</v>
      </c>
      <c r="TS835" s="10"/>
      <c r="TT835" s="239"/>
      <c r="TU835" s="179" t="s">
        <v>97</v>
      </c>
      <c r="TV835" s="361" t="s">
        <v>567</v>
      </c>
      <c r="TX835" s="180"/>
      <c r="TY835" s="180">
        <f>VLOOKUP(TV835,$A$879:$F$2508,6,FALSE)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1" t="s">
        <v>2040</v>
      </c>
      <c r="UG835" s="180"/>
      <c r="UH835" s="180">
        <f>VLOOKUP(UE835,$A$879:$F$2508,6,FALSE)</f>
        <v>45</v>
      </c>
      <c r="UI835" s="179" t="s">
        <v>65</v>
      </c>
      <c r="UJ835" s="10">
        <f>UH835*1.3</f>
        <v>58.5</v>
      </c>
      <c r="UK835" s="10"/>
      <c r="UL835" s="239"/>
      <c r="UM835" s="179" t="s">
        <v>97</v>
      </c>
      <c r="UN835" s="369" t="s">
        <v>183</v>
      </c>
      <c r="UP835" s="180"/>
      <c r="UQ835" s="180" t="e">
        <f>VLOOKUP(UN835,$A$879:$F$2508,6,FALSE)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1" t="s">
        <v>1710</v>
      </c>
      <c r="UY835" s="180"/>
      <c r="UZ835" s="180">
        <f>VLOOKUP(UW835,$A$879:$F$2508,6,FALSE)</f>
        <v>70</v>
      </c>
      <c r="VA835" s="179" t="s">
        <v>65</v>
      </c>
      <c r="VB835" s="10">
        <f>UZ835*1.3</f>
        <v>91</v>
      </c>
      <c r="VC835" s="10"/>
      <c r="VD835" s="239"/>
      <c r="VE835" s="179" t="s">
        <v>97</v>
      </c>
      <c r="VF835" s="369" t="s">
        <v>183</v>
      </c>
      <c r="VH835" s="180"/>
      <c r="VI835" s="180" t="e">
        <f>VLOOKUP(VF835,$A$879:$F$2508,6,FALSE)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1" t="s">
        <v>1717</v>
      </c>
      <c r="VQ835" s="180"/>
      <c r="VR835" s="180">
        <f>VLOOKUP(VO835,$A$879:$F$2508,6,FALSE)</f>
        <v>41</v>
      </c>
      <c r="VS835" s="179" t="s">
        <v>65</v>
      </c>
      <c r="VT835" s="10">
        <f>VR835*1.3</f>
        <v>53.300000000000004</v>
      </c>
      <c r="VU835" s="10"/>
      <c r="VV835" s="239"/>
      <c r="VW835" s="179" t="s">
        <v>97</v>
      </c>
      <c r="VX835" s="369" t="s">
        <v>183</v>
      </c>
      <c r="VZ835" s="180"/>
      <c r="WA835" s="180" t="e">
        <f>VLOOKUP(VX835,$A$879:$F$2508,6,FALSE)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1" t="s">
        <v>1708</v>
      </c>
      <c r="WI835" s="180"/>
      <c r="WJ835" s="180">
        <f>VLOOKUP(WG835,$A$879:$F$2508,6,FALSE)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1" t="s">
        <v>535</v>
      </c>
      <c r="WQ835" s="180"/>
      <c r="WR835" s="180"/>
      <c r="WS835" s="180">
        <f>VLOOKUP(WP835,$A$879:$F$2508,6,FALSE)</f>
        <v>131</v>
      </c>
      <c r="WT835" s="179" t="s">
        <v>65</v>
      </c>
      <c r="WU835" s="10">
        <f>WS835*1.3</f>
        <v>170.3</v>
      </c>
      <c r="WV835" s="10"/>
      <c r="WW835" s="239"/>
      <c r="WX835" s="179" t="s">
        <v>97</v>
      </c>
      <c r="WY835" s="361" t="s">
        <v>1995</v>
      </c>
      <c r="XA835" s="180"/>
      <c r="XB835" s="180">
        <f>VLOOKUP(WY835,$A$879:$F$2508,6,FALSE)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1" t="s">
        <v>2050</v>
      </c>
      <c r="XJ835" s="180"/>
      <c r="XK835" s="180">
        <f>VLOOKUP(XH835,$A$879:$F$2508,6,FALSE)</f>
        <v>127</v>
      </c>
      <c r="XL835" s="179" t="s">
        <v>65</v>
      </c>
      <c r="XM835" s="10">
        <f>XK835*1.3</f>
        <v>165.1</v>
      </c>
      <c r="XO835" s="239"/>
      <c r="XP835" s="179" t="s">
        <v>97</v>
      </c>
      <c r="XQ835" s="361" t="s">
        <v>2353</v>
      </c>
      <c r="XS835" s="180"/>
      <c r="XT835" s="180">
        <f>VLOOKUP(XQ835,$A$879:$F$2508,6,FALSE)</f>
        <v>72</v>
      </c>
      <c r="XU835" s="179" t="s">
        <v>65</v>
      </c>
      <c r="XV835" s="10">
        <f>XT835*1.3</f>
        <v>93.600000000000009</v>
      </c>
      <c r="XW835" s="10"/>
      <c r="XX835" s="239"/>
      <c r="XY835" s="179" t="s">
        <v>97</v>
      </c>
      <c r="XZ835" s="361" t="s">
        <v>1803</v>
      </c>
      <c r="YB835" s="180"/>
      <c r="YC835" s="180">
        <f>VLOOKUP(XZ835,$A$879:$F$2508,6,FALSE)</f>
        <v>27</v>
      </c>
      <c r="YD835" s="179" t="s">
        <v>65</v>
      </c>
      <c r="YE835" s="10">
        <f>YC835*1.3</f>
        <v>35.1</v>
      </c>
      <c r="YG835" s="239"/>
      <c r="YH835" s="179" t="s">
        <v>97</v>
      </c>
      <c r="YI835" s="361" t="s">
        <v>2472</v>
      </c>
      <c r="YK835" s="180"/>
      <c r="YL835" s="180">
        <f>VLOOKUP(YI835,$A$879:$F$2508,6,FALSE)</f>
        <v>15</v>
      </c>
      <c r="YM835" s="179" t="s">
        <v>65</v>
      </c>
      <c r="YN835" s="10">
        <f>YL835*1.3</f>
        <v>19.5</v>
      </c>
      <c r="YO835" s="10"/>
      <c r="YP835" s="239"/>
      <c r="YQ835" s="179" t="s">
        <v>97</v>
      </c>
      <c r="YR835" s="361" t="s">
        <v>494</v>
      </c>
      <c r="YT835" s="180"/>
      <c r="YU835" s="180">
        <f>VLOOKUP(YR835,$A$879:$F$2508,6,FALSE)</f>
        <v>134</v>
      </c>
      <c r="YV835" s="179" t="s">
        <v>65</v>
      </c>
      <c r="YW835" s="10">
        <f>YU835*1.3</f>
        <v>174.20000000000002</v>
      </c>
      <c r="YY835" s="239"/>
      <c r="YZ835" s="179" t="s">
        <v>97</v>
      </c>
      <c r="ZA835" s="361" t="s">
        <v>1995</v>
      </c>
      <c r="ZC835" s="180"/>
      <c r="ZD835" s="180">
        <f>VLOOKUP(ZA835,$A$879:$F$2508,6,FALSE)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1" t="s">
        <v>3139</v>
      </c>
      <c r="ZL835" s="180"/>
      <c r="ZM835" s="180">
        <f>VLOOKUP(ZJ835,$A$879:$F$2508,6,FALSE)</f>
        <v>45</v>
      </c>
      <c r="ZN835" s="179" t="s">
        <v>65</v>
      </c>
      <c r="ZO835" s="10">
        <f>ZM835*1.3</f>
        <v>58.5</v>
      </c>
      <c r="ZQ835" s="239"/>
      <c r="ZR835" s="179" t="s">
        <v>97</v>
      </c>
      <c r="ZS835" s="361" t="s">
        <v>440</v>
      </c>
      <c r="ZU835" s="180"/>
      <c r="ZV835" s="180">
        <f>VLOOKUP(ZS835,$A$879:$F$2508,6,FALSE)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1" t="s">
        <v>426</v>
      </c>
      <c r="AAD835" s="180"/>
      <c r="AAE835" s="180">
        <f>VLOOKUP(AAB835,$A$879:$F$2508,6,FALSE)</f>
        <v>14</v>
      </c>
      <c r="AAF835" s="179" t="s">
        <v>65</v>
      </c>
      <c r="AAG835" s="10">
        <f>AAE835*1.3</f>
        <v>18.2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VLOOKUP(AAK835,$A$879:$F$2508,6,FALSE)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1" t="s">
        <v>491</v>
      </c>
      <c r="AAV835" s="180"/>
      <c r="AAW835" s="180">
        <f>VLOOKUP(AAT835,$A$879:$F$2508,6,FALSE)</f>
        <v>24</v>
      </c>
      <c r="AAX835" s="179" t="s">
        <v>65</v>
      </c>
      <c r="AAY835" s="10">
        <f>AAW835*1.3</f>
        <v>31.200000000000003</v>
      </c>
      <c r="AAZ835" s="10"/>
      <c r="ABA835" s="239"/>
      <c r="ABB835" s="179" t="s">
        <v>97</v>
      </c>
      <c r="ABC835" s="375" t="s">
        <v>2648</v>
      </c>
      <c r="ABE835" s="180"/>
      <c r="ABF835" s="180">
        <f>VLOOKUP(ABC835,$A$879:$F$2508,6,FALSE)</f>
        <v>103</v>
      </c>
      <c r="ABG835" s="179" t="s">
        <v>65</v>
      </c>
      <c r="ABH835" s="10">
        <f>ABF835*1.3</f>
        <v>133.9</v>
      </c>
      <c r="ABI835" s="10"/>
      <c r="ABJ835" s="239"/>
      <c r="ABK835" s="179" t="s">
        <v>97</v>
      </c>
      <c r="ABL835" s="361" t="s">
        <v>589</v>
      </c>
      <c r="ABN835" s="180"/>
      <c r="ABO835" s="180">
        <f>VLOOKUP(ABL835,$A$879:$F$2508,6,FALSE)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VLOOKUP(ABU835,$A$879:$F$2508,6,FALSE)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VLOOKUP(ACD835,$A$879:$F$2508,6,FALSE)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VLOOKUP(ACM835,$A$879:$F$2508,6,FALSE)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VLOOKUP(ACV835,$A$879:$F$2508,6,FALSE)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1" t="s">
        <v>431</v>
      </c>
      <c r="ADG835" s="180"/>
      <c r="ADH835" s="180">
        <f>VLOOKUP(ADE835,$A$879:$F$2508,6,FALSE)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VLOOKUP(ADN835,$A$879:$F$2508,6,FALSE)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1" t="s">
        <v>549</v>
      </c>
      <c r="ADY835" s="180"/>
      <c r="ADZ835" s="180">
        <f>VLOOKUP(ADW835,$A$879:$F$2508,6,FALSE)</f>
        <v>4</v>
      </c>
      <c r="AEA835" s="179" t="s">
        <v>65</v>
      </c>
      <c r="AEB835" s="10">
        <f>ADZ835*1.3</f>
        <v>5.2</v>
      </c>
      <c r="AED835" s="239"/>
      <c r="AEE835" s="179" t="s">
        <v>97</v>
      </c>
      <c r="AEF835" s="75" t="s">
        <v>183</v>
      </c>
      <c r="AEH835" s="180"/>
      <c r="AEI835" s="180" t="e">
        <f>VLOOKUP(AEF835,$A$879:$F$2508,6,FALSE)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VLOOKUP(AEO835,$A$879:$F$2508,6,FALSE)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VLOOKUP(AEX835,$A$879:$F$2508,6,FALSE)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VLOOKUP(AFG835,$A$879:$F$2508,6,FALSE)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VLOOKUP(AFP835,$A$879:$F$2508,6,FALSE)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1" t="s">
        <v>1448</v>
      </c>
      <c r="AGA835" s="180"/>
      <c r="AGB835" s="180">
        <f>VLOOKUP(AFY835,$A$879:$F$2508,6,FALSE)</f>
        <v>156</v>
      </c>
      <c r="AGC835" s="179" t="s">
        <v>65</v>
      </c>
      <c r="AGD835" s="10">
        <f>AGB835*1.3</f>
        <v>202.8</v>
      </c>
      <c r="AGE835" s="10"/>
      <c r="AGF835" s="239"/>
      <c r="AGG835" s="179" t="s">
        <v>97</v>
      </c>
      <c r="AGH835" s="361" t="s">
        <v>2648</v>
      </c>
      <c r="AGJ835" s="180"/>
      <c r="AGK835" s="180">
        <f>VLOOKUP(AGH835,$A$879:$F$2508,6,FALSE)</f>
        <v>103</v>
      </c>
      <c r="AGL835" s="179" t="s">
        <v>65</v>
      </c>
      <c r="AGM835" s="10">
        <f>AGK835*1.3</f>
        <v>133.9</v>
      </c>
      <c r="AGN835" s="10"/>
      <c r="AGO835" s="239"/>
      <c r="AGP835" s="179" t="s">
        <v>97</v>
      </c>
      <c r="AGQ835" s="361" t="s">
        <v>444</v>
      </c>
      <c r="AGS835" s="180"/>
      <c r="AGT835" s="180">
        <f>VLOOKUP(AGQ835,$A$879:$F$2508,6,FALSE)</f>
        <v>43</v>
      </c>
      <c r="AGU835" s="179" t="s">
        <v>65</v>
      </c>
      <c r="AGV835" s="10">
        <f>AGT835*1.3</f>
        <v>55.9</v>
      </c>
      <c r="AGW835" s="10"/>
      <c r="AGX835" s="239"/>
      <c r="AGY835" s="179" t="s">
        <v>97</v>
      </c>
      <c r="AGZ835" s="361" t="s">
        <v>1448</v>
      </c>
      <c r="AHB835" s="180"/>
      <c r="AHC835" s="180">
        <f>VLOOKUP(AGZ835,$A$879:$F$2508,6,FALSE)</f>
        <v>156</v>
      </c>
      <c r="AHD835" s="179" t="s">
        <v>65</v>
      </c>
      <c r="AHE835" s="10">
        <f>AHC835*1.3</f>
        <v>202.8</v>
      </c>
      <c r="AHF835" s="10"/>
      <c r="AHG835" s="239"/>
      <c r="AHH835" s="179" t="s">
        <v>97</v>
      </c>
      <c r="AHI835" s="441" t="s">
        <v>1995</v>
      </c>
      <c r="AHK835" s="180"/>
      <c r="AHL835" s="180">
        <f>VLOOKUP(AHI835,$A$879:$F$2508,6,FALSE)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1" t="s">
        <v>2353</v>
      </c>
      <c r="AHT835" s="180"/>
      <c r="AHU835" s="180">
        <f>VLOOKUP(AHR835,$A$879:$F$2508,6,FALSE)</f>
        <v>72</v>
      </c>
      <c r="AHV835" s="179" t="s">
        <v>65</v>
      </c>
      <c r="AHW835" s="10">
        <f>AHU835*1.3</f>
        <v>93.600000000000009</v>
      </c>
      <c r="AHX835" s="10"/>
      <c r="AHY835" s="239"/>
      <c r="AHZ835" s="179" t="s">
        <v>97</v>
      </c>
      <c r="AIA835" s="361" t="s">
        <v>2648</v>
      </c>
      <c r="AIC835" s="180"/>
      <c r="AID835" s="180">
        <f>VLOOKUP(AIA835,$A$879:$F$2508,6,FALSE)</f>
        <v>103</v>
      </c>
      <c r="AIE835" s="179" t="s">
        <v>65</v>
      </c>
      <c r="AIF835" s="10">
        <f>AID835*1.3</f>
        <v>133.9</v>
      </c>
      <c r="AIG835" s="10"/>
      <c r="AIH835" s="239"/>
      <c r="AII835" s="179" t="s">
        <v>97</v>
      </c>
      <c r="AIJ835" s="361" t="s">
        <v>1995</v>
      </c>
      <c r="AIL835" s="180"/>
      <c r="AIM835" s="180">
        <f>VLOOKUP(AIJ835,$A$879:$F$2508,6,FALSE)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1" t="s">
        <v>1448</v>
      </c>
      <c r="AIU835" s="180"/>
      <c r="AIV835" s="180">
        <f>VLOOKUP(AIS835,$A$879:$F$2508,6,FALSE)</f>
        <v>156</v>
      </c>
      <c r="AIW835" s="179" t="s">
        <v>65</v>
      </c>
      <c r="AIX835" s="10">
        <f>AIV835*1.3</f>
        <v>202.8</v>
      </c>
      <c r="AIY835" s="10"/>
      <c r="AIZ835" s="239"/>
      <c r="AJA835" s="179" t="s">
        <v>97</v>
      </c>
      <c r="AJB835" s="371" t="s">
        <v>2648</v>
      </c>
      <c r="AJD835" s="180"/>
      <c r="AJE835" s="180">
        <f>VLOOKUP(AJB835,$A$879:$F$2508,6,FALSE)</f>
        <v>103</v>
      </c>
      <c r="AJF835" s="179" t="s">
        <v>65</v>
      </c>
      <c r="AJG835" s="10">
        <f>AJE835*1.3</f>
        <v>133.9</v>
      </c>
      <c r="AJH835" s="10"/>
      <c r="AJI835" s="239"/>
      <c r="AJJ835" s="179" t="s">
        <v>97</v>
      </c>
      <c r="AJK835" s="361" t="s">
        <v>2353</v>
      </c>
      <c r="AJM835" s="180"/>
      <c r="AJN835" s="180">
        <f>VLOOKUP(AJK835,$A$879:$F$2508,6,FALSE)</f>
        <v>72</v>
      </c>
      <c r="AJO835" s="179" t="s">
        <v>65</v>
      </c>
      <c r="AJP835" s="10">
        <f>AJN835*1.3</f>
        <v>93.600000000000009</v>
      </c>
      <c r="AJQ835" s="10"/>
      <c r="AJR835" s="239"/>
      <c r="AJS835" s="179" t="s">
        <v>97</v>
      </c>
      <c r="AJT835" s="367" t="s">
        <v>524</v>
      </c>
      <c r="AJV835" s="180"/>
      <c r="AJW835" s="180">
        <f>VLOOKUP(AJT835,$A$879:$F$2508,6,FALSE)</f>
        <v>89</v>
      </c>
      <c r="AJX835" s="179" t="s">
        <v>65</v>
      </c>
      <c r="AJY835" s="10">
        <f>AJW835*1.3</f>
        <v>115.7</v>
      </c>
      <c r="AJZ835" s="10"/>
      <c r="AKA835" s="239"/>
      <c r="AKB835" s="179" t="s">
        <v>97</v>
      </c>
      <c r="AKC835" s="361" t="s">
        <v>444</v>
      </c>
      <c r="AKE835" s="180"/>
      <c r="AKF835" s="180">
        <f>VLOOKUP(AKC835,$A$879:$F$2508,6,FALSE)</f>
        <v>43</v>
      </c>
      <c r="AKG835" s="179" t="s">
        <v>65</v>
      </c>
      <c r="AKH835" s="10">
        <f>AKF835*1.3</f>
        <v>55.9</v>
      </c>
      <c r="AKI835" s="10"/>
      <c r="AKJ835" s="239"/>
      <c r="AKK835" s="179" t="s">
        <v>97</v>
      </c>
      <c r="AKL835" s="361" t="s">
        <v>535</v>
      </c>
      <c r="AKN835" s="180"/>
      <c r="AKO835" s="180">
        <f>VLOOKUP(AKL835,$A$879:$F$2508,6,FALSE)</f>
        <v>131</v>
      </c>
      <c r="AKP835" s="179" t="s">
        <v>65</v>
      </c>
      <c r="AKQ835" s="10">
        <f>AKO835*1.3</f>
        <v>170.3</v>
      </c>
      <c r="AKR835" s="10"/>
      <c r="AKS835" s="239"/>
      <c r="AKT835" s="179" t="s">
        <v>97</v>
      </c>
      <c r="AKU835" s="361" t="s">
        <v>1714</v>
      </c>
      <c r="AKW835" s="180"/>
      <c r="AKX835" s="180">
        <f>VLOOKUP(AKU835,$A$879:$F$2508,6,FALSE)</f>
        <v>116</v>
      </c>
      <c r="AKY835" s="179" t="s">
        <v>65</v>
      </c>
      <c r="AKZ835" s="10">
        <f>AKX835*1.3</f>
        <v>150.80000000000001</v>
      </c>
      <c r="ALA835" s="10"/>
      <c r="ALB835" s="239"/>
      <c r="ALC835" s="179" t="s">
        <v>97</v>
      </c>
      <c r="ALD835" s="361" t="s">
        <v>1708</v>
      </c>
      <c r="ALF835" s="180"/>
      <c r="ALG835" s="180">
        <f>VLOOKUP(ALD835,$A$879:$F$2508,6,FALSE)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1" t="s">
        <v>1448</v>
      </c>
      <c r="ALO835" s="180"/>
      <c r="ALP835" s="180">
        <f>VLOOKUP(ALM835,$A$879:$F$2508,6,FALSE)</f>
        <v>156</v>
      </c>
      <c r="ALQ835" s="179" t="s">
        <v>65</v>
      </c>
      <c r="ALR835" s="10">
        <f>ALP835*1.3</f>
        <v>202.8</v>
      </c>
      <c r="ALS835" s="10"/>
      <c r="ALT835" s="239"/>
      <c r="ALU835" s="179" t="s">
        <v>97</v>
      </c>
      <c r="ALV835" s="361" t="s">
        <v>2094</v>
      </c>
      <c r="ALX835" s="180"/>
      <c r="ALY835" s="180">
        <f>VLOOKUP(ALV835,$A$879:$F$2508,6,FALSE)</f>
        <v>5</v>
      </c>
      <c r="ALZ835" s="179" t="s">
        <v>65</v>
      </c>
      <c r="AMA835" s="10">
        <f>ALY835*1.3</f>
        <v>6.5</v>
      </c>
      <c r="AMB835" s="10"/>
      <c r="AMC835" s="239"/>
      <c r="AMD835" s="179" t="s">
        <v>97</v>
      </c>
      <c r="AME835" s="444" t="s">
        <v>2353</v>
      </c>
      <c r="AMG835" s="180"/>
      <c r="AMH835" s="180">
        <f>VLOOKUP(AME835,$A$879:$F$2508,6,FALSE)</f>
        <v>72</v>
      </c>
      <c r="AMI835" s="179" t="s">
        <v>65</v>
      </c>
      <c r="AMJ835" s="10">
        <f>AMH835*1.3</f>
        <v>93.600000000000009</v>
      </c>
      <c r="AMK835" s="10"/>
      <c r="AML835" s="239"/>
      <c r="AMM835" s="179" t="s">
        <v>97</v>
      </c>
      <c r="AMN835" s="363" t="s">
        <v>531</v>
      </c>
      <c r="AMP835" s="180"/>
      <c r="AMQ835" s="180">
        <f>VLOOKUP(AMN835,$A$879:$F$2508,6,FALSE)</f>
        <v>0</v>
      </c>
      <c r="AMR835" s="179" t="s">
        <v>65</v>
      </c>
      <c r="AMS835" s="10">
        <f>AMQ835*1.3</f>
        <v>0</v>
      </c>
      <c r="AMT835" s="10"/>
      <c r="AMU835" s="239"/>
      <c r="AMV835" s="179" t="s">
        <v>97</v>
      </c>
      <c r="AMW835" s="361" t="s">
        <v>1714</v>
      </c>
      <c r="AMY835" s="180"/>
      <c r="AMZ835" s="180">
        <f>VLOOKUP(AMW835,$A$879:$F$2508,6,FALSE)</f>
        <v>116</v>
      </c>
      <c r="ANA835" s="179" t="s">
        <v>65</v>
      </c>
      <c r="ANB835" s="10">
        <f>AMZ835*1.3</f>
        <v>150.80000000000001</v>
      </c>
      <c r="ANC835" s="10"/>
      <c r="AND835" s="239"/>
      <c r="ANE835" s="179" t="s">
        <v>97</v>
      </c>
      <c r="ANF835" s="361" t="s">
        <v>2040</v>
      </c>
      <c r="ANH835" s="180"/>
      <c r="ANI835" s="180">
        <f>VLOOKUP(ANF835,$A$879:$F$2508,6,FALSE)</f>
        <v>45</v>
      </c>
      <c r="ANJ835" s="179" t="s">
        <v>65</v>
      </c>
      <c r="ANK835" s="10">
        <f>ANI835*1.3</f>
        <v>58.5</v>
      </c>
      <c r="ANL835" s="10"/>
      <c r="ANM835" s="239"/>
      <c r="ANN835" s="179" t="s">
        <v>97</v>
      </c>
      <c r="ANO835" s="371" t="s">
        <v>2648</v>
      </c>
      <c r="ANQ835" s="180"/>
      <c r="ANR835" s="180">
        <f>VLOOKUP(ANO835,$A$879:$F$2508,6,FALSE)</f>
        <v>103</v>
      </c>
      <c r="ANS835" s="179" t="s">
        <v>65</v>
      </c>
      <c r="ANT835" s="10">
        <f>ANR835*1.3</f>
        <v>133.9</v>
      </c>
      <c r="ANU835" s="10"/>
      <c r="ANV835" s="239"/>
      <c r="ANW835" s="179" t="s">
        <v>97</v>
      </c>
      <c r="ANX835" s="361" t="s">
        <v>971</v>
      </c>
      <c r="ANZ835" s="180"/>
      <c r="AOA835" s="180">
        <f>VLOOKUP(ANX835,$A$879:$F$2508,6,FALSE)</f>
        <v>45</v>
      </c>
      <c r="AOB835" s="179" t="s">
        <v>65</v>
      </c>
      <c r="AOC835" s="10">
        <f>AOA835*1.3</f>
        <v>58.5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VLOOKUP(AOG835,$A$879:$F$2508,6,FALSE)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1" t="s">
        <v>2648</v>
      </c>
      <c r="AOR835" s="180"/>
      <c r="AOS835" s="180">
        <f>VLOOKUP(AOP835,$A$879:$F$2508,6,FALSE)</f>
        <v>103</v>
      </c>
      <c r="AOT835" s="179" t="s">
        <v>65</v>
      </c>
      <c r="AOU835" s="10">
        <f>AOS835*1.3</f>
        <v>133.9</v>
      </c>
      <c r="AOV835" s="10"/>
      <c r="AOW835" s="239"/>
      <c r="AOX835" s="179" t="s">
        <v>97</v>
      </c>
      <c r="AOY835" s="447" t="s">
        <v>1995</v>
      </c>
      <c r="APA835" s="180"/>
      <c r="APB835" s="180">
        <f>VLOOKUP(AOY835,$A$879:$F$2508,6,FALSE)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1" t="s">
        <v>435</v>
      </c>
      <c r="APJ835" s="180"/>
      <c r="APK835" s="180">
        <f>VLOOKUP(APH835,$A$879:$F$2508,6,FALSE)</f>
        <v>0</v>
      </c>
      <c r="APL835" s="179" t="s">
        <v>65</v>
      </c>
      <c r="APM835" s="10">
        <f>APK835*1.3</f>
        <v>0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VLOOKUP(APQ835,$A$879:$F$2508,6,FALSE)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1" t="s">
        <v>524</v>
      </c>
      <c r="AQB835" s="180"/>
      <c r="AQC835" s="180">
        <f>VLOOKUP(APZ835,$A$879:$F$2508,6,FALSE)</f>
        <v>89</v>
      </c>
      <c r="AQD835" s="179" t="s">
        <v>65</v>
      </c>
      <c r="AQE835" s="10">
        <f>AQC835*1.3</f>
        <v>115.7</v>
      </c>
      <c r="AQF835" s="10"/>
      <c r="AQG835" s="239"/>
      <c r="AQH835" s="179" t="s">
        <v>97</v>
      </c>
      <c r="AQI835" s="361" t="s">
        <v>1708</v>
      </c>
      <c r="AQK835" s="180"/>
      <c r="AQL835" s="180">
        <f>VLOOKUP(AQI835,$A$879:$F$2508,6,FALSE)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VLOOKUP(AQR835,$A$879:$F$2508,6,FALSE)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VLOOKUP(ARA835,$A$879:$F$2508,6,FALSE)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VLOOKUP(ARJ835,$A$879:$F$2508,6,FALSE)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VLOOKUP(ARS835,$A$879:$F$2508,6,FALSE)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1" t="s">
        <v>448</v>
      </c>
      <c r="ASD835" s="180"/>
      <c r="ASE835" s="180">
        <f>VLOOKUP(ASB835,$A$879:$F$2508,6,FALSE)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VLOOKUP(ASK835,$A$879:$F$2508,6,FALSE)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1" t="s">
        <v>567</v>
      </c>
      <c r="ASV835" s="180"/>
      <c r="ASW835" s="180">
        <f>VLOOKUP(AST835,$A$879:$F$2508,6,FALSE)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VLOOKUP(ATC835,$A$879:$F$2508,6,FALSE)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VLOOKUP(ATL835,$A$879:$F$2508,6,FALSE)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VLOOKUP(ATU835,$A$879:$F$2508,6,FALSE)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VLOOKUP(AUD835,$A$879:$F$2508,6,FALSE)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VLOOKUP(AUM835,$A$879:$F$2508,6,FALSE)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VLOOKUP(AUV835,$A$879:$F$2508,6,FALSE)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VLOOKUP(AVE835,$A$879:$F$2508,6,FALSE)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VLOOKUP(AVN835,$A$879:$F$2508,6,FALSE)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VLOOKUP(AVW835,$A$879:$F$2508,6,FALSE)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VLOOKUP(AWF835,$A$879:$F$2508,6,FALSE)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1" t="s">
        <v>2472</v>
      </c>
      <c r="AWQ835" s="180"/>
      <c r="AWR835" s="180">
        <f>VLOOKUP(AWO835,$A$879:$F$2508,6,FALSE)</f>
        <v>15</v>
      </c>
      <c r="AWS835" s="179" t="s">
        <v>65</v>
      </c>
      <c r="AWT835" s="10">
        <f>AWR835*1.3</f>
        <v>19.5</v>
      </c>
      <c r="AWU835" s="10"/>
      <c r="AWV835" s="239"/>
      <c r="AWW835" s="179" t="s">
        <v>97</v>
      </c>
      <c r="AWX835" s="361" t="s">
        <v>1995</v>
      </c>
      <c r="AWZ835" s="180"/>
      <c r="AXA835" s="180">
        <f>VLOOKUP(AWX835,$A$879:$F$2508,6,FALSE)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1" t="s">
        <v>524</v>
      </c>
      <c r="AXI835" s="180"/>
      <c r="AXJ835" s="180">
        <f>VLOOKUP(AXG835,$A$879:$F$2508,6,FALSE)</f>
        <v>89</v>
      </c>
      <c r="AXK835" s="179" t="s">
        <v>65</v>
      </c>
      <c r="AXL835" s="10">
        <f>AXJ835*1.3</f>
        <v>115.7</v>
      </c>
      <c r="AXM835" s="10"/>
      <c r="AXN835" s="239"/>
      <c r="AXO835" s="179" t="s">
        <v>97</v>
      </c>
      <c r="AXP835" s="361" t="s">
        <v>465</v>
      </c>
      <c r="AXR835" s="180"/>
      <c r="AXS835" s="180">
        <f>VLOOKUP(AXP835,$A$879:$F$2508,6,FALSE)</f>
        <v>3</v>
      </c>
      <c r="AXT835" s="179" t="s">
        <v>65</v>
      </c>
      <c r="AXU835" s="10">
        <f>AXS835*1.3</f>
        <v>3.9000000000000004</v>
      </c>
      <c r="AXV835" s="10"/>
      <c r="AXW835" s="239"/>
      <c r="AXX835" s="179" t="s">
        <v>97</v>
      </c>
      <c r="AXY835" s="361" t="s">
        <v>524</v>
      </c>
      <c r="AYA835" s="180"/>
      <c r="AYB835" s="180">
        <f>VLOOKUP(AXY835,$A$879:$F$2508,6,FALSE)</f>
        <v>89</v>
      </c>
      <c r="AYC835" s="179" t="s">
        <v>65</v>
      </c>
      <c r="AYD835" s="10">
        <f>AYB835*1.3</f>
        <v>115.7</v>
      </c>
      <c r="AYE835" s="10"/>
      <c r="AYF835" s="239"/>
      <c r="AYG835" s="179" t="s">
        <v>97</v>
      </c>
      <c r="AYH835" s="361" t="s">
        <v>1995</v>
      </c>
      <c r="AYJ835" s="180"/>
      <c r="AYK835" s="180">
        <f>VLOOKUP(AYH835,$A$879:$F$2508,6,FALSE)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1" t="s">
        <v>535</v>
      </c>
      <c r="AYS835" s="180"/>
      <c r="AYT835" s="180">
        <f>VLOOKUP(AYQ835,$A$879:$F$2508,6,FALSE)</f>
        <v>131</v>
      </c>
      <c r="AYU835" s="179" t="s">
        <v>65</v>
      </c>
      <c r="AYV835" s="10">
        <f>AYT835*1.3</f>
        <v>170.3</v>
      </c>
      <c r="AYW835" s="10"/>
      <c r="AYX835" s="239"/>
      <c r="AYY835" s="179" t="s">
        <v>97</v>
      </c>
      <c r="AYZ835" s="361" t="s">
        <v>1448</v>
      </c>
      <c r="AZB835" s="180"/>
      <c r="AZC835" s="180">
        <f>VLOOKUP(AYZ835,$A$879:$F$2508,6,FALSE)</f>
        <v>156</v>
      </c>
      <c r="AZD835" s="179" t="s">
        <v>65</v>
      </c>
      <c r="AZE835" s="10">
        <f>AZC835*1.3</f>
        <v>202.8</v>
      </c>
      <c r="AZF835" s="10"/>
      <c r="AZG835" s="239"/>
      <c r="AZH835" s="179" t="s">
        <v>97</v>
      </c>
      <c r="AZI835" s="361" t="s">
        <v>444</v>
      </c>
      <c r="AZK835" s="180"/>
      <c r="AZL835" s="180">
        <f>VLOOKUP(AZI835,$A$879:$F$2508,6,FALSE)</f>
        <v>43</v>
      </c>
      <c r="AZM835" s="179" t="s">
        <v>65</v>
      </c>
      <c r="AZN835" s="10">
        <f>AZL835*1.3</f>
        <v>55.9</v>
      </c>
      <c r="AZO835" s="10"/>
      <c r="AZP835" s="239"/>
      <c r="AZQ835" s="179" t="s">
        <v>97</v>
      </c>
      <c r="AZR835" s="361" t="s">
        <v>444</v>
      </c>
      <c r="AZT835" s="180"/>
      <c r="AZU835" s="180">
        <f>VLOOKUP(AZR835,$A$879:$F$2508,6,FALSE)</f>
        <v>43</v>
      </c>
      <c r="AZV835" s="179" t="s">
        <v>65</v>
      </c>
      <c r="AZW835" s="10">
        <f>AZU835*1.3</f>
        <v>55.9</v>
      </c>
      <c r="AZX835" s="10"/>
      <c r="AZY835" s="239"/>
      <c r="AZZ835" s="179" t="s">
        <v>97</v>
      </c>
      <c r="BAA835" s="361" t="s">
        <v>1708</v>
      </c>
      <c r="BAC835" s="180"/>
      <c r="BAD835" s="180">
        <f>VLOOKUP(BAA835,$A$879:$F$2508,6,FALSE)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41" t="s">
        <v>2050</v>
      </c>
      <c r="BAL835" s="180"/>
      <c r="BAM835" s="180">
        <f>VLOOKUP(BAJ835,$A$879:$F$2508,6,FALSE)</f>
        <v>127</v>
      </c>
      <c r="BAN835" s="179" t="s">
        <v>65</v>
      </c>
      <c r="BAO835" s="10">
        <f>BAM835*1.3</f>
        <v>165.1</v>
      </c>
      <c r="BAP835" s="10"/>
      <c r="BAQ835" s="239"/>
      <c r="BAR835" s="179" t="s">
        <v>97</v>
      </c>
      <c r="BAS835" s="361" t="s">
        <v>604</v>
      </c>
      <c r="BAU835" s="180"/>
      <c r="BAV835" s="180">
        <f>VLOOKUP(BAS835,$A$879:$F$2508,6,FALSE)</f>
        <v>45</v>
      </c>
      <c r="BAW835" s="179" t="s">
        <v>65</v>
      </c>
      <c r="BAX835" s="10">
        <f>BAV835*1.3</f>
        <v>58.5</v>
      </c>
      <c r="BAY835" s="10"/>
      <c r="BAZ835" s="239"/>
      <c r="BBA835" s="179" t="s">
        <v>97</v>
      </c>
      <c r="BBB835" s="361" t="s">
        <v>524</v>
      </c>
      <c r="BBD835" s="180"/>
      <c r="BBE835" s="180">
        <f>VLOOKUP(BBB835,$A$879:$F$2508,6,FALSE)</f>
        <v>89</v>
      </c>
      <c r="BBF835" s="179" t="s">
        <v>65</v>
      </c>
      <c r="BBG835" s="10">
        <f>BBE835*1.3</f>
        <v>115.7</v>
      </c>
      <c r="BBH835" s="10"/>
      <c r="BBI835" s="239"/>
      <c r="BBJ835" s="179" t="s">
        <v>97</v>
      </c>
      <c r="BBK835" s="361" t="s">
        <v>2050</v>
      </c>
      <c r="BBM835" s="180"/>
      <c r="BBN835" s="180">
        <f>VLOOKUP(BBK835,$A$879:$F$2508,6,FALSE)</f>
        <v>127</v>
      </c>
      <c r="BBO835" s="179" t="s">
        <v>65</v>
      </c>
      <c r="BBP835" s="10">
        <f>BBN835*1.3</f>
        <v>165.1</v>
      </c>
      <c r="BBQ835" s="10"/>
      <c r="BBR835" s="239"/>
      <c r="BBS835" s="179" t="s">
        <v>97</v>
      </c>
      <c r="BBT835" s="367" t="s">
        <v>2648</v>
      </c>
      <c r="BBV835" s="180"/>
      <c r="BBW835" s="180">
        <f>VLOOKUP(BBT835,$A$879:$F$2508,6,FALSE)</f>
        <v>103</v>
      </c>
      <c r="BBX835" s="179" t="s">
        <v>65</v>
      </c>
      <c r="BBY835" s="10">
        <f>BBW835*1.3</f>
        <v>133.9</v>
      </c>
      <c r="BBZ835" s="10"/>
      <c r="BCA835" s="239"/>
      <c r="BCB835" s="179" t="s">
        <v>97</v>
      </c>
      <c r="BCC835" s="361" t="s">
        <v>1392</v>
      </c>
      <c r="BCE835" s="180"/>
      <c r="BCF835" s="180">
        <f>VLOOKUP(BCC835,$A$879:$F$2508,6,FALSE)</f>
        <v>40</v>
      </c>
      <c r="BCG835" s="179" t="s">
        <v>65</v>
      </c>
      <c r="BCH835" s="10">
        <f>BCF835*1.3</f>
        <v>52</v>
      </c>
      <c r="BCI835" s="10"/>
      <c r="BCJ835" s="239"/>
      <c r="BCK835" s="179" t="s">
        <v>97</v>
      </c>
      <c r="BCL835" s="361" t="s">
        <v>2050</v>
      </c>
      <c r="BCN835" s="180"/>
      <c r="BCO835" s="180">
        <f>VLOOKUP(BCL835,$A$879:$F$2508,6,FALSE)</f>
        <v>127</v>
      </c>
      <c r="BCP835" s="179" t="s">
        <v>65</v>
      </c>
      <c r="BCQ835" s="10">
        <f>BCO835*1.3</f>
        <v>165.1</v>
      </c>
      <c r="BCR835" s="10"/>
      <c r="BCS835" s="239"/>
      <c r="BCT835" s="179" t="s">
        <v>97</v>
      </c>
      <c r="BCU835" s="371" t="s">
        <v>2132</v>
      </c>
      <c r="BCW835" s="180"/>
      <c r="BCX835" s="180">
        <f>VLOOKUP(BCU835,$A$879:$F$2508,6,FALSE)</f>
        <v>27</v>
      </c>
      <c r="BCY835" s="179" t="s">
        <v>65</v>
      </c>
      <c r="BCZ835" s="10">
        <f>BCX835*1.3</f>
        <v>35.1</v>
      </c>
      <c r="BDA835" s="10"/>
      <c r="BDB835" s="239"/>
      <c r="BDC835" s="179" t="s">
        <v>97</v>
      </c>
      <c r="BDD835" s="367" t="s">
        <v>2648</v>
      </c>
      <c r="BDF835" s="180"/>
      <c r="BDG835" s="180">
        <f>VLOOKUP(BDD835,$A$879:$F$2508,6,FALSE)</f>
        <v>103</v>
      </c>
      <c r="BDH835" s="179" t="s">
        <v>65</v>
      </c>
      <c r="BDI835" s="10">
        <f>BDG835*1.3</f>
        <v>133.9</v>
      </c>
      <c r="BDJ835" s="10"/>
      <c r="BDK835" s="239"/>
      <c r="BDL835" s="179" t="s">
        <v>97</v>
      </c>
      <c r="BDM835" s="361" t="s">
        <v>1708</v>
      </c>
      <c r="BDO835" s="180"/>
      <c r="BDP835" s="180">
        <f>VLOOKUP(BDM835,$A$879:$F$2508,6,FALSE)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1" t="s">
        <v>494</v>
      </c>
      <c r="BDX835" s="180"/>
      <c r="BDY835" s="180">
        <f>VLOOKUP(BDV835,$A$879:$F$2508,6,FALSE)</f>
        <v>134</v>
      </c>
      <c r="BDZ835" s="179" t="s">
        <v>65</v>
      </c>
      <c r="BEA835" s="10">
        <f>BDY835*1.3</f>
        <v>174.20000000000002</v>
      </c>
      <c r="BEB835" s="10"/>
      <c r="BEC835" s="239"/>
      <c r="BED835" s="179" t="s">
        <v>97</v>
      </c>
      <c r="BEE835" s="361" t="s">
        <v>2648</v>
      </c>
      <c r="BEG835" s="180"/>
      <c r="BEH835" s="180">
        <f>VLOOKUP(BEE835,$A$879:$F$2508,6,FALSE)</f>
        <v>103</v>
      </c>
      <c r="BEI835" s="179" t="s">
        <v>65</v>
      </c>
      <c r="BEJ835" s="10">
        <f>BEH835*1.3</f>
        <v>133.9</v>
      </c>
      <c r="BEK835" s="10"/>
      <c r="BEL835" s="239"/>
      <c r="BEM835" s="179" t="s">
        <v>97</v>
      </c>
      <c r="BEN835" s="361" t="s">
        <v>494</v>
      </c>
      <c r="BEP835" s="180"/>
      <c r="BEQ835" s="180">
        <f>VLOOKUP(BEN835,$A$879:$F$2508,6,FALSE)</f>
        <v>134</v>
      </c>
      <c r="BER835" s="179" t="s">
        <v>65</v>
      </c>
      <c r="BES835" s="10">
        <f>BEQ835*1.3</f>
        <v>174.20000000000002</v>
      </c>
      <c r="BET835" s="10"/>
      <c r="BEU835" s="239"/>
      <c r="BEV835" s="179" t="s">
        <v>97</v>
      </c>
      <c r="BEW835" s="361" t="s">
        <v>1995</v>
      </c>
      <c r="BEY835" s="180"/>
      <c r="BEZ835" s="180">
        <f>VLOOKUP(BEW835,$A$879:$F$2508,6,FALSE)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1" t="s">
        <v>440</v>
      </c>
      <c r="BFH835" s="180"/>
      <c r="BFI835" s="180">
        <f>VLOOKUP(BFF835,$A$879:$F$2508,6,FALSE)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1" t="s">
        <v>524</v>
      </c>
      <c r="BFQ835" s="180"/>
      <c r="BFR835" s="180">
        <f>VLOOKUP(BFO835,$A$879:$F$2508,6,FALSE)</f>
        <v>89</v>
      </c>
      <c r="BFS835" s="179" t="s">
        <v>65</v>
      </c>
      <c r="BFT835" s="10">
        <f>BFR835*1.3</f>
        <v>115.7</v>
      </c>
      <c r="BFU835" s="10"/>
      <c r="BFV835" s="239"/>
      <c r="BFW835" s="179" t="s">
        <v>97</v>
      </c>
      <c r="BFX835" s="371" t="s">
        <v>444</v>
      </c>
      <c r="BFZ835" s="180"/>
      <c r="BGA835" s="180">
        <f>VLOOKUP(BFX835,$A$879:$F$2508,6,FALSE)</f>
        <v>43</v>
      </c>
      <c r="BGB835" s="179" t="s">
        <v>65</v>
      </c>
      <c r="BGC835" s="10">
        <f>BGA835*1.3</f>
        <v>55.9</v>
      </c>
      <c r="BGD835" s="10"/>
      <c r="BGE835" s="239"/>
      <c r="BGF835" s="179" t="s">
        <v>97</v>
      </c>
      <c r="BGG835" s="361" t="s">
        <v>1448</v>
      </c>
      <c r="BGI835" s="180"/>
      <c r="BGJ835" s="180">
        <f>VLOOKUP(BGG835,$A$879:$F$2508,6,FALSE)</f>
        <v>156</v>
      </c>
      <c r="BGK835" s="179" t="s">
        <v>65</v>
      </c>
      <c r="BGL835" s="10">
        <f>BGJ835*1.3</f>
        <v>202.8</v>
      </c>
      <c r="BGM835" s="10"/>
      <c r="BGN835" s="239"/>
      <c r="BGO835" s="179" t="s">
        <v>97</v>
      </c>
      <c r="BGP835" s="371" t="s">
        <v>1995</v>
      </c>
      <c r="BGR835" s="180"/>
      <c r="BGS835" s="180">
        <f>VLOOKUP(BGP835,$A$879:$F$2508,6,FALSE)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1" t="s">
        <v>1715</v>
      </c>
      <c r="BHA835" s="180"/>
      <c r="BHB835" s="180">
        <f>VLOOKUP(BGY835,$A$879:$F$2508,6,FALSE)</f>
        <v>60</v>
      </c>
      <c r="BHC835" s="179" t="s">
        <v>65</v>
      </c>
      <c r="BHD835" s="10">
        <f>BHB835*1.3</f>
        <v>78</v>
      </c>
      <c r="BHE835" s="10"/>
    </row>
    <row r="836" spans="1:1565" s="14" customFormat="1" ht="15">
      <c r="A836" s="179" t="s">
        <v>98</v>
      </c>
      <c r="B836" s="363" t="s">
        <v>3139</v>
      </c>
      <c r="D836" s="180"/>
      <c r="E836" s="180">
        <f>VLOOKUP(B836,$A$879:$F$2508,6,FALSE)</f>
        <v>45</v>
      </c>
      <c r="F836" s="179" t="s">
        <v>67</v>
      </c>
      <c r="G836" s="10">
        <f>E836*1.2</f>
        <v>54</v>
      </c>
      <c r="H836" s="10"/>
      <c r="I836" s="233"/>
      <c r="J836" s="179" t="s">
        <v>98</v>
      </c>
      <c r="K836" s="361" t="s">
        <v>1392</v>
      </c>
      <c r="M836" s="180"/>
      <c r="N836" s="180">
        <f>VLOOKUP(K836,$A$879:$F$2508,6,FALSE)</f>
        <v>40</v>
      </c>
      <c r="O836" s="179" t="s">
        <v>67</v>
      </c>
      <c r="P836" s="10">
        <f>N836*1.2</f>
        <v>48</v>
      </c>
      <c r="Q836" s="10"/>
      <c r="R836" s="233"/>
      <c r="S836" s="179" t="s">
        <v>98</v>
      </c>
      <c r="T836" s="361" t="s">
        <v>1714</v>
      </c>
      <c r="V836" s="180"/>
      <c r="W836" s="180">
        <f>VLOOKUP(T836,$A$879:$F$2508,6,FALSE)</f>
        <v>116</v>
      </c>
      <c r="X836" s="179" t="s">
        <v>67</v>
      </c>
      <c r="Y836" s="10">
        <f>W836*1.2</f>
        <v>139.19999999999999</v>
      </c>
      <c r="Z836" s="10"/>
      <c r="AA836" s="233"/>
      <c r="AB836" s="179" t="s">
        <v>98</v>
      </c>
      <c r="AC836" s="361" t="s">
        <v>2050</v>
      </c>
      <c r="AE836" s="180"/>
      <c r="AF836" s="180">
        <f>VLOOKUP(AC836,$A$879:$F$2508,6,FALSE)</f>
        <v>127</v>
      </c>
      <c r="AG836" s="179" t="s">
        <v>67</v>
      </c>
      <c r="AH836" s="10">
        <f>AF836*1.2</f>
        <v>152.4</v>
      </c>
      <c r="AI836" s="10"/>
      <c r="AJ836" s="233"/>
      <c r="AK836" s="179" t="s">
        <v>98</v>
      </c>
      <c r="AL836" s="361" t="s">
        <v>2353</v>
      </c>
      <c r="AN836" s="180"/>
      <c r="AO836" s="180">
        <f>VLOOKUP(AL836,$A$879:$F$2508,6,FALSE)</f>
        <v>72</v>
      </c>
      <c r="AP836" s="179" t="s">
        <v>67</v>
      </c>
      <c r="AQ836" s="10">
        <f>AO836*1.2</f>
        <v>86.399999999999991</v>
      </c>
      <c r="AR836" s="10"/>
      <c r="AS836" s="233"/>
      <c r="AT836" s="179" t="s">
        <v>98</v>
      </c>
      <c r="AU836" s="361" t="s">
        <v>2050</v>
      </c>
      <c r="AW836" s="180"/>
      <c r="AX836" s="180">
        <f>VLOOKUP(AU836,$A$879:$F$2508,6,FALSE)</f>
        <v>127</v>
      </c>
      <c r="AY836" s="179" t="s">
        <v>67</v>
      </c>
      <c r="AZ836" s="10">
        <f>AX836*1.2</f>
        <v>152.4</v>
      </c>
      <c r="BA836" s="10"/>
      <c r="BB836" s="233"/>
      <c r="BC836" s="179" t="s">
        <v>98</v>
      </c>
      <c r="BD836" s="361" t="s">
        <v>1708</v>
      </c>
      <c r="BF836" s="180"/>
      <c r="BG836" s="180">
        <f>VLOOKUP(BD836,$A$879:$F$2508,6,FALSE)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1" t="s">
        <v>2132</v>
      </c>
      <c r="BO836" s="180"/>
      <c r="BP836" s="180">
        <f>VLOOKUP(BM836,$A$879:$F$2508,6,FALSE)</f>
        <v>27</v>
      </c>
      <c r="BQ836" s="179" t="s">
        <v>67</v>
      </c>
      <c r="BR836" s="10">
        <f>BP836*1.2</f>
        <v>32.4</v>
      </c>
      <c r="BS836" s="10"/>
      <c r="BT836" s="233"/>
      <c r="BU836" s="179" t="s">
        <v>98</v>
      </c>
      <c r="BV836" s="361" t="s">
        <v>3139</v>
      </c>
      <c r="BX836" s="180"/>
      <c r="BY836" s="180">
        <f>VLOOKUP(BV836,$A$879:$F$2508,6,FALSE)</f>
        <v>45</v>
      </c>
      <c r="BZ836" s="179" t="s">
        <v>67</v>
      </c>
      <c r="CA836" s="10">
        <f>BY836*1.2</f>
        <v>54</v>
      </c>
      <c r="CB836" s="10"/>
      <c r="CC836" s="233"/>
      <c r="CD836" s="179" t="s">
        <v>98</v>
      </c>
      <c r="CE836" s="361" t="s">
        <v>2115</v>
      </c>
      <c r="CG836" s="180"/>
      <c r="CH836" s="180">
        <f>VLOOKUP(CE836,$A$879:$F$2508,6,FALSE)</f>
        <v>44</v>
      </c>
      <c r="CI836" s="179" t="s">
        <v>67</v>
      </c>
      <c r="CJ836" s="10">
        <f>CH836*1.2</f>
        <v>52.8</v>
      </c>
      <c r="CK836" s="10"/>
      <c r="CL836" s="233"/>
      <c r="CM836" s="179" t="s">
        <v>98</v>
      </c>
      <c r="CN836" s="361" t="s">
        <v>2648</v>
      </c>
      <c r="CP836" s="180"/>
      <c r="CQ836" s="180">
        <f>VLOOKUP(CN836,$A$879:$F$2508,6,FALSE)</f>
        <v>103</v>
      </c>
      <c r="CR836" s="179" t="s">
        <v>67</v>
      </c>
      <c r="CS836" s="10">
        <f>CQ836*1.2</f>
        <v>123.6</v>
      </c>
      <c r="CT836" s="10"/>
      <c r="CU836" s="233"/>
      <c r="CV836" s="179" t="s">
        <v>98</v>
      </c>
      <c r="CW836" s="361" t="s">
        <v>426</v>
      </c>
      <c r="CY836" s="180"/>
      <c r="CZ836" s="180">
        <f>VLOOKUP(CW836,$A$879:$F$2508,6,FALSE)</f>
        <v>14</v>
      </c>
      <c r="DA836" s="179" t="s">
        <v>67</v>
      </c>
      <c r="DB836" s="10">
        <f>CZ836*1.2</f>
        <v>16.8</v>
      </c>
      <c r="DC836" s="10"/>
      <c r="DD836" s="233"/>
      <c r="DE836" s="179" t="s">
        <v>98</v>
      </c>
      <c r="DF836" s="361" t="s">
        <v>531</v>
      </c>
      <c r="DH836" s="180"/>
      <c r="DI836" s="180">
        <f>VLOOKUP(DF836,$A$879:$F$2508,6,FALSE)</f>
        <v>0</v>
      </c>
      <c r="DJ836" s="179" t="s">
        <v>67</v>
      </c>
      <c r="DK836" s="10">
        <f>DI836*1.2</f>
        <v>0</v>
      </c>
      <c r="DL836" s="10"/>
      <c r="DM836" s="233"/>
      <c r="DN836" s="179" t="s">
        <v>98</v>
      </c>
      <c r="DO836" s="361" t="s">
        <v>2353</v>
      </c>
      <c r="DQ836" s="180"/>
      <c r="DR836" s="180">
        <f>VLOOKUP(DO836,$A$879:$F$2508,6,FALSE)</f>
        <v>72</v>
      </c>
      <c r="DS836" s="179" t="s">
        <v>67</v>
      </c>
      <c r="DT836" s="10">
        <f>DR836*1.2</f>
        <v>86.399999999999991</v>
      </c>
      <c r="DU836" s="10"/>
      <c r="DV836" s="233"/>
      <c r="DW836" s="179" t="s">
        <v>98</v>
      </c>
      <c r="DX836" s="361" t="s">
        <v>2050</v>
      </c>
      <c r="DZ836" s="180"/>
      <c r="EA836" s="180">
        <f>VLOOKUP(DX836,$A$879:$F$2508,6,FALSE)</f>
        <v>127</v>
      </c>
      <c r="EB836" s="179" t="s">
        <v>67</v>
      </c>
      <c r="EC836" s="10">
        <f>EA836*1.2</f>
        <v>152.4</v>
      </c>
      <c r="ED836" s="10"/>
      <c r="EE836" s="233"/>
      <c r="EF836" s="179" t="s">
        <v>98</v>
      </c>
      <c r="EG836" s="361" t="s">
        <v>2353</v>
      </c>
      <c r="EI836" s="180"/>
      <c r="EJ836" s="180">
        <f>VLOOKUP(EG836,$A$879:$F$2508,6,FALSE)</f>
        <v>72</v>
      </c>
      <c r="EK836" s="179" t="s">
        <v>67</v>
      </c>
      <c r="EL836" s="10">
        <f>EJ836*1.2</f>
        <v>86.399999999999991</v>
      </c>
      <c r="EM836" s="10"/>
      <c r="EN836" s="233"/>
      <c r="EO836" s="179" t="s">
        <v>98</v>
      </c>
      <c r="EP836" s="361" t="s">
        <v>2050</v>
      </c>
      <c r="ER836" s="180"/>
      <c r="ES836" s="180">
        <f>VLOOKUP(EP836,$A$879:$F$2508,6,FALSE)</f>
        <v>127</v>
      </c>
      <c r="ET836" s="179" t="s">
        <v>67</v>
      </c>
      <c r="EU836" s="10">
        <f>ES836*1.2</f>
        <v>152.4</v>
      </c>
      <c r="EV836" s="10"/>
      <c r="EW836" s="233"/>
      <c r="EX836" s="179" t="s">
        <v>98</v>
      </c>
      <c r="EY836" s="361" t="s">
        <v>3139</v>
      </c>
      <c r="FA836" s="180"/>
      <c r="FB836" s="180">
        <f>VLOOKUP(EY836,$A$879:$F$2508,6,FALSE)</f>
        <v>45</v>
      </c>
      <c r="FC836" s="179" t="s">
        <v>67</v>
      </c>
      <c r="FD836" s="10">
        <f>FB836*1.2</f>
        <v>54</v>
      </c>
      <c r="FE836" s="10"/>
      <c r="FF836" s="233"/>
      <c r="FG836" s="179" t="s">
        <v>98</v>
      </c>
      <c r="FH836" s="361" t="s">
        <v>1448</v>
      </c>
      <c r="FJ836" s="180"/>
      <c r="FK836" s="180">
        <f>VLOOKUP(FH836,$A$879:$F$2508,6,FALSE)</f>
        <v>156</v>
      </c>
      <c r="FL836" s="179" t="s">
        <v>67</v>
      </c>
      <c r="FM836" s="10">
        <f>FK836*1.2</f>
        <v>187.2</v>
      </c>
      <c r="FN836" s="10"/>
      <c r="FO836" s="233"/>
      <c r="FP836" s="179" t="s">
        <v>98</v>
      </c>
      <c r="FQ836" s="361" t="s">
        <v>2050</v>
      </c>
      <c r="FS836" s="180"/>
      <c r="FT836" s="180">
        <f>VLOOKUP(FQ836,$A$879:$F$2508,6,FALSE)</f>
        <v>127</v>
      </c>
      <c r="FU836" s="179" t="s">
        <v>67</v>
      </c>
      <c r="FV836" s="10">
        <f>FT836*1.2</f>
        <v>152.4</v>
      </c>
      <c r="FW836" s="10"/>
      <c r="FX836" s="233"/>
      <c r="FY836" s="179" t="s">
        <v>98</v>
      </c>
      <c r="FZ836" s="369" t="s">
        <v>183</v>
      </c>
      <c r="GB836" s="180"/>
      <c r="GC836" s="180" t="e">
        <f>VLOOKUP(FZ836,$A$879:$F$2508,6,FALSE)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1" t="s">
        <v>1448</v>
      </c>
      <c r="GK836" s="180"/>
      <c r="GL836" s="180">
        <f>VLOOKUP(GI836,$A$879:$F$2508,6,FALSE)</f>
        <v>156</v>
      </c>
      <c r="GM836" s="179" t="s">
        <v>67</v>
      </c>
      <c r="GN836" s="10">
        <f>GL836*1.2</f>
        <v>187.2</v>
      </c>
      <c r="GO836" s="10"/>
      <c r="GP836" s="233"/>
      <c r="GQ836" s="179" t="s">
        <v>98</v>
      </c>
      <c r="GR836" s="361" t="s">
        <v>524</v>
      </c>
      <c r="GT836" s="180"/>
      <c r="GU836" s="180">
        <f>VLOOKUP(GR836,$A$879:$F$2508,6,FALSE)</f>
        <v>89</v>
      </c>
      <c r="GV836" s="179" t="s">
        <v>67</v>
      </c>
      <c r="GW836" s="10">
        <f>GU836*1.2</f>
        <v>106.8</v>
      </c>
      <c r="GX836" s="10"/>
      <c r="GY836" s="233"/>
      <c r="GZ836" s="179" t="s">
        <v>98</v>
      </c>
      <c r="HA836" s="361" t="s">
        <v>1995</v>
      </c>
      <c r="HC836" s="180"/>
      <c r="HD836" s="180">
        <f>VLOOKUP(HA836,$A$879:$F$2508,6,FALSE)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1" t="s">
        <v>2050</v>
      </c>
      <c r="HL836" s="180"/>
      <c r="HM836" s="180">
        <f>VLOOKUP(HJ836,$A$879:$F$2508,6,FALSE)</f>
        <v>127</v>
      </c>
      <c r="HN836" s="179" t="s">
        <v>67</v>
      </c>
      <c r="HO836" s="10">
        <f>HM836*1.2</f>
        <v>152.4</v>
      </c>
      <c r="HP836" s="10"/>
      <c r="HQ836" s="233"/>
      <c r="HR836" s="179" t="s">
        <v>98</v>
      </c>
      <c r="HS836" s="361" t="s">
        <v>983</v>
      </c>
      <c r="HU836" s="180"/>
      <c r="HV836" s="180">
        <f>VLOOKUP(HS836,$A$879:$F$2508,6,FALSE)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1" t="s">
        <v>2648</v>
      </c>
      <c r="ID836" s="180"/>
      <c r="IE836" s="180">
        <f>VLOOKUP(IB836,$A$879:$F$2508,6,FALSE)</f>
        <v>103</v>
      </c>
      <c r="IF836" s="179" t="s">
        <v>67</v>
      </c>
      <c r="IG836" s="10">
        <f>IE836*1.2</f>
        <v>123.6</v>
      </c>
      <c r="IH836" s="10"/>
      <c r="II836" s="233"/>
      <c r="IJ836" s="179" t="s">
        <v>98</v>
      </c>
      <c r="IK836" s="361" t="s">
        <v>1715</v>
      </c>
      <c r="IM836" s="180"/>
      <c r="IN836" s="180">
        <f>VLOOKUP(IK836,$A$879:$F$2508,6,FALSE)</f>
        <v>60</v>
      </c>
      <c r="IO836" s="179" t="s">
        <v>67</v>
      </c>
      <c r="IP836" s="10">
        <f>IN836*1.2</f>
        <v>72</v>
      </c>
      <c r="IQ836" s="10"/>
      <c r="IR836" s="233"/>
      <c r="IS836" s="179" t="s">
        <v>98</v>
      </c>
      <c r="IT836" s="361" t="s">
        <v>531</v>
      </c>
      <c r="IV836" s="180"/>
      <c r="IW836" s="180">
        <f>VLOOKUP(IT836,$A$879:$F$2508,6,FALSE)</f>
        <v>0</v>
      </c>
      <c r="IX836" s="179" t="s">
        <v>67</v>
      </c>
      <c r="IY836" s="10">
        <f>IW836*1.2</f>
        <v>0</v>
      </c>
      <c r="IZ836" s="10"/>
      <c r="JA836" s="233"/>
      <c r="JB836" s="179" t="s">
        <v>98</v>
      </c>
      <c r="JC836" s="361" t="s">
        <v>2648</v>
      </c>
      <c r="JE836" s="180"/>
      <c r="JF836" s="180">
        <f>VLOOKUP(JC836,$A$879:$F$2508,6,FALSE)</f>
        <v>103</v>
      </c>
      <c r="JG836" s="179" t="s">
        <v>67</v>
      </c>
      <c r="JH836" s="10">
        <f>JF836*1.2</f>
        <v>123.6</v>
      </c>
      <c r="JI836" s="10"/>
      <c r="JJ836" s="233"/>
      <c r="JK836" s="179" t="s">
        <v>98</v>
      </c>
      <c r="JL836" s="361" t="s">
        <v>3139</v>
      </c>
      <c r="JN836" s="180"/>
      <c r="JO836" s="180">
        <f>VLOOKUP(JL836,$A$879:$F$2508,6,FALSE)</f>
        <v>45</v>
      </c>
      <c r="JP836" s="179" t="s">
        <v>67</v>
      </c>
      <c r="JQ836" s="10">
        <f>JO836*1.2</f>
        <v>54</v>
      </c>
      <c r="JR836" s="10"/>
      <c r="JS836" s="233"/>
      <c r="JT836" s="179" t="s">
        <v>98</v>
      </c>
      <c r="JU836" s="361" t="s">
        <v>3139</v>
      </c>
      <c r="JW836" s="180"/>
      <c r="JX836" s="180">
        <f>VLOOKUP(JU836,$A$879:$F$2508,6,FALSE)</f>
        <v>45</v>
      </c>
      <c r="JY836" s="179" t="s">
        <v>67</v>
      </c>
      <c r="JZ836" s="10">
        <f>JX836*1.2</f>
        <v>54</v>
      </c>
      <c r="KA836" s="10"/>
      <c r="KB836" s="233"/>
      <c r="KC836" s="179" t="s">
        <v>98</v>
      </c>
      <c r="KD836" s="369" t="s">
        <v>183</v>
      </c>
      <c r="KF836" s="180"/>
      <c r="KG836" s="180" t="e">
        <f>VLOOKUP(KD836,$A$879:$F$2508,6,FALSE)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1" t="s">
        <v>1448</v>
      </c>
      <c r="KO836" s="180"/>
      <c r="KP836" s="180">
        <f>VLOOKUP(KM836,$A$879:$F$2508,6,FALSE)</f>
        <v>156</v>
      </c>
      <c r="KQ836" s="179" t="s">
        <v>67</v>
      </c>
      <c r="KR836" s="10">
        <f>KP836*1.2</f>
        <v>187.2</v>
      </c>
      <c r="KS836" s="10"/>
      <c r="KT836" s="233"/>
      <c r="KU836" s="179" t="s">
        <v>98</v>
      </c>
      <c r="KV836" s="361" t="s">
        <v>444</v>
      </c>
      <c r="KX836" s="180"/>
      <c r="KY836" s="180">
        <f>VLOOKUP(KV836,$A$879:$F$2508,6,FALSE)</f>
        <v>43</v>
      </c>
      <c r="KZ836" s="179" t="s">
        <v>67</v>
      </c>
      <c r="LA836" s="10">
        <f>KY836*1.2</f>
        <v>51.6</v>
      </c>
      <c r="LB836" s="10"/>
      <c r="LC836" s="233"/>
      <c r="LD836" s="179" t="s">
        <v>98</v>
      </c>
      <c r="LE836" s="369" t="s">
        <v>183</v>
      </c>
      <c r="LG836" s="180"/>
      <c r="LH836" s="180" t="e">
        <f>VLOOKUP(LE836,$A$879:$F$2508,6,FALSE)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1" t="s">
        <v>440</v>
      </c>
      <c r="LP836" s="180"/>
      <c r="LQ836" s="180">
        <f>VLOOKUP(LN836,$A$879:$F$2508,6,FALSE)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1" t="s">
        <v>524</v>
      </c>
      <c r="LY836" s="180"/>
      <c r="LZ836" s="180">
        <f>VLOOKUP(LW836,$A$879:$F$2508,6,FALSE)</f>
        <v>89</v>
      </c>
      <c r="MA836" s="179" t="s">
        <v>67</v>
      </c>
      <c r="MB836" s="10">
        <f>LZ836*1.2</f>
        <v>106.8</v>
      </c>
      <c r="MC836" s="10"/>
      <c r="MD836" s="233"/>
      <c r="ME836" s="179" t="s">
        <v>98</v>
      </c>
      <c r="MF836" s="361" t="s">
        <v>531</v>
      </c>
      <c r="MH836" s="180"/>
      <c r="MI836" s="180">
        <f>VLOOKUP(MF836,$A$879:$F$2508,6,FALSE)</f>
        <v>0</v>
      </c>
      <c r="MJ836" s="179" t="s">
        <v>67</v>
      </c>
      <c r="MK836" s="10">
        <f>MI836*1.2</f>
        <v>0</v>
      </c>
      <c r="ML836" s="10"/>
      <c r="MM836" s="233"/>
      <c r="MN836" s="179" t="s">
        <v>98</v>
      </c>
      <c r="MO836" s="369" t="s">
        <v>183</v>
      </c>
      <c r="MQ836" s="180"/>
      <c r="MR836" s="180" t="e">
        <f>VLOOKUP(MO836,$A$879:$F$2508,6,FALSE)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1" t="s">
        <v>2353</v>
      </c>
      <c r="MZ836" s="180"/>
      <c r="NA836" s="180">
        <f>VLOOKUP(MX836,$A$879:$F$2508,6,FALSE)</f>
        <v>72</v>
      </c>
      <c r="NB836" s="179" t="s">
        <v>67</v>
      </c>
      <c r="NC836" s="10">
        <f>NA836*1.2</f>
        <v>86.399999999999991</v>
      </c>
      <c r="ND836" s="10"/>
      <c r="NE836" s="233"/>
      <c r="NF836" s="179" t="s">
        <v>98</v>
      </c>
      <c r="NG836" s="361" t="s">
        <v>1995</v>
      </c>
      <c r="NI836" s="180"/>
      <c r="NJ836" s="180">
        <f>VLOOKUP(NG836,$A$879:$F$2508,6,FALSE)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1" t="s">
        <v>524</v>
      </c>
      <c r="NR836" s="180"/>
      <c r="NS836" s="180">
        <f>VLOOKUP(NP836,$A$879:$F$2508,6,FALSE)</f>
        <v>89</v>
      </c>
      <c r="NT836" s="179" t="s">
        <v>67</v>
      </c>
      <c r="NU836" s="10">
        <f>NS836*1.2</f>
        <v>106.8</v>
      </c>
      <c r="NV836" s="10"/>
      <c r="NW836" s="233"/>
      <c r="NX836" s="179" t="s">
        <v>98</v>
      </c>
      <c r="NY836" s="361" t="s">
        <v>2040</v>
      </c>
      <c r="OA836" s="180"/>
      <c r="OB836" s="180">
        <f>VLOOKUP(NY836,$A$879:$F$2508,6,FALSE)</f>
        <v>45</v>
      </c>
      <c r="OC836" s="179" t="s">
        <v>67</v>
      </c>
      <c r="OD836" s="10">
        <f>OB836*1.2</f>
        <v>54</v>
      </c>
      <c r="OE836" s="10"/>
      <c r="OF836" s="233"/>
      <c r="OG836" s="179" t="s">
        <v>98</v>
      </c>
      <c r="OH836" s="361" t="s">
        <v>494</v>
      </c>
      <c r="OJ836" s="180"/>
      <c r="OK836" s="180">
        <f>VLOOKUP(OH836,$A$879:$F$2508,6,FALSE)</f>
        <v>134</v>
      </c>
      <c r="OL836" s="179" t="s">
        <v>67</v>
      </c>
      <c r="OM836" s="10">
        <f>OK836*1.2</f>
        <v>160.79999999999998</v>
      </c>
      <c r="ON836" s="10"/>
      <c r="OO836" s="233"/>
      <c r="OP836" s="179" t="s">
        <v>98</v>
      </c>
      <c r="OQ836" s="361" t="s">
        <v>524</v>
      </c>
      <c r="OS836" s="180"/>
      <c r="OT836" s="180">
        <f>VLOOKUP(OQ836,$A$879:$F$2508,6,FALSE)</f>
        <v>89</v>
      </c>
      <c r="OU836" s="179" t="s">
        <v>67</v>
      </c>
      <c r="OV836" s="10">
        <f>OT836*1.2</f>
        <v>106.8</v>
      </c>
      <c r="OW836" s="10"/>
      <c r="OX836" s="233"/>
      <c r="OY836" s="179" t="s">
        <v>98</v>
      </c>
      <c r="OZ836" s="371" t="s">
        <v>2094</v>
      </c>
      <c r="PB836" s="180"/>
      <c r="PC836" s="180">
        <f>VLOOKUP(OZ836,$A$879:$F$2508,6,FALSE)</f>
        <v>5</v>
      </c>
      <c r="PD836" s="179" t="s">
        <v>67</v>
      </c>
      <c r="PE836" s="10">
        <f>PC836*1.2</f>
        <v>6</v>
      </c>
      <c r="PF836" s="10"/>
      <c r="PG836" s="233"/>
      <c r="PH836" s="179" t="s">
        <v>98</v>
      </c>
      <c r="PI836" s="361" t="s">
        <v>2353</v>
      </c>
      <c r="PK836" s="180"/>
      <c r="PL836" s="180">
        <f>VLOOKUP(PI836,$A$879:$F$2508,6,FALSE)</f>
        <v>72</v>
      </c>
      <c r="PM836" s="179" t="s">
        <v>67</v>
      </c>
      <c r="PN836" s="10">
        <f>PL836*1.2</f>
        <v>86.399999999999991</v>
      </c>
      <c r="PO836" s="10"/>
      <c r="PP836" s="233"/>
      <c r="PQ836" s="179" t="s">
        <v>98</v>
      </c>
      <c r="PR836" s="361" t="s">
        <v>2094</v>
      </c>
      <c r="PT836" s="180"/>
      <c r="PU836" s="180">
        <f>VLOOKUP(PR836,$A$879:$F$2508,6,FALSE)</f>
        <v>5</v>
      </c>
      <c r="PV836" s="179" t="s">
        <v>67</v>
      </c>
      <c r="PW836" s="10">
        <f>PU836*1.2</f>
        <v>6</v>
      </c>
      <c r="PX836" s="10"/>
      <c r="PY836" s="233"/>
      <c r="PZ836" s="179" t="s">
        <v>98</v>
      </c>
      <c r="QA836" s="363" t="s">
        <v>1392</v>
      </c>
      <c r="QC836" s="180"/>
      <c r="QD836" s="180">
        <f>VLOOKUP(QA836,$A$879:$F$2508,6,FALSE)</f>
        <v>40</v>
      </c>
      <c r="QE836" s="179" t="s">
        <v>67</v>
      </c>
      <c r="QF836" s="10">
        <f>QD836*1.2</f>
        <v>48</v>
      </c>
      <c r="QG836" s="10"/>
      <c r="QH836" s="233"/>
      <c r="QI836" s="179" t="s">
        <v>98</v>
      </c>
      <c r="QJ836" s="369" t="s">
        <v>183</v>
      </c>
      <c r="QL836" s="180"/>
      <c r="QM836" s="180" t="e">
        <f>VLOOKUP(QJ836,$A$879:$F$2508,6,FALSE)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1" t="s">
        <v>426</v>
      </c>
      <c r="QU836" s="180"/>
      <c r="QV836" s="180">
        <f>VLOOKUP(QS836,$A$879:$F$2508,6,FALSE)</f>
        <v>14</v>
      </c>
      <c r="QW836" s="179" t="s">
        <v>67</v>
      </c>
      <c r="QX836" s="10">
        <f>QV836*1.2</f>
        <v>16.8</v>
      </c>
      <c r="QY836" s="10"/>
      <c r="QZ836" s="233"/>
      <c r="RA836" s="179" t="s">
        <v>98</v>
      </c>
      <c r="RB836" s="361" t="s">
        <v>1803</v>
      </c>
      <c r="RD836" s="180"/>
      <c r="RE836" s="180">
        <f>VLOOKUP(RB836,$A$879:$F$2508,6,FALSE)</f>
        <v>27</v>
      </c>
      <c r="RF836" s="179" t="s">
        <v>67</v>
      </c>
      <c r="RG836" s="10">
        <f>RE836*1.2</f>
        <v>32.4</v>
      </c>
      <c r="RH836" s="10"/>
      <c r="RI836" s="233"/>
      <c r="RJ836" s="179" t="s">
        <v>98</v>
      </c>
      <c r="RK836" s="361" t="s">
        <v>983</v>
      </c>
      <c r="RM836" s="180"/>
      <c r="RN836" s="180">
        <f>VLOOKUP(RK836,$A$879:$F$2508,6,FALSE)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9" t="s">
        <v>183</v>
      </c>
      <c r="RV836" s="180"/>
      <c r="RW836" s="180" t="e">
        <f>VLOOKUP(RT836,$A$879:$F$2508,6,FALSE)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1" t="s">
        <v>1803</v>
      </c>
      <c r="SE836" s="180"/>
      <c r="SF836" s="180">
        <f>VLOOKUP(SC836,$A$879:$F$2508,6,FALSE)</f>
        <v>27</v>
      </c>
      <c r="SG836" s="179" t="s">
        <v>67</v>
      </c>
      <c r="SH836" s="10">
        <f>SF836*1.2</f>
        <v>32.4</v>
      </c>
      <c r="SI836" s="10"/>
      <c r="SJ836" s="239"/>
      <c r="SK836" s="179" t="s">
        <v>98</v>
      </c>
      <c r="SL836" s="361" t="s">
        <v>1448</v>
      </c>
      <c r="SN836" s="180"/>
      <c r="SO836" s="180">
        <f>VLOOKUP(SL836,$A$879:$F$2508,6,FALSE)</f>
        <v>156</v>
      </c>
      <c r="SP836" s="179" t="s">
        <v>67</v>
      </c>
      <c r="SQ836" s="10">
        <f>SO836*1.2</f>
        <v>187.2</v>
      </c>
      <c r="SR836" s="10"/>
      <c r="SS836" s="239"/>
      <c r="ST836" s="179" t="s">
        <v>98</v>
      </c>
      <c r="SU836" s="361" t="s">
        <v>2050</v>
      </c>
      <c r="SW836" s="180"/>
      <c r="SX836" s="180">
        <f>VLOOKUP(SU836,$A$879:$F$2508,6,FALSE)</f>
        <v>127</v>
      </c>
      <c r="SY836" s="179" t="s">
        <v>67</v>
      </c>
      <c r="SZ836" s="10">
        <f>SX836*1.2</f>
        <v>152.4</v>
      </c>
      <c r="TA836" s="10"/>
      <c r="TB836" s="239"/>
      <c r="TC836" s="179" t="s">
        <v>98</v>
      </c>
      <c r="TD836" s="369" t="s">
        <v>183</v>
      </c>
      <c r="TF836" s="180"/>
      <c r="TG836" s="180" t="e">
        <f>VLOOKUP(TD836,$A$879:$F$2508,6,FALSE)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1" t="s">
        <v>2050</v>
      </c>
      <c r="TO836" s="180"/>
      <c r="TP836" s="180">
        <f>VLOOKUP(TM836,$A$879:$F$2508,6,FALSE)</f>
        <v>127</v>
      </c>
      <c r="TQ836" s="179" t="s">
        <v>67</v>
      </c>
      <c r="TR836" s="10">
        <f>TP836*1.2</f>
        <v>152.4</v>
      </c>
      <c r="TS836" s="10"/>
      <c r="TT836" s="239"/>
      <c r="TU836" s="179" t="s">
        <v>98</v>
      </c>
      <c r="TV836" s="361" t="s">
        <v>556</v>
      </c>
      <c r="TX836" s="180"/>
      <c r="TY836" s="180">
        <f>VLOOKUP(TV836,$A$879:$F$2508,6,FALSE)</f>
        <v>115</v>
      </c>
      <c r="TZ836" s="179" t="s">
        <v>67</v>
      </c>
      <c r="UA836" s="10">
        <f>TY836*1.2</f>
        <v>138</v>
      </c>
      <c r="UB836" s="10"/>
      <c r="UC836" s="239"/>
      <c r="UD836" s="179" t="s">
        <v>98</v>
      </c>
      <c r="UE836" s="361" t="s">
        <v>448</v>
      </c>
      <c r="UG836" s="180"/>
      <c r="UH836" s="180">
        <f>VLOOKUP(UE836,$A$879:$F$2508,6,FALSE)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9" t="s">
        <v>183</v>
      </c>
      <c r="UP836" s="180"/>
      <c r="UQ836" s="180" t="e">
        <f>VLOOKUP(UN836,$A$879:$F$2508,6,FALSE)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1" t="s">
        <v>851</v>
      </c>
      <c r="UY836" s="180"/>
      <c r="UZ836" s="180">
        <f>VLOOKUP(UW836,$A$879:$F$2508,6,FALSE)</f>
        <v>23</v>
      </c>
      <c r="VA836" s="179" t="s">
        <v>67</v>
      </c>
      <c r="VB836" s="10">
        <f>UZ836*1.2</f>
        <v>27.599999999999998</v>
      </c>
      <c r="VC836" s="10"/>
      <c r="VD836" s="239"/>
      <c r="VE836" s="179" t="s">
        <v>98</v>
      </c>
      <c r="VF836" s="369" t="s">
        <v>183</v>
      </c>
      <c r="VH836" s="180"/>
      <c r="VI836" s="180" t="e">
        <f>VLOOKUP(VF836,$A$879:$F$2508,6,FALSE)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1" t="s">
        <v>440</v>
      </c>
      <c r="VQ836" s="180"/>
      <c r="VR836" s="180">
        <f>VLOOKUP(VO836,$A$879:$F$2508,6,FALSE)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9" t="s">
        <v>183</v>
      </c>
      <c r="VZ836" s="180"/>
      <c r="WA836" s="180" t="e">
        <f>VLOOKUP(VX836,$A$879:$F$2508,6,FALSE)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1" t="s">
        <v>2353</v>
      </c>
      <c r="WI836" s="180"/>
      <c r="WJ836" s="180">
        <f>VLOOKUP(WG836,$A$879:$F$2508,6,FALSE)</f>
        <v>72</v>
      </c>
      <c r="WK836" s="179" t="s">
        <v>67</v>
      </c>
      <c r="WL836" s="10">
        <f>WJ836*1.2</f>
        <v>86.399999999999991</v>
      </c>
      <c r="WN836" s="239"/>
      <c r="WO836" s="179" t="s">
        <v>98</v>
      </c>
      <c r="WP836" s="361" t="s">
        <v>1995</v>
      </c>
      <c r="WQ836" s="180"/>
      <c r="WR836" s="180"/>
      <c r="WS836" s="180">
        <f>VLOOKUP(WP836,$A$879:$F$2508,6,FALSE)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1" t="s">
        <v>1710</v>
      </c>
      <c r="XA836" s="180"/>
      <c r="XB836" s="180">
        <f>VLOOKUP(WY836,$A$879:$F$2508,6,FALSE)</f>
        <v>70</v>
      </c>
      <c r="XC836" s="179" t="s">
        <v>67</v>
      </c>
      <c r="XD836" s="10">
        <f>XB836*1.2</f>
        <v>84</v>
      </c>
      <c r="XF836" s="239"/>
      <c r="XG836" s="179" t="s">
        <v>98</v>
      </c>
      <c r="XH836" s="371" t="s">
        <v>1995</v>
      </c>
      <c r="XJ836" s="180"/>
      <c r="XK836" s="180">
        <f>VLOOKUP(XH836,$A$879:$F$2508,6,FALSE)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1" t="s">
        <v>556</v>
      </c>
      <c r="XS836" s="180"/>
      <c r="XT836" s="180">
        <f>VLOOKUP(XQ836,$A$879:$F$2508,6,FALSE)</f>
        <v>115</v>
      </c>
      <c r="XU836" s="179" t="s">
        <v>67</v>
      </c>
      <c r="XV836" s="10">
        <f>XT836*1.2</f>
        <v>138</v>
      </c>
      <c r="XW836" s="10"/>
      <c r="XX836" s="239"/>
      <c r="XY836" s="179" t="s">
        <v>98</v>
      </c>
      <c r="XZ836" s="361" t="s">
        <v>611</v>
      </c>
      <c r="YB836" s="180"/>
      <c r="YC836" s="180">
        <f>VLOOKUP(XZ836,$A$879:$F$2508,6,FALSE)</f>
        <v>0</v>
      </c>
      <c r="YD836" s="179" t="s">
        <v>67</v>
      </c>
      <c r="YE836" s="10">
        <f>YC836*1.2</f>
        <v>0</v>
      </c>
      <c r="YG836" s="239"/>
      <c r="YH836" s="179" t="s">
        <v>98</v>
      </c>
      <c r="YI836" s="361" t="s">
        <v>1995</v>
      </c>
      <c r="YK836" s="180"/>
      <c r="YL836" s="180">
        <f>VLOOKUP(YI836,$A$879:$F$2508,6,FALSE)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1" t="s">
        <v>620</v>
      </c>
      <c r="YT836" s="180"/>
      <c r="YU836" s="180">
        <f>VLOOKUP(YR836,$A$879:$F$2508,6,FALSE)</f>
        <v>158</v>
      </c>
      <c r="YV836" s="179" t="s">
        <v>67</v>
      </c>
      <c r="YW836" s="10">
        <f>YU836*1.2</f>
        <v>189.6</v>
      </c>
      <c r="YY836" s="239"/>
      <c r="YZ836" s="179" t="s">
        <v>98</v>
      </c>
      <c r="ZA836" s="361" t="s">
        <v>983</v>
      </c>
      <c r="ZC836" s="180"/>
      <c r="ZD836" s="180">
        <f>VLOOKUP(ZA836,$A$879:$F$2508,6,FALSE)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1" t="s">
        <v>465</v>
      </c>
      <c r="ZL836" s="180"/>
      <c r="ZM836" s="180">
        <f>VLOOKUP(ZJ836,$A$879:$F$2508,6,FALSE)</f>
        <v>3</v>
      </c>
      <c r="ZN836" s="179" t="s">
        <v>67</v>
      </c>
      <c r="ZO836" s="10">
        <f>ZM836*1.2</f>
        <v>3.5999999999999996</v>
      </c>
      <c r="ZQ836" s="239"/>
      <c r="ZR836" s="179" t="s">
        <v>98</v>
      </c>
      <c r="ZS836" s="361" t="s">
        <v>1392</v>
      </c>
      <c r="ZU836" s="180"/>
      <c r="ZV836" s="180">
        <f>VLOOKUP(ZS836,$A$879:$F$2508,6,FALSE)</f>
        <v>40</v>
      </c>
      <c r="ZW836" s="179" t="s">
        <v>67</v>
      </c>
      <c r="ZX836" s="10">
        <f>ZV836*1.2</f>
        <v>48</v>
      </c>
      <c r="ZY836" s="10"/>
      <c r="ZZ836" s="239"/>
      <c r="AAA836" s="179" t="s">
        <v>98</v>
      </c>
      <c r="AAB836" s="361" t="s">
        <v>440</v>
      </c>
      <c r="AAD836" s="180"/>
      <c r="AAE836" s="180">
        <f>VLOOKUP(AAB836,$A$879:$F$2508,6,FALSE)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VLOOKUP(AAK836,$A$879:$F$2508,6,FALSE)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1" t="s">
        <v>604</v>
      </c>
      <c r="AAV836" s="180"/>
      <c r="AAW836" s="180">
        <f>VLOOKUP(AAT836,$A$879:$F$2508,6,FALSE)</f>
        <v>45</v>
      </c>
      <c r="AAX836" s="179" t="s">
        <v>67</v>
      </c>
      <c r="AAY836" s="10">
        <f>AAW836*1.2</f>
        <v>54</v>
      </c>
      <c r="AAZ836" s="10"/>
      <c r="ABA836" s="239"/>
      <c r="ABB836" s="179" t="s">
        <v>98</v>
      </c>
      <c r="ABC836" s="375" t="s">
        <v>971</v>
      </c>
      <c r="ABE836" s="180"/>
      <c r="ABF836" s="180">
        <f>VLOOKUP(ABC836,$A$879:$F$2508,6,FALSE)</f>
        <v>45</v>
      </c>
      <c r="ABG836" s="179" t="s">
        <v>67</v>
      </c>
      <c r="ABH836" s="10">
        <f>ABF836*1.2</f>
        <v>54</v>
      </c>
      <c r="ABI836" s="10"/>
      <c r="ABJ836" s="239"/>
      <c r="ABK836" s="179" t="s">
        <v>98</v>
      </c>
      <c r="ABL836" s="361" t="s">
        <v>553</v>
      </c>
      <c r="ABN836" s="180"/>
      <c r="ABO836" s="180">
        <f>VLOOKUP(ABL836,$A$879:$F$2508,6,FALSE)</f>
        <v>16</v>
      </c>
      <c r="ABP836" s="179" t="s">
        <v>67</v>
      </c>
      <c r="ABQ836" s="10">
        <f>ABO836*1.2</f>
        <v>19.2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VLOOKUP(ABU836,$A$879:$F$2508,6,FALSE)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VLOOKUP(ACD836,$A$879:$F$2508,6,FALSE)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VLOOKUP(ACM836,$A$879:$F$2508,6,FALSE)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VLOOKUP(ACV836,$A$879:$F$2508,6,FALSE)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1" t="s">
        <v>524</v>
      </c>
      <c r="ADG836" s="180"/>
      <c r="ADH836" s="180">
        <f>VLOOKUP(ADE836,$A$879:$F$2508,6,FALSE)</f>
        <v>89</v>
      </c>
      <c r="ADI836" s="179" t="s">
        <v>67</v>
      </c>
      <c r="ADJ836" s="10">
        <f>ADH836*1.2</f>
        <v>106.8</v>
      </c>
      <c r="ADL836" s="239"/>
      <c r="ADM836" s="179" t="s">
        <v>98</v>
      </c>
      <c r="ADN836" s="75" t="s">
        <v>183</v>
      </c>
      <c r="ADP836" s="180"/>
      <c r="ADQ836" s="180" t="e">
        <f>VLOOKUP(ADN836,$A$879:$F$2508,6,FALSE)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1" t="s">
        <v>1995</v>
      </c>
      <c r="ADY836" s="180"/>
      <c r="ADZ836" s="180">
        <f>VLOOKUP(ADW836,$A$879:$F$2508,6,FALSE)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VLOOKUP(AEF836,$A$879:$F$2508,6,FALSE)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VLOOKUP(AEO836,$A$879:$F$2508,6,FALSE)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VLOOKUP(AEX836,$A$879:$F$2508,6,FALSE)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VLOOKUP(AFG836,$A$879:$F$2508,6,FALSE)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VLOOKUP(AFP836,$A$879:$F$2508,6,FALSE)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1" t="s">
        <v>1714</v>
      </c>
      <c r="AGA836" s="180"/>
      <c r="AGB836" s="180">
        <f>VLOOKUP(AFY836,$A$879:$F$2508,6,FALSE)</f>
        <v>116</v>
      </c>
      <c r="AGC836" s="179" t="s">
        <v>67</v>
      </c>
      <c r="AGD836" s="10">
        <f>AGB836*1.2</f>
        <v>139.19999999999999</v>
      </c>
      <c r="AGE836" s="10"/>
      <c r="AGF836" s="239"/>
      <c r="AGG836" s="179" t="s">
        <v>98</v>
      </c>
      <c r="AGH836" s="361" t="s">
        <v>1803</v>
      </c>
      <c r="AGJ836" s="180"/>
      <c r="AGK836" s="180">
        <f>VLOOKUP(AGH836,$A$879:$F$2508,6,FALSE)</f>
        <v>27</v>
      </c>
      <c r="AGL836" s="179" t="s">
        <v>67</v>
      </c>
      <c r="AGM836" s="10">
        <f>AGK836*1.2</f>
        <v>32.4</v>
      </c>
      <c r="AGN836" s="10"/>
      <c r="AGO836" s="239"/>
      <c r="AGP836" s="179" t="s">
        <v>98</v>
      </c>
      <c r="AGQ836" s="361" t="s">
        <v>524</v>
      </c>
      <c r="AGS836" s="180"/>
      <c r="AGT836" s="180">
        <f>VLOOKUP(AGQ836,$A$879:$F$2508,6,FALSE)</f>
        <v>89</v>
      </c>
      <c r="AGU836" s="179" t="s">
        <v>67</v>
      </c>
      <c r="AGV836" s="10">
        <f>AGT836*1.2</f>
        <v>106.8</v>
      </c>
      <c r="AGW836" s="10"/>
      <c r="AGX836" s="239"/>
      <c r="AGY836" s="179" t="s">
        <v>98</v>
      </c>
      <c r="AGZ836" s="361" t="s">
        <v>2040</v>
      </c>
      <c r="AHB836" s="180"/>
      <c r="AHC836" s="180">
        <f>VLOOKUP(AGZ836,$A$879:$F$2508,6,FALSE)</f>
        <v>45</v>
      </c>
      <c r="AHD836" s="179" t="s">
        <v>67</v>
      </c>
      <c r="AHE836" s="10">
        <f>AHC836*1.2</f>
        <v>54</v>
      </c>
      <c r="AHF836" s="10"/>
      <c r="AHG836" s="239"/>
      <c r="AHH836" s="179" t="s">
        <v>98</v>
      </c>
      <c r="AHI836" s="441" t="s">
        <v>3139</v>
      </c>
      <c r="AHK836" s="180"/>
      <c r="AHL836" s="180">
        <f>VLOOKUP(AHI836,$A$879:$F$2508,6,FALSE)</f>
        <v>45</v>
      </c>
      <c r="AHM836" s="179" t="s">
        <v>67</v>
      </c>
      <c r="AHN836" s="10">
        <f>AHL836*1.2</f>
        <v>54</v>
      </c>
      <c r="AHO836" s="10"/>
      <c r="AHP836" s="239"/>
      <c r="AHQ836" s="179" t="s">
        <v>98</v>
      </c>
      <c r="AHR836" s="361" t="s">
        <v>531</v>
      </c>
      <c r="AHT836" s="180"/>
      <c r="AHU836" s="180">
        <f>VLOOKUP(AHR836,$A$879:$F$2508,6,FALSE)</f>
        <v>0</v>
      </c>
      <c r="AHV836" s="179" t="s">
        <v>67</v>
      </c>
      <c r="AHW836" s="10">
        <f>AHU836*1.2</f>
        <v>0</v>
      </c>
      <c r="AHX836" s="10"/>
      <c r="AHY836" s="239"/>
      <c r="AHZ836" s="179" t="s">
        <v>98</v>
      </c>
      <c r="AIA836" s="361" t="s">
        <v>1803</v>
      </c>
      <c r="AIC836" s="180"/>
      <c r="AID836" s="180">
        <f>VLOOKUP(AIA836,$A$879:$F$2508,6,FALSE)</f>
        <v>27</v>
      </c>
      <c r="AIE836" s="179" t="s">
        <v>67</v>
      </c>
      <c r="AIF836" s="10">
        <f>AID836*1.2</f>
        <v>32.4</v>
      </c>
      <c r="AIG836" s="10"/>
      <c r="AIH836" s="239"/>
      <c r="AII836" s="179" t="s">
        <v>98</v>
      </c>
      <c r="AIJ836" s="361" t="s">
        <v>444</v>
      </c>
      <c r="AIL836" s="180"/>
      <c r="AIM836" s="180">
        <f>VLOOKUP(AIJ836,$A$879:$F$2508,6,FALSE)</f>
        <v>43</v>
      </c>
      <c r="AIN836" s="179" t="s">
        <v>67</v>
      </c>
      <c r="AIO836" s="10">
        <f>AIM836*1.2</f>
        <v>51.6</v>
      </c>
      <c r="AIP836" s="10"/>
      <c r="AIQ836" s="239"/>
      <c r="AIR836" s="179" t="s">
        <v>98</v>
      </c>
      <c r="AIS836" s="361" t="s">
        <v>1708</v>
      </c>
      <c r="AIU836" s="180"/>
      <c r="AIV836" s="180">
        <f>VLOOKUP(AIS836,$A$879:$F$2508,6,FALSE)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1" t="s">
        <v>2050</v>
      </c>
      <c r="AJD836" s="180"/>
      <c r="AJE836" s="180">
        <f>VLOOKUP(AJB836,$A$879:$F$2508,6,FALSE)</f>
        <v>127</v>
      </c>
      <c r="AJF836" s="179" t="s">
        <v>67</v>
      </c>
      <c r="AJG836" s="10">
        <f>AJE836*1.2</f>
        <v>152.4</v>
      </c>
      <c r="AJH836" s="10"/>
      <c r="AJI836" s="239"/>
      <c r="AJJ836" s="179" t="s">
        <v>98</v>
      </c>
      <c r="AJK836" s="361" t="s">
        <v>3139</v>
      </c>
      <c r="AJM836" s="180"/>
      <c r="AJN836" s="180">
        <f>VLOOKUP(AJK836,$A$879:$F$2508,6,FALSE)</f>
        <v>45</v>
      </c>
      <c r="AJO836" s="179" t="s">
        <v>67</v>
      </c>
      <c r="AJP836" s="10">
        <f>AJN836*1.2</f>
        <v>54</v>
      </c>
      <c r="AJQ836" s="10"/>
      <c r="AJR836" s="239"/>
      <c r="AJS836" s="179" t="s">
        <v>98</v>
      </c>
      <c r="AJT836" s="367" t="s">
        <v>2353</v>
      </c>
      <c r="AJV836" s="180"/>
      <c r="AJW836" s="180">
        <f>VLOOKUP(AJT836,$A$879:$F$2508,6,FALSE)</f>
        <v>72</v>
      </c>
      <c r="AJX836" s="179" t="s">
        <v>67</v>
      </c>
      <c r="AJY836" s="10">
        <f>AJW836*1.2</f>
        <v>86.399999999999991</v>
      </c>
      <c r="AJZ836" s="10"/>
      <c r="AKA836" s="239"/>
      <c r="AKB836" s="179" t="s">
        <v>98</v>
      </c>
      <c r="AKC836" s="361" t="s">
        <v>2648</v>
      </c>
      <c r="AKE836" s="180"/>
      <c r="AKF836" s="180">
        <f>VLOOKUP(AKC836,$A$879:$F$2508,6,FALSE)</f>
        <v>103</v>
      </c>
      <c r="AKG836" s="179" t="s">
        <v>67</v>
      </c>
      <c r="AKH836" s="10">
        <f>AKF836*1.2</f>
        <v>123.6</v>
      </c>
      <c r="AKI836" s="10"/>
      <c r="AKJ836" s="239"/>
      <c r="AKK836" s="179" t="s">
        <v>98</v>
      </c>
      <c r="AKL836" s="361" t="s">
        <v>1708</v>
      </c>
      <c r="AKN836" s="180"/>
      <c r="AKO836" s="180">
        <f>VLOOKUP(AKL836,$A$879:$F$2508,6,FALSE)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1" t="s">
        <v>1803</v>
      </c>
      <c r="AKW836" s="180"/>
      <c r="AKX836" s="180">
        <f>VLOOKUP(AKU836,$A$879:$F$2508,6,FALSE)</f>
        <v>27</v>
      </c>
      <c r="AKY836" s="179" t="s">
        <v>67</v>
      </c>
      <c r="AKZ836" s="10">
        <f>AKX836*1.2</f>
        <v>32.4</v>
      </c>
      <c r="ALA836" s="10"/>
      <c r="ALB836" s="239"/>
      <c r="ALC836" s="179" t="s">
        <v>98</v>
      </c>
      <c r="ALD836" s="361" t="s">
        <v>2050</v>
      </c>
      <c r="ALF836" s="180"/>
      <c r="ALG836" s="180">
        <f>VLOOKUP(ALD836,$A$879:$F$2508,6,FALSE)</f>
        <v>127</v>
      </c>
      <c r="ALH836" s="179" t="s">
        <v>67</v>
      </c>
      <c r="ALI836" s="10">
        <f>ALG836*1.2</f>
        <v>152.4</v>
      </c>
      <c r="ALJ836" s="10"/>
      <c r="ALK836" s="239"/>
      <c r="ALL836" s="179" t="s">
        <v>98</v>
      </c>
      <c r="ALM836" s="361" t="s">
        <v>535</v>
      </c>
      <c r="ALO836" s="180"/>
      <c r="ALP836" s="180">
        <f>VLOOKUP(ALM836,$A$879:$F$2508,6,FALSE)</f>
        <v>131</v>
      </c>
      <c r="ALQ836" s="179" t="s">
        <v>67</v>
      </c>
      <c r="ALR836" s="10">
        <f>ALP836*1.2</f>
        <v>157.19999999999999</v>
      </c>
      <c r="ALS836" s="10"/>
      <c r="ALT836" s="239"/>
      <c r="ALU836" s="179" t="s">
        <v>98</v>
      </c>
      <c r="ALV836" s="361" t="s">
        <v>3139</v>
      </c>
      <c r="ALX836" s="180"/>
      <c r="ALY836" s="180">
        <f>VLOOKUP(ALV836,$A$879:$F$2508,6,FALSE)</f>
        <v>45</v>
      </c>
      <c r="ALZ836" s="179" t="s">
        <v>67</v>
      </c>
      <c r="AMA836" s="10">
        <f>ALY836*1.2</f>
        <v>54</v>
      </c>
      <c r="AMB836" s="10"/>
      <c r="AMC836" s="239"/>
      <c r="AMD836" s="179" t="s">
        <v>98</v>
      </c>
      <c r="AME836" s="444" t="s">
        <v>2132</v>
      </c>
      <c r="AMG836" s="180"/>
      <c r="AMH836" s="180">
        <f>VLOOKUP(AME836,$A$879:$F$2508,6,FALSE)</f>
        <v>27</v>
      </c>
      <c r="AMI836" s="179" t="s">
        <v>67</v>
      </c>
      <c r="AMJ836" s="10">
        <f>AMH836*1.2</f>
        <v>32.4</v>
      </c>
      <c r="AMK836" s="10"/>
      <c r="AML836" s="239"/>
      <c r="AMM836" s="179" t="s">
        <v>98</v>
      </c>
      <c r="AMN836" s="363" t="s">
        <v>3139</v>
      </c>
      <c r="AMP836" s="180"/>
      <c r="AMQ836" s="180">
        <f>VLOOKUP(AMN836,$A$879:$F$2508,6,FALSE)</f>
        <v>45</v>
      </c>
      <c r="AMR836" s="179" t="s">
        <v>67</v>
      </c>
      <c r="AMS836" s="10">
        <f>AMQ836*1.2</f>
        <v>54</v>
      </c>
      <c r="AMT836" s="10"/>
      <c r="AMU836" s="239"/>
      <c r="AMV836" s="179" t="s">
        <v>98</v>
      </c>
      <c r="AMW836" s="361" t="s">
        <v>1715</v>
      </c>
      <c r="AMY836" s="180"/>
      <c r="AMZ836" s="180">
        <f>VLOOKUP(AMW836,$A$879:$F$2508,6,FALSE)</f>
        <v>60</v>
      </c>
      <c r="ANA836" s="179" t="s">
        <v>67</v>
      </c>
      <c r="ANB836" s="10">
        <f>AMZ836*1.2</f>
        <v>72</v>
      </c>
      <c r="ANC836" s="10"/>
      <c r="AND836" s="239"/>
      <c r="ANE836" s="179" t="s">
        <v>98</v>
      </c>
      <c r="ANF836" s="361" t="s">
        <v>2641</v>
      </c>
      <c r="ANH836" s="180"/>
      <c r="ANI836" s="180">
        <f>VLOOKUP(ANF836,$A$879:$F$2508,6,FALSE)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1" t="s">
        <v>1803</v>
      </c>
      <c r="ANQ836" s="180"/>
      <c r="ANR836" s="180">
        <f>VLOOKUP(ANO836,$A$879:$F$2508,6,FALSE)</f>
        <v>27</v>
      </c>
      <c r="ANS836" s="179" t="s">
        <v>67</v>
      </c>
      <c r="ANT836" s="10">
        <f>ANR836*1.2</f>
        <v>32.4</v>
      </c>
      <c r="ANU836" s="10"/>
      <c r="ANV836" s="239"/>
      <c r="ANW836" s="179" t="s">
        <v>98</v>
      </c>
      <c r="ANX836" s="361" t="s">
        <v>535</v>
      </c>
      <c r="ANZ836" s="180"/>
      <c r="AOA836" s="180">
        <f>VLOOKUP(ANX836,$A$879:$F$2508,6,FALSE)</f>
        <v>131</v>
      </c>
      <c r="AOB836" s="179" t="s">
        <v>67</v>
      </c>
      <c r="AOC836" s="10">
        <f>AOA836*1.2</f>
        <v>157.19999999999999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VLOOKUP(AOG836,$A$879:$F$2508,6,FALSE)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1" t="s">
        <v>1714</v>
      </c>
      <c r="AOR836" s="180"/>
      <c r="AOS836" s="180">
        <f>VLOOKUP(AOP836,$A$879:$F$2508,6,FALSE)</f>
        <v>116</v>
      </c>
      <c r="AOT836" s="179" t="s">
        <v>67</v>
      </c>
      <c r="AOU836" s="10">
        <f>AOS836*1.2</f>
        <v>139.19999999999999</v>
      </c>
      <c r="AOV836" s="10"/>
      <c r="AOW836" s="239"/>
      <c r="AOX836" s="179" t="s">
        <v>98</v>
      </c>
      <c r="AOY836" s="447" t="s">
        <v>2648</v>
      </c>
      <c r="APA836" s="180"/>
      <c r="APB836" s="180">
        <f>VLOOKUP(AOY836,$A$879:$F$2508,6,FALSE)</f>
        <v>103</v>
      </c>
      <c r="APC836" s="179" t="s">
        <v>67</v>
      </c>
      <c r="APD836" s="10">
        <f>APB836*1.2</f>
        <v>123.6</v>
      </c>
      <c r="APE836" s="10"/>
      <c r="APF836" s="239"/>
      <c r="APG836" s="179" t="s">
        <v>98</v>
      </c>
      <c r="APH836" s="361" t="s">
        <v>1392</v>
      </c>
      <c r="APJ836" s="180"/>
      <c r="APK836" s="180">
        <f>VLOOKUP(APH836,$A$879:$F$2508,6,FALSE)</f>
        <v>40</v>
      </c>
      <c r="APL836" s="179" t="s">
        <v>67</v>
      </c>
      <c r="APM836" s="10">
        <f>APK836*1.2</f>
        <v>48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VLOOKUP(APQ836,$A$879:$F$2508,6,FALSE)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1" t="s">
        <v>440</v>
      </c>
      <c r="AQB836" s="180"/>
      <c r="AQC836" s="180">
        <f>VLOOKUP(APZ836,$A$879:$F$2508,6,FALSE)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1" t="s">
        <v>567</v>
      </c>
      <c r="AQK836" s="180"/>
      <c r="AQL836" s="180">
        <f>VLOOKUP(AQI836,$A$879:$F$2508,6,FALSE)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VLOOKUP(AQR836,$A$879:$F$2508,6,FALSE)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VLOOKUP(ARA836,$A$879:$F$2508,6,FALSE)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VLOOKUP(ARJ836,$A$879:$F$2508,6,FALSE)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VLOOKUP(ARS836,$A$879:$F$2508,6,FALSE)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1" t="s">
        <v>1715</v>
      </c>
      <c r="ASD836" s="180"/>
      <c r="ASE836" s="180">
        <f>VLOOKUP(ASB836,$A$879:$F$2508,6,FALSE)</f>
        <v>60</v>
      </c>
      <c r="ASF836" s="179" t="s">
        <v>67</v>
      </c>
      <c r="ASG836" s="10">
        <f>ASE836*1.2</f>
        <v>72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VLOOKUP(ASK836,$A$879:$F$2508,6,FALSE)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1" t="s">
        <v>491</v>
      </c>
      <c r="ASV836" s="180"/>
      <c r="ASW836" s="180">
        <f>VLOOKUP(AST836,$A$879:$F$2508,6,FALSE)</f>
        <v>24</v>
      </c>
      <c r="ASX836" s="179" t="s">
        <v>67</v>
      </c>
      <c r="ASY836" s="10">
        <f>ASW836*1.2</f>
        <v>28.799999999999997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VLOOKUP(ATC836,$A$879:$F$2508,6,FALSE)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VLOOKUP(ATL836,$A$879:$F$2508,6,FALSE)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VLOOKUP(ATU836,$A$879:$F$2508,6,FALSE)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VLOOKUP(AUD836,$A$879:$F$2508,6,FALSE)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VLOOKUP(AUM836,$A$879:$F$2508,6,FALSE)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VLOOKUP(AUV836,$A$879:$F$2508,6,FALSE)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VLOOKUP(AVE836,$A$879:$F$2508,6,FALSE)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VLOOKUP(AVN836,$A$879:$F$2508,6,FALSE)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VLOOKUP(AVW836,$A$879:$F$2508,6,FALSE)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VLOOKUP(AWF836,$A$879:$F$2508,6,FALSE)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1" t="s">
        <v>1995</v>
      </c>
      <c r="AWQ836" s="180"/>
      <c r="AWR836" s="180">
        <f>VLOOKUP(AWO836,$A$879:$F$2508,6,FALSE)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1" t="s">
        <v>1448</v>
      </c>
      <c r="AWZ836" s="180"/>
      <c r="AXA836" s="180">
        <f>VLOOKUP(AWX836,$A$879:$F$2508,6,FALSE)</f>
        <v>156</v>
      </c>
      <c r="AXB836" s="179" t="s">
        <v>67</v>
      </c>
      <c r="AXC836" s="10">
        <f>AXA836*1.2</f>
        <v>187.2</v>
      </c>
      <c r="AXD836" s="10"/>
      <c r="AXE836" s="239"/>
      <c r="AXF836" s="179" t="s">
        <v>98</v>
      </c>
      <c r="AXG836" s="361" t="s">
        <v>440</v>
      </c>
      <c r="AXI836" s="180"/>
      <c r="AXJ836" s="180">
        <f>VLOOKUP(AXG836,$A$879:$F$2508,6,FALSE)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1" t="s">
        <v>448</v>
      </c>
      <c r="AXR836" s="180"/>
      <c r="AXS836" s="180">
        <f>VLOOKUP(AXP836,$A$879:$F$2508,6,FALSE)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1" t="s">
        <v>2472</v>
      </c>
      <c r="AYA836" s="180"/>
      <c r="AYB836" s="180">
        <f>VLOOKUP(AXY836,$A$879:$F$2508,6,FALSE)</f>
        <v>15</v>
      </c>
      <c r="AYC836" s="179" t="s">
        <v>67</v>
      </c>
      <c r="AYD836" s="10">
        <f>AYB836*1.2</f>
        <v>18</v>
      </c>
      <c r="AYE836" s="10"/>
      <c r="AYF836" s="239"/>
      <c r="AYG836" s="179" t="s">
        <v>98</v>
      </c>
      <c r="AYH836" s="361" t="s">
        <v>1714</v>
      </c>
      <c r="AYJ836" s="180"/>
      <c r="AYK836" s="180">
        <f>VLOOKUP(AYH836,$A$879:$F$2508,6,FALSE)</f>
        <v>116</v>
      </c>
      <c r="AYL836" s="179" t="s">
        <v>67</v>
      </c>
      <c r="AYM836" s="10">
        <f>AYK836*1.2</f>
        <v>139.19999999999999</v>
      </c>
      <c r="AYN836" s="10"/>
      <c r="AYO836" s="239"/>
      <c r="AYP836" s="179" t="s">
        <v>98</v>
      </c>
      <c r="AYQ836" s="361" t="s">
        <v>1803</v>
      </c>
      <c r="AYS836" s="180"/>
      <c r="AYT836" s="180">
        <f>VLOOKUP(AYQ836,$A$879:$F$2508,6,FALSE)</f>
        <v>27</v>
      </c>
      <c r="AYU836" s="179" t="s">
        <v>67</v>
      </c>
      <c r="AYV836" s="10">
        <f>AYT836*1.2</f>
        <v>32.4</v>
      </c>
      <c r="AYW836" s="10"/>
      <c r="AYX836" s="239"/>
      <c r="AYY836" s="179" t="s">
        <v>98</v>
      </c>
      <c r="AYZ836" s="361" t="s">
        <v>1714</v>
      </c>
      <c r="AZB836" s="180"/>
      <c r="AZC836" s="180">
        <f>VLOOKUP(AYZ836,$A$879:$F$2508,6,FALSE)</f>
        <v>116</v>
      </c>
      <c r="AZD836" s="179" t="s">
        <v>67</v>
      </c>
      <c r="AZE836" s="10">
        <f>AZC836*1.2</f>
        <v>139.19999999999999</v>
      </c>
      <c r="AZF836" s="10"/>
      <c r="AZG836" s="239"/>
      <c r="AZH836" s="179" t="s">
        <v>98</v>
      </c>
      <c r="AZI836" s="361" t="s">
        <v>2353</v>
      </c>
      <c r="AZK836" s="180"/>
      <c r="AZL836" s="180">
        <f>VLOOKUP(AZI836,$A$879:$F$2508,6,FALSE)</f>
        <v>72</v>
      </c>
      <c r="AZM836" s="179" t="s">
        <v>67</v>
      </c>
      <c r="AZN836" s="10">
        <f>AZL836*1.2</f>
        <v>86.399999999999991</v>
      </c>
      <c r="AZO836" s="10"/>
      <c r="AZP836" s="239"/>
      <c r="AZQ836" s="179" t="s">
        <v>98</v>
      </c>
      <c r="AZR836" s="361" t="s">
        <v>2132</v>
      </c>
      <c r="AZT836" s="180"/>
      <c r="AZU836" s="180">
        <f>VLOOKUP(AZR836,$A$879:$F$2508,6,FALSE)</f>
        <v>27</v>
      </c>
      <c r="AZV836" s="179" t="s">
        <v>67</v>
      </c>
      <c r="AZW836" s="10">
        <f>AZU836*1.2</f>
        <v>32.4</v>
      </c>
      <c r="AZX836" s="10"/>
      <c r="AZY836" s="239"/>
      <c r="AZZ836" s="179" t="s">
        <v>98</v>
      </c>
      <c r="BAA836" s="361" t="s">
        <v>1714</v>
      </c>
      <c r="BAC836" s="180"/>
      <c r="BAD836" s="180">
        <f>VLOOKUP(BAA836,$A$879:$F$2508,6,FALSE)</f>
        <v>116</v>
      </c>
      <c r="BAE836" s="179" t="s">
        <v>67</v>
      </c>
      <c r="BAF836" s="10">
        <f>BAD836*1.2</f>
        <v>139.19999999999999</v>
      </c>
      <c r="BAG836" s="10"/>
      <c r="BAH836" s="239"/>
      <c r="BAI836" s="179" t="s">
        <v>98</v>
      </c>
      <c r="BAJ836" s="441" t="s">
        <v>435</v>
      </c>
      <c r="BAL836" s="180"/>
      <c r="BAM836" s="180">
        <f>VLOOKUP(BAJ836,$A$879:$F$2508,6,FALSE)</f>
        <v>0</v>
      </c>
      <c r="BAN836" s="179" t="s">
        <v>67</v>
      </c>
      <c r="BAO836" s="10">
        <f>BAM836*1.2</f>
        <v>0</v>
      </c>
      <c r="BAP836" s="10"/>
      <c r="BAQ836" s="239"/>
      <c r="BAR836" s="179" t="s">
        <v>98</v>
      </c>
      <c r="BAS836" s="361" t="s">
        <v>1714</v>
      </c>
      <c r="BAU836" s="180"/>
      <c r="BAV836" s="180">
        <f>VLOOKUP(BAS836,$A$879:$F$2508,6,FALSE)</f>
        <v>116</v>
      </c>
      <c r="BAW836" s="179" t="s">
        <v>67</v>
      </c>
      <c r="BAX836" s="10">
        <f>BAV836*1.2</f>
        <v>139.19999999999999</v>
      </c>
      <c r="BAY836" s="10"/>
      <c r="BAZ836" s="239"/>
      <c r="BBA836" s="179" t="s">
        <v>98</v>
      </c>
      <c r="BBB836" s="361" t="s">
        <v>1995</v>
      </c>
      <c r="BBD836" s="180"/>
      <c r="BBE836" s="180">
        <f>VLOOKUP(BBB836,$A$879:$F$2508,6,FALSE)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1" t="s">
        <v>1392</v>
      </c>
      <c r="BBM836" s="180"/>
      <c r="BBN836" s="180">
        <f>VLOOKUP(BBK836,$A$879:$F$2508,6,FALSE)</f>
        <v>40</v>
      </c>
      <c r="BBO836" s="179" t="s">
        <v>67</v>
      </c>
      <c r="BBP836" s="10">
        <f>BBN836*1.2</f>
        <v>48</v>
      </c>
      <c r="BBQ836" s="10"/>
      <c r="BBR836" s="239"/>
      <c r="BBS836" s="179" t="s">
        <v>98</v>
      </c>
      <c r="BBT836" s="367" t="s">
        <v>435</v>
      </c>
      <c r="BBV836" s="180"/>
      <c r="BBW836" s="180">
        <f>VLOOKUP(BBT836,$A$879:$F$2508,6,FALSE)</f>
        <v>0</v>
      </c>
      <c r="BBX836" s="179" t="s">
        <v>67</v>
      </c>
      <c r="BBY836" s="10">
        <f>BBW836*1.2</f>
        <v>0</v>
      </c>
      <c r="BBZ836" s="10"/>
      <c r="BCA836" s="239"/>
      <c r="BCB836" s="179" t="s">
        <v>98</v>
      </c>
      <c r="BCC836" s="361" t="s">
        <v>431</v>
      </c>
      <c r="BCE836" s="180"/>
      <c r="BCF836" s="180">
        <f>VLOOKUP(BCC836,$A$879:$F$2508,6,FALSE)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1" t="s">
        <v>448</v>
      </c>
      <c r="BCN836" s="180"/>
      <c r="BCO836" s="180">
        <f>VLOOKUP(BCL836,$A$879:$F$2508,6,FALSE)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1" t="s">
        <v>1995</v>
      </c>
      <c r="BCW836" s="180"/>
      <c r="BCX836" s="180">
        <f>VLOOKUP(BCU836,$A$879:$F$2508,6,FALSE)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7" t="s">
        <v>1717</v>
      </c>
      <c r="BDF836" s="180"/>
      <c r="BDG836" s="180">
        <f>VLOOKUP(BDD836,$A$879:$F$2508,6,FALSE)</f>
        <v>41</v>
      </c>
      <c r="BDH836" s="179" t="s">
        <v>67</v>
      </c>
      <c r="BDI836" s="10">
        <f>BDG836*1.2</f>
        <v>49.199999999999996</v>
      </c>
      <c r="BDJ836" s="10"/>
      <c r="BDK836" s="239"/>
      <c r="BDL836" s="179" t="s">
        <v>98</v>
      </c>
      <c r="BDM836" s="361" t="s">
        <v>1448</v>
      </c>
      <c r="BDO836" s="180"/>
      <c r="BDP836" s="180">
        <f>VLOOKUP(BDM836,$A$879:$F$2508,6,FALSE)</f>
        <v>156</v>
      </c>
      <c r="BDQ836" s="179" t="s">
        <v>67</v>
      </c>
      <c r="BDR836" s="10">
        <f>BDP836*1.2</f>
        <v>187.2</v>
      </c>
      <c r="BDS836" s="10"/>
      <c r="BDT836" s="239"/>
      <c r="BDU836" s="179" t="s">
        <v>98</v>
      </c>
      <c r="BDV836" s="361" t="s">
        <v>1714</v>
      </c>
      <c r="BDX836" s="180"/>
      <c r="BDY836" s="180">
        <f>VLOOKUP(BDV836,$A$879:$F$2508,6,FALSE)</f>
        <v>116</v>
      </c>
      <c r="BDZ836" s="179" t="s">
        <v>67</v>
      </c>
      <c r="BEA836" s="10">
        <f>BDY836*1.2</f>
        <v>139.19999999999999</v>
      </c>
      <c r="BEB836" s="10"/>
      <c r="BEC836" s="239"/>
      <c r="BED836" s="179" t="s">
        <v>98</v>
      </c>
      <c r="BEE836" s="361" t="s">
        <v>1448</v>
      </c>
      <c r="BEG836" s="180"/>
      <c r="BEH836" s="180">
        <f>VLOOKUP(BEE836,$A$879:$F$2508,6,FALSE)</f>
        <v>156</v>
      </c>
      <c r="BEI836" s="179" t="s">
        <v>67</v>
      </c>
      <c r="BEJ836" s="10">
        <f>BEH836*1.2</f>
        <v>187.2</v>
      </c>
      <c r="BEK836" s="10"/>
      <c r="BEL836" s="239"/>
      <c r="BEM836" s="179" t="s">
        <v>98</v>
      </c>
      <c r="BEN836" s="361" t="s">
        <v>465</v>
      </c>
      <c r="BEP836" s="180"/>
      <c r="BEQ836" s="180">
        <f>VLOOKUP(BEN836,$A$879:$F$2508,6,FALSE)</f>
        <v>3</v>
      </c>
      <c r="BER836" s="179" t="s">
        <v>67</v>
      </c>
      <c r="BES836" s="10">
        <f>BEQ836*1.2</f>
        <v>3.5999999999999996</v>
      </c>
      <c r="BET836" s="10"/>
      <c r="BEU836" s="239"/>
      <c r="BEV836" s="179" t="s">
        <v>98</v>
      </c>
      <c r="BEW836" s="361" t="s">
        <v>1392</v>
      </c>
      <c r="BEY836" s="180"/>
      <c r="BEZ836" s="180">
        <f>VLOOKUP(BEW836,$A$879:$F$2508,6,FALSE)</f>
        <v>40</v>
      </c>
      <c r="BFA836" s="179" t="s">
        <v>67</v>
      </c>
      <c r="BFB836" s="10">
        <f>BEZ836*1.2</f>
        <v>48</v>
      </c>
      <c r="BFC836" s="10"/>
      <c r="BFD836" s="239"/>
      <c r="BFE836" s="179" t="s">
        <v>98</v>
      </c>
      <c r="BFF836" s="361" t="s">
        <v>611</v>
      </c>
      <c r="BFH836" s="180"/>
      <c r="BFI836" s="180">
        <f>VLOOKUP(BFF836,$A$879:$F$2508,6,FALSE)</f>
        <v>0</v>
      </c>
      <c r="BFJ836" s="179" t="s">
        <v>67</v>
      </c>
      <c r="BFK836" s="10">
        <f>BFI836*1.2</f>
        <v>0</v>
      </c>
      <c r="BFL836" s="10"/>
      <c r="BFM836" s="239"/>
      <c r="BFN836" s="179" t="s">
        <v>98</v>
      </c>
      <c r="BFO836" s="361" t="s">
        <v>1448</v>
      </c>
      <c r="BFQ836" s="180"/>
      <c r="BFR836" s="180">
        <f>VLOOKUP(BFO836,$A$879:$F$2508,6,FALSE)</f>
        <v>156</v>
      </c>
      <c r="BFS836" s="179" t="s">
        <v>67</v>
      </c>
      <c r="BFT836" s="10">
        <f>BFR836*1.2</f>
        <v>187.2</v>
      </c>
      <c r="BFU836" s="10"/>
      <c r="BFV836" s="239"/>
      <c r="BFW836" s="179" t="s">
        <v>98</v>
      </c>
      <c r="BFX836" s="371" t="s">
        <v>1448</v>
      </c>
      <c r="BFZ836" s="180"/>
      <c r="BGA836" s="180">
        <f>VLOOKUP(BFX836,$A$879:$F$2508,6,FALSE)</f>
        <v>156</v>
      </c>
      <c r="BGB836" s="179" t="s">
        <v>67</v>
      </c>
      <c r="BGC836" s="10">
        <f>BGA836*1.2</f>
        <v>187.2</v>
      </c>
      <c r="BGD836" s="10"/>
      <c r="BGE836" s="239"/>
      <c r="BGF836" s="179" t="s">
        <v>98</v>
      </c>
      <c r="BGG836" s="361" t="s">
        <v>440</v>
      </c>
      <c r="BGI836" s="180"/>
      <c r="BGJ836" s="180">
        <f>VLOOKUP(BGG836,$A$879:$F$2508,6,FALSE)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1" t="s">
        <v>2648</v>
      </c>
      <c r="BGR836" s="180"/>
      <c r="BGS836" s="180">
        <f>VLOOKUP(BGP836,$A$879:$F$2508,6,FALSE)</f>
        <v>103</v>
      </c>
      <c r="BGT836" s="179" t="s">
        <v>67</v>
      </c>
      <c r="BGU836" s="10">
        <f>BGS836*1.2</f>
        <v>123.6</v>
      </c>
      <c r="BGV836" s="10"/>
      <c r="BGW836" s="239"/>
      <c r="BGX836" s="179" t="s">
        <v>98</v>
      </c>
      <c r="BGY836" s="361" t="s">
        <v>971</v>
      </c>
      <c r="BHA836" s="180"/>
      <c r="BHB836" s="180">
        <f>VLOOKUP(BGY836,$A$879:$F$2508,6,FALSE)</f>
        <v>45</v>
      </c>
      <c r="BHC836" s="179" t="s">
        <v>67</v>
      </c>
      <c r="BHD836" s="10">
        <f>BHB836*1.2</f>
        <v>54</v>
      </c>
      <c r="BHE836" s="10"/>
    </row>
    <row r="837" spans="1:1565" s="14" customFormat="1" ht="15">
      <c r="A837" s="179" t="s">
        <v>99</v>
      </c>
      <c r="B837" s="363" t="s">
        <v>2094</v>
      </c>
      <c r="D837" s="180"/>
      <c r="E837" s="180">
        <f>VLOOKUP(B837,$A$879:$F$2508,6,FALSE)</f>
        <v>5</v>
      </c>
      <c r="F837" s="179" t="s">
        <v>69</v>
      </c>
      <c r="G837" s="10">
        <f>E837*1.1</f>
        <v>5.5</v>
      </c>
      <c r="H837" s="10"/>
      <c r="I837" s="233"/>
      <c r="J837" s="179" t="s">
        <v>99</v>
      </c>
      <c r="K837" s="361" t="s">
        <v>2353</v>
      </c>
      <c r="M837" s="180"/>
      <c r="N837" s="180">
        <f>VLOOKUP(K837,$A$879:$F$2508,6,FALSE)</f>
        <v>72</v>
      </c>
      <c r="O837" s="179" t="s">
        <v>69</v>
      </c>
      <c r="P837" s="10">
        <f>N837*1.1</f>
        <v>79.2</v>
      </c>
      <c r="Q837" s="10"/>
      <c r="R837" s="233"/>
      <c r="S837" s="179" t="s">
        <v>99</v>
      </c>
      <c r="T837" s="361" t="s">
        <v>3139</v>
      </c>
      <c r="V837" s="180"/>
      <c r="W837" s="180">
        <f>VLOOKUP(T837,$A$879:$F$2508,6,FALSE)</f>
        <v>45</v>
      </c>
      <c r="X837" s="179" t="s">
        <v>69</v>
      </c>
      <c r="Y837" s="10">
        <f>W837*1.1</f>
        <v>49.500000000000007</v>
      </c>
      <c r="Z837" s="10"/>
      <c r="AA837" s="233"/>
      <c r="AB837" s="179" t="s">
        <v>99</v>
      </c>
      <c r="AC837" s="361" t="s">
        <v>2353</v>
      </c>
      <c r="AE837" s="180"/>
      <c r="AF837" s="180">
        <f>VLOOKUP(AC837,$A$879:$F$2508,6,FALSE)</f>
        <v>72</v>
      </c>
      <c r="AG837" s="179" t="s">
        <v>69</v>
      </c>
      <c r="AH837" s="10">
        <f>AF837*1.1</f>
        <v>79.2</v>
      </c>
      <c r="AI837" s="10"/>
      <c r="AJ837" s="233"/>
      <c r="AK837" s="179" t="s">
        <v>99</v>
      </c>
      <c r="AL837" s="361" t="s">
        <v>2094</v>
      </c>
      <c r="AN837" s="180"/>
      <c r="AO837" s="180">
        <f>VLOOKUP(AL837,$A$879:$F$2508,6,FALSE)</f>
        <v>5</v>
      </c>
      <c r="AP837" s="179" t="s">
        <v>69</v>
      </c>
      <c r="AQ837" s="10">
        <f>AO837*1.1</f>
        <v>5.5</v>
      </c>
      <c r="AR837" s="10"/>
      <c r="AS837" s="233"/>
      <c r="AT837" s="179" t="s">
        <v>99</v>
      </c>
      <c r="AU837" s="361" t="s">
        <v>2648</v>
      </c>
      <c r="AW837" s="180"/>
      <c r="AX837" s="180">
        <f>VLOOKUP(AU837,$A$879:$F$2508,6,FALSE)</f>
        <v>103</v>
      </c>
      <c r="AY837" s="179" t="s">
        <v>69</v>
      </c>
      <c r="AZ837" s="10">
        <f>AX837*1.1</f>
        <v>113.30000000000001</v>
      </c>
      <c r="BA837" s="10"/>
      <c r="BB837" s="233"/>
      <c r="BC837" s="179" t="s">
        <v>99</v>
      </c>
      <c r="BD837" s="361" t="s">
        <v>2353</v>
      </c>
      <c r="BF837" s="180"/>
      <c r="BG837" s="180">
        <f>VLOOKUP(BD837,$A$879:$F$2508,6,FALSE)</f>
        <v>72</v>
      </c>
      <c r="BH837" s="179" t="s">
        <v>69</v>
      </c>
      <c r="BI837" s="10">
        <f>BG837*1.1</f>
        <v>79.2</v>
      </c>
      <c r="BJ837" s="10"/>
      <c r="BK837" s="233"/>
      <c r="BL837" s="179" t="s">
        <v>99</v>
      </c>
      <c r="BM837" s="361" t="s">
        <v>1995</v>
      </c>
      <c r="BO837" s="180"/>
      <c r="BP837" s="180">
        <f>VLOOKUP(BM837,$A$879:$F$2508,6,FALSE)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1" t="s">
        <v>1448</v>
      </c>
      <c r="BX837" s="180"/>
      <c r="BY837" s="180">
        <f>VLOOKUP(BV837,$A$879:$F$2508,6,FALSE)</f>
        <v>156</v>
      </c>
      <c r="BZ837" s="179" t="s">
        <v>69</v>
      </c>
      <c r="CA837" s="10">
        <f>BY837*1.1</f>
        <v>171.60000000000002</v>
      </c>
      <c r="CB837" s="10"/>
      <c r="CC837" s="233"/>
      <c r="CD837" s="179" t="s">
        <v>99</v>
      </c>
      <c r="CE837" s="361" t="s">
        <v>2648</v>
      </c>
      <c r="CG837" s="180"/>
      <c r="CH837" s="180">
        <f>VLOOKUP(CE837,$A$879:$F$2508,6,FALSE)</f>
        <v>103</v>
      </c>
      <c r="CI837" s="179" t="s">
        <v>69</v>
      </c>
      <c r="CJ837" s="10">
        <f>CH837*1.1</f>
        <v>113.30000000000001</v>
      </c>
      <c r="CK837" s="10"/>
      <c r="CL837" s="233"/>
      <c r="CM837" s="179" t="s">
        <v>99</v>
      </c>
      <c r="CN837" s="361" t="s">
        <v>2094</v>
      </c>
      <c r="CP837" s="180"/>
      <c r="CQ837" s="180">
        <f>VLOOKUP(CN837,$A$879:$F$2508,6,FALSE)</f>
        <v>5</v>
      </c>
      <c r="CR837" s="179" t="s">
        <v>69</v>
      </c>
      <c r="CS837" s="10">
        <f>CQ837*1.1</f>
        <v>5.5</v>
      </c>
      <c r="CT837" s="10"/>
      <c r="CU837" s="233"/>
      <c r="CV837" s="179" t="s">
        <v>99</v>
      </c>
      <c r="CW837" s="361" t="s">
        <v>440</v>
      </c>
      <c r="CY837" s="180"/>
      <c r="CZ837" s="180">
        <f>VLOOKUP(CW837,$A$879:$F$2508,6,FALSE)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1" t="s">
        <v>3139</v>
      </c>
      <c r="DH837" s="180"/>
      <c r="DI837" s="180">
        <f>VLOOKUP(DF837,$A$879:$F$2508,6,FALSE)</f>
        <v>45</v>
      </c>
      <c r="DJ837" s="179" t="s">
        <v>69</v>
      </c>
      <c r="DK837" s="10">
        <f>DI837*1.1</f>
        <v>49.500000000000007</v>
      </c>
      <c r="DL837" s="10"/>
      <c r="DM837" s="233"/>
      <c r="DN837" s="179" t="s">
        <v>99</v>
      </c>
      <c r="DO837" s="361" t="s">
        <v>1448</v>
      </c>
      <c r="DQ837" s="180"/>
      <c r="DR837" s="180">
        <f>VLOOKUP(DO837,$A$879:$F$2508,6,FALSE)</f>
        <v>156</v>
      </c>
      <c r="DS837" s="179" t="s">
        <v>69</v>
      </c>
      <c r="DT837" s="10">
        <f>DR837*1.1</f>
        <v>171.60000000000002</v>
      </c>
      <c r="DU837" s="10"/>
      <c r="DV837" s="233"/>
      <c r="DW837" s="179" t="s">
        <v>99</v>
      </c>
      <c r="DX837" s="361" t="s">
        <v>440</v>
      </c>
      <c r="DZ837" s="180"/>
      <c r="EA837" s="180">
        <f>VLOOKUP(DX837,$A$879:$F$2508,6,FALSE)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1" t="s">
        <v>2472</v>
      </c>
      <c r="EI837" s="180"/>
      <c r="EJ837" s="180">
        <f>VLOOKUP(EG837,$A$879:$F$2508,6,FALSE)</f>
        <v>15</v>
      </c>
      <c r="EK837" s="179" t="s">
        <v>69</v>
      </c>
      <c r="EL837" s="10">
        <f>EJ837*1.1</f>
        <v>16.5</v>
      </c>
      <c r="EM837" s="10"/>
      <c r="EN837" s="233"/>
      <c r="EO837" s="179" t="s">
        <v>99</v>
      </c>
      <c r="EP837" s="361" t="s">
        <v>1717</v>
      </c>
      <c r="ER837" s="180"/>
      <c r="ES837" s="180">
        <f>VLOOKUP(EP837,$A$879:$F$2508,6,FALSE)</f>
        <v>41</v>
      </c>
      <c r="ET837" s="179" t="s">
        <v>69</v>
      </c>
      <c r="EU837" s="10">
        <f>ES837*1.1</f>
        <v>45.1</v>
      </c>
      <c r="EV837" s="10"/>
      <c r="EW837" s="233"/>
      <c r="EX837" s="179" t="s">
        <v>99</v>
      </c>
      <c r="EY837" s="361" t="s">
        <v>2040</v>
      </c>
      <c r="FA837" s="180"/>
      <c r="FB837" s="180">
        <f>VLOOKUP(EY837,$A$879:$F$2508,6,FALSE)</f>
        <v>45</v>
      </c>
      <c r="FC837" s="179" t="s">
        <v>69</v>
      </c>
      <c r="FD837" s="10">
        <f>FB837*1.1</f>
        <v>49.500000000000007</v>
      </c>
      <c r="FE837" s="10"/>
      <c r="FF837" s="233"/>
      <c r="FG837" s="179" t="s">
        <v>99</v>
      </c>
      <c r="FH837" s="361" t="s">
        <v>2050</v>
      </c>
      <c r="FJ837" s="180"/>
      <c r="FK837" s="180">
        <f>VLOOKUP(FH837,$A$879:$F$2508,6,FALSE)</f>
        <v>127</v>
      </c>
      <c r="FL837" s="179" t="s">
        <v>69</v>
      </c>
      <c r="FM837" s="10">
        <f>FK837*1.1</f>
        <v>139.70000000000002</v>
      </c>
      <c r="FN837" s="10"/>
      <c r="FO837" s="233"/>
      <c r="FP837" s="179" t="s">
        <v>99</v>
      </c>
      <c r="FQ837" s="361" t="s">
        <v>440</v>
      </c>
      <c r="FS837" s="180"/>
      <c r="FT837" s="180">
        <f>VLOOKUP(FQ837,$A$879:$F$2508,6,FALSE)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9" t="s">
        <v>183</v>
      </c>
      <c r="GB837" s="180"/>
      <c r="GC837" s="180" t="e">
        <f>VLOOKUP(FZ837,$A$879:$F$2508,6,FALSE)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1" t="s">
        <v>435</v>
      </c>
      <c r="GK837" s="180"/>
      <c r="GL837" s="180">
        <f>VLOOKUP(GI837,$A$879:$F$2508,6,FALSE)</f>
        <v>0</v>
      </c>
      <c r="GM837" s="179" t="s">
        <v>69</v>
      </c>
      <c r="GN837" s="10">
        <f>GL837*1.1</f>
        <v>0</v>
      </c>
      <c r="GO837" s="10"/>
      <c r="GP837" s="233"/>
      <c r="GQ837" s="179" t="s">
        <v>99</v>
      </c>
      <c r="GR837" s="361" t="s">
        <v>2353</v>
      </c>
      <c r="GT837" s="180"/>
      <c r="GU837" s="180">
        <f>VLOOKUP(GR837,$A$879:$F$2508,6,FALSE)</f>
        <v>72</v>
      </c>
      <c r="GV837" s="179" t="s">
        <v>69</v>
      </c>
      <c r="GW837" s="10">
        <f>GU837*1.1</f>
        <v>79.2</v>
      </c>
      <c r="GX837" s="10"/>
      <c r="GY837" s="233"/>
      <c r="GZ837" s="179" t="s">
        <v>99</v>
      </c>
      <c r="HA837" s="361" t="s">
        <v>851</v>
      </c>
      <c r="HC837" s="180"/>
      <c r="HD837" s="180">
        <f>VLOOKUP(HA837,$A$879:$F$2508,6,FALSE)</f>
        <v>23</v>
      </c>
      <c r="HE837" s="179" t="s">
        <v>69</v>
      </c>
      <c r="HF837" s="10">
        <f>HD837*1.1</f>
        <v>25.3</v>
      </c>
      <c r="HG837" s="10"/>
      <c r="HH837" s="233"/>
      <c r="HI837" s="179" t="s">
        <v>99</v>
      </c>
      <c r="HJ837" s="361" t="s">
        <v>1708</v>
      </c>
      <c r="HL837" s="180"/>
      <c r="HM837" s="180">
        <f>VLOOKUP(HJ837,$A$879:$F$2508,6,FALSE)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1" t="s">
        <v>2040</v>
      </c>
      <c r="HU837" s="180"/>
      <c r="HV837" s="180">
        <f>VLOOKUP(HS837,$A$879:$F$2508,6,FALSE)</f>
        <v>45</v>
      </c>
      <c r="HW837" s="179" t="s">
        <v>69</v>
      </c>
      <c r="HX837" s="10">
        <f>HV837*1.1</f>
        <v>49.500000000000007</v>
      </c>
      <c r="HY837" s="10"/>
      <c r="HZ837" s="233"/>
      <c r="IA837" s="179" t="s">
        <v>99</v>
      </c>
      <c r="IB837" s="361" t="s">
        <v>1717</v>
      </c>
      <c r="ID837" s="180"/>
      <c r="IE837" s="180">
        <f>VLOOKUP(IB837,$A$879:$F$2508,6,FALSE)</f>
        <v>41</v>
      </c>
      <c r="IF837" s="179" t="s">
        <v>69</v>
      </c>
      <c r="IG837" s="10">
        <f>IE837*1.1</f>
        <v>45.1</v>
      </c>
      <c r="IH837" s="10"/>
      <c r="II837" s="233"/>
      <c r="IJ837" s="179" t="s">
        <v>99</v>
      </c>
      <c r="IK837" s="361" t="s">
        <v>444</v>
      </c>
      <c r="IM837" s="180"/>
      <c r="IN837" s="180">
        <f>VLOOKUP(IK837,$A$879:$F$2508,6,FALSE)</f>
        <v>43</v>
      </c>
      <c r="IO837" s="179" t="s">
        <v>69</v>
      </c>
      <c r="IP837" s="10">
        <f>IN837*1.1</f>
        <v>47.300000000000004</v>
      </c>
      <c r="IQ837" s="10"/>
      <c r="IR837" s="233"/>
      <c r="IS837" s="179" t="s">
        <v>99</v>
      </c>
      <c r="IT837" s="361" t="s">
        <v>2648</v>
      </c>
      <c r="IV837" s="180"/>
      <c r="IW837" s="180">
        <f>VLOOKUP(IT837,$A$879:$F$2508,6,FALSE)</f>
        <v>103</v>
      </c>
      <c r="IX837" s="179" t="s">
        <v>69</v>
      </c>
      <c r="IY837" s="10">
        <f>IW837*1.1</f>
        <v>113.30000000000001</v>
      </c>
      <c r="IZ837" s="10"/>
      <c r="JA837" s="233"/>
      <c r="JB837" s="179" t="s">
        <v>99</v>
      </c>
      <c r="JC837" s="361" t="s">
        <v>2050</v>
      </c>
      <c r="JE837" s="180"/>
      <c r="JF837" s="180">
        <f>VLOOKUP(JC837,$A$879:$F$2508,6,FALSE)</f>
        <v>127</v>
      </c>
      <c r="JG837" s="179" t="s">
        <v>69</v>
      </c>
      <c r="JH837" s="10">
        <f>JF837*1.1</f>
        <v>139.70000000000002</v>
      </c>
      <c r="JI837" s="10"/>
      <c r="JJ837" s="233"/>
      <c r="JK837" s="179" t="s">
        <v>99</v>
      </c>
      <c r="JL837" s="361" t="s">
        <v>1448</v>
      </c>
      <c r="JN837" s="180"/>
      <c r="JO837" s="180">
        <f>VLOOKUP(JL837,$A$879:$F$2508,6,FALSE)</f>
        <v>156</v>
      </c>
      <c r="JP837" s="179" t="s">
        <v>69</v>
      </c>
      <c r="JQ837" s="10">
        <f>JO837*1.1</f>
        <v>171.60000000000002</v>
      </c>
      <c r="JR837" s="10"/>
      <c r="JS837" s="233"/>
      <c r="JT837" s="179" t="s">
        <v>99</v>
      </c>
      <c r="JU837" s="361" t="s">
        <v>1392</v>
      </c>
      <c r="JW837" s="180"/>
      <c r="JX837" s="180">
        <f>VLOOKUP(JU837,$A$879:$F$2508,6,FALSE)</f>
        <v>40</v>
      </c>
      <c r="JY837" s="179" t="s">
        <v>69</v>
      </c>
      <c r="JZ837" s="10">
        <f>JX837*1.1</f>
        <v>44</v>
      </c>
      <c r="KA837" s="10"/>
      <c r="KB837" s="233"/>
      <c r="KC837" s="179" t="s">
        <v>99</v>
      </c>
      <c r="KD837" s="369" t="s">
        <v>183</v>
      </c>
      <c r="KF837" s="180"/>
      <c r="KG837" s="180" t="e">
        <f>VLOOKUP(KD837,$A$879:$F$2508,6,FALSE)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1" t="s">
        <v>1708</v>
      </c>
      <c r="KO837" s="180"/>
      <c r="KP837" s="180">
        <f>VLOOKUP(KM837,$A$879:$F$2508,6,FALSE)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1" t="s">
        <v>440</v>
      </c>
      <c r="KX837" s="180"/>
      <c r="KY837" s="180">
        <f>VLOOKUP(KV837,$A$879:$F$2508,6,FALSE)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9" t="s">
        <v>183</v>
      </c>
      <c r="LG837" s="180"/>
      <c r="LH837" s="180" t="e">
        <f>VLOOKUP(LE837,$A$879:$F$2508,6,FALSE)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1" t="s">
        <v>2353</v>
      </c>
      <c r="LP837" s="180"/>
      <c r="LQ837" s="180">
        <f>VLOOKUP(LN837,$A$879:$F$2508,6,FALSE)</f>
        <v>72</v>
      </c>
      <c r="LR837" s="179" t="s">
        <v>69</v>
      </c>
      <c r="LS837" s="10">
        <f>LQ837*1.1</f>
        <v>79.2</v>
      </c>
      <c r="LT837" s="10"/>
      <c r="LU837" s="233"/>
      <c r="LV837" s="179" t="s">
        <v>99</v>
      </c>
      <c r="LW837" s="361" t="s">
        <v>611</v>
      </c>
      <c r="LY837" s="180"/>
      <c r="LZ837" s="180">
        <f>VLOOKUP(LW837,$A$879:$F$2508,6,FALSE)</f>
        <v>0</v>
      </c>
      <c r="MA837" s="179" t="s">
        <v>69</v>
      </c>
      <c r="MB837" s="10">
        <f>LZ837*1.1</f>
        <v>0</v>
      </c>
      <c r="MC837" s="10"/>
      <c r="MD837" s="233"/>
      <c r="ME837" s="179" t="s">
        <v>99</v>
      </c>
      <c r="MF837" s="361" t="s">
        <v>1717</v>
      </c>
      <c r="MH837" s="180"/>
      <c r="MI837" s="180">
        <f>VLOOKUP(MF837,$A$879:$F$2508,6,FALSE)</f>
        <v>41</v>
      </c>
      <c r="MJ837" s="179" t="s">
        <v>69</v>
      </c>
      <c r="MK837" s="10">
        <f>MI837*1.1</f>
        <v>45.1</v>
      </c>
      <c r="ML837" s="10"/>
      <c r="MM837" s="233"/>
      <c r="MN837" s="179" t="s">
        <v>99</v>
      </c>
      <c r="MO837" s="369" t="s">
        <v>183</v>
      </c>
      <c r="MQ837" s="180"/>
      <c r="MR837" s="180" t="e">
        <f>VLOOKUP(MO837,$A$879:$F$2508,6,FALSE)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1" t="s">
        <v>444</v>
      </c>
      <c r="MZ837" s="180"/>
      <c r="NA837" s="180">
        <f>VLOOKUP(MX837,$A$879:$F$2508,6,FALSE)</f>
        <v>43</v>
      </c>
      <c r="NB837" s="179" t="s">
        <v>69</v>
      </c>
      <c r="NC837" s="10">
        <f>NA837*1.1</f>
        <v>47.300000000000004</v>
      </c>
      <c r="ND837" s="10"/>
      <c r="NE837" s="233"/>
      <c r="NF837" s="179" t="s">
        <v>99</v>
      </c>
      <c r="NG837" s="361" t="s">
        <v>1715</v>
      </c>
      <c r="NI837" s="180"/>
      <c r="NJ837" s="180">
        <f>VLOOKUP(NG837,$A$879:$F$2508,6,FALSE)</f>
        <v>60</v>
      </c>
      <c r="NK837" s="179" t="s">
        <v>69</v>
      </c>
      <c r="NL837" s="10">
        <f>NJ837*1.1</f>
        <v>66</v>
      </c>
      <c r="NM837" s="10"/>
      <c r="NN837" s="233"/>
      <c r="NO837" s="179" t="s">
        <v>99</v>
      </c>
      <c r="NP837" s="361" t="s">
        <v>448</v>
      </c>
      <c r="NR837" s="180"/>
      <c r="NS837" s="180">
        <f>VLOOKUP(NP837,$A$879:$F$2508,6,FALSE)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1" t="s">
        <v>1717</v>
      </c>
      <c r="OA837" s="180"/>
      <c r="OB837" s="180">
        <f>VLOOKUP(NY837,$A$879:$F$2508,6,FALSE)</f>
        <v>41</v>
      </c>
      <c r="OC837" s="179" t="s">
        <v>69</v>
      </c>
      <c r="OD837" s="10">
        <f>OB837*1.1</f>
        <v>45.1</v>
      </c>
      <c r="OE837" s="10"/>
      <c r="OF837" s="233"/>
      <c r="OG837" s="179" t="s">
        <v>99</v>
      </c>
      <c r="OH837" s="361" t="s">
        <v>465</v>
      </c>
      <c r="OJ837" s="180"/>
      <c r="OK837" s="180">
        <f>VLOOKUP(OH837,$A$879:$F$2508,6,FALSE)</f>
        <v>3</v>
      </c>
      <c r="OL837" s="179" t="s">
        <v>69</v>
      </c>
      <c r="OM837" s="10">
        <f>OK837*1.1</f>
        <v>3.3000000000000003</v>
      </c>
      <c r="ON837" s="10"/>
      <c r="OO837" s="233"/>
      <c r="OP837" s="179" t="s">
        <v>99</v>
      </c>
      <c r="OQ837" s="361" t="s">
        <v>448</v>
      </c>
      <c r="OS837" s="180"/>
      <c r="OT837" s="180">
        <f>VLOOKUP(OQ837,$A$879:$F$2508,6,FALSE)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1" t="s">
        <v>1708</v>
      </c>
      <c r="PB837" s="180"/>
      <c r="PC837" s="180">
        <f>VLOOKUP(OZ837,$A$879:$F$2508,6,FALSE)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1" t="s">
        <v>1714</v>
      </c>
      <c r="PK837" s="180"/>
      <c r="PL837" s="180">
        <f>VLOOKUP(PI837,$A$879:$F$2508,6,FALSE)</f>
        <v>116</v>
      </c>
      <c r="PM837" s="179" t="s">
        <v>69</v>
      </c>
      <c r="PN837" s="10">
        <f>PL837*1.1</f>
        <v>127.60000000000001</v>
      </c>
      <c r="PO837" s="10"/>
      <c r="PP837" s="233"/>
      <c r="PQ837" s="179" t="s">
        <v>99</v>
      </c>
      <c r="PR837" s="361" t="s">
        <v>3139</v>
      </c>
      <c r="PT837" s="180"/>
      <c r="PU837" s="180">
        <f>VLOOKUP(PR837,$A$879:$F$2508,6,FALSE)</f>
        <v>45</v>
      </c>
      <c r="PV837" s="179" t="s">
        <v>69</v>
      </c>
      <c r="PW837" s="10">
        <f>PU837*1.1</f>
        <v>49.500000000000007</v>
      </c>
      <c r="PX837" s="10"/>
      <c r="PY837" s="233"/>
      <c r="PZ837" s="179" t="s">
        <v>99</v>
      </c>
      <c r="QA837" s="363" t="s">
        <v>2353</v>
      </c>
      <c r="QC837" s="180"/>
      <c r="QD837" s="180">
        <f>VLOOKUP(QA837,$A$879:$F$2508,6,FALSE)</f>
        <v>72</v>
      </c>
      <c r="QE837" s="179" t="s">
        <v>69</v>
      </c>
      <c r="QF837" s="10">
        <f>QD837*1.1</f>
        <v>79.2</v>
      </c>
      <c r="QG837" s="10"/>
      <c r="QH837" s="233"/>
      <c r="QI837" s="179" t="s">
        <v>99</v>
      </c>
      <c r="QJ837" s="369" t="s">
        <v>183</v>
      </c>
      <c r="QL837" s="180"/>
      <c r="QM837" s="180" t="e">
        <f>VLOOKUP(QJ837,$A$879:$F$2508,6,FALSE)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1" t="s">
        <v>983</v>
      </c>
      <c r="QU837" s="180"/>
      <c r="QV837" s="180">
        <f>VLOOKUP(QS837,$A$879:$F$2508,6,FALSE)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1" t="s">
        <v>2040</v>
      </c>
      <c r="RD837" s="180"/>
      <c r="RE837" s="180">
        <f>VLOOKUP(RB837,$A$879:$F$2508,6,FALSE)</f>
        <v>45</v>
      </c>
      <c r="RF837" s="179" t="s">
        <v>69</v>
      </c>
      <c r="RG837" s="10">
        <f>RE837*1.1</f>
        <v>49.500000000000007</v>
      </c>
      <c r="RH837" s="10"/>
      <c r="RI837" s="233"/>
      <c r="RJ837" s="179" t="s">
        <v>99</v>
      </c>
      <c r="RK837" s="361" t="s">
        <v>2648</v>
      </c>
      <c r="RM837" s="180"/>
      <c r="RN837" s="180">
        <f>VLOOKUP(RK837,$A$879:$F$2508,6,FALSE)</f>
        <v>103</v>
      </c>
      <c r="RO837" s="179" t="s">
        <v>69</v>
      </c>
      <c r="RP837" s="10">
        <f>RN837*1.1</f>
        <v>113.30000000000001</v>
      </c>
      <c r="RQ837" s="10"/>
      <c r="RR837" s="233"/>
      <c r="RS837" s="179" t="s">
        <v>99</v>
      </c>
      <c r="RT837" s="369" t="s">
        <v>183</v>
      </c>
      <c r="RV837" s="180"/>
      <c r="RW837" s="180" t="e">
        <f>VLOOKUP(RT837,$A$879:$F$2508,6,FALSE)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1" t="s">
        <v>1715</v>
      </c>
      <c r="SE837" s="180"/>
      <c r="SF837" s="180">
        <f>VLOOKUP(SC837,$A$879:$F$2508,6,FALSE)</f>
        <v>60</v>
      </c>
      <c r="SG837" s="179" t="s">
        <v>69</v>
      </c>
      <c r="SH837" s="10">
        <f>SF837*1.1</f>
        <v>66</v>
      </c>
      <c r="SI837" s="10"/>
      <c r="SJ837" s="239"/>
      <c r="SK837" s="179" t="s">
        <v>99</v>
      </c>
      <c r="SL837" s="361" t="s">
        <v>1711</v>
      </c>
      <c r="SN837" s="180"/>
      <c r="SO837" s="180">
        <f>VLOOKUP(SL837,$A$879:$F$2508,6,FALSE)</f>
        <v>206</v>
      </c>
      <c r="SP837" s="179" t="s">
        <v>69</v>
      </c>
      <c r="SQ837" s="10">
        <f>SO837*1.1</f>
        <v>226.60000000000002</v>
      </c>
      <c r="SR837" s="10"/>
      <c r="SS837" s="239"/>
      <c r="ST837" s="179" t="s">
        <v>99</v>
      </c>
      <c r="SU837" s="361" t="s">
        <v>444</v>
      </c>
      <c r="SW837" s="180"/>
      <c r="SX837" s="180">
        <f>VLOOKUP(SU837,$A$879:$F$2508,6,FALSE)</f>
        <v>43</v>
      </c>
      <c r="SY837" s="179" t="s">
        <v>69</v>
      </c>
      <c r="SZ837" s="10">
        <f>SX837*1.1</f>
        <v>47.300000000000004</v>
      </c>
      <c r="TA837" s="10"/>
      <c r="TB837" s="239"/>
      <c r="TC837" s="179" t="s">
        <v>99</v>
      </c>
      <c r="TD837" s="369" t="s">
        <v>183</v>
      </c>
      <c r="TF837" s="180"/>
      <c r="TG837" s="180" t="e">
        <f>VLOOKUP(TD837,$A$879:$F$2508,6,FALSE)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1" t="s">
        <v>524</v>
      </c>
      <c r="TO837" s="180"/>
      <c r="TP837" s="180">
        <f>VLOOKUP(TM837,$A$879:$F$2508,6,FALSE)</f>
        <v>89</v>
      </c>
      <c r="TQ837" s="179" t="s">
        <v>69</v>
      </c>
      <c r="TR837" s="10">
        <f>TP837*1.1</f>
        <v>97.9</v>
      </c>
      <c r="TS837" s="10"/>
      <c r="TT837" s="239"/>
      <c r="TU837" s="179" t="s">
        <v>99</v>
      </c>
      <c r="TV837" s="361" t="s">
        <v>1448</v>
      </c>
      <c r="TX837" s="180"/>
      <c r="TY837" s="180">
        <f>VLOOKUP(TV837,$A$879:$F$2508,6,FALSE)</f>
        <v>156</v>
      </c>
      <c r="TZ837" s="179" t="s">
        <v>69</v>
      </c>
      <c r="UA837" s="10">
        <f>TY837*1.1</f>
        <v>171.60000000000002</v>
      </c>
      <c r="UB837" s="10"/>
      <c r="UC837" s="239"/>
      <c r="UD837" s="179" t="s">
        <v>99</v>
      </c>
      <c r="UE837" s="361" t="s">
        <v>440</v>
      </c>
      <c r="UG837" s="180"/>
      <c r="UH837" s="180">
        <f>VLOOKUP(UE837,$A$879:$F$2508,6,FALSE)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9" t="s">
        <v>183</v>
      </c>
      <c r="UP837" s="180"/>
      <c r="UQ837" s="180" t="e">
        <f>VLOOKUP(UN837,$A$879:$F$2508,6,FALSE)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1" t="s">
        <v>604</v>
      </c>
      <c r="UY837" s="180"/>
      <c r="UZ837" s="180">
        <f>VLOOKUP(UW837,$A$879:$F$2508,6,FALSE)</f>
        <v>45</v>
      </c>
      <c r="VA837" s="179" t="s">
        <v>69</v>
      </c>
      <c r="VB837" s="10">
        <f>UZ837*1.1</f>
        <v>49.500000000000007</v>
      </c>
      <c r="VC837" s="10"/>
      <c r="VD837" s="239"/>
      <c r="VE837" s="179" t="s">
        <v>99</v>
      </c>
      <c r="VF837" s="369" t="s">
        <v>183</v>
      </c>
      <c r="VH837" s="180"/>
      <c r="VI837" s="180" t="e">
        <f>VLOOKUP(VF837,$A$879:$F$2508,6,FALSE)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1" t="s">
        <v>2472</v>
      </c>
      <c r="VQ837" s="180"/>
      <c r="VR837" s="180">
        <f>VLOOKUP(VO837,$A$879:$F$2508,6,FALSE)</f>
        <v>15</v>
      </c>
      <c r="VS837" s="179" t="s">
        <v>69</v>
      </c>
      <c r="VT837" s="10">
        <f>VR837*1.1</f>
        <v>16.5</v>
      </c>
      <c r="VU837" s="10"/>
      <c r="VV837" s="239"/>
      <c r="VW837" s="179" t="s">
        <v>99</v>
      </c>
      <c r="VX837" s="369" t="s">
        <v>183</v>
      </c>
      <c r="VZ837" s="180"/>
      <c r="WA837" s="180" t="e">
        <f>VLOOKUP(VX837,$A$879:$F$2508,6,FALSE)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1" t="s">
        <v>1448</v>
      </c>
      <c r="WI837" s="180"/>
      <c r="WJ837" s="180">
        <f>VLOOKUP(WG837,$A$879:$F$2508,6,FALSE)</f>
        <v>156</v>
      </c>
      <c r="WK837" s="179" t="s">
        <v>69</v>
      </c>
      <c r="WL837" s="10">
        <f>WJ837*1.1</f>
        <v>171.60000000000002</v>
      </c>
      <c r="WN837" s="239"/>
      <c r="WO837" s="179" t="s">
        <v>99</v>
      </c>
      <c r="WP837" s="361" t="s">
        <v>1715</v>
      </c>
      <c r="WQ837" s="180"/>
      <c r="WR837" s="180"/>
      <c r="WS837" s="180">
        <f>VLOOKUP(WP837,$A$879:$F$2508,6,FALSE)</f>
        <v>60</v>
      </c>
      <c r="WT837" s="179" t="s">
        <v>69</v>
      </c>
      <c r="WU837" s="10">
        <f>WS837*1.1</f>
        <v>66</v>
      </c>
      <c r="WV837" s="10"/>
      <c r="WW837" s="239"/>
      <c r="WX837" s="179" t="s">
        <v>99</v>
      </c>
      <c r="WY837" s="361" t="s">
        <v>465</v>
      </c>
      <c r="XA837" s="180"/>
      <c r="XB837" s="180">
        <f>VLOOKUP(WY837,$A$879:$F$2508,6,FALSE)</f>
        <v>3</v>
      </c>
      <c r="XC837" s="179" t="s">
        <v>69</v>
      </c>
      <c r="XD837" s="10">
        <f>XB837*1.1</f>
        <v>3.3000000000000003</v>
      </c>
      <c r="XF837" s="239"/>
      <c r="XG837" s="179" t="s">
        <v>99</v>
      </c>
      <c r="XH837" s="371" t="s">
        <v>1714</v>
      </c>
      <c r="XJ837" s="180"/>
      <c r="XK837" s="180">
        <f>VLOOKUP(XH837,$A$879:$F$2508,6,FALSE)</f>
        <v>116</v>
      </c>
      <c r="XL837" s="179" t="s">
        <v>69</v>
      </c>
      <c r="XM837" s="10">
        <f>XK837*1.1</f>
        <v>127.60000000000001</v>
      </c>
      <c r="XO837" s="239"/>
      <c r="XP837" s="179" t="s">
        <v>99</v>
      </c>
      <c r="XQ837" s="361" t="s">
        <v>465</v>
      </c>
      <c r="XS837" s="180"/>
      <c r="XT837" s="180">
        <f>VLOOKUP(XQ837,$A$879:$F$2508,6,FALSE)</f>
        <v>3</v>
      </c>
      <c r="XU837" s="179" t="s">
        <v>69</v>
      </c>
      <c r="XV837" s="10">
        <f>XT837*1.1</f>
        <v>3.3000000000000003</v>
      </c>
      <c r="XW837" s="10"/>
      <c r="XX837" s="239"/>
      <c r="XY837" s="179" t="s">
        <v>99</v>
      </c>
      <c r="XZ837" s="361" t="s">
        <v>1995</v>
      </c>
      <c r="YB837" s="180"/>
      <c r="YC837" s="180">
        <f>VLOOKUP(XZ837,$A$879:$F$2508,6,FALSE)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1" t="s">
        <v>1708</v>
      </c>
      <c r="YK837" s="180"/>
      <c r="YL837" s="180">
        <f>VLOOKUP(YI837,$A$879:$F$2508,6,FALSE)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1" t="s">
        <v>491</v>
      </c>
      <c r="YT837" s="180"/>
      <c r="YU837" s="180">
        <f>VLOOKUP(YR837,$A$879:$F$2508,6,FALSE)</f>
        <v>24</v>
      </c>
      <c r="YV837" s="179" t="s">
        <v>69</v>
      </c>
      <c r="YW837" s="10">
        <f>YU837*1.1</f>
        <v>26.400000000000002</v>
      </c>
      <c r="YY837" s="239"/>
      <c r="YZ837" s="179" t="s">
        <v>99</v>
      </c>
      <c r="ZA837" s="361" t="s">
        <v>1392</v>
      </c>
      <c r="ZC837" s="180"/>
      <c r="ZD837" s="180">
        <f>VLOOKUP(ZA837,$A$879:$F$2508,6,FALSE)</f>
        <v>40</v>
      </c>
      <c r="ZE837" s="179" t="s">
        <v>69</v>
      </c>
      <c r="ZF837" s="10">
        <f>ZD837*1.1</f>
        <v>44</v>
      </c>
      <c r="ZH837" s="239"/>
      <c r="ZI837" s="179" t="s">
        <v>99</v>
      </c>
      <c r="ZJ837" s="361" t="s">
        <v>1995</v>
      </c>
      <c r="ZL837" s="180"/>
      <c r="ZM837" s="180">
        <f>VLOOKUP(ZJ837,$A$879:$F$2508,6,FALSE)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1" t="s">
        <v>524</v>
      </c>
      <c r="ZU837" s="180"/>
      <c r="ZV837" s="180">
        <f>VLOOKUP(ZS837,$A$879:$F$2508,6,FALSE)</f>
        <v>89</v>
      </c>
      <c r="ZW837" s="179" t="s">
        <v>69</v>
      </c>
      <c r="ZX837" s="10">
        <f>ZV837*1.1</f>
        <v>97.9</v>
      </c>
      <c r="ZY837" s="10"/>
      <c r="ZZ837" s="239"/>
      <c r="AAA837" s="179" t="s">
        <v>99</v>
      </c>
      <c r="AAB837" s="361" t="s">
        <v>604</v>
      </c>
      <c r="AAD837" s="180"/>
      <c r="AAE837" s="180">
        <f>VLOOKUP(AAB837,$A$879:$F$2508,6,FALSE)</f>
        <v>45</v>
      </c>
      <c r="AAF837" s="179" t="s">
        <v>69</v>
      </c>
      <c r="AAG837" s="10">
        <f>AAE837*1.1</f>
        <v>49.500000000000007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VLOOKUP(AAK837,$A$879:$F$2508,6,FALSE)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1" t="s">
        <v>971</v>
      </c>
      <c r="AAV837" s="180"/>
      <c r="AAW837" s="180">
        <f>VLOOKUP(AAT837,$A$879:$F$2508,6,FALSE)</f>
        <v>45</v>
      </c>
      <c r="AAX837" s="179" t="s">
        <v>69</v>
      </c>
      <c r="AAY837" s="10">
        <f>AAW837*1.1</f>
        <v>49.500000000000007</v>
      </c>
      <c r="AAZ837" s="10"/>
      <c r="ABA837" s="239"/>
      <c r="ABB837" s="179" t="s">
        <v>99</v>
      </c>
      <c r="ABC837" s="375" t="s">
        <v>3139</v>
      </c>
      <c r="ABE837" s="180"/>
      <c r="ABF837" s="180">
        <f>VLOOKUP(ABC837,$A$879:$F$2508,6,FALSE)</f>
        <v>45</v>
      </c>
      <c r="ABG837" s="179" t="s">
        <v>69</v>
      </c>
      <c r="ABH837" s="10">
        <f>ABF837*1.1</f>
        <v>49.500000000000007</v>
      </c>
      <c r="ABI837" s="10"/>
      <c r="ABJ837" s="239"/>
      <c r="ABK837" s="179" t="s">
        <v>99</v>
      </c>
      <c r="ABL837" s="361" t="s">
        <v>465</v>
      </c>
      <c r="ABN837" s="180"/>
      <c r="ABO837" s="180">
        <f>VLOOKUP(ABL837,$A$879:$F$2508,6,FALSE)</f>
        <v>3</v>
      </c>
      <c r="ABP837" s="179" t="s">
        <v>69</v>
      </c>
      <c r="ABQ837" s="10">
        <f>ABO837*1.1</f>
        <v>3.3000000000000003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VLOOKUP(ABU837,$A$879:$F$2508,6,FALSE)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VLOOKUP(ACD837,$A$879:$F$2508,6,FALSE)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VLOOKUP(ACM837,$A$879:$F$2508,6,FALSE)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VLOOKUP(ACV837,$A$879:$F$2508,6,FALSE)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1" t="s">
        <v>426</v>
      </c>
      <c r="ADG837" s="180"/>
      <c r="ADH837" s="180">
        <f>VLOOKUP(ADE837,$A$879:$F$2508,6,FALSE)</f>
        <v>14</v>
      </c>
      <c r="ADI837" s="179" t="s">
        <v>69</v>
      </c>
      <c r="ADJ837" s="10">
        <f>ADH837*1.1</f>
        <v>15.400000000000002</v>
      </c>
      <c r="ADL837" s="239"/>
      <c r="ADM837" s="179" t="s">
        <v>99</v>
      </c>
      <c r="ADN837" s="75" t="s">
        <v>183</v>
      </c>
      <c r="ADP837" s="180"/>
      <c r="ADQ837" s="180" t="e">
        <f>VLOOKUP(ADN837,$A$879:$F$2508,6,FALSE)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1" t="s">
        <v>494</v>
      </c>
      <c r="ADY837" s="180"/>
      <c r="ADZ837" s="180">
        <f>VLOOKUP(ADW837,$A$879:$F$2508,6,FALSE)</f>
        <v>134</v>
      </c>
      <c r="AEA837" s="179" t="s">
        <v>69</v>
      </c>
      <c r="AEB837" s="10">
        <f>ADZ837*1.1</f>
        <v>147.4</v>
      </c>
      <c r="AED837" s="239"/>
      <c r="AEE837" s="179" t="s">
        <v>99</v>
      </c>
      <c r="AEF837" s="75" t="s">
        <v>183</v>
      </c>
      <c r="AEH837" s="180"/>
      <c r="AEI837" s="180" t="e">
        <f>VLOOKUP(AEF837,$A$879:$F$2508,6,FALSE)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VLOOKUP(AEO837,$A$879:$F$2508,6,FALSE)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VLOOKUP(AEX837,$A$879:$F$2508,6,FALSE)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VLOOKUP(AFG837,$A$879:$F$2508,6,FALSE)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VLOOKUP(AFP837,$A$879:$F$2508,6,FALSE)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1" t="s">
        <v>3139</v>
      </c>
      <c r="AGA837" s="180"/>
      <c r="AGB837" s="180">
        <f>VLOOKUP(AFY837,$A$879:$F$2508,6,FALSE)</f>
        <v>45</v>
      </c>
      <c r="AGC837" s="179" t="s">
        <v>69</v>
      </c>
      <c r="AGD837" s="10">
        <f>AGB837*1.1</f>
        <v>49.500000000000007</v>
      </c>
      <c r="AGE837" s="10"/>
      <c r="AGF837" s="239"/>
      <c r="AGG837" s="179" t="s">
        <v>99</v>
      </c>
      <c r="AGH837" s="361" t="s">
        <v>1714</v>
      </c>
      <c r="AGJ837" s="180"/>
      <c r="AGK837" s="180">
        <f>VLOOKUP(AGH837,$A$879:$F$2508,6,FALSE)</f>
        <v>116</v>
      </c>
      <c r="AGL837" s="179" t="s">
        <v>69</v>
      </c>
      <c r="AGM837" s="10">
        <f>AGK837*1.1</f>
        <v>127.60000000000001</v>
      </c>
      <c r="AGN837" s="10"/>
      <c r="AGO837" s="239"/>
      <c r="AGP837" s="179" t="s">
        <v>99</v>
      </c>
      <c r="AGQ837" s="361" t="s">
        <v>435</v>
      </c>
      <c r="AGS837" s="180"/>
      <c r="AGT837" s="180">
        <f>VLOOKUP(AGQ837,$A$879:$F$2508,6,FALSE)</f>
        <v>0</v>
      </c>
      <c r="AGU837" s="179" t="s">
        <v>69</v>
      </c>
      <c r="AGV837" s="10">
        <f>AGT837*1.1</f>
        <v>0</v>
      </c>
      <c r="AGW837" s="10"/>
      <c r="AGX837" s="239"/>
      <c r="AGY837" s="179" t="s">
        <v>99</v>
      </c>
      <c r="AGZ837" s="361" t="s">
        <v>1803</v>
      </c>
      <c r="AHB837" s="180"/>
      <c r="AHC837" s="180">
        <f>VLOOKUP(AGZ837,$A$879:$F$2508,6,FALSE)</f>
        <v>27</v>
      </c>
      <c r="AHD837" s="179" t="s">
        <v>69</v>
      </c>
      <c r="AHE837" s="10">
        <f>AHC837*1.1</f>
        <v>29.700000000000003</v>
      </c>
      <c r="AHF837" s="10"/>
      <c r="AHG837" s="239"/>
      <c r="AHH837" s="179" t="s">
        <v>99</v>
      </c>
      <c r="AHI837" s="441" t="s">
        <v>1717</v>
      </c>
      <c r="AHK837" s="180"/>
      <c r="AHL837" s="180">
        <f>VLOOKUP(AHI837,$A$879:$F$2508,6,FALSE)</f>
        <v>41</v>
      </c>
      <c r="AHM837" s="179" t="s">
        <v>69</v>
      </c>
      <c r="AHN837" s="10">
        <f>AHL837*1.1</f>
        <v>45.1</v>
      </c>
      <c r="AHO837" s="10"/>
      <c r="AHP837" s="239"/>
      <c r="AHQ837" s="179" t="s">
        <v>99</v>
      </c>
      <c r="AHR837" s="361" t="s">
        <v>1715</v>
      </c>
      <c r="AHT837" s="180"/>
      <c r="AHU837" s="180">
        <f>VLOOKUP(AHR837,$A$879:$F$2508,6,FALSE)</f>
        <v>60</v>
      </c>
      <c r="AHV837" s="179" t="s">
        <v>69</v>
      </c>
      <c r="AHW837" s="10">
        <f>AHU837*1.1</f>
        <v>66</v>
      </c>
      <c r="AHX837" s="10"/>
      <c r="AHY837" s="239"/>
      <c r="AHZ837" s="179" t="s">
        <v>99</v>
      </c>
      <c r="AIA837" s="361" t="s">
        <v>611</v>
      </c>
      <c r="AIC837" s="180"/>
      <c r="AID837" s="180">
        <f>VLOOKUP(AIA837,$A$879:$F$2508,6,FALSE)</f>
        <v>0</v>
      </c>
      <c r="AIE837" s="179" t="s">
        <v>69</v>
      </c>
      <c r="AIF837" s="10">
        <f>AID837*1.1</f>
        <v>0</v>
      </c>
      <c r="AIG837" s="10"/>
      <c r="AIH837" s="239"/>
      <c r="AII837" s="179" t="s">
        <v>99</v>
      </c>
      <c r="AIJ837" s="361" t="s">
        <v>2040</v>
      </c>
      <c r="AIL837" s="180"/>
      <c r="AIM837" s="180">
        <f>VLOOKUP(AIJ837,$A$879:$F$2508,6,FALSE)</f>
        <v>45</v>
      </c>
      <c r="AIN837" s="179" t="s">
        <v>69</v>
      </c>
      <c r="AIO837" s="10">
        <f>AIM837*1.1</f>
        <v>49.500000000000007</v>
      </c>
      <c r="AIP837" s="10"/>
      <c r="AIQ837" s="239"/>
      <c r="AIR837" s="179" t="s">
        <v>99</v>
      </c>
      <c r="AIS837" s="361" t="s">
        <v>1714</v>
      </c>
      <c r="AIU837" s="180"/>
      <c r="AIV837" s="180">
        <f>VLOOKUP(AIS837,$A$879:$F$2508,6,FALSE)</f>
        <v>116</v>
      </c>
      <c r="AIW837" s="179" t="s">
        <v>69</v>
      </c>
      <c r="AIX837" s="10">
        <f>AIV837*1.1</f>
        <v>127.60000000000001</v>
      </c>
      <c r="AIY837" s="10"/>
      <c r="AIZ837" s="239"/>
      <c r="AJA837" s="179" t="s">
        <v>99</v>
      </c>
      <c r="AJB837" s="371" t="s">
        <v>1714</v>
      </c>
      <c r="AJD837" s="180"/>
      <c r="AJE837" s="180">
        <f>VLOOKUP(AJB837,$A$879:$F$2508,6,FALSE)</f>
        <v>116</v>
      </c>
      <c r="AJF837" s="179" t="s">
        <v>69</v>
      </c>
      <c r="AJG837" s="10">
        <f>AJE837*1.1</f>
        <v>127.60000000000001</v>
      </c>
      <c r="AJH837" s="10"/>
      <c r="AJI837" s="239"/>
      <c r="AJJ837" s="179" t="s">
        <v>99</v>
      </c>
      <c r="AJK837" s="361" t="s">
        <v>2648</v>
      </c>
      <c r="AJM837" s="180"/>
      <c r="AJN837" s="180">
        <f>VLOOKUP(AJK837,$A$879:$F$2508,6,FALSE)</f>
        <v>103</v>
      </c>
      <c r="AJO837" s="179" t="s">
        <v>69</v>
      </c>
      <c r="AJP837" s="10">
        <f>AJN837*1.1</f>
        <v>113.30000000000001</v>
      </c>
      <c r="AJQ837" s="10"/>
      <c r="AJR837" s="239"/>
      <c r="AJS837" s="179" t="s">
        <v>99</v>
      </c>
      <c r="AJT837" s="367" t="s">
        <v>2648</v>
      </c>
      <c r="AJV837" s="180"/>
      <c r="AJW837" s="180">
        <f>VLOOKUP(AJT837,$A$879:$F$2508,6,FALSE)</f>
        <v>103</v>
      </c>
      <c r="AJX837" s="179" t="s">
        <v>69</v>
      </c>
      <c r="AJY837" s="10">
        <f>AJW837*1.1</f>
        <v>113.30000000000001</v>
      </c>
      <c r="AJZ837" s="10"/>
      <c r="AKA837" s="239"/>
      <c r="AKB837" s="179" t="s">
        <v>99</v>
      </c>
      <c r="AKC837" s="361" t="s">
        <v>1803</v>
      </c>
      <c r="AKE837" s="180"/>
      <c r="AKF837" s="180">
        <f>VLOOKUP(AKC837,$A$879:$F$2508,6,FALSE)</f>
        <v>27</v>
      </c>
      <c r="AKG837" s="179" t="s">
        <v>69</v>
      </c>
      <c r="AKH837" s="10">
        <f>AKF837*1.1</f>
        <v>29.700000000000003</v>
      </c>
      <c r="AKI837" s="10"/>
      <c r="AKJ837" s="239"/>
      <c r="AKK837" s="179" t="s">
        <v>99</v>
      </c>
      <c r="AKL837" s="361" t="s">
        <v>2040</v>
      </c>
      <c r="AKN837" s="180"/>
      <c r="AKO837" s="180">
        <f>VLOOKUP(AKL837,$A$879:$F$2508,6,FALSE)</f>
        <v>45</v>
      </c>
      <c r="AKP837" s="179" t="s">
        <v>69</v>
      </c>
      <c r="AKQ837" s="10">
        <f>AKO837*1.1</f>
        <v>49.500000000000007</v>
      </c>
      <c r="AKR837" s="10"/>
      <c r="AKS837" s="239"/>
      <c r="AKT837" s="179" t="s">
        <v>99</v>
      </c>
      <c r="AKU837" s="361" t="s">
        <v>2648</v>
      </c>
      <c r="AKW837" s="180"/>
      <c r="AKX837" s="180">
        <f>VLOOKUP(AKU837,$A$879:$F$2508,6,FALSE)</f>
        <v>103</v>
      </c>
      <c r="AKY837" s="179" t="s">
        <v>69</v>
      </c>
      <c r="AKZ837" s="10">
        <f>AKX837*1.1</f>
        <v>113.30000000000001</v>
      </c>
      <c r="ALA837" s="10"/>
      <c r="ALB837" s="239"/>
      <c r="ALC837" s="179" t="s">
        <v>99</v>
      </c>
      <c r="ALD837" s="361" t="s">
        <v>3139</v>
      </c>
      <c r="ALF837" s="180"/>
      <c r="ALG837" s="180">
        <f>VLOOKUP(ALD837,$A$879:$F$2508,6,FALSE)</f>
        <v>45</v>
      </c>
      <c r="ALH837" s="179" t="s">
        <v>69</v>
      </c>
      <c r="ALI837" s="10">
        <f>ALG837*1.1</f>
        <v>49.500000000000007</v>
      </c>
      <c r="ALJ837" s="10"/>
      <c r="ALK837" s="239"/>
      <c r="ALL837" s="179" t="s">
        <v>99</v>
      </c>
      <c r="ALM837" s="361" t="s">
        <v>1995</v>
      </c>
      <c r="ALO837" s="180"/>
      <c r="ALP837" s="180">
        <f>VLOOKUP(ALM837,$A$879:$F$2508,6,FALSE)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1" t="s">
        <v>2040</v>
      </c>
      <c r="ALX837" s="180"/>
      <c r="ALY837" s="180">
        <f>VLOOKUP(ALV837,$A$879:$F$2508,6,FALSE)</f>
        <v>45</v>
      </c>
      <c r="ALZ837" s="179" t="s">
        <v>69</v>
      </c>
      <c r="AMA837" s="10">
        <f>ALY837*1.1</f>
        <v>49.500000000000007</v>
      </c>
      <c r="AMB837" s="10"/>
      <c r="AMC837" s="239"/>
      <c r="AMD837" s="179" t="s">
        <v>99</v>
      </c>
      <c r="AME837" s="444" t="s">
        <v>1708</v>
      </c>
      <c r="AMG837" s="180"/>
      <c r="AMH837" s="180">
        <f>VLOOKUP(AME837,$A$879:$F$2508,6,FALSE)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3" t="s">
        <v>1708</v>
      </c>
      <c r="AMP837" s="180"/>
      <c r="AMQ837" s="180">
        <f>VLOOKUP(AMN837,$A$879:$F$2508,6,FALSE)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1" t="s">
        <v>535</v>
      </c>
      <c r="AMY837" s="180"/>
      <c r="AMZ837" s="180">
        <f>VLOOKUP(AMW837,$A$879:$F$2508,6,FALSE)</f>
        <v>131</v>
      </c>
      <c r="ANA837" s="179" t="s">
        <v>69</v>
      </c>
      <c r="ANB837" s="10">
        <f>AMZ837*1.1</f>
        <v>144.10000000000002</v>
      </c>
      <c r="ANC837" s="10"/>
      <c r="AND837" s="239"/>
      <c r="ANE837" s="179" t="s">
        <v>99</v>
      </c>
      <c r="ANF837" s="361" t="s">
        <v>3139</v>
      </c>
      <c r="ANH837" s="180"/>
      <c r="ANI837" s="180">
        <f>VLOOKUP(ANF837,$A$879:$F$2508,6,FALSE)</f>
        <v>45</v>
      </c>
      <c r="ANJ837" s="179" t="s">
        <v>69</v>
      </c>
      <c r="ANK837" s="10">
        <f>ANI837*1.1</f>
        <v>49.500000000000007</v>
      </c>
      <c r="ANL837" s="10"/>
      <c r="ANM837" s="239"/>
      <c r="ANN837" s="179" t="s">
        <v>99</v>
      </c>
      <c r="ANO837" s="371" t="s">
        <v>1995</v>
      </c>
      <c r="ANQ837" s="180"/>
      <c r="ANR837" s="180">
        <f>VLOOKUP(ANO837,$A$879:$F$2508,6,FALSE)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1" t="s">
        <v>1714</v>
      </c>
      <c r="ANZ837" s="180"/>
      <c r="AOA837" s="180">
        <f>VLOOKUP(ANX837,$A$879:$F$2508,6,FALSE)</f>
        <v>116</v>
      </c>
      <c r="AOB837" s="179" t="s">
        <v>69</v>
      </c>
      <c r="AOC837" s="10">
        <f>AOA837*1.1</f>
        <v>127.60000000000001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VLOOKUP(AOG837,$A$879:$F$2508,6,FALSE)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1" t="s">
        <v>440</v>
      </c>
      <c r="AOR837" s="180"/>
      <c r="AOS837" s="180">
        <f>VLOOKUP(AOP837,$A$879:$F$2508,6,FALSE)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7" t="s">
        <v>2050</v>
      </c>
      <c r="APA837" s="180"/>
      <c r="APB837" s="180">
        <f>VLOOKUP(AOY837,$A$879:$F$2508,6,FALSE)</f>
        <v>127</v>
      </c>
      <c r="APC837" s="179" t="s">
        <v>69</v>
      </c>
      <c r="APD837" s="10">
        <f>APB837*1.1</f>
        <v>139.70000000000002</v>
      </c>
      <c r="APE837" s="10"/>
      <c r="APF837" s="239"/>
      <c r="APG837" s="179" t="s">
        <v>99</v>
      </c>
      <c r="APH837" s="361" t="s">
        <v>975</v>
      </c>
      <c r="APJ837" s="180"/>
      <c r="APK837" s="180">
        <f>VLOOKUP(APH837,$A$879:$F$2508,6,FALSE)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VLOOKUP(APQ837,$A$879:$F$2508,6,FALSE)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1" t="s">
        <v>435</v>
      </c>
      <c r="AQB837" s="180"/>
      <c r="AQC837" s="180">
        <f>VLOOKUP(APZ837,$A$879:$F$2508,6,FALSE)</f>
        <v>0</v>
      </c>
      <c r="AQD837" s="179" t="s">
        <v>69</v>
      </c>
      <c r="AQE837" s="10">
        <f>AQC837*1.1</f>
        <v>0</v>
      </c>
      <c r="AQF837" s="10"/>
      <c r="AQG837" s="239"/>
      <c r="AQH837" s="179" t="s">
        <v>99</v>
      </c>
      <c r="AQI837" s="361" t="s">
        <v>2648</v>
      </c>
      <c r="AQK837" s="180"/>
      <c r="AQL837" s="180">
        <f>VLOOKUP(AQI837,$A$879:$F$2508,6,FALSE)</f>
        <v>103</v>
      </c>
      <c r="AQM837" s="179" t="s">
        <v>69</v>
      </c>
      <c r="AQN837" s="10">
        <f>AQL837*1.1</f>
        <v>113.30000000000001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VLOOKUP(AQR837,$A$879:$F$2508,6,FALSE)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VLOOKUP(ARA837,$A$879:$F$2508,6,FALSE)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VLOOKUP(ARJ837,$A$879:$F$2508,6,FALSE)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VLOOKUP(ARS837,$A$879:$F$2508,6,FALSE)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1" t="s">
        <v>1995</v>
      </c>
      <c r="ASD837" s="180"/>
      <c r="ASE837" s="180">
        <f>VLOOKUP(ASB837,$A$879:$F$2508,6,FALSE)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VLOOKUP(ASK837,$A$879:$F$2508,6,FALSE)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1" t="s">
        <v>1392</v>
      </c>
      <c r="ASV837" s="180"/>
      <c r="ASW837" s="180">
        <f>VLOOKUP(AST837,$A$879:$F$2508,6,FALSE)</f>
        <v>40</v>
      </c>
      <c r="ASX837" s="179" t="s">
        <v>69</v>
      </c>
      <c r="ASY837" s="10">
        <f>ASW837*1.1</f>
        <v>44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VLOOKUP(ATC837,$A$879:$F$2508,6,FALSE)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VLOOKUP(ATL837,$A$879:$F$2508,6,FALSE)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VLOOKUP(ATU837,$A$879:$F$2508,6,FALSE)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VLOOKUP(AUD837,$A$879:$F$2508,6,FALSE)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VLOOKUP(AUM837,$A$879:$F$2508,6,FALSE)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VLOOKUP(AUV837,$A$879:$F$2508,6,FALSE)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VLOOKUP(AVE837,$A$879:$F$2508,6,FALSE)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VLOOKUP(AVN837,$A$879:$F$2508,6,FALSE)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VLOOKUP(AVW837,$A$879:$F$2508,6,FALSE)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VLOOKUP(AWF837,$A$879:$F$2508,6,FALSE)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1" t="s">
        <v>2040</v>
      </c>
      <c r="AWQ837" s="180"/>
      <c r="AWR837" s="180">
        <f>VLOOKUP(AWO837,$A$879:$F$2508,6,FALSE)</f>
        <v>45</v>
      </c>
      <c r="AWS837" s="179" t="s">
        <v>69</v>
      </c>
      <c r="AWT837" s="10">
        <f>AWR837*1.1</f>
        <v>49.500000000000007</v>
      </c>
      <c r="AWU837" s="10"/>
      <c r="AWV837" s="239"/>
      <c r="AWW837" s="179" t="s">
        <v>99</v>
      </c>
      <c r="AWX837" s="361" t="s">
        <v>1714</v>
      </c>
      <c r="AWZ837" s="180"/>
      <c r="AXA837" s="180">
        <f>VLOOKUP(AWX837,$A$879:$F$2508,6,FALSE)</f>
        <v>116</v>
      </c>
      <c r="AXB837" s="179" t="s">
        <v>69</v>
      </c>
      <c r="AXC837" s="10">
        <f>AXA837*1.1</f>
        <v>127.60000000000001</v>
      </c>
      <c r="AXD837" s="10"/>
      <c r="AXE837" s="239"/>
      <c r="AXF837" s="179" t="s">
        <v>99</v>
      </c>
      <c r="AXG837" s="361" t="s">
        <v>1715</v>
      </c>
      <c r="AXI837" s="180"/>
      <c r="AXJ837" s="180">
        <f>VLOOKUP(AXG837,$A$879:$F$2508,6,FALSE)</f>
        <v>60</v>
      </c>
      <c r="AXK837" s="179" t="s">
        <v>69</v>
      </c>
      <c r="AXL837" s="10">
        <f>AXJ837*1.1</f>
        <v>66</v>
      </c>
      <c r="AXM837" s="10"/>
      <c r="AXN837" s="239"/>
      <c r="AXO837" s="179" t="s">
        <v>99</v>
      </c>
      <c r="AXP837" s="361" t="s">
        <v>431</v>
      </c>
      <c r="AXR837" s="180"/>
      <c r="AXS837" s="180">
        <f>VLOOKUP(AXP837,$A$879:$F$2508,6,FALSE)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1" t="s">
        <v>3139</v>
      </c>
      <c r="AYA837" s="180"/>
      <c r="AYB837" s="180">
        <f>VLOOKUP(AXY837,$A$879:$F$2508,6,FALSE)</f>
        <v>45</v>
      </c>
      <c r="AYC837" s="179" t="s">
        <v>69</v>
      </c>
      <c r="AYD837" s="10">
        <f>AYB837*1.1</f>
        <v>49.500000000000007</v>
      </c>
      <c r="AYE837" s="10"/>
      <c r="AYF837" s="239"/>
      <c r="AYG837" s="179" t="s">
        <v>99</v>
      </c>
      <c r="AYH837" s="361" t="s">
        <v>435</v>
      </c>
      <c r="AYJ837" s="180"/>
      <c r="AYK837" s="180">
        <f>VLOOKUP(AYH837,$A$879:$F$2508,6,FALSE)</f>
        <v>0</v>
      </c>
      <c r="AYL837" s="179" t="s">
        <v>69</v>
      </c>
      <c r="AYM837" s="10">
        <f>AYK837*1.1</f>
        <v>0</v>
      </c>
      <c r="AYN837" s="10"/>
      <c r="AYO837" s="239"/>
      <c r="AYP837" s="179" t="s">
        <v>99</v>
      </c>
      <c r="AYQ837" s="361" t="s">
        <v>611</v>
      </c>
      <c r="AYS837" s="180"/>
      <c r="AYT837" s="180">
        <f>VLOOKUP(AYQ837,$A$879:$F$2508,6,FALSE)</f>
        <v>0</v>
      </c>
      <c r="AYU837" s="179" t="s">
        <v>69</v>
      </c>
      <c r="AYV837" s="10">
        <f>AYT837*1.1</f>
        <v>0</v>
      </c>
      <c r="AYW837" s="10"/>
      <c r="AYX837" s="239"/>
      <c r="AYY837" s="179" t="s">
        <v>99</v>
      </c>
      <c r="AYZ837" s="361" t="s">
        <v>2040</v>
      </c>
      <c r="AZB837" s="180"/>
      <c r="AZC837" s="180">
        <f>VLOOKUP(AYZ837,$A$879:$F$2508,6,FALSE)</f>
        <v>45</v>
      </c>
      <c r="AZD837" s="179" t="s">
        <v>69</v>
      </c>
      <c r="AZE837" s="10">
        <f>AZC837*1.1</f>
        <v>49.500000000000007</v>
      </c>
      <c r="AZF837" s="10"/>
      <c r="AZG837" s="239"/>
      <c r="AZH837" s="179" t="s">
        <v>99</v>
      </c>
      <c r="AZI837" s="361" t="s">
        <v>589</v>
      </c>
      <c r="AZK837" s="180"/>
      <c r="AZL837" s="180">
        <f>VLOOKUP(AZI837,$A$879:$F$2508,6,FALSE)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1" t="s">
        <v>1708</v>
      </c>
      <c r="AZT837" s="180"/>
      <c r="AZU837" s="180">
        <f>VLOOKUP(AZR837,$A$879:$F$2508,6,FALSE)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1" t="s">
        <v>3139</v>
      </c>
      <c r="BAC837" s="180"/>
      <c r="BAD837" s="180">
        <f>VLOOKUP(BAA837,$A$879:$F$2508,6,FALSE)</f>
        <v>45</v>
      </c>
      <c r="BAE837" s="179" t="s">
        <v>69</v>
      </c>
      <c r="BAF837" s="10">
        <f>BAD837*1.1</f>
        <v>49.500000000000007</v>
      </c>
      <c r="BAG837" s="10"/>
      <c r="BAH837" s="239"/>
      <c r="BAI837" s="179" t="s">
        <v>99</v>
      </c>
      <c r="BAJ837" s="441" t="s">
        <v>444</v>
      </c>
      <c r="BAL837" s="180"/>
      <c r="BAM837" s="180">
        <f>VLOOKUP(BAJ837,$A$879:$F$2508,6,FALSE)</f>
        <v>43</v>
      </c>
      <c r="BAN837" s="179" t="s">
        <v>69</v>
      </c>
      <c r="BAO837" s="10">
        <f>BAM837*1.1</f>
        <v>47.300000000000004</v>
      </c>
      <c r="BAP837" s="10"/>
      <c r="BAQ837" s="239"/>
      <c r="BAR837" s="179" t="s">
        <v>99</v>
      </c>
      <c r="BAS837" s="361" t="s">
        <v>1995</v>
      </c>
      <c r="BAU837" s="180"/>
      <c r="BAV837" s="180">
        <f>VLOOKUP(BAS837,$A$879:$F$2508,6,FALSE)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1" t="s">
        <v>444</v>
      </c>
      <c r="BBD837" s="180"/>
      <c r="BBE837" s="180">
        <f>VLOOKUP(BBB837,$A$879:$F$2508,6,FALSE)</f>
        <v>43</v>
      </c>
      <c r="BBF837" s="179" t="s">
        <v>69</v>
      </c>
      <c r="BBG837" s="10">
        <f>BBE837*1.1</f>
        <v>47.300000000000004</v>
      </c>
      <c r="BBH837" s="10"/>
      <c r="BBI837" s="239"/>
      <c r="BBJ837" s="179" t="s">
        <v>99</v>
      </c>
      <c r="BBK837" s="361" t="s">
        <v>1717</v>
      </c>
      <c r="BBM837" s="180"/>
      <c r="BBN837" s="180">
        <f>VLOOKUP(BBK837,$A$879:$F$2508,6,FALSE)</f>
        <v>41</v>
      </c>
      <c r="BBO837" s="179" t="s">
        <v>69</v>
      </c>
      <c r="BBP837" s="10">
        <f>BBN837*1.1</f>
        <v>45.1</v>
      </c>
      <c r="BBQ837" s="10"/>
      <c r="BBR837" s="239"/>
      <c r="BBS837" s="179" t="s">
        <v>99</v>
      </c>
      <c r="BBT837" s="367" t="s">
        <v>2040</v>
      </c>
      <c r="BBV837" s="180"/>
      <c r="BBW837" s="180">
        <f>VLOOKUP(BBT837,$A$879:$F$2508,6,FALSE)</f>
        <v>45</v>
      </c>
      <c r="BBX837" s="179" t="s">
        <v>69</v>
      </c>
      <c r="BBY837" s="10">
        <f>BBW837*1.1</f>
        <v>49.500000000000007</v>
      </c>
      <c r="BBZ837" s="10"/>
      <c r="BCA837" s="239"/>
      <c r="BCB837" s="179" t="s">
        <v>99</v>
      </c>
      <c r="BCC837" s="361" t="s">
        <v>465</v>
      </c>
      <c r="BCE837" s="180"/>
      <c r="BCF837" s="180">
        <f>VLOOKUP(BCC837,$A$879:$F$2508,6,FALSE)</f>
        <v>3</v>
      </c>
      <c r="BCG837" s="179" t="s">
        <v>69</v>
      </c>
      <c r="BCH837" s="10">
        <f>BCF837*1.1</f>
        <v>3.3000000000000003</v>
      </c>
      <c r="BCI837" s="10"/>
      <c r="BCJ837" s="239"/>
      <c r="BCK837" s="179" t="s">
        <v>99</v>
      </c>
      <c r="BCL837" s="361" t="s">
        <v>2648</v>
      </c>
      <c r="BCN837" s="180"/>
      <c r="BCO837" s="180">
        <f>VLOOKUP(BCL837,$A$879:$F$2508,6,FALSE)</f>
        <v>103</v>
      </c>
      <c r="BCP837" s="179" t="s">
        <v>69</v>
      </c>
      <c r="BCQ837" s="10">
        <f>BCO837*1.1</f>
        <v>113.30000000000001</v>
      </c>
      <c r="BCR837" s="10"/>
      <c r="BCS837" s="239"/>
      <c r="BCT837" s="179" t="s">
        <v>99</v>
      </c>
      <c r="BCU837" s="371" t="s">
        <v>1714</v>
      </c>
      <c r="BCW837" s="180"/>
      <c r="BCX837" s="180">
        <f>VLOOKUP(BCU837,$A$879:$F$2508,6,FALSE)</f>
        <v>116</v>
      </c>
      <c r="BCY837" s="179" t="s">
        <v>69</v>
      </c>
      <c r="BCZ837" s="10">
        <f>BCX837*1.1</f>
        <v>127.60000000000001</v>
      </c>
      <c r="BDA837" s="10"/>
      <c r="BDB837" s="239"/>
      <c r="BDC837" s="179" t="s">
        <v>99</v>
      </c>
      <c r="BDD837" s="367" t="s">
        <v>1448</v>
      </c>
      <c r="BDF837" s="180"/>
      <c r="BDG837" s="180">
        <f>VLOOKUP(BDD837,$A$879:$F$2508,6,FALSE)</f>
        <v>156</v>
      </c>
      <c r="BDH837" s="179" t="s">
        <v>69</v>
      </c>
      <c r="BDI837" s="10">
        <f>BDG837*1.1</f>
        <v>171.60000000000002</v>
      </c>
      <c r="BDJ837" s="10"/>
      <c r="BDK837" s="239"/>
      <c r="BDL837" s="179" t="s">
        <v>99</v>
      </c>
      <c r="BDM837" s="361" t="s">
        <v>1714</v>
      </c>
      <c r="BDO837" s="180"/>
      <c r="BDP837" s="180">
        <f>VLOOKUP(BDM837,$A$879:$F$2508,6,FALSE)</f>
        <v>116</v>
      </c>
      <c r="BDQ837" s="179" t="s">
        <v>69</v>
      </c>
      <c r="BDR837" s="10">
        <f>BDP837*1.1</f>
        <v>127.60000000000001</v>
      </c>
      <c r="BDS837" s="10"/>
      <c r="BDT837" s="239"/>
      <c r="BDU837" s="179" t="s">
        <v>99</v>
      </c>
      <c r="BDV837" s="361" t="s">
        <v>435</v>
      </c>
      <c r="BDX837" s="180"/>
      <c r="BDY837" s="180">
        <f>VLOOKUP(BDV837,$A$879:$F$2508,6,FALSE)</f>
        <v>0</v>
      </c>
      <c r="BDZ837" s="179" t="s">
        <v>69</v>
      </c>
      <c r="BEA837" s="10">
        <f>BDY837*1.1</f>
        <v>0</v>
      </c>
      <c r="BEB837" s="10"/>
      <c r="BEC837" s="239"/>
      <c r="BED837" s="179" t="s">
        <v>99</v>
      </c>
      <c r="BEE837" s="361" t="s">
        <v>1714</v>
      </c>
      <c r="BEG837" s="180"/>
      <c r="BEH837" s="180">
        <f>VLOOKUP(BEE837,$A$879:$F$2508,6,FALSE)</f>
        <v>116</v>
      </c>
      <c r="BEI837" s="179" t="s">
        <v>69</v>
      </c>
      <c r="BEJ837" s="10">
        <f>BEH837*1.1</f>
        <v>127.60000000000001</v>
      </c>
      <c r="BEK837" s="10"/>
      <c r="BEL837" s="239"/>
      <c r="BEM837" s="179" t="s">
        <v>99</v>
      </c>
      <c r="BEN837" s="361" t="s">
        <v>1995</v>
      </c>
      <c r="BEP837" s="180"/>
      <c r="BEQ837" s="180">
        <f>VLOOKUP(BEN837,$A$879:$F$2508,6,FALSE)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1" t="s">
        <v>1715</v>
      </c>
      <c r="BEY837" s="180"/>
      <c r="BEZ837" s="180">
        <f>VLOOKUP(BEW837,$A$879:$F$2508,6,FALSE)</f>
        <v>60</v>
      </c>
      <c r="BFA837" s="179" t="s">
        <v>69</v>
      </c>
      <c r="BFB837" s="10">
        <f>BEZ837*1.1</f>
        <v>66</v>
      </c>
      <c r="BFC837" s="10"/>
      <c r="BFD837" s="239"/>
      <c r="BFE837" s="179" t="s">
        <v>99</v>
      </c>
      <c r="BFF837" s="361" t="s">
        <v>1995</v>
      </c>
      <c r="BFH837" s="180"/>
      <c r="BFI837" s="180">
        <f>VLOOKUP(BFF837,$A$879:$F$2508,6,FALSE)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1" t="s">
        <v>2472</v>
      </c>
      <c r="BFQ837" s="180"/>
      <c r="BFR837" s="180">
        <f>VLOOKUP(BFO837,$A$879:$F$2508,6,FALSE)</f>
        <v>15</v>
      </c>
      <c r="BFS837" s="179" t="s">
        <v>69</v>
      </c>
      <c r="BFT837" s="10">
        <f>BFR837*1.1</f>
        <v>16.5</v>
      </c>
      <c r="BFU837" s="10"/>
      <c r="BFV837" s="239"/>
      <c r="BFW837" s="179" t="s">
        <v>99</v>
      </c>
      <c r="BFX837" s="371" t="s">
        <v>1714</v>
      </c>
      <c r="BFZ837" s="180"/>
      <c r="BGA837" s="180">
        <f>VLOOKUP(BFX837,$A$879:$F$2508,6,FALSE)</f>
        <v>116</v>
      </c>
      <c r="BGB837" s="179" t="s">
        <v>69</v>
      </c>
      <c r="BGC837" s="10">
        <f>BGA837*1.1</f>
        <v>127.60000000000001</v>
      </c>
      <c r="BGD837" s="10"/>
      <c r="BGE837" s="239"/>
      <c r="BGF837" s="179" t="s">
        <v>99</v>
      </c>
      <c r="BGG837" s="361" t="s">
        <v>2641</v>
      </c>
      <c r="BGI837" s="180"/>
      <c r="BGJ837" s="180">
        <f>VLOOKUP(BGG837,$A$879:$F$2508,6,FALSE)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1" t="s">
        <v>1714</v>
      </c>
      <c r="BGR837" s="180"/>
      <c r="BGS837" s="180">
        <f>VLOOKUP(BGP837,$A$879:$F$2508,6,FALSE)</f>
        <v>116</v>
      </c>
      <c r="BGT837" s="179" t="s">
        <v>69</v>
      </c>
      <c r="BGU837" s="10">
        <f>BGS837*1.1</f>
        <v>127.60000000000001</v>
      </c>
      <c r="BGV837" s="10"/>
      <c r="BGW837" s="239"/>
      <c r="BGX837" s="179" t="s">
        <v>99</v>
      </c>
      <c r="BGY837" s="361" t="s">
        <v>2040</v>
      </c>
      <c r="BHA837" s="180"/>
      <c r="BHB837" s="180">
        <f>VLOOKUP(BGY837,$A$879:$F$2508,6,FALSE)</f>
        <v>45</v>
      </c>
      <c r="BHC837" s="179" t="s">
        <v>69</v>
      </c>
      <c r="BHD837" s="10">
        <f>BHB837*1.1</f>
        <v>49.500000000000007</v>
      </c>
      <c r="BHE837" s="10"/>
    </row>
    <row r="838" spans="1:1565" s="14" customFormat="1" ht="15">
      <c r="A838" s="179"/>
      <c r="B838" s="364"/>
      <c r="D838" s="179"/>
      <c r="E838" s="179"/>
      <c r="F838" s="179"/>
      <c r="G838" s="10"/>
      <c r="H838" s="10">
        <f>SUM(G833:G837)</f>
        <v>467.7</v>
      </c>
      <c r="I838" s="233"/>
      <c r="J838" s="179"/>
      <c r="K838" s="438"/>
      <c r="M838" s="179"/>
      <c r="N838" s="179"/>
      <c r="O838" s="179"/>
      <c r="P838" s="10"/>
      <c r="Q838" s="10">
        <f>SUM(P833:P837)</f>
        <v>363.09999999999997</v>
      </c>
      <c r="R838" s="233"/>
      <c r="S838" s="179"/>
      <c r="T838" s="438"/>
      <c r="V838" s="179"/>
      <c r="W838" s="179"/>
      <c r="X838" s="179"/>
      <c r="Y838" s="10"/>
      <c r="Z838" s="10">
        <f>SUM(Y833:Y837)</f>
        <v>520.80000000000007</v>
      </c>
      <c r="AA838" s="233"/>
      <c r="AB838" s="179"/>
      <c r="AC838" s="438"/>
      <c r="AE838" s="179"/>
      <c r="AF838" s="179"/>
      <c r="AG838" s="179"/>
      <c r="AH838" s="10"/>
      <c r="AI838" s="10">
        <f>SUM(AH833:AH837)</f>
        <v>500.59999999999997</v>
      </c>
      <c r="AJ838" s="233"/>
      <c r="AK838" s="179"/>
      <c r="AL838" s="438"/>
      <c r="AN838" s="179"/>
      <c r="AO838" s="179"/>
      <c r="AP838" s="179"/>
      <c r="AQ838" s="10"/>
      <c r="AR838" s="10">
        <f>SUM(AQ833:AQ837)</f>
        <v>465.20000000000005</v>
      </c>
      <c r="AS838" s="233"/>
      <c r="AT838" s="179"/>
      <c r="AU838" s="438"/>
      <c r="AW838" s="179"/>
      <c r="AX838" s="179"/>
      <c r="AY838" s="179"/>
      <c r="AZ838" s="10"/>
      <c r="BA838" s="10">
        <f>SUM(AZ833:AZ837)</f>
        <v>525.59999999999991</v>
      </c>
      <c r="BB838" s="233"/>
      <c r="BC838" s="179"/>
      <c r="BD838" s="438"/>
      <c r="BF838" s="179"/>
      <c r="BG838" s="179"/>
      <c r="BH838" s="179"/>
      <c r="BI838" s="10"/>
      <c r="BJ838" s="10">
        <f>SUM(BI833:BI837)</f>
        <v>513.29999999999995</v>
      </c>
      <c r="BK838" s="233"/>
      <c r="BL838" s="179"/>
      <c r="BM838" s="438"/>
      <c r="BO838" s="179"/>
      <c r="BP838" s="179"/>
      <c r="BQ838" s="179"/>
      <c r="BR838" s="10"/>
      <c r="BS838" s="10">
        <f>SUM(BR833:BR837)</f>
        <v>363.20000000000005</v>
      </c>
      <c r="BT838" s="233"/>
      <c r="BU838" s="179"/>
      <c r="BV838" s="438"/>
      <c r="BX838" s="179"/>
      <c r="BY838" s="179"/>
      <c r="BZ838" s="179"/>
      <c r="CA838" s="10"/>
      <c r="CB838" s="10">
        <f>SUM(CA833:CA837)</f>
        <v>327.10000000000002</v>
      </c>
      <c r="CC838" s="233"/>
      <c r="CD838" s="179"/>
      <c r="CE838" s="438"/>
      <c r="CG838" s="179"/>
      <c r="CH838" s="179"/>
      <c r="CI838" s="179"/>
      <c r="CJ838" s="10"/>
      <c r="CK838" s="10">
        <f>SUM(CJ833:CJ837)</f>
        <v>261.2</v>
      </c>
      <c r="CL838" s="233"/>
      <c r="CM838" s="179"/>
      <c r="CN838" s="438"/>
      <c r="CP838" s="179"/>
      <c r="CQ838" s="179"/>
      <c r="CR838" s="179"/>
      <c r="CS838" s="10"/>
      <c r="CT838" s="10">
        <f>SUM(CS833:CS837)</f>
        <v>576.65000000000009</v>
      </c>
      <c r="CU838" s="233"/>
      <c r="CV838" s="179"/>
      <c r="CW838" s="438"/>
      <c r="CY838" s="179"/>
      <c r="CZ838" s="179"/>
      <c r="DA838" s="179"/>
      <c r="DB838" s="10"/>
      <c r="DC838" s="10">
        <f>SUM(DB833:DB837)</f>
        <v>371.7</v>
      </c>
      <c r="DD838" s="233"/>
      <c r="DE838" s="179"/>
      <c r="DF838" s="438"/>
      <c r="DH838" s="179"/>
      <c r="DI838" s="179"/>
      <c r="DJ838" s="179"/>
      <c r="DK838" s="10"/>
      <c r="DL838" s="10">
        <f>SUM(DK833:DK837)</f>
        <v>603.29999999999995</v>
      </c>
      <c r="DM838" s="233"/>
      <c r="DN838" s="179"/>
      <c r="DO838" s="438"/>
      <c r="DQ838" s="179"/>
      <c r="DR838" s="179"/>
      <c r="DS838" s="179"/>
      <c r="DT838" s="10"/>
      <c r="DU838" s="10">
        <f>SUM(DT833:DT837)</f>
        <v>368.40000000000003</v>
      </c>
      <c r="DV838" s="233"/>
      <c r="DW838" s="179"/>
      <c r="DX838" s="438"/>
      <c r="DZ838" s="179"/>
      <c r="EA838" s="179"/>
      <c r="EB838" s="179"/>
      <c r="EC838" s="10"/>
      <c r="ED838" s="10">
        <f>SUM(EC833:EC837)</f>
        <v>212.3</v>
      </c>
      <c r="EE838" s="233"/>
      <c r="EF838" s="179"/>
      <c r="EG838" s="438"/>
      <c r="EI838" s="179"/>
      <c r="EJ838" s="179"/>
      <c r="EK838" s="179"/>
      <c r="EL838" s="10"/>
      <c r="EM838" s="10">
        <f>SUM(EL833:EL837)</f>
        <v>501.3</v>
      </c>
      <c r="EN838" s="233"/>
      <c r="EO838" s="179"/>
      <c r="EP838" s="438"/>
      <c r="ER838" s="179"/>
      <c r="ES838" s="179"/>
      <c r="ET838" s="179"/>
      <c r="EU838" s="10"/>
      <c r="EV838" s="10">
        <f>SUM(EU833:EU837)</f>
        <v>396.35</v>
      </c>
      <c r="EW838" s="233"/>
      <c r="EX838" s="179"/>
      <c r="EY838" s="438"/>
      <c r="FA838" s="179"/>
      <c r="FB838" s="179"/>
      <c r="FC838" s="179"/>
      <c r="FD838" s="10"/>
      <c r="FE838" s="10">
        <f>SUM(FD833:FD837)</f>
        <v>265</v>
      </c>
      <c r="FF838" s="233"/>
      <c r="FG838" s="179"/>
      <c r="FH838" s="438"/>
      <c r="FJ838" s="179"/>
      <c r="FK838" s="179"/>
      <c r="FL838" s="179"/>
      <c r="FM838" s="10"/>
      <c r="FN838" s="10">
        <f>SUM(FM833:FM837)</f>
        <v>576.30000000000007</v>
      </c>
      <c r="FO838" s="233"/>
      <c r="FP838" s="179"/>
      <c r="FQ838" s="438"/>
      <c r="FS838" s="179"/>
      <c r="FT838" s="179"/>
      <c r="FU838" s="179"/>
      <c r="FV838" s="10"/>
      <c r="FW838" s="10">
        <f>SUM(FV833:FV837)</f>
        <v>212.3</v>
      </c>
      <c r="FX838" s="233"/>
      <c r="FY838" s="179"/>
      <c r="FZ838" s="370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8"/>
      <c r="GK838" s="179"/>
      <c r="GL838" s="179"/>
      <c r="GM838" s="179"/>
      <c r="GN838" s="10"/>
      <c r="GO838" s="10">
        <f>SUM(GN833:GN837)</f>
        <v>432.2</v>
      </c>
      <c r="GP838" s="233"/>
      <c r="GQ838" s="179"/>
      <c r="GR838" s="438"/>
      <c r="GT838" s="179"/>
      <c r="GU838" s="179"/>
      <c r="GV838" s="179"/>
      <c r="GW838" s="179"/>
      <c r="GX838" s="10">
        <f>SUM(GW833:GW837)</f>
        <v>437.3</v>
      </c>
      <c r="GY838" s="233"/>
      <c r="GZ838" s="179"/>
      <c r="HA838" s="438"/>
      <c r="HC838" s="179"/>
      <c r="HD838" s="179"/>
      <c r="HE838" s="179"/>
      <c r="HF838" s="10"/>
      <c r="HG838" s="10">
        <f>SUM(HF833:HF837)</f>
        <v>60.7</v>
      </c>
      <c r="HH838" s="233"/>
      <c r="HI838" s="179"/>
      <c r="HJ838" s="438"/>
      <c r="HL838" s="179"/>
      <c r="HM838" s="179"/>
      <c r="HN838" s="179"/>
      <c r="HO838" s="179"/>
      <c r="HP838" s="10">
        <f>SUM(HO833:HO837)</f>
        <v>708</v>
      </c>
      <c r="HQ838" s="233"/>
      <c r="HR838" s="179"/>
      <c r="HS838" s="438"/>
      <c r="HU838" s="179"/>
      <c r="HV838" s="179"/>
      <c r="HW838" s="179"/>
      <c r="HX838" s="179"/>
      <c r="HY838" s="10">
        <f>SUM(HX833:HX837)</f>
        <v>179.1</v>
      </c>
      <c r="HZ838" s="233"/>
      <c r="IA838" s="179"/>
      <c r="IB838" s="438"/>
      <c r="ID838" s="179"/>
      <c r="IE838" s="179"/>
      <c r="IF838" s="179"/>
      <c r="IG838" s="179"/>
      <c r="IH838" s="10">
        <f>SUM(IG833:IG837)</f>
        <v>323.39999999999998</v>
      </c>
      <c r="II838" s="233"/>
      <c r="IJ838" s="179"/>
      <c r="IK838" s="438"/>
      <c r="IM838" s="179"/>
      <c r="IN838" s="179"/>
      <c r="IO838" s="179"/>
      <c r="IP838" s="10"/>
      <c r="IQ838" s="10">
        <f>SUM(IP833:IP837)</f>
        <v>214.3</v>
      </c>
      <c r="IR838" s="233"/>
      <c r="IS838" s="179"/>
      <c r="IT838" s="438"/>
      <c r="IV838" s="179"/>
      <c r="IW838" s="179"/>
      <c r="IX838" s="179"/>
      <c r="IY838" s="10"/>
      <c r="IZ838" s="10">
        <f>SUM(IY833:IY837)</f>
        <v>667.09999999999991</v>
      </c>
      <c r="JA838" s="233"/>
      <c r="JB838" s="179"/>
      <c r="JC838" s="438"/>
      <c r="JE838" s="179"/>
      <c r="JF838" s="179"/>
      <c r="JG838" s="179"/>
      <c r="JH838" s="10"/>
      <c r="JI838" s="10">
        <f>SUM(JH833:JH837)</f>
        <v>480.6</v>
      </c>
      <c r="JJ838" s="233"/>
      <c r="JK838" s="179"/>
      <c r="JL838" s="438"/>
      <c r="JN838" s="179"/>
      <c r="JO838" s="179"/>
      <c r="JP838" s="179"/>
      <c r="JQ838" s="10"/>
      <c r="JR838" s="10">
        <f>SUM(JQ833:JQ837)</f>
        <v>419.90000000000003</v>
      </c>
      <c r="JS838" s="233"/>
      <c r="JT838" s="179"/>
      <c r="JU838" s="438"/>
      <c r="JW838" s="179"/>
      <c r="JX838" s="179"/>
      <c r="JY838" s="179"/>
      <c r="JZ838" s="10"/>
      <c r="KA838" s="10">
        <f>SUM(JZ833:JZ837)</f>
        <v>504.7</v>
      </c>
      <c r="KB838" s="233"/>
      <c r="KC838" s="179"/>
      <c r="KD838" s="370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8"/>
      <c r="KO838" s="179"/>
      <c r="KP838" s="179"/>
      <c r="KQ838" s="179"/>
      <c r="KR838" s="179"/>
      <c r="KS838" s="10">
        <f>SUM(KR833:KR837)</f>
        <v>636.75</v>
      </c>
      <c r="KT838" s="233"/>
      <c r="KU838" s="179"/>
      <c r="KV838" s="438"/>
      <c r="KX838" s="179"/>
      <c r="KY838" s="179"/>
      <c r="KZ838" s="179"/>
      <c r="LA838" s="10"/>
      <c r="LB838" s="10">
        <f>SUM(LA833:LA837)</f>
        <v>388.5</v>
      </c>
      <c r="LC838" s="233"/>
      <c r="LD838" s="179"/>
      <c r="LE838" s="370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8"/>
      <c r="LP838" s="179"/>
      <c r="LQ838" s="179"/>
      <c r="LR838" s="179"/>
      <c r="LS838" s="10"/>
      <c r="LT838" s="10">
        <f>SUM(LS833:LS837)</f>
        <v>450.29999999999995</v>
      </c>
      <c r="LU838" s="233"/>
      <c r="LV838" s="179"/>
      <c r="LW838" s="438"/>
      <c r="LY838" s="179"/>
      <c r="LZ838" s="179"/>
      <c r="MA838" s="179"/>
      <c r="MB838" s="10"/>
      <c r="MC838" s="10">
        <f>SUM(MB833:MB837)</f>
        <v>623.59999999999991</v>
      </c>
      <c r="MD838" s="233"/>
      <c r="ME838" s="179"/>
      <c r="MF838" s="438"/>
      <c r="MH838" s="179"/>
      <c r="MI838" s="179"/>
      <c r="MJ838" s="179"/>
      <c r="MK838" s="10"/>
      <c r="ML838" s="10">
        <f>SUM(MK833:MK837)</f>
        <v>296.40000000000003</v>
      </c>
      <c r="MM838" s="233"/>
      <c r="MN838" s="179"/>
      <c r="MO838" s="370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8"/>
      <c r="MZ838" s="179"/>
      <c r="NA838" s="179"/>
      <c r="NB838" s="179"/>
      <c r="NC838" s="10"/>
      <c r="ND838" s="10">
        <f>SUM(NC833:NC837)</f>
        <v>484.4</v>
      </c>
      <c r="NE838" s="233"/>
      <c r="NF838" s="179"/>
      <c r="NG838" s="438"/>
      <c r="NI838" s="179"/>
      <c r="NJ838" s="179"/>
      <c r="NK838" s="179"/>
      <c r="NL838" s="10"/>
      <c r="NM838" s="10">
        <f>SUM(NL833:NL837)</f>
        <v>227.2</v>
      </c>
      <c r="NN838" s="233"/>
      <c r="NO838" s="179"/>
      <c r="NP838" s="438"/>
      <c r="NR838" s="179"/>
      <c r="NS838" s="179"/>
      <c r="NT838" s="179"/>
      <c r="NU838" s="10"/>
      <c r="NV838" s="10">
        <f>SUM(NU833:NU837)</f>
        <v>464.2</v>
      </c>
      <c r="NW838" s="233"/>
      <c r="NX838" s="179"/>
      <c r="NY838" s="438"/>
      <c r="OA838" s="179"/>
      <c r="OB838" s="179"/>
      <c r="OC838" s="179"/>
      <c r="OD838" s="179"/>
      <c r="OE838" s="10">
        <f>SUM(OD833:OD837)</f>
        <v>383.6</v>
      </c>
      <c r="OF838" s="233"/>
      <c r="OG838" s="179"/>
      <c r="OH838" s="438"/>
      <c r="OJ838" s="179"/>
      <c r="OK838" s="179"/>
      <c r="OL838" s="179"/>
      <c r="OM838" s="10"/>
      <c r="ON838" s="10">
        <f>SUM(OM833:OM837)</f>
        <v>215.89999999999998</v>
      </c>
      <c r="OO838" s="233"/>
      <c r="OP838" s="179"/>
      <c r="OQ838" s="438"/>
      <c r="OS838" s="179"/>
      <c r="OT838" s="179"/>
      <c r="OU838" s="179"/>
      <c r="OV838" s="10"/>
      <c r="OW838" s="10">
        <f>SUM(OV833:OV837)</f>
        <v>603</v>
      </c>
      <c r="OX838" s="233"/>
      <c r="OY838" s="179"/>
      <c r="OZ838" s="372"/>
      <c r="PB838" s="179"/>
      <c r="PC838" s="179"/>
      <c r="PD838" s="179"/>
      <c r="PE838" s="10"/>
      <c r="PF838" s="10">
        <f>SUM(PE833:PE837)</f>
        <v>363.3</v>
      </c>
      <c r="PG838" s="233"/>
      <c r="PH838" s="179"/>
      <c r="PI838" s="438"/>
      <c r="PK838" s="179"/>
      <c r="PL838" s="179"/>
      <c r="PM838" s="179"/>
      <c r="PN838" s="10"/>
      <c r="PO838" s="10">
        <f>SUM(PN833:PN837)</f>
        <v>338.1</v>
      </c>
      <c r="PP838" s="233"/>
      <c r="PQ838" s="179"/>
      <c r="PR838" s="438"/>
      <c r="PT838" s="179"/>
      <c r="PU838" s="179"/>
      <c r="PV838" s="179"/>
      <c r="PW838" s="10"/>
      <c r="PX838" s="10">
        <f>SUM(PW833:PW837)</f>
        <v>631.6</v>
      </c>
      <c r="PY838" s="233"/>
      <c r="PZ838" s="179"/>
      <c r="QA838" s="364"/>
      <c r="QC838" s="179"/>
      <c r="QD838" s="179"/>
      <c r="QE838" s="179"/>
      <c r="QF838" s="10"/>
      <c r="QG838" s="10">
        <f>SUM(QF833:QF837)</f>
        <v>219.5</v>
      </c>
      <c r="QH838" s="233"/>
      <c r="QI838" s="179"/>
      <c r="QJ838" s="370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9"/>
      <c r="QU838" s="179"/>
      <c r="QV838" s="179"/>
      <c r="QW838" s="179"/>
      <c r="QX838" s="10"/>
      <c r="QY838" s="10">
        <f>SUM(QX833:QX837)</f>
        <v>235.79999999999998</v>
      </c>
      <c r="QZ838" s="233"/>
      <c r="RA838" s="179"/>
      <c r="RB838" s="438"/>
      <c r="RD838" s="179"/>
      <c r="RE838" s="179"/>
      <c r="RF838" s="179"/>
      <c r="RG838" s="10"/>
      <c r="RH838" s="10">
        <f>SUM(RG833:RG837)</f>
        <v>504.79999999999995</v>
      </c>
      <c r="RI838" s="233"/>
      <c r="RJ838" s="179"/>
      <c r="RK838" s="438"/>
      <c r="RM838" s="179"/>
      <c r="RN838" s="179"/>
      <c r="RO838" s="179"/>
      <c r="RP838" s="179"/>
      <c r="RQ838" s="10">
        <f>SUM(RP833:RP837)</f>
        <v>385.3</v>
      </c>
      <c r="RR838" s="233"/>
      <c r="RS838" s="179"/>
      <c r="RT838" s="370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8"/>
      <c r="SE838" s="179"/>
      <c r="SF838" s="179"/>
      <c r="SG838" s="179"/>
      <c r="SH838" s="10"/>
      <c r="SI838" s="10">
        <f>SUM(SH833:SH837)</f>
        <v>384.19999999999993</v>
      </c>
      <c r="SJ838" s="239"/>
      <c r="SK838" s="179"/>
      <c r="SL838" s="438"/>
      <c r="SN838" s="179"/>
      <c r="SO838" s="179"/>
      <c r="SP838" s="179"/>
      <c r="SQ838" s="10"/>
      <c r="SR838" s="10">
        <f>SUM(SQ833:SQ837)</f>
        <v>498.8</v>
      </c>
      <c r="SS838" s="239"/>
      <c r="ST838" s="179"/>
      <c r="SU838" s="438"/>
      <c r="SW838" s="179"/>
      <c r="SX838" s="179"/>
      <c r="SY838" s="179"/>
      <c r="SZ838" s="10"/>
      <c r="TA838" s="10">
        <f>SUM(SZ833:SZ837)</f>
        <v>395.3</v>
      </c>
      <c r="TB838" s="239"/>
      <c r="TC838" s="179"/>
      <c r="TD838" s="370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9"/>
      <c r="TO838" s="179"/>
      <c r="TP838" s="179"/>
      <c r="TQ838" s="179"/>
      <c r="TR838" s="10"/>
      <c r="TS838" s="10">
        <f>SUM(TR833:TR837)</f>
        <v>412.79999999999995</v>
      </c>
      <c r="TT838" s="239"/>
      <c r="TU838" s="179"/>
      <c r="TV838" s="439"/>
      <c r="TX838" s="179"/>
      <c r="TY838" s="179"/>
      <c r="TZ838" s="179"/>
      <c r="UA838" s="10"/>
      <c r="UB838" s="10">
        <f>SUM(UA833:UA837)</f>
        <v>624.70000000000005</v>
      </c>
      <c r="UC838" s="239"/>
      <c r="UD838" s="179"/>
      <c r="UE838" s="439"/>
      <c r="UG838" s="179"/>
      <c r="UH838" s="179"/>
      <c r="UI838" s="179"/>
      <c r="UJ838" s="10"/>
      <c r="UK838" s="10">
        <f>SUM(UJ833:UJ837)</f>
        <v>363.4</v>
      </c>
      <c r="UL838" s="239"/>
      <c r="UM838" s="179"/>
      <c r="UN838" s="370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9"/>
      <c r="UY838" s="179"/>
      <c r="UZ838" s="179"/>
      <c r="VA838" s="179"/>
      <c r="VB838" s="10"/>
      <c r="VC838" s="10">
        <f>SUM(VB833:VB837)</f>
        <v>168.1</v>
      </c>
      <c r="VD838" s="239"/>
      <c r="VE838" s="179"/>
      <c r="VF838" s="370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9"/>
      <c r="VQ838" s="179"/>
      <c r="VR838" s="179"/>
      <c r="VS838" s="179"/>
      <c r="VT838" s="10"/>
      <c r="VU838" s="10">
        <f>SUM(VT833:VT837)</f>
        <v>291.39999999999998</v>
      </c>
      <c r="VV838" s="239"/>
      <c r="VW838" s="179"/>
      <c r="VX838" s="370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9"/>
      <c r="WI838" s="179"/>
      <c r="WJ838" s="179"/>
      <c r="WK838" s="179"/>
      <c r="WL838" s="179"/>
      <c r="WM838" s="10">
        <f>SUM(WL833:WL837)</f>
        <v>880.05</v>
      </c>
      <c r="WN838" s="239"/>
      <c r="WO838" s="179"/>
      <c r="WP838" s="439"/>
      <c r="WQ838" s="179"/>
      <c r="WR838" s="179"/>
      <c r="WS838" s="179"/>
      <c r="WT838" s="179"/>
      <c r="WU838" s="10"/>
      <c r="WV838" s="10">
        <f>SUM(WU833:WU837)</f>
        <v>361.59999999999997</v>
      </c>
      <c r="WW838" s="239"/>
      <c r="WX838" s="179"/>
      <c r="WY838" s="439"/>
      <c r="XA838" s="179"/>
      <c r="XB838" s="179"/>
      <c r="XC838" s="179"/>
      <c r="XD838" s="179"/>
      <c r="XE838" s="10">
        <f>SUM(XD833:XD837)</f>
        <v>446.75</v>
      </c>
      <c r="XF838" s="239"/>
      <c r="XG838" s="179"/>
      <c r="XH838" s="372"/>
      <c r="XJ838" s="179"/>
      <c r="XK838" s="179"/>
      <c r="XL838" s="179"/>
      <c r="XM838" s="179"/>
      <c r="XN838" s="10">
        <f>SUM(XM833:XM837)</f>
        <v>541.4</v>
      </c>
      <c r="XO838" s="239"/>
      <c r="XP838" s="179"/>
      <c r="XQ838" s="439"/>
      <c r="XS838" s="179"/>
      <c r="XT838" s="179"/>
      <c r="XU838" s="179"/>
      <c r="XV838" s="10"/>
      <c r="XW838" s="10">
        <f>SUM(XV833:XV837)</f>
        <v>302.40000000000003</v>
      </c>
      <c r="XX838" s="239"/>
      <c r="XY838" s="179"/>
      <c r="XZ838" s="439"/>
      <c r="YB838" s="179"/>
      <c r="YC838" s="179"/>
      <c r="YD838" s="179"/>
      <c r="YE838" s="10"/>
      <c r="YF838" s="10">
        <f>SUM(YE833:YE837)</f>
        <v>184.1</v>
      </c>
      <c r="YG838" s="239"/>
      <c r="YH838" s="179"/>
      <c r="YI838" s="439"/>
      <c r="YK838" s="179"/>
      <c r="YL838" s="179"/>
      <c r="YM838" s="179"/>
      <c r="YN838" s="10"/>
      <c r="YO838" s="10">
        <f>SUM(YN833:YN837)</f>
        <v>627.15</v>
      </c>
      <c r="YP838" s="239"/>
      <c r="YQ838" s="179"/>
      <c r="YR838" s="439"/>
      <c r="YT838" s="179"/>
      <c r="YU838" s="179"/>
      <c r="YV838" s="179"/>
      <c r="YW838" s="10"/>
      <c r="YX838" s="10">
        <f>SUM(YW833:YW837)</f>
        <v>607.70000000000005</v>
      </c>
      <c r="YY838" s="239"/>
      <c r="YZ838" s="179"/>
      <c r="ZA838" s="439"/>
      <c r="ZC838" s="179"/>
      <c r="ZD838" s="179"/>
      <c r="ZE838" s="179"/>
      <c r="ZF838" s="10"/>
      <c r="ZG838" s="10">
        <f>SUM(ZF833:ZF837)</f>
        <v>101.2</v>
      </c>
      <c r="ZH838" s="239"/>
      <c r="ZI838" s="179"/>
      <c r="ZJ838" s="439"/>
      <c r="ZL838" s="179"/>
      <c r="ZM838" s="179"/>
      <c r="ZN838" s="179"/>
      <c r="ZO838" s="10"/>
      <c r="ZP838" s="10">
        <f>SUM(ZO833:ZO837)</f>
        <v>468.90000000000003</v>
      </c>
      <c r="ZQ838" s="239"/>
      <c r="ZR838" s="179"/>
      <c r="ZS838" s="439"/>
      <c r="ZU838" s="179"/>
      <c r="ZV838" s="179"/>
      <c r="ZW838" s="179"/>
      <c r="ZX838" s="10"/>
      <c r="ZY838" s="10">
        <f>SUM(ZX833:ZX837)</f>
        <v>374.79999999999995</v>
      </c>
      <c r="ZZ838" s="239"/>
      <c r="AAA838" s="179"/>
      <c r="AAB838" s="439"/>
      <c r="AAD838" s="179"/>
      <c r="AAE838" s="179"/>
      <c r="AAF838" s="179"/>
      <c r="AAG838" s="10"/>
      <c r="AAH838" s="10">
        <f>SUM(AAG833:AAG837)</f>
        <v>124.1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9"/>
      <c r="AAV838" s="179"/>
      <c r="AAW838" s="179"/>
      <c r="AAX838" s="179"/>
      <c r="AAY838" s="10"/>
      <c r="AAZ838" s="10">
        <f>SUM(AAY833:AAY837)</f>
        <v>173.70000000000002</v>
      </c>
      <c r="ABA838" s="239"/>
      <c r="ABB838" s="179"/>
      <c r="ABC838" s="440"/>
      <c r="ABE838" s="179"/>
      <c r="ABF838" s="179"/>
      <c r="ABG838" s="179"/>
      <c r="ABH838" s="10"/>
      <c r="ABI838" s="10">
        <f>SUM(ABH833:ABH837)</f>
        <v>520.29999999999995</v>
      </c>
      <c r="ABJ838" s="239"/>
      <c r="ABK838" s="179"/>
      <c r="ABL838" s="439"/>
      <c r="ABN838" s="179"/>
      <c r="ABO838" s="179"/>
      <c r="ABP838" s="179"/>
      <c r="ABQ838" s="10"/>
      <c r="ABR838" s="10">
        <f>SUM(ABQ833:ABQ837)</f>
        <v>150.19999999999999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9"/>
      <c r="ADG838" s="179"/>
      <c r="ADH838" s="179"/>
      <c r="ADI838" s="179"/>
      <c r="ADJ838" s="10"/>
      <c r="ADK838" s="10">
        <f>SUM(ADJ833:ADJ837)</f>
        <v>234.79999999999998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9"/>
      <c r="ADY838" s="179"/>
      <c r="ADZ838" s="179"/>
      <c r="AEA838" s="179"/>
      <c r="AEB838" s="10"/>
      <c r="AEC838" s="10">
        <f>SUM(AEB833:AEB837)</f>
        <v>409.85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9"/>
      <c r="AGA838" s="179"/>
      <c r="AGB838" s="179"/>
      <c r="AGC838" s="179"/>
      <c r="AGD838" s="10"/>
      <c r="AGE838" s="10">
        <f>SUM(AGD833:AGD837)</f>
        <v>430.5</v>
      </c>
      <c r="AGF838" s="239"/>
      <c r="AGG838" s="179"/>
      <c r="AGH838" s="439"/>
      <c r="AGJ838" s="179"/>
      <c r="AGK838" s="179"/>
      <c r="AGL838" s="179"/>
      <c r="AGM838" s="10"/>
      <c r="AGN838" s="10">
        <f>SUM(AGM833:AGM837)</f>
        <v>423.2</v>
      </c>
      <c r="AGO838" s="239"/>
      <c r="AGP838" s="179"/>
      <c r="AGQ838" s="439"/>
      <c r="AGS838" s="179"/>
      <c r="AGT838" s="179"/>
      <c r="AGU838" s="179"/>
      <c r="AGV838" s="10"/>
      <c r="AGW838" s="10">
        <f>SUM(AGV833:AGV837)</f>
        <v>167.2</v>
      </c>
      <c r="AGX838" s="239"/>
      <c r="AGY838" s="179"/>
      <c r="AGZ838" s="439"/>
      <c r="AHB838" s="179"/>
      <c r="AHC838" s="179"/>
      <c r="AHD838" s="179"/>
      <c r="AHE838" s="10"/>
      <c r="AHF838" s="10">
        <f>SUM(AHE833:AHE837)</f>
        <v>388.5</v>
      </c>
      <c r="AHG838" s="239"/>
      <c r="AHH838" s="179"/>
      <c r="AHI838" s="442"/>
      <c r="AHK838" s="179"/>
      <c r="AHL838" s="179"/>
      <c r="AHM838" s="179"/>
      <c r="AHN838" s="10"/>
      <c r="AHO838" s="10">
        <f>SUM(AHN833:AHN837)</f>
        <v>344.6</v>
      </c>
      <c r="AHP838" s="239"/>
      <c r="AHQ838" s="179"/>
      <c r="AHR838" s="439"/>
      <c r="AHT838" s="179"/>
      <c r="AHU838" s="179"/>
      <c r="AHV838" s="179"/>
      <c r="AHW838" s="10"/>
      <c r="AHX838" s="10">
        <f>SUM(AHW833:AHW837)</f>
        <v>517.79999999999995</v>
      </c>
      <c r="AHY838" s="239"/>
      <c r="AHZ838" s="179"/>
      <c r="AIA838" s="439"/>
      <c r="AIC838" s="179"/>
      <c r="AID838" s="179"/>
      <c r="AIE838" s="179"/>
      <c r="AIF838" s="10"/>
      <c r="AIG838" s="10">
        <f>SUM(AIF833:AIF837)</f>
        <v>268.3</v>
      </c>
      <c r="AIH838" s="239"/>
      <c r="AII838" s="179"/>
      <c r="AIJ838" s="439"/>
      <c r="AIL838" s="179"/>
      <c r="AIM838" s="179"/>
      <c r="AIN838" s="179"/>
      <c r="AIO838" s="10"/>
      <c r="AIP838" s="10">
        <f>SUM(AIO833:AIO837)</f>
        <v>346.70000000000005</v>
      </c>
      <c r="AIQ838" s="239"/>
      <c r="AIR838" s="179"/>
      <c r="AIS838" s="439"/>
      <c r="AIU838" s="179"/>
      <c r="AIV838" s="179"/>
      <c r="AIW838" s="179"/>
      <c r="AIX838" s="10"/>
      <c r="AIY838" s="10">
        <f>SUM(AIX833:AIX837)</f>
        <v>643</v>
      </c>
      <c r="AIZ838" s="239"/>
      <c r="AJA838" s="179"/>
      <c r="AJB838" s="372"/>
      <c r="AJD838" s="179"/>
      <c r="AJE838" s="179"/>
      <c r="AJF838" s="179"/>
      <c r="AJG838" s="10"/>
      <c r="AJH838" s="10">
        <f>SUM(AJG833:AJG837)</f>
        <v>479.90000000000003</v>
      </c>
      <c r="AJI838" s="239"/>
      <c r="AJJ838" s="179"/>
      <c r="AJK838" s="439"/>
      <c r="AJM838" s="179"/>
      <c r="AJN838" s="179"/>
      <c r="AJO838" s="179"/>
      <c r="AJP838" s="10"/>
      <c r="AJQ838" s="10">
        <f>SUM(AJP833:AJP837)</f>
        <v>362.90000000000003</v>
      </c>
      <c r="AJR838" s="239"/>
      <c r="AJS838" s="179"/>
      <c r="AJT838" s="367"/>
      <c r="AJV838" s="179"/>
      <c r="AJW838" s="179"/>
      <c r="AJX838" s="179"/>
      <c r="AJY838" s="10"/>
      <c r="AJZ838" s="10">
        <f>SUM(AJY833:AJY837)</f>
        <v>601.29999999999995</v>
      </c>
      <c r="AKA838" s="239"/>
      <c r="AKB838" s="179"/>
      <c r="AKC838" s="439"/>
      <c r="AKE838" s="179"/>
      <c r="AKF838" s="179"/>
      <c r="AKG838" s="179"/>
      <c r="AKH838" s="10"/>
      <c r="AKI838" s="10">
        <f>SUM(AKH833:AKH837)</f>
        <v>506.2</v>
      </c>
      <c r="AKJ838" s="239"/>
      <c r="AKK838" s="179"/>
      <c r="AKL838" s="439"/>
      <c r="AKN838" s="179"/>
      <c r="AKO838" s="179"/>
      <c r="AKP838" s="179"/>
      <c r="AKQ838" s="10"/>
      <c r="AKR838" s="10">
        <f>SUM(AKQ833:AKQ837)</f>
        <v>553.6</v>
      </c>
      <c r="AKS838" s="239"/>
      <c r="AKT838" s="179"/>
      <c r="AKU838" s="439"/>
      <c r="AKW838" s="179"/>
      <c r="AKX838" s="179"/>
      <c r="AKY838" s="179"/>
      <c r="AKZ838" s="10"/>
      <c r="ALA838" s="10">
        <f>SUM(AKZ833:AKZ837)</f>
        <v>436.3</v>
      </c>
      <c r="ALB838" s="239"/>
      <c r="ALC838" s="179"/>
      <c r="ALD838" s="439"/>
      <c r="ALF838" s="179"/>
      <c r="ALG838" s="179"/>
      <c r="ALH838" s="179"/>
      <c r="ALI838" s="10"/>
      <c r="ALJ838" s="10">
        <f>SUM(ALI833:ALI837)</f>
        <v>679.4</v>
      </c>
      <c r="ALK838" s="239"/>
      <c r="ALL838" s="179"/>
      <c r="ALM838" s="439"/>
      <c r="ALO838" s="179"/>
      <c r="ALP838" s="179"/>
      <c r="ALQ838" s="179"/>
      <c r="ALR838" s="10"/>
      <c r="ALS838" s="10">
        <f>SUM(ALR833:ALR837)</f>
        <v>640.80000000000007</v>
      </c>
      <c r="ALT838" s="239"/>
      <c r="ALU838" s="179"/>
      <c r="ALV838" s="439"/>
      <c r="ALX838" s="179"/>
      <c r="ALY838" s="179"/>
      <c r="ALZ838" s="179"/>
      <c r="AMA838" s="10"/>
      <c r="AMB838" s="10">
        <f>SUM(AMA833:AMA837)</f>
        <v>596.20000000000005</v>
      </c>
      <c r="AMC838" s="239"/>
      <c r="AMD838" s="179"/>
      <c r="AME838" s="445"/>
      <c r="AMG838" s="179"/>
      <c r="AMH838" s="179"/>
      <c r="AMI838" s="179"/>
      <c r="AMJ838" s="10"/>
      <c r="AMK838" s="10">
        <f>SUM(AMJ833:AMJ837)</f>
        <v>453.70000000000005</v>
      </c>
      <c r="AML838" s="239"/>
      <c r="AMM838" s="179"/>
      <c r="AMN838" s="364"/>
      <c r="AMP838" s="179"/>
      <c r="AMQ838" s="179"/>
      <c r="AMR838" s="179"/>
      <c r="AMS838" s="10"/>
      <c r="AMT838" s="10">
        <f>SUM(AMS833:AMS837)</f>
        <v>324.39999999999998</v>
      </c>
      <c r="AMU838" s="239"/>
      <c r="AMV838" s="179"/>
      <c r="AMW838" s="439"/>
      <c r="AMY838" s="179"/>
      <c r="AMZ838" s="179"/>
      <c r="ANA838" s="179"/>
      <c r="ANB838" s="10"/>
      <c r="ANC838" s="10">
        <f>SUM(ANB833:ANB837)</f>
        <v>427.1</v>
      </c>
      <c r="AND838" s="239"/>
      <c r="ANE838" s="179"/>
      <c r="ANF838" s="439"/>
      <c r="ANH838" s="179"/>
      <c r="ANI838" s="179"/>
      <c r="ANJ838" s="179"/>
      <c r="ANK838" s="10"/>
      <c r="ANL838" s="10">
        <f>SUM(ANK833:ANK837)</f>
        <v>170.4</v>
      </c>
      <c r="ANM838" s="239"/>
      <c r="ANN838" s="179"/>
      <c r="ANO838" s="372"/>
      <c r="ANQ838" s="179"/>
      <c r="ANR838" s="179"/>
      <c r="ANS838" s="179"/>
      <c r="ANT838" s="10"/>
      <c r="ANU838" s="10">
        <f>SUM(ANT833:ANT837)</f>
        <v>647.6</v>
      </c>
      <c r="ANV838" s="239"/>
      <c r="ANW838" s="179"/>
      <c r="ANX838" s="439"/>
      <c r="ANZ838" s="179"/>
      <c r="AOA838" s="179"/>
      <c r="AOB838" s="179"/>
      <c r="AOC838" s="10"/>
      <c r="AOD838" s="10">
        <f>SUM(AOC833:AOC837)</f>
        <v>403.5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9"/>
      <c r="AOR838" s="179"/>
      <c r="AOS838" s="179"/>
      <c r="AOT838" s="179"/>
      <c r="AOU838" s="10"/>
      <c r="AOV838" s="10">
        <f>SUM(AOU833:AOU837)</f>
        <v>578.69999999999993</v>
      </c>
      <c r="AOW838" s="239"/>
      <c r="AOX838" s="179"/>
      <c r="AOY838" s="364"/>
      <c r="APA838" s="179"/>
      <c r="APB838" s="179"/>
      <c r="APC838" s="179"/>
      <c r="APD838" s="10"/>
      <c r="APE838" s="10">
        <f>SUM(APD833:APD837)</f>
        <v>402.4</v>
      </c>
      <c r="APF838" s="239"/>
      <c r="APG838" s="179"/>
      <c r="APH838" s="439"/>
      <c r="APJ838" s="179"/>
      <c r="APK838" s="179"/>
      <c r="APL838" s="179"/>
      <c r="APM838" s="10"/>
      <c r="APN838" s="10">
        <f>SUM(APM833:APM837)</f>
        <v>211.4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9"/>
      <c r="AQB838" s="179"/>
      <c r="AQC838" s="179"/>
      <c r="AQD838" s="179"/>
      <c r="AQE838" s="10"/>
      <c r="AQF838" s="10">
        <f>SUM(AQE833:AQE837)</f>
        <v>268.5</v>
      </c>
      <c r="AQG838" s="239"/>
      <c r="AQH838" s="179"/>
      <c r="AQI838" s="439"/>
      <c r="AQK838" s="179"/>
      <c r="AQL838" s="179"/>
      <c r="AQM838" s="179"/>
      <c r="AQN838" s="10"/>
      <c r="AQO838" s="10">
        <f>SUM(AQN833:AQN837)</f>
        <v>748.40000000000009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9"/>
      <c r="ASD838" s="179"/>
      <c r="ASE838" s="179"/>
      <c r="ASF838" s="179"/>
      <c r="ASG838" s="10"/>
      <c r="ASH838" s="10">
        <f>SUM(ASG833:ASG837)</f>
        <v>293.10000000000002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9"/>
      <c r="ASV838" s="179"/>
      <c r="ASW838" s="179"/>
      <c r="ASX838" s="179"/>
      <c r="ASY838" s="10"/>
      <c r="ASZ838" s="10">
        <f>SUM(ASY833:ASY837)</f>
        <v>277.10000000000002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9"/>
      <c r="AWQ838" s="179"/>
      <c r="AWR838" s="179"/>
      <c r="AWS838" s="179"/>
      <c r="AWT838" s="10"/>
      <c r="AWU838" s="10">
        <f>SUM(AWT833:AWT837)</f>
        <v>284.89999999999998</v>
      </c>
      <c r="AWV838" s="239"/>
      <c r="AWW838" s="179"/>
      <c r="AWX838" s="439"/>
      <c r="AWZ838" s="179"/>
      <c r="AXA838" s="179"/>
      <c r="AXB838" s="179"/>
      <c r="AXC838" s="10"/>
      <c r="AXD838" s="10">
        <f>SUM(AXC833:AXC837)</f>
        <v>521.29999999999995</v>
      </c>
      <c r="AXE838" s="239"/>
      <c r="AXF838" s="179"/>
      <c r="AXG838" s="439"/>
      <c r="AXI838" s="179"/>
      <c r="AXJ838" s="179"/>
      <c r="AXK838" s="179"/>
      <c r="AXL838" s="10"/>
      <c r="AXM838" s="10">
        <f>SUM(AXL833:AXL837)</f>
        <v>461.9</v>
      </c>
      <c r="AXN838" s="239"/>
      <c r="AXO838" s="179"/>
      <c r="AXP838" s="439"/>
      <c r="AXR838" s="179"/>
      <c r="AXS838" s="179"/>
      <c r="AXT838" s="179"/>
      <c r="AXU838" s="10"/>
      <c r="AXV838" s="10">
        <f>SUM(AXU833:AXU837)</f>
        <v>122.60000000000001</v>
      </c>
      <c r="AXW838" s="239"/>
      <c r="AXX838" s="179"/>
      <c r="AXY838" s="439"/>
      <c r="AYA838" s="179"/>
      <c r="AYB838" s="179"/>
      <c r="AYC838" s="179"/>
      <c r="AYD838" s="10"/>
      <c r="AYE838" s="10">
        <f>SUM(AYD833:AYD837)</f>
        <v>221</v>
      </c>
      <c r="AYF838" s="239"/>
      <c r="AYG838" s="179"/>
      <c r="AYH838" s="439"/>
      <c r="AYJ838" s="179"/>
      <c r="AYK838" s="179"/>
      <c r="AYL838" s="179"/>
      <c r="AYM838" s="10"/>
      <c r="AYN838" s="10">
        <f>SUM(AYM833:AYM837)</f>
        <v>199.6</v>
      </c>
      <c r="AYO838" s="239"/>
      <c r="AYP838" s="179"/>
      <c r="AYQ838" s="439"/>
      <c r="AYS838" s="179"/>
      <c r="AYT838" s="179"/>
      <c r="AYU838" s="179"/>
      <c r="AYV838" s="10"/>
      <c r="AYW838" s="10">
        <f>SUM(AYV833:AYV837)</f>
        <v>369.79999999999995</v>
      </c>
      <c r="AYX838" s="239"/>
      <c r="AYY838" s="179"/>
      <c r="AYZ838" s="439"/>
      <c r="AZB838" s="179"/>
      <c r="AZC838" s="179"/>
      <c r="AZD838" s="179"/>
      <c r="AZE838" s="10"/>
      <c r="AZF838" s="10">
        <f>SUM(AZE833:AZE837)</f>
        <v>535.90000000000009</v>
      </c>
      <c r="AZG838" s="239"/>
      <c r="AZH838" s="179"/>
      <c r="AZI838" s="439"/>
      <c r="AZK838" s="179"/>
      <c r="AZL838" s="179"/>
      <c r="AZM838" s="179"/>
      <c r="AZN838" s="10"/>
      <c r="AZO838" s="10">
        <f>SUM(AZN833:AZN837)</f>
        <v>208.59999999999997</v>
      </c>
      <c r="AZP838" s="239"/>
      <c r="AZQ838" s="179"/>
      <c r="AZR838" s="439"/>
      <c r="AZT838" s="179"/>
      <c r="AZU838" s="179"/>
      <c r="AZV838" s="179"/>
      <c r="AZW838" s="10"/>
      <c r="AZX838" s="10">
        <f>SUM(AZW833:AZW837)</f>
        <v>538.79999999999995</v>
      </c>
      <c r="AZY838" s="239"/>
      <c r="AZZ838" s="179"/>
      <c r="BAA838" s="439"/>
      <c r="BAC838" s="179"/>
      <c r="BAD838" s="179"/>
      <c r="BAE838" s="179"/>
      <c r="BAF838" s="10"/>
      <c r="BAG838" s="10">
        <f>SUM(BAF833:BAF837)</f>
        <v>737.3</v>
      </c>
      <c r="BAH838" s="239"/>
      <c r="BAI838" s="179"/>
      <c r="BAJ838" s="442"/>
      <c r="BAL838" s="179"/>
      <c r="BAM838" s="179"/>
      <c r="BAN838" s="179"/>
      <c r="BAO838" s="10"/>
      <c r="BAP838" s="10">
        <f>SUM(BAO833:BAO837)</f>
        <v>442.3</v>
      </c>
      <c r="BAQ838" s="239"/>
      <c r="BAR838" s="179"/>
      <c r="BAS838" s="439"/>
      <c r="BAU838" s="179"/>
      <c r="BAV838" s="179"/>
      <c r="BAW838" s="179"/>
      <c r="BAX838" s="10"/>
      <c r="BAY838" s="10">
        <f>SUM(BAX833:BAX837)</f>
        <v>418.4</v>
      </c>
      <c r="BAZ838" s="239"/>
      <c r="BBA838" s="179"/>
      <c r="BBB838" s="439"/>
      <c r="BBD838" s="179"/>
      <c r="BBE838" s="179"/>
      <c r="BBF838" s="179"/>
      <c r="BBG838" s="10"/>
      <c r="BBH838" s="10">
        <f>SUM(BBG833:BBG837)</f>
        <v>257.2</v>
      </c>
      <c r="BBI838" s="239"/>
      <c r="BBJ838" s="179"/>
      <c r="BBK838" s="439"/>
      <c r="BBM838" s="179"/>
      <c r="BBN838" s="179"/>
      <c r="BBO838" s="179"/>
      <c r="BBP838" s="10"/>
      <c r="BBQ838" s="10">
        <f>SUM(BBP833:BBP837)</f>
        <v>296</v>
      </c>
      <c r="BBR838" s="239"/>
      <c r="BBS838" s="179"/>
      <c r="BBT838" s="367"/>
      <c r="BBV838" s="179"/>
      <c r="BBW838" s="179"/>
      <c r="BBX838" s="179"/>
      <c r="BBY838" s="10"/>
      <c r="BBZ838" s="10">
        <f>SUM(BBY833:BBY837)</f>
        <v>222.4</v>
      </c>
      <c r="BCA838" s="239"/>
      <c r="BCB838" s="179"/>
      <c r="BCC838" s="439"/>
      <c r="BCE838" s="179"/>
      <c r="BCF838" s="179"/>
      <c r="BCG838" s="179"/>
      <c r="BCH838" s="10"/>
      <c r="BCI838" s="10">
        <f>SUM(BCH833:BCH837)</f>
        <v>164.60000000000002</v>
      </c>
      <c r="BCJ838" s="239"/>
      <c r="BCK838" s="179"/>
      <c r="BCL838" s="439"/>
      <c r="BCN838" s="179"/>
      <c r="BCO838" s="179"/>
      <c r="BCP838" s="179"/>
      <c r="BCQ838" s="10"/>
      <c r="BCR838" s="10">
        <f>SUM(BCQ833:BCQ837)</f>
        <v>489.90000000000003</v>
      </c>
      <c r="BCS838" s="239"/>
      <c r="BCT838" s="179"/>
      <c r="BCU838" s="372"/>
      <c r="BCW838" s="179"/>
      <c r="BCX838" s="179"/>
      <c r="BCY838" s="179"/>
      <c r="BCZ838" s="10"/>
      <c r="BDA838" s="10">
        <f>SUM(BCZ833:BCZ837)</f>
        <v>452.8</v>
      </c>
      <c r="BDB838" s="239"/>
      <c r="BDC838" s="179"/>
      <c r="BDD838" s="367"/>
      <c r="BDF838" s="179"/>
      <c r="BDG838" s="179"/>
      <c r="BDH838" s="179"/>
      <c r="BDI838" s="10"/>
      <c r="BDJ838" s="10">
        <f>SUM(BDI833:BDI837)</f>
        <v>446.20000000000005</v>
      </c>
      <c r="BDK838" s="239"/>
      <c r="BDL838" s="179"/>
      <c r="BDM838" s="439"/>
      <c r="BDO838" s="179"/>
      <c r="BDP838" s="179"/>
      <c r="BDQ838" s="179"/>
      <c r="BDR838" s="10"/>
      <c r="BDS838" s="10">
        <f>SUM(BDR833:BDR837)</f>
        <v>714.7</v>
      </c>
      <c r="BDT838" s="239"/>
      <c r="BDU838" s="179"/>
      <c r="BDV838" s="439"/>
      <c r="BDX838" s="179"/>
      <c r="BDY838" s="179"/>
      <c r="BDZ838" s="179"/>
      <c r="BEA838" s="10"/>
      <c r="BEB838" s="10">
        <f>SUM(BEA833:BEA837)</f>
        <v>317.60000000000002</v>
      </c>
      <c r="BEC838" s="239"/>
      <c r="BED838" s="179"/>
      <c r="BEE838" s="439"/>
      <c r="BEG838" s="179"/>
      <c r="BEH838" s="179"/>
      <c r="BEI838" s="179"/>
      <c r="BEJ838" s="10"/>
      <c r="BEK838" s="10">
        <f>SUM(BEJ833:BEJ837)</f>
        <v>835.4</v>
      </c>
      <c r="BEL838" s="239"/>
      <c r="BEM838" s="179"/>
      <c r="BEN838" s="439"/>
      <c r="BEP838" s="179"/>
      <c r="BEQ838" s="179"/>
      <c r="BER838" s="179"/>
      <c r="BES838" s="10"/>
      <c r="BET838" s="10">
        <f>SUM(BES833:BES837)</f>
        <v>505.20000000000005</v>
      </c>
      <c r="BEU838" s="239"/>
      <c r="BEV838" s="179"/>
      <c r="BEW838" s="439"/>
      <c r="BEY838" s="179"/>
      <c r="BEZ838" s="179"/>
      <c r="BFA838" s="179"/>
      <c r="BFB838" s="10"/>
      <c r="BFC838" s="10">
        <f>SUM(BFB833:BFB837)</f>
        <v>335.7</v>
      </c>
      <c r="BFD838" s="239"/>
      <c r="BFE838" s="179"/>
      <c r="BFF838" s="439"/>
      <c r="BFH838" s="179"/>
      <c r="BFI838" s="179"/>
      <c r="BFJ838" s="179"/>
      <c r="BFK838" s="10"/>
      <c r="BFL838" s="10">
        <f>SUM(BFK833:BFK837)</f>
        <v>277.8</v>
      </c>
      <c r="BFM838" s="239"/>
      <c r="BFN838" s="179"/>
      <c r="BFO838" s="439"/>
      <c r="BFQ838" s="179"/>
      <c r="BFR838" s="179"/>
      <c r="BFS838" s="179"/>
      <c r="BFT838" s="10"/>
      <c r="BFU838" s="10">
        <f>SUM(BFT833:BFT837)</f>
        <v>487.59999999999997</v>
      </c>
      <c r="BFV838" s="239"/>
      <c r="BFW838" s="179"/>
      <c r="BFX838" s="372"/>
      <c r="BFZ838" s="179"/>
      <c r="BGA838" s="179"/>
      <c r="BGB838" s="179"/>
      <c r="BGC838" s="10"/>
      <c r="BGD838" s="10">
        <f>SUM(BGC833:BGC837)</f>
        <v>561.6</v>
      </c>
      <c r="BGE838" s="239"/>
      <c r="BGF838" s="179"/>
      <c r="BGG838" s="439"/>
      <c r="BGI838" s="179"/>
      <c r="BGJ838" s="179"/>
      <c r="BGK838" s="179"/>
      <c r="BGL838" s="10"/>
      <c r="BGM838" s="10">
        <f>SUM(BGL833:BGL837)</f>
        <v>652</v>
      </c>
      <c r="BGN838" s="239"/>
      <c r="BGO838" s="179"/>
      <c r="BGP838" s="372"/>
      <c r="BGR838" s="179"/>
      <c r="BGS838" s="179"/>
      <c r="BGT838" s="179"/>
      <c r="BGU838" s="10"/>
      <c r="BGV838" s="10">
        <f>SUM(BGU833:BGU837)</f>
        <v>348</v>
      </c>
      <c r="BGW838" s="239"/>
      <c r="BGX838" s="179"/>
      <c r="BGY838" s="439"/>
      <c r="BHA838" s="179"/>
      <c r="BHB838" s="179"/>
      <c r="BHC838" s="179"/>
      <c r="BHD838" s="10"/>
      <c r="BHE838" s="10">
        <f>SUM(BHD833:BHD837)</f>
        <v>384.4</v>
      </c>
    </row>
    <row r="839" spans="1:1565" s="14" customFormat="1" ht="15">
      <c r="A839" s="179" t="s">
        <v>100</v>
      </c>
      <c r="B839" s="363" t="s">
        <v>1380</v>
      </c>
      <c r="D839" s="248">
        <f>IF(C839="Kopman",1.8,1)</f>
        <v>1</v>
      </c>
      <c r="E839" s="180">
        <f>VLOOKUP(B839,$A$879:$F$2508,6,FALSE)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1" t="s">
        <v>1380</v>
      </c>
      <c r="M839" s="248">
        <f>IF(L839="Kopman",1.8,1)</f>
        <v>1</v>
      </c>
      <c r="N839" s="180">
        <f>VLOOKUP(K839,$A$879:$F$2508,6,FALSE)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1" t="s">
        <v>993</v>
      </c>
      <c r="V839" s="248">
        <f>IF(U839="Kopman",1.8,1)</f>
        <v>1</v>
      </c>
      <c r="W839" s="180">
        <f>VLOOKUP(T839,$A$879:$F$2508,6,FALSE)</f>
        <v>9</v>
      </c>
      <c r="X839" s="179" t="s">
        <v>61</v>
      </c>
      <c r="Y839" s="10">
        <f>W839*1.5*V839</f>
        <v>13.5</v>
      </c>
      <c r="Z839" s="10"/>
      <c r="AA839" s="233"/>
      <c r="AB839" s="179" t="s">
        <v>100</v>
      </c>
      <c r="AC839" s="361" t="s">
        <v>1965</v>
      </c>
      <c r="AE839" s="248">
        <f>IF(AD839="Kopman",1.8,1)</f>
        <v>1</v>
      </c>
      <c r="AF839" s="180">
        <f>VLOOKUP(AC839,$A$879:$F$2508,6,FALSE)</f>
        <v>33</v>
      </c>
      <c r="AG839" s="179" t="s">
        <v>61</v>
      </c>
      <c r="AH839" s="10">
        <f>AF839*1.5*AE839</f>
        <v>49.5</v>
      </c>
      <c r="AI839" s="10"/>
      <c r="AJ839" s="233"/>
      <c r="AK839" s="179" t="s">
        <v>100</v>
      </c>
      <c r="AL839" s="361" t="s">
        <v>1380</v>
      </c>
      <c r="AN839" s="248">
        <f>IF(AM839="Kopman",1.8,1)</f>
        <v>1</v>
      </c>
      <c r="AO839" s="180">
        <f>VLOOKUP(AL839,$A$879:$F$2508,6,FALSE)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1" t="s">
        <v>1988</v>
      </c>
      <c r="AW839" s="248">
        <f>IF(AV839="Kopman",1.8,1)</f>
        <v>1</v>
      </c>
      <c r="AX839" s="180">
        <f>VLOOKUP(AU839,$A$879:$F$2508,6,FALSE)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1" t="s">
        <v>993</v>
      </c>
      <c r="BF839" s="248">
        <f>IF(BE839="Kopman",1.8,1)</f>
        <v>1</v>
      </c>
      <c r="BG839" s="180">
        <f>VLOOKUP(BD839,$A$879:$F$2508,6,FALSE)</f>
        <v>9</v>
      </c>
      <c r="BH839" s="179" t="s">
        <v>61</v>
      </c>
      <c r="BI839" s="10">
        <f>BG839*1.5*BF839</f>
        <v>13.5</v>
      </c>
      <c r="BJ839" s="10"/>
      <c r="BK839" s="233"/>
      <c r="BL839" s="179" t="s">
        <v>100</v>
      </c>
      <c r="BM839" s="361" t="s">
        <v>3105</v>
      </c>
      <c r="BO839" s="248">
        <f>IF(BN839="Kopman",1.8,1)</f>
        <v>1</v>
      </c>
      <c r="BP839" s="180">
        <f>VLOOKUP(BM839,$A$879:$F$2508,6,FALSE)</f>
        <v>43</v>
      </c>
      <c r="BQ839" s="179" t="s">
        <v>61</v>
      </c>
      <c r="BR839" s="10">
        <f>BP839*1.5*BO839</f>
        <v>64.5</v>
      </c>
      <c r="BS839" s="10"/>
      <c r="BT839" s="233"/>
      <c r="BU839" s="179" t="s">
        <v>100</v>
      </c>
      <c r="BV839" s="361" t="s">
        <v>3103</v>
      </c>
      <c r="BX839" s="248">
        <f>IF(BW839="Kopman",1.8,1)</f>
        <v>1</v>
      </c>
      <c r="BY839" s="180">
        <f>VLOOKUP(BV839,$A$879:$F$2508,6,FALSE)</f>
        <v>5</v>
      </c>
      <c r="BZ839" s="179" t="s">
        <v>61</v>
      </c>
      <c r="CA839" s="10">
        <f>BY839*1.5*BX839</f>
        <v>7.5</v>
      </c>
      <c r="CB839" s="10"/>
      <c r="CC839" s="233"/>
      <c r="CD839" s="179" t="s">
        <v>100</v>
      </c>
      <c r="CE839" s="361" t="s">
        <v>473</v>
      </c>
      <c r="CG839" s="248">
        <f>IF(CF839="Kopman",1.8,1)</f>
        <v>1</v>
      </c>
      <c r="CH839" s="180">
        <f>VLOOKUP(CE839,$A$879:$F$2508,6,FALSE)</f>
        <v>10</v>
      </c>
      <c r="CI839" s="179" t="s">
        <v>61</v>
      </c>
      <c r="CJ839" s="10">
        <f>CH839*1.5*CG839</f>
        <v>15</v>
      </c>
      <c r="CK839" s="10"/>
      <c r="CL839" s="233"/>
      <c r="CM839" s="179" t="s">
        <v>100</v>
      </c>
      <c r="CN839" s="361" t="s">
        <v>2121</v>
      </c>
      <c r="CP839" s="248">
        <f>IF(CO839="Kopman",1.8,1)</f>
        <v>1</v>
      </c>
      <c r="CQ839" s="180">
        <f>VLOOKUP(CN839,$A$879:$F$2508,6,FALSE)</f>
        <v>102</v>
      </c>
      <c r="CR839" s="179" t="s">
        <v>61</v>
      </c>
      <c r="CS839" s="10">
        <f>CQ839*1.5*CP839</f>
        <v>153</v>
      </c>
      <c r="CT839" s="10"/>
      <c r="CU839" s="233"/>
      <c r="CV839" s="179" t="s">
        <v>100</v>
      </c>
      <c r="CW839" s="361" t="s">
        <v>473</v>
      </c>
      <c r="CY839" s="248">
        <f>IF(CX839="Kopman",1.8,1)</f>
        <v>1</v>
      </c>
      <c r="CZ839" s="180">
        <f>VLOOKUP(CW839,$A$879:$F$2508,6,FALSE)</f>
        <v>10</v>
      </c>
      <c r="DA839" s="179" t="s">
        <v>61</v>
      </c>
      <c r="DB839" s="10">
        <f>CZ839*1.5*CY839</f>
        <v>15</v>
      </c>
      <c r="DC839" s="10"/>
      <c r="DD839" s="233"/>
      <c r="DE839" s="179" t="s">
        <v>100</v>
      </c>
      <c r="DF839" s="361" t="s">
        <v>1988</v>
      </c>
      <c r="DH839" s="248">
        <f>IF(DG839="Kopman",1.8,1)</f>
        <v>1</v>
      </c>
      <c r="DI839" s="180">
        <f>VLOOKUP(DF839,$A$879:$F$2508,6,FALSE)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1" t="s">
        <v>993</v>
      </c>
      <c r="DQ839" s="248">
        <f>IF(DP839="Kopman",1.8,1)</f>
        <v>1</v>
      </c>
      <c r="DR839" s="180">
        <f>VLOOKUP(DO839,$A$879:$F$2508,6,FALSE)</f>
        <v>9</v>
      </c>
      <c r="DS839" s="179" t="s">
        <v>61</v>
      </c>
      <c r="DT839" s="10">
        <f>DR839*1.5*DQ839</f>
        <v>13.5</v>
      </c>
      <c r="DU839" s="10"/>
      <c r="DV839" s="233"/>
      <c r="DW839" s="179" t="s">
        <v>100</v>
      </c>
      <c r="DX839" s="361" t="s">
        <v>473</v>
      </c>
      <c r="DZ839" s="248">
        <f>IF(DY839="Kopman",1.8,1)</f>
        <v>1</v>
      </c>
      <c r="EA839" s="180">
        <f>VLOOKUP(DX839,$A$879:$F$2508,6,FALSE)</f>
        <v>10</v>
      </c>
      <c r="EB839" s="179" t="s">
        <v>61</v>
      </c>
      <c r="EC839" s="10">
        <f>EA839*1.5*DZ839</f>
        <v>15</v>
      </c>
      <c r="ED839" s="10"/>
      <c r="EE839" s="233"/>
      <c r="EF839" s="179" t="s">
        <v>100</v>
      </c>
      <c r="EG839" s="362" t="s">
        <v>1965</v>
      </c>
      <c r="EH839" s="14" t="s">
        <v>1662</v>
      </c>
      <c r="EI839" s="248">
        <f>IF(EH839="Kopman",1.8,1)</f>
        <v>1.8</v>
      </c>
      <c r="EJ839" s="180">
        <f>VLOOKUP(EG839,$A$879:$F$2508,6,FALSE)</f>
        <v>33</v>
      </c>
      <c r="EK839" s="179" t="s">
        <v>61</v>
      </c>
      <c r="EL839" s="10">
        <f>EJ839*1.5*EI839</f>
        <v>89.100000000000009</v>
      </c>
      <c r="EM839" s="10"/>
      <c r="EN839" s="233"/>
      <c r="EO839" s="179" t="s">
        <v>100</v>
      </c>
      <c r="EP839" s="361" t="s">
        <v>1965</v>
      </c>
      <c r="ER839" s="248">
        <f>IF(EQ839="Kopman",1.8,1)</f>
        <v>1</v>
      </c>
      <c r="ES839" s="180">
        <f>VLOOKUP(EP839,$A$879:$F$2508,6,FALSE)</f>
        <v>33</v>
      </c>
      <c r="ET839" s="179" t="s">
        <v>61</v>
      </c>
      <c r="EU839" s="10">
        <f>ES839*1.5*ER839</f>
        <v>49.5</v>
      </c>
      <c r="EV839" s="10"/>
      <c r="EW839" s="233"/>
      <c r="EX839" s="179" t="s">
        <v>100</v>
      </c>
      <c r="EY839" s="361" t="s">
        <v>993</v>
      </c>
      <c r="FA839" s="248">
        <f>IF(EZ839="Kopman",1.8,1)</f>
        <v>1</v>
      </c>
      <c r="FB839" s="180">
        <f>VLOOKUP(EY839,$A$879:$F$2508,6,FALSE)</f>
        <v>9</v>
      </c>
      <c r="FC839" s="179" t="s">
        <v>61</v>
      </c>
      <c r="FD839" s="10">
        <f>FB839*1.5*FA839</f>
        <v>13.5</v>
      </c>
      <c r="FE839" s="10"/>
      <c r="FF839" s="233"/>
      <c r="FG839" s="179" t="s">
        <v>100</v>
      </c>
      <c r="FH839" s="361" t="s">
        <v>1380</v>
      </c>
      <c r="FJ839" s="248">
        <f>IF(FI839="Kopman",1.8,1)</f>
        <v>1</v>
      </c>
      <c r="FK839" s="180">
        <f>VLOOKUP(FH839,$A$879:$F$2508,6,FALSE)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1" t="s">
        <v>993</v>
      </c>
      <c r="FS839" s="248">
        <f>IF(FR839="Kopman",1.8,1)</f>
        <v>1</v>
      </c>
      <c r="FT839" s="180">
        <f>VLOOKUP(FQ839,$A$879:$F$2508,6,FALSE)</f>
        <v>9</v>
      </c>
      <c r="FU839" s="179" t="s">
        <v>61</v>
      </c>
      <c r="FV839" s="10">
        <f>FT839*1.5*FS839</f>
        <v>13.5</v>
      </c>
      <c r="FW839" s="10"/>
      <c r="FX839" s="233"/>
      <c r="FY839" s="179" t="s">
        <v>100</v>
      </c>
      <c r="FZ839" s="369" t="s">
        <v>183</v>
      </c>
      <c r="GB839" s="248">
        <f>IF(GA839="Kopman",1.8,1)</f>
        <v>1</v>
      </c>
      <c r="GC839" s="180" t="e">
        <f>VLOOKUP(FZ839,$A$879:$F$2508,6,FALSE)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1" t="s">
        <v>852</v>
      </c>
      <c r="GK839" s="248">
        <f>IF(GJ839="Kopman",1.8,1)</f>
        <v>1</v>
      </c>
      <c r="GL839" s="180">
        <f>VLOOKUP(GI839,$A$879:$F$2508,6,FALSE)</f>
        <v>13</v>
      </c>
      <c r="GM839" s="179" t="s">
        <v>61</v>
      </c>
      <c r="GN839" s="10">
        <f>GL839*1.5*GK839</f>
        <v>19.5</v>
      </c>
      <c r="GO839" s="10"/>
      <c r="GP839" s="233"/>
      <c r="GQ839" s="179" t="s">
        <v>100</v>
      </c>
      <c r="GR839" s="361" t="s">
        <v>2340</v>
      </c>
      <c r="GT839" s="248">
        <f>IF(GS839="Kopman",1.8,1)</f>
        <v>1</v>
      </c>
      <c r="GU839" s="180">
        <f>VLOOKUP(GR839,$A$879:$F$2508,6,FALSE)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1" t="s">
        <v>1716</v>
      </c>
      <c r="HC839" s="248">
        <f>IF(HB839="Kopman",1.8,1)</f>
        <v>1</v>
      </c>
      <c r="HD839" s="180">
        <f>VLOOKUP(HA839,$A$879:$F$2508,6,FALSE)</f>
        <v>51</v>
      </c>
      <c r="HE839" s="179" t="s">
        <v>61</v>
      </c>
      <c r="HF839" s="10">
        <f>HD839*1.5*HC839</f>
        <v>76.5</v>
      </c>
      <c r="HG839" s="10"/>
      <c r="HH839" s="233"/>
      <c r="HI839" s="179" t="s">
        <v>100</v>
      </c>
      <c r="HJ839" s="361" t="s">
        <v>993</v>
      </c>
      <c r="HL839" s="248">
        <f>IF(HK839="Kopman",1.8,1)</f>
        <v>1</v>
      </c>
      <c r="HM839" s="180">
        <f>VLOOKUP(HJ839,$A$879:$F$2508,6,FALSE)</f>
        <v>9</v>
      </c>
      <c r="HN839" s="179" t="s">
        <v>61</v>
      </c>
      <c r="HO839" s="10">
        <f>HM839*1.5*HL839</f>
        <v>13.5</v>
      </c>
      <c r="HP839" s="10"/>
      <c r="HQ839" s="233"/>
      <c r="HR839" s="179" t="s">
        <v>100</v>
      </c>
      <c r="HS839" s="361" t="s">
        <v>3105</v>
      </c>
      <c r="HU839" s="248">
        <f>IF(HT839="Kopman",1.8,1)</f>
        <v>1</v>
      </c>
      <c r="HV839" s="180">
        <f>VLOOKUP(HS839,$A$879:$F$2508,6,FALSE)</f>
        <v>43</v>
      </c>
      <c r="HW839" s="179" t="s">
        <v>61</v>
      </c>
      <c r="HX839" s="10">
        <f>HV839*1.5*HU839</f>
        <v>64.5</v>
      </c>
      <c r="HY839" s="10"/>
      <c r="HZ839" s="233"/>
      <c r="IA839" s="179" t="s">
        <v>100</v>
      </c>
      <c r="IB839" s="361" t="s">
        <v>1988</v>
      </c>
      <c r="ID839" s="248">
        <f>IF(IC839="Kopman",1.8,1)</f>
        <v>1</v>
      </c>
      <c r="IE839" s="180">
        <f>VLOOKUP(IB839,$A$879:$F$2508,6,FALSE)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2" t="s">
        <v>725</v>
      </c>
      <c r="IL839" s="14" t="s">
        <v>1662</v>
      </c>
      <c r="IM839" s="248">
        <f>IF(IL839="Kopman",1.8,1)</f>
        <v>1.8</v>
      </c>
      <c r="IN839" s="180">
        <f>VLOOKUP(IK839,$A$879:$F$2508,6,FALSE)</f>
        <v>58</v>
      </c>
      <c r="IO839" s="179" t="s">
        <v>61</v>
      </c>
      <c r="IP839" s="10">
        <f>IN839*1.5*IM839</f>
        <v>156.6</v>
      </c>
      <c r="IQ839" s="10"/>
      <c r="IR839" s="233"/>
      <c r="IS839" s="179" t="s">
        <v>100</v>
      </c>
      <c r="IT839" s="361" t="s">
        <v>1793</v>
      </c>
      <c r="IV839" s="248">
        <f>IF(IU839="Kopman",1.8,1)</f>
        <v>1</v>
      </c>
      <c r="IW839" s="180">
        <f>VLOOKUP(IT839,$A$879:$F$2508,6,FALSE)</f>
        <v>11</v>
      </c>
      <c r="IX839" s="179" t="s">
        <v>61</v>
      </c>
      <c r="IY839" s="10">
        <f>IW839*1.5*IV839</f>
        <v>16.5</v>
      </c>
      <c r="IZ839" s="10"/>
      <c r="JA839" s="233"/>
      <c r="JB839" s="179" t="s">
        <v>100</v>
      </c>
      <c r="JC839" s="362" t="s">
        <v>1965</v>
      </c>
      <c r="JD839" s="14" t="s">
        <v>1662</v>
      </c>
      <c r="JE839" s="248">
        <f>IF(JD839="Kopman",1.8,1)</f>
        <v>1.8</v>
      </c>
      <c r="JF839" s="180">
        <f>VLOOKUP(JC839,$A$879:$F$2508,6,FALSE)</f>
        <v>33</v>
      </c>
      <c r="JG839" s="179" t="s">
        <v>61</v>
      </c>
      <c r="JH839" s="10">
        <f>JF839*1.5*JE839</f>
        <v>89.100000000000009</v>
      </c>
      <c r="JI839" s="10"/>
      <c r="JJ839" s="233"/>
      <c r="JK839" s="179" t="s">
        <v>100</v>
      </c>
      <c r="JL839" s="361" t="s">
        <v>751</v>
      </c>
      <c r="JN839" s="248">
        <f>IF(JM839="Kopman",1.8,1)</f>
        <v>1</v>
      </c>
      <c r="JO839" s="180">
        <f>VLOOKUP(JL839,$A$879:$F$2508,6,FALSE)</f>
        <v>36</v>
      </c>
      <c r="JP839" s="179" t="s">
        <v>61</v>
      </c>
      <c r="JQ839" s="10">
        <f>JO839*1.5*JN839</f>
        <v>54</v>
      </c>
      <c r="JR839" s="10"/>
      <c r="JS839" s="233"/>
      <c r="JT839" s="179" t="s">
        <v>100</v>
      </c>
      <c r="JU839" s="361" t="s">
        <v>2126</v>
      </c>
      <c r="JW839" s="248">
        <f>IF(JV839="Kopman",1.8,1)</f>
        <v>1</v>
      </c>
      <c r="JX839" s="180">
        <f>VLOOKUP(JU839,$A$879:$F$2508,6,FALSE)</f>
        <v>20</v>
      </c>
      <c r="JY839" s="179" t="s">
        <v>61</v>
      </c>
      <c r="JZ839" s="10">
        <f>JX839*1.5*JW839</f>
        <v>30</v>
      </c>
      <c r="KA839" s="10"/>
      <c r="KB839" s="233"/>
      <c r="KC839" s="179" t="s">
        <v>100</v>
      </c>
      <c r="KD839" s="369" t="s">
        <v>183</v>
      </c>
      <c r="KF839" s="248">
        <f>IF(KE839="Kopman",1.8,1)</f>
        <v>1</v>
      </c>
      <c r="KG839" s="180" t="e">
        <f>VLOOKUP(KD839,$A$879:$F$2508,6,FALSE)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1" t="s">
        <v>993</v>
      </c>
      <c r="KO839" s="248">
        <f>IF(KN839="Kopman",1.8,1)</f>
        <v>1</v>
      </c>
      <c r="KP839" s="180">
        <f>VLOOKUP(KM839,$A$879:$F$2508,6,FALSE)</f>
        <v>9</v>
      </c>
      <c r="KQ839" s="179" t="s">
        <v>61</v>
      </c>
      <c r="KR839" s="10">
        <f>KP839*1.5*KO839</f>
        <v>13.5</v>
      </c>
      <c r="KS839" s="10"/>
      <c r="KT839" s="233"/>
      <c r="KU839" s="179" t="s">
        <v>100</v>
      </c>
      <c r="KV839" s="362" t="s">
        <v>993</v>
      </c>
      <c r="KW839" s="14" t="s">
        <v>1662</v>
      </c>
      <c r="KX839" s="248">
        <f>IF(KW839="Kopman",1.8,1)</f>
        <v>1.8</v>
      </c>
      <c r="KY839" s="180">
        <f>VLOOKUP(KV839,$A$879:$F$2508,6,FALSE)</f>
        <v>9</v>
      </c>
      <c r="KZ839" s="179" t="s">
        <v>61</v>
      </c>
      <c r="LA839" s="10">
        <f>KY839*1.5*KX839</f>
        <v>24.3</v>
      </c>
      <c r="LB839" s="10"/>
      <c r="LC839" s="233"/>
      <c r="LD839" s="179" t="s">
        <v>100</v>
      </c>
      <c r="LE839" s="369" t="s">
        <v>183</v>
      </c>
      <c r="LG839" s="248">
        <f>IF(LF839="Kopman",1.8,1)</f>
        <v>1</v>
      </c>
      <c r="LH839" s="180" t="e">
        <f>VLOOKUP(LE839,$A$879:$F$2508,6,FALSE)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1" t="s">
        <v>993</v>
      </c>
      <c r="LP839" s="248">
        <f>IF(LO839="Kopman",1.8,1)</f>
        <v>1</v>
      </c>
      <c r="LQ839" s="180">
        <f>VLOOKUP(LN839,$A$879:$F$2508,6,FALSE)</f>
        <v>9</v>
      </c>
      <c r="LR839" s="179" t="s">
        <v>61</v>
      </c>
      <c r="LS839" s="10">
        <f>LQ839*1.5*LP839</f>
        <v>13.5</v>
      </c>
      <c r="LT839" s="10"/>
      <c r="LU839" s="233"/>
      <c r="LV839" s="179" t="s">
        <v>100</v>
      </c>
      <c r="LW839" s="361" t="s">
        <v>470</v>
      </c>
      <c r="LY839" s="248">
        <f>IF(LX839="Kopman",1.8,1)</f>
        <v>1</v>
      </c>
      <c r="LZ839" s="180">
        <f>VLOOKUP(LW839,$A$879:$F$2508,6,FALSE)</f>
        <v>10</v>
      </c>
      <c r="MA839" s="179" t="s">
        <v>61</v>
      </c>
      <c r="MB839" s="10">
        <f>LZ839*1.5*LY839</f>
        <v>15</v>
      </c>
      <c r="MC839" s="10"/>
      <c r="MD839" s="233"/>
      <c r="ME839" s="179" t="s">
        <v>100</v>
      </c>
      <c r="MF839" s="361" t="s">
        <v>2121</v>
      </c>
      <c r="MH839" s="248">
        <f>IF(MG839="Kopman",1.8,1)</f>
        <v>1</v>
      </c>
      <c r="MI839" s="180">
        <f>VLOOKUP(MF839,$A$879:$F$2508,6,FALSE)</f>
        <v>102</v>
      </c>
      <c r="MJ839" s="179" t="s">
        <v>61</v>
      </c>
      <c r="MK839" s="10">
        <f>MI839*1.5*MH839</f>
        <v>153</v>
      </c>
      <c r="ML839" s="10"/>
      <c r="MM839" s="233"/>
      <c r="MN839" s="179" t="s">
        <v>100</v>
      </c>
      <c r="MO839" s="369" t="s">
        <v>183</v>
      </c>
      <c r="MQ839" s="248">
        <f>IF(MP839="Kopman",1.8,1)</f>
        <v>1</v>
      </c>
      <c r="MR839" s="180" t="e">
        <f>VLOOKUP(MO839,$A$879:$F$2508,6,FALSE)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1" t="s">
        <v>1988</v>
      </c>
      <c r="MZ839" s="248">
        <f>IF(MY839="Kopman",1.8,1)</f>
        <v>1</v>
      </c>
      <c r="NA839" s="180">
        <f>VLOOKUP(MX839,$A$879:$F$2508,6,FALSE)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1" t="s">
        <v>993</v>
      </c>
      <c r="NI839" s="248">
        <f>IF(NH839="Kopman",1.8,1)</f>
        <v>1</v>
      </c>
      <c r="NJ839" s="180">
        <f>VLOOKUP(NG839,$A$879:$F$2508,6,FALSE)</f>
        <v>9</v>
      </c>
      <c r="NK839" s="179" t="s">
        <v>61</v>
      </c>
      <c r="NL839" s="10">
        <f>NJ839*1.5*NI839</f>
        <v>13.5</v>
      </c>
      <c r="NM839" s="10"/>
      <c r="NN839" s="233"/>
      <c r="NO839" s="179" t="s">
        <v>100</v>
      </c>
      <c r="NP839" s="361" t="s">
        <v>470</v>
      </c>
      <c r="NR839" s="248">
        <f>IF(NQ839="Kopman",1.8,1)</f>
        <v>1</v>
      </c>
      <c r="NS839" s="180">
        <f>VLOOKUP(NP839,$A$879:$F$2508,6,FALSE)</f>
        <v>10</v>
      </c>
      <c r="NT839" s="179" t="s">
        <v>61</v>
      </c>
      <c r="NU839" s="10">
        <f>NS839*1.5*NR839</f>
        <v>15</v>
      </c>
      <c r="NV839" s="10"/>
      <c r="NW839" s="233"/>
      <c r="NX839" s="179" t="s">
        <v>100</v>
      </c>
      <c r="NY839" s="361" t="s">
        <v>1965</v>
      </c>
      <c r="OA839" s="248">
        <f>IF(NZ839="Kopman",1.8,1)</f>
        <v>1</v>
      </c>
      <c r="OB839" s="180">
        <f>VLOOKUP(NY839,$A$879:$F$2508,6,FALSE)</f>
        <v>33</v>
      </c>
      <c r="OC839" s="179" t="s">
        <v>61</v>
      </c>
      <c r="OD839" s="10">
        <f>OB839*1.5*OA839</f>
        <v>49.5</v>
      </c>
      <c r="OE839" s="10"/>
      <c r="OF839" s="233"/>
      <c r="OG839" s="179" t="s">
        <v>100</v>
      </c>
      <c r="OH839" s="361" t="s">
        <v>423</v>
      </c>
      <c r="OJ839" s="248">
        <f>IF(OI839="Kopman",1.8,1)</f>
        <v>1</v>
      </c>
      <c r="OK839" s="180">
        <f>VLOOKUP(OH839,$A$879:$F$2508,6,FALSE)</f>
        <v>39</v>
      </c>
      <c r="OL839" s="179" t="s">
        <v>61</v>
      </c>
      <c r="OM839" s="10">
        <f>OK839*1.5*OJ839</f>
        <v>58.5</v>
      </c>
      <c r="ON839" s="10"/>
      <c r="OO839" s="233"/>
      <c r="OP839" s="179" t="s">
        <v>100</v>
      </c>
      <c r="OQ839" s="361" t="s">
        <v>470</v>
      </c>
      <c r="OS839" s="248">
        <f>IF(OR839="Kopman",1.8,1)</f>
        <v>1</v>
      </c>
      <c r="OT839" s="180">
        <f>VLOOKUP(OQ839,$A$879:$F$2508,6,FALSE)</f>
        <v>10</v>
      </c>
      <c r="OU839" s="179" t="s">
        <v>61</v>
      </c>
      <c r="OV839" s="10">
        <f>OT839*1.5*OS839</f>
        <v>15</v>
      </c>
      <c r="OW839" s="10"/>
      <c r="OX839" s="233"/>
      <c r="OY839" s="179" t="s">
        <v>100</v>
      </c>
      <c r="OZ839" s="371" t="s">
        <v>993</v>
      </c>
      <c r="PB839" s="248">
        <f>IF(PA839="Kopman",1.8,1)</f>
        <v>1</v>
      </c>
      <c r="PC839" s="180">
        <f>VLOOKUP(OZ839,$A$879:$F$2508,6,FALSE)</f>
        <v>9</v>
      </c>
      <c r="PD839" s="179" t="s">
        <v>61</v>
      </c>
      <c r="PE839" s="10">
        <f>PC839*1.5*PB839</f>
        <v>13.5</v>
      </c>
      <c r="PF839" s="10"/>
      <c r="PG839" s="233"/>
      <c r="PH839" s="179" t="s">
        <v>100</v>
      </c>
      <c r="PI839" s="361" t="s">
        <v>993</v>
      </c>
      <c r="PK839" s="248">
        <f>IF(PJ839="Kopman",1.8,1)</f>
        <v>1</v>
      </c>
      <c r="PL839" s="180">
        <f>VLOOKUP(PI839,$A$879:$F$2508,6,FALSE)</f>
        <v>9</v>
      </c>
      <c r="PM839" s="179" t="s">
        <v>61</v>
      </c>
      <c r="PN839" s="10">
        <f>PL839*1.5*PK839</f>
        <v>13.5</v>
      </c>
      <c r="PO839" s="10"/>
      <c r="PP839" s="233"/>
      <c r="PQ839" s="179" t="s">
        <v>100</v>
      </c>
      <c r="PR839" s="361" t="s">
        <v>2853</v>
      </c>
      <c r="PT839" s="248">
        <f>IF(PS839="Kopman",1.8,1)</f>
        <v>1</v>
      </c>
      <c r="PU839" s="180">
        <f>VLOOKUP(PR839,$A$879:$F$2508,6,FALSE)</f>
        <v>13</v>
      </c>
      <c r="PV839" s="179" t="s">
        <v>61</v>
      </c>
      <c r="PW839" s="10">
        <f>PU839*1.5*PT839</f>
        <v>19.5</v>
      </c>
      <c r="PX839" s="10"/>
      <c r="PY839" s="233"/>
      <c r="PZ839" s="179" t="s">
        <v>100</v>
      </c>
      <c r="QA839" s="363" t="s">
        <v>1987</v>
      </c>
      <c r="QC839" s="248">
        <f>IF(QB839="Kopman",1.8,1)</f>
        <v>1</v>
      </c>
      <c r="QD839" s="180">
        <f>VLOOKUP(QA839,$A$879:$F$2508,6,FALSE)</f>
        <v>0</v>
      </c>
      <c r="QE839" s="179" t="s">
        <v>61</v>
      </c>
      <c r="QF839" s="10">
        <f>QD839*1.5*QC839</f>
        <v>0</v>
      </c>
      <c r="QG839" s="10"/>
      <c r="QH839" s="233"/>
      <c r="QI839" s="179" t="s">
        <v>100</v>
      </c>
      <c r="QJ839" s="369" t="s">
        <v>183</v>
      </c>
      <c r="QL839" s="248">
        <f>IF(QK839="Kopman",1.8,1)</f>
        <v>1</v>
      </c>
      <c r="QM839" s="180" t="e">
        <f>VLOOKUP(QJ839,$A$879:$F$2508,6,FALSE)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1" t="s">
        <v>615</v>
      </c>
      <c r="QU839" s="248">
        <f>IF(QT839="Kopman",1.8,1)</f>
        <v>1</v>
      </c>
      <c r="QV839" s="180">
        <f>VLOOKUP(QS839,$A$879:$F$2508,6,FALSE)</f>
        <v>31</v>
      </c>
      <c r="QW839" s="179" t="s">
        <v>61</v>
      </c>
      <c r="QX839" s="10">
        <f>QV839*1.5*QU839</f>
        <v>46.5</v>
      </c>
      <c r="QY839" s="10"/>
      <c r="QZ839" s="233"/>
      <c r="RA839" s="179" t="s">
        <v>100</v>
      </c>
      <c r="RB839" s="361" t="s">
        <v>423</v>
      </c>
      <c r="RD839" s="248">
        <f>IF(RC839="Kopman",1.8,1)</f>
        <v>1</v>
      </c>
      <c r="RE839" s="180">
        <f>VLOOKUP(RB839,$A$879:$F$2508,6,FALSE)</f>
        <v>39</v>
      </c>
      <c r="RF839" s="179" t="s">
        <v>61</v>
      </c>
      <c r="RG839" s="10">
        <f>RE839*1.5*RD839</f>
        <v>58.5</v>
      </c>
      <c r="RH839" s="10"/>
      <c r="RI839" s="233"/>
      <c r="RJ839" s="179" t="s">
        <v>100</v>
      </c>
      <c r="RK839" s="361" t="s">
        <v>1748</v>
      </c>
      <c r="RM839" s="248">
        <f>IF(RL839="Kopman",1.8,1)</f>
        <v>1</v>
      </c>
      <c r="RN839" s="180">
        <f>VLOOKUP(RK839,$A$879:$F$2508,6,FALSE)</f>
        <v>120</v>
      </c>
      <c r="RO839" s="179" t="s">
        <v>61</v>
      </c>
      <c r="RP839" s="10">
        <f>RN839*1.5*RM839</f>
        <v>180</v>
      </c>
      <c r="RQ839" s="10"/>
      <c r="RR839" s="233"/>
      <c r="RS839" s="179" t="s">
        <v>100</v>
      </c>
      <c r="RT839" s="369" t="s">
        <v>183</v>
      </c>
      <c r="RV839" s="248">
        <f>IF(RU839="Kopman",1.8,1)</f>
        <v>1</v>
      </c>
      <c r="RW839" s="180" t="e">
        <f>VLOOKUP(RT839,$A$879:$F$2508,6,FALSE)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1" t="s">
        <v>1988</v>
      </c>
      <c r="SE839" s="248">
        <f>IF(SD839="Kopman",1.8,1)</f>
        <v>1</v>
      </c>
      <c r="SF839" s="180">
        <f>VLOOKUP(SC839,$A$879:$F$2508,6,FALSE)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1" t="s">
        <v>725</v>
      </c>
      <c r="SN839" s="248">
        <f>IF(SM839="Kopman",1.8,1)</f>
        <v>1</v>
      </c>
      <c r="SO839" s="180">
        <f>VLOOKUP(SL839,$A$879:$F$2508,6,FALSE)</f>
        <v>58</v>
      </c>
      <c r="SP839" s="179" t="s">
        <v>61</v>
      </c>
      <c r="SQ839" s="10">
        <f>SO839*1.5*SN839</f>
        <v>87</v>
      </c>
      <c r="SR839" s="10"/>
      <c r="SS839" s="239"/>
      <c r="ST839" s="179" t="s">
        <v>100</v>
      </c>
      <c r="SU839" s="361" t="s">
        <v>1988</v>
      </c>
      <c r="SW839" s="248">
        <f>IF(SV839="Kopman",1.8,1)</f>
        <v>1</v>
      </c>
      <c r="SX839" s="180">
        <f>VLOOKUP(SU839,$A$879:$F$2508,6,FALSE)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9" t="s">
        <v>183</v>
      </c>
      <c r="TF839" s="248">
        <f>IF(TE839="Kopman",1.8,1)</f>
        <v>1</v>
      </c>
      <c r="TG839" s="180" t="e">
        <f>VLOOKUP(TD839,$A$879:$F$2508,6,FALSE)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1" t="s">
        <v>2121</v>
      </c>
      <c r="TO839" s="248">
        <f>IF(TN839="Kopman",1.8,1)</f>
        <v>1</v>
      </c>
      <c r="TP839" s="180">
        <f>VLOOKUP(TM839,$A$879:$F$2508,6,FALSE)</f>
        <v>102</v>
      </c>
      <c r="TQ839" s="179" t="s">
        <v>61</v>
      </c>
      <c r="TR839" s="10">
        <f>TP839*1.5*TO839</f>
        <v>153</v>
      </c>
      <c r="TS839" s="10"/>
      <c r="TT839" s="239"/>
      <c r="TU839" s="179" t="s">
        <v>100</v>
      </c>
      <c r="TV839" s="361" t="s">
        <v>439</v>
      </c>
      <c r="TX839" s="248">
        <f>IF(TW839="Kopman",1.8,1)</f>
        <v>1</v>
      </c>
      <c r="TY839" s="180">
        <f>VLOOKUP(TV839,$A$879:$F$2508,6,FALSE)</f>
        <v>1</v>
      </c>
      <c r="TZ839" s="179" t="s">
        <v>61</v>
      </c>
      <c r="UA839" s="10">
        <f>TY839*1.5*TX839</f>
        <v>1.5</v>
      </c>
      <c r="UB839" s="10"/>
      <c r="UC839" s="239"/>
      <c r="UD839" s="179" t="s">
        <v>100</v>
      </c>
      <c r="UE839" s="361" t="s">
        <v>852</v>
      </c>
      <c r="UG839" s="248">
        <f>IF(UF839="Kopman",1.8,1)</f>
        <v>1</v>
      </c>
      <c r="UH839" s="180">
        <f>VLOOKUP(UE839,$A$879:$F$2508,6,FALSE)</f>
        <v>13</v>
      </c>
      <c r="UI839" s="179" t="s">
        <v>61</v>
      </c>
      <c r="UJ839" s="10">
        <f>UH839*1.5*UG839</f>
        <v>19.5</v>
      </c>
      <c r="UK839" s="10"/>
      <c r="UL839" s="239"/>
      <c r="UM839" s="179" t="s">
        <v>100</v>
      </c>
      <c r="UN839" s="369" t="s">
        <v>183</v>
      </c>
      <c r="UP839" s="248">
        <f>IF(UO839="Kopman",1.8,1)</f>
        <v>1</v>
      </c>
      <c r="UQ839" s="180" t="e">
        <f>VLOOKUP(UN839,$A$879:$F$2508,6,FALSE)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1" t="s">
        <v>960</v>
      </c>
      <c r="UY839" s="248">
        <f>IF(UX839="Kopman",1.8,1)</f>
        <v>1</v>
      </c>
      <c r="UZ839" s="180">
        <f>VLOOKUP(UW839,$A$879:$F$2508,6,FALSE)</f>
        <v>31</v>
      </c>
      <c r="VA839" s="179" t="s">
        <v>61</v>
      </c>
      <c r="VB839" s="10">
        <f>UZ839*1.5*UY839</f>
        <v>46.5</v>
      </c>
      <c r="VC839" s="10"/>
      <c r="VD839" s="239"/>
      <c r="VE839" s="179" t="s">
        <v>100</v>
      </c>
      <c r="VF839" s="369" t="s">
        <v>183</v>
      </c>
      <c r="VH839" s="248">
        <f>IF(VG839="Kopman",1.8,1)</f>
        <v>1</v>
      </c>
      <c r="VI839" s="180" t="e">
        <f>VLOOKUP(VF839,$A$879:$F$2508,6,FALSE)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2" t="s">
        <v>852</v>
      </c>
      <c r="VP839" s="14" t="s">
        <v>1662</v>
      </c>
      <c r="VQ839" s="248">
        <f>IF(VP839="Kopman",1.8,1)</f>
        <v>1.8</v>
      </c>
      <c r="VR839" s="180">
        <f>VLOOKUP(VO839,$A$879:$F$2508,6,FALSE)</f>
        <v>13</v>
      </c>
      <c r="VS839" s="179" t="s">
        <v>61</v>
      </c>
      <c r="VT839" s="10">
        <f>VR839*1.5*VQ839</f>
        <v>35.1</v>
      </c>
      <c r="VU839" s="10"/>
      <c r="VV839" s="239"/>
      <c r="VW839" s="179" t="s">
        <v>100</v>
      </c>
      <c r="VX839" s="369" t="s">
        <v>183</v>
      </c>
      <c r="VZ839" s="248">
        <f>IF(VY839="Kopman",1.8,1)</f>
        <v>1</v>
      </c>
      <c r="WA839" s="180" t="e">
        <f>VLOOKUP(VX839,$A$879:$F$2508,6,FALSE)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1" t="s">
        <v>1965</v>
      </c>
      <c r="WI839" s="248">
        <f>IF(WH839="Kopman",1.8,1)</f>
        <v>1</v>
      </c>
      <c r="WJ839" s="180">
        <f>VLOOKUP(WG839,$A$879:$F$2508,6,FALSE)</f>
        <v>33</v>
      </c>
      <c r="WK839" s="179" t="s">
        <v>61</v>
      </c>
      <c r="WL839" s="10">
        <f>WJ839*1.5*WI839</f>
        <v>49.5</v>
      </c>
      <c r="WN839" s="239"/>
      <c r="WO839" s="179" t="s">
        <v>100</v>
      </c>
      <c r="WP839" s="361" t="s">
        <v>993</v>
      </c>
      <c r="WQ839" s="180"/>
      <c r="WR839" s="248">
        <f>IF(WQ839="Kopman",1.8,1)</f>
        <v>1</v>
      </c>
      <c r="WS839" s="180">
        <f>VLOOKUP(WP839,$A$879:$F$2508,6,FALSE)</f>
        <v>9</v>
      </c>
      <c r="WT839" s="179" t="s">
        <v>61</v>
      </c>
      <c r="WU839" s="10">
        <f>WS839*1.5*WR839</f>
        <v>13.5</v>
      </c>
      <c r="WV839" s="10"/>
      <c r="WW839" s="239"/>
      <c r="WX839" s="179" t="s">
        <v>100</v>
      </c>
      <c r="WY839" s="361" t="s">
        <v>1988</v>
      </c>
      <c r="XA839" s="248">
        <f>IF(WZ839="Kopman",1.8,1)</f>
        <v>1</v>
      </c>
      <c r="XB839" s="180">
        <f>VLOOKUP(WY839,$A$879:$F$2508,6,FALSE)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1" t="s">
        <v>960</v>
      </c>
      <c r="XJ839" s="248">
        <f>IF(XI839="Kopman",1.8,1)</f>
        <v>1</v>
      </c>
      <c r="XK839" s="180">
        <f>VLOOKUP(XH839,$A$879:$F$2508,6,FALSE)</f>
        <v>31</v>
      </c>
      <c r="XL839" s="179" t="s">
        <v>61</v>
      </c>
      <c r="XM839" s="10">
        <f>XK839*1.5*XJ839</f>
        <v>46.5</v>
      </c>
      <c r="XO839" s="239"/>
      <c r="XP839" s="179" t="s">
        <v>100</v>
      </c>
      <c r="XQ839" s="361" t="s">
        <v>470</v>
      </c>
      <c r="XS839" s="248">
        <f>IF(XR839="Kopman",1.8,1)</f>
        <v>1</v>
      </c>
      <c r="XT839" s="180">
        <f>VLOOKUP(XQ839,$A$879:$F$2508,6,FALSE)</f>
        <v>10</v>
      </c>
      <c r="XU839" s="179" t="s">
        <v>61</v>
      </c>
      <c r="XV839" s="10">
        <f>XT839*1.5*XS839</f>
        <v>15</v>
      </c>
      <c r="XW839" s="10"/>
      <c r="XX839" s="239"/>
      <c r="XY839" s="179" t="s">
        <v>100</v>
      </c>
      <c r="XZ839" s="361" t="s">
        <v>423</v>
      </c>
      <c r="YB839" s="248">
        <f>IF(YA839="Kopman",1.8,1)</f>
        <v>1</v>
      </c>
      <c r="YC839" s="180">
        <f>VLOOKUP(XZ839,$A$879:$F$2508,6,FALSE)</f>
        <v>39</v>
      </c>
      <c r="YD839" s="179" t="s">
        <v>61</v>
      </c>
      <c r="YE839" s="10">
        <f>YC839*1.5*YB839</f>
        <v>58.5</v>
      </c>
      <c r="YG839" s="239"/>
      <c r="YH839" s="179" t="s">
        <v>100</v>
      </c>
      <c r="YI839" s="361" t="s">
        <v>3103</v>
      </c>
      <c r="YK839" s="248">
        <f>IF(YJ839="Kopman",1.8,1)</f>
        <v>1</v>
      </c>
      <c r="YL839" s="180">
        <f>VLOOKUP(YI839,$A$879:$F$2508,6,FALSE)</f>
        <v>5</v>
      </c>
      <c r="YM839" s="179" t="s">
        <v>61</v>
      </c>
      <c r="YN839" s="10">
        <f>YL839*1.5*YK839</f>
        <v>7.5</v>
      </c>
      <c r="YO839" s="10"/>
      <c r="YP839" s="239"/>
      <c r="YQ839" s="179" t="s">
        <v>100</v>
      </c>
      <c r="YR839" s="361" t="s">
        <v>1003</v>
      </c>
      <c r="YT839" s="248">
        <f>IF(YS839="Kopman",1.8,1)</f>
        <v>1</v>
      </c>
      <c r="YU839" s="180">
        <f>VLOOKUP(YR839,$A$879:$F$2508,6,FALSE)</f>
        <v>103</v>
      </c>
      <c r="YV839" s="179" t="s">
        <v>61</v>
      </c>
      <c r="YW839" s="10">
        <f>YU839*1.5*YT839</f>
        <v>154.5</v>
      </c>
      <c r="YY839" s="239"/>
      <c r="YZ839" s="179" t="s">
        <v>100</v>
      </c>
      <c r="ZA839" s="361" t="s">
        <v>439</v>
      </c>
      <c r="ZC839" s="248">
        <f>IF(ZB839="Kopman",1.8,1)</f>
        <v>1</v>
      </c>
      <c r="ZD839" s="180">
        <f>VLOOKUP(ZA839,$A$879:$F$2508,6,FALSE)</f>
        <v>1</v>
      </c>
      <c r="ZE839" s="179" t="s">
        <v>61</v>
      </c>
      <c r="ZF839" s="10">
        <f>ZD839*1.5*ZC839</f>
        <v>1.5</v>
      </c>
      <c r="ZH839" s="239"/>
      <c r="ZI839" s="179" t="s">
        <v>100</v>
      </c>
      <c r="ZJ839" s="361" t="s">
        <v>1988</v>
      </c>
      <c r="ZL839" s="248">
        <f>IF(ZK839="Kopman",1.8,1)</f>
        <v>1</v>
      </c>
      <c r="ZM839" s="180">
        <f>VLOOKUP(ZJ839,$A$879:$F$2508,6,FALSE)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1" t="s">
        <v>536</v>
      </c>
      <c r="ZU839" s="248">
        <f>IF(ZT839="Kopman",1.8,1)</f>
        <v>1</v>
      </c>
      <c r="ZV839" s="180">
        <f>VLOOKUP(ZS839,$A$879:$F$2508,6,FALSE)</f>
        <v>31</v>
      </c>
      <c r="ZW839" s="179" t="s">
        <v>61</v>
      </c>
      <c r="ZX839" s="10">
        <f>ZV839*1.5*ZU839</f>
        <v>46.5</v>
      </c>
      <c r="ZY839" s="10"/>
      <c r="ZZ839" s="239"/>
      <c r="AAA839" s="179" t="s">
        <v>100</v>
      </c>
      <c r="AAB839" s="361" t="s">
        <v>1707</v>
      </c>
      <c r="AAD839" s="248">
        <f>IF(AAC839="Kopman",1.8,1)</f>
        <v>1</v>
      </c>
      <c r="AAE839" s="180">
        <f>VLOOKUP(AAB839,$A$879:$F$2508,6,FALSE)</f>
        <v>2</v>
      </c>
      <c r="AAF839" s="179" t="s">
        <v>61</v>
      </c>
      <c r="AAG839" s="10">
        <f>AAE839*1.5*AAD839</f>
        <v>3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VLOOKUP(AAK839,$A$879:$F$2508,6,FALSE)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1" t="s">
        <v>2584</v>
      </c>
      <c r="AAV839" s="248">
        <f>IF(AAU839="Kopman",1.8,1)</f>
        <v>1</v>
      </c>
      <c r="AAW839" s="180">
        <f>VLOOKUP(AAT839,$A$879:$F$2508,6,FALSE)</f>
        <v>21</v>
      </c>
      <c r="AAX839" s="179" t="s">
        <v>61</v>
      </c>
      <c r="AAY839" s="10">
        <f>AAW839*1.5*AAV839</f>
        <v>31.5</v>
      </c>
      <c r="AAZ839" s="10"/>
      <c r="ABA839" s="239"/>
      <c r="ABB839" s="179" t="s">
        <v>100</v>
      </c>
      <c r="ABC839" s="375" t="s">
        <v>1988</v>
      </c>
      <c r="ABE839" s="248">
        <f>IF(ABD839="Kopman",1.8,1)</f>
        <v>1</v>
      </c>
      <c r="ABF839" s="180">
        <f>VLOOKUP(ABC839,$A$879:$F$2508,6,FALSE)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1" t="s">
        <v>423</v>
      </c>
      <c r="ABN839" s="248">
        <f>IF(ABM839="Kopman",1.8,1)</f>
        <v>1</v>
      </c>
      <c r="ABO839" s="180">
        <f>VLOOKUP(ABL839,$A$879:$F$2508,6,FALSE)</f>
        <v>39</v>
      </c>
      <c r="ABP839" s="179" t="s">
        <v>61</v>
      </c>
      <c r="ABQ839" s="10">
        <f>ABO839*1.5*ABN839</f>
        <v>58.5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VLOOKUP(ABU839,$A$879:$F$2508,6,FALSE)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VLOOKUP(ACD839,$A$879:$F$2508,6,FALSE)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VLOOKUP(ACM839,$A$879:$F$2508,6,FALSE)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VLOOKUP(ACV839,$A$879:$F$2508,6,FALSE)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1" t="s">
        <v>423</v>
      </c>
      <c r="ADG839" s="248">
        <f>IF(ADF839="Kopman",1.8,1)</f>
        <v>1</v>
      </c>
      <c r="ADH839" s="180">
        <f>VLOOKUP(ADE839,$A$879:$F$2508,6,FALSE)</f>
        <v>39</v>
      </c>
      <c r="ADI839" s="179" t="s">
        <v>61</v>
      </c>
      <c r="ADJ839" s="10">
        <f>ADH839*1.5*ADG839</f>
        <v>58.5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VLOOKUP(ADN839,$A$879:$F$2508,6,FALSE)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1" t="s">
        <v>615</v>
      </c>
      <c r="ADY839" s="248">
        <f>IF(ADX839="Kopman",1.8,1)</f>
        <v>1</v>
      </c>
      <c r="ADZ839" s="180">
        <f>VLOOKUP(ADW839,$A$879:$F$2508,6,FALSE)</f>
        <v>31</v>
      </c>
      <c r="AEA839" s="179" t="s">
        <v>61</v>
      </c>
      <c r="AEB839" s="10">
        <f>ADZ839*1.5*ADY839</f>
        <v>46.5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VLOOKUP(AEF839,$A$879:$F$2508,6,FALSE)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VLOOKUP(AEO839,$A$879:$F$2508,6,FALSE)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VLOOKUP(AEX839,$A$879:$F$2508,6,FALSE)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VLOOKUP(AFG839,$A$879:$F$2508,6,FALSE)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VLOOKUP(AFP839,$A$879:$F$2508,6,FALSE)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1" t="s">
        <v>993</v>
      </c>
      <c r="AGA839" s="248">
        <f>IF(AFZ839="Kopman",1.8,1)</f>
        <v>1</v>
      </c>
      <c r="AGB839" s="180">
        <f>VLOOKUP(AFY839,$A$879:$F$2508,6,FALSE)</f>
        <v>9</v>
      </c>
      <c r="AGC839" s="179" t="s">
        <v>61</v>
      </c>
      <c r="AGD839" s="10">
        <f>AGB839*1.5*AGA839</f>
        <v>13.5</v>
      </c>
      <c r="AGE839" s="10"/>
      <c r="AGF839" s="239"/>
      <c r="AGG839" s="179" t="s">
        <v>100</v>
      </c>
      <c r="AGH839" s="361" t="s">
        <v>1965</v>
      </c>
      <c r="AGJ839" s="248">
        <f>IF(AGI839="Kopman",1.8,1)</f>
        <v>1</v>
      </c>
      <c r="AGK839" s="180">
        <f>VLOOKUP(AGH839,$A$879:$F$2508,6,FALSE)</f>
        <v>33</v>
      </c>
      <c r="AGL839" s="179" t="s">
        <v>61</v>
      </c>
      <c r="AGM839" s="10">
        <f>AGK839*1.5*AGJ839</f>
        <v>49.5</v>
      </c>
      <c r="AGN839" s="10"/>
      <c r="AGO839" s="239"/>
      <c r="AGP839" s="179" t="s">
        <v>100</v>
      </c>
      <c r="AGQ839" s="361" t="s">
        <v>485</v>
      </c>
      <c r="AGS839" s="248">
        <f>IF(AGR839="Kopman",1.8,1)</f>
        <v>1</v>
      </c>
      <c r="AGT839" s="180">
        <f>VLOOKUP(AGQ839,$A$879:$F$2508,6,FALSE)</f>
        <v>2</v>
      </c>
      <c r="AGU839" s="179" t="s">
        <v>61</v>
      </c>
      <c r="AGV839" s="10">
        <f>AGT839*1.5*AGS839</f>
        <v>3</v>
      </c>
      <c r="AGW839" s="10"/>
      <c r="AGX839" s="239"/>
      <c r="AGY839" s="179" t="s">
        <v>100</v>
      </c>
      <c r="AGZ839" s="361" t="s">
        <v>846</v>
      </c>
      <c r="AHB839" s="248">
        <f>IF(AHA839="Kopman",1.8,1)</f>
        <v>1</v>
      </c>
      <c r="AHC839" s="180">
        <f>VLOOKUP(AGZ839,$A$879:$F$2508,6,FALSE)</f>
        <v>146</v>
      </c>
      <c r="AHD839" s="179" t="s">
        <v>61</v>
      </c>
      <c r="AHE839" s="10">
        <f>AHC839*1.5*AHB839</f>
        <v>219</v>
      </c>
      <c r="AHF839" s="10"/>
      <c r="AHG839" s="239"/>
      <c r="AHH839" s="179" t="s">
        <v>100</v>
      </c>
      <c r="AHI839" s="443" t="s">
        <v>1965</v>
      </c>
      <c r="AHJ839" s="14" t="s">
        <v>1662</v>
      </c>
      <c r="AHK839" s="248">
        <f>IF(AHJ839="Kopman",1.8,1)</f>
        <v>1.8</v>
      </c>
      <c r="AHL839" s="180">
        <f>VLOOKUP(AHI839,$A$879:$F$2508,6,FALSE)</f>
        <v>33</v>
      </c>
      <c r="AHM839" s="179" t="s">
        <v>61</v>
      </c>
      <c r="AHN839" s="10">
        <f>AHL839*1.5*AHK839</f>
        <v>89.100000000000009</v>
      </c>
      <c r="AHO839" s="10"/>
      <c r="AHP839" s="239"/>
      <c r="AHQ839" s="179" t="s">
        <v>100</v>
      </c>
      <c r="AHR839" s="361" t="s">
        <v>2340</v>
      </c>
      <c r="AHT839" s="248">
        <f>IF(AHS839="Kopman",1.8,1)</f>
        <v>1</v>
      </c>
      <c r="AHU839" s="180">
        <f>VLOOKUP(AHR839,$A$879:$F$2508,6,FALSE)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1" t="s">
        <v>993</v>
      </c>
      <c r="AIC839" s="248">
        <f>IF(AIB839="Kopman",1.8,1)</f>
        <v>1</v>
      </c>
      <c r="AID839" s="180">
        <f>VLOOKUP(AIA839,$A$879:$F$2508,6,FALSE)</f>
        <v>9</v>
      </c>
      <c r="AIE839" s="179" t="s">
        <v>61</v>
      </c>
      <c r="AIF839" s="10">
        <f>AID839*1.5*AIC839</f>
        <v>13.5</v>
      </c>
      <c r="AIG839" s="10"/>
      <c r="AIH839" s="239"/>
      <c r="AII839" s="179" t="s">
        <v>100</v>
      </c>
      <c r="AIJ839" s="361" t="s">
        <v>1965</v>
      </c>
      <c r="AIL839" s="248">
        <f>IF(AIK839="Kopman",1.8,1)</f>
        <v>1</v>
      </c>
      <c r="AIM839" s="180">
        <f>VLOOKUP(AIJ839,$A$879:$F$2508,6,FALSE)</f>
        <v>33</v>
      </c>
      <c r="AIN839" s="179" t="s">
        <v>61</v>
      </c>
      <c r="AIO839" s="10">
        <f>AIM839*1.5*AIL839</f>
        <v>49.5</v>
      </c>
      <c r="AIP839" s="10"/>
      <c r="AIQ839" s="239"/>
      <c r="AIR839" s="179" t="s">
        <v>100</v>
      </c>
      <c r="AIS839" s="361" t="s">
        <v>993</v>
      </c>
      <c r="AIU839" s="248">
        <f>IF(AIT839="Kopman",1.8,1)</f>
        <v>1</v>
      </c>
      <c r="AIV839" s="180">
        <f>VLOOKUP(AIS839,$A$879:$F$2508,6,FALSE)</f>
        <v>9</v>
      </c>
      <c r="AIW839" s="179" t="s">
        <v>61</v>
      </c>
      <c r="AIX839" s="10">
        <f>AIV839*1.5*AIU839</f>
        <v>13.5</v>
      </c>
      <c r="AIY839" s="10"/>
      <c r="AIZ839" s="239"/>
      <c r="AJA839" s="179" t="s">
        <v>100</v>
      </c>
      <c r="AJB839" s="371" t="s">
        <v>1965</v>
      </c>
      <c r="AJD839" s="248">
        <f>IF(AJC839="Kopman",1.8,1)</f>
        <v>1</v>
      </c>
      <c r="AJE839" s="180">
        <f>VLOOKUP(AJB839,$A$879:$F$2508,6,FALSE)</f>
        <v>33</v>
      </c>
      <c r="AJF839" s="179" t="s">
        <v>61</v>
      </c>
      <c r="AJG839" s="10">
        <f>AJE839*1.5*AJD839</f>
        <v>49.5</v>
      </c>
      <c r="AJH839" s="10"/>
      <c r="AJI839" s="239"/>
      <c r="AJJ839" s="179" t="s">
        <v>100</v>
      </c>
      <c r="AJK839" s="361" t="s">
        <v>1965</v>
      </c>
      <c r="AJM839" s="248">
        <f>IF(AJL839="Kopman",1.8,1)</f>
        <v>1</v>
      </c>
      <c r="AJN839" s="180">
        <f>VLOOKUP(AJK839,$A$879:$F$2508,6,FALSE)</f>
        <v>33</v>
      </c>
      <c r="AJO839" s="179" t="s">
        <v>61</v>
      </c>
      <c r="AJP839" s="10">
        <f>AJN839*1.5*AJM839</f>
        <v>49.5</v>
      </c>
      <c r="AJQ839" s="10"/>
      <c r="AJR839" s="239"/>
      <c r="AJS839" s="179" t="s">
        <v>100</v>
      </c>
      <c r="AJT839" s="367" t="s">
        <v>2584</v>
      </c>
      <c r="AJV839" s="248">
        <f>IF(AJU839="Kopman",1.8,1)</f>
        <v>1</v>
      </c>
      <c r="AJW839" s="180">
        <f>VLOOKUP(AJT839,$A$879:$F$2508,6,FALSE)</f>
        <v>21</v>
      </c>
      <c r="AJX839" s="179" t="s">
        <v>61</v>
      </c>
      <c r="AJY839" s="10">
        <f>AJW839*1.5*AJV839</f>
        <v>31.5</v>
      </c>
      <c r="AJZ839" s="10"/>
      <c r="AKA839" s="239"/>
      <c r="AKB839" s="179" t="s">
        <v>100</v>
      </c>
      <c r="AKC839" s="361" t="s">
        <v>993</v>
      </c>
      <c r="AKE839" s="248">
        <f>IF(AKD839="Kopman",1.8,1)</f>
        <v>1</v>
      </c>
      <c r="AKF839" s="180">
        <f>VLOOKUP(AKC839,$A$879:$F$2508,6,FALSE)</f>
        <v>9</v>
      </c>
      <c r="AKG839" s="179" t="s">
        <v>61</v>
      </c>
      <c r="AKH839" s="10">
        <f>AKF839*1.5*AKE839</f>
        <v>13.5</v>
      </c>
      <c r="AKI839" s="10"/>
      <c r="AKJ839" s="239"/>
      <c r="AKK839" s="179" t="s">
        <v>100</v>
      </c>
      <c r="AKL839" s="361" t="s">
        <v>470</v>
      </c>
      <c r="AKN839" s="248">
        <f>IF(AKM839="Kopman",1.8,1)</f>
        <v>1</v>
      </c>
      <c r="AKO839" s="180">
        <f>VLOOKUP(AKL839,$A$879:$F$2508,6,FALSE)</f>
        <v>10</v>
      </c>
      <c r="AKP839" s="179" t="s">
        <v>61</v>
      </c>
      <c r="AKQ839" s="10">
        <f>AKO839*1.5*AKN839</f>
        <v>15</v>
      </c>
      <c r="AKR839" s="10"/>
      <c r="AKS839" s="239"/>
      <c r="AKT839" s="179" t="s">
        <v>100</v>
      </c>
      <c r="AKU839" s="361" t="s">
        <v>993</v>
      </c>
      <c r="AKW839" s="248">
        <f>IF(AKV839="Kopman",1.8,1)</f>
        <v>1</v>
      </c>
      <c r="AKX839" s="180">
        <f>VLOOKUP(AKU839,$A$879:$F$2508,6,FALSE)</f>
        <v>9</v>
      </c>
      <c r="AKY839" s="179" t="s">
        <v>61</v>
      </c>
      <c r="AKZ839" s="10">
        <f>AKX839*1.5*AKW839</f>
        <v>13.5</v>
      </c>
      <c r="ALA839" s="10"/>
      <c r="ALB839" s="239"/>
      <c r="ALC839" s="179" t="s">
        <v>100</v>
      </c>
      <c r="ALD839" s="361" t="s">
        <v>993</v>
      </c>
      <c r="ALF839" s="248">
        <f>IF(ALE839="Kopman",1.8,1)</f>
        <v>1</v>
      </c>
      <c r="ALG839" s="180">
        <f>VLOOKUP(ALD839,$A$879:$F$2508,6,FALSE)</f>
        <v>9</v>
      </c>
      <c r="ALH839" s="179" t="s">
        <v>61</v>
      </c>
      <c r="ALI839" s="10">
        <f>ALG839*1.5*ALF839</f>
        <v>13.5</v>
      </c>
      <c r="ALJ839" s="10"/>
      <c r="ALK839" s="239"/>
      <c r="ALL839" s="179" t="s">
        <v>100</v>
      </c>
      <c r="ALM839" s="361" t="s">
        <v>1988</v>
      </c>
      <c r="ALO839" s="248">
        <f>IF(ALN839="Kopman",1.8,1)</f>
        <v>1</v>
      </c>
      <c r="ALP839" s="180">
        <f>VLOOKUP(ALM839,$A$879:$F$2508,6,FALSE)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1" t="s">
        <v>2121</v>
      </c>
      <c r="ALX839" s="248">
        <f>IF(ALW839="Kopman",1.8,1)</f>
        <v>1</v>
      </c>
      <c r="ALY839" s="180">
        <f>VLOOKUP(ALV839,$A$879:$F$2508,6,FALSE)</f>
        <v>102</v>
      </c>
      <c r="ALZ839" s="179" t="s">
        <v>61</v>
      </c>
      <c r="AMA839" s="10">
        <f>ALY839*1.5*ALX839</f>
        <v>153</v>
      </c>
      <c r="AMB839" s="10"/>
      <c r="AMC839" s="239"/>
      <c r="AMD839" s="179" t="s">
        <v>100</v>
      </c>
      <c r="AME839" s="444" t="s">
        <v>1965</v>
      </c>
      <c r="AMG839" s="248">
        <f>IF(AMF839="Kopman",1.8,1)</f>
        <v>1</v>
      </c>
      <c r="AMH839" s="180">
        <f>VLOOKUP(AME839,$A$879:$F$2508,6,FALSE)</f>
        <v>33</v>
      </c>
      <c r="AMI839" s="179" t="s">
        <v>61</v>
      </c>
      <c r="AMJ839" s="10">
        <f>AMH839*1.5*AMG839</f>
        <v>49.5</v>
      </c>
      <c r="AMK839" s="10"/>
      <c r="AML839" s="239"/>
      <c r="AMM839" s="179" t="s">
        <v>100</v>
      </c>
      <c r="AMN839" s="363" t="s">
        <v>993</v>
      </c>
      <c r="AMP839" s="248">
        <f>IF(AMO839="Kopman",1.8,1)</f>
        <v>1</v>
      </c>
      <c r="AMQ839" s="180">
        <f>VLOOKUP(AMN839,$A$879:$F$2508,6,FALSE)</f>
        <v>9</v>
      </c>
      <c r="AMR839" s="179" t="s">
        <v>61</v>
      </c>
      <c r="AMS839" s="10">
        <f>AMQ839*1.5*AMP839</f>
        <v>13.5</v>
      </c>
      <c r="AMT839" s="10"/>
      <c r="AMU839" s="239"/>
      <c r="AMV839" s="179" t="s">
        <v>100</v>
      </c>
      <c r="AMW839" s="361" t="s">
        <v>993</v>
      </c>
      <c r="AMY839" s="248">
        <f>IF(AMX839="Kopman",1.8,1)</f>
        <v>1</v>
      </c>
      <c r="AMZ839" s="180">
        <f>VLOOKUP(AMW839,$A$879:$F$2508,6,FALSE)</f>
        <v>9</v>
      </c>
      <c r="ANA839" s="179" t="s">
        <v>61</v>
      </c>
      <c r="ANB839" s="10">
        <f>AMZ839*1.5*AMY839</f>
        <v>13.5</v>
      </c>
      <c r="ANC839" s="10"/>
      <c r="AND839" s="239"/>
      <c r="ANE839" s="179" t="s">
        <v>100</v>
      </c>
      <c r="ANF839" s="361" t="s">
        <v>993</v>
      </c>
      <c r="ANH839" s="248">
        <f>IF(ANG839="Kopman",1.8,1)</f>
        <v>1</v>
      </c>
      <c r="ANI839" s="180">
        <f>VLOOKUP(ANF839,$A$879:$F$2508,6,FALSE)</f>
        <v>9</v>
      </c>
      <c r="ANJ839" s="179" t="s">
        <v>61</v>
      </c>
      <c r="ANK839" s="10">
        <f>ANI839*1.5*ANH839</f>
        <v>13.5</v>
      </c>
      <c r="ANL839" s="10"/>
      <c r="ANM839" s="239"/>
      <c r="ANN839" s="179" t="s">
        <v>100</v>
      </c>
      <c r="ANO839" s="371" t="s">
        <v>993</v>
      </c>
      <c r="ANQ839" s="248">
        <f>IF(ANP839="Kopman",1.8,1)</f>
        <v>1</v>
      </c>
      <c r="ANR839" s="180">
        <f>VLOOKUP(ANO839,$A$879:$F$2508,6,FALSE)</f>
        <v>9</v>
      </c>
      <c r="ANS839" s="179" t="s">
        <v>61</v>
      </c>
      <c r="ANT839" s="10">
        <f>ANR839*1.5*ANQ839</f>
        <v>13.5</v>
      </c>
      <c r="ANU839" s="10"/>
      <c r="ANV839" s="239"/>
      <c r="ANW839" s="179" t="s">
        <v>100</v>
      </c>
      <c r="ANX839" s="361" t="s">
        <v>1988</v>
      </c>
      <c r="ANZ839" s="248">
        <f>IF(ANY839="Kopman",1.8,1)</f>
        <v>1</v>
      </c>
      <c r="AOA839" s="180">
        <f>VLOOKUP(ANX839,$A$879:$F$2508,6,FALSE)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VLOOKUP(AOG839,$A$879:$F$2508,6,FALSE)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1" t="s">
        <v>615</v>
      </c>
      <c r="AOR839" s="248">
        <f>IF(AOQ839="Kopman",1.8,1)</f>
        <v>1</v>
      </c>
      <c r="AOS839" s="180">
        <f>VLOOKUP(AOP839,$A$879:$F$2508,6,FALSE)</f>
        <v>31</v>
      </c>
      <c r="AOT839" s="179" t="s">
        <v>61</v>
      </c>
      <c r="AOU839" s="10">
        <f>AOS839*1.5*AOR839</f>
        <v>46.5</v>
      </c>
      <c r="AOV839" s="10"/>
      <c r="AOW839" s="239"/>
      <c r="AOX839" s="179" t="s">
        <v>100</v>
      </c>
      <c r="AOY839" s="447" t="s">
        <v>993</v>
      </c>
      <c r="APA839" s="248">
        <f>IF(AOZ839="Kopman",1.8,1)</f>
        <v>1</v>
      </c>
      <c r="APB839" s="180">
        <f>VLOOKUP(AOY839,$A$879:$F$2508,6,FALSE)</f>
        <v>9</v>
      </c>
      <c r="APC839" s="179" t="s">
        <v>61</v>
      </c>
      <c r="APD839" s="10">
        <f>APB839*1.5*APA839</f>
        <v>13.5</v>
      </c>
      <c r="APE839" s="10"/>
      <c r="APF839" s="239"/>
      <c r="APG839" s="179" t="s">
        <v>100</v>
      </c>
      <c r="APH839" s="361" t="s">
        <v>1748</v>
      </c>
      <c r="APJ839" s="248">
        <f>IF(API839="Kopman",1.8,1)</f>
        <v>1</v>
      </c>
      <c r="APK839" s="180">
        <f>VLOOKUP(APH839,$A$879:$F$2508,6,FALSE)</f>
        <v>120</v>
      </c>
      <c r="APL839" s="179" t="s">
        <v>61</v>
      </c>
      <c r="APM839" s="10">
        <f>APK839*1.5*APJ839</f>
        <v>180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VLOOKUP(APQ839,$A$879:$F$2508,6,FALSE)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1" t="s">
        <v>423</v>
      </c>
      <c r="AQB839" s="248">
        <f>IF(AQA839="Kopman",1.8,1)</f>
        <v>1</v>
      </c>
      <c r="AQC839" s="180">
        <f>VLOOKUP(APZ839,$A$879:$F$2508,6,FALSE)</f>
        <v>39</v>
      </c>
      <c r="AQD839" s="179" t="s">
        <v>61</v>
      </c>
      <c r="AQE839" s="10">
        <f>AQC839*1.5*AQB839</f>
        <v>58.5</v>
      </c>
      <c r="AQF839" s="10"/>
      <c r="AQG839" s="239"/>
      <c r="AQH839" s="179" t="s">
        <v>100</v>
      </c>
      <c r="AQI839" s="361" t="s">
        <v>1380</v>
      </c>
      <c r="AQK839" s="248">
        <f>IF(AQJ839="Kopman",1.8,1)</f>
        <v>1</v>
      </c>
      <c r="AQL839" s="180">
        <f>VLOOKUP(AQI839,$A$879:$F$2508,6,FALSE)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VLOOKUP(AQR839,$A$879:$F$2508,6,FALSE)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VLOOKUP(ARA839,$A$879:$F$2508,6,FALSE)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VLOOKUP(ARJ839,$A$879:$F$2508,6,FALSE)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VLOOKUP(ARS839,$A$879:$F$2508,6,FALSE)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1" t="s">
        <v>615</v>
      </c>
      <c r="ASD839" s="248">
        <f>IF(ASC839="Kopman",1.8,1)</f>
        <v>1</v>
      </c>
      <c r="ASE839" s="180">
        <f>VLOOKUP(ASB839,$A$879:$F$2508,6,FALSE)</f>
        <v>31</v>
      </c>
      <c r="ASF839" s="179" t="s">
        <v>61</v>
      </c>
      <c r="ASG839" s="10">
        <f>ASE839*1.5*ASD839</f>
        <v>46.5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VLOOKUP(ASK839,$A$879:$F$2508,6,FALSE)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1" t="s">
        <v>853</v>
      </c>
      <c r="ASV839" s="248">
        <f>IF(ASU839="Kopman",1.8,1)</f>
        <v>1</v>
      </c>
      <c r="ASW839" s="180">
        <f>VLOOKUP(AST839,$A$879:$F$2508,6,FALSE)</f>
        <v>38</v>
      </c>
      <c r="ASX839" s="179" t="s">
        <v>61</v>
      </c>
      <c r="ASY839" s="10">
        <f>ASW839*1.5*ASV839</f>
        <v>57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VLOOKUP(ATC839,$A$879:$F$2508,6,FALSE)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VLOOKUP(ATL839,$A$879:$F$2508,6,FALSE)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VLOOKUP(ATU839,$A$879:$F$2508,6,FALSE)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VLOOKUP(AUD839,$A$879:$F$2508,6,FALSE)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VLOOKUP(AUM839,$A$879:$F$2508,6,FALSE)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VLOOKUP(AUV839,$A$879:$F$2508,6,FALSE)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VLOOKUP(AVE839,$A$879:$F$2508,6,FALSE)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VLOOKUP(AVN839,$A$879:$F$2508,6,FALSE)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VLOOKUP(AVW839,$A$879:$F$2508,6,FALSE)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VLOOKUP(AWF839,$A$879:$F$2508,6,FALSE)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1" t="s">
        <v>1041</v>
      </c>
      <c r="AWQ839" s="248">
        <f>IF(AWP839="Kopman",1.8,1)</f>
        <v>1</v>
      </c>
      <c r="AWR839" s="180">
        <f>VLOOKUP(AWO839,$A$879:$F$2508,6,FALSE)</f>
        <v>70</v>
      </c>
      <c r="AWS839" s="179" t="s">
        <v>61</v>
      </c>
      <c r="AWT839" s="10">
        <f>AWR839*1.5*AWQ839</f>
        <v>105</v>
      </c>
      <c r="AWU839" s="10"/>
      <c r="AWV839" s="239"/>
      <c r="AWW839" s="179" t="s">
        <v>100</v>
      </c>
      <c r="AWX839" s="361" t="s">
        <v>856</v>
      </c>
      <c r="AWZ839" s="248">
        <f>IF(AWY839="Kopman",1.8,1)</f>
        <v>1</v>
      </c>
      <c r="AXA839" s="180">
        <f>VLOOKUP(AWX839,$A$879:$F$2508,6,FALSE)</f>
        <v>18</v>
      </c>
      <c r="AXB839" s="179" t="s">
        <v>61</v>
      </c>
      <c r="AXC839" s="10">
        <f>AXA839*1.5*AWZ839</f>
        <v>27</v>
      </c>
      <c r="AXD839" s="10"/>
      <c r="AXE839" s="239"/>
      <c r="AXF839" s="179" t="s">
        <v>100</v>
      </c>
      <c r="AXG839" s="361" t="s">
        <v>993</v>
      </c>
      <c r="AXI839" s="248">
        <f>IF(AXH839="Kopman",1.8,1)</f>
        <v>1</v>
      </c>
      <c r="AXJ839" s="180">
        <f>VLOOKUP(AXG839,$A$879:$F$2508,6,FALSE)</f>
        <v>9</v>
      </c>
      <c r="AXK839" s="179" t="s">
        <v>61</v>
      </c>
      <c r="AXL839" s="10">
        <f>AXJ839*1.5*AXI839</f>
        <v>13.5</v>
      </c>
      <c r="AXM839" s="10"/>
      <c r="AXN839" s="239"/>
      <c r="AXO839" s="179" t="s">
        <v>100</v>
      </c>
      <c r="AXP839" s="361" t="s">
        <v>1041</v>
      </c>
      <c r="AXR839" s="248">
        <f>IF(AXQ839="Kopman",1.8,1)</f>
        <v>1</v>
      </c>
      <c r="AXS839" s="180">
        <f>VLOOKUP(AXP839,$A$879:$F$2508,6,FALSE)</f>
        <v>70</v>
      </c>
      <c r="AXT839" s="179" t="s">
        <v>61</v>
      </c>
      <c r="AXU839" s="10">
        <f>AXS839*1.5*AXR839</f>
        <v>105</v>
      </c>
      <c r="AXV839" s="10"/>
      <c r="AXW839" s="239"/>
      <c r="AXX839" s="179" t="s">
        <v>100</v>
      </c>
      <c r="AXY839" s="361" t="s">
        <v>536</v>
      </c>
      <c r="AYA839" s="248">
        <f>IF(AXZ839="Kopman",1.8,1)</f>
        <v>1</v>
      </c>
      <c r="AYB839" s="180">
        <f>VLOOKUP(AXY839,$A$879:$F$2508,6,FALSE)</f>
        <v>31</v>
      </c>
      <c r="AYC839" s="179" t="s">
        <v>61</v>
      </c>
      <c r="AYD839" s="10">
        <f>AYB839*1.5*AYA839</f>
        <v>46.5</v>
      </c>
      <c r="AYE839" s="10"/>
      <c r="AYF839" s="239"/>
      <c r="AYG839" s="179" t="s">
        <v>100</v>
      </c>
      <c r="AYH839" s="361" t="s">
        <v>473</v>
      </c>
      <c r="AYJ839" s="248">
        <f>IF(AYI839="Kopman",1.8,1)</f>
        <v>1</v>
      </c>
      <c r="AYK839" s="180">
        <f>VLOOKUP(AYH839,$A$879:$F$2508,6,FALSE)</f>
        <v>10</v>
      </c>
      <c r="AYL839" s="179" t="s">
        <v>61</v>
      </c>
      <c r="AYM839" s="10">
        <f>AYK839*1.5*AYJ839</f>
        <v>15</v>
      </c>
      <c r="AYN839" s="10"/>
      <c r="AYO839" s="239"/>
      <c r="AYP839" s="179" t="s">
        <v>100</v>
      </c>
      <c r="AYQ839" s="361" t="s">
        <v>993</v>
      </c>
      <c r="AYS839" s="248">
        <f>IF(AYR839="Kopman",1.8,1)</f>
        <v>1</v>
      </c>
      <c r="AYT839" s="180">
        <f>VLOOKUP(AYQ839,$A$879:$F$2508,6,FALSE)</f>
        <v>9</v>
      </c>
      <c r="AYU839" s="179" t="s">
        <v>61</v>
      </c>
      <c r="AYV839" s="10">
        <f>AYT839*1.5*AYS839</f>
        <v>13.5</v>
      </c>
      <c r="AYW839" s="10"/>
      <c r="AYX839" s="239"/>
      <c r="AYY839" s="179" t="s">
        <v>100</v>
      </c>
      <c r="AYZ839" s="361" t="s">
        <v>993</v>
      </c>
      <c r="AZB839" s="248">
        <f>IF(AZA839="Kopman",1.8,1)</f>
        <v>1</v>
      </c>
      <c r="AZC839" s="180">
        <f>VLOOKUP(AYZ839,$A$879:$F$2508,6,FALSE)</f>
        <v>9</v>
      </c>
      <c r="AZD839" s="179" t="s">
        <v>61</v>
      </c>
      <c r="AZE839" s="10">
        <f>AZC839*1.5*AZB839</f>
        <v>13.5</v>
      </c>
      <c r="AZF839" s="10"/>
      <c r="AZG839" s="239"/>
      <c r="AZH839" s="179" t="s">
        <v>100</v>
      </c>
      <c r="AZI839" s="361" t="s">
        <v>3105</v>
      </c>
      <c r="AZK839" s="248">
        <f>IF(AZJ839="Kopman",1.8,1)</f>
        <v>1</v>
      </c>
      <c r="AZL839" s="180">
        <f>VLOOKUP(AZI839,$A$879:$F$2508,6,FALSE)</f>
        <v>43</v>
      </c>
      <c r="AZM839" s="179" t="s">
        <v>61</v>
      </c>
      <c r="AZN839" s="10">
        <f>AZL839*1.5*AZK839</f>
        <v>64.5</v>
      </c>
      <c r="AZO839" s="10"/>
      <c r="AZP839" s="239"/>
      <c r="AZQ839" s="179" t="s">
        <v>100</v>
      </c>
      <c r="AZR839" s="361" t="s">
        <v>512</v>
      </c>
      <c r="AZT839" s="248">
        <f>IF(AZS839="Kopman",1.8,1)</f>
        <v>1</v>
      </c>
      <c r="AZU839" s="180">
        <f>VLOOKUP(AZR839,$A$879:$F$2508,6,FALSE)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1" t="s">
        <v>1965</v>
      </c>
      <c r="BAC839" s="248">
        <f>IF(BAB839="Kopman",1.8,1)</f>
        <v>1</v>
      </c>
      <c r="BAD839" s="180">
        <f>VLOOKUP(BAA839,$A$879:$F$2508,6,FALSE)</f>
        <v>33</v>
      </c>
      <c r="BAE839" s="179" t="s">
        <v>61</v>
      </c>
      <c r="BAF839" s="10">
        <f>BAD839*1.5*BAC839</f>
        <v>49.5</v>
      </c>
      <c r="BAG839" s="10"/>
      <c r="BAH839" s="239"/>
      <c r="BAI839" s="179" t="s">
        <v>100</v>
      </c>
      <c r="BAJ839" s="441" t="s">
        <v>1965</v>
      </c>
      <c r="BAL839" s="248">
        <f>IF(BAK839="Kopman",1.8,1)</f>
        <v>1</v>
      </c>
      <c r="BAM839" s="180">
        <f>VLOOKUP(BAJ839,$A$879:$F$2508,6,FALSE)</f>
        <v>33</v>
      </c>
      <c r="BAN839" s="179" t="s">
        <v>61</v>
      </c>
      <c r="BAO839" s="10">
        <f>BAM839*1.5*BAL839</f>
        <v>49.5</v>
      </c>
      <c r="BAP839" s="10"/>
      <c r="BAQ839" s="239"/>
      <c r="BAR839" s="179" t="s">
        <v>100</v>
      </c>
      <c r="BAS839" s="361" t="s">
        <v>1041</v>
      </c>
      <c r="BAU839" s="248">
        <f>IF(BAT839="Kopman",1.8,1)</f>
        <v>1</v>
      </c>
      <c r="BAV839" s="180">
        <f>VLOOKUP(BAS839,$A$879:$F$2508,6,FALSE)</f>
        <v>70</v>
      </c>
      <c r="BAW839" s="179" t="s">
        <v>61</v>
      </c>
      <c r="BAX839" s="10">
        <f>BAV839*1.5*BAU839</f>
        <v>105</v>
      </c>
      <c r="BAY839" s="10"/>
      <c r="BAZ839" s="239"/>
      <c r="BBA839" s="179" t="s">
        <v>100</v>
      </c>
      <c r="BBB839" s="361" t="s">
        <v>852</v>
      </c>
      <c r="BBD839" s="248">
        <f>IF(BBC839="Kopman",1.8,1)</f>
        <v>1</v>
      </c>
      <c r="BBE839" s="180">
        <f>VLOOKUP(BBB839,$A$879:$F$2508,6,FALSE)</f>
        <v>13</v>
      </c>
      <c r="BBF839" s="179" t="s">
        <v>61</v>
      </c>
      <c r="BBG839" s="10">
        <f>BBE839*1.5*BBD839</f>
        <v>19.5</v>
      </c>
      <c r="BBH839" s="10"/>
      <c r="BBI839" s="239"/>
      <c r="BBJ839" s="179" t="s">
        <v>100</v>
      </c>
      <c r="BBK839" s="362" t="s">
        <v>993</v>
      </c>
      <c r="BBL839" s="14" t="s">
        <v>1662</v>
      </c>
      <c r="BBM839" s="248">
        <f>IF(BBL839="Kopman",1.8,1)</f>
        <v>1.8</v>
      </c>
      <c r="BBN839" s="180">
        <f>VLOOKUP(BBK839,$A$879:$F$2508,6,FALSE)</f>
        <v>9</v>
      </c>
      <c r="BBO839" s="179" t="s">
        <v>61</v>
      </c>
      <c r="BBP839" s="10">
        <f>BBN839*1.5*BBM839</f>
        <v>24.3</v>
      </c>
      <c r="BBQ839" s="10"/>
      <c r="BBR839" s="239"/>
      <c r="BBS839" s="179" t="s">
        <v>100</v>
      </c>
      <c r="BBT839" s="367" t="s">
        <v>993</v>
      </c>
      <c r="BBV839" s="248">
        <f>IF(BBU839="Kopman",1.8,1)</f>
        <v>1</v>
      </c>
      <c r="BBW839" s="180">
        <f>VLOOKUP(BBT839,$A$879:$F$2508,6,FALSE)</f>
        <v>9</v>
      </c>
      <c r="BBX839" s="179" t="s">
        <v>61</v>
      </c>
      <c r="BBY839" s="10">
        <f>BBW839*1.5*BBV839</f>
        <v>13.5</v>
      </c>
      <c r="BBZ839" s="10"/>
      <c r="BCA839" s="239"/>
      <c r="BCB839" s="179" t="s">
        <v>100</v>
      </c>
      <c r="BCC839" s="361" t="s">
        <v>536</v>
      </c>
      <c r="BCE839" s="248">
        <f>IF(BCD839="Kopman",1.8,1)</f>
        <v>1</v>
      </c>
      <c r="BCF839" s="180">
        <f>VLOOKUP(BCC839,$A$879:$F$2508,6,FALSE)</f>
        <v>31</v>
      </c>
      <c r="BCG839" s="179" t="s">
        <v>61</v>
      </c>
      <c r="BCH839" s="10">
        <f>BCF839*1.5*BCE839</f>
        <v>46.5</v>
      </c>
      <c r="BCI839" s="10"/>
      <c r="BCJ839" s="239"/>
      <c r="BCK839" s="179" t="s">
        <v>100</v>
      </c>
      <c r="BCL839" s="361" t="s">
        <v>423</v>
      </c>
      <c r="BCN839" s="248">
        <f>IF(BCM839="Kopman",1.8,1)</f>
        <v>1</v>
      </c>
      <c r="BCO839" s="180">
        <f>VLOOKUP(BCL839,$A$879:$F$2508,6,FALSE)</f>
        <v>39</v>
      </c>
      <c r="BCP839" s="179" t="s">
        <v>61</v>
      </c>
      <c r="BCQ839" s="10">
        <f>BCO839*1.5*BCN839</f>
        <v>58.5</v>
      </c>
      <c r="BCR839" s="10"/>
      <c r="BCS839" s="239"/>
      <c r="BCT839" s="179" t="s">
        <v>100</v>
      </c>
      <c r="BCU839" s="371" t="s">
        <v>1988</v>
      </c>
      <c r="BCW839" s="248">
        <f>IF(BCV839="Kopman",1.8,1)</f>
        <v>1</v>
      </c>
      <c r="BCX839" s="180">
        <f>VLOOKUP(BCU839,$A$879:$F$2508,6,FALSE)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7" t="s">
        <v>1965</v>
      </c>
      <c r="BDF839" s="248">
        <f>IF(BDE839="Kopman",1.8,1)</f>
        <v>1</v>
      </c>
      <c r="BDG839" s="180">
        <f>VLOOKUP(BDD839,$A$879:$F$2508,6,FALSE)</f>
        <v>33</v>
      </c>
      <c r="BDH839" s="179" t="s">
        <v>61</v>
      </c>
      <c r="BDI839" s="10">
        <f>BDG839*1.5*BDF839</f>
        <v>49.5</v>
      </c>
      <c r="BDJ839" s="10"/>
      <c r="BDK839" s="239"/>
      <c r="BDL839" s="179" t="s">
        <v>100</v>
      </c>
      <c r="BDM839" s="361" t="s">
        <v>1965</v>
      </c>
      <c r="BDO839" s="248">
        <f>IF(BDN839="Kopman",1.8,1)</f>
        <v>1</v>
      </c>
      <c r="BDP839" s="180">
        <f>VLOOKUP(BDM839,$A$879:$F$2508,6,FALSE)</f>
        <v>33</v>
      </c>
      <c r="BDQ839" s="179" t="s">
        <v>61</v>
      </c>
      <c r="BDR839" s="10">
        <f>BDP839*1.5*BDO839</f>
        <v>49.5</v>
      </c>
      <c r="BDS839" s="10"/>
      <c r="BDT839" s="239"/>
      <c r="BDU839" s="179" t="s">
        <v>100</v>
      </c>
      <c r="BDV839" s="361" t="s">
        <v>439</v>
      </c>
      <c r="BDX839" s="248">
        <f>IF(BDW839="Kopman",1.8,1)</f>
        <v>1</v>
      </c>
      <c r="BDY839" s="180">
        <f>VLOOKUP(BDV839,$A$879:$F$2508,6,FALSE)</f>
        <v>1</v>
      </c>
      <c r="BDZ839" s="179" t="s">
        <v>61</v>
      </c>
      <c r="BEA839" s="10">
        <f>BDY839*1.5*BDX839</f>
        <v>1.5</v>
      </c>
      <c r="BEB839" s="10"/>
      <c r="BEC839" s="239"/>
      <c r="BED839" s="179" t="s">
        <v>100</v>
      </c>
      <c r="BEE839" s="361" t="s">
        <v>846</v>
      </c>
      <c r="BEG839" s="248">
        <f>IF(BEF839="Kopman",1.8,1)</f>
        <v>1</v>
      </c>
      <c r="BEH839" s="180">
        <f>VLOOKUP(BEE839,$A$879:$F$2508,6,FALSE)</f>
        <v>146</v>
      </c>
      <c r="BEI839" s="179" t="s">
        <v>61</v>
      </c>
      <c r="BEJ839" s="10">
        <f>BEH839*1.5*BEG839</f>
        <v>219</v>
      </c>
      <c r="BEK839" s="10"/>
      <c r="BEL839" s="239"/>
      <c r="BEM839" s="179" t="s">
        <v>100</v>
      </c>
      <c r="BEN839" s="361" t="s">
        <v>423</v>
      </c>
      <c r="BEP839" s="248">
        <f>IF(BEO839="Kopman",1.8,1)</f>
        <v>1</v>
      </c>
      <c r="BEQ839" s="180">
        <f>VLOOKUP(BEN839,$A$879:$F$2508,6,FALSE)</f>
        <v>39</v>
      </c>
      <c r="BER839" s="179" t="s">
        <v>61</v>
      </c>
      <c r="BES839" s="10">
        <f>BEQ839*1.5*BEP839</f>
        <v>58.5</v>
      </c>
      <c r="BET839" s="10"/>
      <c r="BEU839" s="239"/>
      <c r="BEV839" s="179" t="s">
        <v>100</v>
      </c>
      <c r="BEW839" s="361" t="s">
        <v>439</v>
      </c>
      <c r="BEY839" s="248">
        <f>IF(BEX839="Kopman",1.8,1)</f>
        <v>1</v>
      </c>
      <c r="BEZ839" s="180">
        <f>VLOOKUP(BEW839,$A$879:$F$2508,6,FALSE)</f>
        <v>1</v>
      </c>
      <c r="BFA839" s="179" t="s">
        <v>61</v>
      </c>
      <c r="BFB839" s="10">
        <f>BEZ839*1.5*BEY839</f>
        <v>1.5</v>
      </c>
      <c r="BFC839" s="10"/>
      <c r="BFD839" s="239"/>
      <c r="BFE839" s="179" t="s">
        <v>100</v>
      </c>
      <c r="BFF839" s="361" t="s">
        <v>473</v>
      </c>
      <c r="BFH839" s="248">
        <f>IF(BFG839="Kopman",1.8,1)</f>
        <v>1</v>
      </c>
      <c r="BFI839" s="180">
        <f>VLOOKUP(BFF839,$A$879:$F$2508,6,FALSE)</f>
        <v>10</v>
      </c>
      <c r="BFJ839" s="179" t="s">
        <v>61</v>
      </c>
      <c r="BFK839" s="10">
        <f>BFI839*1.5*BFH839</f>
        <v>15</v>
      </c>
      <c r="BFL839" s="10"/>
      <c r="BFM839" s="239"/>
      <c r="BFN839" s="179" t="s">
        <v>100</v>
      </c>
      <c r="BFO839" s="361" t="s">
        <v>1988</v>
      </c>
      <c r="BFQ839" s="248">
        <f>IF(BFP839="Kopman",1.8,1)</f>
        <v>1</v>
      </c>
      <c r="BFR839" s="180">
        <f>VLOOKUP(BFO839,$A$879:$F$2508,6,FALSE)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1" t="s">
        <v>993</v>
      </c>
      <c r="BFZ839" s="248">
        <f>IF(BFY839="Kopman",1.8,1)</f>
        <v>1</v>
      </c>
      <c r="BGA839" s="180">
        <f>VLOOKUP(BFX839,$A$879:$F$2508,6,FALSE)</f>
        <v>9</v>
      </c>
      <c r="BGB839" s="179" t="s">
        <v>61</v>
      </c>
      <c r="BGC839" s="10">
        <f>BGA839*1.5*BFZ839</f>
        <v>13.5</v>
      </c>
      <c r="BGD839" s="10"/>
      <c r="BGE839" s="239"/>
      <c r="BGF839" s="179" t="s">
        <v>100</v>
      </c>
      <c r="BGG839" s="361" t="s">
        <v>1993</v>
      </c>
      <c r="BGI839" s="248">
        <f>IF(BGH839="Kopman",1.8,1)</f>
        <v>1</v>
      </c>
      <c r="BGJ839" s="180">
        <f>VLOOKUP(BGG839,$A$879:$F$2508,6,FALSE)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1" t="s">
        <v>1716</v>
      </c>
      <c r="BGR839" s="248">
        <f>IF(BGQ839="Kopman",1.8,1)</f>
        <v>1</v>
      </c>
      <c r="BGS839" s="180">
        <f>VLOOKUP(BGP839,$A$879:$F$2508,6,FALSE)</f>
        <v>51</v>
      </c>
      <c r="BGT839" s="179" t="s">
        <v>61</v>
      </c>
      <c r="BGU839" s="10">
        <f>BGS839*1.5*BGR839</f>
        <v>76.5</v>
      </c>
      <c r="BGV839" s="10"/>
      <c r="BGW839" s="239"/>
      <c r="BGX839" s="179" t="s">
        <v>100</v>
      </c>
      <c r="BGY839" s="361" t="s">
        <v>1793</v>
      </c>
      <c r="BHA839" s="248">
        <f>IF(BGZ839="Kopman",1.8,1)</f>
        <v>1</v>
      </c>
      <c r="BHB839" s="180">
        <f>VLOOKUP(BGY839,$A$879:$F$2508,6,FALSE)</f>
        <v>11</v>
      </c>
      <c r="BHC839" s="179" t="s">
        <v>61</v>
      </c>
      <c r="BHD839" s="10">
        <f>BHB839*1.5*BHA839</f>
        <v>16.5</v>
      </c>
      <c r="BHE839" s="10"/>
    </row>
    <row r="840" spans="1:1565" s="14" customFormat="1" ht="15">
      <c r="A840" s="179" t="s">
        <v>101</v>
      </c>
      <c r="B840" s="363" t="s">
        <v>2121</v>
      </c>
      <c r="D840" s="180"/>
      <c r="E840" s="180">
        <f>VLOOKUP(B840,$A$879:$F$2508,6,FALSE)</f>
        <v>102</v>
      </c>
      <c r="F840" s="179" t="s">
        <v>63</v>
      </c>
      <c r="G840" s="10">
        <f>E840*1.4</f>
        <v>142.79999999999998</v>
      </c>
      <c r="H840" s="10"/>
      <c r="I840" s="233"/>
      <c r="J840" s="179" t="s">
        <v>101</v>
      </c>
      <c r="K840" s="361" t="s">
        <v>1965</v>
      </c>
      <c r="M840" s="180"/>
      <c r="N840" s="180">
        <f>VLOOKUP(K840,$A$879:$F$2508,6,FALSE)</f>
        <v>33</v>
      </c>
      <c r="O840" s="179" t="s">
        <v>63</v>
      </c>
      <c r="P840" s="10">
        <f>N840*1.4</f>
        <v>46.199999999999996</v>
      </c>
      <c r="Q840" s="10"/>
      <c r="R840" s="233"/>
      <c r="S840" s="179" t="s">
        <v>101</v>
      </c>
      <c r="T840" s="361" t="s">
        <v>423</v>
      </c>
      <c r="V840" s="180"/>
      <c r="W840" s="180">
        <f>VLOOKUP(T840,$A$879:$F$2508,6,FALSE)</f>
        <v>39</v>
      </c>
      <c r="X840" s="179" t="s">
        <v>63</v>
      </c>
      <c r="Y840" s="10">
        <f>W840*1.4</f>
        <v>54.599999999999994</v>
      </c>
      <c r="Z840" s="10"/>
      <c r="AA840" s="233"/>
      <c r="AB840" s="179" t="s">
        <v>101</v>
      </c>
      <c r="AC840" s="361" t="s">
        <v>993</v>
      </c>
      <c r="AE840" s="180"/>
      <c r="AF840" s="180">
        <f>VLOOKUP(AC840,$A$879:$F$2508,6,FALSE)</f>
        <v>9</v>
      </c>
      <c r="AG840" s="179" t="s">
        <v>63</v>
      </c>
      <c r="AH840" s="10">
        <f>AF840*1.4</f>
        <v>12.6</v>
      </c>
      <c r="AI840" s="10"/>
      <c r="AJ840" s="233"/>
      <c r="AK840" s="179" t="s">
        <v>101</v>
      </c>
      <c r="AL840" s="361" t="s">
        <v>1965</v>
      </c>
      <c r="AN840" s="180"/>
      <c r="AO840" s="180">
        <f>VLOOKUP(AL840,$A$879:$F$2508,6,FALSE)</f>
        <v>33</v>
      </c>
      <c r="AP840" s="179" t="s">
        <v>63</v>
      </c>
      <c r="AQ840" s="10">
        <f>AO840*1.4</f>
        <v>46.199999999999996</v>
      </c>
      <c r="AR840" s="10"/>
      <c r="AS840" s="233"/>
      <c r="AT840" s="179" t="s">
        <v>101</v>
      </c>
      <c r="AU840" s="361" t="s">
        <v>1965</v>
      </c>
      <c r="AW840" s="180"/>
      <c r="AX840" s="180">
        <f>VLOOKUP(AU840,$A$879:$F$2508,6,FALSE)</f>
        <v>33</v>
      </c>
      <c r="AY840" s="179" t="s">
        <v>63</v>
      </c>
      <c r="AZ840" s="10">
        <f>AX840*1.4</f>
        <v>46.199999999999996</v>
      </c>
      <c r="BA840" s="10"/>
      <c r="BB840" s="233"/>
      <c r="BC840" s="179" t="s">
        <v>101</v>
      </c>
      <c r="BD840" s="361" t="s">
        <v>2121</v>
      </c>
      <c r="BF840" s="180"/>
      <c r="BG840" s="180">
        <f>VLOOKUP(BD840,$A$879:$F$2508,6,FALSE)</f>
        <v>102</v>
      </c>
      <c r="BH840" s="179" t="s">
        <v>63</v>
      </c>
      <c r="BI840" s="10">
        <f>BG840*1.4</f>
        <v>142.79999999999998</v>
      </c>
      <c r="BJ840" s="10"/>
      <c r="BK840" s="233"/>
      <c r="BL840" s="179" t="s">
        <v>101</v>
      </c>
      <c r="BM840" s="361" t="s">
        <v>3451</v>
      </c>
      <c r="BO840" s="180"/>
      <c r="BP840" s="180">
        <f>VLOOKUP(BM840,$A$879:$F$2508,6,FALSE)</f>
        <v>0</v>
      </c>
      <c r="BQ840" s="179" t="s">
        <v>63</v>
      </c>
      <c r="BR840" s="10">
        <f>BP840*1.4</f>
        <v>0</v>
      </c>
      <c r="BS840" s="10"/>
      <c r="BT840" s="233"/>
      <c r="BU840" s="179" t="s">
        <v>101</v>
      </c>
      <c r="BV840" s="361" t="s">
        <v>993</v>
      </c>
      <c r="BX840" s="180"/>
      <c r="BY840" s="180">
        <f>VLOOKUP(BV840,$A$879:$F$2508,6,FALSE)</f>
        <v>9</v>
      </c>
      <c r="BZ840" s="179" t="s">
        <v>63</v>
      </c>
      <c r="CA840" s="10">
        <f>BY840*1.4</f>
        <v>12.6</v>
      </c>
      <c r="CB840" s="10"/>
      <c r="CC840" s="233"/>
      <c r="CD840" s="179" t="s">
        <v>101</v>
      </c>
      <c r="CE840" s="361" t="s">
        <v>2340</v>
      </c>
      <c r="CG840" s="180"/>
      <c r="CH840" s="180">
        <f>VLOOKUP(CE840,$A$879:$F$2508,6,FALSE)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1" t="s">
        <v>993</v>
      </c>
      <c r="CP840" s="180"/>
      <c r="CQ840" s="180">
        <f>VLOOKUP(CN840,$A$879:$F$2508,6,FALSE)</f>
        <v>9</v>
      </c>
      <c r="CR840" s="179" t="s">
        <v>63</v>
      </c>
      <c r="CS840" s="10">
        <f>CQ840*1.4</f>
        <v>12.6</v>
      </c>
      <c r="CT840" s="10"/>
      <c r="CU840" s="233"/>
      <c r="CV840" s="179" t="s">
        <v>101</v>
      </c>
      <c r="CW840" s="361" t="s">
        <v>1380</v>
      </c>
      <c r="CY840" s="180"/>
      <c r="CZ840" s="180">
        <f>VLOOKUP(CW840,$A$879:$F$2508,6,FALSE)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1" t="s">
        <v>993</v>
      </c>
      <c r="DH840" s="180"/>
      <c r="DI840" s="180">
        <f>VLOOKUP(DF840,$A$879:$F$2508,6,FALSE)</f>
        <v>9</v>
      </c>
      <c r="DJ840" s="179" t="s">
        <v>63</v>
      </c>
      <c r="DK840" s="10">
        <f>DI840*1.4</f>
        <v>12.6</v>
      </c>
      <c r="DL840" s="10"/>
      <c r="DM840" s="233"/>
      <c r="DN840" s="179" t="s">
        <v>101</v>
      </c>
      <c r="DO840" s="361" t="s">
        <v>423</v>
      </c>
      <c r="DQ840" s="180"/>
      <c r="DR840" s="180">
        <f>VLOOKUP(DO840,$A$879:$F$2508,6,FALSE)</f>
        <v>39</v>
      </c>
      <c r="DS840" s="179" t="s">
        <v>63</v>
      </c>
      <c r="DT840" s="10">
        <f>DR840*1.4</f>
        <v>54.599999999999994</v>
      </c>
      <c r="DU840" s="10"/>
      <c r="DV840" s="233"/>
      <c r="DW840" s="179" t="s">
        <v>101</v>
      </c>
      <c r="DX840" s="361" t="s">
        <v>993</v>
      </c>
      <c r="DZ840" s="180"/>
      <c r="EA840" s="180">
        <f>VLOOKUP(DX840,$A$879:$F$2508,6,FALSE)</f>
        <v>9</v>
      </c>
      <c r="EB840" s="179" t="s">
        <v>63</v>
      </c>
      <c r="EC840" s="10">
        <f>EA840*1.4</f>
        <v>12.6</v>
      </c>
      <c r="ED840" s="10"/>
      <c r="EE840" s="233"/>
      <c r="EF840" s="179" t="s">
        <v>101</v>
      </c>
      <c r="EG840" s="361" t="s">
        <v>993</v>
      </c>
      <c r="EI840" s="180"/>
      <c r="EJ840" s="180">
        <f>VLOOKUP(EG840,$A$879:$F$2508,6,FALSE)</f>
        <v>9</v>
      </c>
      <c r="EK840" s="179" t="s">
        <v>63</v>
      </c>
      <c r="EL840" s="10">
        <f>EJ840*1.4</f>
        <v>12.6</v>
      </c>
      <c r="EM840" s="10"/>
      <c r="EN840" s="233"/>
      <c r="EO840" s="179" t="s">
        <v>101</v>
      </c>
      <c r="EP840" s="361" t="s">
        <v>2019</v>
      </c>
      <c r="ER840" s="180"/>
      <c r="ES840" s="180">
        <f>VLOOKUP(EP840,$A$879:$F$2508,6,FALSE)</f>
        <v>2</v>
      </c>
      <c r="ET840" s="179" t="s">
        <v>63</v>
      </c>
      <c r="EU840" s="10">
        <f>ES840*1.4</f>
        <v>2.8</v>
      </c>
      <c r="EV840" s="10"/>
      <c r="EW840" s="233"/>
      <c r="EX840" s="179" t="s">
        <v>101</v>
      </c>
      <c r="EY840" s="361" t="s">
        <v>2121</v>
      </c>
      <c r="FA840" s="180"/>
      <c r="FB840" s="180">
        <f>VLOOKUP(EY840,$A$879:$F$2508,6,FALSE)</f>
        <v>102</v>
      </c>
      <c r="FC840" s="179" t="s">
        <v>63</v>
      </c>
      <c r="FD840" s="10">
        <f>FB840*1.4</f>
        <v>142.79999999999998</v>
      </c>
      <c r="FE840" s="10"/>
      <c r="FF840" s="233"/>
      <c r="FG840" s="179" t="s">
        <v>101</v>
      </c>
      <c r="FH840" s="361" t="s">
        <v>536</v>
      </c>
      <c r="FJ840" s="180"/>
      <c r="FK840" s="180">
        <f>VLOOKUP(FH840,$A$879:$F$2508,6,FALSE)</f>
        <v>31</v>
      </c>
      <c r="FL840" s="179" t="s">
        <v>63</v>
      </c>
      <c r="FM840" s="10">
        <f>FK840*1.4</f>
        <v>43.4</v>
      </c>
      <c r="FN840" s="10"/>
      <c r="FO840" s="233"/>
      <c r="FP840" s="179" t="s">
        <v>101</v>
      </c>
      <c r="FQ840" s="361" t="s">
        <v>473</v>
      </c>
      <c r="FS840" s="180"/>
      <c r="FT840" s="180">
        <f>VLOOKUP(FQ840,$A$879:$F$2508,6,FALSE)</f>
        <v>10</v>
      </c>
      <c r="FU840" s="179" t="s">
        <v>63</v>
      </c>
      <c r="FV840" s="10">
        <f>FT840*1.4</f>
        <v>14</v>
      </c>
      <c r="FW840" s="10"/>
      <c r="FX840" s="233"/>
      <c r="FY840" s="179" t="s">
        <v>101</v>
      </c>
      <c r="FZ840" s="369" t="s">
        <v>183</v>
      </c>
      <c r="GB840" s="180"/>
      <c r="GC840" s="180" t="e">
        <f>VLOOKUP(FZ840,$A$879:$F$2508,6,FALSE)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1" t="s">
        <v>993</v>
      </c>
      <c r="GK840" s="180"/>
      <c r="GL840" s="180">
        <f>VLOOKUP(GI840,$A$879:$F$2508,6,FALSE)</f>
        <v>9</v>
      </c>
      <c r="GM840" s="179" t="s">
        <v>63</v>
      </c>
      <c r="GN840" s="10">
        <f>GL840*1.4</f>
        <v>12.6</v>
      </c>
      <c r="GO840" s="10"/>
      <c r="GP840" s="233"/>
      <c r="GQ840" s="179" t="s">
        <v>101</v>
      </c>
      <c r="GR840" s="361" t="s">
        <v>1988</v>
      </c>
      <c r="GT840" s="180"/>
      <c r="GU840" s="180">
        <f>VLOOKUP(GR840,$A$879:$F$2508,6,FALSE)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1" t="s">
        <v>423</v>
      </c>
      <c r="HC840" s="180"/>
      <c r="HD840" s="180">
        <f>VLOOKUP(HA840,$A$879:$F$2508,6,FALSE)</f>
        <v>39</v>
      </c>
      <c r="HE840" s="179" t="s">
        <v>63</v>
      </c>
      <c r="HF840" s="10">
        <f>HD840*1.4</f>
        <v>54.599999999999994</v>
      </c>
      <c r="HG840" s="10"/>
      <c r="HH840" s="233"/>
      <c r="HI840" s="179" t="s">
        <v>101</v>
      </c>
      <c r="HJ840" s="361" t="s">
        <v>1965</v>
      </c>
      <c r="HL840" s="180"/>
      <c r="HM840" s="180">
        <f>VLOOKUP(HJ840,$A$879:$F$2508,6,FALSE)</f>
        <v>33</v>
      </c>
      <c r="HN840" s="179" t="s">
        <v>63</v>
      </c>
      <c r="HO840" s="10">
        <f>HM840*1.4</f>
        <v>46.199999999999996</v>
      </c>
      <c r="HP840" s="10"/>
      <c r="HQ840" s="233"/>
      <c r="HR840" s="179" t="s">
        <v>101</v>
      </c>
      <c r="HS840" s="361" t="s">
        <v>1003</v>
      </c>
      <c r="HU840" s="180"/>
      <c r="HV840" s="180">
        <f>VLOOKUP(HS840,$A$879:$F$2508,6,FALSE)</f>
        <v>103</v>
      </c>
      <c r="HW840" s="179" t="s">
        <v>63</v>
      </c>
      <c r="HX840" s="10">
        <f>HV840*1.4</f>
        <v>144.19999999999999</v>
      </c>
      <c r="HY840" s="10"/>
      <c r="HZ840" s="233"/>
      <c r="IA840" s="179" t="s">
        <v>101</v>
      </c>
      <c r="IB840" s="361" t="s">
        <v>423</v>
      </c>
      <c r="ID840" s="180"/>
      <c r="IE840" s="180">
        <f>VLOOKUP(IB840,$A$879:$F$2508,6,FALSE)</f>
        <v>39</v>
      </c>
      <c r="IF840" s="179" t="s">
        <v>63</v>
      </c>
      <c r="IG840" s="10">
        <f>IE840*1.4</f>
        <v>54.599999999999994</v>
      </c>
      <c r="IH840" s="10"/>
      <c r="II840" s="233"/>
      <c r="IJ840" s="179" t="s">
        <v>101</v>
      </c>
      <c r="IK840" s="361" t="s">
        <v>993</v>
      </c>
      <c r="IM840" s="180"/>
      <c r="IN840" s="180">
        <f>VLOOKUP(IK840,$A$879:$F$2508,6,FALSE)</f>
        <v>9</v>
      </c>
      <c r="IO840" s="179" t="s">
        <v>63</v>
      </c>
      <c r="IP840" s="10">
        <f>IN840*1.4</f>
        <v>12.6</v>
      </c>
      <c r="IQ840" s="10"/>
      <c r="IR840" s="233"/>
      <c r="IS840" s="179" t="s">
        <v>101</v>
      </c>
      <c r="IT840" s="361" t="s">
        <v>2340</v>
      </c>
      <c r="IV840" s="180"/>
      <c r="IW840" s="180">
        <f>VLOOKUP(IT840,$A$879:$F$2508,6,FALSE)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1" t="s">
        <v>1380</v>
      </c>
      <c r="JE840" s="180"/>
      <c r="JF840" s="180">
        <f>VLOOKUP(JC840,$A$879:$F$2508,6,FALSE)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1" t="s">
        <v>2126</v>
      </c>
      <c r="JN840" s="180"/>
      <c r="JO840" s="180">
        <f>VLOOKUP(JL840,$A$879:$F$2508,6,FALSE)</f>
        <v>20</v>
      </c>
      <c r="JP840" s="179" t="s">
        <v>63</v>
      </c>
      <c r="JQ840" s="10">
        <f>JO840*1.4</f>
        <v>28</v>
      </c>
      <c r="JR840" s="10"/>
      <c r="JS840" s="233"/>
      <c r="JT840" s="179" t="s">
        <v>101</v>
      </c>
      <c r="JU840" s="361" t="s">
        <v>536</v>
      </c>
      <c r="JW840" s="180"/>
      <c r="JX840" s="180">
        <f>VLOOKUP(JU840,$A$879:$F$2508,6,FALSE)</f>
        <v>31</v>
      </c>
      <c r="JY840" s="179" t="s">
        <v>63</v>
      </c>
      <c r="JZ840" s="10">
        <f>JX840*1.4</f>
        <v>43.4</v>
      </c>
      <c r="KA840" s="10"/>
      <c r="KB840" s="233"/>
      <c r="KC840" s="179" t="s">
        <v>101</v>
      </c>
      <c r="KD840" s="369" t="s">
        <v>183</v>
      </c>
      <c r="KF840" s="180"/>
      <c r="KG840" s="180" t="e">
        <f>VLOOKUP(KD840,$A$879:$F$2508,6,FALSE)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1" t="s">
        <v>1965</v>
      </c>
      <c r="KO840" s="180"/>
      <c r="KP840" s="180">
        <f>VLOOKUP(KM840,$A$879:$F$2508,6,FALSE)</f>
        <v>33</v>
      </c>
      <c r="KQ840" s="179" t="s">
        <v>63</v>
      </c>
      <c r="KR840" s="10">
        <f>KP840*1.4</f>
        <v>46.199999999999996</v>
      </c>
      <c r="KS840" s="10"/>
      <c r="KT840" s="233"/>
      <c r="KU840" s="179" t="s">
        <v>101</v>
      </c>
      <c r="KV840" s="361" t="s">
        <v>1380</v>
      </c>
      <c r="KX840" s="180"/>
      <c r="KY840" s="180">
        <f>VLOOKUP(KV840,$A$879:$F$2508,6,FALSE)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9" t="s">
        <v>183</v>
      </c>
      <c r="LG840" s="180"/>
      <c r="LH840" s="180" t="e">
        <f>VLOOKUP(LE840,$A$879:$F$2508,6,FALSE)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1" t="s">
        <v>1988</v>
      </c>
      <c r="LP840" s="180"/>
      <c r="LQ840" s="180">
        <f>VLOOKUP(LN840,$A$879:$F$2508,6,FALSE)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1" t="s">
        <v>423</v>
      </c>
      <c r="LY840" s="180"/>
      <c r="LZ840" s="180">
        <f>VLOOKUP(LW840,$A$879:$F$2508,6,FALSE)</f>
        <v>39</v>
      </c>
      <c r="MA840" s="179" t="s">
        <v>63</v>
      </c>
      <c r="MB840" s="10">
        <f>LZ840*1.4</f>
        <v>54.599999999999994</v>
      </c>
      <c r="MC840" s="10"/>
      <c r="MD840" s="233"/>
      <c r="ME840" s="179" t="s">
        <v>101</v>
      </c>
      <c r="MF840" s="361" t="s">
        <v>2126</v>
      </c>
      <c r="MH840" s="180"/>
      <c r="MI840" s="180">
        <f>VLOOKUP(MF840,$A$879:$F$2508,6,FALSE)</f>
        <v>20</v>
      </c>
      <c r="MJ840" s="179" t="s">
        <v>63</v>
      </c>
      <c r="MK840" s="10">
        <f>MI840*1.4</f>
        <v>28</v>
      </c>
      <c r="ML840" s="10"/>
      <c r="MM840" s="233"/>
      <c r="MN840" s="179" t="s">
        <v>101</v>
      </c>
      <c r="MO840" s="369" t="s">
        <v>183</v>
      </c>
      <c r="MQ840" s="180"/>
      <c r="MR840" s="180" t="e">
        <f>VLOOKUP(MO840,$A$879:$F$2508,6,FALSE)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1" t="s">
        <v>993</v>
      </c>
      <c r="MZ840" s="180"/>
      <c r="NA840" s="180">
        <f>VLOOKUP(MX840,$A$879:$F$2508,6,FALSE)</f>
        <v>9</v>
      </c>
      <c r="NB840" s="179" t="s">
        <v>63</v>
      </c>
      <c r="NC840" s="10">
        <f>NA840*1.4</f>
        <v>12.6</v>
      </c>
      <c r="ND840" s="10"/>
      <c r="NE840" s="233"/>
      <c r="NF840" s="179" t="s">
        <v>101</v>
      </c>
      <c r="NG840" s="361" t="s">
        <v>2121</v>
      </c>
      <c r="NI840" s="180"/>
      <c r="NJ840" s="180">
        <f>VLOOKUP(NG840,$A$879:$F$2508,6,FALSE)</f>
        <v>102</v>
      </c>
      <c r="NK840" s="179" t="s">
        <v>63</v>
      </c>
      <c r="NL840" s="10">
        <f>NJ840*1.4</f>
        <v>142.79999999999998</v>
      </c>
      <c r="NM840" s="10"/>
      <c r="NN840" s="233"/>
      <c r="NO840" s="179" t="s">
        <v>101</v>
      </c>
      <c r="NP840" s="361" t="s">
        <v>993</v>
      </c>
      <c r="NR840" s="180"/>
      <c r="NS840" s="180">
        <f>VLOOKUP(NP840,$A$879:$F$2508,6,FALSE)</f>
        <v>9</v>
      </c>
      <c r="NT840" s="179" t="s">
        <v>63</v>
      </c>
      <c r="NU840" s="10">
        <f>NS840*1.4</f>
        <v>12.6</v>
      </c>
      <c r="NV840" s="10"/>
      <c r="NW840" s="233"/>
      <c r="NX840" s="179" t="s">
        <v>101</v>
      </c>
      <c r="NY840" s="361" t="s">
        <v>2121</v>
      </c>
      <c r="OA840" s="180"/>
      <c r="OB840" s="180">
        <f>VLOOKUP(NY840,$A$879:$F$2508,6,FALSE)</f>
        <v>102</v>
      </c>
      <c r="OC840" s="179" t="s">
        <v>63</v>
      </c>
      <c r="OD840" s="10">
        <f>OB840*1.4</f>
        <v>142.79999999999998</v>
      </c>
      <c r="OE840" s="10"/>
      <c r="OF840" s="233"/>
      <c r="OG840" s="179" t="s">
        <v>101</v>
      </c>
      <c r="OH840" s="361" t="s">
        <v>470</v>
      </c>
      <c r="OJ840" s="180"/>
      <c r="OK840" s="180">
        <f>VLOOKUP(OH840,$A$879:$F$2508,6,FALSE)</f>
        <v>10</v>
      </c>
      <c r="OL840" s="179" t="s">
        <v>63</v>
      </c>
      <c r="OM840" s="10">
        <f>OK840*1.4</f>
        <v>14</v>
      </c>
      <c r="ON840" s="10"/>
      <c r="OO840" s="233"/>
      <c r="OP840" s="179" t="s">
        <v>101</v>
      </c>
      <c r="OQ840" s="361" t="s">
        <v>622</v>
      </c>
      <c r="OS840" s="180"/>
      <c r="OT840" s="180">
        <f>VLOOKUP(OQ840,$A$879:$F$2508,6,FALSE)</f>
        <v>0</v>
      </c>
      <c r="OU840" s="179" t="s">
        <v>63</v>
      </c>
      <c r="OV840" s="10">
        <f>OT840*1.4</f>
        <v>0</v>
      </c>
      <c r="OW840" s="10"/>
      <c r="OX840" s="233"/>
      <c r="OY840" s="179" t="s">
        <v>101</v>
      </c>
      <c r="OZ840" s="371" t="s">
        <v>729</v>
      </c>
      <c r="PB840" s="180"/>
      <c r="PC840" s="180">
        <f>VLOOKUP(OZ840,$A$879:$F$2508,6,FALSE)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1" t="s">
        <v>2019</v>
      </c>
      <c r="PK840" s="180"/>
      <c r="PL840" s="180">
        <f>VLOOKUP(PI840,$A$879:$F$2508,6,FALSE)</f>
        <v>2</v>
      </c>
      <c r="PM840" s="179" t="s">
        <v>63</v>
      </c>
      <c r="PN840" s="10">
        <f>PL840*1.4</f>
        <v>2.8</v>
      </c>
      <c r="PO840" s="10"/>
      <c r="PP840" s="233"/>
      <c r="PQ840" s="179" t="s">
        <v>101</v>
      </c>
      <c r="PR840" s="361" t="s">
        <v>2019</v>
      </c>
      <c r="PT840" s="180"/>
      <c r="PU840" s="180">
        <f>VLOOKUP(PR840,$A$879:$F$2508,6,FALSE)</f>
        <v>2</v>
      </c>
      <c r="PV840" s="179" t="s">
        <v>63</v>
      </c>
      <c r="PW840" s="10">
        <f>PU840*1.4</f>
        <v>2.8</v>
      </c>
      <c r="PX840" s="10"/>
      <c r="PY840" s="233"/>
      <c r="PZ840" s="179" t="s">
        <v>101</v>
      </c>
      <c r="QA840" s="363" t="s">
        <v>2853</v>
      </c>
      <c r="QC840" s="180"/>
      <c r="QD840" s="180">
        <f>VLOOKUP(QA840,$A$879:$F$2508,6,FALSE)</f>
        <v>13</v>
      </c>
      <c r="QE840" s="179" t="s">
        <v>63</v>
      </c>
      <c r="QF840" s="10">
        <f>QD840*1.4</f>
        <v>18.2</v>
      </c>
      <c r="QG840" s="10"/>
      <c r="QH840" s="233"/>
      <c r="QI840" s="179" t="s">
        <v>101</v>
      </c>
      <c r="QJ840" s="369" t="s">
        <v>183</v>
      </c>
      <c r="QL840" s="180"/>
      <c r="QM840" s="180" t="e">
        <f>VLOOKUP(QJ840,$A$879:$F$2508,6,FALSE)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1" t="s">
        <v>485</v>
      </c>
      <c r="QU840" s="180"/>
      <c r="QV840" s="180">
        <f>VLOOKUP(QS840,$A$879:$F$2508,6,FALSE)</f>
        <v>2</v>
      </c>
      <c r="QW840" s="179" t="s">
        <v>63</v>
      </c>
      <c r="QX840" s="10">
        <f>QV840*1.4</f>
        <v>2.8</v>
      </c>
      <c r="QY840" s="10"/>
      <c r="QZ840" s="233"/>
      <c r="RA840" s="179" t="s">
        <v>101</v>
      </c>
      <c r="RB840" s="361" t="s">
        <v>1748</v>
      </c>
      <c r="RD840" s="180"/>
      <c r="RE840" s="180">
        <f>VLOOKUP(RB840,$A$879:$F$2508,6,FALSE)</f>
        <v>120</v>
      </c>
      <c r="RF840" s="179" t="s">
        <v>63</v>
      </c>
      <c r="RG840" s="10">
        <f>RE840*1.4</f>
        <v>168</v>
      </c>
      <c r="RH840" s="10"/>
      <c r="RI840" s="233"/>
      <c r="RJ840" s="179" t="s">
        <v>101</v>
      </c>
      <c r="RK840" s="361" t="s">
        <v>2121</v>
      </c>
      <c r="RM840" s="180"/>
      <c r="RN840" s="180">
        <f>VLOOKUP(RK840,$A$879:$F$2508,6,FALSE)</f>
        <v>102</v>
      </c>
      <c r="RO840" s="179" t="s">
        <v>63</v>
      </c>
      <c r="RP840" s="10">
        <f>RN840*1.4</f>
        <v>142.79999999999998</v>
      </c>
      <c r="RQ840" s="10"/>
      <c r="RR840" s="233"/>
      <c r="RS840" s="179" t="s">
        <v>101</v>
      </c>
      <c r="RT840" s="369" t="s">
        <v>183</v>
      </c>
      <c r="RV840" s="180"/>
      <c r="RW840" s="180" t="e">
        <f>VLOOKUP(RT840,$A$879:$F$2508,6,FALSE)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1" t="s">
        <v>2019</v>
      </c>
      <c r="SE840" s="180"/>
      <c r="SF840" s="180">
        <f>VLOOKUP(SC840,$A$879:$F$2508,6,FALSE)</f>
        <v>2</v>
      </c>
      <c r="SG840" s="179" t="s">
        <v>63</v>
      </c>
      <c r="SH840" s="10">
        <f>SF840*1.4</f>
        <v>2.8</v>
      </c>
      <c r="SI840" s="10"/>
      <c r="SJ840" s="239"/>
      <c r="SK840" s="179" t="s">
        <v>101</v>
      </c>
      <c r="SL840" s="361" t="s">
        <v>745</v>
      </c>
      <c r="SN840" s="180"/>
      <c r="SO840" s="180">
        <f>VLOOKUP(SL840,$A$879:$F$2508,6,FALSE)</f>
        <v>1</v>
      </c>
      <c r="SP840" s="179" t="s">
        <v>63</v>
      </c>
      <c r="SQ840" s="10">
        <f>SO840*1.4</f>
        <v>1.4</v>
      </c>
      <c r="SR840" s="10"/>
      <c r="SS840" s="239"/>
      <c r="ST840" s="179" t="s">
        <v>101</v>
      </c>
      <c r="SU840" s="361" t="s">
        <v>993</v>
      </c>
      <c r="SW840" s="180"/>
      <c r="SX840" s="180">
        <f>VLOOKUP(SU840,$A$879:$F$2508,6,FALSE)</f>
        <v>9</v>
      </c>
      <c r="SY840" s="179" t="s">
        <v>63</v>
      </c>
      <c r="SZ840" s="10">
        <f>SX840*1.4</f>
        <v>12.6</v>
      </c>
      <c r="TA840" s="10"/>
      <c r="TB840" s="239"/>
      <c r="TC840" s="179" t="s">
        <v>101</v>
      </c>
      <c r="TD840" s="369" t="s">
        <v>183</v>
      </c>
      <c r="TF840" s="180"/>
      <c r="TG840" s="180" t="e">
        <f>VLOOKUP(TD840,$A$879:$F$2508,6,FALSE)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1" t="s">
        <v>730</v>
      </c>
      <c r="TO840" s="180"/>
      <c r="TP840" s="180">
        <f>VLOOKUP(TM840,$A$879:$F$2508,6,FALSE)</f>
        <v>4</v>
      </c>
      <c r="TQ840" s="179" t="s">
        <v>63</v>
      </c>
      <c r="TR840" s="10">
        <f>TP840*1.4</f>
        <v>5.6</v>
      </c>
      <c r="TS840" s="10"/>
      <c r="TT840" s="239"/>
      <c r="TU840" s="179" t="s">
        <v>101</v>
      </c>
      <c r="TV840" s="361" t="s">
        <v>2853</v>
      </c>
      <c r="TX840" s="180"/>
      <c r="TY840" s="180">
        <f>VLOOKUP(TV840,$A$879:$F$2508,6,FALSE)</f>
        <v>13</v>
      </c>
      <c r="TZ840" s="179" t="s">
        <v>63</v>
      </c>
      <c r="UA840" s="10">
        <f>TY840*1.4</f>
        <v>18.2</v>
      </c>
      <c r="UB840" s="10"/>
      <c r="UC840" s="239"/>
      <c r="UD840" s="179" t="s">
        <v>101</v>
      </c>
      <c r="UE840" s="361" t="s">
        <v>2126</v>
      </c>
      <c r="UG840" s="180"/>
      <c r="UH840" s="180">
        <f>VLOOKUP(UE840,$A$879:$F$2508,6,FALSE)</f>
        <v>20</v>
      </c>
      <c r="UI840" s="179" t="s">
        <v>63</v>
      </c>
      <c r="UJ840" s="10">
        <f>UH840*1.4</f>
        <v>28</v>
      </c>
      <c r="UK840" s="10"/>
      <c r="UL840" s="239"/>
      <c r="UM840" s="179" t="s">
        <v>101</v>
      </c>
      <c r="UN840" s="369" t="s">
        <v>183</v>
      </c>
      <c r="UP840" s="180"/>
      <c r="UQ840" s="180" t="e">
        <f>VLOOKUP(UN840,$A$879:$F$2508,6,FALSE)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1" t="s">
        <v>846</v>
      </c>
      <c r="UY840" s="180"/>
      <c r="UZ840" s="180">
        <f>VLOOKUP(UW840,$A$879:$F$2508,6,FALSE)</f>
        <v>146</v>
      </c>
      <c r="VA840" s="179" t="s">
        <v>63</v>
      </c>
      <c r="VB840" s="10">
        <f>UZ840*1.4</f>
        <v>204.39999999999998</v>
      </c>
      <c r="VC840" s="10"/>
      <c r="VD840" s="239"/>
      <c r="VE840" s="179" t="s">
        <v>101</v>
      </c>
      <c r="VF840" s="369" t="s">
        <v>183</v>
      </c>
      <c r="VH840" s="180"/>
      <c r="VI840" s="180" t="e">
        <f>VLOOKUP(VF840,$A$879:$F$2508,6,FALSE)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1" t="s">
        <v>2112</v>
      </c>
      <c r="VQ840" s="180"/>
      <c r="VR840" s="180">
        <f>VLOOKUP(VO840,$A$879:$F$2508,6,FALSE)</f>
        <v>6</v>
      </c>
      <c r="VS840" s="179" t="s">
        <v>63</v>
      </c>
      <c r="VT840" s="10">
        <f>VR840*1.4</f>
        <v>8.3999999999999986</v>
      </c>
      <c r="VU840" s="10"/>
      <c r="VV840" s="239"/>
      <c r="VW840" s="179" t="s">
        <v>101</v>
      </c>
      <c r="VX840" s="369" t="s">
        <v>183</v>
      </c>
      <c r="VZ840" s="180"/>
      <c r="WA840" s="180" t="e">
        <f>VLOOKUP(VX840,$A$879:$F$2508,6,FALSE)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1" t="s">
        <v>3103</v>
      </c>
      <c r="WI840" s="180"/>
      <c r="WJ840" s="180">
        <f>VLOOKUP(WG840,$A$879:$F$2508,6,FALSE)</f>
        <v>5</v>
      </c>
      <c r="WK840" s="179" t="s">
        <v>63</v>
      </c>
      <c r="WL840" s="10">
        <f>WJ840*1.4</f>
        <v>7</v>
      </c>
      <c r="WN840" s="239"/>
      <c r="WO840" s="179" t="s">
        <v>101</v>
      </c>
      <c r="WP840" s="361" t="s">
        <v>2121</v>
      </c>
      <c r="WQ840" s="180"/>
      <c r="WR840" s="180"/>
      <c r="WS840" s="180">
        <f>VLOOKUP(WP840,$A$879:$F$2508,6,FALSE)</f>
        <v>102</v>
      </c>
      <c r="WT840" s="179" t="s">
        <v>63</v>
      </c>
      <c r="WU840" s="10">
        <f>WS840*1.4</f>
        <v>142.79999999999998</v>
      </c>
      <c r="WV840" s="10"/>
      <c r="WW840" s="239"/>
      <c r="WX840" s="179" t="s">
        <v>101</v>
      </c>
      <c r="WY840" s="361" t="s">
        <v>423</v>
      </c>
      <c r="XA840" s="180"/>
      <c r="XB840" s="180">
        <f>VLOOKUP(WY840,$A$879:$F$2508,6,FALSE)</f>
        <v>39</v>
      </c>
      <c r="XC840" s="179" t="s">
        <v>63</v>
      </c>
      <c r="XD840" s="10">
        <f>XB840*1.4</f>
        <v>54.599999999999994</v>
      </c>
      <c r="XF840" s="239"/>
      <c r="XG840" s="179" t="s">
        <v>101</v>
      </c>
      <c r="XH840" s="371" t="s">
        <v>852</v>
      </c>
      <c r="XJ840" s="180"/>
      <c r="XK840" s="180">
        <f>VLOOKUP(XH840,$A$879:$F$2508,6,FALSE)</f>
        <v>13</v>
      </c>
      <c r="XL840" s="179" t="s">
        <v>63</v>
      </c>
      <c r="XM840" s="10">
        <f>XK840*1.4</f>
        <v>18.2</v>
      </c>
      <c r="XO840" s="239"/>
      <c r="XP840" s="179" t="s">
        <v>101</v>
      </c>
      <c r="XQ840" s="361" t="s">
        <v>536</v>
      </c>
      <c r="XS840" s="180"/>
      <c r="XT840" s="180">
        <f>VLOOKUP(XQ840,$A$879:$F$2508,6,FALSE)</f>
        <v>31</v>
      </c>
      <c r="XU840" s="179" t="s">
        <v>63</v>
      </c>
      <c r="XV840" s="10">
        <f>XT840*1.4</f>
        <v>43.4</v>
      </c>
      <c r="XW840" s="10"/>
      <c r="XX840" s="239"/>
      <c r="XY840" s="179" t="s">
        <v>101</v>
      </c>
      <c r="XZ840" s="361" t="s">
        <v>554</v>
      </c>
      <c r="YB840" s="180"/>
      <c r="YC840" s="180">
        <f>VLOOKUP(XZ840,$A$879:$F$2508,6,FALSE)</f>
        <v>88</v>
      </c>
      <c r="YD840" s="179" t="s">
        <v>63</v>
      </c>
      <c r="YE840" s="10">
        <f>YC840*1.4</f>
        <v>123.19999999999999</v>
      </c>
      <c r="YG840" s="239"/>
      <c r="YH840" s="179" t="s">
        <v>101</v>
      </c>
      <c r="YI840" s="361" t="s">
        <v>2340</v>
      </c>
      <c r="YK840" s="180"/>
      <c r="YL840" s="180">
        <f>VLOOKUP(YI840,$A$879:$F$2508,6,FALSE)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1" t="s">
        <v>485</v>
      </c>
      <c r="YT840" s="180"/>
      <c r="YU840" s="180">
        <f>VLOOKUP(YR840,$A$879:$F$2508,6,FALSE)</f>
        <v>2</v>
      </c>
      <c r="YV840" s="179" t="s">
        <v>63</v>
      </c>
      <c r="YW840" s="10">
        <f>YU840*1.4</f>
        <v>2.8</v>
      </c>
      <c r="YY840" s="239"/>
      <c r="YZ840" s="179" t="s">
        <v>101</v>
      </c>
      <c r="ZA840" s="361" t="s">
        <v>2121</v>
      </c>
      <c r="ZC840" s="180"/>
      <c r="ZD840" s="180">
        <f>VLOOKUP(ZA840,$A$879:$F$2508,6,FALSE)</f>
        <v>102</v>
      </c>
      <c r="ZE840" s="179" t="s">
        <v>63</v>
      </c>
      <c r="ZF840" s="10">
        <f>ZD840*1.4</f>
        <v>142.79999999999998</v>
      </c>
      <c r="ZH840" s="239"/>
      <c r="ZI840" s="179" t="s">
        <v>101</v>
      </c>
      <c r="ZJ840" s="361" t="s">
        <v>1965</v>
      </c>
      <c r="ZL840" s="180"/>
      <c r="ZM840" s="180">
        <f>VLOOKUP(ZJ840,$A$879:$F$2508,6,FALSE)</f>
        <v>33</v>
      </c>
      <c r="ZN840" s="179" t="s">
        <v>63</v>
      </c>
      <c r="ZO840" s="10">
        <f>ZM840*1.4</f>
        <v>46.199999999999996</v>
      </c>
      <c r="ZQ840" s="239"/>
      <c r="ZR840" s="179" t="s">
        <v>101</v>
      </c>
      <c r="ZS840" s="361" t="s">
        <v>542</v>
      </c>
      <c r="ZU840" s="180"/>
      <c r="ZV840" s="180">
        <f>VLOOKUP(ZS840,$A$879:$F$2508,6,FALSE)</f>
        <v>39</v>
      </c>
      <c r="ZW840" s="179" t="s">
        <v>63</v>
      </c>
      <c r="ZX840" s="10">
        <f>ZV840*1.4</f>
        <v>54.599999999999994</v>
      </c>
      <c r="ZY840" s="10"/>
      <c r="ZZ840" s="239"/>
      <c r="AAA840" s="179" t="s">
        <v>101</v>
      </c>
      <c r="AAB840" s="361" t="s">
        <v>485</v>
      </c>
      <c r="AAD840" s="180"/>
      <c r="AAE840" s="180">
        <f>VLOOKUP(AAB840,$A$879:$F$2508,6,FALSE)</f>
        <v>2</v>
      </c>
      <c r="AAF840" s="179" t="s">
        <v>63</v>
      </c>
      <c r="AAG840" s="10">
        <f>AAE840*1.4</f>
        <v>2.8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VLOOKUP(AAK840,$A$879:$F$2508,6,FALSE)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1" t="s">
        <v>853</v>
      </c>
      <c r="AAV840" s="180"/>
      <c r="AAW840" s="180">
        <f>VLOOKUP(AAT840,$A$879:$F$2508,6,FALSE)</f>
        <v>38</v>
      </c>
      <c r="AAX840" s="179" t="s">
        <v>63</v>
      </c>
      <c r="AAY840" s="10">
        <f>AAW840*1.4</f>
        <v>53.199999999999996</v>
      </c>
      <c r="AAZ840" s="10"/>
      <c r="ABA840" s="239"/>
      <c r="ABB840" s="179" t="s">
        <v>101</v>
      </c>
      <c r="ABC840" s="375" t="s">
        <v>473</v>
      </c>
      <c r="ABE840" s="180"/>
      <c r="ABF840" s="180">
        <f>VLOOKUP(ABC840,$A$879:$F$2508,6,FALSE)</f>
        <v>10</v>
      </c>
      <c r="ABG840" s="179" t="s">
        <v>63</v>
      </c>
      <c r="ABH840" s="10">
        <f>ABF840*1.4</f>
        <v>14</v>
      </c>
      <c r="ABI840" s="10"/>
      <c r="ABJ840" s="239"/>
      <c r="ABK840" s="179" t="s">
        <v>101</v>
      </c>
      <c r="ABL840" s="361" t="s">
        <v>423</v>
      </c>
      <c r="ABN840" s="180"/>
      <c r="ABO840" s="180">
        <f>VLOOKUP(ABL840,$A$879:$F$2508,6,FALSE)</f>
        <v>39</v>
      </c>
      <c r="ABP840" s="179" t="s">
        <v>63</v>
      </c>
      <c r="ABQ840" s="10">
        <f>ABO840*1.4</f>
        <v>54.599999999999994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VLOOKUP(ABU840,$A$879:$F$2508,6,FALSE)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VLOOKUP(ACD840,$A$879:$F$2508,6,FALSE)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VLOOKUP(ACM840,$A$879:$F$2508,6,FALSE)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VLOOKUP(ACV840,$A$879:$F$2508,6,FALSE)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1" t="s">
        <v>429</v>
      </c>
      <c r="ADG840" s="180"/>
      <c r="ADH840" s="180">
        <f>VLOOKUP(ADE840,$A$879:$F$2508,6,FALSE)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VLOOKUP(ADN840,$A$879:$F$2508,6,FALSE)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1" t="s">
        <v>536</v>
      </c>
      <c r="ADY840" s="180"/>
      <c r="ADZ840" s="180">
        <f>VLOOKUP(ADW840,$A$879:$F$2508,6,FALSE)</f>
        <v>31</v>
      </c>
      <c r="AEA840" s="179" t="s">
        <v>63</v>
      </c>
      <c r="AEB840" s="10">
        <f>ADZ840*1.4</f>
        <v>43.4</v>
      </c>
      <c r="AED840" s="239"/>
      <c r="AEE840" s="179" t="s">
        <v>101</v>
      </c>
      <c r="AEF840" s="75" t="s">
        <v>183</v>
      </c>
      <c r="AEH840" s="180"/>
      <c r="AEI840" s="180" t="e">
        <f>VLOOKUP(AEF840,$A$879:$F$2508,6,FALSE)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VLOOKUP(AEO840,$A$879:$F$2508,6,FALSE)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VLOOKUP(AEX840,$A$879:$F$2508,6,FALSE)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VLOOKUP(AFG840,$A$879:$F$2508,6,FALSE)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VLOOKUP(AFP840,$A$879:$F$2508,6,FALSE)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1" t="s">
        <v>423</v>
      </c>
      <c r="AGA840" s="180"/>
      <c r="AGB840" s="180">
        <f>VLOOKUP(AFY840,$A$879:$F$2508,6,FALSE)</f>
        <v>39</v>
      </c>
      <c r="AGC840" s="179" t="s">
        <v>63</v>
      </c>
      <c r="AGD840" s="10">
        <f>AGB840*1.4</f>
        <v>54.599999999999994</v>
      </c>
      <c r="AGE840" s="10"/>
      <c r="AGF840" s="239"/>
      <c r="AGG840" s="179" t="s">
        <v>101</v>
      </c>
      <c r="AGH840" s="361" t="s">
        <v>993</v>
      </c>
      <c r="AGJ840" s="180"/>
      <c r="AGK840" s="180">
        <f>VLOOKUP(AGH840,$A$879:$F$2508,6,FALSE)</f>
        <v>9</v>
      </c>
      <c r="AGL840" s="179" t="s">
        <v>63</v>
      </c>
      <c r="AGM840" s="10">
        <f>AGK840*1.4</f>
        <v>12.6</v>
      </c>
      <c r="AGN840" s="10"/>
      <c r="AGO840" s="239"/>
      <c r="AGP840" s="179" t="s">
        <v>101</v>
      </c>
      <c r="AGQ840" s="361" t="s">
        <v>1041</v>
      </c>
      <c r="AGS840" s="180"/>
      <c r="AGT840" s="180">
        <f>VLOOKUP(AGQ840,$A$879:$F$2508,6,FALSE)</f>
        <v>70</v>
      </c>
      <c r="AGU840" s="179" t="s">
        <v>63</v>
      </c>
      <c r="AGV840" s="10">
        <f>AGT840*1.4</f>
        <v>98</v>
      </c>
      <c r="AGW840" s="10"/>
      <c r="AGX840" s="239"/>
      <c r="AGY840" s="179" t="s">
        <v>101</v>
      </c>
      <c r="AGZ840" s="361" t="s">
        <v>1965</v>
      </c>
      <c r="AHB840" s="180"/>
      <c r="AHC840" s="180">
        <f>VLOOKUP(AGZ840,$A$879:$F$2508,6,FALSE)</f>
        <v>33</v>
      </c>
      <c r="AHD840" s="179" t="s">
        <v>63</v>
      </c>
      <c r="AHE840" s="10">
        <f>AHC840*1.4</f>
        <v>46.199999999999996</v>
      </c>
      <c r="AHF840" s="10"/>
      <c r="AHG840" s="239"/>
      <c r="AHH840" s="179" t="s">
        <v>101</v>
      </c>
      <c r="AHI840" s="441" t="s">
        <v>3451</v>
      </c>
      <c r="AHK840" s="180"/>
      <c r="AHL840" s="180">
        <f>VLOOKUP(AHI840,$A$879:$F$2508,6,FALSE)</f>
        <v>0</v>
      </c>
      <c r="AHM840" s="179" t="s">
        <v>63</v>
      </c>
      <c r="AHN840" s="10">
        <f>AHL840*1.4</f>
        <v>0</v>
      </c>
      <c r="AHO840" s="10"/>
      <c r="AHP840" s="239"/>
      <c r="AHQ840" s="179" t="s">
        <v>101</v>
      </c>
      <c r="AHR840" s="361" t="s">
        <v>583</v>
      </c>
      <c r="AHT840" s="180"/>
      <c r="AHU840" s="180">
        <f>VLOOKUP(AHR840,$A$879:$F$2508,6,FALSE)</f>
        <v>51</v>
      </c>
      <c r="AHV840" s="179" t="s">
        <v>63</v>
      </c>
      <c r="AHW840" s="10">
        <f>AHU840*1.4</f>
        <v>71.399999999999991</v>
      </c>
      <c r="AHX840" s="10"/>
      <c r="AHY840" s="239"/>
      <c r="AHZ840" s="179" t="s">
        <v>101</v>
      </c>
      <c r="AIA840" s="361" t="s">
        <v>846</v>
      </c>
      <c r="AIC840" s="180"/>
      <c r="AID840" s="180">
        <f>VLOOKUP(AIA840,$A$879:$F$2508,6,FALSE)</f>
        <v>146</v>
      </c>
      <c r="AIE840" s="179" t="s">
        <v>63</v>
      </c>
      <c r="AIF840" s="10">
        <f>AID840*1.4</f>
        <v>204.39999999999998</v>
      </c>
      <c r="AIG840" s="10"/>
      <c r="AIH840" s="239"/>
      <c r="AII840" s="179" t="s">
        <v>101</v>
      </c>
      <c r="AIJ840" s="361" t="s">
        <v>2019</v>
      </c>
      <c r="AIL840" s="180"/>
      <c r="AIM840" s="180">
        <f>VLOOKUP(AIJ840,$A$879:$F$2508,6,FALSE)</f>
        <v>2</v>
      </c>
      <c r="AIN840" s="179" t="s">
        <v>63</v>
      </c>
      <c r="AIO840" s="10">
        <f>AIM840*1.4</f>
        <v>2.8</v>
      </c>
      <c r="AIP840" s="10"/>
      <c r="AIQ840" s="239"/>
      <c r="AIR840" s="179" t="s">
        <v>101</v>
      </c>
      <c r="AIS840" s="361" t="s">
        <v>423</v>
      </c>
      <c r="AIU840" s="180"/>
      <c r="AIV840" s="180">
        <f>VLOOKUP(AIS840,$A$879:$F$2508,6,FALSE)</f>
        <v>39</v>
      </c>
      <c r="AIW840" s="179" t="s">
        <v>63</v>
      </c>
      <c r="AIX840" s="10">
        <f>AIV840*1.4</f>
        <v>54.599999999999994</v>
      </c>
      <c r="AIY840" s="10"/>
      <c r="AIZ840" s="239"/>
      <c r="AJA840" s="179" t="s">
        <v>101</v>
      </c>
      <c r="AJB840" s="371" t="s">
        <v>1748</v>
      </c>
      <c r="AJD840" s="180"/>
      <c r="AJE840" s="180">
        <f>VLOOKUP(AJB840,$A$879:$F$2508,6,FALSE)</f>
        <v>120</v>
      </c>
      <c r="AJF840" s="179" t="s">
        <v>63</v>
      </c>
      <c r="AJG840" s="10">
        <f>AJE840*1.4</f>
        <v>168</v>
      </c>
      <c r="AJH840" s="10"/>
      <c r="AJI840" s="239"/>
      <c r="AJJ840" s="179" t="s">
        <v>101</v>
      </c>
      <c r="AJK840" s="361" t="s">
        <v>1988</v>
      </c>
      <c r="AJM840" s="180"/>
      <c r="AJN840" s="180">
        <f>VLOOKUP(AJK840,$A$879:$F$2508,6,FALSE)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7" t="s">
        <v>1965</v>
      </c>
      <c r="AJV840" s="180"/>
      <c r="AJW840" s="180">
        <f>VLOOKUP(AJT840,$A$879:$F$2508,6,FALSE)</f>
        <v>33</v>
      </c>
      <c r="AJX840" s="179" t="s">
        <v>63</v>
      </c>
      <c r="AJY840" s="10">
        <f>AJW840*1.4</f>
        <v>46.199999999999996</v>
      </c>
      <c r="AJZ840" s="10"/>
      <c r="AKA840" s="239"/>
      <c r="AKB840" s="179" t="s">
        <v>101</v>
      </c>
      <c r="AKC840" s="361" t="s">
        <v>1965</v>
      </c>
      <c r="AKE840" s="180"/>
      <c r="AKF840" s="180">
        <f>VLOOKUP(AKC840,$A$879:$F$2508,6,FALSE)</f>
        <v>33</v>
      </c>
      <c r="AKG840" s="179" t="s">
        <v>63</v>
      </c>
      <c r="AKH840" s="10">
        <f>AKF840*1.4</f>
        <v>46.199999999999996</v>
      </c>
      <c r="AKI840" s="10"/>
      <c r="AKJ840" s="239"/>
      <c r="AKK840" s="179" t="s">
        <v>101</v>
      </c>
      <c r="AKL840" s="361" t="s">
        <v>423</v>
      </c>
      <c r="AKN840" s="180"/>
      <c r="AKO840" s="180">
        <f>VLOOKUP(AKL840,$A$879:$F$2508,6,FALSE)</f>
        <v>39</v>
      </c>
      <c r="AKP840" s="179" t="s">
        <v>63</v>
      </c>
      <c r="AKQ840" s="10">
        <f>AKO840*1.4</f>
        <v>54.599999999999994</v>
      </c>
      <c r="AKR840" s="10"/>
      <c r="AKS840" s="239"/>
      <c r="AKT840" s="179" t="s">
        <v>101</v>
      </c>
      <c r="AKU840" s="361" t="s">
        <v>470</v>
      </c>
      <c r="AKW840" s="180"/>
      <c r="AKX840" s="180">
        <f>VLOOKUP(AKU840,$A$879:$F$2508,6,FALSE)</f>
        <v>10</v>
      </c>
      <c r="AKY840" s="179" t="s">
        <v>63</v>
      </c>
      <c r="AKZ840" s="10">
        <f>AKX840*1.4</f>
        <v>14</v>
      </c>
      <c r="ALA840" s="10"/>
      <c r="ALB840" s="239"/>
      <c r="ALC840" s="179" t="s">
        <v>101</v>
      </c>
      <c r="ALD840" s="361" t="s">
        <v>1988</v>
      </c>
      <c r="ALF840" s="180"/>
      <c r="ALG840" s="180">
        <f>VLOOKUP(ALD840,$A$879:$F$2508,6,FALSE)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1" t="s">
        <v>2019</v>
      </c>
      <c r="ALO840" s="180"/>
      <c r="ALP840" s="180">
        <f>VLOOKUP(ALM840,$A$879:$F$2508,6,FALSE)</f>
        <v>2</v>
      </c>
      <c r="ALQ840" s="179" t="s">
        <v>63</v>
      </c>
      <c r="ALR840" s="10">
        <f>ALP840*1.4</f>
        <v>2.8</v>
      </c>
      <c r="ALS840" s="10"/>
      <c r="ALT840" s="239"/>
      <c r="ALU840" s="179" t="s">
        <v>101</v>
      </c>
      <c r="ALV840" s="361" t="s">
        <v>1988</v>
      </c>
      <c r="ALX840" s="180"/>
      <c r="ALY840" s="180">
        <f>VLOOKUP(ALV840,$A$879:$F$2508,6,FALSE)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4" t="s">
        <v>852</v>
      </c>
      <c r="AMG840" s="180"/>
      <c r="AMH840" s="180">
        <f>VLOOKUP(AME840,$A$879:$F$2508,6,FALSE)</f>
        <v>13</v>
      </c>
      <c r="AMI840" s="179" t="s">
        <v>63</v>
      </c>
      <c r="AMJ840" s="10">
        <f>AMH840*1.4</f>
        <v>18.2</v>
      </c>
      <c r="AMK840" s="10"/>
      <c r="AML840" s="239"/>
      <c r="AMM840" s="179" t="s">
        <v>101</v>
      </c>
      <c r="AMN840" s="363" t="s">
        <v>473</v>
      </c>
      <c r="AMP840" s="180"/>
      <c r="AMQ840" s="180">
        <f>VLOOKUP(AMN840,$A$879:$F$2508,6,FALSE)</f>
        <v>10</v>
      </c>
      <c r="AMR840" s="179" t="s">
        <v>63</v>
      </c>
      <c r="AMS840" s="10">
        <f>AMQ840*1.4</f>
        <v>14</v>
      </c>
      <c r="AMT840" s="10"/>
      <c r="AMU840" s="239"/>
      <c r="AMV840" s="179" t="s">
        <v>101</v>
      </c>
      <c r="AMW840" s="361" t="s">
        <v>423</v>
      </c>
      <c r="AMY840" s="180"/>
      <c r="AMZ840" s="180">
        <f>VLOOKUP(AMW840,$A$879:$F$2508,6,FALSE)</f>
        <v>39</v>
      </c>
      <c r="ANA840" s="179" t="s">
        <v>63</v>
      </c>
      <c r="ANB840" s="10">
        <f>AMZ840*1.4</f>
        <v>54.599999999999994</v>
      </c>
      <c r="ANC840" s="10"/>
      <c r="AND840" s="239"/>
      <c r="ANE840" s="179" t="s">
        <v>101</v>
      </c>
      <c r="ANF840" s="361" t="s">
        <v>2121</v>
      </c>
      <c r="ANH840" s="180"/>
      <c r="ANI840" s="180">
        <f>VLOOKUP(ANF840,$A$879:$F$2508,6,FALSE)</f>
        <v>102</v>
      </c>
      <c r="ANJ840" s="179" t="s">
        <v>63</v>
      </c>
      <c r="ANK840" s="10">
        <f>ANI840*1.4</f>
        <v>142.79999999999998</v>
      </c>
      <c r="ANL840" s="10"/>
      <c r="ANM840" s="239"/>
      <c r="ANN840" s="179" t="s">
        <v>101</v>
      </c>
      <c r="ANO840" s="371" t="s">
        <v>1965</v>
      </c>
      <c r="ANQ840" s="180"/>
      <c r="ANR840" s="180">
        <f>VLOOKUP(ANO840,$A$879:$F$2508,6,FALSE)</f>
        <v>33</v>
      </c>
      <c r="ANS840" s="179" t="s">
        <v>63</v>
      </c>
      <c r="ANT840" s="10">
        <f>ANR840*1.4</f>
        <v>46.199999999999996</v>
      </c>
      <c r="ANU840" s="10"/>
      <c r="ANV840" s="239"/>
      <c r="ANW840" s="179" t="s">
        <v>101</v>
      </c>
      <c r="ANX840" s="361" t="s">
        <v>470</v>
      </c>
      <c r="ANZ840" s="180"/>
      <c r="AOA840" s="180">
        <f>VLOOKUP(ANX840,$A$879:$F$2508,6,FALSE)</f>
        <v>10</v>
      </c>
      <c r="AOB840" s="179" t="s">
        <v>63</v>
      </c>
      <c r="AOC840" s="10">
        <f>AOA840*1.4</f>
        <v>14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VLOOKUP(AOG840,$A$879:$F$2508,6,FALSE)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1" t="s">
        <v>2121</v>
      </c>
      <c r="AOR840" s="180"/>
      <c r="AOS840" s="180">
        <f>VLOOKUP(AOP840,$A$879:$F$2508,6,FALSE)</f>
        <v>102</v>
      </c>
      <c r="AOT840" s="179" t="s">
        <v>63</v>
      </c>
      <c r="AOU840" s="10">
        <f>AOS840*1.4</f>
        <v>142.79999999999998</v>
      </c>
      <c r="AOV840" s="10"/>
      <c r="AOW840" s="239"/>
      <c r="AOX840" s="179" t="s">
        <v>101</v>
      </c>
      <c r="AOY840" s="447" t="s">
        <v>1380</v>
      </c>
      <c r="APA840" s="180"/>
      <c r="APB840" s="180">
        <f>VLOOKUP(AOY840,$A$879:$F$2508,6,FALSE)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1" t="s">
        <v>2584</v>
      </c>
      <c r="APJ840" s="180"/>
      <c r="APK840" s="180">
        <f>VLOOKUP(APH840,$A$879:$F$2508,6,FALSE)</f>
        <v>21</v>
      </c>
      <c r="APL840" s="179" t="s">
        <v>63</v>
      </c>
      <c r="APM840" s="10">
        <f>APK840*1.4</f>
        <v>29.4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VLOOKUP(APQ840,$A$879:$F$2508,6,FALSE)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1" t="s">
        <v>1988</v>
      </c>
      <c r="AQB840" s="180"/>
      <c r="AQC840" s="180">
        <f>VLOOKUP(APZ840,$A$879:$F$2508,6,FALSE)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1" t="s">
        <v>993</v>
      </c>
      <c r="AQK840" s="180"/>
      <c r="AQL840" s="180">
        <f>VLOOKUP(AQI840,$A$879:$F$2508,6,FALSE)</f>
        <v>9</v>
      </c>
      <c r="AQM840" s="179" t="s">
        <v>63</v>
      </c>
      <c r="AQN840" s="10">
        <f>AQL840*1.4</f>
        <v>12.6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VLOOKUP(AQR840,$A$879:$F$2508,6,FALSE)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VLOOKUP(ARA840,$A$879:$F$2508,6,FALSE)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VLOOKUP(ARJ840,$A$879:$F$2508,6,FALSE)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VLOOKUP(ARS840,$A$879:$F$2508,6,FALSE)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1" t="s">
        <v>542</v>
      </c>
      <c r="ASD840" s="180"/>
      <c r="ASE840" s="180">
        <f>VLOOKUP(ASB840,$A$879:$F$2508,6,FALSE)</f>
        <v>39</v>
      </c>
      <c r="ASF840" s="179" t="s">
        <v>63</v>
      </c>
      <c r="ASG840" s="10">
        <f>ASE840*1.4</f>
        <v>54.599999999999994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VLOOKUP(ASK840,$A$879:$F$2508,6,FALSE)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1" t="s">
        <v>846</v>
      </c>
      <c r="ASV840" s="180"/>
      <c r="ASW840" s="180">
        <f>VLOOKUP(AST840,$A$879:$F$2508,6,FALSE)</f>
        <v>146</v>
      </c>
      <c r="ASX840" s="179" t="s">
        <v>63</v>
      </c>
      <c r="ASY840" s="10">
        <f>ASW840*1.4</f>
        <v>204.39999999999998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VLOOKUP(ATC840,$A$879:$F$2508,6,FALSE)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VLOOKUP(ATL840,$A$879:$F$2508,6,FALSE)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VLOOKUP(ATU840,$A$879:$F$2508,6,FALSE)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VLOOKUP(AUD840,$A$879:$F$2508,6,FALSE)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VLOOKUP(AUM840,$A$879:$F$2508,6,FALSE)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VLOOKUP(AUV840,$A$879:$F$2508,6,FALSE)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VLOOKUP(AVE840,$A$879:$F$2508,6,FALSE)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VLOOKUP(AVN840,$A$879:$F$2508,6,FALSE)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VLOOKUP(AVW840,$A$879:$F$2508,6,FALSE)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VLOOKUP(AWF840,$A$879:$F$2508,6,FALSE)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1" t="s">
        <v>993</v>
      </c>
      <c r="AWQ840" s="180"/>
      <c r="AWR840" s="180">
        <f>VLOOKUP(AWO840,$A$879:$F$2508,6,FALSE)</f>
        <v>9</v>
      </c>
      <c r="AWS840" s="179" t="s">
        <v>63</v>
      </c>
      <c r="AWT840" s="10">
        <f>AWR840*1.4</f>
        <v>12.6</v>
      </c>
      <c r="AWU840" s="10"/>
      <c r="AWV840" s="239"/>
      <c r="AWW840" s="179" t="s">
        <v>101</v>
      </c>
      <c r="AWX840" s="361" t="s">
        <v>439</v>
      </c>
      <c r="AWZ840" s="180"/>
      <c r="AXA840" s="180">
        <f>VLOOKUP(AWX840,$A$879:$F$2508,6,FALSE)</f>
        <v>1</v>
      </c>
      <c r="AXB840" s="179" t="s">
        <v>63</v>
      </c>
      <c r="AXC840" s="10">
        <f>AXA840*1.4</f>
        <v>1.4</v>
      </c>
      <c r="AXD840" s="10"/>
      <c r="AXE840" s="239"/>
      <c r="AXF840" s="179" t="s">
        <v>101</v>
      </c>
      <c r="AXG840" s="361" t="s">
        <v>1965</v>
      </c>
      <c r="AXI840" s="180"/>
      <c r="AXJ840" s="180">
        <f>VLOOKUP(AXG840,$A$879:$F$2508,6,FALSE)</f>
        <v>33</v>
      </c>
      <c r="AXK840" s="179" t="s">
        <v>63</v>
      </c>
      <c r="AXL840" s="10">
        <f>AXJ840*1.4</f>
        <v>46.199999999999996</v>
      </c>
      <c r="AXM840" s="10"/>
      <c r="AXN840" s="239"/>
      <c r="AXO840" s="179" t="s">
        <v>101</v>
      </c>
      <c r="AXP840" s="361" t="s">
        <v>542</v>
      </c>
      <c r="AXR840" s="180"/>
      <c r="AXS840" s="180">
        <f>VLOOKUP(AXP840,$A$879:$F$2508,6,FALSE)</f>
        <v>39</v>
      </c>
      <c r="AXT840" s="179" t="s">
        <v>63</v>
      </c>
      <c r="AXU840" s="10">
        <f>AXS840*1.4</f>
        <v>54.599999999999994</v>
      </c>
      <c r="AXV840" s="10"/>
      <c r="AXW840" s="239"/>
      <c r="AXX840" s="179" t="s">
        <v>101</v>
      </c>
      <c r="AXY840" s="361" t="s">
        <v>1041</v>
      </c>
      <c r="AYA840" s="180"/>
      <c r="AYB840" s="180">
        <f>VLOOKUP(AXY840,$A$879:$F$2508,6,FALSE)</f>
        <v>70</v>
      </c>
      <c r="AYC840" s="179" t="s">
        <v>63</v>
      </c>
      <c r="AYD840" s="10">
        <f>AYB840*1.4</f>
        <v>98</v>
      </c>
      <c r="AYE840" s="10"/>
      <c r="AYF840" s="239"/>
      <c r="AYG840" s="179" t="s">
        <v>101</v>
      </c>
      <c r="AYH840" s="361" t="s">
        <v>993</v>
      </c>
      <c r="AYJ840" s="180"/>
      <c r="AYK840" s="180">
        <f>VLOOKUP(AYH840,$A$879:$F$2508,6,FALSE)</f>
        <v>9</v>
      </c>
      <c r="AYL840" s="179" t="s">
        <v>63</v>
      </c>
      <c r="AYM840" s="10">
        <f>AYK840*1.4</f>
        <v>12.6</v>
      </c>
      <c r="AYN840" s="10"/>
      <c r="AYO840" s="239"/>
      <c r="AYP840" s="179" t="s">
        <v>101</v>
      </c>
      <c r="AYQ840" s="361" t="s">
        <v>2019</v>
      </c>
      <c r="AYS840" s="180"/>
      <c r="AYT840" s="180">
        <f>VLOOKUP(AYQ840,$A$879:$F$2508,6,FALSE)</f>
        <v>2</v>
      </c>
      <c r="AYU840" s="179" t="s">
        <v>63</v>
      </c>
      <c r="AYV840" s="10">
        <f>AYT840*1.4</f>
        <v>2.8</v>
      </c>
      <c r="AYW840" s="10"/>
      <c r="AYX840" s="239"/>
      <c r="AYY840" s="179" t="s">
        <v>101</v>
      </c>
      <c r="AYZ840" s="361" t="s">
        <v>1988</v>
      </c>
      <c r="AZB840" s="180"/>
      <c r="AZC840" s="180">
        <f>VLOOKUP(AYZ840,$A$879:$F$2508,6,FALSE)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1" t="s">
        <v>2584</v>
      </c>
      <c r="AZK840" s="180"/>
      <c r="AZL840" s="180">
        <f>VLOOKUP(AZI840,$A$879:$F$2508,6,FALSE)</f>
        <v>21</v>
      </c>
      <c r="AZM840" s="179" t="s">
        <v>63</v>
      </c>
      <c r="AZN840" s="10">
        <f>AZL840*1.4</f>
        <v>29.4</v>
      </c>
      <c r="AZO840" s="10"/>
      <c r="AZP840" s="239"/>
      <c r="AZQ840" s="179" t="s">
        <v>101</v>
      </c>
      <c r="AZR840" s="361" t="s">
        <v>751</v>
      </c>
      <c r="AZT840" s="180"/>
      <c r="AZU840" s="180">
        <f>VLOOKUP(AZR840,$A$879:$F$2508,6,FALSE)</f>
        <v>36</v>
      </c>
      <c r="AZV840" s="179" t="s">
        <v>63</v>
      </c>
      <c r="AZW840" s="10">
        <f>AZU840*1.4</f>
        <v>50.4</v>
      </c>
      <c r="AZX840" s="10"/>
      <c r="AZY840" s="239"/>
      <c r="AZZ840" s="179" t="s">
        <v>101</v>
      </c>
      <c r="BAA840" s="361" t="s">
        <v>1988</v>
      </c>
      <c r="BAC840" s="180"/>
      <c r="BAD840" s="180">
        <f>VLOOKUP(BAA840,$A$879:$F$2508,6,FALSE)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41" t="s">
        <v>2019</v>
      </c>
      <c r="BAL840" s="180"/>
      <c r="BAM840" s="180">
        <f>VLOOKUP(BAJ840,$A$879:$F$2508,6,FALSE)</f>
        <v>2</v>
      </c>
      <c r="BAN840" s="179" t="s">
        <v>63</v>
      </c>
      <c r="BAO840" s="10">
        <f>BAM840*1.4</f>
        <v>2.8</v>
      </c>
      <c r="BAP840" s="10"/>
      <c r="BAQ840" s="239"/>
      <c r="BAR840" s="179" t="s">
        <v>101</v>
      </c>
      <c r="BAS840" s="361" t="s">
        <v>852</v>
      </c>
      <c r="BAU840" s="180"/>
      <c r="BAV840" s="180">
        <f>VLOOKUP(BAS840,$A$879:$F$2508,6,FALSE)</f>
        <v>13</v>
      </c>
      <c r="BAW840" s="179" t="s">
        <v>63</v>
      </c>
      <c r="BAX840" s="10">
        <f>BAV840*1.4</f>
        <v>18.2</v>
      </c>
      <c r="BAY840" s="10"/>
      <c r="BAZ840" s="239"/>
      <c r="BBA840" s="179" t="s">
        <v>101</v>
      </c>
      <c r="BBB840" s="361" t="s">
        <v>470</v>
      </c>
      <c r="BBD840" s="180"/>
      <c r="BBE840" s="180">
        <f>VLOOKUP(BBB840,$A$879:$F$2508,6,FALSE)</f>
        <v>10</v>
      </c>
      <c r="BBF840" s="179" t="s">
        <v>63</v>
      </c>
      <c r="BBG840" s="10">
        <f>BBE840*1.4</f>
        <v>14</v>
      </c>
      <c r="BBH840" s="10"/>
      <c r="BBI840" s="239"/>
      <c r="BBJ840" s="179" t="s">
        <v>101</v>
      </c>
      <c r="BBK840" s="361" t="s">
        <v>1748</v>
      </c>
      <c r="BBM840" s="180"/>
      <c r="BBN840" s="180">
        <f>VLOOKUP(BBK840,$A$879:$F$2508,6,FALSE)</f>
        <v>120</v>
      </c>
      <c r="BBO840" s="179" t="s">
        <v>63</v>
      </c>
      <c r="BBP840" s="10">
        <f>BBN840*1.4</f>
        <v>168</v>
      </c>
      <c r="BBQ840" s="10"/>
      <c r="BBR840" s="239"/>
      <c r="BBS840" s="179" t="s">
        <v>101</v>
      </c>
      <c r="BBT840" s="367" t="s">
        <v>1748</v>
      </c>
      <c r="BBV840" s="180"/>
      <c r="BBW840" s="180">
        <f>VLOOKUP(BBT840,$A$879:$F$2508,6,FALSE)</f>
        <v>120</v>
      </c>
      <c r="BBX840" s="179" t="s">
        <v>63</v>
      </c>
      <c r="BBY840" s="10">
        <f>BBW840*1.4</f>
        <v>168</v>
      </c>
      <c r="BBZ840" s="10"/>
      <c r="BCA840" s="239"/>
      <c r="BCB840" s="179" t="s">
        <v>101</v>
      </c>
      <c r="BCC840" s="361" t="s">
        <v>1965</v>
      </c>
      <c r="BCE840" s="180"/>
      <c r="BCF840" s="180">
        <f>VLOOKUP(BCC840,$A$879:$F$2508,6,FALSE)</f>
        <v>33</v>
      </c>
      <c r="BCG840" s="179" t="s">
        <v>63</v>
      </c>
      <c r="BCH840" s="10">
        <f>BCF840*1.4</f>
        <v>46.199999999999996</v>
      </c>
      <c r="BCI840" s="10"/>
      <c r="BCJ840" s="239"/>
      <c r="BCK840" s="179" t="s">
        <v>101</v>
      </c>
      <c r="BCL840" s="361" t="s">
        <v>1965</v>
      </c>
      <c r="BCN840" s="180"/>
      <c r="BCO840" s="180">
        <f>VLOOKUP(BCL840,$A$879:$F$2508,6,FALSE)</f>
        <v>33</v>
      </c>
      <c r="BCP840" s="179" t="s">
        <v>63</v>
      </c>
      <c r="BCQ840" s="10">
        <f>BCO840*1.4</f>
        <v>46.199999999999996</v>
      </c>
      <c r="BCR840" s="10"/>
      <c r="BCS840" s="239"/>
      <c r="BCT840" s="179" t="s">
        <v>101</v>
      </c>
      <c r="BCU840" s="371" t="s">
        <v>536</v>
      </c>
      <c r="BCW840" s="180"/>
      <c r="BCX840" s="180">
        <f>VLOOKUP(BCU840,$A$879:$F$2508,6,FALSE)</f>
        <v>31</v>
      </c>
      <c r="BCY840" s="179" t="s">
        <v>63</v>
      </c>
      <c r="BCZ840" s="10">
        <f>BCX840*1.4</f>
        <v>43.4</v>
      </c>
      <c r="BDA840" s="10"/>
      <c r="BDB840" s="239"/>
      <c r="BDC840" s="179" t="s">
        <v>101</v>
      </c>
      <c r="BDD840" s="367" t="s">
        <v>2584</v>
      </c>
      <c r="BDF840" s="180"/>
      <c r="BDG840" s="180">
        <f>VLOOKUP(BDD840,$A$879:$F$2508,6,FALSE)</f>
        <v>21</v>
      </c>
      <c r="BDH840" s="179" t="s">
        <v>63</v>
      </c>
      <c r="BDI840" s="10">
        <f>BDG840*1.4</f>
        <v>29.4</v>
      </c>
      <c r="BDJ840" s="10"/>
      <c r="BDK840" s="239"/>
      <c r="BDL840" s="179" t="s">
        <v>101</v>
      </c>
      <c r="BDM840" s="361" t="s">
        <v>1380</v>
      </c>
      <c r="BDO840" s="180"/>
      <c r="BDP840" s="180">
        <f>VLOOKUP(BDM840,$A$879:$F$2508,6,FALSE)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1" t="s">
        <v>2853</v>
      </c>
      <c r="BDX840" s="180"/>
      <c r="BDY840" s="180">
        <f>VLOOKUP(BDV840,$A$879:$F$2508,6,FALSE)</f>
        <v>13</v>
      </c>
      <c r="BDZ840" s="179" t="s">
        <v>63</v>
      </c>
      <c r="BEA840" s="10">
        <f>BDY840*1.4</f>
        <v>18.2</v>
      </c>
      <c r="BEB840" s="10"/>
      <c r="BEC840" s="239"/>
      <c r="BED840" s="179" t="s">
        <v>101</v>
      </c>
      <c r="BEE840" s="361" t="s">
        <v>470</v>
      </c>
      <c r="BEG840" s="180"/>
      <c r="BEH840" s="180">
        <f>VLOOKUP(BEE840,$A$879:$F$2508,6,FALSE)</f>
        <v>10</v>
      </c>
      <c r="BEI840" s="179" t="s">
        <v>63</v>
      </c>
      <c r="BEJ840" s="10">
        <f>BEH840*1.4</f>
        <v>14</v>
      </c>
      <c r="BEK840" s="10"/>
      <c r="BEL840" s="239"/>
      <c r="BEM840" s="179" t="s">
        <v>101</v>
      </c>
      <c r="BEN840" s="361" t="s">
        <v>599</v>
      </c>
      <c r="BEP840" s="180"/>
      <c r="BEQ840" s="180">
        <f>VLOOKUP(BEN840,$A$879:$F$2508,6,FALSE)</f>
        <v>47</v>
      </c>
      <c r="BER840" s="179" t="s">
        <v>63</v>
      </c>
      <c r="BES840" s="10">
        <f>BEQ840*1.4</f>
        <v>65.8</v>
      </c>
      <c r="BET840" s="10"/>
      <c r="BEU840" s="239"/>
      <c r="BEV840" s="179" t="s">
        <v>101</v>
      </c>
      <c r="BEW840" s="361" t="s">
        <v>1748</v>
      </c>
      <c r="BEY840" s="180"/>
      <c r="BEZ840" s="180">
        <f>VLOOKUP(BEW840,$A$879:$F$2508,6,FALSE)</f>
        <v>120</v>
      </c>
      <c r="BFA840" s="179" t="s">
        <v>63</v>
      </c>
      <c r="BFB840" s="10">
        <f>BEZ840*1.4</f>
        <v>168</v>
      </c>
      <c r="BFC840" s="10"/>
      <c r="BFD840" s="239"/>
      <c r="BFE840" s="179" t="s">
        <v>101</v>
      </c>
      <c r="BFF840" s="361" t="s">
        <v>423</v>
      </c>
      <c r="BFH840" s="180"/>
      <c r="BFI840" s="180">
        <f>VLOOKUP(BFF840,$A$879:$F$2508,6,FALSE)</f>
        <v>39</v>
      </c>
      <c r="BFJ840" s="179" t="s">
        <v>63</v>
      </c>
      <c r="BFK840" s="10">
        <f>BFI840*1.4</f>
        <v>54.599999999999994</v>
      </c>
      <c r="BFL840" s="10"/>
      <c r="BFM840" s="239"/>
      <c r="BFN840" s="179" t="s">
        <v>101</v>
      </c>
      <c r="BFO840" s="361" t="s">
        <v>1380</v>
      </c>
      <c r="BFQ840" s="180"/>
      <c r="BFR840" s="180">
        <f>VLOOKUP(BFO840,$A$879:$F$2508,6,FALSE)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1" t="s">
        <v>2584</v>
      </c>
      <c r="BFZ840" s="180"/>
      <c r="BGA840" s="180">
        <f>VLOOKUP(BFX840,$A$879:$F$2508,6,FALSE)</f>
        <v>21</v>
      </c>
      <c r="BGB840" s="179" t="s">
        <v>63</v>
      </c>
      <c r="BGC840" s="10">
        <f>BGA840*1.4</f>
        <v>29.4</v>
      </c>
      <c r="BGD840" s="10"/>
      <c r="BGE840" s="239"/>
      <c r="BGF840" s="179" t="s">
        <v>101</v>
      </c>
      <c r="BGG840" s="361" t="s">
        <v>1965</v>
      </c>
      <c r="BGI840" s="180"/>
      <c r="BGJ840" s="180">
        <f>VLOOKUP(BGG840,$A$879:$F$2508,6,FALSE)</f>
        <v>33</v>
      </c>
      <c r="BGK840" s="179" t="s">
        <v>63</v>
      </c>
      <c r="BGL840" s="10">
        <f>BGJ840*1.4</f>
        <v>46.199999999999996</v>
      </c>
      <c r="BGM840" s="10"/>
      <c r="BGN840" s="239"/>
      <c r="BGO840" s="179" t="s">
        <v>101</v>
      </c>
      <c r="BGP840" s="371" t="s">
        <v>2340</v>
      </c>
      <c r="BGR840" s="180"/>
      <c r="BGS840" s="180">
        <f>VLOOKUP(BGP840,$A$879:$F$2508,6,FALSE)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1" t="s">
        <v>2019</v>
      </c>
      <c r="BHA840" s="180"/>
      <c r="BHB840" s="180">
        <f>VLOOKUP(BGY840,$A$879:$F$2508,6,FALSE)</f>
        <v>2</v>
      </c>
      <c r="BHC840" s="179" t="s">
        <v>63</v>
      </c>
      <c r="BHD840" s="10">
        <f>BHB840*1.4</f>
        <v>2.8</v>
      </c>
      <c r="BHE840" s="10"/>
    </row>
    <row r="841" spans="1:1565" s="14" customFormat="1" ht="15">
      <c r="A841" s="179" t="s">
        <v>102</v>
      </c>
      <c r="B841" s="363" t="s">
        <v>1965</v>
      </c>
      <c r="D841" s="180"/>
      <c r="E841" s="180">
        <f>VLOOKUP(B841,$A$879:$F$2508,6,FALSE)</f>
        <v>33</v>
      </c>
      <c r="F841" s="179" t="s">
        <v>65</v>
      </c>
      <c r="G841" s="10">
        <f>E841*1.3</f>
        <v>42.9</v>
      </c>
      <c r="H841" s="10"/>
      <c r="I841" s="233"/>
      <c r="J841" s="179" t="s">
        <v>102</v>
      </c>
      <c r="K841" s="361" t="s">
        <v>1988</v>
      </c>
      <c r="M841" s="180"/>
      <c r="N841" s="180">
        <f>VLOOKUP(K841,$A$879:$F$2508,6,FALSE)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1" t="s">
        <v>856</v>
      </c>
      <c r="V841" s="180"/>
      <c r="W841" s="180">
        <f>VLOOKUP(T841,$A$879:$F$2508,6,FALSE)</f>
        <v>18</v>
      </c>
      <c r="X841" s="179" t="s">
        <v>65</v>
      </c>
      <c r="Y841" s="10">
        <f>W841*1.3</f>
        <v>23.400000000000002</v>
      </c>
      <c r="Z841" s="10"/>
      <c r="AA841" s="233"/>
      <c r="AB841" s="179" t="s">
        <v>102</v>
      </c>
      <c r="AC841" s="361" t="s">
        <v>1988</v>
      </c>
      <c r="AE841" s="180"/>
      <c r="AF841" s="180">
        <f>VLOOKUP(AC841,$A$879:$F$2508,6,FALSE)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1" t="s">
        <v>993</v>
      </c>
      <c r="AN841" s="180"/>
      <c r="AO841" s="180">
        <f>VLOOKUP(AL841,$A$879:$F$2508,6,FALSE)</f>
        <v>9</v>
      </c>
      <c r="AP841" s="179" t="s">
        <v>65</v>
      </c>
      <c r="AQ841" s="10">
        <f>AO841*1.3</f>
        <v>11.700000000000001</v>
      </c>
      <c r="AR841" s="10"/>
      <c r="AS841" s="233"/>
      <c r="AT841" s="179" t="s">
        <v>102</v>
      </c>
      <c r="AU841" s="361" t="s">
        <v>856</v>
      </c>
      <c r="AW841" s="180"/>
      <c r="AX841" s="180">
        <f>VLOOKUP(AU841,$A$879:$F$2508,6,FALSE)</f>
        <v>18</v>
      </c>
      <c r="AY841" s="179" t="s">
        <v>65</v>
      </c>
      <c r="AZ841" s="10">
        <f>AX841*1.3</f>
        <v>23.400000000000002</v>
      </c>
      <c r="BA841" s="10"/>
      <c r="BB841" s="233"/>
      <c r="BC841" s="179" t="s">
        <v>102</v>
      </c>
      <c r="BD841" s="361" t="s">
        <v>1716</v>
      </c>
      <c r="BF841" s="180"/>
      <c r="BG841" s="180">
        <f>VLOOKUP(BD841,$A$879:$F$2508,6,FALSE)</f>
        <v>51</v>
      </c>
      <c r="BH841" s="179" t="s">
        <v>65</v>
      </c>
      <c r="BI841" s="10">
        <f>BG841*1.3</f>
        <v>66.3</v>
      </c>
      <c r="BJ841" s="10"/>
      <c r="BK841" s="233"/>
      <c r="BL841" s="179" t="s">
        <v>102</v>
      </c>
      <c r="BM841" s="361" t="s">
        <v>1965</v>
      </c>
      <c r="BO841" s="180"/>
      <c r="BP841" s="180">
        <f>VLOOKUP(BM841,$A$879:$F$2508,6,FALSE)</f>
        <v>33</v>
      </c>
      <c r="BQ841" s="179" t="s">
        <v>65</v>
      </c>
      <c r="BR841" s="10">
        <f>BP841*1.3</f>
        <v>42.9</v>
      </c>
      <c r="BS841" s="10"/>
      <c r="BT841" s="233"/>
      <c r="BU841" s="179" t="s">
        <v>102</v>
      </c>
      <c r="BV841" s="361" t="s">
        <v>2121</v>
      </c>
      <c r="BX841" s="180"/>
      <c r="BY841" s="180">
        <f>VLOOKUP(BV841,$A$879:$F$2508,6,FALSE)</f>
        <v>102</v>
      </c>
      <c r="BZ841" s="179" t="s">
        <v>65</v>
      </c>
      <c r="CA841" s="10">
        <f>BY841*1.3</f>
        <v>132.6</v>
      </c>
      <c r="CB841" s="10"/>
      <c r="CC841" s="233"/>
      <c r="CD841" s="179" t="s">
        <v>102</v>
      </c>
      <c r="CE841" s="361" t="s">
        <v>1965</v>
      </c>
      <c r="CG841" s="180"/>
      <c r="CH841" s="180">
        <f>VLOOKUP(CE841,$A$879:$F$2508,6,FALSE)</f>
        <v>33</v>
      </c>
      <c r="CI841" s="179" t="s">
        <v>65</v>
      </c>
      <c r="CJ841" s="10">
        <f>CH841*1.3</f>
        <v>42.9</v>
      </c>
      <c r="CK841" s="10"/>
      <c r="CL841" s="233"/>
      <c r="CM841" s="179" t="s">
        <v>102</v>
      </c>
      <c r="CN841" s="361" t="s">
        <v>3451</v>
      </c>
      <c r="CP841" s="180"/>
      <c r="CQ841" s="180">
        <f>VLOOKUP(CN841,$A$879:$F$2508,6,FALSE)</f>
        <v>0</v>
      </c>
      <c r="CR841" s="179" t="s">
        <v>65</v>
      </c>
      <c r="CS841" s="10">
        <f>CQ841*1.3</f>
        <v>0</v>
      </c>
      <c r="CT841" s="10"/>
      <c r="CU841" s="233"/>
      <c r="CV841" s="179" t="s">
        <v>102</v>
      </c>
      <c r="CW841" s="361" t="s">
        <v>1965</v>
      </c>
      <c r="CY841" s="180"/>
      <c r="CZ841" s="180">
        <f>VLOOKUP(CW841,$A$879:$F$2508,6,FALSE)</f>
        <v>33</v>
      </c>
      <c r="DA841" s="179" t="s">
        <v>65</v>
      </c>
      <c r="DB841" s="10">
        <f>CZ841*1.3</f>
        <v>42.9</v>
      </c>
      <c r="DC841" s="10"/>
      <c r="DD841" s="233"/>
      <c r="DE841" s="179" t="s">
        <v>102</v>
      </c>
      <c r="DF841" s="361" t="s">
        <v>473</v>
      </c>
      <c r="DH841" s="180"/>
      <c r="DI841" s="180">
        <f>VLOOKUP(DF841,$A$879:$F$2508,6,FALSE)</f>
        <v>10</v>
      </c>
      <c r="DJ841" s="179" t="s">
        <v>65</v>
      </c>
      <c r="DK841" s="10">
        <f>DI841*1.3</f>
        <v>13</v>
      </c>
      <c r="DL841" s="10"/>
      <c r="DM841" s="233"/>
      <c r="DN841" s="179" t="s">
        <v>102</v>
      </c>
      <c r="DO841" s="361" t="s">
        <v>473</v>
      </c>
      <c r="DQ841" s="180"/>
      <c r="DR841" s="180">
        <f>VLOOKUP(DO841,$A$879:$F$2508,6,FALSE)</f>
        <v>10</v>
      </c>
      <c r="DS841" s="179" t="s">
        <v>65</v>
      </c>
      <c r="DT841" s="10">
        <f>DR841*1.3</f>
        <v>13</v>
      </c>
      <c r="DU841" s="10"/>
      <c r="DV841" s="233"/>
      <c r="DW841" s="179" t="s">
        <v>102</v>
      </c>
      <c r="DX841" s="361" t="s">
        <v>1965</v>
      </c>
      <c r="DZ841" s="180"/>
      <c r="EA841" s="180">
        <f>VLOOKUP(DX841,$A$879:$F$2508,6,FALSE)</f>
        <v>33</v>
      </c>
      <c r="EB841" s="179" t="s">
        <v>65</v>
      </c>
      <c r="EC841" s="10">
        <f>EA841*1.3</f>
        <v>42.9</v>
      </c>
      <c r="ED841" s="10"/>
      <c r="EE841" s="233"/>
      <c r="EF841" s="179" t="s">
        <v>102</v>
      </c>
      <c r="EG841" s="361" t="s">
        <v>2340</v>
      </c>
      <c r="EI841" s="180"/>
      <c r="EJ841" s="180">
        <f>VLOOKUP(EG841,$A$879:$F$2508,6,FALSE)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1" t="s">
        <v>993</v>
      </c>
      <c r="ER841" s="180"/>
      <c r="ES841" s="180">
        <f>VLOOKUP(EP841,$A$879:$F$2508,6,FALSE)</f>
        <v>9</v>
      </c>
      <c r="ET841" s="179" t="s">
        <v>65</v>
      </c>
      <c r="EU841" s="10">
        <f>ES841*1.3</f>
        <v>11.700000000000001</v>
      </c>
      <c r="EV841" s="10"/>
      <c r="EW841" s="233"/>
      <c r="EX841" s="179" t="s">
        <v>102</v>
      </c>
      <c r="EY841" s="361" t="s">
        <v>1380</v>
      </c>
      <c r="FA841" s="180"/>
      <c r="FB841" s="180">
        <f>VLOOKUP(EY841,$A$879:$F$2508,6,FALSE)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1" t="s">
        <v>2126</v>
      </c>
      <c r="FJ841" s="180"/>
      <c r="FK841" s="180">
        <f>VLOOKUP(FH841,$A$879:$F$2508,6,FALSE)</f>
        <v>20</v>
      </c>
      <c r="FL841" s="179" t="s">
        <v>65</v>
      </c>
      <c r="FM841" s="10">
        <f>FK841*1.3</f>
        <v>26</v>
      </c>
      <c r="FN841" s="10"/>
      <c r="FO841" s="233"/>
      <c r="FP841" s="179" t="s">
        <v>102</v>
      </c>
      <c r="FQ841" s="361" t="s">
        <v>1965</v>
      </c>
      <c r="FS841" s="180"/>
      <c r="FT841" s="180">
        <f>VLOOKUP(FQ841,$A$879:$F$2508,6,FALSE)</f>
        <v>33</v>
      </c>
      <c r="FU841" s="179" t="s">
        <v>65</v>
      </c>
      <c r="FV841" s="10">
        <f>FT841*1.3</f>
        <v>42.9</v>
      </c>
      <c r="FW841" s="10"/>
      <c r="FX841" s="233"/>
      <c r="FY841" s="179" t="s">
        <v>102</v>
      </c>
      <c r="FZ841" s="369" t="s">
        <v>183</v>
      </c>
      <c r="GB841" s="180"/>
      <c r="GC841" s="180" t="e">
        <f>VLOOKUP(FZ841,$A$879:$F$2508,6,FALSE)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1" t="s">
        <v>1988</v>
      </c>
      <c r="GK841" s="180"/>
      <c r="GL841" s="180">
        <f>VLOOKUP(GI841,$A$879:$F$2508,6,FALSE)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1" t="s">
        <v>1965</v>
      </c>
      <c r="GT841" s="180"/>
      <c r="GU841" s="180">
        <f>VLOOKUP(GR841,$A$879:$F$2508,6,FALSE)</f>
        <v>33</v>
      </c>
      <c r="GV841" s="179" t="s">
        <v>65</v>
      </c>
      <c r="GW841" s="10">
        <f>GU841*1.3</f>
        <v>42.9</v>
      </c>
      <c r="GX841" s="10"/>
      <c r="GY841" s="233"/>
      <c r="GZ841" s="179" t="s">
        <v>102</v>
      </c>
      <c r="HA841" s="361" t="s">
        <v>993</v>
      </c>
      <c r="HC841" s="180"/>
      <c r="HD841" s="180">
        <f>VLOOKUP(HA841,$A$879:$F$2508,6,FALSE)</f>
        <v>9</v>
      </c>
      <c r="HE841" s="179" t="s">
        <v>65</v>
      </c>
      <c r="HF841" s="10">
        <f>HD841*1.3</f>
        <v>11.700000000000001</v>
      </c>
      <c r="HG841" s="10"/>
      <c r="HH841" s="233"/>
      <c r="HI841" s="179" t="s">
        <v>102</v>
      </c>
      <c r="HJ841" s="361" t="s">
        <v>2121</v>
      </c>
      <c r="HL841" s="180"/>
      <c r="HM841" s="180">
        <f>VLOOKUP(HJ841,$A$879:$F$2508,6,FALSE)</f>
        <v>102</v>
      </c>
      <c r="HN841" s="179" t="s">
        <v>65</v>
      </c>
      <c r="HO841" s="10">
        <f>HM841*1.3</f>
        <v>132.6</v>
      </c>
      <c r="HP841" s="10"/>
      <c r="HQ841" s="233"/>
      <c r="HR841" s="179" t="s">
        <v>102</v>
      </c>
      <c r="HS841" s="361" t="s">
        <v>2121</v>
      </c>
      <c r="HU841" s="180"/>
      <c r="HV841" s="180">
        <f>VLOOKUP(HS841,$A$879:$F$2508,6,FALSE)</f>
        <v>102</v>
      </c>
      <c r="HW841" s="179" t="s">
        <v>65</v>
      </c>
      <c r="HX841" s="10">
        <f>HV841*1.3</f>
        <v>132.6</v>
      </c>
      <c r="HY841" s="10"/>
      <c r="HZ841" s="233"/>
      <c r="IA841" s="179" t="s">
        <v>102</v>
      </c>
      <c r="IB841" s="361" t="s">
        <v>470</v>
      </c>
      <c r="ID841" s="180"/>
      <c r="IE841" s="180">
        <f>VLOOKUP(IB841,$A$879:$F$2508,6,FALSE)</f>
        <v>10</v>
      </c>
      <c r="IF841" s="179" t="s">
        <v>65</v>
      </c>
      <c r="IG841" s="10">
        <f>IE841*1.3</f>
        <v>13</v>
      </c>
      <c r="IH841" s="10"/>
      <c r="II841" s="233"/>
      <c r="IJ841" s="179" t="s">
        <v>102</v>
      </c>
      <c r="IK841" s="361" t="s">
        <v>1965</v>
      </c>
      <c r="IM841" s="180"/>
      <c r="IN841" s="180">
        <f>VLOOKUP(IK841,$A$879:$F$2508,6,FALSE)</f>
        <v>33</v>
      </c>
      <c r="IO841" s="179" t="s">
        <v>65</v>
      </c>
      <c r="IP841" s="10">
        <f>IN841*1.3</f>
        <v>42.9</v>
      </c>
      <c r="IQ841" s="10"/>
      <c r="IR841" s="233"/>
      <c r="IS841" s="179" t="s">
        <v>102</v>
      </c>
      <c r="IT841" s="361" t="s">
        <v>852</v>
      </c>
      <c r="IV841" s="180"/>
      <c r="IW841" s="180">
        <f>VLOOKUP(IT841,$A$879:$F$2508,6,FALSE)</f>
        <v>13</v>
      </c>
      <c r="IX841" s="179" t="s">
        <v>65</v>
      </c>
      <c r="IY841" s="10">
        <f>IW841*1.3</f>
        <v>16.900000000000002</v>
      </c>
      <c r="IZ841" s="10"/>
      <c r="JA841" s="233"/>
      <c r="JB841" s="179" t="s">
        <v>102</v>
      </c>
      <c r="JC841" s="361" t="s">
        <v>2019</v>
      </c>
      <c r="JE841" s="180"/>
      <c r="JF841" s="180">
        <f>VLOOKUP(JC841,$A$879:$F$2508,6,FALSE)</f>
        <v>2</v>
      </c>
      <c r="JG841" s="179" t="s">
        <v>65</v>
      </c>
      <c r="JH841" s="10">
        <f>JF841*1.3</f>
        <v>2.6</v>
      </c>
      <c r="JI841" s="10"/>
      <c r="JJ841" s="233"/>
      <c r="JK841" s="179" t="s">
        <v>102</v>
      </c>
      <c r="JL841" s="361" t="s">
        <v>1716</v>
      </c>
      <c r="JN841" s="180"/>
      <c r="JO841" s="180">
        <f>VLOOKUP(JL841,$A$879:$F$2508,6,FALSE)</f>
        <v>51</v>
      </c>
      <c r="JP841" s="179" t="s">
        <v>65</v>
      </c>
      <c r="JQ841" s="10">
        <f>JO841*1.3</f>
        <v>66.3</v>
      </c>
      <c r="JR841" s="10"/>
      <c r="JS841" s="233"/>
      <c r="JT841" s="179" t="s">
        <v>102</v>
      </c>
      <c r="JU841" s="361" t="s">
        <v>1988</v>
      </c>
      <c r="JW841" s="180"/>
      <c r="JX841" s="180">
        <f>VLOOKUP(JU841,$A$879:$F$2508,6,FALSE)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9" t="s">
        <v>183</v>
      </c>
      <c r="KF841" s="180"/>
      <c r="KG841" s="180" t="e">
        <f>VLOOKUP(KD841,$A$879:$F$2508,6,FALSE)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1" t="s">
        <v>1707</v>
      </c>
      <c r="KO841" s="180"/>
      <c r="KP841" s="180">
        <f>VLOOKUP(KM841,$A$879:$F$2508,6,FALSE)</f>
        <v>2</v>
      </c>
      <c r="KQ841" s="179" t="s">
        <v>65</v>
      </c>
      <c r="KR841" s="10">
        <f>KP841*1.3</f>
        <v>2.6</v>
      </c>
      <c r="KS841" s="10"/>
      <c r="KT841" s="233"/>
      <c r="KU841" s="179" t="s">
        <v>102</v>
      </c>
      <c r="KV841" s="361" t="s">
        <v>1965</v>
      </c>
      <c r="KX841" s="180"/>
      <c r="KY841" s="180">
        <f>VLOOKUP(KV841,$A$879:$F$2508,6,FALSE)</f>
        <v>33</v>
      </c>
      <c r="KZ841" s="179" t="s">
        <v>65</v>
      </c>
      <c r="LA841" s="10">
        <f>KY841*1.3</f>
        <v>42.9</v>
      </c>
      <c r="LB841" s="10"/>
      <c r="LC841" s="233"/>
      <c r="LD841" s="179" t="s">
        <v>102</v>
      </c>
      <c r="LE841" s="369" t="s">
        <v>183</v>
      </c>
      <c r="LG841" s="180"/>
      <c r="LH841" s="180" t="e">
        <f>VLOOKUP(LE841,$A$879:$F$2508,6,FALSE)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1" t="s">
        <v>1965</v>
      </c>
      <c r="LP841" s="180"/>
      <c r="LQ841" s="180">
        <f>VLOOKUP(LN841,$A$879:$F$2508,6,FALSE)</f>
        <v>33</v>
      </c>
      <c r="LR841" s="179" t="s">
        <v>65</v>
      </c>
      <c r="LS841" s="10">
        <f>LQ841*1.3</f>
        <v>42.9</v>
      </c>
      <c r="LT841" s="10"/>
      <c r="LU841" s="233"/>
      <c r="LV841" s="179" t="s">
        <v>102</v>
      </c>
      <c r="LW841" s="361" t="s">
        <v>542</v>
      </c>
      <c r="LY841" s="180"/>
      <c r="LZ841" s="180">
        <f>VLOOKUP(LW841,$A$879:$F$2508,6,FALSE)</f>
        <v>39</v>
      </c>
      <c r="MA841" s="179" t="s">
        <v>65</v>
      </c>
      <c r="MB841" s="10">
        <f>LZ841*1.3</f>
        <v>50.7</v>
      </c>
      <c r="MC841" s="10"/>
      <c r="MD841" s="233"/>
      <c r="ME841" s="179" t="s">
        <v>102</v>
      </c>
      <c r="MF841" s="361" t="s">
        <v>2340</v>
      </c>
      <c r="MH841" s="180"/>
      <c r="MI841" s="180">
        <f>VLOOKUP(MF841,$A$879:$F$2508,6,FALSE)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9" t="s">
        <v>183</v>
      </c>
      <c r="MQ841" s="180"/>
      <c r="MR841" s="180" t="e">
        <f>VLOOKUP(MO841,$A$879:$F$2508,6,FALSE)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1" t="s">
        <v>423</v>
      </c>
      <c r="MZ841" s="180"/>
      <c r="NA841" s="180">
        <f>VLOOKUP(MX841,$A$879:$F$2508,6,FALSE)</f>
        <v>39</v>
      </c>
      <c r="NB841" s="179" t="s">
        <v>65</v>
      </c>
      <c r="NC841" s="10">
        <f>NA841*1.3</f>
        <v>50.7</v>
      </c>
      <c r="ND841" s="10"/>
      <c r="NE841" s="233"/>
      <c r="NF841" s="179" t="s">
        <v>102</v>
      </c>
      <c r="NG841" s="361" t="s">
        <v>1988</v>
      </c>
      <c r="NI841" s="180"/>
      <c r="NJ841" s="180">
        <f>VLOOKUP(NG841,$A$879:$F$2508,6,FALSE)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1" t="s">
        <v>2019</v>
      </c>
      <c r="NR841" s="180"/>
      <c r="NS841" s="180">
        <f>VLOOKUP(NP841,$A$879:$F$2508,6,FALSE)</f>
        <v>2</v>
      </c>
      <c r="NT841" s="179" t="s">
        <v>65</v>
      </c>
      <c r="NU841" s="10">
        <f>NS841*1.3</f>
        <v>2.6</v>
      </c>
      <c r="NV841" s="10"/>
      <c r="NW841" s="233"/>
      <c r="NX841" s="179" t="s">
        <v>102</v>
      </c>
      <c r="NY841" s="361" t="s">
        <v>2112</v>
      </c>
      <c r="OA841" s="180"/>
      <c r="OB841" s="180">
        <f>VLOOKUP(NY841,$A$879:$F$2508,6,FALSE)</f>
        <v>6</v>
      </c>
      <c r="OC841" s="179" t="s">
        <v>65</v>
      </c>
      <c r="OD841" s="10">
        <f>OB841*1.3</f>
        <v>7.8000000000000007</v>
      </c>
      <c r="OE841" s="10"/>
      <c r="OF841" s="233"/>
      <c r="OG841" s="179" t="s">
        <v>102</v>
      </c>
      <c r="OH841" s="361" t="s">
        <v>1380</v>
      </c>
      <c r="OJ841" s="180"/>
      <c r="OK841" s="180">
        <f>VLOOKUP(OH841,$A$879:$F$2508,6,FALSE)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1" t="s">
        <v>1698</v>
      </c>
      <c r="OS841" s="180"/>
      <c r="OT841" s="180">
        <f>VLOOKUP(OQ841,$A$879:$F$2508,6,FALSE)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1" t="s">
        <v>1003</v>
      </c>
      <c r="PB841" s="180"/>
      <c r="PC841" s="180">
        <f>VLOOKUP(OZ841,$A$879:$F$2508,6,FALSE)</f>
        <v>103</v>
      </c>
      <c r="PD841" s="179" t="s">
        <v>65</v>
      </c>
      <c r="PE841" s="10">
        <f>PC841*1.3</f>
        <v>133.9</v>
      </c>
      <c r="PF841" s="10"/>
      <c r="PG841" s="233"/>
      <c r="PH841" s="179" t="s">
        <v>102</v>
      </c>
      <c r="PI841" s="361" t="s">
        <v>2584</v>
      </c>
      <c r="PK841" s="180"/>
      <c r="PL841" s="180">
        <f>VLOOKUP(PI841,$A$879:$F$2508,6,FALSE)</f>
        <v>21</v>
      </c>
      <c r="PM841" s="179" t="s">
        <v>65</v>
      </c>
      <c r="PN841" s="10">
        <f>PL841*1.3</f>
        <v>27.3</v>
      </c>
      <c r="PO841" s="10"/>
      <c r="PP841" s="233"/>
      <c r="PQ841" s="179" t="s">
        <v>102</v>
      </c>
      <c r="PR841" s="361" t="s">
        <v>1987</v>
      </c>
      <c r="PT841" s="180"/>
      <c r="PU841" s="180">
        <f>VLOOKUP(PR841,$A$879:$F$2508,6,FALSE)</f>
        <v>0</v>
      </c>
      <c r="PV841" s="179" t="s">
        <v>65</v>
      </c>
      <c r="PW841" s="10">
        <f>PU841*1.3</f>
        <v>0</v>
      </c>
      <c r="PX841" s="10"/>
      <c r="PY841" s="233"/>
      <c r="PZ841" s="179" t="s">
        <v>102</v>
      </c>
      <c r="QA841" s="363" t="s">
        <v>993</v>
      </c>
      <c r="QC841" s="180"/>
      <c r="QD841" s="180">
        <f>VLOOKUP(QA841,$A$879:$F$2508,6,FALSE)</f>
        <v>9</v>
      </c>
      <c r="QE841" s="179" t="s">
        <v>65</v>
      </c>
      <c r="QF841" s="10">
        <f>QD841*1.3</f>
        <v>11.700000000000001</v>
      </c>
      <c r="QG841" s="10"/>
      <c r="QH841" s="233"/>
      <c r="QI841" s="179" t="s">
        <v>102</v>
      </c>
      <c r="QJ841" s="369" t="s">
        <v>183</v>
      </c>
      <c r="QL841" s="180"/>
      <c r="QM841" s="180" t="e">
        <f>VLOOKUP(QJ841,$A$879:$F$2508,6,FALSE)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1" t="s">
        <v>1380</v>
      </c>
      <c r="QU841" s="180"/>
      <c r="QV841" s="180">
        <f>VLOOKUP(QS841,$A$879:$F$2508,6,FALSE)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1" t="s">
        <v>745</v>
      </c>
      <c r="RD841" s="180"/>
      <c r="RE841" s="180">
        <f>VLOOKUP(RB841,$A$879:$F$2508,6,FALSE)</f>
        <v>1</v>
      </c>
      <c r="RF841" s="179" t="s">
        <v>65</v>
      </c>
      <c r="RG841" s="10">
        <f>RE841*1.3</f>
        <v>1.3</v>
      </c>
      <c r="RH841" s="10"/>
      <c r="RI841" s="233"/>
      <c r="RJ841" s="179" t="s">
        <v>102</v>
      </c>
      <c r="RK841" s="361" t="s">
        <v>2019</v>
      </c>
      <c r="RM841" s="180"/>
      <c r="RN841" s="180">
        <f>VLOOKUP(RK841,$A$879:$F$2508,6,FALSE)</f>
        <v>2</v>
      </c>
      <c r="RO841" s="179" t="s">
        <v>65</v>
      </c>
      <c r="RP841" s="10">
        <f>RN841*1.3</f>
        <v>2.6</v>
      </c>
      <c r="RQ841" s="10"/>
      <c r="RR841" s="233"/>
      <c r="RS841" s="179" t="s">
        <v>102</v>
      </c>
      <c r="RT841" s="369" t="s">
        <v>183</v>
      </c>
      <c r="RV841" s="180"/>
      <c r="RW841" s="180" t="e">
        <f>VLOOKUP(RT841,$A$879:$F$2508,6,FALSE)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1" t="s">
        <v>960</v>
      </c>
      <c r="SE841" s="180"/>
      <c r="SF841" s="180">
        <f>VLOOKUP(SC841,$A$879:$F$2508,6,FALSE)</f>
        <v>31</v>
      </c>
      <c r="SG841" s="179" t="s">
        <v>65</v>
      </c>
      <c r="SH841" s="10">
        <f>SF841*1.3</f>
        <v>40.300000000000004</v>
      </c>
      <c r="SI841" s="10"/>
      <c r="SJ841" s="239"/>
      <c r="SK841" s="179" t="s">
        <v>102</v>
      </c>
      <c r="SL841" s="361" t="s">
        <v>993</v>
      </c>
      <c r="SN841" s="180"/>
      <c r="SO841" s="180">
        <f>VLOOKUP(SL841,$A$879:$F$2508,6,FALSE)</f>
        <v>9</v>
      </c>
      <c r="SP841" s="179" t="s">
        <v>65</v>
      </c>
      <c r="SQ841" s="10">
        <f>SO841*1.3</f>
        <v>11.700000000000001</v>
      </c>
      <c r="SR841" s="10"/>
      <c r="SS841" s="239"/>
      <c r="ST841" s="179" t="s">
        <v>102</v>
      </c>
      <c r="SU841" s="361" t="s">
        <v>423</v>
      </c>
      <c r="SW841" s="180"/>
      <c r="SX841" s="180">
        <f>VLOOKUP(SU841,$A$879:$F$2508,6,FALSE)</f>
        <v>39</v>
      </c>
      <c r="SY841" s="179" t="s">
        <v>65</v>
      </c>
      <c r="SZ841" s="10">
        <f>SX841*1.3</f>
        <v>50.7</v>
      </c>
      <c r="TA841" s="10"/>
      <c r="TB841" s="239"/>
      <c r="TC841" s="179" t="s">
        <v>102</v>
      </c>
      <c r="TD841" s="369" t="s">
        <v>183</v>
      </c>
      <c r="TF841" s="180"/>
      <c r="TG841" s="180" t="e">
        <f>VLOOKUP(TD841,$A$879:$F$2508,6,FALSE)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1" t="s">
        <v>1748</v>
      </c>
      <c r="TO841" s="180"/>
      <c r="TP841" s="180">
        <f>VLOOKUP(TM841,$A$879:$F$2508,6,FALSE)</f>
        <v>120</v>
      </c>
      <c r="TQ841" s="179" t="s">
        <v>65</v>
      </c>
      <c r="TR841" s="10">
        <f>TP841*1.3</f>
        <v>156</v>
      </c>
      <c r="TS841" s="10"/>
      <c r="TT841" s="239"/>
      <c r="TU841" s="179" t="s">
        <v>102</v>
      </c>
      <c r="TV841" s="361" t="s">
        <v>3451</v>
      </c>
      <c r="TX841" s="180"/>
      <c r="TY841" s="180">
        <f>VLOOKUP(TV841,$A$879:$F$2508,6,FALSE)</f>
        <v>0</v>
      </c>
      <c r="TZ841" s="179" t="s">
        <v>65</v>
      </c>
      <c r="UA841" s="10">
        <f>TY841*1.3</f>
        <v>0</v>
      </c>
      <c r="UB841" s="10"/>
      <c r="UC841" s="239"/>
      <c r="UD841" s="179" t="s">
        <v>102</v>
      </c>
      <c r="UE841" s="361" t="s">
        <v>853</v>
      </c>
      <c r="UG841" s="180"/>
      <c r="UH841" s="180">
        <f>VLOOKUP(UE841,$A$879:$F$2508,6,FALSE)</f>
        <v>38</v>
      </c>
      <c r="UI841" s="179" t="s">
        <v>65</v>
      </c>
      <c r="UJ841" s="10">
        <f>UH841*1.3</f>
        <v>49.4</v>
      </c>
      <c r="UK841" s="10"/>
      <c r="UL841" s="239"/>
      <c r="UM841" s="179" t="s">
        <v>102</v>
      </c>
      <c r="UN841" s="369" t="s">
        <v>183</v>
      </c>
      <c r="UP841" s="180"/>
      <c r="UQ841" s="180" t="e">
        <f>VLOOKUP(UN841,$A$879:$F$2508,6,FALSE)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1" t="s">
        <v>2584</v>
      </c>
      <c r="UY841" s="180"/>
      <c r="UZ841" s="180">
        <f>VLOOKUP(UW841,$A$879:$F$2508,6,FALSE)</f>
        <v>21</v>
      </c>
      <c r="VA841" s="179" t="s">
        <v>65</v>
      </c>
      <c r="VB841" s="10">
        <f>UZ841*1.3</f>
        <v>27.3</v>
      </c>
      <c r="VC841" s="10"/>
      <c r="VD841" s="239"/>
      <c r="VE841" s="179" t="s">
        <v>102</v>
      </c>
      <c r="VF841" s="369" t="s">
        <v>183</v>
      </c>
      <c r="VH841" s="180"/>
      <c r="VI841" s="180" t="e">
        <f>VLOOKUP(VF841,$A$879:$F$2508,6,FALSE)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1" t="s">
        <v>3451</v>
      </c>
      <c r="VQ841" s="180"/>
      <c r="VR841" s="180">
        <f>VLOOKUP(VO841,$A$879:$F$2508,6,FALSE)</f>
        <v>0</v>
      </c>
      <c r="VS841" s="179" t="s">
        <v>65</v>
      </c>
      <c r="VT841" s="10">
        <f>VR841*1.3</f>
        <v>0</v>
      </c>
      <c r="VU841" s="10"/>
      <c r="VV841" s="239"/>
      <c r="VW841" s="179" t="s">
        <v>102</v>
      </c>
      <c r="VX841" s="369" t="s">
        <v>183</v>
      </c>
      <c r="VZ841" s="180"/>
      <c r="WA841" s="180" t="e">
        <f>VLOOKUP(VX841,$A$879:$F$2508,6,FALSE)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1" t="s">
        <v>2019</v>
      </c>
      <c r="WI841" s="180"/>
      <c r="WJ841" s="180">
        <f>VLOOKUP(WG841,$A$879:$F$2508,6,FALSE)</f>
        <v>2</v>
      </c>
      <c r="WK841" s="179" t="s">
        <v>65</v>
      </c>
      <c r="WL841" s="10">
        <f>WJ841*1.3</f>
        <v>2.6</v>
      </c>
      <c r="WN841" s="239"/>
      <c r="WO841" s="179" t="s">
        <v>102</v>
      </c>
      <c r="WP841" s="361" t="s">
        <v>1988</v>
      </c>
      <c r="WQ841" s="180"/>
      <c r="WR841" s="180"/>
      <c r="WS841" s="180">
        <f>VLOOKUP(WP841,$A$879:$F$2508,6,FALSE)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1" t="s">
        <v>599</v>
      </c>
      <c r="XA841" s="180"/>
      <c r="XB841" s="180">
        <f>VLOOKUP(WY841,$A$879:$F$2508,6,FALSE)</f>
        <v>47</v>
      </c>
      <c r="XC841" s="179" t="s">
        <v>65</v>
      </c>
      <c r="XD841" s="10">
        <f>XB841*1.3</f>
        <v>61.1</v>
      </c>
      <c r="XF841" s="239"/>
      <c r="XG841" s="179" t="s">
        <v>102</v>
      </c>
      <c r="XH841" s="371" t="s">
        <v>470</v>
      </c>
      <c r="XJ841" s="180"/>
      <c r="XK841" s="180">
        <f>VLOOKUP(XH841,$A$879:$F$2508,6,FALSE)</f>
        <v>10</v>
      </c>
      <c r="XL841" s="179" t="s">
        <v>65</v>
      </c>
      <c r="XM841" s="10">
        <f>XK841*1.3</f>
        <v>13</v>
      </c>
      <c r="XO841" s="239"/>
      <c r="XP841" s="179" t="s">
        <v>102</v>
      </c>
      <c r="XQ841" s="361" t="s">
        <v>1988</v>
      </c>
      <c r="XS841" s="180"/>
      <c r="XT841" s="180">
        <f>VLOOKUP(XQ841,$A$879:$F$2508,6,FALSE)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1" t="s">
        <v>1988</v>
      </c>
      <c r="YB841" s="180"/>
      <c r="YC841" s="180">
        <f>VLOOKUP(XZ841,$A$879:$F$2508,6,FALSE)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1" t="s">
        <v>3451</v>
      </c>
      <c r="YK841" s="180"/>
      <c r="YL841" s="180">
        <f>VLOOKUP(YI841,$A$879:$F$2508,6,FALSE)</f>
        <v>0</v>
      </c>
      <c r="YM841" s="179" t="s">
        <v>65</v>
      </c>
      <c r="YN841" s="10">
        <f>YL841*1.3</f>
        <v>0</v>
      </c>
      <c r="YO841" s="10"/>
      <c r="YP841" s="239"/>
      <c r="YQ841" s="179" t="s">
        <v>102</v>
      </c>
      <c r="YR841" s="361" t="s">
        <v>1707</v>
      </c>
      <c r="YT841" s="180"/>
      <c r="YU841" s="180">
        <f>VLOOKUP(YR841,$A$879:$F$2508,6,FALSE)</f>
        <v>2</v>
      </c>
      <c r="YV841" s="179" t="s">
        <v>65</v>
      </c>
      <c r="YW841" s="10">
        <f>YU841*1.3</f>
        <v>2.6</v>
      </c>
      <c r="YY841" s="239"/>
      <c r="YZ841" s="179" t="s">
        <v>102</v>
      </c>
      <c r="ZA841" s="361" t="s">
        <v>856</v>
      </c>
      <c r="ZC841" s="180"/>
      <c r="ZD841" s="180">
        <f>VLOOKUP(ZA841,$A$879:$F$2508,6,FALSE)</f>
        <v>18</v>
      </c>
      <c r="ZE841" s="179" t="s">
        <v>65</v>
      </c>
      <c r="ZF841" s="10">
        <f>ZD841*1.3</f>
        <v>23.400000000000002</v>
      </c>
      <c r="ZH841" s="239"/>
      <c r="ZI841" s="179" t="s">
        <v>102</v>
      </c>
      <c r="ZJ841" s="361" t="s">
        <v>1041</v>
      </c>
      <c r="ZL841" s="180"/>
      <c r="ZM841" s="180">
        <f>VLOOKUP(ZJ841,$A$879:$F$2508,6,FALSE)</f>
        <v>70</v>
      </c>
      <c r="ZN841" s="179" t="s">
        <v>65</v>
      </c>
      <c r="ZO841" s="10">
        <f>ZM841*1.3</f>
        <v>91</v>
      </c>
      <c r="ZQ841" s="239"/>
      <c r="ZR841" s="179" t="s">
        <v>102</v>
      </c>
      <c r="ZS841" s="361" t="s">
        <v>520</v>
      </c>
      <c r="ZU841" s="180"/>
      <c r="ZV841" s="180">
        <f>VLOOKUP(ZS841,$A$879:$F$2508,6,FALSE)</f>
        <v>0</v>
      </c>
      <c r="ZW841" s="179" t="s">
        <v>65</v>
      </c>
      <c r="ZX841" s="10">
        <f>ZV841*1.3</f>
        <v>0</v>
      </c>
      <c r="ZY841" s="10"/>
      <c r="ZZ841" s="239"/>
      <c r="AAA841" s="179" t="s">
        <v>102</v>
      </c>
      <c r="AAB841" s="361" t="s">
        <v>470</v>
      </c>
      <c r="AAD841" s="180"/>
      <c r="AAE841" s="180">
        <f>VLOOKUP(AAB841,$A$879:$F$2508,6,FALSE)</f>
        <v>10</v>
      </c>
      <c r="AAF841" s="179" t="s">
        <v>65</v>
      </c>
      <c r="AAG841" s="10">
        <f>AAE841*1.3</f>
        <v>13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VLOOKUP(AAK841,$A$879:$F$2508,6,FALSE)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1" t="s">
        <v>474</v>
      </c>
      <c r="AAV841" s="180"/>
      <c r="AAW841" s="180">
        <f>VLOOKUP(AAT841,$A$879:$F$2508,6,FALSE)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5" t="s">
        <v>1748</v>
      </c>
      <c r="ABE841" s="180"/>
      <c r="ABF841" s="180">
        <f>VLOOKUP(ABC841,$A$879:$F$2508,6,FALSE)</f>
        <v>120</v>
      </c>
      <c r="ABG841" s="179" t="s">
        <v>65</v>
      </c>
      <c r="ABH841" s="10">
        <f>ABF841*1.3</f>
        <v>156</v>
      </c>
      <c r="ABI841" s="10"/>
      <c r="ABJ841" s="239"/>
      <c r="ABK841" s="179" t="s">
        <v>102</v>
      </c>
      <c r="ABL841" s="361" t="s">
        <v>1380</v>
      </c>
      <c r="ABN841" s="180"/>
      <c r="ABO841" s="180">
        <f>VLOOKUP(ABL841,$A$879:$F$2508,6,FALSE)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VLOOKUP(ABU841,$A$879:$F$2508,6,FALSE)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VLOOKUP(ACD841,$A$879:$F$2508,6,FALSE)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VLOOKUP(ACM841,$A$879:$F$2508,6,FALSE)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VLOOKUP(ACV841,$A$879:$F$2508,6,FALSE)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1" t="s">
        <v>470</v>
      </c>
      <c r="ADG841" s="180"/>
      <c r="ADH841" s="180">
        <f>VLOOKUP(ADE841,$A$879:$F$2508,6,FALSE)</f>
        <v>10</v>
      </c>
      <c r="ADI841" s="179" t="s">
        <v>65</v>
      </c>
      <c r="ADJ841" s="10">
        <f>ADH841*1.3</f>
        <v>13</v>
      </c>
      <c r="ADL841" s="239"/>
      <c r="ADM841" s="179" t="s">
        <v>102</v>
      </c>
      <c r="ADN841" s="75" t="s">
        <v>183</v>
      </c>
      <c r="ADP841" s="180"/>
      <c r="ADQ841" s="180" t="e">
        <f>VLOOKUP(ADN841,$A$879:$F$2508,6,FALSE)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1" t="s">
        <v>1389</v>
      </c>
      <c r="ADY841" s="180"/>
      <c r="ADZ841" s="180">
        <f>VLOOKUP(ADW841,$A$879:$F$2508,6,FALSE)</f>
        <v>9</v>
      </c>
      <c r="AEA841" s="179" t="s">
        <v>65</v>
      </c>
      <c r="AEB841" s="10">
        <f>ADZ841*1.3</f>
        <v>11.700000000000001</v>
      </c>
      <c r="AED841" s="239"/>
      <c r="AEE841" s="179" t="s">
        <v>102</v>
      </c>
      <c r="AEF841" s="75" t="s">
        <v>183</v>
      </c>
      <c r="AEH841" s="180"/>
      <c r="AEI841" s="180" t="e">
        <f>VLOOKUP(AEF841,$A$879:$F$2508,6,FALSE)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VLOOKUP(AEO841,$A$879:$F$2508,6,FALSE)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VLOOKUP(AEX841,$A$879:$F$2508,6,FALSE)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VLOOKUP(AFG841,$A$879:$F$2508,6,FALSE)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VLOOKUP(AFP841,$A$879:$F$2508,6,FALSE)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1" t="s">
        <v>473</v>
      </c>
      <c r="AGA841" s="180"/>
      <c r="AGB841" s="180">
        <f>VLOOKUP(AFY841,$A$879:$F$2508,6,FALSE)</f>
        <v>10</v>
      </c>
      <c r="AGC841" s="179" t="s">
        <v>65</v>
      </c>
      <c r="AGD841" s="10">
        <f>AGB841*1.3</f>
        <v>13</v>
      </c>
      <c r="AGE841" s="10"/>
      <c r="AGF841" s="239"/>
      <c r="AGG841" s="179" t="s">
        <v>102</v>
      </c>
      <c r="AGH841" s="361" t="s">
        <v>2121</v>
      </c>
      <c r="AGJ841" s="180"/>
      <c r="AGK841" s="180">
        <f>VLOOKUP(AGH841,$A$879:$F$2508,6,FALSE)</f>
        <v>102</v>
      </c>
      <c r="AGL841" s="179" t="s">
        <v>65</v>
      </c>
      <c r="AGM841" s="10">
        <f>AGK841*1.3</f>
        <v>132.6</v>
      </c>
      <c r="AGN841" s="10"/>
      <c r="AGO841" s="239"/>
      <c r="AGP841" s="179" t="s">
        <v>102</v>
      </c>
      <c r="AGQ841" s="361" t="s">
        <v>470</v>
      </c>
      <c r="AGS841" s="180"/>
      <c r="AGT841" s="180">
        <f>VLOOKUP(AGQ841,$A$879:$F$2508,6,FALSE)</f>
        <v>10</v>
      </c>
      <c r="AGU841" s="179" t="s">
        <v>65</v>
      </c>
      <c r="AGV841" s="10">
        <f>AGT841*1.3</f>
        <v>13</v>
      </c>
      <c r="AGW841" s="10"/>
      <c r="AGX841" s="239"/>
      <c r="AGY841" s="179" t="s">
        <v>102</v>
      </c>
      <c r="AGZ841" s="361" t="s">
        <v>3451</v>
      </c>
      <c r="AHB841" s="180"/>
      <c r="AHC841" s="180">
        <f>VLOOKUP(AGZ841,$A$879:$F$2508,6,FALSE)</f>
        <v>0</v>
      </c>
      <c r="AHD841" s="179" t="s">
        <v>65</v>
      </c>
      <c r="AHE841" s="10">
        <f>AHC841*1.3</f>
        <v>0</v>
      </c>
      <c r="AHF841" s="10"/>
      <c r="AHG841" s="239"/>
      <c r="AHH841" s="179" t="s">
        <v>102</v>
      </c>
      <c r="AHI841" s="441" t="s">
        <v>2584</v>
      </c>
      <c r="AHK841" s="180"/>
      <c r="AHL841" s="180">
        <f>VLOOKUP(AHI841,$A$879:$F$2508,6,FALSE)</f>
        <v>21</v>
      </c>
      <c r="AHM841" s="179" t="s">
        <v>65</v>
      </c>
      <c r="AHN841" s="10">
        <f>AHL841*1.3</f>
        <v>27.3</v>
      </c>
      <c r="AHO841" s="10"/>
      <c r="AHP841" s="239"/>
      <c r="AHQ841" s="179" t="s">
        <v>102</v>
      </c>
      <c r="AHR841" s="361" t="s">
        <v>2019</v>
      </c>
      <c r="AHT841" s="180"/>
      <c r="AHU841" s="180">
        <f>VLOOKUP(AHR841,$A$879:$F$2508,6,FALSE)</f>
        <v>2</v>
      </c>
      <c r="AHV841" s="179" t="s">
        <v>65</v>
      </c>
      <c r="AHW841" s="10">
        <f>AHU841*1.3</f>
        <v>2.6</v>
      </c>
      <c r="AHX841" s="10"/>
      <c r="AHY841" s="239"/>
      <c r="AHZ841" s="179" t="s">
        <v>102</v>
      </c>
      <c r="AIA841" s="361" t="s">
        <v>2584</v>
      </c>
      <c r="AIC841" s="180"/>
      <c r="AID841" s="180">
        <f>VLOOKUP(AIA841,$A$879:$F$2508,6,FALSE)</f>
        <v>21</v>
      </c>
      <c r="AIE841" s="179" t="s">
        <v>65</v>
      </c>
      <c r="AIF841" s="10">
        <f>AID841*1.3</f>
        <v>27.3</v>
      </c>
      <c r="AIG841" s="10"/>
      <c r="AIH841" s="239"/>
      <c r="AII841" s="179" t="s">
        <v>102</v>
      </c>
      <c r="AIJ841" s="361" t="s">
        <v>2340</v>
      </c>
      <c r="AIL841" s="180"/>
      <c r="AIM841" s="180">
        <f>VLOOKUP(AIJ841,$A$879:$F$2508,6,FALSE)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1" t="s">
        <v>1988</v>
      </c>
      <c r="AIU841" s="180"/>
      <c r="AIV841" s="180">
        <f>VLOOKUP(AIS841,$A$879:$F$2508,6,FALSE)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1" t="s">
        <v>2487</v>
      </c>
      <c r="AJD841" s="180"/>
      <c r="AJE841" s="180">
        <f>VLOOKUP(AJB841,$A$879:$F$2508,6,FALSE)</f>
        <v>46</v>
      </c>
      <c r="AJF841" s="179" t="s">
        <v>65</v>
      </c>
      <c r="AJG841" s="10">
        <f>AJE841*1.3</f>
        <v>59.800000000000004</v>
      </c>
      <c r="AJH841" s="10"/>
      <c r="AJI841" s="239"/>
      <c r="AJJ841" s="179" t="s">
        <v>102</v>
      </c>
      <c r="AJK841" s="361" t="s">
        <v>2121</v>
      </c>
      <c r="AJM841" s="180"/>
      <c r="AJN841" s="180">
        <f>VLOOKUP(AJK841,$A$879:$F$2508,6,FALSE)</f>
        <v>102</v>
      </c>
      <c r="AJO841" s="179" t="s">
        <v>65</v>
      </c>
      <c r="AJP841" s="10">
        <f>AJN841*1.3</f>
        <v>132.6</v>
      </c>
      <c r="AJQ841" s="10"/>
      <c r="AJR841" s="239"/>
      <c r="AJS841" s="179" t="s">
        <v>102</v>
      </c>
      <c r="AJT841" s="367" t="s">
        <v>2126</v>
      </c>
      <c r="AJV841" s="180"/>
      <c r="AJW841" s="180">
        <f>VLOOKUP(AJT841,$A$879:$F$2508,6,FALSE)</f>
        <v>20</v>
      </c>
      <c r="AJX841" s="179" t="s">
        <v>65</v>
      </c>
      <c r="AJY841" s="10">
        <f>AJW841*1.3</f>
        <v>26</v>
      </c>
      <c r="AJZ841" s="10"/>
      <c r="AKA841" s="239"/>
      <c r="AKB841" s="179" t="s">
        <v>102</v>
      </c>
      <c r="AKC841" s="361" t="s">
        <v>1988</v>
      </c>
      <c r="AKE841" s="180"/>
      <c r="AKF841" s="180">
        <f>VLOOKUP(AKC841,$A$879:$F$2508,6,FALSE)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1" t="s">
        <v>1380</v>
      </c>
      <c r="AKN841" s="180"/>
      <c r="AKO841" s="180">
        <f>VLOOKUP(AKL841,$A$879:$F$2508,6,FALSE)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1" t="s">
        <v>1380</v>
      </c>
      <c r="AKW841" s="180"/>
      <c r="AKX841" s="180">
        <f>VLOOKUP(AKU841,$A$879:$F$2508,6,FALSE)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1" t="s">
        <v>1793</v>
      </c>
      <c r="ALF841" s="180"/>
      <c r="ALG841" s="180">
        <f>VLOOKUP(ALD841,$A$879:$F$2508,6,FALSE)</f>
        <v>11</v>
      </c>
      <c r="ALH841" s="179" t="s">
        <v>65</v>
      </c>
      <c r="ALI841" s="10">
        <f>ALG841*1.3</f>
        <v>14.3</v>
      </c>
      <c r="ALJ841" s="10"/>
      <c r="ALK841" s="239"/>
      <c r="ALL841" s="179" t="s">
        <v>102</v>
      </c>
      <c r="ALM841" s="361" t="s">
        <v>1748</v>
      </c>
      <c r="ALO841" s="180"/>
      <c r="ALP841" s="180">
        <f>VLOOKUP(ALM841,$A$879:$F$2508,6,FALSE)</f>
        <v>120</v>
      </c>
      <c r="ALQ841" s="179" t="s">
        <v>65</v>
      </c>
      <c r="ALR841" s="10">
        <f>ALP841*1.3</f>
        <v>156</v>
      </c>
      <c r="ALS841" s="10"/>
      <c r="ALT841" s="239"/>
      <c r="ALU841" s="179" t="s">
        <v>102</v>
      </c>
      <c r="ALV841" s="361" t="s">
        <v>751</v>
      </c>
      <c r="ALX841" s="180"/>
      <c r="ALY841" s="180">
        <f>VLOOKUP(ALV841,$A$879:$F$2508,6,FALSE)</f>
        <v>36</v>
      </c>
      <c r="ALZ841" s="179" t="s">
        <v>65</v>
      </c>
      <c r="AMA841" s="10">
        <f>ALY841*1.3</f>
        <v>46.800000000000004</v>
      </c>
      <c r="AMB841" s="10"/>
      <c r="AMC841" s="239"/>
      <c r="AMD841" s="179" t="s">
        <v>102</v>
      </c>
      <c r="AME841" s="444" t="s">
        <v>1716</v>
      </c>
      <c r="AMG841" s="180"/>
      <c r="AMH841" s="180">
        <f>VLOOKUP(AME841,$A$879:$F$2508,6,FALSE)</f>
        <v>51</v>
      </c>
      <c r="AMI841" s="179" t="s">
        <v>65</v>
      </c>
      <c r="AMJ841" s="10">
        <f>AMH841*1.3</f>
        <v>66.3</v>
      </c>
      <c r="AMK841" s="10"/>
      <c r="AML841" s="239"/>
      <c r="AMM841" s="179" t="s">
        <v>102</v>
      </c>
      <c r="AMN841" s="363" t="s">
        <v>1988</v>
      </c>
      <c r="AMP841" s="180"/>
      <c r="AMQ841" s="180">
        <f>VLOOKUP(AMN841,$A$879:$F$2508,6,FALSE)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1" t="s">
        <v>1988</v>
      </c>
      <c r="AMY841" s="180"/>
      <c r="AMZ841" s="180">
        <f>VLOOKUP(AMW841,$A$879:$F$2508,6,FALSE)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1" t="s">
        <v>1965</v>
      </c>
      <c r="ANH841" s="180"/>
      <c r="ANI841" s="180">
        <f>VLOOKUP(ANF841,$A$879:$F$2508,6,FALSE)</f>
        <v>33</v>
      </c>
      <c r="ANJ841" s="179" t="s">
        <v>65</v>
      </c>
      <c r="ANK841" s="10">
        <f>ANI841*1.3</f>
        <v>42.9</v>
      </c>
      <c r="ANL841" s="10"/>
      <c r="ANM841" s="239"/>
      <c r="ANN841" s="179" t="s">
        <v>102</v>
      </c>
      <c r="ANO841" s="371" t="s">
        <v>599</v>
      </c>
      <c r="ANQ841" s="180"/>
      <c r="ANR841" s="180">
        <f>VLOOKUP(ANO841,$A$879:$F$2508,6,FALSE)</f>
        <v>47</v>
      </c>
      <c r="ANS841" s="179" t="s">
        <v>65</v>
      </c>
      <c r="ANT841" s="10">
        <f>ANR841*1.3</f>
        <v>61.1</v>
      </c>
      <c r="ANU841" s="10"/>
      <c r="ANV841" s="239"/>
      <c r="ANW841" s="179" t="s">
        <v>102</v>
      </c>
      <c r="ANX841" s="361" t="s">
        <v>423</v>
      </c>
      <c r="ANZ841" s="180"/>
      <c r="AOA841" s="180">
        <f>VLOOKUP(ANX841,$A$879:$F$2508,6,FALSE)</f>
        <v>39</v>
      </c>
      <c r="AOB841" s="179" t="s">
        <v>65</v>
      </c>
      <c r="AOC841" s="10">
        <f>AOA841*1.3</f>
        <v>50.7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VLOOKUP(AOG841,$A$879:$F$2508,6,FALSE)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1" t="s">
        <v>599</v>
      </c>
      <c r="AOR841" s="180"/>
      <c r="AOS841" s="180">
        <f>VLOOKUP(AOP841,$A$879:$F$2508,6,FALSE)</f>
        <v>47</v>
      </c>
      <c r="AOT841" s="179" t="s">
        <v>65</v>
      </c>
      <c r="AOU841" s="10">
        <f>AOS841*1.3</f>
        <v>61.1</v>
      </c>
      <c r="AOV841" s="10"/>
      <c r="AOW841" s="239"/>
      <c r="AOX841" s="179" t="s">
        <v>102</v>
      </c>
      <c r="AOY841" s="447" t="s">
        <v>2019</v>
      </c>
      <c r="APA841" s="180"/>
      <c r="APB841" s="180">
        <f>VLOOKUP(AOY841,$A$879:$F$2508,6,FALSE)</f>
        <v>2</v>
      </c>
      <c r="APC841" s="179" t="s">
        <v>65</v>
      </c>
      <c r="APD841" s="10">
        <f>APB841*1.3</f>
        <v>2.6</v>
      </c>
      <c r="APE841" s="10"/>
      <c r="APF841" s="239"/>
      <c r="APG841" s="179" t="s">
        <v>102</v>
      </c>
      <c r="APH841" s="361" t="s">
        <v>423</v>
      </c>
      <c r="APJ841" s="180"/>
      <c r="APK841" s="180">
        <f>VLOOKUP(APH841,$A$879:$F$2508,6,FALSE)</f>
        <v>39</v>
      </c>
      <c r="APL841" s="179" t="s">
        <v>65</v>
      </c>
      <c r="APM841" s="10">
        <f>APK841*1.3</f>
        <v>50.7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VLOOKUP(APQ841,$A$879:$F$2508,6,FALSE)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1" t="s">
        <v>485</v>
      </c>
      <c r="AQB841" s="180"/>
      <c r="AQC841" s="180">
        <f>VLOOKUP(APZ841,$A$879:$F$2508,6,FALSE)</f>
        <v>2</v>
      </c>
      <c r="AQD841" s="179" t="s">
        <v>65</v>
      </c>
      <c r="AQE841" s="10">
        <f>AQC841*1.3</f>
        <v>2.6</v>
      </c>
      <c r="AQF841" s="10"/>
      <c r="AQG841" s="239"/>
      <c r="AQH841" s="179" t="s">
        <v>102</v>
      </c>
      <c r="AQI841" s="361" t="s">
        <v>485</v>
      </c>
      <c r="AQK841" s="180"/>
      <c r="AQL841" s="180">
        <f>VLOOKUP(AQI841,$A$879:$F$2508,6,FALSE)</f>
        <v>2</v>
      </c>
      <c r="AQM841" s="179" t="s">
        <v>65</v>
      </c>
      <c r="AQN841" s="10">
        <f>AQL841*1.3</f>
        <v>2.6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VLOOKUP(AQR841,$A$879:$F$2508,6,FALSE)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VLOOKUP(ARA841,$A$879:$F$2508,6,FALSE)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VLOOKUP(ARJ841,$A$879:$F$2508,6,FALSE)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VLOOKUP(ARS841,$A$879:$F$2508,6,FALSE)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1" t="s">
        <v>1003</v>
      </c>
      <c r="ASD841" s="180"/>
      <c r="ASE841" s="180">
        <f>VLOOKUP(ASB841,$A$879:$F$2508,6,FALSE)</f>
        <v>103</v>
      </c>
      <c r="ASF841" s="179" t="s">
        <v>65</v>
      </c>
      <c r="ASG841" s="10">
        <f>ASE841*1.3</f>
        <v>133.9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VLOOKUP(ASK841,$A$879:$F$2508,6,FALSE)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1" t="s">
        <v>1965</v>
      </c>
      <c r="ASV841" s="180"/>
      <c r="ASW841" s="180">
        <f>VLOOKUP(AST841,$A$879:$F$2508,6,FALSE)</f>
        <v>33</v>
      </c>
      <c r="ASX841" s="179" t="s">
        <v>65</v>
      </c>
      <c r="ASY841" s="10">
        <f>ASW841*1.3</f>
        <v>42.9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VLOOKUP(ATC841,$A$879:$F$2508,6,FALSE)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VLOOKUP(ATL841,$A$879:$F$2508,6,FALSE)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VLOOKUP(ATU841,$A$879:$F$2508,6,FALSE)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VLOOKUP(AUD841,$A$879:$F$2508,6,FALSE)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VLOOKUP(AUM841,$A$879:$F$2508,6,FALSE)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VLOOKUP(AUV841,$A$879:$F$2508,6,FALSE)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VLOOKUP(AVE841,$A$879:$F$2508,6,FALSE)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VLOOKUP(AVN841,$A$879:$F$2508,6,FALSE)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VLOOKUP(AVW841,$A$879:$F$2508,6,FALSE)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VLOOKUP(AWF841,$A$879:$F$2508,6,FALSE)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1" t="s">
        <v>1965</v>
      </c>
      <c r="AWQ841" s="180"/>
      <c r="AWR841" s="180">
        <f>VLOOKUP(AWO841,$A$879:$F$2508,6,FALSE)</f>
        <v>33</v>
      </c>
      <c r="AWS841" s="179" t="s">
        <v>65</v>
      </c>
      <c r="AWT841" s="10">
        <f>AWR841*1.3</f>
        <v>42.9</v>
      </c>
      <c r="AWU841" s="10"/>
      <c r="AWV841" s="239"/>
      <c r="AWW841" s="179" t="s">
        <v>102</v>
      </c>
      <c r="AWX841" s="361" t="s">
        <v>993</v>
      </c>
      <c r="AWZ841" s="180"/>
      <c r="AXA841" s="180">
        <f>VLOOKUP(AWX841,$A$879:$F$2508,6,FALSE)</f>
        <v>9</v>
      </c>
      <c r="AXB841" s="179" t="s">
        <v>65</v>
      </c>
      <c r="AXC841" s="10">
        <f>AXA841*1.3</f>
        <v>11.700000000000001</v>
      </c>
      <c r="AXD841" s="10"/>
      <c r="AXE841" s="239"/>
      <c r="AXF841" s="179" t="s">
        <v>102</v>
      </c>
      <c r="AXG841" s="361" t="s">
        <v>622</v>
      </c>
      <c r="AXI841" s="180"/>
      <c r="AXJ841" s="180">
        <f>VLOOKUP(AXG841,$A$879:$F$2508,6,FALSE)</f>
        <v>0</v>
      </c>
      <c r="AXK841" s="179" t="s">
        <v>65</v>
      </c>
      <c r="AXL841" s="10">
        <f>AXJ841*1.3</f>
        <v>0</v>
      </c>
      <c r="AXM841" s="10"/>
      <c r="AXN841" s="239"/>
      <c r="AXO841" s="179" t="s">
        <v>102</v>
      </c>
      <c r="AXP841" s="361" t="s">
        <v>423</v>
      </c>
      <c r="AXR841" s="180"/>
      <c r="AXS841" s="180">
        <f>VLOOKUP(AXP841,$A$879:$F$2508,6,FALSE)</f>
        <v>39</v>
      </c>
      <c r="AXT841" s="179" t="s">
        <v>65</v>
      </c>
      <c r="AXU841" s="10">
        <f>AXS841*1.3</f>
        <v>50.7</v>
      </c>
      <c r="AXV841" s="10"/>
      <c r="AXW841" s="239"/>
      <c r="AXX841" s="179" t="s">
        <v>102</v>
      </c>
      <c r="AXY841" s="361" t="s">
        <v>1793</v>
      </c>
      <c r="AYA841" s="180"/>
      <c r="AYB841" s="180">
        <f>VLOOKUP(AXY841,$A$879:$F$2508,6,FALSE)</f>
        <v>11</v>
      </c>
      <c r="AYC841" s="179" t="s">
        <v>65</v>
      </c>
      <c r="AYD841" s="10">
        <f>AYB841*1.3</f>
        <v>14.3</v>
      </c>
      <c r="AYE841" s="10"/>
      <c r="AYF841" s="239"/>
      <c r="AYG841" s="179" t="s">
        <v>102</v>
      </c>
      <c r="AYH841" s="361" t="s">
        <v>2019</v>
      </c>
      <c r="AYJ841" s="180"/>
      <c r="AYK841" s="180">
        <f>VLOOKUP(AYH841,$A$879:$F$2508,6,FALSE)</f>
        <v>2</v>
      </c>
      <c r="AYL841" s="179" t="s">
        <v>65</v>
      </c>
      <c r="AYM841" s="10">
        <f>AYK841*1.3</f>
        <v>2.6</v>
      </c>
      <c r="AYN841" s="10"/>
      <c r="AYO841" s="239"/>
      <c r="AYP841" s="179" t="s">
        <v>102</v>
      </c>
      <c r="AYQ841" s="361" t="s">
        <v>1716</v>
      </c>
      <c r="AYS841" s="180"/>
      <c r="AYT841" s="180">
        <f>VLOOKUP(AYQ841,$A$879:$F$2508,6,FALSE)</f>
        <v>51</v>
      </c>
      <c r="AYU841" s="179" t="s">
        <v>65</v>
      </c>
      <c r="AYV841" s="10">
        <f>AYT841*1.3</f>
        <v>66.3</v>
      </c>
      <c r="AYW841" s="10"/>
      <c r="AYX841" s="239"/>
      <c r="AYY841" s="179" t="s">
        <v>102</v>
      </c>
      <c r="AYZ841" s="361" t="s">
        <v>536</v>
      </c>
      <c r="AZB841" s="180"/>
      <c r="AZC841" s="180">
        <f>VLOOKUP(AYZ841,$A$879:$F$2508,6,FALSE)</f>
        <v>31</v>
      </c>
      <c r="AZD841" s="179" t="s">
        <v>65</v>
      </c>
      <c r="AZE841" s="10">
        <f>AZC841*1.3</f>
        <v>40.300000000000004</v>
      </c>
      <c r="AZF841" s="10"/>
      <c r="AZG841" s="239"/>
      <c r="AZH841" s="179" t="s">
        <v>102</v>
      </c>
      <c r="AZI841" s="361" t="s">
        <v>852</v>
      </c>
      <c r="AZK841" s="180"/>
      <c r="AZL841" s="180">
        <f>VLOOKUP(AZI841,$A$879:$F$2508,6,FALSE)</f>
        <v>13</v>
      </c>
      <c r="AZM841" s="179" t="s">
        <v>65</v>
      </c>
      <c r="AZN841" s="10">
        <f>AZL841*1.3</f>
        <v>16.900000000000002</v>
      </c>
      <c r="AZO841" s="10"/>
      <c r="AZP841" s="239"/>
      <c r="AZQ841" s="179" t="s">
        <v>102</v>
      </c>
      <c r="AZR841" s="361" t="s">
        <v>976</v>
      </c>
      <c r="AZT841" s="180"/>
      <c r="AZU841" s="180">
        <f>VLOOKUP(AZR841,$A$879:$F$2508,6,FALSE)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1" t="s">
        <v>2019</v>
      </c>
      <c r="BAC841" s="180"/>
      <c r="BAD841" s="180">
        <f>VLOOKUP(BAA841,$A$879:$F$2508,6,FALSE)</f>
        <v>2</v>
      </c>
      <c r="BAE841" s="179" t="s">
        <v>65</v>
      </c>
      <c r="BAF841" s="10">
        <f>BAD841*1.3</f>
        <v>2.6</v>
      </c>
      <c r="BAG841" s="10"/>
      <c r="BAH841" s="239"/>
      <c r="BAI841" s="179" t="s">
        <v>102</v>
      </c>
      <c r="BAJ841" s="441" t="s">
        <v>1698</v>
      </c>
      <c r="BAL841" s="180"/>
      <c r="BAM841" s="180">
        <f>VLOOKUP(BAJ841,$A$879:$F$2508,6,FALSE)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1" t="s">
        <v>993</v>
      </c>
      <c r="BAU841" s="180"/>
      <c r="BAV841" s="180">
        <f>VLOOKUP(BAS841,$A$879:$F$2508,6,FALSE)</f>
        <v>9</v>
      </c>
      <c r="BAW841" s="179" t="s">
        <v>65</v>
      </c>
      <c r="BAX841" s="10">
        <f>BAV841*1.3</f>
        <v>11.700000000000001</v>
      </c>
      <c r="BAY841" s="10"/>
      <c r="BAZ841" s="239"/>
      <c r="BBA841" s="179" t="s">
        <v>102</v>
      </c>
      <c r="BBB841" s="361" t="s">
        <v>2853</v>
      </c>
      <c r="BBD841" s="180"/>
      <c r="BBE841" s="180">
        <f>VLOOKUP(BBB841,$A$879:$F$2508,6,FALSE)</f>
        <v>13</v>
      </c>
      <c r="BBF841" s="179" t="s">
        <v>65</v>
      </c>
      <c r="BBG841" s="10">
        <f>BBE841*1.3</f>
        <v>16.900000000000002</v>
      </c>
      <c r="BBH841" s="10"/>
      <c r="BBI841" s="239"/>
      <c r="BBJ841" s="179" t="s">
        <v>102</v>
      </c>
      <c r="BBK841" s="361" t="s">
        <v>2019</v>
      </c>
      <c r="BBM841" s="180"/>
      <c r="BBN841" s="180">
        <f>VLOOKUP(BBK841,$A$879:$F$2508,6,FALSE)</f>
        <v>2</v>
      </c>
      <c r="BBO841" s="179" t="s">
        <v>65</v>
      </c>
      <c r="BBP841" s="10">
        <f>BBN841*1.3</f>
        <v>2.6</v>
      </c>
      <c r="BBQ841" s="10"/>
      <c r="BBR841" s="239"/>
      <c r="BBS841" s="179" t="s">
        <v>102</v>
      </c>
      <c r="BBT841" s="367" t="s">
        <v>1965</v>
      </c>
      <c r="BBV841" s="180"/>
      <c r="BBW841" s="180">
        <f>VLOOKUP(BBT841,$A$879:$F$2508,6,FALSE)</f>
        <v>33</v>
      </c>
      <c r="BBX841" s="179" t="s">
        <v>65</v>
      </c>
      <c r="BBY841" s="10">
        <f>BBW841*1.3</f>
        <v>42.9</v>
      </c>
      <c r="BBZ841" s="10"/>
      <c r="BCA841" s="239"/>
      <c r="BCB841" s="179" t="s">
        <v>102</v>
      </c>
      <c r="BCC841" s="361" t="s">
        <v>2121</v>
      </c>
      <c r="BCE841" s="180"/>
      <c r="BCF841" s="180">
        <f>VLOOKUP(BCC841,$A$879:$F$2508,6,FALSE)</f>
        <v>102</v>
      </c>
      <c r="BCG841" s="179" t="s">
        <v>65</v>
      </c>
      <c r="BCH841" s="10">
        <f>BCF841*1.3</f>
        <v>132.6</v>
      </c>
      <c r="BCI841" s="10"/>
      <c r="BCJ841" s="239"/>
      <c r="BCK841" s="179" t="s">
        <v>102</v>
      </c>
      <c r="BCL841" s="361" t="s">
        <v>1988</v>
      </c>
      <c r="BCN841" s="180"/>
      <c r="BCO841" s="180">
        <f>VLOOKUP(BCL841,$A$879:$F$2508,6,FALSE)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1" t="s">
        <v>1965</v>
      </c>
      <c r="BCW841" s="180"/>
      <c r="BCX841" s="180">
        <f>VLOOKUP(BCU841,$A$879:$F$2508,6,FALSE)</f>
        <v>33</v>
      </c>
      <c r="BCY841" s="179" t="s">
        <v>65</v>
      </c>
      <c r="BCZ841" s="10">
        <f>BCX841*1.3</f>
        <v>42.9</v>
      </c>
      <c r="BDA841" s="10"/>
      <c r="BDB841" s="239"/>
      <c r="BDC841" s="179" t="s">
        <v>102</v>
      </c>
      <c r="BDD841" s="367" t="s">
        <v>856</v>
      </c>
      <c r="BDF841" s="180"/>
      <c r="BDG841" s="180">
        <f>VLOOKUP(BDD841,$A$879:$F$2508,6,FALSE)</f>
        <v>18</v>
      </c>
      <c r="BDH841" s="179" t="s">
        <v>65</v>
      </c>
      <c r="BDI841" s="10">
        <f>BDG841*1.3</f>
        <v>23.400000000000002</v>
      </c>
      <c r="BDJ841" s="10"/>
      <c r="BDK841" s="239"/>
      <c r="BDL841" s="179" t="s">
        <v>102</v>
      </c>
      <c r="BDM841" s="361" t="s">
        <v>1988</v>
      </c>
      <c r="BDO841" s="180"/>
      <c r="BDP841" s="180">
        <f>VLOOKUP(BDM841,$A$879:$F$2508,6,FALSE)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1" t="s">
        <v>1728</v>
      </c>
      <c r="BDX841" s="180"/>
      <c r="BDY841" s="180">
        <f>VLOOKUP(BDV841,$A$879:$F$2508,6,FALSE)</f>
        <v>14</v>
      </c>
      <c r="BDZ841" s="179" t="s">
        <v>65</v>
      </c>
      <c r="BEA841" s="10">
        <f>BDY841*1.3</f>
        <v>18.2</v>
      </c>
      <c r="BEB841" s="10"/>
      <c r="BEC841" s="239"/>
      <c r="BED841" s="179" t="s">
        <v>102</v>
      </c>
      <c r="BEE841" s="361" t="s">
        <v>745</v>
      </c>
      <c r="BEG841" s="180"/>
      <c r="BEH841" s="180">
        <f>VLOOKUP(BEE841,$A$879:$F$2508,6,FALSE)</f>
        <v>1</v>
      </c>
      <c r="BEI841" s="179" t="s">
        <v>65</v>
      </c>
      <c r="BEJ841" s="10">
        <f>BEH841*1.3</f>
        <v>1.3</v>
      </c>
      <c r="BEK841" s="10"/>
      <c r="BEL841" s="239"/>
      <c r="BEM841" s="179" t="s">
        <v>102</v>
      </c>
      <c r="BEN841" s="361" t="s">
        <v>473</v>
      </c>
      <c r="BEP841" s="180"/>
      <c r="BEQ841" s="180">
        <f>VLOOKUP(BEN841,$A$879:$F$2508,6,FALSE)</f>
        <v>10</v>
      </c>
      <c r="BER841" s="179" t="s">
        <v>65</v>
      </c>
      <c r="BES841" s="10">
        <f>BEQ841*1.3</f>
        <v>13</v>
      </c>
      <c r="BET841" s="10"/>
      <c r="BEU841" s="239"/>
      <c r="BEV841" s="179" t="s">
        <v>102</v>
      </c>
      <c r="BEW841" s="361" t="s">
        <v>1728</v>
      </c>
      <c r="BEY841" s="180"/>
      <c r="BEZ841" s="180">
        <f>VLOOKUP(BEW841,$A$879:$F$2508,6,FALSE)</f>
        <v>14</v>
      </c>
      <c r="BFA841" s="179" t="s">
        <v>65</v>
      </c>
      <c r="BFB841" s="10">
        <f>BEZ841*1.3</f>
        <v>18.2</v>
      </c>
      <c r="BFC841" s="10"/>
      <c r="BFD841" s="239"/>
      <c r="BFE841" s="179" t="s">
        <v>102</v>
      </c>
      <c r="BFF841" s="361" t="s">
        <v>993</v>
      </c>
      <c r="BFH841" s="180"/>
      <c r="BFI841" s="180">
        <f>VLOOKUP(BFF841,$A$879:$F$2508,6,FALSE)</f>
        <v>9</v>
      </c>
      <c r="BFJ841" s="179" t="s">
        <v>65</v>
      </c>
      <c r="BFK841" s="10">
        <f>BFI841*1.3</f>
        <v>11.700000000000001</v>
      </c>
      <c r="BFL841" s="10"/>
      <c r="BFM841" s="239"/>
      <c r="BFN841" s="179" t="s">
        <v>102</v>
      </c>
      <c r="BFO841" s="361" t="s">
        <v>470</v>
      </c>
      <c r="BFQ841" s="180"/>
      <c r="BFR841" s="180">
        <f>VLOOKUP(BFO841,$A$879:$F$2508,6,FALSE)</f>
        <v>10</v>
      </c>
      <c r="BFS841" s="179" t="s">
        <v>65</v>
      </c>
      <c r="BFT841" s="10">
        <f>BFR841*1.3</f>
        <v>13</v>
      </c>
      <c r="BFU841" s="10"/>
      <c r="BFV841" s="239"/>
      <c r="BFW841" s="179" t="s">
        <v>102</v>
      </c>
      <c r="BFX841" s="371" t="s">
        <v>615</v>
      </c>
      <c r="BFZ841" s="180"/>
      <c r="BGA841" s="180">
        <f>VLOOKUP(BFX841,$A$879:$F$2508,6,FALSE)</f>
        <v>31</v>
      </c>
      <c r="BGB841" s="179" t="s">
        <v>65</v>
      </c>
      <c r="BGC841" s="10">
        <f>BGA841*1.3</f>
        <v>40.300000000000004</v>
      </c>
      <c r="BGD841" s="10"/>
      <c r="BGE841" s="239"/>
      <c r="BGF841" s="179" t="s">
        <v>102</v>
      </c>
      <c r="BGG841" s="361" t="s">
        <v>1707</v>
      </c>
      <c r="BGI841" s="180"/>
      <c r="BGJ841" s="180">
        <f>VLOOKUP(BGG841,$A$879:$F$2508,6,FALSE)</f>
        <v>2</v>
      </c>
      <c r="BGK841" s="179" t="s">
        <v>65</v>
      </c>
      <c r="BGL841" s="10">
        <f>BGJ841*1.3</f>
        <v>2.6</v>
      </c>
      <c r="BGM841" s="10"/>
      <c r="BGN841" s="239"/>
      <c r="BGO841" s="179" t="s">
        <v>102</v>
      </c>
      <c r="BGP841" s="371" t="s">
        <v>439</v>
      </c>
      <c r="BGR841" s="180"/>
      <c r="BGS841" s="180">
        <f>VLOOKUP(BGP841,$A$879:$F$2508,6,FALSE)</f>
        <v>1</v>
      </c>
      <c r="BGT841" s="179" t="s">
        <v>65</v>
      </c>
      <c r="BGU841" s="10">
        <f>BGS841*1.3</f>
        <v>1.3</v>
      </c>
      <c r="BGV841" s="10"/>
      <c r="BGW841" s="239"/>
      <c r="BGX841" s="179" t="s">
        <v>102</v>
      </c>
      <c r="BGY841" s="361" t="s">
        <v>852</v>
      </c>
      <c r="BHA841" s="180"/>
      <c r="BHB841" s="180">
        <f>VLOOKUP(BGY841,$A$879:$F$2508,6,FALSE)</f>
        <v>13</v>
      </c>
      <c r="BHC841" s="179" t="s">
        <v>65</v>
      </c>
      <c r="BHD841" s="10">
        <f>BHB841*1.3</f>
        <v>16.900000000000002</v>
      </c>
      <c r="BHE841" s="10"/>
    </row>
    <row r="842" spans="1:1565" s="14" customFormat="1" ht="15">
      <c r="A842" s="179" t="s">
        <v>103</v>
      </c>
      <c r="B842" s="363" t="s">
        <v>1988</v>
      </c>
      <c r="D842" s="180"/>
      <c r="E842" s="180">
        <f>VLOOKUP(B842,$A$879:$F$2508,6,FALSE)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1" t="s">
        <v>3103</v>
      </c>
      <c r="M842" s="180"/>
      <c r="N842" s="180">
        <f>VLOOKUP(K842,$A$879:$F$2508,6,FALSE)</f>
        <v>5</v>
      </c>
      <c r="O842" s="179" t="s">
        <v>67</v>
      </c>
      <c r="P842" s="10">
        <f>N842*1.2</f>
        <v>6</v>
      </c>
      <c r="Q842" s="10"/>
      <c r="R842" s="233"/>
      <c r="S842" s="179" t="s">
        <v>103</v>
      </c>
      <c r="T842" s="361" t="s">
        <v>2584</v>
      </c>
      <c r="V842" s="180"/>
      <c r="W842" s="180">
        <f>VLOOKUP(T842,$A$879:$F$2508,6,FALSE)</f>
        <v>21</v>
      </c>
      <c r="X842" s="179" t="s">
        <v>67</v>
      </c>
      <c r="Y842" s="10">
        <f>W842*1.2</f>
        <v>25.2</v>
      </c>
      <c r="Z842" s="10"/>
      <c r="AA842" s="233"/>
      <c r="AB842" s="179" t="s">
        <v>103</v>
      </c>
      <c r="AC842" s="361" t="s">
        <v>423</v>
      </c>
      <c r="AE842" s="180"/>
      <c r="AF842" s="180">
        <f>VLOOKUP(AC842,$A$879:$F$2508,6,FALSE)</f>
        <v>39</v>
      </c>
      <c r="AG842" s="179" t="s">
        <v>67</v>
      </c>
      <c r="AH842" s="10">
        <f>AF842*1.2</f>
        <v>46.8</v>
      </c>
      <c r="AI842" s="10"/>
      <c r="AJ842" s="233"/>
      <c r="AK842" s="179" t="s">
        <v>103</v>
      </c>
      <c r="AL842" s="361" t="s">
        <v>2121</v>
      </c>
      <c r="AN842" s="180"/>
      <c r="AO842" s="180">
        <f>VLOOKUP(AL842,$A$879:$F$2508,6,FALSE)</f>
        <v>102</v>
      </c>
      <c r="AP842" s="179" t="s">
        <v>67</v>
      </c>
      <c r="AQ842" s="10">
        <f>AO842*1.2</f>
        <v>122.39999999999999</v>
      </c>
      <c r="AR842" s="10"/>
      <c r="AS842" s="233"/>
      <c r="AT842" s="179" t="s">
        <v>103</v>
      </c>
      <c r="AU842" s="361" t="s">
        <v>1716</v>
      </c>
      <c r="AW842" s="180"/>
      <c r="AX842" s="180">
        <f>VLOOKUP(AU842,$A$879:$F$2508,6,FALSE)</f>
        <v>51</v>
      </c>
      <c r="AY842" s="179" t="s">
        <v>67</v>
      </c>
      <c r="AZ842" s="10">
        <f>AX842*1.2</f>
        <v>61.199999999999996</v>
      </c>
      <c r="BA842" s="10"/>
      <c r="BB842" s="233"/>
      <c r="BC842" s="179" t="s">
        <v>103</v>
      </c>
      <c r="BD842" s="361" t="s">
        <v>2340</v>
      </c>
      <c r="BF842" s="180"/>
      <c r="BG842" s="180">
        <f>VLOOKUP(BD842,$A$879:$F$2508,6,FALSE)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1" t="s">
        <v>3103</v>
      </c>
      <c r="BO842" s="180"/>
      <c r="BP842" s="180">
        <f>VLOOKUP(BM842,$A$879:$F$2508,6,FALSE)</f>
        <v>5</v>
      </c>
      <c r="BQ842" s="179" t="s">
        <v>67</v>
      </c>
      <c r="BR842" s="10">
        <f>BP842*1.2</f>
        <v>6</v>
      </c>
      <c r="BS842" s="10"/>
      <c r="BT842" s="233"/>
      <c r="BU842" s="179" t="s">
        <v>103</v>
      </c>
      <c r="BV842" s="361" t="s">
        <v>1988</v>
      </c>
      <c r="BX842" s="180"/>
      <c r="BY842" s="180">
        <f>VLOOKUP(BV842,$A$879:$F$2508,6,FALSE)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1" t="s">
        <v>1003</v>
      </c>
      <c r="CG842" s="180"/>
      <c r="CH842" s="180">
        <f>VLOOKUP(CE842,$A$879:$F$2508,6,FALSE)</f>
        <v>103</v>
      </c>
      <c r="CI842" s="179" t="s">
        <v>67</v>
      </c>
      <c r="CJ842" s="10">
        <f>CH842*1.2</f>
        <v>123.6</v>
      </c>
      <c r="CK842" s="10"/>
      <c r="CL842" s="233"/>
      <c r="CM842" s="179" t="s">
        <v>103</v>
      </c>
      <c r="CN842" s="361" t="s">
        <v>2340</v>
      </c>
      <c r="CP842" s="180"/>
      <c r="CQ842" s="180">
        <f>VLOOKUP(CN842,$A$879:$F$2508,6,FALSE)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1" t="s">
        <v>1716</v>
      </c>
      <c r="CY842" s="180"/>
      <c r="CZ842" s="180">
        <f>VLOOKUP(CW842,$A$879:$F$2508,6,FALSE)</f>
        <v>51</v>
      </c>
      <c r="DA842" s="179" t="s">
        <v>67</v>
      </c>
      <c r="DB842" s="10">
        <f>CZ842*1.2</f>
        <v>61.199999999999996</v>
      </c>
      <c r="DC842" s="10"/>
      <c r="DD842" s="233"/>
      <c r="DE842" s="179" t="s">
        <v>103</v>
      </c>
      <c r="DF842" s="361" t="s">
        <v>1380</v>
      </c>
      <c r="DH842" s="180"/>
      <c r="DI842" s="180">
        <f>VLOOKUP(DF842,$A$879:$F$2508,6,FALSE)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1" t="s">
        <v>2019</v>
      </c>
      <c r="DQ842" s="180"/>
      <c r="DR842" s="180">
        <f>VLOOKUP(DO842,$A$879:$F$2508,6,FALSE)</f>
        <v>2</v>
      </c>
      <c r="DS842" s="179" t="s">
        <v>67</v>
      </c>
      <c r="DT842" s="10">
        <f>DR842*1.2</f>
        <v>2.4</v>
      </c>
      <c r="DU842" s="10"/>
      <c r="DV842" s="233"/>
      <c r="DW842" s="179" t="s">
        <v>103</v>
      </c>
      <c r="DX842" s="361" t="s">
        <v>751</v>
      </c>
      <c r="DZ842" s="180"/>
      <c r="EA842" s="180">
        <f>VLOOKUP(DX842,$A$879:$F$2508,6,FALSE)</f>
        <v>36</v>
      </c>
      <c r="EB842" s="179" t="s">
        <v>67</v>
      </c>
      <c r="EC842" s="10">
        <f>EA842*1.2</f>
        <v>43.199999999999996</v>
      </c>
      <c r="ED842" s="10"/>
      <c r="EE842" s="233"/>
      <c r="EF842" s="179" t="s">
        <v>103</v>
      </c>
      <c r="EG842" s="361" t="s">
        <v>3451</v>
      </c>
      <c r="EI842" s="180"/>
      <c r="EJ842" s="180">
        <f>VLOOKUP(EG842,$A$879:$F$2508,6,FALSE)</f>
        <v>0</v>
      </c>
      <c r="EK842" s="179" t="s">
        <v>67</v>
      </c>
      <c r="EL842" s="10">
        <f>EJ842*1.2</f>
        <v>0</v>
      </c>
      <c r="EM842" s="10"/>
      <c r="EN842" s="233"/>
      <c r="EO842" s="179" t="s">
        <v>103</v>
      </c>
      <c r="EP842" s="361" t="s">
        <v>1748</v>
      </c>
      <c r="ER842" s="180"/>
      <c r="ES842" s="180">
        <f>VLOOKUP(EP842,$A$879:$F$2508,6,FALSE)</f>
        <v>120</v>
      </c>
      <c r="ET842" s="179" t="s">
        <v>67</v>
      </c>
      <c r="EU842" s="10">
        <f>ES842*1.2</f>
        <v>144</v>
      </c>
      <c r="EV842" s="10"/>
      <c r="EW842" s="233"/>
      <c r="EX842" s="179" t="s">
        <v>103</v>
      </c>
      <c r="EY842" s="361" t="s">
        <v>3451</v>
      </c>
      <c r="FA842" s="180"/>
      <c r="FB842" s="180">
        <f>VLOOKUP(EY842,$A$879:$F$2508,6,FALSE)</f>
        <v>0</v>
      </c>
      <c r="FC842" s="179" t="s">
        <v>67</v>
      </c>
      <c r="FD842" s="10">
        <f>FB842*1.2</f>
        <v>0</v>
      </c>
      <c r="FE842" s="10"/>
      <c r="FF842" s="233"/>
      <c r="FG842" s="179" t="s">
        <v>103</v>
      </c>
      <c r="FH842" s="361" t="s">
        <v>3451</v>
      </c>
      <c r="FJ842" s="180"/>
      <c r="FK842" s="180">
        <f>VLOOKUP(FH842,$A$879:$F$2508,6,FALSE)</f>
        <v>0</v>
      </c>
      <c r="FL842" s="179" t="s">
        <v>67</v>
      </c>
      <c r="FM842" s="10">
        <f>FK842*1.2</f>
        <v>0</v>
      </c>
      <c r="FN842" s="10"/>
      <c r="FO842" s="233"/>
      <c r="FP842" s="179" t="s">
        <v>103</v>
      </c>
      <c r="FQ842" s="361" t="s">
        <v>751</v>
      </c>
      <c r="FS842" s="180"/>
      <c r="FT842" s="180">
        <f>VLOOKUP(FQ842,$A$879:$F$2508,6,FALSE)</f>
        <v>36</v>
      </c>
      <c r="FU842" s="179" t="s">
        <v>67</v>
      </c>
      <c r="FV842" s="10">
        <f>FT842*1.2</f>
        <v>43.199999999999996</v>
      </c>
      <c r="FW842" s="10"/>
      <c r="FX842" s="233"/>
      <c r="FY842" s="179" t="s">
        <v>103</v>
      </c>
      <c r="FZ842" s="369" t="s">
        <v>183</v>
      </c>
      <c r="GB842" s="180"/>
      <c r="GC842" s="180" t="e">
        <f>VLOOKUP(FZ842,$A$879:$F$2508,6,FALSE)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1" t="s">
        <v>1003</v>
      </c>
      <c r="GK842" s="180"/>
      <c r="GL842" s="180">
        <f>VLOOKUP(GI842,$A$879:$F$2508,6,FALSE)</f>
        <v>103</v>
      </c>
      <c r="GM842" s="179" t="s">
        <v>67</v>
      </c>
      <c r="GN842" s="10">
        <f>GL842*1.2</f>
        <v>123.6</v>
      </c>
      <c r="GO842" s="10"/>
      <c r="GP842" s="233"/>
      <c r="GQ842" s="179" t="s">
        <v>103</v>
      </c>
      <c r="GR842" s="361" t="s">
        <v>852</v>
      </c>
      <c r="GT842" s="180"/>
      <c r="GU842" s="180">
        <f>VLOOKUP(GR842,$A$879:$F$2508,6,FALSE)</f>
        <v>13</v>
      </c>
      <c r="GV842" s="179" t="s">
        <v>67</v>
      </c>
      <c r="GW842" s="10">
        <f>GU842*1.2</f>
        <v>15.6</v>
      </c>
      <c r="GX842" s="10"/>
      <c r="GY842" s="233"/>
      <c r="GZ842" s="179" t="s">
        <v>103</v>
      </c>
      <c r="HA842" s="361" t="s">
        <v>485</v>
      </c>
      <c r="HC842" s="180"/>
      <c r="HD842" s="180">
        <f>VLOOKUP(HA842,$A$879:$F$2508,6,FALSE)</f>
        <v>2</v>
      </c>
      <c r="HE842" s="179" t="s">
        <v>67</v>
      </c>
      <c r="HF842" s="10">
        <f>HD842*1.2</f>
        <v>2.4</v>
      </c>
      <c r="HG842" s="10"/>
      <c r="HH842" s="233"/>
      <c r="HI842" s="179" t="s">
        <v>103</v>
      </c>
      <c r="HJ842" s="361" t="s">
        <v>1716</v>
      </c>
      <c r="HL842" s="180"/>
      <c r="HM842" s="180">
        <f>VLOOKUP(HJ842,$A$879:$F$2508,6,FALSE)</f>
        <v>51</v>
      </c>
      <c r="HN842" s="179" t="s">
        <v>67</v>
      </c>
      <c r="HO842" s="10">
        <f>HM842*1.2</f>
        <v>61.199999999999996</v>
      </c>
      <c r="HP842" s="10"/>
      <c r="HQ842" s="233"/>
      <c r="HR842" s="179" t="s">
        <v>103</v>
      </c>
      <c r="HS842" s="361" t="s">
        <v>1988</v>
      </c>
      <c r="HU842" s="180"/>
      <c r="HV842" s="180">
        <f>VLOOKUP(HS842,$A$879:$F$2508,6,FALSE)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1" t="s">
        <v>1793</v>
      </c>
      <c r="ID842" s="180"/>
      <c r="IE842" s="180">
        <f>VLOOKUP(IB842,$A$879:$F$2508,6,FALSE)</f>
        <v>11</v>
      </c>
      <c r="IF842" s="179" t="s">
        <v>67</v>
      </c>
      <c r="IG842" s="10">
        <f>IE842*1.2</f>
        <v>13.2</v>
      </c>
      <c r="IH842" s="10"/>
      <c r="II842" s="233"/>
      <c r="IJ842" s="179" t="s">
        <v>103</v>
      </c>
      <c r="IK842" s="361" t="s">
        <v>2121</v>
      </c>
      <c r="IM842" s="180"/>
      <c r="IN842" s="180">
        <f>VLOOKUP(IK842,$A$879:$F$2508,6,FALSE)</f>
        <v>102</v>
      </c>
      <c r="IO842" s="179" t="s">
        <v>67</v>
      </c>
      <c r="IP842" s="10">
        <f>IN842*1.2</f>
        <v>122.39999999999999</v>
      </c>
      <c r="IQ842" s="10"/>
      <c r="IR842" s="233"/>
      <c r="IS842" s="179" t="s">
        <v>103</v>
      </c>
      <c r="IT842" s="361" t="s">
        <v>1003</v>
      </c>
      <c r="IV842" s="180"/>
      <c r="IW842" s="180">
        <f>VLOOKUP(IT842,$A$879:$F$2508,6,FALSE)</f>
        <v>103</v>
      </c>
      <c r="IX842" s="179" t="s">
        <v>67</v>
      </c>
      <c r="IY842" s="10">
        <f>IW842*1.2</f>
        <v>123.6</v>
      </c>
      <c r="IZ842" s="10"/>
      <c r="JA842" s="233"/>
      <c r="JB842" s="179" t="s">
        <v>103</v>
      </c>
      <c r="JC842" s="361" t="s">
        <v>852</v>
      </c>
      <c r="JE842" s="180"/>
      <c r="JF842" s="180">
        <f>VLOOKUP(JC842,$A$879:$F$2508,6,FALSE)</f>
        <v>13</v>
      </c>
      <c r="JG842" s="179" t="s">
        <v>67</v>
      </c>
      <c r="JH842" s="10">
        <f>JF842*1.2</f>
        <v>15.6</v>
      </c>
      <c r="JI842" s="10"/>
      <c r="JJ842" s="233"/>
      <c r="JK842" s="179" t="s">
        <v>103</v>
      </c>
      <c r="JL842" s="361" t="s">
        <v>1965</v>
      </c>
      <c r="JN842" s="180"/>
      <c r="JO842" s="180">
        <f>VLOOKUP(JL842,$A$879:$F$2508,6,FALSE)</f>
        <v>33</v>
      </c>
      <c r="JP842" s="179" t="s">
        <v>67</v>
      </c>
      <c r="JQ842" s="10">
        <f>JO842*1.2</f>
        <v>39.6</v>
      </c>
      <c r="JR842" s="10"/>
      <c r="JS842" s="233"/>
      <c r="JT842" s="179" t="s">
        <v>103</v>
      </c>
      <c r="JU842" s="361" t="s">
        <v>1965</v>
      </c>
      <c r="JW842" s="180"/>
      <c r="JX842" s="180">
        <f>VLOOKUP(JU842,$A$879:$F$2508,6,FALSE)</f>
        <v>33</v>
      </c>
      <c r="JY842" s="179" t="s">
        <v>67</v>
      </c>
      <c r="JZ842" s="10">
        <f>JX842*1.2</f>
        <v>39.6</v>
      </c>
      <c r="KA842" s="10"/>
      <c r="KB842" s="233"/>
      <c r="KC842" s="179" t="s">
        <v>103</v>
      </c>
      <c r="KD842" s="369" t="s">
        <v>183</v>
      </c>
      <c r="KF842" s="180"/>
      <c r="KG842" s="180" t="e">
        <f>VLOOKUP(KD842,$A$879:$F$2508,6,FALSE)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1" t="s">
        <v>2121</v>
      </c>
      <c r="KO842" s="180"/>
      <c r="KP842" s="180">
        <f>VLOOKUP(KM842,$A$879:$F$2508,6,FALSE)</f>
        <v>102</v>
      </c>
      <c r="KQ842" s="179" t="s">
        <v>67</v>
      </c>
      <c r="KR842" s="10">
        <f>KP842*1.2</f>
        <v>122.39999999999999</v>
      </c>
      <c r="KS842" s="10"/>
      <c r="KT842" s="233"/>
      <c r="KU842" s="179" t="s">
        <v>103</v>
      </c>
      <c r="KV842" s="361" t="s">
        <v>583</v>
      </c>
      <c r="KX842" s="180"/>
      <c r="KY842" s="180">
        <f>VLOOKUP(KV842,$A$879:$F$2508,6,FALSE)</f>
        <v>51</v>
      </c>
      <c r="KZ842" s="179" t="s">
        <v>67</v>
      </c>
      <c r="LA842" s="10">
        <f>KY842*1.2</f>
        <v>61.199999999999996</v>
      </c>
      <c r="LB842" s="10"/>
      <c r="LC842" s="233"/>
      <c r="LD842" s="179" t="s">
        <v>103</v>
      </c>
      <c r="LE842" s="369" t="s">
        <v>183</v>
      </c>
      <c r="LG842" s="180"/>
      <c r="LH842" s="180" t="e">
        <f>VLOOKUP(LE842,$A$879:$F$2508,6,FALSE)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1" t="s">
        <v>423</v>
      </c>
      <c r="LP842" s="180"/>
      <c r="LQ842" s="180">
        <f>VLOOKUP(LN842,$A$879:$F$2508,6,FALSE)</f>
        <v>39</v>
      </c>
      <c r="LR842" s="179" t="s">
        <v>67</v>
      </c>
      <c r="LS842" s="10">
        <f>LQ842*1.2</f>
        <v>46.8</v>
      </c>
      <c r="LT842" s="10"/>
      <c r="LU842" s="233"/>
      <c r="LV842" s="179" t="s">
        <v>103</v>
      </c>
      <c r="LW842" s="361" t="s">
        <v>1380</v>
      </c>
      <c r="LY842" s="180"/>
      <c r="LZ842" s="180">
        <f>VLOOKUP(LW842,$A$879:$F$2508,6,FALSE)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1" t="s">
        <v>1793</v>
      </c>
      <c r="MH842" s="180"/>
      <c r="MI842" s="180">
        <f>VLOOKUP(MF842,$A$879:$F$2508,6,FALSE)</f>
        <v>11</v>
      </c>
      <c r="MJ842" s="179" t="s">
        <v>67</v>
      </c>
      <c r="MK842" s="10">
        <f>MI842*1.2</f>
        <v>13.2</v>
      </c>
      <c r="ML842" s="10"/>
      <c r="MM842" s="233"/>
      <c r="MN842" s="179" t="s">
        <v>103</v>
      </c>
      <c r="MO842" s="369" t="s">
        <v>183</v>
      </c>
      <c r="MQ842" s="180"/>
      <c r="MR842" s="180" t="e">
        <f>VLOOKUP(MO842,$A$879:$F$2508,6,FALSE)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1" t="s">
        <v>1965</v>
      </c>
      <c r="MZ842" s="180"/>
      <c r="NA842" s="180">
        <f>VLOOKUP(MX842,$A$879:$F$2508,6,FALSE)</f>
        <v>33</v>
      </c>
      <c r="NB842" s="179" t="s">
        <v>67</v>
      </c>
      <c r="NC842" s="10">
        <f>NA842*1.2</f>
        <v>39.6</v>
      </c>
      <c r="ND842" s="10"/>
      <c r="NE842" s="233"/>
      <c r="NF842" s="179" t="s">
        <v>103</v>
      </c>
      <c r="NG842" s="361" t="s">
        <v>852</v>
      </c>
      <c r="NI842" s="180"/>
      <c r="NJ842" s="180">
        <f>VLOOKUP(NG842,$A$879:$F$2508,6,FALSE)</f>
        <v>13</v>
      </c>
      <c r="NK842" s="179" t="s">
        <v>67</v>
      </c>
      <c r="NL842" s="10">
        <f>NJ842*1.2</f>
        <v>15.6</v>
      </c>
      <c r="NM842" s="10"/>
      <c r="NN842" s="233"/>
      <c r="NO842" s="179" t="s">
        <v>103</v>
      </c>
      <c r="NP842" s="361" t="s">
        <v>439</v>
      </c>
      <c r="NR842" s="180"/>
      <c r="NS842" s="180">
        <f>VLOOKUP(NP842,$A$879:$F$2508,6,FALSE)</f>
        <v>1</v>
      </c>
      <c r="NT842" s="179" t="s">
        <v>67</v>
      </c>
      <c r="NU842" s="10">
        <f>NS842*1.2</f>
        <v>1.2</v>
      </c>
      <c r="NV842" s="10"/>
      <c r="NW842" s="233"/>
      <c r="NX842" s="179" t="s">
        <v>103</v>
      </c>
      <c r="NY842" s="361" t="s">
        <v>960</v>
      </c>
      <c r="OA842" s="180"/>
      <c r="OB842" s="180">
        <f>VLOOKUP(NY842,$A$879:$F$2508,6,FALSE)</f>
        <v>31</v>
      </c>
      <c r="OC842" s="179" t="s">
        <v>67</v>
      </c>
      <c r="OD842" s="10">
        <f>OB842*1.2</f>
        <v>37.199999999999996</v>
      </c>
      <c r="OE842" s="10"/>
      <c r="OF842" s="233"/>
      <c r="OG842" s="179" t="s">
        <v>103</v>
      </c>
      <c r="OH842" s="361" t="s">
        <v>485</v>
      </c>
      <c r="OJ842" s="180"/>
      <c r="OK842" s="180">
        <f>VLOOKUP(OH842,$A$879:$F$2508,6,FALSE)</f>
        <v>2</v>
      </c>
      <c r="OL842" s="179" t="s">
        <v>67</v>
      </c>
      <c r="OM842" s="10">
        <f>OK842*1.2</f>
        <v>2.4</v>
      </c>
      <c r="ON842" s="10"/>
      <c r="OO842" s="233"/>
      <c r="OP842" s="179" t="s">
        <v>103</v>
      </c>
      <c r="OQ842" s="361" t="s">
        <v>2853</v>
      </c>
      <c r="OS842" s="180"/>
      <c r="OT842" s="180">
        <f>VLOOKUP(OQ842,$A$879:$F$2508,6,FALSE)</f>
        <v>13</v>
      </c>
      <c r="OU842" s="179" t="s">
        <v>67</v>
      </c>
      <c r="OV842" s="10">
        <f>OT842*1.2</f>
        <v>15.6</v>
      </c>
      <c r="OW842" s="10"/>
      <c r="OX842" s="233"/>
      <c r="OY842" s="179" t="s">
        <v>103</v>
      </c>
      <c r="OZ842" s="371" t="s">
        <v>1988</v>
      </c>
      <c r="PB842" s="180"/>
      <c r="PC842" s="180">
        <f>VLOOKUP(OZ842,$A$879:$F$2508,6,FALSE)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1" t="s">
        <v>1965</v>
      </c>
      <c r="PK842" s="180"/>
      <c r="PL842" s="180">
        <f>VLOOKUP(PI842,$A$879:$F$2508,6,FALSE)</f>
        <v>33</v>
      </c>
      <c r="PM842" s="179" t="s">
        <v>67</v>
      </c>
      <c r="PN842" s="10">
        <f>PL842*1.2</f>
        <v>39.6</v>
      </c>
      <c r="PO842" s="10"/>
      <c r="PP842" s="233"/>
      <c r="PQ842" s="179" t="s">
        <v>103</v>
      </c>
      <c r="PR842" s="361" t="s">
        <v>1748</v>
      </c>
      <c r="PT842" s="180"/>
      <c r="PU842" s="180">
        <f>VLOOKUP(PR842,$A$879:$F$2508,6,FALSE)</f>
        <v>120</v>
      </c>
      <c r="PV842" s="179" t="s">
        <v>67</v>
      </c>
      <c r="PW842" s="10">
        <f>PU842*1.2</f>
        <v>144</v>
      </c>
      <c r="PX842" s="10"/>
      <c r="PY842" s="233"/>
      <c r="PZ842" s="179" t="s">
        <v>103</v>
      </c>
      <c r="QA842" s="363" t="s">
        <v>473</v>
      </c>
      <c r="QC842" s="180"/>
      <c r="QD842" s="180">
        <f>VLOOKUP(QA842,$A$879:$F$2508,6,FALSE)</f>
        <v>10</v>
      </c>
      <c r="QE842" s="179" t="s">
        <v>67</v>
      </c>
      <c r="QF842" s="10">
        <f>QD842*1.2</f>
        <v>12</v>
      </c>
      <c r="QG842" s="10"/>
      <c r="QH842" s="233"/>
      <c r="QI842" s="179" t="s">
        <v>103</v>
      </c>
      <c r="QJ842" s="369" t="s">
        <v>183</v>
      </c>
      <c r="QL842" s="180"/>
      <c r="QM842" s="180" t="e">
        <f>VLOOKUP(QJ842,$A$879:$F$2508,6,FALSE)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1" t="s">
        <v>470</v>
      </c>
      <c r="QU842" s="180"/>
      <c r="QV842" s="180">
        <f>VLOOKUP(QS842,$A$879:$F$2508,6,FALSE)</f>
        <v>10</v>
      </c>
      <c r="QW842" s="179" t="s">
        <v>67</v>
      </c>
      <c r="QX842" s="10">
        <f>QV842*1.2</f>
        <v>12</v>
      </c>
      <c r="QY842" s="10"/>
      <c r="QZ842" s="233"/>
      <c r="RA842" s="179" t="s">
        <v>103</v>
      </c>
      <c r="RB842" s="361" t="s">
        <v>2019</v>
      </c>
      <c r="RD842" s="180"/>
      <c r="RE842" s="180">
        <f>VLOOKUP(RB842,$A$879:$F$2508,6,FALSE)</f>
        <v>2</v>
      </c>
      <c r="RF842" s="179" t="s">
        <v>67</v>
      </c>
      <c r="RG842" s="10">
        <f>RE842*1.2</f>
        <v>2.4</v>
      </c>
      <c r="RH842" s="10"/>
      <c r="RI842" s="233"/>
      <c r="RJ842" s="179" t="s">
        <v>103</v>
      </c>
      <c r="RK842" s="361" t="s">
        <v>3451</v>
      </c>
      <c r="RM842" s="180"/>
      <c r="RN842" s="180">
        <f>VLOOKUP(RK842,$A$879:$F$2508,6,FALSE)</f>
        <v>0</v>
      </c>
      <c r="RO842" s="179" t="s">
        <v>67</v>
      </c>
      <c r="RP842" s="10">
        <f>RN842*1.2</f>
        <v>0</v>
      </c>
      <c r="RQ842" s="10"/>
      <c r="RR842" s="233"/>
      <c r="RS842" s="179" t="s">
        <v>103</v>
      </c>
      <c r="RT842" s="369" t="s">
        <v>183</v>
      </c>
      <c r="RV842" s="180"/>
      <c r="RW842" s="180" t="e">
        <f>VLOOKUP(RT842,$A$879:$F$2508,6,FALSE)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1" t="s">
        <v>493</v>
      </c>
      <c r="SE842" s="180"/>
      <c r="SF842" s="180">
        <f>VLOOKUP(SC842,$A$879:$F$2508,6,FALSE)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1" t="s">
        <v>1988</v>
      </c>
      <c r="SN842" s="180"/>
      <c r="SO842" s="180">
        <f>VLOOKUP(SL842,$A$879:$F$2508,6,FALSE)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1" t="s">
        <v>1965</v>
      </c>
      <c r="SW842" s="180"/>
      <c r="SX842" s="180">
        <f>VLOOKUP(SU842,$A$879:$F$2508,6,FALSE)</f>
        <v>33</v>
      </c>
      <c r="SY842" s="179" t="s">
        <v>67</v>
      </c>
      <c r="SZ842" s="10">
        <f>SX842*1.2</f>
        <v>39.6</v>
      </c>
      <c r="TA842" s="10"/>
      <c r="TB842" s="239"/>
      <c r="TC842" s="179" t="s">
        <v>103</v>
      </c>
      <c r="TD842" s="369" t="s">
        <v>183</v>
      </c>
      <c r="TF842" s="180"/>
      <c r="TG842" s="180" t="e">
        <f>VLOOKUP(TD842,$A$879:$F$2508,6,FALSE)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1" t="s">
        <v>1707</v>
      </c>
      <c r="TO842" s="180"/>
      <c r="TP842" s="180">
        <f>VLOOKUP(TM842,$A$879:$F$2508,6,FALSE)</f>
        <v>2</v>
      </c>
      <c r="TQ842" s="179" t="s">
        <v>67</v>
      </c>
      <c r="TR842" s="10">
        <f>TP842*1.2</f>
        <v>2.4</v>
      </c>
      <c r="TS842" s="10"/>
      <c r="TT842" s="239"/>
      <c r="TU842" s="179" t="s">
        <v>103</v>
      </c>
      <c r="TV842" s="361" t="s">
        <v>622</v>
      </c>
      <c r="TX842" s="180"/>
      <c r="TY842" s="180">
        <f>VLOOKUP(TV842,$A$879:$F$2508,6,FALSE)</f>
        <v>0</v>
      </c>
      <c r="TZ842" s="179" t="s">
        <v>67</v>
      </c>
      <c r="UA842" s="10">
        <f>TY842*1.2</f>
        <v>0</v>
      </c>
      <c r="UB842" s="10"/>
      <c r="UC842" s="239"/>
      <c r="UD842" s="179" t="s">
        <v>103</v>
      </c>
      <c r="UE842" s="361" t="s">
        <v>512</v>
      </c>
      <c r="UG842" s="180"/>
      <c r="UH842" s="180">
        <f>VLOOKUP(UE842,$A$879:$F$2508,6,FALSE)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9" t="s">
        <v>183</v>
      </c>
      <c r="UP842" s="180"/>
      <c r="UQ842" s="180" t="e">
        <f>VLOOKUP(UN842,$A$879:$F$2508,6,FALSE)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1" t="s">
        <v>730</v>
      </c>
      <c r="UY842" s="180"/>
      <c r="UZ842" s="180">
        <f>VLOOKUP(UW842,$A$879:$F$2508,6,FALSE)</f>
        <v>4</v>
      </c>
      <c r="VA842" s="179" t="s">
        <v>67</v>
      </c>
      <c r="VB842" s="10">
        <f>UZ842*1.2</f>
        <v>4.8</v>
      </c>
      <c r="VC842" s="10"/>
      <c r="VD842" s="239"/>
      <c r="VE842" s="179" t="s">
        <v>103</v>
      </c>
      <c r="VF842" s="369" t="s">
        <v>183</v>
      </c>
      <c r="VH842" s="180"/>
      <c r="VI842" s="180" t="e">
        <f>VLOOKUP(VF842,$A$879:$F$2508,6,FALSE)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1" t="s">
        <v>725</v>
      </c>
      <c r="VQ842" s="180"/>
      <c r="VR842" s="180">
        <f>VLOOKUP(VO842,$A$879:$F$2508,6,FALSE)</f>
        <v>58</v>
      </c>
      <c r="VS842" s="179" t="s">
        <v>67</v>
      </c>
      <c r="VT842" s="10">
        <f>VR842*1.2</f>
        <v>69.599999999999994</v>
      </c>
      <c r="VU842" s="10"/>
      <c r="VV842" s="239"/>
      <c r="VW842" s="179" t="s">
        <v>103</v>
      </c>
      <c r="VX842" s="369" t="s">
        <v>183</v>
      </c>
      <c r="VZ842" s="180"/>
      <c r="WA842" s="180" t="e">
        <f>VLOOKUP(VX842,$A$879:$F$2508,6,FALSE)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1" t="s">
        <v>3451</v>
      </c>
      <c r="WI842" s="180"/>
      <c r="WJ842" s="180">
        <f>VLOOKUP(WG842,$A$879:$F$2508,6,FALSE)</f>
        <v>0</v>
      </c>
      <c r="WK842" s="179" t="s">
        <v>67</v>
      </c>
      <c r="WL842" s="10">
        <f>WJ842*1.2</f>
        <v>0</v>
      </c>
      <c r="WN842" s="239"/>
      <c r="WO842" s="179" t="s">
        <v>103</v>
      </c>
      <c r="WP842" s="361" t="s">
        <v>852</v>
      </c>
      <c r="WQ842" s="180"/>
      <c r="WR842" s="180"/>
      <c r="WS842" s="180">
        <f>VLOOKUP(WP842,$A$879:$F$2508,6,FALSE)</f>
        <v>13</v>
      </c>
      <c r="WT842" s="179" t="s">
        <v>67</v>
      </c>
      <c r="WU842" s="10">
        <f>WS842*1.2</f>
        <v>15.6</v>
      </c>
      <c r="WV842" s="10"/>
      <c r="WW842" s="239"/>
      <c r="WX842" s="179" t="s">
        <v>103</v>
      </c>
      <c r="WY842" s="361" t="s">
        <v>470</v>
      </c>
      <c r="XA842" s="180"/>
      <c r="XB842" s="180">
        <f>VLOOKUP(WY842,$A$879:$F$2508,6,FALSE)</f>
        <v>10</v>
      </c>
      <c r="XC842" s="179" t="s">
        <v>67</v>
      </c>
      <c r="XD842" s="10">
        <f>XB842*1.2</f>
        <v>12</v>
      </c>
      <c r="XF842" s="239"/>
      <c r="XG842" s="179" t="s">
        <v>103</v>
      </c>
      <c r="XH842" s="371" t="s">
        <v>1965</v>
      </c>
      <c r="XJ842" s="180"/>
      <c r="XK842" s="180">
        <f>VLOOKUP(XH842,$A$879:$F$2508,6,FALSE)</f>
        <v>33</v>
      </c>
      <c r="XL842" s="179" t="s">
        <v>67</v>
      </c>
      <c r="XM842" s="10">
        <f>XK842*1.2</f>
        <v>39.6</v>
      </c>
      <c r="XO842" s="239"/>
      <c r="XP842" s="179" t="s">
        <v>103</v>
      </c>
      <c r="XQ842" s="361" t="s">
        <v>1698</v>
      </c>
      <c r="XS842" s="180"/>
      <c r="XT842" s="180">
        <f>VLOOKUP(XQ842,$A$879:$F$2508,6,FALSE)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1" t="s">
        <v>599</v>
      </c>
      <c r="YB842" s="180"/>
      <c r="YC842" s="180">
        <f>VLOOKUP(XZ842,$A$879:$F$2508,6,FALSE)</f>
        <v>47</v>
      </c>
      <c r="YD842" s="179" t="s">
        <v>67</v>
      </c>
      <c r="YE842" s="10">
        <f>YC842*1.2</f>
        <v>56.4</v>
      </c>
      <c r="YG842" s="239"/>
      <c r="YH842" s="179" t="s">
        <v>103</v>
      </c>
      <c r="YI842" s="361" t="s">
        <v>3105</v>
      </c>
      <c r="YK842" s="180"/>
      <c r="YL842" s="180">
        <f>VLOOKUP(YI842,$A$879:$F$2508,6,FALSE)</f>
        <v>43</v>
      </c>
      <c r="YM842" s="179" t="s">
        <v>67</v>
      </c>
      <c r="YN842" s="10">
        <f>YL842*1.2</f>
        <v>51.6</v>
      </c>
      <c r="YO842" s="10"/>
      <c r="YP842" s="239"/>
      <c r="YQ842" s="179" t="s">
        <v>103</v>
      </c>
      <c r="YR842" s="361" t="s">
        <v>725</v>
      </c>
      <c r="YT842" s="180"/>
      <c r="YU842" s="180">
        <f>VLOOKUP(YR842,$A$879:$F$2508,6,FALSE)</f>
        <v>58</v>
      </c>
      <c r="YV842" s="179" t="s">
        <v>67</v>
      </c>
      <c r="YW842" s="10">
        <f>YU842*1.2</f>
        <v>69.599999999999994</v>
      </c>
      <c r="YY842" s="239"/>
      <c r="YZ842" s="179" t="s">
        <v>103</v>
      </c>
      <c r="ZA842" s="361" t="s">
        <v>730</v>
      </c>
      <c r="ZC842" s="180"/>
      <c r="ZD842" s="180">
        <f>VLOOKUP(ZA842,$A$879:$F$2508,6,FALSE)</f>
        <v>4</v>
      </c>
      <c r="ZE842" s="179" t="s">
        <v>67</v>
      </c>
      <c r="ZF842" s="10">
        <f>ZD842*1.2</f>
        <v>4.8</v>
      </c>
      <c r="ZH842" s="239"/>
      <c r="ZI842" s="179" t="s">
        <v>103</v>
      </c>
      <c r="ZJ842" s="361" t="s">
        <v>599</v>
      </c>
      <c r="ZL842" s="180"/>
      <c r="ZM842" s="180">
        <f>VLOOKUP(ZJ842,$A$879:$F$2508,6,FALSE)</f>
        <v>47</v>
      </c>
      <c r="ZN842" s="179" t="s">
        <v>67</v>
      </c>
      <c r="ZO842" s="10">
        <f>ZM842*1.2</f>
        <v>56.4</v>
      </c>
      <c r="ZQ842" s="239"/>
      <c r="ZR842" s="179" t="s">
        <v>103</v>
      </c>
      <c r="ZS842" s="361" t="s">
        <v>615</v>
      </c>
      <c r="ZU842" s="180"/>
      <c r="ZV842" s="180">
        <f>VLOOKUP(ZS842,$A$879:$F$2508,6,FALSE)</f>
        <v>31</v>
      </c>
      <c r="ZW842" s="179" t="s">
        <v>67</v>
      </c>
      <c r="ZX842" s="10">
        <f>ZV842*1.2</f>
        <v>37.199999999999996</v>
      </c>
      <c r="ZY842" s="10"/>
      <c r="ZZ842" s="239"/>
      <c r="AAA842" s="179" t="s">
        <v>103</v>
      </c>
      <c r="AAB842" s="361" t="s">
        <v>429</v>
      </c>
      <c r="AAD842" s="180"/>
      <c r="AAE842" s="180">
        <f>VLOOKUP(AAB842,$A$879:$F$2508,6,FALSE)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VLOOKUP(AAK842,$A$879:$F$2508,6,FALSE)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1" t="s">
        <v>729</v>
      </c>
      <c r="AAV842" s="180"/>
      <c r="AAW842" s="180">
        <f>VLOOKUP(AAT842,$A$879:$F$2508,6,FALSE)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5" t="s">
        <v>470</v>
      </c>
      <c r="ABE842" s="180"/>
      <c r="ABF842" s="180">
        <f>VLOOKUP(ABC842,$A$879:$F$2508,6,FALSE)</f>
        <v>10</v>
      </c>
      <c r="ABG842" s="179" t="s">
        <v>67</v>
      </c>
      <c r="ABH842" s="10">
        <f>ABF842*1.2</f>
        <v>12</v>
      </c>
      <c r="ABI842" s="10"/>
      <c r="ABJ842" s="239"/>
      <c r="ABK842" s="179" t="s">
        <v>103</v>
      </c>
      <c r="ABL842" s="361" t="s">
        <v>2340</v>
      </c>
      <c r="ABN842" s="180"/>
      <c r="ABO842" s="180">
        <f>VLOOKUP(ABL842,$A$879:$F$2508,6,FALSE)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VLOOKUP(ABU842,$A$879:$F$2508,6,FALSE)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VLOOKUP(ACD842,$A$879:$F$2508,6,FALSE)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VLOOKUP(ACM842,$A$879:$F$2508,6,FALSE)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VLOOKUP(ACV842,$A$879:$F$2508,6,FALSE)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1" t="s">
        <v>441</v>
      </c>
      <c r="ADG842" s="180"/>
      <c r="ADH842" s="180">
        <f>VLOOKUP(ADE842,$A$879:$F$2508,6,FALSE)</f>
        <v>0</v>
      </c>
      <c r="ADI842" s="179" t="s">
        <v>67</v>
      </c>
      <c r="ADJ842" s="10">
        <f>ADH842*1.2</f>
        <v>0</v>
      </c>
      <c r="ADL842" s="239"/>
      <c r="ADM842" s="179" t="s">
        <v>103</v>
      </c>
      <c r="ADN842" s="75" t="s">
        <v>183</v>
      </c>
      <c r="ADP842" s="180"/>
      <c r="ADQ842" s="180" t="e">
        <f>VLOOKUP(ADN842,$A$879:$F$2508,6,FALSE)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1" t="s">
        <v>2605</v>
      </c>
      <c r="ADY842" s="180"/>
      <c r="ADZ842" s="180">
        <f>VLOOKUP(ADW842,$A$879:$F$2508,6,FALSE)</f>
        <v>43</v>
      </c>
      <c r="AEA842" s="179" t="s">
        <v>67</v>
      </c>
      <c r="AEB842" s="10">
        <f>ADZ842*1.2</f>
        <v>51.6</v>
      </c>
      <c r="AED842" s="239"/>
      <c r="AEE842" s="179" t="s">
        <v>103</v>
      </c>
      <c r="AEF842" s="75" t="s">
        <v>183</v>
      </c>
      <c r="AEH842" s="180"/>
      <c r="AEI842" s="180" t="e">
        <f>VLOOKUP(AEF842,$A$879:$F$2508,6,FALSE)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VLOOKUP(AEO842,$A$879:$F$2508,6,FALSE)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VLOOKUP(AEX842,$A$879:$F$2508,6,FALSE)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VLOOKUP(AFG842,$A$879:$F$2508,6,FALSE)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VLOOKUP(AFP842,$A$879:$F$2508,6,FALSE)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1" t="s">
        <v>1988</v>
      </c>
      <c r="AGA842" s="180"/>
      <c r="AGB842" s="180">
        <f>VLOOKUP(AFY842,$A$879:$F$2508,6,FALSE)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1" t="s">
        <v>3451</v>
      </c>
      <c r="AGJ842" s="180"/>
      <c r="AGK842" s="180">
        <f>VLOOKUP(AGH842,$A$879:$F$2508,6,FALSE)</f>
        <v>0</v>
      </c>
      <c r="AGL842" s="179" t="s">
        <v>67</v>
      </c>
      <c r="AGM842" s="10">
        <f>AGK842*1.2</f>
        <v>0</v>
      </c>
      <c r="AGN842" s="10"/>
      <c r="AGO842" s="239"/>
      <c r="AGP842" s="179" t="s">
        <v>103</v>
      </c>
      <c r="AGQ842" s="361" t="s">
        <v>622</v>
      </c>
      <c r="AGS842" s="180"/>
      <c r="AGT842" s="180">
        <f>VLOOKUP(AGQ842,$A$879:$F$2508,6,FALSE)</f>
        <v>0</v>
      </c>
      <c r="AGU842" s="179" t="s">
        <v>67</v>
      </c>
      <c r="AGV842" s="10">
        <f>AGT842*1.2</f>
        <v>0</v>
      </c>
      <c r="AGW842" s="10"/>
      <c r="AGX842" s="239"/>
      <c r="AGY842" s="179" t="s">
        <v>103</v>
      </c>
      <c r="AGZ842" s="361" t="s">
        <v>1707</v>
      </c>
      <c r="AHB842" s="180"/>
      <c r="AHC842" s="180">
        <f>VLOOKUP(AGZ842,$A$879:$F$2508,6,FALSE)</f>
        <v>2</v>
      </c>
      <c r="AHD842" s="179" t="s">
        <v>67</v>
      </c>
      <c r="AHE842" s="10">
        <f>AHC842*1.2</f>
        <v>2.4</v>
      </c>
      <c r="AHF842" s="10"/>
      <c r="AHG842" s="239"/>
      <c r="AHH842" s="179" t="s">
        <v>103</v>
      </c>
      <c r="AHI842" s="441" t="s">
        <v>993</v>
      </c>
      <c r="AHK842" s="180"/>
      <c r="AHL842" s="180">
        <f>VLOOKUP(AHI842,$A$879:$F$2508,6,FALSE)</f>
        <v>9</v>
      </c>
      <c r="AHM842" s="179" t="s">
        <v>67</v>
      </c>
      <c r="AHN842" s="10">
        <f>AHL842*1.2</f>
        <v>10.799999999999999</v>
      </c>
      <c r="AHO842" s="10"/>
      <c r="AHP842" s="239"/>
      <c r="AHQ842" s="179" t="s">
        <v>103</v>
      </c>
      <c r="AHR842" s="361" t="s">
        <v>1793</v>
      </c>
      <c r="AHT842" s="180"/>
      <c r="AHU842" s="180">
        <f>VLOOKUP(AHR842,$A$879:$F$2508,6,FALSE)</f>
        <v>11</v>
      </c>
      <c r="AHV842" s="179" t="s">
        <v>67</v>
      </c>
      <c r="AHW842" s="10">
        <f>AHU842*1.2</f>
        <v>13.2</v>
      </c>
      <c r="AHX842" s="10"/>
      <c r="AHY842" s="239"/>
      <c r="AHZ842" s="179" t="s">
        <v>103</v>
      </c>
      <c r="AIA842" s="361" t="s">
        <v>3451</v>
      </c>
      <c r="AIC842" s="180"/>
      <c r="AID842" s="180">
        <f>VLOOKUP(AIA842,$A$879:$F$2508,6,FALSE)</f>
        <v>0</v>
      </c>
      <c r="AIE842" s="179" t="s">
        <v>67</v>
      </c>
      <c r="AIF842" s="10">
        <f>AID842*1.2</f>
        <v>0</v>
      </c>
      <c r="AIG842" s="10"/>
      <c r="AIH842" s="239"/>
      <c r="AII842" s="179" t="s">
        <v>103</v>
      </c>
      <c r="AIJ842" s="361" t="s">
        <v>2121</v>
      </c>
      <c r="AIL842" s="180"/>
      <c r="AIM842" s="180">
        <f>VLOOKUP(AIJ842,$A$879:$F$2508,6,FALSE)</f>
        <v>102</v>
      </c>
      <c r="AIN842" s="179" t="s">
        <v>67</v>
      </c>
      <c r="AIO842" s="10">
        <f>AIM842*1.2</f>
        <v>122.39999999999999</v>
      </c>
      <c r="AIP842" s="10"/>
      <c r="AIQ842" s="239"/>
      <c r="AIR842" s="179" t="s">
        <v>103</v>
      </c>
      <c r="AIS842" s="361" t="s">
        <v>473</v>
      </c>
      <c r="AIU842" s="180"/>
      <c r="AIV842" s="180">
        <f>VLOOKUP(AIS842,$A$879:$F$2508,6,FALSE)</f>
        <v>10</v>
      </c>
      <c r="AIW842" s="179" t="s">
        <v>67</v>
      </c>
      <c r="AIX842" s="10">
        <f>AIV842*1.2</f>
        <v>12</v>
      </c>
      <c r="AIY842" s="10"/>
      <c r="AIZ842" s="239"/>
      <c r="AJA842" s="179" t="s">
        <v>103</v>
      </c>
      <c r="AJB842" s="371" t="s">
        <v>960</v>
      </c>
      <c r="AJD842" s="180"/>
      <c r="AJE842" s="180">
        <f>VLOOKUP(AJB842,$A$879:$F$2508,6,FALSE)</f>
        <v>31</v>
      </c>
      <c r="AJF842" s="179" t="s">
        <v>67</v>
      </c>
      <c r="AJG842" s="10">
        <f>AJE842*1.2</f>
        <v>37.199999999999996</v>
      </c>
      <c r="AJH842" s="10"/>
      <c r="AJI842" s="239"/>
      <c r="AJJ842" s="179" t="s">
        <v>103</v>
      </c>
      <c r="AJK842" s="361" t="s">
        <v>3451</v>
      </c>
      <c r="AJM842" s="180"/>
      <c r="AJN842" s="180">
        <f>VLOOKUP(AJK842,$A$879:$F$2508,6,FALSE)</f>
        <v>0</v>
      </c>
      <c r="AJO842" s="179" t="s">
        <v>67</v>
      </c>
      <c r="AJP842" s="10">
        <f>AJN842*1.2</f>
        <v>0</v>
      </c>
      <c r="AJQ842" s="10"/>
      <c r="AJR842" s="239"/>
      <c r="AJS842" s="179" t="s">
        <v>103</v>
      </c>
      <c r="AJT842" s="367" t="s">
        <v>2340</v>
      </c>
      <c r="AJV842" s="180"/>
      <c r="AJW842" s="180">
        <f>VLOOKUP(AJT842,$A$879:$F$2508,6,FALSE)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1" t="s">
        <v>1003</v>
      </c>
      <c r="AKE842" s="180"/>
      <c r="AKF842" s="180">
        <f>VLOOKUP(AKC842,$A$879:$F$2508,6,FALSE)</f>
        <v>103</v>
      </c>
      <c r="AKG842" s="179" t="s">
        <v>67</v>
      </c>
      <c r="AKH842" s="10">
        <f>AKF842*1.2</f>
        <v>123.6</v>
      </c>
      <c r="AKI842" s="10"/>
      <c r="AKJ842" s="239"/>
      <c r="AKK842" s="179" t="s">
        <v>103</v>
      </c>
      <c r="AKL842" s="361" t="s">
        <v>1988</v>
      </c>
      <c r="AKN842" s="180"/>
      <c r="AKO842" s="180">
        <f>VLOOKUP(AKL842,$A$879:$F$2508,6,FALSE)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1" t="s">
        <v>2584</v>
      </c>
      <c r="AKW842" s="180"/>
      <c r="AKX842" s="180">
        <f>VLOOKUP(AKU842,$A$879:$F$2508,6,FALSE)</f>
        <v>21</v>
      </c>
      <c r="AKY842" s="179" t="s">
        <v>67</v>
      </c>
      <c r="AKZ842" s="10">
        <f>AKX842*1.2</f>
        <v>25.2</v>
      </c>
      <c r="ALA842" s="10"/>
      <c r="ALB842" s="239"/>
      <c r="ALC842" s="179" t="s">
        <v>103</v>
      </c>
      <c r="ALD842" s="361" t="s">
        <v>423</v>
      </c>
      <c r="ALF842" s="180"/>
      <c r="ALG842" s="180">
        <f>VLOOKUP(ALD842,$A$879:$F$2508,6,FALSE)</f>
        <v>39</v>
      </c>
      <c r="ALH842" s="179" t="s">
        <v>67</v>
      </c>
      <c r="ALI842" s="10">
        <f>ALG842*1.2</f>
        <v>46.8</v>
      </c>
      <c r="ALJ842" s="10"/>
      <c r="ALK842" s="239"/>
      <c r="ALL842" s="179" t="s">
        <v>103</v>
      </c>
      <c r="ALM842" s="361" t="s">
        <v>2121</v>
      </c>
      <c r="ALO842" s="180"/>
      <c r="ALP842" s="180">
        <f>VLOOKUP(ALM842,$A$879:$F$2508,6,FALSE)</f>
        <v>102</v>
      </c>
      <c r="ALQ842" s="179" t="s">
        <v>67</v>
      </c>
      <c r="ALR842" s="10">
        <f>ALP842*1.2</f>
        <v>122.39999999999999</v>
      </c>
      <c r="ALS842" s="10"/>
      <c r="ALT842" s="239"/>
      <c r="ALU842" s="179" t="s">
        <v>103</v>
      </c>
      <c r="ALV842" s="361" t="s">
        <v>2019</v>
      </c>
      <c r="ALX842" s="180"/>
      <c r="ALY842" s="180">
        <f>VLOOKUP(ALV842,$A$879:$F$2508,6,FALSE)</f>
        <v>2</v>
      </c>
      <c r="ALZ842" s="179" t="s">
        <v>67</v>
      </c>
      <c r="AMA842" s="10">
        <f>ALY842*1.2</f>
        <v>2.4</v>
      </c>
      <c r="AMB842" s="10"/>
      <c r="AMC842" s="239"/>
      <c r="AMD842" s="179" t="s">
        <v>103</v>
      </c>
      <c r="AME842" s="444" t="s">
        <v>993</v>
      </c>
      <c r="AMG842" s="180"/>
      <c r="AMH842" s="180">
        <f>VLOOKUP(AME842,$A$879:$F$2508,6,FALSE)</f>
        <v>9</v>
      </c>
      <c r="AMI842" s="179" t="s">
        <v>67</v>
      </c>
      <c r="AMJ842" s="10">
        <f>AMH842*1.2</f>
        <v>10.799999999999999</v>
      </c>
      <c r="AMK842" s="10"/>
      <c r="AML842" s="239"/>
      <c r="AMM842" s="179" t="s">
        <v>103</v>
      </c>
      <c r="AMN842" s="363" t="s">
        <v>2019</v>
      </c>
      <c r="AMP842" s="180"/>
      <c r="AMQ842" s="180">
        <f>VLOOKUP(AMN842,$A$879:$F$2508,6,FALSE)</f>
        <v>2</v>
      </c>
      <c r="AMR842" s="179" t="s">
        <v>67</v>
      </c>
      <c r="AMS842" s="10">
        <f>AMQ842*1.2</f>
        <v>2.4</v>
      </c>
      <c r="AMT842" s="10"/>
      <c r="AMU842" s="239"/>
      <c r="AMV842" s="179" t="s">
        <v>103</v>
      </c>
      <c r="AMW842" s="361" t="s">
        <v>852</v>
      </c>
      <c r="AMY842" s="180"/>
      <c r="AMZ842" s="180">
        <f>VLOOKUP(AMW842,$A$879:$F$2508,6,FALSE)</f>
        <v>13</v>
      </c>
      <c r="ANA842" s="179" t="s">
        <v>67</v>
      </c>
      <c r="ANB842" s="10">
        <f>AMZ842*1.2</f>
        <v>15.6</v>
      </c>
      <c r="ANC842" s="10"/>
      <c r="AND842" s="239"/>
      <c r="ANE842" s="179" t="s">
        <v>103</v>
      </c>
      <c r="ANF842" s="361" t="s">
        <v>615</v>
      </c>
      <c r="ANH842" s="180"/>
      <c r="ANI842" s="180">
        <f>VLOOKUP(ANF842,$A$879:$F$2508,6,FALSE)</f>
        <v>31</v>
      </c>
      <c r="ANJ842" s="179" t="s">
        <v>67</v>
      </c>
      <c r="ANK842" s="10">
        <f>ANI842*1.2</f>
        <v>37.199999999999996</v>
      </c>
      <c r="ANL842" s="10"/>
      <c r="ANM842" s="239"/>
      <c r="ANN842" s="179" t="s">
        <v>103</v>
      </c>
      <c r="ANO842" s="371" t="s">
        <v>1988</v>
      </c>
      <c r="ANQ842" s="180"/>
      <c r="ANR842" s="180">
        <f>VLOOKUP(ANO842,$A$879:$F$2508,6,FALSE)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1" t="s">
        <v>2019</v>
      </c>
      <c r="ANZ842" s="180"/>
      <c r="AOA842" s="180">
        <f>VLOOKUP(ANX842,$A$879:$F$2508,6,FALSE)</f>
        <v>2</v>
      </c>
      <c r="AOB842" s="179" t="s">
        <v>67</v>
      </c>
      <c r="AOC842" s="10">
        <f>AOA842*1.2</f>
        <v>2.4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VLOOKUP(AOG842,$A$879:$F$2508,6,FALSE)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1" t="s">
        <v>1988</v>
      </c>
      <c r="AOR842" s="180"/>
      <c r="AOS842" s="180">
        <f>VLOOKUP(AOP842,$A$879:$F$2508,6,FALSE)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7" t="s">
        <v>423</v>
      </c>
      <c r="APA842" s="180"/>
      <c r="APB842" s="180">
        <f>VLOOKUP(AOY842,$A$879:$F$2508,6,FALSE)</f>
        <v>39</v>
      </c>
      <c r="APC842" s="179" t="s">
        <v>67</v>
      </c>
      <c r="APD842" s="10">
        <f>APB842*1.2</f>
        <v>46.8</v>
      </c>
      <c r="APE842" s="10"/>
      <c r="APF842" s="239"/>
      <c r="APG842" s="179" t="s">
        <v>103</v>
      </c>
      <c r="APH842" s="361" t="s">
        <v>1728</v>
      </c>
      <c r="APJ842" s="180"/>
      <c r="APK842" s="180">
        <f>VLOOKUP(APH842,$A$879:$F$2508,6,FALSE)</f>
        <v>14</v>
      </c>
      <c r="APL842" s="179" t="s">
        <v>67</v>
      </c>
      <c r="APM842" s="10">
        <f>APK842*1.2</f>
        <v>16.8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VLOOKUP(APQ842,$A$879:$F$2508,6,FALSE)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1" t="s">
        <v>993</v>
      </c>
      <c r="AQB842" s="180"/>
      <c r="AQC842" s="180">
        <f>VLOOKUP(APZ842,$A$879:$F$2508,6,FALSE)</f>
        <v>9</v>
      </c>
      <c r="AQD842" s="179" t="s">
        <v>67</v>
      </c>
      <c r="AQE842" s="10">
        <f>AQC842*1.2</f>
        <v>10.799999999999999</v>
      </c>
      <c r="AQF842" s="10"/>
      <c r="AQG842" s="239"/>
      <c r="AQH842" s="179" t="s">
        <v>103</v>
      </c>
      <c r="AQI842" s="361" t="s">
        <v>3451</v>
      </c>
      <c r="AQK842" s="180"/>
      <c r="AQL842" s="180">
        <f>VLOOKUP(AQI842,$A$879:$F$2508,6,FALSE)</f>
        <v>0</v>
      </c>
      <c r="AQM842" s="179" t="s">
        <v>67</v>
      </c>
      <c r="AQN842" s="10">
        <f>AQL842*1.2</f>
        <v>0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VLOOKUP(AQR842,$A$879:$F$2508,6,FALSE)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VLOOKUP(ARA842,$A$879:$F$2508,6,FALSE)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VLOOKUP(ARJ842,$A$879:$F$2508,6,FALSE)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VLOOKUP(ARS842,$A$879:$F$2508,6,FALSE)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1" t="s">
        <v>485</v>
      </c>
      <c r="ASD842" s="180"/>
      <c r="ASE842" s="180">
        <f>VLOOKUP(ASB842,$A$879:$F$2508,6,FALSE)</f>
        <v>2</v>
      </c>
      <c r="ASF842" s="179" t="s">
        <v>67</v>
      </c>
      <c r="ASG842" s="10">
        <f>ASE842*1.2</f>
        <v>2.4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VLOOKUP(ASK842,$A$879:$F$2508,6,FALSE)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1" t="s">
        <v>520</v>
      </c>
      <c r="ASV842" s="180"/>
      <c r="ASW842" s="180">
        <f>VLOOKUP(AST842,$A$879:$F$2508,6,FALSE)</f>
        <v>0</v>
      </c>
      <c r="ASX842" s="179" t="s">
        <v>67</v>
      </c>
      <c r="ASY842" s="10">
        <f>ASW842*1.2</f>
        <v>0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VLOOKUP(ATC842,$A$879:$F$2508,6,FALSE)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VLOOKUP(ATL842,$A$879:$F$2508,6,FALSE)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VLOOKUP(ATU842,$A$879:$F$2508,6,FALSE)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VLOOKUP(AUD842,$A$879:$F$2508,6,FALSE)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VLOOKUP(AUM842,$A$879:$F$2508,6,FALSE)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VLOOKUP(AUV842,$A$879:$F$2508,6,FALSE)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VLOOKUP(AVE842,$A$879:$F$2508,6,FALSE)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VLOOKUP(AVN842,$A$879:$F$2508,6,FALSE)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VLOOKUP(AVW842,$A$879:$F$2508,6,FALSE)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VLOOKUP(AWF842,$A$879:$F$2508,6,FALSE)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1" t="s">
        <v>473</v>
      </c>
      <c r="AWQ842" s="180"/>
      <c r="AWR842" s="180">
        <f>VLOOKUP(AWO842,$A$879:$F$2508,6,FALSE)</f>
        <v>10</v>
      </c>
      <c r="AWS842" s="179" t="s">
        <v>67</v>
      </c>
      <c r="AWT842" s="10">
        <f>AWR842*1.2</f>
        <v>12</v>
      </c>
      <c r="AWU842" s="10"/>
      <c r="AWV842" s="239"/>
      <c r="AWW842" s="179" t="s">
        <v>103</v>
      </c>
      <c r="AWX842" s="361" t="s">
        <v>1988</v>
      </c>
      <c r="AWZ842" s="180"/>
      <c r="AXA842" s="180">
        <f>VLOOKUP(AWX842,$A$879:$F$2508,6,FALSE)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1" t="s">
        <v>423</v>
      </c>
      <c r="AXI842" s="180"/>
      <c r="AXJ842" s="180">
        <f>VLOOKUP(AXG842,$A$879:$F$2508,6,FALSE)</f>
        <v>39</v>
      </c>
      <c r="AXK842" s="179" t="s">
        <v>67</v>
      </c>
      <c r="AXL842" s="10">
        <f>AXJ842*1.2</f>
        <v>46.8</v>
      </c>
      <c r="AXM842" s="10"/>
      <c r="AXN842" s="239"/>
      <c r="AXO842" s="179" t="s">
        <v>103</v>
      </c>
      <c r="AXP842" s="361" t="s">
        <v>441</v>
      </c>
      <c r="AXR842" s="180"/>
      <c r="AXS842" s="180">
        <f>VLOOKUP(AXP842,$A$879:$F$2508,6,FALSE)</f>
        <v>0</v>
      </c>
      <c r="AXT842" s="179" t="s">
        <v>67</v>
      </c>
      <c r="AXU842" s="10">
        <f>AXS842*1.2</f>
        <v>0</v>
      </c>
      <c r="AXV842" s="10"/>
      <c r="AXW842" s="239"/>
      <c r="AXX842" s="179" t="s">
        <v>103</v>
      </c>
      <c r="AXY842" s="361" t="s">
        <v>1380</v>
      </c>
      <c r="AYA842" s="180"/>
      <c r="AYB842" s="180">
        <f>VLOOKUP(AXY842,$A$879:$F$2508,6,FALSE)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1" t="s">
        <v>439</v>
      </c>
      <c r="AYJ842" s="180"/>
      <c r="AYK842" s="180">
        <f>VLOOKUP(AYH842,$A$879:$F$2508,6,FALSE)</f>
        <v>1</v>
      </c>
      <c r="AYL842" s="179" t="s">
        <v>67</v>
      </c>
      <c r="AYM842" s="10">
        <f>AYK842*1.2</f>
        <v>1.2</v>
      </c>
      <c r="AYN842" s="10"/>
      <c r="AYO842" s="239"/>
      <c r="AYP842" s="179" t="s">
        <v>103</v>
      </c>
      <c r="AYQ842" s="361" t="s">
        <v>2138</v>
      </c>
      <c r="AYS842" s="180"/>
      <c r="AYT842" s="180">
        <f>VLOOKUP(AYQ842,$A$879:$F$2508,6,FALSE)</f>
        <v>5</v>
      </c>
      <c r="AYU842" s="179" t="s">
        <v>67</v>
      </c>
      <c r="AYV842" s="10">
        <f>AYT842*1.2</f>
        <v>6</v>
      </c>
      <c r="AYW842" s="10"/>
      <c r="AYX842" s="239"/>
      <c r="AYY842" s="179" t="s">
        <v>103</v>
      </c>
      <c r="AYZ842" s="361" t="s">
        <v>960</v>
      </c>
      <c r="AZB842" s="180"/>
      <c r="AZC842" s="180">
        <f>VLOOKUP(AYZ842,$A$879:$F$2508,6,FALSE)</f>
        <v>31</v>
      </c>
      <c r="AZD842" s="179" t="s">
        <v>67</v>
      </c>
      <c r="AZE842" s="10">
        <f>AZC842*1.2</f>
        <v>37.199999999999996</v>
      </c>
      <c r="AZF842" s="10"/>
      <c r="AZG842" s="239"/>
      <c r="AZH842" s="179" t="s">
        <v>103</v>
      </c>
      <c r="AZI842" s="361" t="s">
        <v>2340</v>
      </c>
      <c r="AZK842" s="180"/>
      <c r="AZL842" s="180">
        <f>VLOOKUP(AZI842,$A$879:$F$2508,6,FALSE)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1" t="s">
        <v>429</v>
      </c>
      <c r="AZT842" s="180"/>
      <c r="AZU842" s="180">
        <f>VLOOKUP(AZR842,$A$879:$F$2508,6,FALSE)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1" t="s">
        <v>993</v>
      </c>
      <c r="BAC842" s="180"/>
      <c r="BAD842" s="180">
        <f>VLOOKUP(BAA842,$A$879:$F$2508,6,FALSE)</f>
        <v>9</v>
      </c>
      <c r="BAE842" s="179" t="s">
        <v>67</v>
      </c>
      <c r="BAF842" s="10">
        <f>BAD842*1.2</f>
        <v>10.799999999999999</v>
      </c>
      <c r="BAG842" s="10"/>
      <c r="BAH842" s="239"/>
      <c r="BAI842" s="179" t="s">
        <v>103</v>
      </c>
      <c r="BAJ842" s="441" t="s">
        <v>993</v>
      </c>
      <c r="BAL842" s="180"/>
      <c r="BAM842" s="180">
        <f>VLOOKUP(BAJ842,$A$879:$F$2508,6,FALSE)</f>
        <v>9</v>
      </c>
      <c r="BAN842" s="179" t="s">
        <v>67</v>
      </c>
      <c r="BAO842" s="10">
        <f>BAM842*1.2</f>
        <v>10.799999999999999</v>
      </c>
      <c r="BAP842" s="10"/>
      <c r="BAQ842" s="239"/>
      <c r="BAR842" s="179" t="s">
        <v>103</v>
      </c>
      <c r="BAS842" s="361" t="s">
        <v>1965</v>
      </c>
      <c r="BAU842" s="180"/>
      <c r="BAV842" s="180">
        <f>VLOOKUP(BAS842,$A$879:$F$2508,6,FALSE)</f>
        <v>33</v>
      </c>
      <c r="BAW842" s="179" t="s">
        <v>67</v>
      </c>
      <c r="BAX842" s="10">
        <f>BAV842*1.2</f>
        <v>39.6</v>
      </c>
      <c r="BAY842" s="10"/>
      <c r="BAZ842" s="239"/>
      <c r="BBA842" s="179" t="s">
        <v>103</v>
      </c>
      <c r="BBB842" s="361" t="s">
        <v>473</v>
      </c>
      <c r="BBD842" s="180"/>
      <c r="BBE842" s="180">
        <f>VLOOKUP(BBB842,$A$879:$F$2508,6,FALSE)</f>
        <v>10</v>
      </c>
      <c r="BBF842" s="179" t="s">
        <v>67</v>
      </c>
      <c r="BBG842" s="10">
        <f>BBE842*1.2</f>
        <v>12</v>
      </c>
      <c r="BBH842" s="10"/>
      <c r="BBI842" s="239"/>
      <c r="BBJ842" s="179" t="s">
        <v>103</v>
      </c>
      <c r="BBK842" s="361" t="s">
        <v>1965</v>
      </c>
      <c r="BBM842" s="180"/>
      <c r="BBN842" s="180">
        <f>VLOOKUP(BBK842,$A$879:$F$2508,6,FALSE)</f>
        <v>33</v>
      </c>
      <c r="BBO842" s="179" t="s">
        <v>67</v>
      </c>
      <c r="BBP842" s="10">
        <f>BBN842*1.2</f>
        <v>39.6</v>
      </c>
      <c r="BBQ842" s="10"/>
      <c r="BBR842" s="239"/>
      <c r="BBS842" s="179" t="s">
        <v>103</v>
      </c>
      <c r="BBT842" s="367" t="s">
        <v>1380</v>
      </c>
      <c r="BBV842" s="180"/>
      <c r="BBW842" s="180">
        <f>VLOOKUP(BBT842,$A$879:$F$2508,6,FALSE)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1" t="s">
        <v>473</v>
      </c>
      <c r="BCE842" s="180"/>
      <c r="BCF842" s="180">
        <f>VLOOKUP(BCC842,$A$879:$F$2508,6,FALSE)</f>
        <v>10</v>
      </c>
      <c r="BCG842" s="179" t="s">
        <v>67</v>
      </c>
      <c r="BCH842" s="10">
        <f>BCF842*1.2</f>
        <v>12</v>
      </c>
      <c r="BCI842" s="10"/>
      <c r="BCJ842" s="239"/>
      <c r="BCK842" s="179" t="s">
        <v>103</v>
      </c>
      <c r="BCL842" s="361" t="s">
        <v>2019</v>
      </c>
      <c r="BCN842" s="180"/>
      <c r="BCO842" s="180">
        <f>VLOOKUP(BCL842,$A$879:$F$2508,6,FALSE)</f>
        <v>2</v>
      </c>
      <c r="BCP842" s="179" t="s">
        <v>67</v>
      </c>
      <c r="BCQ842" s="10">
        <f>BCO842*1.2</f>
        <v>2.4</v>
      </c>
      <c r="BCR842" s="10"/>
      <c r="BCS842" s="239"/>
      <c r="BCT842" s="179" t="s">
        <v>103</v>
      </c>
      <c r="BCU842" s="371" t="s">
        <v>993</v>
      </c>
      <c r="BCW842" s="180"/>
      <c r="BCX842" s="180">
        <f>VLOOKUP(BCU842,$A$879:$F$2508,6,FALSE)</f>
        <v>9</v>
      </c>
      <c r="BCY842" s="179" t="s">
        <v>67</v>
      </c>
      <c r="BCZ842" s="10">
        <f>BCX842*1.2</f>
        <v>10.799999999999999</v>
      </c>
      <c r="BDA842" s="10"/>
      <c r="BDB842" s="239"/>
      <c r="BDC842" s="179" t="s">
        <v>103</v>
      </c>
      <c r="BDD842" s="367" t="s">
        <v>1988</v>
      </c>
      <c r="BDF842" s="180"/>
      <c r="BDG842" s="180">
        <f>VLOOKUP(BDD842,$A$879:$F$2508,6,FALSE)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1" t="s">
        <v>2584</v>
      </c>
      <c r="BDO842" s="180"/>
      <c r="BDP842" s="180">
        <f>VLOOKUP(BDM842,$A$879:$F$2508,6,FALSE)</f>
        <v>21</v>
      </c>
      <c r="BDQ842" s="179" t="s">
        <v>67</v>
      </c>
      <c r="BDR842" s="10">
        <f>BDP842*1.2</f>
        <v>25.2</v>
      </c>
      <c r="BDS842" s="10"/>
      <c r="BDT842" s="239"/>
      <c r="BDU842" s="179" t="s">
        <v>103</v>
      </c>
      <c r="BDV842" s="361" t="s">
        <v>520</v>
      </c>
      <c r="BDX842" s="180"/>
      <c r="BDY842" s="180">
        <f>VLOOKUP(BDV842,$A$879:$F$2508,6,FALSE)</f>
        <v>0</v>
      </c>
      <c r="BDZ842" s="179" t="s">
        <v>67</v>
      </c>
      <c r="BEA842" s="10">
        <f>BDY842*1.2</f>
        <v>0</v>
      </c>
      <c r="BEB842" s="10"/>
      <c r="BEC842" s="239"/>
      <c r="BED842" s="179" t="s">
        <v>103</v>
      </c>
      <c r="BEE842" s="361" t="s">
        <v>3451</v>
      </c>
      <c r="BEG842" s="180"/>
      <c r="BEH842" s="180">
        <f>VLOOKUP(BEE842,$A$879:$F$2508,6,FALSE)</f>
        <v>0</v>
      </c>
      <c r="BEI842" s="179" t="s">
        <v>67</v>
      </c>
      <c r="BEJ842" s="10">
        <f>BEH842*1.2</f>
        <v>0</v>
      </c>
      <c r="BEK842" s="10"/>
      <c r="BEL842" s="239"/>
      <c r="BEM842" s="179" t="s">
        <v>103</v>
      </c>
      <c r="BEN842" s="361" t="s">
        <v>439</v>
      </c>
      <c r="BEP842" s="180"/>
      <c r="BEQ842" s="180">
        <f>VLOOKUP(BEN842,$A$879:$F$2508,6,FALSE)</f>
        <v>1</v>
      </c>
      <c r="BER842" s="179" t="s">
        <v>67</v>
      </c>
      <c r="BES842" s="10">
        <f>BEQ842*1.2</f>
        <v>1.2</v>
      </c>
      <c r="BET842" s="10"/>
      <c r="BEU842" s="239"/>
      <c r="BEV842" s="179" t="s">
        <v>103</v>
      </c>
      <c r="BEW842" s="361" t="s">
        <v>528</v>
      </c>
      <c r="BEY842" s="180"/>
      <c r="BEZ842" s="180">
        <f>VLOOKUP(BEW842,$A$879:$F$2508,6,FALSE)</f>
        <v>0</v>
      </c>
      <c r="BFA842" s="179" t="s">
        <v>67</v>
      </c>
      <c r="BFB842" s="10">
        <f>BEZ842*1.2</f>
        <v>0</v>
      </c>
      <c r="BFC842" s="10"/>
      <c r="BFD842" s="239"/>
      <c r="BFE842" s="179" t="s">
        <v>103</v>
      </c>
      <c r="BFF842" s="361" t="s">
        <v>856</v>
      </c>
      <c r="BFH842" s="180"/>
      <c r="BFI842" s="180">
        <f>VLOOKUP(BFF842,$A$879:$F$2508,6,FALSE)</f>
        <v>18</v>
      </c>
      <c r="BFJ842" s="179" t="s">
        <v>67</v>
      </c>
      <c r="BFK842" s="10">
        <f>BFI842*1.2</f>
        <v>21.599999999999998</v>
      </c>
      <c r="BFL842" s="10"/>
      <c r="BFM842" s="239"/>
      <c r="BFN842" s="179" t="s">
        <v>103</v>
      </c>
      <c r="BFO842" s="361" t="s">
        <v>1793</v>
      </c>
      <c r="BFQ842" s="180"/>
      <c r="BFR842" s="180">
        <f>VLOOKUP(BFO842,$A$879:$F$2508,6,FALSE)</f>
        <v>11</v>
      </c>
      <c r="BFS842" s="179" t="s">
        <v>67</v>
      </c>
      <c r="BFT842" s="10">
        <f>BFR842*1.2</f>
        <v>13.2</v>
      </c>
      <c r="BFU842" s="10"/>
      <c r="BFV842" s="239"/>
      <c r="BFW842" s="179" t="s">
        <v>103</v>
      </c>
      <c r="BFX842" s="371" t="s">
        <v>1699</v>
      </c>
      <c r="BFZ842" s="180"/>
      <c r="BGA842" s="180">
        <f>VLOOKUP(BFX842,$A$879:$F$2508,6,FALSE)</f>
        <v>6</v>
      </c>
      <c r="BGB842" s="179" t="s">
        <v>67</v>
      </c>
      <c r="BGC842" s="10">
        <f>BGA842*1.2</f>
        <v>7.1999999999999993</v>
      </c>
      <c r="BGD842" s="10"/>
      <c r="BGE842" s="239"/>
      <c r="BGF842" s="179" t="s">
        <v>103</v>
      </c>
      <c r="BGG842" s="361" t="s">
        <v>615</v>
      </c>
      <c r="BGI842" s="180"/>
      <c r="BGJ842" s="180">
        <f>VLOOKUP(BGG842,$A$879:$F$2508,6,FALSE)</f>
        <v>31</v>
      </c>
      <c r="BGK842" s="179" t="s">
        <v>67</v>
      </c>
      <c r="BGL842" s="10">
        <f>BGJ842*1.2</f>
        <v>37.199999999999996</v>
      </c>
      <c r="BGM842" s="10"/>
      <c r="BGN842" s="239"/>
      <c r="BGO842" s="179" t="s">
        <v>103</v>
      </c>
      <c r="BGP842" s="371" t="s">
        <v>993</v>
      </c>
      <c r="BGR842" s="180"/>
      <c r="BGS842" s="180">
        <f>VLOOKUP(BGP842,$A$879:$F$2508,6,FALSE)</f>
        <v>9</v>
      </c>
      <c r="BGT842" s="179" t="s">
        <v>67</v>
      </c>
      <c r="BGU842" s="10">
        <f>BGS842*1.2</f>
        <v>10.799999999999999</v>
      </c>
      <c r="BGV842" s="10"/>
      <c r="BGW842" s="239"/>
      <c r="BGX842" s="179" t="s">
        <v>103</v>
      </c>
      <c r="BGY842" s="361" t="s">
        <v>3451</v>
      </c>
      <c r="BHA842" s="180"/>
      <c r="BHB842" s="180">
        <f>VLOOKUP(BGY842,$A$879:$F$2508,6,FALSE)</f>
        <v>0</v>
      </c>
      <c r="BHC842" s="179" t="s">
        <v>67</v>
      </c>
      <c r="BHD842" s="10">
        <f>BHB842*1.2</f>
        <v>0</v>
      </c>
      <c r="BHE842" s="10"/>
    </row>
    <row r="843" spans="1:1565" s="14" customFormat="1" ht="15">
      <c r="A843" s="179" t="s">
        <v>104</v>
      </c>
      <c r="B843" s="363" t="s">
        <v>725</v>
      </c>
      <c r="D843" s="180"/>
      <c r="E843" s="180">
        <f>VLOOKUP(B843,$A$879:$F$2508,6,FALSE)</f>
        <v>58</v>
      </c>
      <c r="F843" s="179" t="s">
        <v>69</v>
      </c>
      <c r="G843" s="10">
        <f>E843*1.1</f>
        <v>63.800000000000004</v>
      </c>
      <c r="H843" s="10"/>
      <c r="I843" s="233"/>
      <c r="J843" s="179" t="s">
        <v>104</v>
      </c>
      <c r="K843" s="361" t="s">
        <v>852</v>
      </c>
      <c r="M843" s="180"/>
      <c r="N843" s="180">
        <f>VLOOKUP(K843,$A$879:$F$2508,6,FALSE)</f>
        <v>13</v>
      </c>
      <c r="O843" s="179" t="s">
        <v>69</v>
      </c>
      <c r="P843" s="10">
        <f>N843*1.1</f>
        <v>14.3</v>
      </c>
      <c r="Q843" s="10"/>
      <c r="R843" s="233"/>
      <c r="S843" s="179" t="s">
        <v>104</v>
      </c>
      <c r="T843" s="361" t="s">
        <v>2019</v>
      </c>
      <c r="V843" s="180"/>
      <c r="W843" s="180">
        <f>VLOOKUP(T843,$A$879:$F$2508,6,FALSE)</f>
        <v>2</v>
      </c>
      <c r="X843" s="179" t="s">
        <v>69</v>
      </c>
      <c r="Y843" s="10">
        <f>W843*1.1</f>
        <v>2.2000000000000002</v>
      </c>
      <c r="Z843" s="10"/>
      <c r="AA843" s="233"/>
      <c r="AB843" s="179" t="s">
        <v>104</v>
      </c>
      <c r="AC843" s="361" t="s">
        <v>470</v>
      </c>
      <c r="AE843" s="180"/>
      <c r="AF843" s="180">
        <f>VLOOKUP(AC843,$A$879:$F$2508,6,FALSE)</f>
        <v>10</v>
      </c>
      <c r="AG843" s="179" t="s">
        <v>69</v>
      </c>
      <c r="AH843" s="10">
        <f>AF843*1.1</f>
        <v>11</v>
      </c>
      <c r="AI843" s="10"/>
      <c r="AJ843" s="233"/>
      <c r="AK843" s="179" t="s">
        <v>104</v>
      </c>
      <c r="AL843" s="361" t="s">
        <v>1988</v>
      </c>
      <c r="AN843" s="180"/>
      <c r="AO843" s="180">
        <f>VLOOKUP(AL843,$A$879:$F$2508,6,FALSE)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1" t="s">
        <v>2121</v>
      </c>
      <c r="AW843" s="180"/>
      <c r="AX843" s="180">
        <f>VLOOKUP(AU843,$A$879:$F$2508,6,FALSE)</f>
        <v>102</v>
      </c>
      <c r="AY843" s="179" t="s">
        <v>69</v>
      </c>
      <c r="AZ843" s="10">
        <f>AX843*1.1</f>
        <v>112.2</v>
      </c>
      <c r="BA843" s="10"/>
      <c r="BB843" s="233"/>
      <c r="BC843" s="179" t="s">
        <v>104</v>
      </c>
      <c r="BD843" s="361" t="s">
        <v>2019</v>
      </c>
      <c r="BF843" s="180"/>
      <c r="BG843" s="180">
        <f>VLOOKUP(BD843,$A$879:$F$2508,6,FALSE)</f>
        <v>2</v>
      </c>
      <c r="BH843" s="179" t="s">
        <v>69</v>
      </c>
      <c r="BI843" s="10">
        <f>BG843*1.1</f>
        <v>2.2000000000000002</v>
      </c>
      <c r="BJ843" s="10"/>
      <c r="BK843" s="233"/>
      <c r="BL843" s="179" t="s">
        <v>104</v>
      </c>
      <c r="BM843" s="361" t="s">
        <v>2126</v>
      </c>
      <c r="BO843" s="180"/>
      <c r="BP843" s="180">
        <f>VLOOKUP(BM843,$A$879:$F$2508,6,FALSE)</f>
        <v>20</v>
      </c>
      <c r="BQ843" s="179" t="s">
        <v>69</v>
      </c>
      <c r="BR843" s="10">
        <f>BP843*1.1</f>
        <v>22</v>
      </c>
      <c r="BS843" s="10"/>
      <c r="BT843" s="233"/>
      <c r="BU843" s="179" t="s">
        <v>104</v>
      </c>
      <c r="BV843" s="361" t="s">
        <v>3105</v>
      </c>
      <c r="BX843" s="180"/>
      <c r="BY843" s="180">
        <f>VLOOKUP(BV843,$A$879:$F$2508,6,FALSE)</f>
        <v>43</v>
      </c>
      <c r="BZ843" s="179" t="s">
        <v>69</v>
      </c>
      <c r="CA843" s="10">
        <f>BY843*1.1</f>
        <v>47.300000000000004</v>
      </c>
      <c r="CB843" s="10"/>
      <c r="CC843" s="233"/>
      <c r="CD843" s="179" t="s">
        <v>104</v>
      </c>
      <c r="CE843" s="361" t="s">
        <v>1716</v>
      </c>
      <c r="CG843" s="180"/>
      <c r="CH843" s="180">
        <f>VLOOKUP(CE843,$A$879:$F$2508,6,FALSE)</f>
        <v>51</v>
      </c>
      <c r="CI843" s="179" t="s">
        <v>69</v>
      </c>
      <c r="CJ843" s="10">
        <f>CH843*1.1</f>
        <v>56.1</v>
      </c>
      <c r="CK843" s="10"/>
      <c r="CL843" s="233"/>
      <c r="CM843" s="179" t="s">
        <v>104</v>
      </c>
      <c r="CN843" s="361" t="s">
        <v>1716</v>
      </c>
      <c r="CP843" s="180"/>
      <c r="CQ843" s="180">
        <f>VLOOKUP(CN843,$A$879:$F$2508,6,FALSE)</f>
        <v>51</v>
      </c>
      <c r="CR843" s="179" t="s">
        <v>69</v>
      </c>
      <c r="CS843" s="10">
        <f>CQ843*1.1</f>
        <v>56.1</v>
      </c>
      <c r="CT843" s="10"/>
      <c r="CU843" s="233"/>
      <c r="CV843" s="179" t="s">
        <v>104</v>
      </c>
      <c r="CW843" s="361" t="s">
        <v>993</v>
      </c>
      <c r="CY843" s="180"/>
      <c r="CZ843" s="180">
        <f>VLOOKUP(CW843,$A$879:$F$2508,6,FALSE)</f>
        <v>9</v>
      </c>
      <c r="DA843" s="179" t="s">
        <v>69</v>
      </c>
      <c r="DB843" s="10">
        <f>CZ843*1.1</f>
        <v>9.9</v>
      </c>
      <c r="DC843" s="10"/>
      <c r="DD843" s="233"/>
      <c r="DE843" s="179" t="s">
        <v>104</v>
      </c>
      <c r="DF843" s="361" t="s">
        <v>423</v>
      </c>
      <c r="DH843" s="180"/>
      <c r="DI843" s="180">
        <f>VLOOKUP(DF843,$A$879:$F$2508,6,FALSE)</f>
        <v>39</v>
      </c>
      <c r="DJ843" s="179" t="s">
        <v>69</v>
      </c>
      <c r="DK843" s="10">
        <f>DI843*1.1</f>
        <v>42.900000000000006</v>
      </c>
      <c r="DL843" s="10"/>
      <c r="DM843" s="233"/>
      <c r="DN843" s="179" t="s">
        <v>104</v>
      </c>
      <c r="DO843" s="361" t="s">
        <v>856</v>
      </c>
      <c r="DQ843" s="180"/>
      <c r="DR843" s="180">
        <f>VLOOKUP(DO843,$A$879:$F$2508,6,FALSE)</f>
        <v>18</v>
      </c>
      <c r="DS843" s="179" t="s">
        <v>69</v>
      </c>
      <c r="DT843" s="10">
        <f>DR843*1.1</f>
        <v>19.8</v>
      </c>
      <c r="DU843" s="10"/>
      <c r="DV843" s="233"/>
      <c r="DW843" s="179" t="s">
        <v>104</v>
      </c>
      <c r="DX843" s="361" t="s">
        <v>3451</v>
      </c>
      <c r="DZ843" s="180"/>
      <c r="EA843" s="180">
        <f>VLOOKUP(DX843,$A$879:$F$2508,6,FALSE)</f>
        <v>0</v>
      </c>
      <c r="EB843" s="179" t="s">
        <v>69</v>
      </c>
      <c r="EC843" s="10">
        <f>EA843*1.1</f>
        <v>0</v>
      </c>
      <c r="ED843" s="10"/>
      <c r="EE843" s="233"/>
      <c r="EF843" s="179" t="s">
        <v>104</v>
      </c>
      <c r="EG843" s="361" t="s">
        <v>856</v>
      </c>
      <c r="EI843" s="180"/>
      <c r="EJ843" s="180">
        <f>VLOOKUP(EG843,$A$879:$F$2508,6,FALSE)</f>
        <v>18</v>
      </c>
      <c r="EK843" s="179" t="s">
        <v>69</v>
      </c>
      <c r="EL843" s="10">
        <f>EJ843*1.1</f>
        <v>19.8</v>
      </c>
      <c r="EM843" s="10"/>
      <c r="EN843" s="233"/>
      <c r="EO843" s="179" t="s">
        <v>104</v>
      </c>
      <c r="EP843" s="361" t="s">
        <v>2584</v>
      </c>
      <c r="ER843" s="180"/>
      <c r="ES843" s="180">
        <f>VLOOKUP(EP843,$A$879:$F$2508,6,FALSE)</f>
        <v>21</v>
      </c>
      <c r="ET843" s="179" t="s">
        <v>69</v>
      </c>
      <c r="EU843" s="10">
        <f>ES843*1.1</f>
        <v>23.1</v>
      </c>
      <c r="EV843" s="10"/>
      <c r="EW843" s="233"/>
      <c r="EX843" s="179" t="s">
        <v>104</v>
      </c>
      <c r="EY843" s="361" t="s">
        <v>1988</v>
      </c>
      <c r="FA843" s="180"/>
      <c r="FB843" s="180">
        <f>VLOOKUP(EY843,$A$879:$F$2508,6,FALSE)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1" t="s">
        <v>2584</v>
      </c>
      <c r="FJ843" s="180"/>
      <c r="FK843" s="180">
        <f>VLOOKUP(FH843,$A$879:$F$2508,6,FALSE)</f>
        <v>21</v>
      </c>
      <c r="FL843" s="179" t="s">
        <v>69</v>
      </c>
      <c r="FM843" s="10">
        <f>FK843*1.1</f>
        <v>23.1</v>
      </c>
      <c r="FN843" s="10"/>
      <c r="FO843" s="233"/>
      <c r="FP843" s="179" t="s">
        <v>104</v>
      </c>
      <c r="FQ843" s="361" t="s">
        <v>3451</v>
      </c>
      <c r="FS843" s="180"/>
      <c r="FT843" s="180">
        <f>VLOOKUP(FQ843,$A$879:$F$2508,6,FALSE)</f>
        <v>0</v>
      </c>
      <c r="FU843" s="179" t="s">
        <v>69</v>
      </c>
      <c r="FV843" s="10">
        <f>FT843*1.1</f>
        <v>0</v>
      </c>
      <c r="FW843" s="10"/>
      <c r="FX843" s="233"/>
      <c r="FY843" s="179" t="s">
        <v>104</v>
      </c>
      <c r="FZ843" s="369" t="s">
        <v>183</v>
      </c>
      <c r="GB843" s="180"/>
      <c r="GC843" s="180" t="e">
        <f>VLOOKUP(FZ843,$A$879:$F$2508,6,FALSE)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1" t="s">
        <v>423</v>
      </c>
      <c r="GK843" s="180"/>
      <c r="GL843" s="180">
        <f>VLOOKUP(GI843,$A$879:$F$2508,6,FALSE)</f>
        <v>39</v>
      </c>
      <c r="GM843" s="179" t="s">
        <v>69</v>
      </c>
      <c r="GN843" s="10">
        <f>GL843*1.1</f>
        <v>42.900000000000006</v>
      </c>
      <c r="GO843" s="10"/>
      <c r="GP843" s="233"/>
      <c r="GQ843" s="179" t="s">
        <v>104</v>
      </c>
      <c r="GR843" s="361" t="s">
        <v>1003</v>
      </c>
      <c r="GT843" s="180"/>
      <c r="GU843" s="180">
        <f>VLOOKUP(GR843,$A$879:$F$2508,6,FALSE)</f>
        <v>103</v>
      </c>
      <c r="GV843" s="179" t="s">
        <v>69</v>
      </c>
      <c r="GW843" s="10">
        <f>GU843*1.1</f>
        <v>113.30000000000001</v>
      </c>
      <c r="GX843" s="10"/>
      <c r="GY843" s="233"/>
      <c r="GZ843" s="179" t="s">
        <v>104</v>
      </c>
      <c r="HA843" s="361" t="s">
        <v>1793</v>
      </c>
      <c r="HC843" s="180"/>
      <c r="HD843" s="180">
        <f>VLOOKUP(HA843,$A$879:$F$2508,6,FALSE)</f>
        <v>11</v>
      </c>
      <c r="HE843" s="179" t="s">
        <v>69</v>
      </c>
      <c r="HF843" s="10">
        <f>HD843*1.1</f>
        <v>12.100000000000001</v>
      </c>
      <c r="HG843" s="10"/>
      <c r="HH843" s="233"/>
      <c r="HI843" s="179" t="s">
        <v>104</v>
      </c>
      <c r="HJ843" s="361" t="s">
        <v>1707</v>
      </c>
      <c r="HL843" s="180"/>
      <c r="HM843" s="180">
        <f>VLOOKUP(HJ843,$A$879:$F$2508,6,FALSE)</f>
        <v>2</v>
      </c>
      <c r="HN843" s="179" t="s">
        <v>69</v>
      </c>
      <c r="HO843" s="10">
        <f>HM843*1.1</f>
        <v>2.2000000000000002</v>
      </c>
      <c r="HP843" s="10"/>
      <c r="HQ843" s="233"/>
      <c r="HR843" s="179" t="s">
        <v>104</v>
      </c>
      <c r="HS843" s="361" t="s">
        <v>3451</v>
      </c>
      <c r="HU843" s="180"/>
      <c r="HV843" s="180">
        <f>VLOOKUP(HS843,$A$879:$F$2508,6,FALSE)</f>
        <v>0</v>
      </c>
      <c r="HW843" s="179" t="s">
        <v>69</v>
      </c>
      <c r="HX843" s="10">
        <f>HV843*1.1</f>
        <v>0</v>
      </c>
      <c r="HY843" s="10"/>
      <c r="HZ843" s="233"/>
      <c r="IA843" s="179" t="s">
        <v>104</v>
      </c>
      <c r="IB843" s="361" t="s">
        <v>2019</v>
      </c>
      <c r="ID843" s="180"/>
      <c r="IE843" s="180">
        <f>VLOOKUP(IB843,$A$879:$F$2508,6,FALSE)</f>
        <v>2</v>
      </c>
      <c r="IF843" s="179" t="s">
        <v>69</v>
      </c>
      <c r="IG843" s="10">
        <f>IE843*1.1</f>
        <v>2.2000000000000002</v>
      </c>
      <c r="IH843" s="10"/>
      <c r="II843" s="233"/>
      <c r="IJ843" s="179" t="s">
        <v>104</v>
      </c>
      <c r="IK843" s="361" t="s">
        <v>473</v>
      </c>
      <c r="IM843" s="180"/>
      <c r="IN843" s="180">
        <f>VLOOKUP(IK843,$A$879:$F$2508,6,FALSE)</f>
        <v>10</v>
      </c>
      <c r="IO843" s="179" t="s">
        <v>69</v>
      </c>
      <c r="IP843" s="10">
        <f>IN843*1.1</f>
        <v>11</v>
      </c>
      <c r="IQ843" s="10"/>
      <c r="IR843" s="233"/>
      <c r="IS843" s="179" t="s">
        <v>104</v>
      </c>
      <c r="IT843" s="361" t="s">
        <v>856</v>
      </c>
      <c r="IV843" s="180"/>
      <c r="IW843" s="180">
        <f>VLOOKUP(IT843,$A$879:$F$2508,6,FALSE)</f>
        <v>18</v>
      </c>
      <c r="IX843" s="179" t="s">
        <v>69</v>
      </c>
      <c r="IY843" s="10">
        <f>IW843*1.1</f>
        <v>19.8</v>
      </c>
      <c r="IZ843" s="10"/>
      <c r="JA843" s="233"/>
      <c r="JB843" s="179" t="s">
        <v>104</v>
      </c>
      <c r="JC843" s="361" t="s">
        <v>993</v>
      </c>
      <c r="JE843" s="180"/>
      <c r="JF843" s="180">
        <f>VLOOKUP(JC843,$A$879:$F$2508,6,FALSE)</f>
        <v>9</v>
      </c>
      <c r="JG843" s="179" t="s">
        <v>69</v>
      </c>
      <c r="JH843" s="10">
        <f>JF843*1.1</f>
        <v>9.9</v>
      </c>
      <c r="JI843" s="10"/>
      <c r="JJ843" s="233"/>
      <c r="JK843" s="179" t="s">
        <v>104</v>
      </c>
      <c r="JL843" s="361" t="s">
        <v>3105</v>
      </c>
      <c r="JN843" s="180"/>
      <c r="JO843" s="180">
        <f>VLOOKUP(JL843,$A$879:$F$2508,6,FALSE)</f>
        <v>43</v>
      </c>
      <c r="JP843" s="179" t="s">
        <v>69</v>
      </c>
      <c r="JQ843" s="10">
        <f>JO843*1.1</f>
        <v>47.300000000000004</v>
      </c>
      <c r="JR843" s="10"/>
      <c r="JS843" s="233"/>
      <c r="JT843" s="179" t="s">
        <v>104</v>
      </c>
      <c r="JU843" s="361" t="s">
        <v>615</v>
      </c>
      <c r="JW843" s="180"/>
      <c r="JX843" s="180">
        <f>VLOOKUP(JU843,$A$879:$F$2508,6,FALSE)</f>
        <v>31</v>
      </c>
      <c r="JY843" s="179" t="s">
        <v>69</v>
      </c>
      <c r="JZ843" s="10">
        <f>JX843*1.1</f>
        <v>34.1</v>
      </c>
      <c r="KA843" s="10"/>
      <c r="KB843" s="233"/>
      <c r="KC843" s="179" t="s">
        <v>104</v>
      </c>
      <c r="KD843" s="369" t="s">
        <v>183</v>
      </c>
      <c r="KF843" s="180"/>
      <c r="KG843" s="180" t="e">
        <f>VLOOKUP(KD843,$A$879:$F$2508,6,FALSE)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1" t="s">
        <v>2019</v>
      </c>
      <c r="KO843" s="180"/>
      <c r="KP843" s="180">
        <f>VLOOKUP(KM843,$A$879:$F$2508,6,FALSE)</f>
        <v>2</v>
      </c>
      <c r="KQ843" s="179" t="s">
        <v>69</v>
      </c>
      <c r="KR843" s="10">
        <f>KP843*1.1</f>
        <v>2.2000000000000002</v>
      </c>
      <c r="KS843" s="10"/>
      <c r="KT843" s="233"/>
      <c r="KU843" s="179" t="s">
        <v>104</v>
      </c>
      <c r="KV843" s="361" t="s">
        <v>473</v>
      </c>
      <c r="KX843" s="180"/>
      <c r="KY843" s="180">
        <f>VLOOKUP(KV843,$A$879:$F$2508,6,FALSE)</f>
        <v>10</v>
      </c>
      <c r="KZ843" s="179" t="s">
        <v>69</v>
      </c>
      <c r="LA843" s="10">
        <f>KY843*1.1</f>
        <v>11</v>
      </c>
      <c r="LB843" s="10"/>
      <c r="LC843" s="233"/>
      <c r="LD843" s="179" t="s">
        <v>104</v>
      </c>
      <c r="LE843" s="369" t="s">
        <v>183</v>
      </c>
      <c r="LG843" s="180"/>
      <c r="LH843" s="180" t="e">
        <f>VLOOKUP(LE843,$A$879:$F$2508,6,FALSE)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1" t="s">
        <v>470</v>
      </c>
      <c r="LP843" s="180"/>
      <c r="LQ843" s="180">
        <f>VLOOKUP(LN843,$A$879:$F$2508,6,FALSE)</f>
        <v>10</v>
      </c>
      <c r="LR843" s="179" t="s">
        <v>69</v>
      </c>
      <c r="LS843" s="10">
        <f>LQ843*1.1</f>
        <v>11</v>
      </c>
      <c r="LT843" s="10"/>
      <c r="LU843" s="233"/>
      <c r="LV843" s="179" t="s">
        <v>104</v>
      </c>
      <c r="LW843" s="361" t="s">
        <v>520</v>
      </c>
      <c r="LY843" s="180"/>
      <c r="LZ843" s="180">
        <f>VLOOKUP(LW843,$A$879:$F$2508,6,FALSE)</f>
        <v>0</v>
      </c>
      <c r="MA843" s="179" t="s">
        <v>69</v>
      </c>
      <c r="MB843" s="10">
        <f>LZ843*1.1</f>
        <v>0</v>
      </c>
      <c r="MC843" s="10"/>
      <c r="MD843" s="233"/>
      <c r="ME843" s="179" t="s">
        <v>104</v>
      </c>
      <c r="MF843" s="361" t="s">
        <v>1716</v>
      </c>
      <c r="MH843" s="180"/>
      <c r="MI843" s="180">
        <f>VLOOKUP(MF843,$A$879:$F$2508,6,FALSE)</f>
        <v>51</v>
      </c>
      <c r="MJ843" s="179" t="s">
        <v>69</v>
      </c>
      <c r="MK843" s="10">
        <f>MI843*1.1</f>
        <v>56.1</v>
      </c>
      <c r="ML843" s="10"/>
      <c r="MM843" s="233"/>
      <c r="MN843" s="179" t="s">
        <v>104</v>
      </c>
      <c r="MO843" s="369" t="s">
        <v>183</v>
      </c>
      <c r="MQ843" s="180"/>
      <c r="MR843" s="180" t="e">
        <f>VLOOKUP(MO843,$A$879:$F$2508,6,FALSE)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1" t="s">
        <v>470</v>
      </c>
      <c r="MZ843" s="180"/>
      <c r="NA843" s="180">
        <f>VLOOKUP(MX843,$A$879:$F$2508,6,FALSE)</f>
        <v>10</v>
      </c>
      <c r="NB843" s="179" t="s">
        <v>69</v>
      </c>
      <c r="NC843" s="10">
        <f>NA843*1.1</f>
        <v>11</v>
      </c>
      <c r="ND843" s="10"/>
      <c r="NE843" s="233"/>
      <c r="NF843" s="179" t="s">
        <v>104</v>
      </c>
      <c r="NG843" s="361" t="s">
        <v>1965</v>
      </c>
      <c r="NI843" s="180"/>
      <c r="NJ843" s="180">
        <f>VLOOKUP(NG843,$A$879:$F$2508,6,FALSE)</f>
        <v>33</v>
      </c>
      <c r="NK843" s="179" t="s">
        <v>69</v>
      </c>
      <c r="NL843" s="10">
        <f>NJ843*1.1</f>
        <v>36.300000000000004</v>
      </c>
      <c r="NM843" s="10"/>
      <c r="NN843" s="233"/>
      <c r="NO843" s="179" t="s">
        <v>104</v>
      </c>
      <c r="NP843" s="361" t="s">
        <v>536</v>
      </c>
      <c r="NR843" s="180"/>
      <c r="NS843" s="180">
        <f>VLOOKUP(NP843,$A$879:$F$2508,6,FALSE)</f>
        <v>31</v>
      </c>
      <c r="NT843" s="179" t="s">
        <v>69</v>
      </c>
      <c r="NU843" s="10">
        <f>NS843*1.1</f>
        <v>34.1</v>
      </c>
      <c r="NV843" s="10"/>
      <c r="NW843" s="233"/>
      <c r="NX843" s="179" t="s">
        <v>104</v>
      </c>
      <c r="NY843" s="361" t="s">
        <v>2126</v>
      </c>
      <c r="OA843" s="180"/>
      <c r="OB843" s="180">
        <f>VLOOKUP(NY843,$A$879:$F$2508,6,FALSE)</f>
        <v>20</v>
      </c>
      <c r="OC843" s="179" t="s">
        <v>69</v>
      </c>
      <c r="OD843" s="10">
        <f>OB843*1.1</f>
        <v>22</v>
      </c>
      <c r="OE843" s="10"/>
      <c r="OF843" s="233"/>
      <c r="OG843" s="179" t="s">
        <v>104</v>
      </c>
      <c r="OH843" s="361" t="s">
        <v>441</v>
      </c>
      <c r="OJ843" s="180"/>
      <c r="OK843" s="180">
        <f>VLOOKUP(OH843,$A$879:$F$2508,6,FALSE)</f>
        <v>0</v>
      </c>
      <c r="OL843" s="179" t="s">
        <v>69</v>
      </c>
      <c r="OM843" s="10">
        <f>OK843*1.1</f>
        <v>0</v>
      </c>
      <c r="ON843" s="10"/>
      <c r="OO843" s="233"/>
      <c r="OP843" s="179" t="s">
        <v>104</v>
      </c>
      <c r="OQ843" s="361" t="s">
        <v>583</v>
      </c>
      <c r="OS843" s="180"/>
      <c r="OT843" s="180">
        <f>VLOOKUP(OQ843,$A$879:$F$2508,6,FALSE)</f>
        <v>51</v>
      </c>
      <c r="OU843" s="179" t="s">
        <v>69</v>
      </c>
      <c r="OV843" s="10">
        <f>OT843*1.1</f>
        <v>56.1</v>
      </c>
      <c r="OW843" s="10"/>
      <c r="OX843" s="233"/>
      <c r="OY843" s="179" t="s">
        <v>104</v>
      </c>
      <c r="OZ843" s="371" t="s">
        <v>846</v>
      </c>
      <c r="PB843" s="180"/>
      <c r="PC843" s="180">
        <f>VLOOKUP(OZ843,$A$879:$F$2508,6,FALSE)</f>
        <v>146</v>
      </c>
      <c r="PD843" s="179" t="s">
        <v>69</v>
      </c>
      <c r="PE843" s="10">
        <f>PC843*1.1</f>
        <v>160.60000000000002</v>
      </c>
      <c r="PF843" s="10"/>
      <c r="PG843" s="233"/>
      <c r="PH843" s="179" t="s">
        <v>104</v>
      </c>
      <c r="PI843" s="361" t="s">
        <v>3451</v>
      </c>
      <c r="PK843" s="180"/>
      <c r="PL843" s="180">
        <f>VLOOKUP(PI843,$A$879:$F$2508,6,FALSE)</f>
        <v>0</v>
      </c>
      <c r="PM843" s="179" t="s">
        <v>69</v>
      </c>
      <c r="PN843" s="10">
        <f>PL843*1.1</f>
        <v>0</v>
      </c>
      <c r="PO843" s="10"/>
      <c r="PP843" s="233"/>
      <c r="PQ843" s="179" t="s">
        <v>104</v>
      </c>
      <c r="PR843" s="361" t="s">
        <v>856</v>
      </c>
      <c r="PT843" s="180"/>
      <c r="PU843" s="180">
        <f>VLOOKUP(PR843,$A$879:$F$2508,6,FALSE)</f>
        <v>18</v>
      </c>
      <c r="PV843" s="179" t="s">
        <v>69</v>
      </c>
      <c r="PW843" s="10">
        <f>PU843*1.1</f>
        <v>19.8</v>
      </c>
      <c r="PX843" s="10"/>
      <c r="PY843" s="233"/>
      <c r="PZ843" s="179" t="s">
        <v>104</v>
      </c>
      <c r="QA843" s="363" t="s">
        <v>1003</v>
      </c>
      <c r="QC843" s="180"/>
      <c r="QD843" s="180">
        <f>VLOOKUP(QA843,$A$879:$F$2508,6,FALSE)</f>
        <v>103</v>
      </c>
      <c r="QE843" s="179" t="s">
        <v>69</v>
      </c>
      <c r="QF843" s="10">
        <f>QD843*1.1</f>
        <v>113.30000000000001</v>
      </c>
      <c r="QG843" s="10"/>
      <c r="QH843" s="233"/>
      <c r="QI843" s="179" t="s">
        <v>104</v>
      </c>
      <c r="QJ843" s="369" t="s">
        <v>183</v>
      </c>
      <c r="QL843" s="180"/>
      <c r="QM843" s="180" t="e">
        <f>VLOOKUP(QJ843,$A$879:$F$2508,6,FALSE)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1" t="s">
        <v>960</v>
      </c>
      <c r="QU843" s="180"/>
      <c r="QV843" s="180">
        <f>VLOOKUP(QS843,$A$879:$F$2508,6,FALSE)</f>
        <v>31</v>
      </c>
      <c r="QW843" s="179" t="s">
        <v>69</v>
      </c>
      <c r="QX843" s="10">
        <f>QV843*1.1</f>
        <v>34.1</v>
      </c>
      <c r="QY843" s="10"/>
      <c r="QZ843" s="233"/>
      <c r="RA843" s="179" t="s">
        <v>104</v>
      </c>
      <c r="RB843" s="361" t="s">
        <v>852</v>
      </c>
      <c r="RD843" s="180"/>
      <c r="RE843" s="180">
        <f>VLOOKUP(RB843,$A$879:$F$2508,6,FALSE)</f>
        <v>13</v>
      </c>
      <c r="RF843" s="179" t="s">
        <v>69</v>
      </c>
      <c r="RG843" s="10">
        <f>RE843*1.1</f>
        <v>14.3</v>
      </c>
      <c r="RH843" s="10"/>
      <c r="RI843" s="233"/>
      <c r="RJ843" s="179" t="s">
        <v>104</v>
      </c>
      <c r="RK843" s="361" t="s">
        <v>1041</v>
      </c>
      <c r="RM843" s="180"/>
      <c r="RN843" s="180">
        <f>VLOOKUP(RK843,$A$879:$F$2508,6,FALSE)</f>
        <v>70</v>
      </c>
      <c r="RO843" s="179" t="s">
        <v>69</v>
      </c>
      <c r="RP843" s="10">
        <f>RN843*1.1</f>
        <v>77</v>
      </c>
      <c r="RQ843" s="10"/>
      <c r="RR843" s="233"/>
      <c r="RS843" s="179" t="s">
        <v>104</v>
      </c>
      <c r="RT843" s="369" t="s">
        <v>183</v>
      </c>
      <c r="RV843" s="180"/>
      <c r="RW843" s="180" t="e">
        <f>VLOOKUP(RT843,$A$879:$F$2508,6,FALSE)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1" t="s">
        <v>1993</v>
      </c>
      <c r="SE843" s="180"/>
      <c r="SF843" s="180">
        <f>VLOOKUP(SC843,$A$879:$F$2508,6,FALSE)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1" t="s">
        <v>512</v>
      </c>
      <c r="SN843" s="180"/>
      <c r="SO843" s="180">
        <f>VLOOKUP(SL843,$A$879:$F$2508,6,FALSE)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1" t="s">
        <v>470</v>
      </c>
      <c r="SW843" s="180"/>
      <c r="SX843" s="180">
        <f>VLOOKUP(SU843,$A$879:$F$2508,6,FALSE)</f>
        <v>10</v>
      </c>
      <c r="SY843" s="179" t="s">
        <v>69</v>
      </c>
      <c r="SZ843" s="10">
        <f>SX843*1.1</f>
        <v>11</v>
      </c>
      <c r="TA843" s="10"/>
      <c r="TB843" s="239"/>
      <c r="TC843" s="179" t="s">
        <v>104</v>
      </c>
      <c r="TD843" s="369" t="s">
        <v>183</v>
      </c>
      <c r="TF843" s="180"/>
      <c r="TG843" s="180" t="e">
        <f>VLOOKUP(TD843,$A$879:$F$2508,6,FALSE)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1" t="s">
        <v>615</v>
      </c>
      <c r="TO843" s="180"/>
      <c r="TP843" s="180">
        <f>VLOOKUP(TM843,$A$879:$F$2508,6,FALSE)</f>
        <v>31</v>
      </c>
      <c r="TQ843" s="179" t="s">
        <v>69</v>
      </c>
      <c r="TR843" s="10">
        <f>TP843*1.1</f>
        <v>34.1</v>
      </c>
      <c r="TS843" s="10"/>
      <c r="TT843" s="239"/>
      <c r="TU843" s="179" t="s">
        <v>104</v>
      </c>
      <c r="TV843" s="361" t="s">
        <v>1988</v>
      </c>
      <c r="TX843" s="180"/>
      <c r="TY843" s="180">
        <f>VLOOKUP(TV843,$A$879:$F$2508,6,FALSE)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1" t="s">
        <v>730</v>
      </c>
      <c r="UG843" s="180"/>
      <c r="UH843" s="180">
        <f>VLOOKUP(UE843,$A$879:$F$2508,6,FALSE)</f>
        <v>4</v>
      </c>
      <c r="UI843" s="179" t="s">
        <v>69</v>
      </c>
      <c r="UJ843" s="10">
        <f>UH843*1.1</f>
        <v>4.4000000000000004</v>
      </c>
      <c r="UK843" s="10"/>
      <c r="UL843" s="239"/>
      <c r="UM843" s="179" t="s">
        <v>104</v>
      </c>
      <c r="UN843" s="369" t="s">
        <v>183</v>
      </c>
      <c r="UP843" s="180"/>
      <c r="UQ843" s="180" t="e">
        <f>VLOOKUP(UN843,$A$879:$F$2508,6,FALSE)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1" t="s">
        <v>528</v>
      </c>
      <c r="UY843" s="180"/>
      <c r="UZ843" s="180">
        <f>VLOOKUP(UW843,$A$879:$F$2508,6,FALSE)</f>
        <v>0</v>
      </c>
      <c r="VA843" s="179" t="s">
        <v>69</v>
      </c>
      <c r="VB843" s="10">
        <f>UZ843*1.1</f>
        <v>0</v>
      </c>
      <c r="VC843" s="10"/>
      <c r="VD843" s="239"/>
      <c r="VE843" s="179" t="s">
        <v>104</v>
      </c>
      <c r="VF843" s="369" t="s">
        <v>183</v>
      </c>
      <c r="VH843" s="180"/>
      <c r="VI843" s="180" t="e">
        <f>VLOOKUP(VF843,$A$879:$F$2508,6,FALSE)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1" t="s">
        <v>599</v>
      </c>
      <c r="VQ843" s="180"/>
      <c r="VR843" s="180">
        <f>VLOOKUP(VO843,$A$879:$F$2508,6,FALSE)</f>
        <v>47</v>
      </c>
      <c r="VS843" s="179" t="s">
        <v>69</v>
      </c>
      <c r="VT843" s="10">
        <f>VR843*1.1</f>
        <v>51.7</v>
      </c>
      <c r="VU843" s="10"/>
      <c r="VV843" s="239"/>
      <c r="VW843" s="179" t="s">
        <v>104</v>
      </c>
      <c r="VX843" s="369" t="s">
        <v>183</v>
      </c>
      <c r="VZ843" s="180"/>
      <c r="WA843" s="180" t="e">
        <f>VLOOKUP(VX843,$A$879:$F$2508,6,FALSE)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1" t="s">
        <v>1380</v>
      </c>
      <c r="WI843" s="180"/>
      <c r="WJ843" s="180">
        <f>VLOOKUP(WG843,$A$879:$F$2508,6,FALSE)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1" t="s">
        <v>536</v>
      </c>
      <c r="WQ843" s="180"/>
      <c r="WR843" s="180"/>
      <c r="WS843" s="180">
        <f>VLOOKUP(WP843,$A$879:$F$2508,6,FALSE)</f>
        <v>31</v>
      </c>
      <c r="WT843" s="179" t="s">
        <v>69</v>
      </c>
      <c r="WU843" s="10">
        <f>WS843*1.1</f>
        <v>34.1</v>
      </c>
      <c r="WV843" s="10"/>
      <c r="WW843" s="239"/>
      <c r="WX843" s="179" t="s">
        <v>104</v>
      </c>
      <c r="WY843" s="361" t="s">
        <v>512</v>
      </c>
      <c r="XA843" s="180"/>
      <c r="XB843" s="180">
        <f>VLOOKUP(WY843,$A$879:$F$2508,6,FALSE)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1" t="s">
        <v>1793</v>
      </c>
      <c r="XJ843" s="180"/>
      <c r="XK843" s="180">
        <f>VLOOKUP(XH843,$A$879:$F$2508,6,FALSE)</f>
        <v>11</v>
      </c>
      <c r="XL843" s="179" t="s">
        <v>69</v>
      </c>
      <c r="XM843" s="10">
        <f>XK843*1.1</f>
        <v>12.100000000000001</v>
      </c>
      <c r="XO843" s="239"/>
      <c r="XP843" s="179" t="s">
        <v>104</v>
      </c>
      <c r="XQ843" s="361" t="s">
        <v>1993</v>
      </c>
      <c r="XS843" s="180"/>
      <c r="XT843" s="180">
        <f>VLOOKUP(XQ843,$A$879:$F$2508,6,FALSE)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1" t="s">
        <v>1380</v>
      </c>
      <c r="YB843" s="180"/>
      <c r="YC843" s="180">
        <f>VLOOKUP(XZ843,$A$879:$F$2508,6,FALSE)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1" t="s">
        <v>1728</v>
      </c>
      <c r="YK843" s="180"/>
      <c r="YL843" s="180">
        <f>VLOOKUP(YI843,$A$879:$F$2508,6,FALSE)</f>
        <v>14</v>
      </c>
      <c r="YM843" s="179" t="s">
        <v>69</v>
      </c>
      <c r="YN843" s="10">
        <f>YL843*1.1</f>
        <v>15.400000000000002</v>
      </c>
      <c r="YO843" s="10"/>
      <c r="YP843" s="239"/>
      <c r="YQ843" s="179" t="s">
        <v>104</v>
      </c>
      <c r="YR843" s="361" t="s">
        <v>846</v>
      </c>
      <c r="YT843" s="180"/>
      <c r="YU843" s="180">
        <f>VLOOKUP(YR843,$A$879:$F$2508,6,FALSE)</f>
        <v>146</v>
      </c>
      <c r="YV843" s="179" t="s">
        <v>69</v>
      </c>
      <c r="YW843" s="10">
        <f>YU843*1.1</f>
        <v>160.60000000000002</v>
      </c>
      <c r="YY843" s="239"/>
      <c r="YZ843" s="179" t="s">
        <v>104</v>
      </c>
      <c r="ZA843" s="361" t="s">
        <v>2019</v>
      </c>
      <c r="ZC843" s="180"/>
      <c r="ZD843" s="180">
        <f>VLOOKUP(ZA843,$A$879:$F$2508,6,FALSE)</f>
        <v>2</v>
      </c>
      <c r="ZE843" s="179" t="s">
        <v>69</v>
      </c>
      <c r="ZF843" s="10">
        <f>ZD843*1.1</f>
        <v>2.2000000000000002</v>
      </c>
      <c r="ZH843" s="239"/>
      <c r="ZI843" s="179" t="s">
        <v>104</v>
      </c>
      <c r="ZJ843" s="361" t="s">
        <v>1001</v>
      </c>
      <c r="ZL843" s="180"/>
      <c r="ZM843" s="180">
        <f>VLOOKUP(ZJ843,$A$879:$F$2508,6,FALSE)</f>
        <v>93</v>
      </c>
      <c r="ZN843" s="179" t="s">
        <v>69</v>
      </c>
      <c r="ZO843" s="10">
        <f>ZM843*1.1</f>
        <v>102.30000000000001</v>
      </c>
      <c r="ZQ843" s="239"/>
      <c r="ZR843" s="179" t="s">
        <v>104</v>
      </c>
      <c r="ZS843" s="361" t="s">
        <v>423</v>
      </c>
      <c r="ZU843" s="180"/>
      <c r="ZV843" s="180">
        <f>VLOOKUP(ZS843,$A$879:$F$2508,6,FALSE)</f>
        <v>39</v>
      </c>
      <c r="ZW843" s="179" t="s">
        <v>69</v>
      </c>
      <c r="ZX843" s="10">
        <f>ZV843*1.1</f>
        <v>42.900000000000006</v>
      </c>
      <c r="ZY843" s="10"/>
      <c r="ZZ843" s="239"/>
      <c r="AAA843" s="179" t="s">
        <v>104</v>
      </c>
      <c r="AAB843" s="361" t="s">
        <v>512</v>
      </c>
      <c r="AAD843" s="180"/>
      <c r="AAE843" s="180">
        <f>VLOOKUP(AAB843,$A$879:$F$2508,6,FALSE)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VLOOKUP(AAK843,$A$879:$F$2508,6,FALSE)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1" t="s">
        <v>1988</v>
      </c>
      <c r="AAV843" s="180"/>
      <c r="AAW843" s="180">
        <f>VLOOKUP(AAT843,$A$879:$F$2508,6,FALSE)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5" t="s">
        <v>2121</v>
      </c>
      <c r="ABE843" s="180"/>
      <c r="ABF843" s="180">
        <f>VLOOKUP(ABC843,$A$879:$F$2508,6,FALSE)</f>
        <v>102</v>
      </c>
      <c r="ABG843" s="179" t="s">
        <v>69</v>
      </c>
      <c r="ABH843" s="10">
        <f>ABF843*1.1</f>
        <v>112.2</v>
      </c>
      <c r="ABI843" s="10"/>
      <c r="ABJ843" s="239"/>
      <c r="ABK843" s="179" t="s">
        <v>104</v>
      </c>
      <c r="ABL843" s="361" t="s">
        <v>429</v>
      </c>
      <c r="ABN843" s="180"/>
      <c r="ABO843" s="180">
        <f>VLOOKUP(ABL843,$A$879:$F$2508,6,FALSE)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VLOOKUP(ABU843,$A$879:$F$2508,6,FALSE)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VLOOKUP(ACD843,$A$879:$F$2508,6,FALSE)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VLOOKUP(ACM843,$A$879:$F$2508,6,FALSE)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VLOOKUP(ACV843,$A$879:$F$2508,6,FALSE)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1" t="s">
        <v>729</v>
      </c>
      <c r="ADG843" s="180"/>
      <c r="ADH843" s="180">
        <f>VLOOKUP(ADE843,$A$879:$F$2508,6,FALSE)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VLOOKUP(ADN843,$A$879:$F$2508,6,FALSE)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1" t="s">
        <v>565</v>
      </c>
      <c r="ADY843" s="180"/>
      <c r="ADZ843" s="180">
        <f>VLOOKUP(ADW843,$A$879:$F$2508,6,FALSE)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VLOOKUP(AEF843,$A$879:$F$2508,6,FALSE)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VLOOKUP(AEO843,$A$879:$F$2508,6,FALSE)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VLOOKUP(AEX843,$A$879:$F$2508,6,FALSE)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VLOOKUP(AFG843,$A$879:$F$2508,6,FALSE)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VLOOKUP(AFP843,$A$879:$F$2508,6,FALSE)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1" t="s">
        <v>1380</v>
      </c>
      <c r="AGA843" s="180"/>
      <c r="AGB843" s="180">
        <f>VLOOKUP(AFY843,$A$879:$F$2508,6,FALSE)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1" t="s">
        <v>470</v>
      </c>
      <c r="AGJ843" s="180"/>
      <c r="AGK843" s="180">
        <f>VLOOKUP(AGH843,$A$879:$F$2508,6,FALSE)</f>
        <v>10</v>
      </c>
      <c r="AGL843" s="179" t="s">
        <v>69</v>
      </c>
      <c r="AGM843" s="10">
        <f>AGK843*1.1</f>
        <v>11</v>
      </c>
      <c r="AGN843" s="10"/>
      <c r="AGO843" s="239"/>
      <c r="AGP843" s="179" t="s">
        <v>104</v>
      </c>
      <c r="AGQ843" s="361" t="s">
        <v>473</v>
      </c>
      <c r="AGS843" s="180"/>
      <c r="AGT843" s="180">
        <f>VLOOKUP(AGQ843,$A$879:$F$2508,6,FALSE)</f>
        <v>10</v>
      </c>
      <c r="AGU843" s="179" t="s">
        <v>69</v>
      </c>
      <c r="AGV843" s="10">
        <f>AGT843*1.1</f>
        <v>11</v>
      </c>
      <c r="AGW843" s="10"/>
      <c r="AGX843" s="239"/>
      <c r="AGY843" s="179" t="s">
        <v>104</v>
      </c>
      <c r="AGZ843" s="361" t="s">
        <v>1793</v>
      </c>
      <c r="AHB843" s="180"/>
      <c r="AHC843" s="180">
        <f>VLOOKUP(AGZ843,$A$879:$F$2508,6,FALSE)</f>
        <v>11</v>
      </c>
      <c r="AHD843" s="179" t="s">
        <v>69</v>
      </c>
      <c r="AHE843" s="10">
        <f>AHC843*1.1</f>
        <v>12.100000000000001</v>
      </c>
      <c r="AHF843" s="10"/>
      <c r="AHG843" s="239"/>
      <c r="AHH843" s="179" t="s">
        <v>104</v>
      </c>
      <c r="AHI843" s="441" t="s">
        <v>1988</v>
      </c>
      <c r="AHK843" s="180"/>
      <c r="AHL843" s="180">
        <f>VLOOKUP(AHI843,$A$879:$F$2508,6,FALSE)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1" t="s">
        <v>993</v>
      </c>
      <c r="AHT843" s="180"/>
      <c r="AHU843" s="180">
        <f>VLOOKUP(AHR843,$A$879:$F$2508,6,FALSE)</f>
        <v>9</v>
      </c>
      <c r="AHV843" s="179" t="s">
        <v>69</v>
      </c>
      <c r="AHW843" s="10">
        <f>AHU843*1.1</f>
        <v>9.9</v>
      </c>
      <c r="AHX843" s="10"/>
      <c r="AHY843" s="239"/>
      <c r="AHZ843" s="179" t="s">
        <v>104</v>
      </c>
      <c r="AIA843" s="361" t="s">
        <v>1988</v>
      </c>
      <c r="AIC843" s="180"/>
      <c r="AID843" s="180">
        <f>VLOOKUP(AIA843,$A$879:$F$2508,6,FALSE)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1" t="s">
        <v>1001</v>
      </c>
      <c r="AIL843" s="180"/>
      <c r="AIM843" s="180">
        <f>VLOOKUP(AIJ843,$A$879:$F$2508,6,FALSE)</f>
        <v>93</v>
      </c>
      <c r="AIN843" s="179" t="s">
        <v>69</v>
      </c>
      <c r="AIO843" s="10">
        <f>AIM843*1.1</f>
        <v>102.30000000000001</v>
      </c>
      <c r="AIP843" s="10"/>
      <c r="AIQ843" s="239"/>
      <c r="AIR843" s="179" t="s">
        <v>104</v>
      </c>
      <c r="AIS843" s="361" t="s">
        <v>470</v>
      </c>
      <c r="AIU843" s="180"/>
      <c r="AIV843" s="180">
        <f>VLOOKUP(AIS843,$A$879:$F$2508,6,FALSE)</f>
        <v>10</v>
      </c>
      <c r="AIW843" s="179" t="s">
        <v>69</v>
      </c>
      <c r="AIX843" s="10">
        <f>AIV843*1.1</f>
        <v>11</v>
      </c>
      <c r="AIY843" s="10"/>
      <c r="AIZ843" s="239"/>
      <c r="AJA843" s="179" t="s">
        <v>104</v>
      </c>
      <c r="AJB843" s="371" t="s">
        <v>1699</v>
      </c>
      <c r="AJD843" s="180"/>
      <c r="AJE843" s="180">
        <f>VLOOKUP(AJB843,$A$879:$F$2508,6,FALSE)</f>
        <v>6</v>
      </c>
      <c r="AJF843" s="179" t="s">
        <v>69</v>
      </c>
      <c r="AJG843" s="10">
        <f>AJE843*1.1</f>
        <v>6.6000000000000005</v>
      </c>
      <c r="AJH843" s="10"/>
      <c r="AJI843" s="239"/>
      <c r="AJJ843" s="179" t="s">
        <v>104</v>
      </c>
      <c r="AJK843" s="361" t="s">
        <v>2019</v>
      </c>
      <c r="AJM843" s="180"/>
      <c r="AJN843" s="180">
        <f>VLOOKUP(AJK843,$A$879:$F$2508,6,FALSE)</f>
        <v>2</v>
      </c>
      <c r="AJO843" s="179" t="s">
        <v>69</v>
      </c>
      <c r="AJP843" s="10">
        <f>AJN843*1.1</f>
        <v>2.2000000000000002</v>
      </c>
      <c r="AJQ843" s="10"/>
      <c r="AJR843" s="239"/>
      <c r="AJS843" s="179" t="s">
        <v>104</v>
      </c>
      <c r="AJT843" s="367" t="s">
        <v>1988</v>
      </c>
      <c r="AJV843" s="180"/>
      <c r="AJW843" s="180">
        <f>VLOOKUP(AJT843,$A$879:$F$2508,6,FALSE)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1" t="s">
        <v>846</v>
      </c>
      <c r="AKE843" s="180"/>
      <c r="AKF843" s="180">
        <f>VLOOKUP(AKC843,$A$879:$F$2508,6,FALSE)</f>
        <v>146</v>
      </c>
      <c r="AKG843" s="179" t="s">
        <v>69</v>
      </c>
      <c r="AKH843" s="10">
        <f>AKF843*1.1</f>
        <v>160.60000000000002</v>
      </c>
      <c r="AKI843" s="10"/>
      <c r="AKJ843" s="239"/>
      <c r="AKK843" s="179" t="s">
        <v>104</v>
      </c>
      <c r="AKL843" s="361" t="s">
        <v>1793</v>
      </c>
      <c r="AKN843" s="180"/>
      <c r="AKO843" s="180">
        <f>VLOOKUP(AKL843,$A$879:$F$2508,6,FALSE)</f>
        <v>11</v>
      </c>
      <c r="AKP843" s="179" t="s">
        <v>69</v>
      </c>
      <c r="AKQ843" s="10">
        <f>AKO843*1.1</f>
        <v>12.100000000000001</v>
      </c>
      <c r="AKR843" s="10"/>
      <c r="AKS843" s="239"/>
      <c r="AKT843" s="179" t="s">
        <v>104</v>
      </c>
      <c r="AKU843" s="361" t="s">
        <v>1988</v>
      </c>
      <c r="AKW843" s="180"/>
      <c r="AKX843" s="180">
        <f>VLOOKUP(AKU843,$A$879:$F$2508,6,FALSE)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1" t="s">
        <v>512</v>
      </c>
      <c r="ALF843" s="180"/>
      <c r="ALG843" s="180">
        <f>VLOOKUP(ALD843,$A$879:$F$2508,6,FALSE)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1" t="s">
        <v>1965</v>
      </c>
      <c r="ALO843" s="180"/>
      <c r="ALP843" s="180">
        <f>VLOOKUP(ALM843,$A$879:$F$2508,6,FALSE)</f>
        <v>33</v>
      </c>
      <c r="ALQ843" s="179" t="s">
        <v>69</v>
      </c>
      <c r="ALR843" s="10">
        <f>ALP843*1.1</f>
        <v>36.300000000000004</v>
      </c>
      <c r="ALS843" s="10"/>
      <c r="ALT843" s="239"/>
      <c r="ALU843" s="179" t="s">
        <v>104</v>
      </c>
      <c r="ALV843" s="361" t="s">
        <v>1716</v>
      </c>
      <c r="ALX843" s="180"/>
      <c r="ALY843" s="180">
        <f>VLOOKUP(ALV843,$A$879:$F$2508,6,FALSE)</f>
        <v>51</v>
      </c>
      <c r="ALZ843" s="179" t="s">
        <v>69</v>
      </c>
      <c r="AMA843" s="10">
        <f>ALY843*1.1</f>
        <v>56.1</v>
      </c>
      <c r="AMB843" s="10"/>
      <c r="AMC843" s="239"/>
      <c r="AMD843" s="179" t="s">
        <v>104</v>
      </c>
      <c r="AME843" s="444" t="s">
        <v>2584</v>
      </c>
      <c r="AMG843" s="180"/>
      <c r="AMH843" s="180">
        <f>VLOOKUP(AME843,$A$879:$F$2508,6,FALSE)</f>
        <v>21</v>
      </c>
      <c r="AMI843" s="179" t="s">
        <v>69</v>
      </c>
      <c r="AMJ843" s="10">
        <f>AMH843*1.1</f>
        <v>23.1</v>
      </c>
      <c r="AMK843" s="10"/>
      <c r="AML843" s="239"/>
      <c r="AMM843" s="179" t="s">
        <v>104</v>
      </c>
      <c r="AMN843" s="363" t="s">
        <v>423</v>
      </c>
      <c r="AMP843" s="180"/>
      <c r="AMQ843" s="180">
        <f>VLOOKUP(AMN843,$A$879:$F$2508,6,FALSE)</f>
        <v>39</v>
      </c>
      <c r="AMR843" s="179" t="s">
        <v>69</v>
      </c>
      <c r="AMS843" s="10">
        <f>AMQ843*1.1</f>
        <v>42.900000000000006</v>
      </c>
      <c r="AMT843" s="10"/>
      <c r="AMU843" s="239"/>
      <c r="AMV843" s="179" t="s">
        <v>104</v>
      </c>
      <c r="AMW843" s="361" t="s">
        <v>2019</v>
      </c>
      <c r="AMY843" s="180"/>
      <c r="AMZ843" s="180">
        <f>VLOOKUP(AMW843,$A$879:$F$2508,6,FALSE)</f>
        <v>2</v>
      </c>
      <c r="ANA843" s="179" t="s">
        <v>69</v>
      </c>
      <c r="ANB843" s="10">
        <f>AMZ843*1.1</f>
        <v>2.2000000000000002</v>
      </c>
      <c r="ANC843" s="10"/>
      <c r="AND843" s="239"/>
      <c r="ANE843" s="179" t="s">
        <v>104</v>
      </c>
      <c r="ANF843" s="361" t="s">
        <v>2019</v>
      </c>
      <c r="ANH843" s="180"/>
      <c r="ANI843" s="180">
        <f>VLOOKUP(ANF843,$A$879:$F$2508,6,FALSE)</f>
        <v>2</v>
      </c>
      <c r="ANJ843" s="179" t="s">
        <v>69</v>
      </c>
      <c r="ANK843" s="10">
        <f>ANI843*1.1</f>
        <v>2.2000000000000002</v>
      </c>
      <c r="ANL843" s="10"/>
      <c r="ANM843" s="239"/>
      <c r="ANN843" s="179" t="s">
        <v>104</v>
      </c>
      <c r="ANO843" s="371" t="s">
        <v>846</v>
      </c>
      <c r="ANQ843" s="180"/>
      <c r="ANR843" s="180">
        <f>VLOOKUP(ANO843,$A$879:$F$2508,6,FALSE)</f>
        <v>146</v>
      </c>
      <c r="ANS843" s="179" t="s">
        <v>69</v>
      </c>
      <c r="ANT843" s="10">
        <f>ANR843*1.1</f>
        <v>160.60000000000002</v>
      </c>
      <c r="ANU843" s="10"/>
      <c r="ANV843" s="239"/>
      <c r="ANW843" s="179" t="s">
        <v>104</v>
      </c>
      <c r="ANX843" s="361" t="s">
        <v>745</v>
      </c>
      <c r="ANZ843" s="180"/>
      <c r="AOA843" s="180">
        <f>VLOOKUP(ANX843,$A$879:$F$2508,6,FALSE)</f>
        <v>1</v>
      </c>
      <c r="AOB843" s="179" t="s">
        <v>69</v>
      </c>
      <c r="AOC843" s="10">
        <f>AOA843*1.1</f>
        <v>1.1000000000000001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VLOOKUP(AOG843,$A$879:$F$2508,6,FALSE)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1" t="s">
        <v>1699</v>
      </c>
      <c r="AOR843" s="180"/>
      <c r="AOS843" s="180">
        <f>VLOOKUP(AOP843,$A$879:$F$2508,6,FALSE)</f>
        <v>6</v>
      </c>
      <c r="AOT843" s="179" t="s">
        <v>69</v>
      </c>
      <c r="AOU843" s="10">
        <f>AOS843*1.1</f>
        <v>6.6000000000000005</v>
      </c>
      <c r="AOV843" s="10"/>
      <c r="AOW843" s="239"/>
      <c r="AOX843" s="179" t="s">
        <v>104</v>
      </c>
      <c r="AOY843" s="447" t="s">
        <v>730</v>
      </c>
      <c r="APA843" s="180"/>
      <c r="APB843" s="180">
        <f>VLOOKUP(AOY843,$A$879:$F$2508,6,FALSE)</f>
        <v>4</v>
      </c>
      <c r="APC843" s="179" t="s">
        <v>69</v>
      </c>
      <c r="APD843" s="10">
        <f>APB843*1.1</f>
        <v>4.4000000000000004</v>
      </c>
      <c r="APE843" s="10"/>
      <c r="APF843" s="239"/>
      <c r="APG843" s="179" t="s">
        <v>104</v>
      </c>
      <c r="APH843" s="361" t="s">
        <v>439</v>
      </c>
      <c r="APJ843" s="180"/>
      <c r="APK843" s="180">
        <f>VLOOKUP(APH843,$A$879:$F$2508,6,FALSE)</f>
        <v>1</v>
      </c>
      <c r="APL843" s="179" t="s">
        <v>69</v>
      </c>
      <c r="APM843" s="10">
        <f>APK843*1.1</f>
        <v>1.1000000000000001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VLOOKUP(APQ843,$A$879:$F$2508,6,FALSE)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1" t="s">
        <v>470</v>
      </c>
      <c r="AQB843" s="180"/>
      <c r="AQC843" s="180">
        <f>VLOOKUP(APZ843,$A$879:$F$2508,6,FALSE)</f>
        <v>10</v>
      </c>
      <c r="AQD843" s="179" t="s">
        <v>69</v>
      </c>
      <c r="AQE843" s="10">
        <f>AQC843*1.1</f>
        <v>11</v>
      </c>
      <c r="AQF843" s="10"/>
      <c r="AQG843" s="239"/>
      <c r="AQH843" s="179" t="s">
        <v>104</v>
      </c>
      <c r="AQI843" s="361" t="s">
        <v>622</v>
      </c>
      <c r="AQK843" s="180"/>
      <c r="AQL843" s="180">
        <f>VLOOKUP(AQI843,$A$879:$F$2508,6,FALSE)</f>
        <v>0</v>
      </c>
      <c r="AQM843" s="179" t="s">
        <v>69</v>
      </c>
      <c r="AQN843" s="10">
        <f>AQL843*1.1</f>
        <v>0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VLOOKUP(AQR843,$A$879:$F$2508,6,FALSE)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VLOOKUP(ARA843,$A$879:$F$2508,6,FALSE)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VLOOKUP(ARJ843,$A$879:$F$2508,6,FALSE)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VLOOKUP(ARS843,$A$879:$F$2508,6,FALSE)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1" t="s">
        <v>473</v>
      </c>
      <c r="ASD843" s="180"/>
      <c r="ASE843" s="180">
        <f>VLOOKUP(ASB843,$A$879:$F$2508,6,FALSE)</f>
        <v>10</v>
      </c>
      <c r="ASF843" s="179" t="s">
        <v>69</v>
      </c>
      <c r="ASG843" s="10">
        <f>ASE843*1.1</f>
        <v>11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VLOOKUP(ASK843,$A$879:$F$2508,6,FALSE)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1" t="s">
        <v>2138</v>
      </c>
      <c r="ASV843" s="180"/>
      <c r="ASW843" s="180">
        <f>VLOOKUP(AST843,$A$879:$F$2508,6,FALSE)</f>
        <v>5</v>
      </c>
      <c r="ASX843" s="179" t="s">
        <v>69</v>
      </c>
      <c r="ASY843" s="10">
        <f>ASW843*1.1</f>
        <v>5.5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VLOOKUP(ATC843,$A$879:$F$2508,6,FALSE)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VLOOKUP(ATL843,$A$879:$F$2508,6,FALSE)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VLOOKUP(ATU843,$A$879:$F$2508,6,FALSE)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VLOOKUP(AUD843,$A$879:$F$2508,6,FALSE)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VLOOKUP(AUM843,$A$879:$F$2508,6,FALSE)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VLOOKUP(AUV843,$A$879:$F$2508,6,FALSE)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VLOOKUP(AVE843,$A$879:$F$2508,6,FALSE)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VLOOKUP(AVN843,$A$879:$F$2508,6,FALSE)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VLOOKUP(AVW843,$A$879:$F$2508,6,FALSE)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VLOOKUP(AWF843,$A$879:$F$2508,6,FALSE)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1" t="s">
        <v>1988</v>
      </c>
      <c r="AWQ843" s="180"/>
      <c r="AWR843" s="180">
        <f>VLOOKUP(AWO843,$A$879:$F$2508,6,FALSE)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1" t="s">
        <v>2019</v>
      </c>
      <c r="AWZ843" s="180"/>
      <c r="AXA843" s="180">
        <f>VLOOKUP(AWX843,$A$879:$F$2508,6,FALSE)</f>
        <v>2</v>
      </c>
      <c r="AXB843" s="179" t="s">
        <v>69</v>
      </c>
      <c r="AXC843" s="10">
        <f>AXA843*1.1</f>
        <v>2.2000000000000002</v>
      </c>
      <c r="AXD843" s="10"/>
      <c r="AXE843" s="239"/>
      <c r="AXF843" s="179" t="s">
        <v>104</v>
      </c>
      <c r="AXG843" s="361" t="s">
        <v>1988</v>
      </c>
      <c r="AXI843" s="180"/>
      <c r="AXJ843" s="180">
        <f>VLOOKUP(AXG843,$A$879:$F$2508,6,FALSE)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1" t="s">
        <v>622</v>
      </c>
      <c r="AXR843" s="180"/>
      <c r="AXS843" s="180">
        <f>VLOOKUP(AXP843,$A$879:$F$2508,6,FALSE)</f>
        <v>0</v>
      </c>
      <c r="AXT843" s="179" t="s">
        <v>69</v>
      </c>
      <c r="AXU843" s="10">
        <f>AXS843*1.1</f>
        <v>0</v>
      </c>
      <c r="AXV843" s="10"/>
      <c r="AXW843" s="239"/>
      <c r="AXX843" s="179" t="s">
        <v>104</v>
      </c>
      <c r="AXY843" s="361" t="s">
        <v>3105</v>
      </c>
      <c r="AYA843" s="180"/>
      <c r="AYB843" s="180">
        <f>VLOOKUP(AXY843,$A$879:$F$2508,6,FALSE)</f>
        <v>43</v>
      </c>
      <c r="AYC843" s="179" t="s">
        <v>69</v>
      </c>
      <c r="AYD843" s="10">
        <f>AYB843*1.1</f>
        <v>47.300000000000004</v>
      </c>
      <c r="AYE843" s="10"/>
      <c r="AYF843" s="239"/>
      <c r="AYG843" s="179" t="s">
        <v>104</v>
      </c>
      <c r="AYH843" s="361" t="s">
        <v>1003</v>
      </c>
      <c r="AYJ843" s="180"/>
      <c r="AYK843" s="180">
        <f>VLOOKUP(AYH843,$A$879:$F$2508,6,FALSE)</f>
        <v>103</v>
      </c>
      <c r="AYL843" s="179" t="s">
        <v>69</v>
      </c>
      <c r="AYM843" s="10">
        <f>AYK843*1.1</f>
        <v>113.30000000000001</v>
      </c>
      <c r="AYN843" s="10"/>
      <c r="AYO843" s="239"/>
      <c r="AYP843" s="179" t="s">
        <v>104</v>
      </c>
      <c r="AYQ843" s="361" t="s">
        <v>1988</v>
      </c>
      <c r="AYS843" s="180"/>
      <c r="AYT843" s="180">
        <f>VLOOKUP(AYQ843,$A$879:$F$2508,6,FALSE)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1" t="s">
        <v>852</v>
      </c>
      <c r="AZB843" s="180"/>
      <c r="AZC843" s="180">
        <f>VLOOKUP(AYZ843,$A$879:$F$2508,6,FALSE)</f>
        <v>13</v>
      </c>
      <c r="AZD843" s="179" t="s">
        <v>69</v>
      </c>
      <c r="AZE843" s="10">
        <f>AZC843*1.1</f>
        <v>14.3</v>
      </c>
      <c r="AZF843" s="10"/>
      <c r="AZG843" s="239"/>
      <c r="AZH843" s="179" t="s">
        <v>104</v>
      </c>
      <c r="AZI843" s="361" t="s">
        <v>725</v>
      </c>
      <c r="AZK843" s="180"/>
      <c r="AZL843" s="180">
        <f>VLOOKUP(AZI843,$A$879:$F$2508,6,FALSE)</f>
        <v>58</v>
      </c>
      <c r="AZM843" s="179" t="s">
        <v>69</v>
      </c>
      <c r="AZN843" s="10">
        <f>AZL843*1.1</f>
        <v>63.800000000000004</v>
      </c>
      <c r="AZO843" s="10"/>
      <c r="AZP843" s="239"/>
      <c r="AZQ843" s="179" t="s">
        <v>104</v>
      </c>
      <c r="AZR843" s="361" t="s">
        <v>1748</v>
      </c>
      <c r="AZT843" s="180"/>
      <c r="AZU843" s="180">
        <f>VLOOKUP(AZR843,$A$879:$F$2508,6,FALSE)</f>
        <v>120</v>
      </c>
      <c r="AZV843" s="179" t="s">
        <v>69</v>
      </c>
      <c r="AZW843" s="10">
        <f>AZU843*1.1</f>
        <v>132</v>
      </c>
      <c r="AZX843" s="10"/>
      <c r="AZY843" s="239"/>
      <c r="AZZ843" s="179" t="s">
        <v>104</v>
      </c>
      <c r="BAA843" s="361" t="s">
        <v>852</v>
      </c>
      <c r="BAC843" s="180"/>
      <c r="BAD843" s="180">
        <f>VLOOKUP(BAA843,$A$879:$F$2508,6,FALSE)</f>
        <v>13</v>
      </c>
      <c r="BAE843" s="179" t="s">
        <v>69</v>
      </c>
      <c r="BAF843" s="10">
        <f>BAD843*1.1</f>
        <v>14.3</v>
      </c>
      <c r="BAG843" s="10"/>
      <c r="BAH843" s="239"/>
      <c r="BAI843" s="179" t="s">
        <v>104</v>
      </c>
      <c r="BAJ843" s="441" t="s">
        <v>1988</v>
      </c>
      <c r="BAL843" s="180"/>
      <c r="BAM843" s="180">
        <f>VLOOKUP(BAJ843,$A$879:$F$2508,6,FALSE)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1" t="s">
        <v>1988</v>
      </c>
      <c r="BAU843" s="180"/>
      <c r="BAV843" s="180">
        <f>VLOOKUP(BAS843,$A$879:$F$2508,6,FALSE)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1" t="s">
        <v>423</v>
      </c>
      <c r="BBD843" s="180"/>
      <c r="BBE843" s="180">
        <f>VLOOKUP(BBB843,$A$879:$F$2508,6,FALSE)</f>
        <v>39</v>
      </c>
      <c r="BBF843" s="179" t="s">
        <v>69</v>
      </c>
      <c r="BBG843" s="10">
        <f>BBE843*1.1</f>
        <v>42.900000000000006</v>
      </c>
      <c r="BBH843" s="10"/>
      <c r="BBI843" s="239"/>
      <c r="BBJ843" s="179" t="s">
        <v>104</v>
      </c>
      <c r="BBK843" s="361" t="s">
        <v>1716</v>
      </c>
      <c r="BBM843" s="180"/>
      <c r="BBN843" s="180">
        <f>VLOOKUP(BBK843,$A$879:$F$2508,6,FALSE)</f>
        <v>51</v>
      </c>
      <c r="BBO843" s="179" t="s">
        <v>69</v>
      </c>
      <c r="BBP843" s="10">
        <f>BBN843*1.1</f>
        <v>56.1</v>
      </c>
      <c r="BBQ843" s="10"/>
      <c r="BBR843" s="239"/>
      <c r="BBS843" s="179" t="s">
        <v>104</v>
      </c>
      <c r="BBT843" s="367" t="s">
        <v>3451</v>
      </c>
      <c r="BBV843" s="180"/>
      <c r="BBW843" s="180">
        <f>VLOOKUP(BBT843,$A$879:$F$2508,6,FALSE)</f>
        <v>0</v>
      </c>
      <c r="BBX843" s="179" t="s">
        <v>69</v>
      </c>
      <c r="BBY843" s="10">
        <f>BBW843*1.1</f>
        <v>0</v>
      </c>
      <c r="BBZ843" s="10"/>
      <c r="BCA843" s="239"/>
      <c r="BCB843" s="179" t="s">
        <v>104</v>
      </c>
      <c r="BCC843" s="361" t="s">
        <v>1041</v>
      </c>
      <c r="BCE843" s="180"/>
      <c r="BCF843" s="180">
        <f>VLOOKUP(BCC843,$A$879:$F$2508,6,FALSE)</f>
        <v>70</v>
      </c>
      <c r="BCG843" s="179" t="s">
        <v>69</v>
      </c>
      <c r="BCH843" s="10">
        <f>BCF843*1.1</f>
        <v>77</v>
      </c>
      <c r="BCI843" s="10"/>
      <c r="BCJ843" s="239"/>
      <c r="BCK843" s="179" t="s">
        <v>104</v>
      </c>
      <c r="BCL843" s="361" t="s">
        <v>993</v>
      </c>
      <c r="BCN843" s="180"/>
      <c r="BCO843" s="180">
        <f>VLOOKUP(BCL843,$A$879:$F$2508,6,FALSE)</f>
        <v>9</v>
      </c>
      <c r="BCP843" s="179" t="s">
        <v>69</v>
      </c>
      <c r="BCQ843" s="10">
        <f>BCO843*1.1</f>
        <v>9.9</v>
      </c>
      <c r="BCR843" s="10"/>
      <c r="BCS843" s="239"/>
      <c r="BCT843" s="179" t="s">
        <v>104</v>
      </c>
      <c r="BCU843" s="371" t="s">
        <v>2019</v>
      </c>
      <c r="BCW843" s="180"/>
      <c r="BCX843" s="180">
        <f>VLOOKUP(BCU843,$A$879:$F$2508,6,FALSE)</f>
        <v>2</v>
      </c>
      <c r="BCY843" s="179" t="s">
        <v>69</v>
      </c>
      <c r="BCZ843" s="10">
        <f>BCX843*1.1</f>
        <v>2.2000000000000002</v>
      </c>
      <c r="BDA843" s="10"/>
      <c r="BDB843" s="239"/>
      <c r="BDC843" s="179" t="s">
        <v>104</v>
      </c>
      <c r="BDD843" s="367" t="s">
        <v>993</v>
      </c>
      <c r="BDF843" s="180"/>
      <c r="BDG843" s="180">
        <f>VLOOKUP(BDD843,$A$879:$F$2508,6,FALSE)</f>
        <v>9</v>
      </c>
      <c r="BDH843" s="179" t="s">
        <v>69</v>
      </c>
      <c r="BDI843" s="10">
        <f>BDG843*1.1</f>
        <v>9.9</v>
      </c>
      <c r="BDJ843" s="10"/>
      <c r="BDK843" s="239"/>
      <c r="BDL843" s="179" t="s">
        <v>104</v>
      </c>
      <c r="BDM843" s="361" t="s">
        <v>993</v>
      </c>
      <c r="BDO843" s="180"/>
      <c r="BDP843" s="180">
        <f>VLOOKUP(BDM843,$A$879:$F$2508,6,FALSE)</f>
        <v>9</v>
      </c>
      <c r="BDQ843" s="179" t="s">
        <v>69</v>
      </c>
      <c r="BDR843" s="10">
        <f>BDP843*1.1</f>
        <v>9.9</v>
      </c>
      <c r="BDS843" s="10"/>
      <c r="BDT843" s="239"/>
      <c r="BDU843" s="179" t="s">
        <v>104</v>
      </c>
      <c r="BDV843" s="361" t="s">
        <v>599</v>
      </c>
      <c r="BDX843" s="180"/>
      <c r="BDY843" s="180">
        <f>VLOOKUP(BDV843,$A$879:$F$2508,6,FALSE)</f>
        <v>47</v>
      </c>
      <c r="BDZ843" s="179" t="s">
        <v>69</v>
      </c>
      <c r="BEA843" s="10">
        <f>BDY843*1.1</f>
        <v>51.7</v>
      </c>
      <c r="BEB843" s="10"/>
      <c r="BEC843" s="239"/>
      <c r="BED843" s="179" t="s">
        <v>104</v>
      </c>
      <c r="BEE843" s="361" t="s">
        <v>730</v>
      </c>
      <c r="BEG843" s="180"/>
      <c r="BEH843" s="180">
        <f>VLOOKUP(BEE843,$A$879:$F$2508,6,FALSE)</f>
        <v>4</v>
      </c>
      <c r="BEI843" s="179" t="s">
        <v>69</v>
      </c>
      <c r="BEJ843" s="10">
        <f>BEH843*1.1</f>
        <v>4.4000000000000004</v>
      </c>
      <c r="BEK843" s="10"/>
      <c r="BEL843" s="239"/>
      <c r="BEM843" s="179" t="s">
        <v>104</v>
      </c>
      <c r="BEN843" s="361" t="s">
        <v>429</v>
      </c>
      <c r="BEP843" s="180"/>
      <c r="BEQ843" s="180">
        <f>VLOOKUP(BEN843,$A$879:$F$2508,6,FALSE)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1" t="s">
        <v>521</v>
      </c>
      <c r="BEY843" s="180"/>
      <c r="BEZ843" s="180">
        <f>VLOOKUP(BEW843,$A$879:$F$2508,6,FALSE)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1" t="s">
        <v>599</v>
      </c>
      <c r="BFH843" s="180"/>
      <c r="BFI843" s="180">
        <f>VLOOKUP(BFF843,$A$879:$F$2508,6,FALSE)</f>
        <v>47</v>
      </c>
      <c r="BFJ843" s="179" t="s">
        <v>69</v>
      </c>
      <c r="BFK843" s="10">
        <f>BFI843*1.1</f>
        <v>51.7</v>
      </c>
      <c r="BFL843" s="10"/>
      <c r="BFM843" s="239"/>
      <c r="BFN843" s="179" t="s">
        <v>104</v>
      </c>
      <c r="BFO843" s="361" t="s">
        <v>536</v>
      </c>
      <c r="BFQ843" s="180"/>
      <c r="BFR843" s="180">
        <f>VLOOKUP(BFO843,$A$879:$F$2508,6,FALSE)</f>
        <v>31</v>
      </c>
      <c r="BFS843" s="179" t="s">
        <v>69</v>
      </c>
      <c r="BFT843" s="10">
        <f>BFR843*1.1</f>
        <v>34.1</v>
      </c>
      <c r="BFU843" s="10"/>
      <c r="BFV843" s="239"/>
      <c r="BFW843" s="179" t="s">
        <v>104</v>
      </c>
      <c r="BFX843" s="371" t="s">
        <v>2340</v>
      </c>
      <c r="BFZ843" s="180"/>
      <c r="BGA843" s="180">
        <f>VLOOKUP(BFX843,$A$879:$F$2508,6,FALSE)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1" t="s">
        <v>751</v>
      </c>
      <c r="BGI843" s="180"/>
      <c r="BGJ843" s="180">
        <f>VLOOKUP(BGG843,$A$879:$F$2508,6,FALSE)</f>
        <v>36</v>
      </c>
      <c r="BGK843" s="179" t="s">
        <v>69</v>
      </c>
      <c r="BGL843" s="10">
        <f>BGJ843*1.1</f>
        <v>39.6</v>
      </c>
      <c r="BGM843" s="10"/>
      <c r="BGN843" s="239"/>
      <c r="BGO843" s="179" t="s">
        <v>104</v>
      </c>
      <c r="BGP843" s="371" t="s">
        <v>536</v>
      </c>
      <c r="BGR843" s="180"/>
      <c r="BGS843" s="180">
        <f>VLOOKUP(BGP843,$A$879:$F$2508,6,FALSE)</f>
        <v>31</v>
      </c>
      <c r="BGT843" s="179" t="s">
        <v>69</v>
      </c>
      <c r="BGU843" s="10">
        <f>BGS843*1.1</f>
        <v>34.1</v>
      </c>
      <c r="BGV843" s="10"/>
      <c r="BGW843" s="239"/>
      <c r="BGX843" s="179" t="s">
        <v>104</v>
      </c>
      <c r="BGY843" s="361" t="s">
        <v>1965</v>
      </c>
      <c r="BHA843" s="180"/>
      <c r="BHB843" s="180">
        <f>VLOOKUP(BGY843,$A$879:$F$2508,6,FALSE)</f>
        <v>33</v>
      </c>
      <c r="BHC843" s="179" t="s">
        <v>69</v>
      </c>
      <c r="BHD843" s="10">
        <f>BHB843*1.1</f>
        <v>36.300000000000004</v>
      </c>
      <c r="BHE843" s="10"/>
    </row>
    <row r="844" spans="1:1565" s="14" customFormat="1" ht="15">
      <c r="A844" s="179"/>
      <c r="B844" s="364"/>
      <c r="D844" s="179"/>
      <c r="E844" s="179"/>
      <c r="F844" s="179"/>
      <c r="G844" s="10"/>
      <c r="H844" s="10">
        <f>SUM(G839:G843)</f>
        <v>428</v>
      </c>
      <c r="I844" s="233"/>
      <c r="J844" s="179"/>
      <c r="K844" s="438"/>
      <c r="M844" s="179"/>
      <c r="N844" s="179"/>
      <c r="O844" s="179"/>
      <c r="P844" s="10"/>
      <c r="Q844" s="10">
        <f>SUM(P839:P843)</f>
        <v>258.5</v>
      </c>
      <c r="R844" s="233"/>
      <c r="S844" s="179"/>
      <c r="T844" s="438"/>
      <c r="V844" s="179"/>
      <c r="W844" s="179"/>
      <c r="X844" s="179"/>
      <c r="Y844" s="10"/>
      <c r="Z844" s="10">
        <f>SUM(Y839:Y843)</f>
        <v>118.9</v>
      </c>
      <c r="AA844" s="233"/>
      <c r="AB844" s="179"/>
      <c r="AC844" s="438"/>
      <c r="AE844" s="179"/>
      <c r="AF844" s="179"/>
      <c r="AG844" s="179"/>
      <c r="AH844" s="10"/>
      <c r="AI844" s="10">
        <f>SUM(AH839:AH843)</f>
        <v>295.39999999999998</v>
      </c>
      <c r="AJ844" s="233"/>
      <c r="AK844" s="179"/>
      <c r="AL844" s="438"/>
      <c r="AN844" s="179"/>
      <c r="AO844" s="179"/>
      <c r="AP844" s="179"/>
      <c r="AQ844" s="10"/>
      <c r="AR844" s="10">
        <f>SUM(AQ839:AQ843)</f>
        <v>345.29999999999995</v>
      </c>
      <c r="AS844" s="233"/>
      <c r="AT844" s="179"/>
      <c r="AU844" s="438"/>
      <c r="AW844" s="179"/>
      <c r="AX844" s="179"/>
      <c r="AY844" s="179"/>
      <c r="AZ844" s="10"/>
      <c r="BA844" s="10">
        <f>SUM(AZ839:AZ843)</f>
        <v>445.49999999999994</v>
      </c>
      <c r="BB844" s="233"/>
      <c r="BC844" s="179"/>
      <c r="BD844" s="438"/>
      <c r="BF844" s="179"/>
      <c r="BG844" s="179"/>
      <c r="BH844" s="179"/>
      <c r="BI844" s="10"/>
      <c r="BJ844" s="10">
        <f>SUM(BI839:BI843)</f>
        <v>224.79999999999995</v>
      </c>
      <c r="BK844" s="233"/>
      <c r="BL844" s="179"/>
      <c r="BM844" s="438"/>
      <c r="BO844" s="179"/>
      <c r="BP844" s="179"/>
      <c r="BQ844" s="179"/>
      <c r="BR844" s="10"/>
      <c r="BS844" s="10">
        <f>SUM(BR839:BR843)</f>
        <v>135.4</v>
      </c>
      <c r="BT844" s="233"/>
      <c r="BU844" s="179"/>
      <c r="BV844" s="438"/>
      <c r="BX844" s="179"/>
      <c r="BY844" s="179"/>
      <c r="BZ844" s="179"/>
      <c r="CA844" s="10"/>
      <c r="CB844" s="10">
        <f>SUM(CA839:CA843)</f>
        <v>362</v>
      </c>
      <c r="CC844" s="233"/>
      <c r="CD844" s="179"/>
      <c r="CE844" s="438"/>
      <c r="CG844" s="179"/>
      <c r="CH844" s="179"/>
      <c r="CI844" s="179"/>
      <c r="CJ844" s="10"/>
      <c r="CK844" s="10">
        <f>SUM(CJ839:CJ843)</f>
        <v>237.6</v>
      </c>
      <c r="CL844" s="233"/>
      <c r="CM844" s="179"/>
      <c r="CN844" s="438"/>
      <c r="CP844" s="179"/>
      <c r="CQ844" s="179"/>
      <c r="CR844" s="179"/>
      <c r="CS844" s="10"/>
      <c r="CT844" s="10">
        <f>SUM(CS839:CS843)</f>
        <v>221.7</v>
      </c>
      <c r="CU844" s="233"/>
      <c r="CV844" s="179"/>
      <c r="CW844" s="438"/>
      <c r="CY844" s="179"/>
      <c r="CZ844" s="179"/>
      <c r="DA844" s="179"/>
      <c r="DB844" s="10"/>
      <c r="DC844" s="10">
        <f>SUM(DB839:DB843)</f>
        <v>144.4</v>
      </c>
      <c r="DD844" s="233"/>
      <c r="DE844" s="179"/>
      <c r="DF844" s="438"/>
      <c r="DH844" s="179"/>
      <c r="DI844" s="179"/>
      <c r="DJ844" s="179"/>
      <c r="DK844" s="10"/>
      <c r="DL844" s="10">
        <f>SUM(DK839:DK843)</f>
        <v>284.2</v>
      </c>
      <c r="DM844" s="233"/>
      <c r="DN844" s="179"/>
      <c r="DO844" s="438"/>
      <c r="DQ844" s="179"/>
      <c r="DR844" s="179"/>
      <c r="DS844" s="179"/>
      <c r="DT844" s="10"/>
      <c r="DU844" s="10">
        <f>SUM(DT839:DT843)</f>
        <v>103.3</v>
      </c>
      <c r="DV844" s="233"/>
      <c r="DW844" s="179"/>
      <c r="DX844" s="438"/>
      <c r="DZ844" s="179"/>
      <c r="EA844" s="179"/>
      <c r="EB844" s="179"/>
      <c r="EC844" s="10"/>
      <c r="ED844" s="10">
        <f>SUM(EC839:EC843)</f>
        <v>113.69999999999999</v>
      </c>
      <c r="EE844" s="233"/>
      <c r="EF844" s="179"/>
      <c r="EG844" s="438"/>
      <c r="EI844" s="179"/>
      <c r="EJ844" s="179"/>
      <c r="EK844" s="179"/>
      <c r="EL844" s="10"/>
      <c r="EM844" s="10">
        <f>SUM(EL839:EL843)</f>
        <v>121.5</v>
      </c>
      <c r="EN844" s="233"/>
      <c r="EO844" s="179"/>
      <c r="EP844" s="438"/>
      <c r="ER844" s="179"/>
      <c r="ES844" s="179"/>
      <c r="ET844" s="179"/>
      <c r="EU844" s="10"/>
      <c r="EV844" s="10">
        <f>SUM(EU839:EU843)</f>
        <v>231.1</v>
      </c>
      <c r="EW844" s="233"/>
      <c r="EX844" s="179"/>
      <c r="EY844" s="438"/>
      <c r="FA844" s="179"/>
      <c r="FB844" s="179"/>
      <c r="FC844" s="179"/>
      <c r="FD844" s="10"/>
      <c r="FE844" s="10">
        <f>SUM(FD839:FD843)</f>
        <v>319.10000000000002</v>
      </c>
      <c r="FF844" s="233"/>
      <c r="FG844" s="179"/>
      <c r="FH844" s="438"/>
      <c r="FJ844" s="179"/>
      <c r="FK844" s="179"/>
      <c r="FL844" s="179"/>
      <c r="FM844" s="10"/>
      <c r="FN844" s="10">
        <f>SUM(FM839:FM843)</f>
        <v>109</v>
      </c>
      <c r="FO844" s="233"/>
      <c r="FP844" s="179"/>
      <c r="FQ844" s="438"/>
      <c r="FS844" s="179"/>
      <c r="FT844" s="179"/>
      <c r="FU844" s="179"/>
      <c r="FV844" s="10"/>
      <c r="FW844" s="10">
        <f>SUM(FV839:FV843)</f>
        <v>113.6</v>
      </c>
      <c r="FX844" s="233"/>
      <c r="FY844" s="179"/>
      <c r="FZ844" s="370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8"/>
      <c r="GK844" s="179"/>
      <c r="GL844" s="179"/>
      <c r="GM844" s="179"/>
      <c r="GN844" s="10"/>
      <c r="GO844" s="10">
        <f>SUM(GN839:GN843)</f>
        <v>374.1</v>
      </c>
      <c r="GP844" s="233"/>
      <c r="GQ844" s="179"/>
      <c r="GR844" s="438"/>
      <c r="GT844" s="179"/>
      <c r="GU844" s="179"/>
      <c r="GV844" s="179"/>
      <c r="GW844" s="179"/>
      <c r="GX844" s="10">
        <f>SUM(GW839:GW843)</f>
        <v>360.8</v>
      </c>
      <c r="GY844" s="233"/>
      <c r="GZ844" s="179"/>
      <c r="HA844" s="438"/>
      <c r="HC844" s="179"/>
      <c r="HD844" s="179"/>
      <c r="HE844" s="179"/>
      <c r="HF844" s="10"/>
      <c r="HG844" s="10">
        <f>SUM(HF839:HF843)</f>
        <v>157.29999999999998</v>
      </c>
      <c r="HH844" s="233"/>
      <c r="HI844" s="179"/>
      <c r="HJ844" s="438"/>
      <c r="HL844" s="179"/>
      <c r="HM844" s="179"/>
      <c r="HN844" s="179"/>
      <c r="HO844" s="179"/>
      <c r="HP844" s="10">
        <f>SUM(HO839:HO843)</f>
        <v>255.69999999999996</v>
      </c>
      <c r="HQ844" s="233"/>
      <c r="HR844" s="179"/>
      <c r="HS844" s="438"/>
      <c r="HU844" s="179"/>
      <c r="HV844" s="179"/>
      <c r="HW844" s="179"/>
      <c r="HX844" s="179"/>
      <c r="HY844" s="10">
        <f>SUM(HX839:HX843)</f>
        <v>503.29999999999995</v>
      </c>
      <c r="HZ844" s="233"/>
      <c r="IA844" s="179"/>
      <c r="IB844" s="438"/>
      <c r="ID844" s="179"/>
      <c r="IE844" s="179"/>
      <c r="IF844" s="179"/>
      <c r="IG844" s="179"/>
      <c r="IH844" s="10">
        <f>SUM(IG839:IG843)</f>
        <v>285.5</v>
      </c>
      <c r="II844" s="233"/>
      <c r="IJ844" s="179"/>
      <c r="IK844" s="438"/>
      <c r="IM844" s="179"/>
      <c r="IN844" s="179"/>
      <c r="IO844" s="179"/>
      <c r="IP844" s="10"/>
      <c r="IQ844" s="10">
        <f>SUM(IP839:IP843)</f>
        <v>345.5</v>
      </c>
      <c r="IR844" s="233"/>
      <c r="IS844" s="179"/>
      <c r="IT844" s="438"/>
      <c r="IV844" s="179"/>
      <c r="IW844" s="179"/>
      <c r="IX844" s="179"/>
      <c r="IY844" s="10"/>
      <c r="IZ844" s="10">
        <f>SUM(IY839:IY843)</f>
        <v>176.8</v>
      </c>
      <c r="JA844" s="233"/>
      <c r="JB844" s="179"/>
      <c r="JC844" s="438"/>
      <c r="JE844" s="179"/>
      <c r="JF844" s="179"/>
      <c r="JG844" s="179"/>
      <c r="JH844" s="10"/>
      <c r="JI844" s="10">
        <f>SUM(JH839:JH843)</f>
        <v>132.6</v>
      </c>
      <c r="JJ844" s="233"/>
      <c r="JK844" s="179"/>
      <c r="JL844" s="438"/>
      <c r="JN844" s="179"/>
      <c r="JO844" s="179"/>
      <c r="JP844" s="179"/>
      <c r="JQ844" s="10"/>
      <c r="JR844" s="10">
        <f>SUM(JQ839:JQ843)</f>
        <v>235.20000000000002</v>
      </c>
      <c r="JS844" s="233"/>
      <c r="JT844" s="179"/>
      <c r="JU844" s="438"/>
      <c r="JW844" s="179"/>
      <c r="JX844" s="179"/>
      <c r="JY844" s="179"/>
      <c r="JZ844" s="10"/>
      <c r="KA844" s="10">
        <f>SUM(JZ839:JZ843)</f>
        <v>322.60000000000002</v>
      </c>
      <c r="KB844" s="233"/>
      <c r="KC844" s="179"/>
      <c r="KD844" s="370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8"/>
      <c r="KO844" s="179"/>
      <c r="KP844" s="179"/>
      <c r="KQ844" s="179"/>
      <c r="KR844" s="179"/>
      <c r="KS844" s="10">
        <f>SUM(KR839:KR843)</f>
        <v>186.89999999999998</v>
      </c>
      <c r="KT844" s="233"/>
      <c r="KU844" s="179"/>
      <c r="KV844" s="438"/>
      <c r="KX844" s="179"/>
      <c r="KY844" s="179"/>
      <c r="KZ844" s="179"/>
      <c r="LA844" s="10"/>
      <c r="LB844" s="10">
        <f>SUM(LA839:LA843)</f>
        <v>154.79999999999998</v>
      </c>
      <c r="LC844" s="233"/>
      <c r="LD844" s="179"/>
      <c r="LE844" s="370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8"/>
      <c r="LP844" s="179"/>
      <c r="LQ844" s="179"/>
      <c r="LR844" s="179"/>
      <c r="LS844" s="10"/>
      <c r="LT844" s="10">
        <f>SUM(LS839:LS843)</f>
        <v>303.2</v>
      </c>
      <c r="LU844" s="233"/>
      <c r="LV844" s="179"/>
      <c r="LW844" s="438"/>
      <c r="LY844" s="179"/>
      <c r="LZ844" s="179"/>
      <c r="MA844" s="179"/>
      <c r="MB844" s="10"/>
      <c r="MC844" s="10">
        <f>SUM(MB839:MB843)</f>
        <v>133.5</v>
      </c>
      <c r="MD844" s="233"/>
      <c r="ME844" s="179"/>
      <c r="MF844" s="438"/>
      <c r="MH844" s="179"/>
      <c r="MI844" s="179"/>
      <c r="MJ844" s="179"/>
      <c r="MK844" s="10"/>
      <c r="ML844" s="10">
        <f>SUM(MK839:MK843)</f>
        <v>250.29999999999998</v>
      </c>
      <c r="MM844" s="233"/>
      <c r="MN844" s="179"/>
      <c r="MO844" s="370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8"/>
      <c r="MZ844" s="179"/>
      <c r="NA844" s="179"/>
      <c r="NB844" s="179"/>
      <c r="NC844" s="10"/>
      <c r="ND844" s="10">
        <f>SUM(NC839:NC843)</f>
        <v>316.40000000000003</v>
      </c>
      <c r="NE844" s="233"/>
      <c r="NF844" s="179"/>
      <c r="NG844" s="438"/>
      <c r="NI844" s="179"/>
      <c r="NJ844" s="179"/>
      <c r="NK844" s="179"/>
      <c r="NL844" s="10"/>
      <c r="NM844" s="10">
        <f>SUM(NL839:NL843)</f>
        <v>383.7</v>
      </c>
      <c r="NN844" s="233"/>
      <c r="NO844" s="179"/>
      <c r="NP844" s="438"/>
      <c r="NR844" s="179"/>
      <c r="NS844" s="179"/>
      <c r="NT844" s="179"/>
      <c r="NU844" s="10"/>
      <c r="NV844" s="10">
        <f>SUM(NU839:NU843)</f>
        <v>65.5</v>
      </c>
      <c r="NW844" s="233"/>
      <c r="NX844" s="179"/>
      <c r="NY844" s="438"/>
      <c r="OA844" s="179"/>
      <c r="OB844" s="179"/>
      <c r="OC844" s="179"/>
      <c r="OD844" s="179"/>
      <c r="OE844" s="10">
        <f>SUM(OD839:OD843)</f>
        <v>259.29999999999995</v>
      </c>
      <c r="OF844" s="233"/>
      <c r="OG844" s="179"/>
      <c r="OH844" s="438"/>
      <c r="OJ844" s="179"/>
      <c r="OK844" s="179"/>
      <c r="OL844" s="179"/>
      <c r="OM844" s="10"/>
      <c r="ON844" s="10">
        <f>SUM(OM839:OM843)</f>
        <v>89.2</v>
      </c>
      <c r="OO844" s="233"/>
      <c r="OP844" s="179"/>
      <c r="OQ844" s="438"/>
      <c r="OS844" s="179"/>
      <c r="OT844" s="179"/>
      <c r="OU844" s="179"/>
      <c r="OV844" s="10"/>
      <c r="OW844" s="10">
        <f>SUM(OV839:OV843)</f>
        <v>89.300000000000011</v>
      </c>
      <c r="OX844" s="233"/>
      <c r="OY844" s="179"/>
      <c r="OZ844" s="372"/>
      <c r="PB844" s="179"/>
      <c r="PC844" s="179"/>
      <c r="PD844" s="179"/>
      <c r="PE844" s="10"/>
      <c r="PF844" s="10">
        <f>SUM(PE839:PE843)</f>
        <v>470</v>
      </c>
      <c r="PG844" s="233"/>
      <c r="PH844" s="179"/>
      <c r="PI844" s="438"/>
      <c r="PK844" s="179"/>
      <c r="PL844" s="179"/>
      <c r="PM844" s="179"/>
      <c r="PN844" s="10"/>
      <c r="PO844" s="10">
        <f>SUM(PN839:PN843)</f>
        <v>83.2</v>
      </c>
      <c r="PP844" s="233"/>
      <c r="PQ844" s="179"/>
      <c r="PR844" s="438"/>
      <c r="PT844" s="179"/>
      <c r="PU844" s="179"/>
      <c r="PV844" s="179"/>
      <c r="PW844" s="10"/>
      <c r="PX844" s="10">
        <f>SUM(PW839:PW843)</f>
        <v>186.10000000000002</v>
      </c>
      <c r="PY844" s="233"/>
      <c r="PZ844" s="179"/>
      <c r="QA844" s="364"/>
      <c r="QC844" s="179"/>
      <c r="QD844" s="179"/>
      <c r="QE844" s="179"/>
      <c r="QF844" s="10"/>
      <c r="QG844" s="10">
        <f>SUM(QF839:QF843)</f>
        <v>155.20000000000002</v>
      </c>
      <c r="QH844" s="233"/>
      <c r="QI844" s="179"/>
      <c r="QJ844" s="370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9"/>
      <c r="QU844" s="179"/>
      <c r="QV844" s="179"/>
      <c r="QW844" s="179"/>
      <c r="QX844" s="10"/>
      <c r="QY844" s="10">
        <f>SUM(QX839:QX843)</f>
        <v>109.69999999999999</v>
      </c>
      <c r="QZ844" s="233"/>
      <c r="RA844" s="179"/>
      <c r="RB844" s="438"/>
      <c r="RD844" s="179"/>
      <c r="RE844" s="179"/>
      <c r="RF844" s="179"/>
      <c r="RG844" s="10"/>
      <c r="RH844" s="10">
        <f>SUM(RG839:RG843)</f>
        <v>244.50000000000003</v>
      </c>
      <c r="RI844" s="233"/>
      <c r="RJ844" s="179"/>
      <c r="RK844" s="438"/>
      <c r="RM844" s="179"/>
      <c r="RN844" s="179"/>
      <c r="RO844" s="179"/>
      <c r="RP844" s="179"/>
      <c r="RQ844" s="10">
        <f>SUM(RP839:RP843)</f>
        <v>402.4</v>
      </c>
      <c r="RR844" s="233"/>
      <c r="RS844" s="179"/>
      <c r="RT844" s="370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8"/>
      <c r="SE844" s="179"/>
      <c r="SF844" s="179"/>
      <c r="SG844" s="179"/>
      <c r="SH844" s="10"/>
      <c r="SI844" s="10">
        <f>SUM(SH839:SH843)</f>
        <v>291.10000000000002</v>
      </c>
      <c r="SJ844" s="239"/>
      <c r="SK844" s="179"/>
      <c r="SL844" s="438"/>
      <c r="SN844" s="179"/>
      <c r="SO844" s="179"/>
      <c r="SP844" s="179"/>
      <c r="SQ844" s="10"/>
      <c r="SR844" s="10">
        <f>SUM(SQ839:SQ843)</f>
        <v>272</v>
      </c>
      <c r="SS844" s="239"/>
      <c r="ST844" s="179"/>
      <c r="SU844" s="438"/>
      <c r="SW844" s="179"/>
      <c r="SX844" s="179"/>
      <c r="SY844" s="179"/>
      <c r="SZ844" s="10"/>
      <c r="TA844" s="10">
        <f>SUM(SZ839:SZ843)</f>
        <v>316.40000000000003</v>
      </c>
      <c r="TB844" s="239"/>
      <c r="TC844" s="179"/>
      <c r="TD844" s="370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9"/>
      <c r="TO844" s="179"/>
      <c r="TP844" s="179"/>
      <c r="TQ844" s="179"/>
      <c r="TR844" s="10"/>
      <c r="TS844" s="10">
        <f>SUM(TR839:TR843)</f>
        <v>351.1</v>
      </c>
      <c r="TT844" s="239"/>
      <c r="TU844" s="179"/>
      <c r="TV844" s="439"/>
      <c r="TX844" s="179"/>
      <c r="TY844" s="179"/>
      <c r="TZ844" s="179"/>
      <c r="UA844" s="10"/>
      <c r="UB844" s="10">
        <f>SUM(UA839:UA843)</f>
        <v>168.2</v>
      </c>
      <c r="UC844" s="239"/>
      <c r="UD844" s="179"/>
      <c r="UE844" s="439"/>
      <c r="UG844" s="179"/>
      <c r="UH844" s="179"/>
      <c r="UI844" s="179"/>
      <c r="UJ844" s="10"/>
      <c r="UK844" s="10">
        <f>SUM(UJ839:UJ843)</f>
        <v>112.10000000000001</v>
      </c>
      <c r="UL844" s="239"/>
      <c r="UM844" s="179"/>
      <c r="UN844" s="370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9"/>
      <c r="UY844" s="179"/>
      <c r="UZ844" s="179"/>
      <c r="VA844" s="179"/>
      <c r="VB844" s="10"/>
      <c r="VC844" s="10">
        <f>SUM(VB839:VB843)</f>
        <v>283</v>
      </c>
      <c r="VD844" s="239"/>
      <c r="VE844" s="179"/>
      <c r="VF844" s="370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9"/>
      <c r="VQ844" s="179"/>
      <c r="VR844" s="179"/>
      <c r="VS844" s="179"/>
      <c r="VT844" s="10"/>
      <c r="VU844" s="10">
        <f>SUM(VT839:VT843)</f>
        <v>164.8</v>
      </c>
      <c r="VV844" s="239"/>
      <c r="VW844" s="179"/>
      <c r="VX844" s="370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9"/>
      <c r="WI844" s="179"/>
      <c r="WJ844" s="179"/>
      <c r="WK844" s="179"/>
      <c r="WL844" s="179"/>
      <c r="WM844" s="10">
        <f>SUM(WL839:WL843)</f>
        <v>71.2</v>
      </c>
      <c r="WN844" s="239"/>
      <c r="WO844" s="179"/>
      <c r="WP844" s="439"/>
      <c r="WQ844" s="179"/>
      <c r="WR844" s="179"/>
      <c r="WS844" s="179"/>
      <c r="WT844" s="179"/>
      <c r="WU844" s="10"/>
      <c r="WV844" s="10">
        <f>SUM(WU839:WU843)</f>
        <v>381.5</v>
      </c>
      <c r="WW844" s="239"/>
      <c r="WX844" s="179"/>
      <c r="WY844" s="439"/>
      <c r="XA844" s="179"/>
      <c r="XB844" s="179"/>
      <c r="XC844" s="179"/>
      <c r="XD844" s="179"/>
      <c r="XE844" s="10">
        <f>SUM(XD839:XD843)</f>
        <v>340.1</v>
      </c>
      <c r="XF844" s="239"/>
      <c r="XG844" s="179"/>
      <c r="XH844" s="372"/>
      <c r="XJ844" s="179"/>
      <c r="XK844" s="179"/>
      <c r="XL844" s="179"/>
      <c r="XM844" s="179"/>
      <c r="XN844" s="10">
        <f>SUM(XM839:XM843)</f>
        <v>129.4</v>
      </c>
      <c r="XO844" s="239"/>
      <c r="XP844" s="179"/>
      <c r="XQ844" s="439"/>
      <c r="XS844" s="179"/>
      <c r="XT844" s="179"/>
      <c r="XU844" s="179"/>
      <c r="XV844" s="10"/>
      <c r="XW844" s="10">
        <f>SUM(XV839:XV843)</f>
        <v>263.8</v>
      </c>
      <c r="XX844" s="239"/>
      <c r="XY844" s="179"/>
      <c r="XZ844" s="439"/>
      <c r="YB844" s="179"/>
      <c r="YC844" s="179"/>
      <c r="YD844" s="179"/>
      <c r="YE844" s="10"/>
      <c r="YF844" s="10">
        <f>SUM(YE839:YE843)</f>
        <v>425.7</v>
      </c>
      <c r="YG844" s="239"/>
      <c r="YH844" s="179"/>
      <c r="YI844" s="439"/>
      <c r="YK844" s="179"/>
      <c r="YL844" s="179"/>
      <c r="YM844" s="179"/>
      <c r="YN844" s="10"/>
      <c r="YO844" s="10">
        <f>SUM(YN839:YN843)</f>
        <v>74.5</v>
      </c>
      <c r="YP844" s="239"/>
      <c r="YQ844" s="179"/>
      <c r="YR844" s="439"/>
      <c r="YT844" s="179"/>
      <c r="YU844" s="179"/>
      <c r="YV844" s="179"/>
      <c r="YW844" s="10"/>
      <c r="YX844" s="10">
        <f>SUM(YW839:YW843)</f>
        <v>390.1</v>
      </c>
      <c r="YY844" s="239"/>
      <c r="YZ844" s="179"/>
      <c r="ZA844" s="439"/>
      <c r="ZC844" s="179"/>
      <c r="ZD844" s="179"/>
      <c r="ZE844" s="179"/>
      <c r="ZF844" s="10"/>
      <c r="ZG844" s="10">
        <f>SUM(ZF839:ZF843)</f>
        <v>174.7</v>
      </c>
      <c r="ZH844" s="239"/>
      <c r="ZI844" s="179"/>
      <c r="ZJ844" s="439"/>
      <c r="ZL844" s="179"/>
      <c r="ZM844" s="179"/>
      <c r="ZN844" s="179"/>
      <c r="ZO844" s="10"/>
      <c r="ZP844" s="10">
        <f>SUM(ZO839:ZO843)</f>
        <v>498.4</v>
      </c>
      <c r="ZQ844" s="239"/>
      <c r="ZR844" s="179"/>
      <c r="ZS844" s="439"/>
      <c r="ZU844" s="179"/>
      <c r="ZV844" s="179"/>
      <c r="ZW844" s="179"/>
      <c r="ZX844" s="10"/>
      <c r="ZY844" s="10">
        <f>SUM(ZX839:ZX843)</f>
        <v>181.2</v>
      </c>
      <c r="ZZ844" s="239"/>
      <c r="AAA844" s="179"/>
      <c r="AAB844" s="439"/>
      <c r="AAD844" s="179"/>
      <c r="AAE844" s="179"/>
      <c r="AAF844" s="179"/>
      <c r="AAG844" s="10"/>
      <c r="AAH844" s="10">
        <f>SUM(AAG839:AAG843)</f>
        <v>82.7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9"/>
      <c r="AAV844" s="179"/>
      <c r="AAW844" s="179"/>
      <c r="AAX844" s="179"/>
      <c r="AAY844" s="10"/>
      <c r="AAZ844" s="10">
        <f>SUM(AAY839:AAY843)</f>
        <v>233.2</v>
      </c>
      <c r="ABA844" s="239"/>
      <c r="ABB844" s="179"/>
      <c r="ABC844" s="440"/>
      <c r="ABE844" s="179"/>
      <c r="ABF844" s="179"/>
      <c r="ABG844" s="179"/>
      <c r="ABH844" s="10"/>
      <c r="ABI844" s="10">
        <f>SUM(ABH839:ABH843)</f>
        <v>496.7</v>
      </c>
      <c r="ABJ844" s="239"/>
      <c r="ABK844" s="179"/>
      <c r="ABL844" s="439"/>
      <c r="ABN844" s="179"/>
      <c r="ABO844" s="179"/>
      <c r="ABP844" s="179"/>
      <c r="ABQ844" s="10"/>
      <c r="ABR844" s="10">
        <f>SUM(ABQ839:ABQ843)</f>
        <v>176.9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9"/>
      <c r="ADG844" s="179"/>
      <c r="ADH844" s="179"/>
      <c r="ADI844" s="179"/>
      <c r="ADJ844" s="10"/>
      <c r="ADK844" s="10">
        <f>SUM(ADJ839:ADJ843)</f>
        <v>134.5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9"/>
      <c r="ADY844" s="179"/>
      <c r="ADZ844" s="179"/>
      <c r="AEA844" s="179"/>
      <c r="AEB844" s="10"/>
      <c r="AEC844" s="10">
        <f>SUM(AEB839:AEB843)</f>
        <v>153.20000000000002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9"/>
      <c r="AGA844" s="179"/>
      <c r="AGB844" s="179"/>
      <c r="AGC844" s="179"/>
      <c r="AGD844" s="10"/>
      <c r="AGE844" s="10">
        <f>SUM(AGD839:AGD843)</f>
        <v>255.2</v>
      </c>
      <c r="AGF844" s="239"/>
      <c r="AGG844" s="179"/>
      <c r="AGH844" s="439"/>
      <c r="AGJ844" s="179"/>
      <c r="AGK844" s="179"/>
      <c r="AGL844" s="179"/>
      <c r="AGM844" s="10"/>
      <c r="AGN844" s="10">
        <f>SUM(AGM839:AGM843)</f>
        <v>205.7</v>
      </c>
      <c r="AGO844" s="239"/>
      <c r="AGP844" s="179"/>
      <c r="AGQ844" s="439"/>
      <c r="AGS844" s="179"/>
      <c r="AGT844" s="179"/>
      <c r="AGU844" s="179"/>
      <c r="AGV844" s="10"/>
      <c r="AGW844" s="10">
        <f>SUM(AGV839:AGV843)</f>
        <v>125</v>
      </c>
      <c r="AGX844" s="239"/>
      <c r="AGY844" s="179"/>
      <c r="AGZ844" s="439"/>
      <c r="AHB844" s="179"/>
      <c r="AHC844" s="179"/>
      <c r="AHD844" s="179"/>
      <c r="AHE844" s="10"/>
      <c r="AHF844" s="10">
        <f>SUM(AHE839:AHE843)</f>
        <v>279.7</v>
      </c>
      <c r="AHG844" s="239"/>
      <c r="AHH844" s="179"/>
      <c r="AHI844" s="442"/>
      <c r="AHK844" s="179"/>
      <c r="AHL844" s="179"/>
      <c r="AHM844" s="179"/>
      <c r="AHN844" s="10"/>
      <c r="AHO844" s="10">
        <f>SUM(AHN839:AHN843)</f>
        <v>275.7</v>
      </c>
      <c r="AHP844" s="239"/>
      <c r="AHQ844" s="179"/>
      <c r="AHR844" s="439"/>
      <c r="AHT844" s="179"/>
      <c r="AHU844" s="179"/>
      <c r="AHV844" s="179"/>
      <c r="AHW844" s="10"/>
      <c r="AHX844" s="10">
        <f>SUM(AHW839:AHW843)</f>
        <v>97.1</v>
      </c>
      <c r="AHY844" s="239"/>
      <c r="AHZ844" s="179"/>
      <c r="AIA844" s="439"/>
      <c r="AIC844" s="179"/>
      <c r="AID844" s="179"/>
      <c r="AIE844" s="179"/>
      <c r="AIF844" s="10"/>
      <c r="AIG844" s="10">
        <f>SUM(AIF839:AIF843)</f>
        <v>393.7</v>
      </c>
      <c r="AIH844" s="239"/>
      <c r="AII844" s="179"/>
      <c r="AIJ844" s="439"/>
      <c r="AIL844" s="179"/>
      <c r="AIM844" s="179"/>
      <c r="AIN844" s="179"/>
      <c r="AIO844" s="10"/>
      <c r="AIP844" s="10">
        <f>SUM(AIO839:AIO843)</f>
        <v>277</v>
      </c>
      <c r="AIQ844" s="239"/>
      <c r="AIR844" s="179"/>
      <c r="AIS844" s="439"/>
      <c r="AIU844" s="179"/>
      <c r="AIV844" s="179"/>
      <c r="AIW844" s="179"/>
      <c r="AIX844" s="10"/>
      <c r="AIY844" s="10">
        <f>SUM(AIX839:AIX843)</f>
        <v>266.60000000000002</v>
      </c>
      <c r="AIZ844" s="239"/>
      <c r="AJA844" s="179"/>
      <c r="AJB844" s="372"/>
      <c r="AJD844" s="179"/>
      <c r="AJE844" s="179"/>
      <c r="AJF844" s="179"/>
      <c r="AJG844" s="10"/>
      <c r="AJH844" s="10">
        <f>SUM(AJG839:AJG843)</f>
        <v>321.10000000000002</v>
      </c>
      <c r="AJI844" s="239"/>
      <c r="AJJ844" s="179"/>
      <c r="AJK844" s="439"/>
      <c r="AJM844" s="179"/>
      <c r="AJN844" s="179"/>
      <c r="AJO844" s="179"/>
      <c r="AJP844" s="10"/>
      <c r="AJQ844" s="10">
        <f>SUM(AJP839:AJP843)</f>
        <v>373.3</v>
      </c>
      <c r="AJR844" s="239"/>
      <c r="AJS844" s="179"/>
      <c r="AJT844" s="367"/>
      <c r="AJV844" s="179"/>
      <c r="AJW844" s="179"/>
      <c r="AJX844" s="179"/>
      <c r="AJY844" s="10"/>
      <c r="AJZ844" s="10">
        <f>SUM(AJY839:AJY843)</f>
        <v>252.2</v>
      </c>
      <c r="AKA844" s="239"/>
      <c r="AKB844" s="179"/>
      <c r="AKC844" s="439"/>
      <c r="AKE844" s="179"/>
      <c r="AKF844" s="179"/>
      <c r="AKG844" s="179"/>
      <c r="AKH844" s="10"/>
      <c r="AKI844" s="10">
        <f>SUM(AKH839:AKH843)</f>
        <v>519.4</v>
      </c>
      <c r="AKJ844" s="239"/>
      <c r="AKK844" s="179"/>
      <c r="AKL844" s="439"/>
      <c r="AKN844" s="179"/>
      <c r="AKO844" s="179"/>
      <c r="AKP844" s="179"/>
      <c r="AKQ844" s="10"/>
      <c r="AKR844" s="10">
        <f>SUM(AKQ839:AKQ843)</f>
        <v>258</v>
      </c>
      <c r="AKS844" s="239"/>
      <c r="AKT844" s="179"/>
      <c r="AKU844" s="439"/>
      <c r="AKW844" s="179"/>
      <c r="AKX844" s="179"/>
      <c r="AKY844" s="179"/>
      <c r="AKZ844" s="10"/>
      <c r="ALA844" s="10">
        <f>SUM(AKZ839:AKZ843)</f>
        <v>215.5</v>
      </c>
      <c r="ALB844" s="239"/>
      <c r="ALC844" s="179"/>
      <c r="ALD844" s="439"/>
      <c r="ALF844" s="179"/>
      <c r="ALG844" s="179"/>
      <c r="ALH844" s="179"/>
      <c r="ALI844" s="10"/>
      <c r="ALJ844" s="10">
        <f>SUM(ALI839:ALI843)</f>
        <v>273.5</v>
      </c>
      <c r="ALK844" s="239"/>
      <c r="ALL844" s="179"/>
      <c r="ALM844" s="439"/>
      <c r="ALO844" s="179"/>
      <c r="ALP844" s="179"/>
      <c r="ALQ844" s="179"/>
      <c r="ALR844" s="10"/>
      <c r="ALS844" s="10">
        <f>SUM(ALR839:ALR843)</f>
        <v>520</v>
      </c>
      <c r="ALT844" s="239"/>
      <c r="ALU844" s="179"/>
      <c r="ALV844" s="439"/>
      <c r="ALX844" s="179"/>
      <c r="ALY844" s="179"/>
      <c r="ALZ844" s="179"/>
      <c r="AMA844" s="10"/>
      <c r="AMB844" s="10">
        <f>SUM(AMA839:AMA843)</f>
        <v>447.3</v>
      </c>
      <c r="AMC844" s="239"/>
      <c r="AMD844" s="179"/>
      <c r="AME844" s="445"/>
      <c r="AMG844" s="179"/>
      <c r="AMH844" s="179"/>
      <c r="AMI844" s="179"/>
      <c r="AMJ844" s="10"/>
      <c r="AMK844" s="10">
        <f>SUM(AMJ839:AMJ843)</f>
        <v>167.9</v>
      </c>
      <c r="AML844" s="239"/>
      <c r="AMM844" s="179"/>
      <c r="AMN844" s="364"/>
      <c r="AMP844" s="179"/>
      <c r="AMQ844" s="179"/>
      <c r="AMR844" s="179"/>
      <c r="AMS844" s="10"/>
      <c r="AMT844" s="10">
        <f>SUM(AMS839:AMS843)</f>
        <v>248.3</v>
      </c>
      <c r="AMU844" s="239"/>
      <c r="AMV844" s="179"/>
      <c r="AMW844" s="439"/>
      <c r="AMY844" s="179"/>
      <c r="AMZ844" s="179"/>
      <c r="ANA844" s="179"/>
      <c r="ANB844" s="10"/>
      <c r="ANC844" s="10">
        <f>SUM(ANB839:ANB843)</f>
        <v>261.39999999999998</v>
      </c>
      <c r="AND844" s="239"/>
      <c r="ANE844" s="179"/>
      <c r="ANF844" s="439"/>
      <c r="ANH844" s="179"/>
      <c r="ANI844" s="179"/>
      <c r="ANJ844" s="179"/>
      <c r="ANK844" s="10"/>
      <c r="ANL844" s="10">
        <f>SUM(ANK839:ANK843)</f>
        <v>238.59999999999997</v>
      </c>
      <c r="ANM844" s="239"/>
      <c r="ANN844" s="179"/>
      <c r="ANO844" s="372"/>
      <c r="ANQ844" s="179"/>
      <c r="ANR844" s="179"/>
      <c r="ANS844" s="179"/>
      <c r="ANT844" s="10"/>
      <c r="ANU844" s="10">
        <f>SUM(ANT839:ANT843)</f>
        <v>443.40000000000003</v>
      </c>
      <c r="ANV844" s="239"/>
      <c r="ANW844" s="179"/>
      <c r="ANX844" s="439"/>
      <c r="ANZ844" s="179"/>
      <c r="AOA844" s="179"/>
      <c r="AOB844" s="179"/>
      <c r="AOC844" s="10"/>
      <c r="AOD844" s="10">
        <f>SUM(AOC839:AOC843)</f>
        <v>270.7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9"/>
      <c r="AOR844" s="179"/>
      <c r="AOS844" s="179"/>
      <c r="AOT844" s="179"/>
      <c r="AOU844" s="10"/>
      <c r="AOV844" s="10">
        <f>SUM(AOU839:AOU843)</f>
        <v>419</v>
      </c>
      <c r="AOW844" s="239"/>
      <c r="AOX844" s="179"/>
      <c r="AOY844" s="364"/>
      <c r="APA844" s="179"/>
      <c r="APB844" s="179"/>
      <c r="APC844" s="179"/>
      <c r="APD844" s="10"/>
      <c r="APE844" s="10">
        <f>SUM(APD839:APD843)</f>
        <v>82.7</v>
      </c>
      <c r="APF844" s="239"/>
      <c r="APG844" s="179"/>
      <c r="APH844" s="439"/>
      <c r="APJ844" s="179"/>
      <c r="APK844" s="179"/>
      <c r="APL844" s="179"/>
      <c r="APM844" s="10"/>
      <c r="APN844" s="10">
        <f>SUM(APM839:APM843)</f>
        <v>278.00000000000006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9"/>
      <c r="AQB844" s="179"/>
      <c r="AQC844" s="179"/>
      <c r="AQD844" s="179"/>
      <c r="AQE844" s="10"/>
      <c r="AQF844" s="10">
        <f>SUM(AQE839:AQE843)</f>
        <v>271.89999999999998</v>
      </c>
      <c r="AQG844" s="239"/>
      <c r="AQH844" s="179"/>
      <c r="AQI844" s="439"/>
      <c r="AQK844" s="179"/>
      <c r="AQL844" s="179"/>
      <c r="AQM844" s="179"/>
      <c r="AQN844" s="10"/>
      <c r="AQO844" s="10">
        <f>SUM(AQN839:AQN843)</f>
        <v>31.700000000000003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9"/>
      <c r="ASD844" s="179"/>
      <c r="ASE844" s="179"/>
      <c r="ASF844" s="179"/>
      <c r="ASG844" s="10"/>
      <c r="ASH844" s="10">
        <f>SUM(ASG839:ASG843)</f>
        <v>248.4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9"/>
      <c r="ASV844" s="179"/>
      <c r="ASW844" s="179"/>
      <c r="ASX844" s="179"/>
      <c r="ASY844" s="10"/>
      <c r="ASZ844" s="10">
        <f>SUM(ASY839:ASY843)</f>
        <v>309.79999999999995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9"/>
      <c r="AWQ844" s="179"/>
      <c r="AWR844" s="179"/>
      <c r="AWS844" s="179"/>
      <c r="AWT844" s="10"/>
      <c r="AWU844" s="10">
        <f>SUM(AWT839:AWT843)</f>
        <v>321</v>
      </c>
      <c r="AWV844" s="239"/>
      <c r="AWW844" s="179"/>
      <c r="AWX844" s="439"/>
      <c r="AWZ844" s="179"/>
      <c r="AXA844" s="179"/>
      <c r="AXB844" s="179"/>
      <c r="AXC844" s="10"/>
      <c r="AXD844" s="10">
        <f>SUM(AXC839:AXC843)</f>
        <v>204.29999999999998</v>
      </c>
      <c r="AXE844" s="239"/>
      <c r="AXF844" s="179"/>
      <c r="AXG844" s="439"/>
      <c r="AXI844" s="179"/>
      <c r="AXJ844" s="179"/>
      <c r="AXK844" s="179"/>
      <c r="AXL844" s="10"/>
      <c r="AXM844" s="10">
        <f>SUM(AXL839:AXL843)</f>
        <v>255</v>
      </c>
      <c r="AXN844" s="239"/>
      <c r="AXO844" s="179"/>
      <c r="AXP844" s="439"/>
      <c r="AXR844" s="179"/>
      <c r="AXS844" s="179"/>
      <c r="AXT844" s="179"/>
      <c r="AXU844" s="10"/>
      <c r="AXV844" s="10">
        <f>SUM(AXU839:AXU843)</f>
        <v>210.3</v>
      </c>
      <c r="AXW844" s="239"/>
      <c r="AXX844" s="179"/>
      <c r="AXY844" s="439"/>
      <c r="AYA844" s="179"/>
      <c r="AYB844" s="179"/>
      <c r="AYC844" s="179"/>
      <c r="AYD844" s="10"/>
      <c r="AYE844" s="10">
        <f>SUM(AYD839:AYD843)</f>
        <v>219.3</v>
      </c>
      <c r="AYF844" s="239"/>
      <c r="AYG844" s="179"/>
      <c r="AYH844" s="439"/>
      <c r="AYJ844" s="179"/>
      <c r="AYK844" s="179"/>
      <c r="AYL844" s="179"/>
      <c r="AYM844" s="10"/>
      <c r="AYN844" s="10">
        <f>SUM(AYM839:AYM843)</f>
        <v>144.70000000000002</v>
      </c>
      <c r="AYO844" s="239"/>
      <c r="AYP844" s="179"/>
      <c r="AYQ844" s="439"/>
      <c r="AYS844" s="179"/>
      <c r="AYT844" s="179"/>
      <c r="AYU844" s="179"/>
      <c r="AYV844" s="10"/>
      <c r="AYW844" s="10">
        <f>SUM(AYV839:AYV843)</f>
        <v>237.1</v>
      </c>
      <c r="AYX844" s="239"/>
      <c r="AYY844" s="179"/>
      <c r="AYZ844" s="439"/>
      <c r="AZB844" s="179"/>
      <c r="AZC844" s="179"/>
      <c r="AZD844" s="179"/>
      <c r="AZE844" s="10"/>
      <c r="AZF844" s="10">
        <f>SUM(AZE839:AZE843)</f>
        <v>294.3</v>
      </c>
      <c r="AZG844" s="239"/>
      <c r="AZH844" s="179"/>
      <c r="AZI844" s="439"/>
      <c r="AZK844" s="179"/>
      <c r="AZL844" s="179"/>
      <c r="AZM844" s="179"/>
      <c r="AZN844" s="10"/>
      <c r="AZO844" s="10">
        <f>SUM(AZN839:AZN843)</f>
        <v>174.60000000000002</v>
      </c>
      <c r="AZP844" s="239"/>
      <c r="AZQ844" s="179"/>
      <c r="AZR844" s="439"/>
      <c r="AZT844" s="179"/>
      <c r="AZU844" s="179"/>
      <c r="AZV844" s="179"/>
      <c r="AZW844" s="10"/>
      <c r="AZX844" s="10">
        <f>SUM(AZW839:AZW843)</f>
        <v>259</v>
      </c>
      <c r="AZY844" s="239"/>
      <c r="AZZ844" s="179"/>
      <c r="BAA844" s="439"/>
      <c r="BAC844" s="179"/>
      <c r="BAD844" s="179"/>
      <c r="BAE844" s="179"/>
      <c r="BAF844" s="10"/>
      <c r="BAG844" s="10">
        <f>SUM(BAF839:BAF843)</f>
        <v>266.2</v>
      </c>
      <c r="BAH844" s="239"/>
      <c r="BAI844" s="179"/>
      <c r="BAJ844" s="442"/>
      <c r="BAL844" s="179"/>
      <c r="BAM844" s="179"/>
      <c r="BAN844" s="179"/>
      <c r="BAO844" s="10"/>
      <c r="BAP844" s="10">
        <f>SUM(BAO839:BAO843)</f>
        <v>214.2</v>
      </c>
      <c r="BAQ844" s="239"/>
      <c r="BAR844" s="179"/>
      <c r="BAS844" s="439"/>
      <c r="BAU844" s="179"/>
      <c r="BAV844" s="179"/>
      <c r="BAW844" s="179"/>
      <c r="BAX844" s="10"/>
      <c r="BAY844" s="10">
        <f>SUM(BAX839:BAX843)</f>
        <v>323</v>
      </c>
      <c r="BAZ844" s="239"/>
      <c r="BBA844" s="179"/>
      <c r="BBB844" s="439"/>
      <c r="BBD844" s="179"/>
      <c r="BBE844" s="179"/>
      <c r="BBF844" s="179"/>
      <c r="BBG844" s="10"/>
      <c r="BBH844" s="10">
        <f>SUM(BBG839:BBG843)</f>
        <v>105.30000000000001</v>
      </c>
      <c r="BBI844" s="239"/>
      <c r="BBJ844" s="179"/>
      <c r="BBK844" s="439"/>
      <c r="BBM844" s="179"/>
      <c r="BBN844" s="179"/>
      <c r="BBO844" s="179"/>
      <c r="BBP844" s="10"/>
      <c r="BBQ844" s="10">
        <f>SUM(BBP839:BBP843)</f>
        <v>290.60000000000002</v>
      </c>
      <c r="BBR844" s="239"/>
      <c r="BBS844" s="179"/>
      <c r="BBT844" s="367"/>
      <c r="BBV844" s="179"/>
      <c r="BBW844" s="179"/>
      <c r="BBX844" s="179"/>
      <c r="BBY844" s="10"/>
      <c r="BBZ844" s="10">
        <f>SUM(BBY839:BBY843)</f>
        <v>237.6</v>
      </c>
      <c r="BCA844" s="239"/>
      <c r="BCB844" s="179"/>
      <c r="BCC844" s="439"/>
      <c r="BCE844" s="179"/>
      <c r="BCF844" s="179"/>
      <c r="BCG844" s="179"/>
      <c r="BCH844" s="10"/>
      <c r="BCI844" s="10">
        <f>SUM(BCH839:BCH843)</f>
        <v>314.29999999999995</v>
      </c>
      <c r="BCJ844" s="239"/>
      <c r="BCK844" s="179"/>
      <c r="BCL844" s="439"/>
      <c r="BCN844" s="179"/>
      <c r="BCO844" s="179"/>
      <c r="BCP844" s="179"/>
      <c r="BCQ844" s="10"/>
      <c r="BCR844" s="10">
        <f>SUM(BCQ839:BCQ843)</f>
        <v>292.49999999999994</v>
      </c>
      <c r="BCS844" s="239"/>
      <c r="BCT844" s="179"/>
      <c r="BCU844" s="372"/>
      <c r="BCW844" s="179"/>
      <c r="BCX844" s="179"/>
      <c r="BCY844" s="179"/>
      <c r="BCZ844" s="10"/>
      <c r="BDA844" s="10">
        <f>SUM(BCZ839:BCZ843)</f>
        <v>301.8</v>
      </c>
      <c r="BDB844" s="239"/>
      <c r="BDC844" s="179"/>
      <c r="BDD844" s="367"/>
      <c r="BDF844" s="179"/>
      <c r="BDG844" s="179"/>
      <c r="BDH844" s="179"/>
      <c r="BDI844" s="10"/>
      <c r="BDJ844" s="10">
        <f>SUM(BDI839:BDI843)</f>
        <v>274.2</v>
      </c>
      <c r="BDK844" s="239"/>
      <c r="BDL844" s="179"/>
      <c r="BDM844" s="439"/>
      <c r="BDO844" s="179"/>
      <c r="BDP844" s="179"/>
      <c r="BDQ844" s="179"/>
      <c r="BDR844" s="10"/>
      <c r="BDS844" s="10">
        <f>SUM(BDR839:BDR843)</f>
        <v>275.5</v>
      </c>
      <c r="BDT844" s="239"/>
      <c r="BDU844" s="179"/>
      <c r="BDV844" s="439"/>
      <c r="BDX844" s="179"/>
      <c r="BDY844" s="179"/>
      <c r="BDZ844" s="179"/>
      <c r="BEA844" s="10"/>
      <c r="BEB844" s="10">
        <f>SUM(BEA839:BEA843)</f>
        <v>89.6</v>
      </c>
      <c r="BEC844" s="239"/>
      <c r="BED844" s="179"/>
      <c r="BEE844" s="439"/>
      <c r="BEG844" s="179"/>
      <c r="BEH844" s="179"/>
      <c r="BEI844" s="179"/>
      <c r="BEJ844" s="10"/>
      <c r="BEK844" s="10">
        <f>SUM(BEJ839:BEJ843)</f>
        <v>238.70000000000002</v>
      </c>
      <c r="BEL844" s="239"/>
      <c r="BEM844" s="179"/>
      <c r="BEN844" s="439"/>
      <c r="BEP844" s="179"/>
      <c r="BEQ844" s="179"/>
      <c r="BER844" s="179"/>
      <c r="BES844" s="10"/>
      <c r="BET844" s="10">
        <f>SUM(BES839:BES843)</f>
        <v>188</v>
      </c>
      <c r="BEU844" s="239"/>
      <c r="BEV844" s="179"/>
      <c r="BEW844" s="439"/>
      <c r="BEY844" s="179"/>
      <c r="BEZ844" s="179"/>
      <c r="BFA844" s="179"/>
      <c r="BFB844" s="10"/>
      <c r="BFC844" s="10">
        <f>SUM(BFB839:BFB843)</f>
        <v>187.7</v>
      </c>
      <c r="BFD844" s="239"/>
      <c r="BFE844" s="179"/>
      <c r="BFF844" s="439"/>
      <c r="BFH844" s="179"/>
      <c r="BFI844" s="179"/>
      <c r="BFJ844" s="179"/>
      <c r="BFK844" s="10"/>
      <c r="BFL844" s="10">
        <f>SUM(BFK839:BFK843)</f>
        <v>154.6</v>
      </c>
      <c r="BFM844" s="239"/>
      <c r="BFN844" s="179"/>
      <c r="BFO844" s="439"/>
      <c r="BFQ844" s="179"/>
      <c r="BFR844" s="179"/>
      <c r="BFS844" s="179"/>
      <c r="BFT844" s="10"/>
      <c r="BFU844" s="10">
        <f>SUM(BFT839:BFT843)</f>
        <v>278.2</v>
      </c>
      <c r="BFV844" s="239"/>
      <c r="BFW844" s="179"/>
      <c r="BFX844" s="372"/>
      <c r="BFZ844" s="179"/>
      <c r="BGA844" s="179"/>
      <c r="BGB844" s="179"/>
      <c r="BGC844" s="10"/>
      <c r="BGD844" s="10">
        <f>SUM(BGC839:BGC843)</f>
        <v>90.4</v>
      </c>
      <c r="BGE844" s="239"/>
      <c r="BGF844" s="179"/>
      <c r="BGG844" s="439"/>
      <c r="BGI844" s="179"/>
      <c r="BGJ844" s="179"/>
      <c r="BGK844" s="179"/>
      <c r="BGL844" s="10"/>
      <c r="BGM844" s="10">
        <f>SUM(BGL839:BGL843)</f>
        <v>163.09999999999997</v>
      </c>
      <c r="BGN844" s="239"/>
      <c r="BGO844" s="179"/>
      <c r="BGP844" s="372"/>
      <c r="BGR844" s="179"/>
      <c r="BGS844" s="179"/>
      <c r="BGT844" s="179"/>
      <c r="BGU844" s="10"/>
      <c r="BGV844" s="10">
        <f>SUM(BGU839:BGU843)</f>
        <v>122.69999999999999</v>
      </c>
      <c r="BGW844" s="239"/>
      <c r="BGX844" s="179"/>
      <c r="BGY844" s="439"/>
      <c r="BHA844" s="179"/>
      <c r="BHB844" s="179"/>
      <c r="BHC844" s="179"/>
      <c r="BHD844" s="10"/>
      <c r="BHE844" s="10">
        <f>SUM(BHD839:BHD843)</f>
        <v>72.5</v>
      </c>
    </row>
    <row r="845" spans="1:1565" s="14" customFormat="1" ht="15">
      <c r="A845" s="179" t="s">
        <v>105</v>
      </c>
      <c r="B845" s="363" t="s">
        <v>726</v>
      </c>
      <c r="D845" s="248">
        <f>IF(C845="Kopman",1.9,1)</f>
        <v>1</v>
      </c>
      <c r="E845" s="180">
        <f>VLOOKUP(B845,$A$879:$F$2508,6,FALSE)</f>
        <v>3</v>
      </c>
      <c r="F845" s="179" t="s">
        <v>61</v>
      </c>
      <c r="G845" s="10">
        <f>E845*1.5*D845</f>
        <v>4.5</v>
      </c>
      <c r="H845" s="10"/>
      <c r="I845" s="233"/>
      <c r="J845" s="179" t="s">
        <v>105</v>
      </c>
      <c r="K845" s="361" t="s">
        <v>1807</v>
      </c>
      <c r="M845" s="248">
        <f>IF(L845="Kopman",1.9,1)</f>
        <v>1</v>
      </c>
      <c r="N845" s="180">
        <f>VLOOKUP(K845,$A$879:$F$2508,6,FALSE)</f>
        <v>15</v>
      </c>
      <c r="O845" s="179" t="s">
        <v>61</v>
      </c>
      <c r="P845" s="10">
        <f>N845*1.5*M845</f>
        <v>22.5</v>
      </c>
      <c r="Q845" s="10"/>
      <c r="R845" s="233"/>
      <c r="S845" s="179" t="s">
        <v>105</v>
      </c>
      <c r="T845" s="361" t="s">
        <v>469</v>
      </c>
      <c r="V845" s="248">
        <f>IF(U845="Kopman",1.9,1)</f>
        <v>1</v>
      </c>
      <c r="W845" s="180">
        <f>VLOOKUP(T845,$A$879:$F$2508,6,FALSE)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1" t="s">
        <v>469</v>
      </c>
      <c r="AE845" s="248">
        <f>IF(AD845="Kopman",1.9,1)</f>
        <v>1</v>
      </c>
      <c r="AF845" s="180">
        <f>VLOOKUP(AC845,$A$879:$F$2508,6,FALSE)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1" t="s">
        <v>1807</v>
      </c>
      <c r="AN845" s="248">
        <f>IF(AM845="Kopman",1.9,1)</f>
        <v>1</v>
      </c>
      <c r="AO845" s="180">
        <f>VLOOKUP(AL845,$A$879:$F$2508,6,FALSE)</f>
        <v>15</v>
      </c>
      <c r="AP845" s="179" t="s">
        <v>61</v>
      </c>
      <c r="AQ845" s="10">
        <f>AO845*1.5*AN845</f>
        <v>22.5</v>
      </c>
      <c r="AR845" s="10"/>
      <c r="AS845" s="233"/>
      <c r="AT845" s="179" t="s">
        <v>105</v>
      </c>
      <c r="AU845" s="361" t="s">
        <v>469</v>
      </c>
      <c r="AW845" s="248">
        <f>IF(AV845="Kopman",1.9,1)</f>
        <v>1</v>
      </c>
      <c r="AX845" s="180">
        <f>VLOOKUP(AU845,$A$879:$F$2508,6,FALSE)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1" t="s">
        <v>3330</v>
      </c>
      <c r="BF845" s="248">
        <f>IF(BE845="Kopman",1.9,1)</f>
        <v>1</v>
      </c>
      <c r="BG845" s="180">
        <f>VLOOKUP(BD845,$A$879:$F$2508,6,FALSE)</f>
        <v>25</v>
      </c>
      <c r="BH845" s="179" t="s">
        <v>61</v>
      </c>
      <c r="BI845" s="10">
        <f>BG845*1.5*BF845</f>
        <v>37.5</v>
      </c>
      <c r="BJ845" s="10"/>
      <c r="BK845" s="233"/>
      <c r="BL845" s="179" t="s">
        <v>105</v>
      </c>
      <c r="BM845" s="361" t="s">
        <v>2627</v>
      </c>
      <c r="BO845" s="248">
        <f>IF(BN845="Kopman",1.9,1)</f>
        <v>1</v>
      </c>
      <c r="BP845" s="180">
        <f>VLOOKUP(BM845,$A$879:$F$2508,6,FALSE)</f>
        <v>20</v>
      </c>
      <c r="BQ845" s="179" t="s">
        <v>61</v>
      </c>
      <c r="BR845" s="10">
        <f>BP845*1.5*BO845</f>
        <v>30</v>
      </c>
      <c r="BS845" s="10"/>
      <c r="BT845" s="233"/>
      <c r="BU845" s="179" t="s">
        <v>105</v>
      </c>
      <c r="BV845" s="361" t="s">
        <v>1807</v>
      </c>
      <c r="BX845" s="248">
        <f>IF(BW845="Kopman",1.9,1)</f>
        <v>1</v>
      </c>
      <c r="BY845" s="180">
        <f>VLOOKUP(BV845,$A$879:$F$2508,6,FALSE)</f>
        <v>15</v>
      </c>
      <c r="BZ845" s="179" t="s">
        <v>61</v>
      </c>
      <c r="CA845" s="10">
        <f>BY845*1.5*BX845</f>
        <v>22.5</v>
      </c>
      <c r="CB845" s="10"/>
      <c r="CC845" s="233"/>
      <c r="CD845" s="179" t="s">
        <v>105</v>
      </c>
      <c r="CE845" s="361" t="s">
        <v>1741</v>
      </c>
      <c r="CG845" s="248">
        <f>IF(CF845="Kopman",1.9,1)</f>
        <v>1</v>
      </c>
      <c r="CH845" s="180">
        <f>VLOOKUP(CE845,$A$879:$F$2508,6,FALSE)</f>
        <v>6</v>
      </c>
      <c r="CI845" s="179" t="s">
        <v>61</v>
      </c>
      <c r="CJ845" s="10">
        <f>CH845*1.5*CG845</f>
        <v>9</v>
      </c>
      <c r="CK845" s="10"/>
      <c r="CL845" s="233"/>
      <c r="CM845" s="179" t="s">
        <v>105</v>
      </c>
      <c r="CN845" s="361" t="s">
        <v>3330</v>
      </c>
      <c r="CP845" s="248">
        <f>IF(CO845="Kopman",1.9,1)</f>
        <v>1</v>
      </c>
      <c r="CQ845" s="180">
        <f>VLOOKUP(CN845,$A$879:$F$2508,6,FALSE)</f>
        <v>25</v>
      </c>
      <c r="CR845" s="179" t="s">
        <v>61</v>
      </c>
      <c r="CS845" s="10">
        <f>CQ845*1.5*CP845</f>
        <v>37.5</v>
      </c>
      <c r="CT845" s="10"/>
      <c r="CU845" s="233"/>
      <c r="CV845" s="179" t="s">
        <v>105</v>
      </c>
      <c r="CW845" s="361" t="s">
        <v>726</v>
      </c>
      <c r="CY845" s="248">
        <f>IF(CX845="Kopman",1.9,1)</f>
        <v>1</v>
      </c>
      <c r="CZ845" s="180">
        <f>VLOOKUP(CW845,$A$879:$F$2508,6,FALSE)</f>
        <v>3</v>
      </c>
      <c r="DA845" s="179" t="s">
        <v>61</v>
      </c>
      <c r="DB845" s="10">
        <f>CZ845*1.5*CY845</f>
        <v>4.5</v>
      </c>
      <c r="DC845" s="10"/>
      <c r="DD845" s="233"/>
      <c r="DE845" s="179" t="s">
        <v>105</v>
      </c>
      <c r="DF845" s="361" t="s">
        <v>469</v>
      </c>
      <c r="DH845" s="248">
        <f>IF(DG845="Kopman",1.9,1)</f>
        <v>1</v>
      </c>
      <c r="DI845" s="180">
        <f>VLOOKUP(DF845,$A$879:$F$2508,6,FALSE)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1" t="s">
        <v>469</v>
      </c>
      <c r="DQ845" s="248">
        <f>IF(DP845="Kopman",1.9,1)</f>
        <v>1</v>
      </c>
      <c r="DR845" s="180">
        <f>VLOOKUP(DO845,$A$879:$F$2508,6,FALSE)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1" t="s">
        <v>1807</v>
      </c>
      <c r="DZ845" s="248">
        <f>IF(DY845="Kopman",1.9,1)</f>
        <v>1</v>
      </c>
      <c r="EA845" s="180">
        <f>VLOOKUP(DX845,$A$879:$F$2508,6,FALSE)</f>
        <v>15</v>
      </c>
      <c r="EB845" s="179" t="s">
        <v>61</v>
      </c>
      <c r="EC845" s="10">
        <f>EA845*1.5*DZ845</f>
        <v>22.5</v>
      </c>
      <c r="ED845" s="10"/>
      <c r="EE845" s="233"/>
      <c r="EF845" s="179" t="s">
        <v>105</v>
      </c>
      <c r="EG845" s="361" t="s">
        <v>1807</v>
      </c>
      <c r="EI845" s="248">
        <f>IF(EH845="Kopman",1.9,1)</f>
        <v>1</v>
      </c>
      <c r="EJ845" s="180">
        <f>VLOOKUP(EG845,$A$879:$F$2508,6,FALSE)</f>
        <v>15</v>
      </c>
      <c r="EK845" s="179" t="s">
        <v>61</v>
      </c>
      <c r="EL845" s="10">
        <f>EJ845*1.5*EI845</f>
        <v>22.5</v>
      </c>
      <c r="EM845" s="10"/>
      <c r="EN845" s="233"/>
      <c r="EO845" s="179" t="s">
        <v>105</v>
      </c>
      <c r="EP845" s="361" t="s">
        <v>469</v>
      </c>
      <c r="ER845" s="248">
        <f>IF(EQ845="Kopman",1.9,1)</f>
        <v>1</v>
      </c>
      <c r="ES845" s="180">
        <f>VLOOKUP(EP845,$A$879:$F$2508,6,FALSE)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1" t="s">
        <v>726</v>
      </c>
      <c r="FA845" s="248">
        <f>IF(EZ845="Kopman",1.9,1)</f>
        <v>1</v>
      </c>
      <c r="FB845" s="180">
        <f>VLOOKUP(EY845,$A$879:$F$2508,6,FALSE)</f>
        <v>3</v>
      </c>
      <c r="FC845" s="179" t="s">
        <v>61</v>
      </c>
      <c r="FD845" s="10">
        <f>FB845*1.5*FA845</f>
        <v>4.5</v>
      </c>
      <c r="FE845" s="10"/>
      <c r="FF845" s="233"/>
      <c r="FG845" s="179" t="s">
        <v>105</v>
      </c>
      <c r="FH845" s="361" t="s">
        <v>472</v>
      </c>
      <c r="FJ845" s="248">
        <f>IF(FI845="Kopman",1.9,1)</f>
        <v>1</v>
      </c>
      <c r="FK845" s="180">
        <f>VLOOKUP(FH845,$A$879:$F$2508,6,FALSE)</f>
        <v>0</v>
      </c>
      <c r="FL845" s="179" t="s">
        <v>61</v>
      </c>
      <c r="FM845" s="10">
        <f>FK845*1.5*FJ845</f>
        <v>0</v>
      </c>
      <c r="FN845" s="10"/>
      <c r="FO845" s="233"/>
      <c r="FP845" s="179" t="s">
        <v>105</v>
      </c>
      <c r="FQ845" s="361" t="s">
        <v>1807</v>
      </c>
      <c r="FS845" s="248">
        <f>IF(FR845="Kopman",1.9,1)</f>
        <v>1</v>
      </c>
      <c r="FT845" s="180">
        <f>VLOOKUP(FQ845,$A$879:$F$2508,6,FALSE)</f>
        <v>15</v>
      </c>
      <c r="FU845" s="179" t="s">
        <v>61</v>
      </c>
      <c r="FV845" s="10">
        <f>FT845*1.5*FS845</f>
        <v>22.5</v>
      </c>
      <c r="FW845" s="10"/>
      <c r="FX845" s="233"/>
      <c r="FY845" s="179" t="s">
        <v>105</v>
      </c>
      <c r="FZ845" s="369" t="s">
        <v>183</v>
      </c>
      <c r="GB845" s="248">
        <f>IF(GA845="Kopman",1.9,1)</f>
        <v>1</v>
      </c>
      <c r="GC845" s="180" t="e">
        <f>VLOOKUP(FZ845,$A$879:$F$2508,6,FALSE)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1" t="s">
        <v>454</v>
      </c>
      <c r="GK845" s="248">
        <f>IF(GJ845="Kopman",1.9,1)</f>
        <v>1</v>
      </c>
      <c r="GL845" s="180">
        <f>VLOOKUP(GI845,$A$879:$F$2508,6,FALSE)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1" t="s">
        <v>2046</v>
      </c>
      <c r="GT845" s="248">
        <f>IF(GS845="Kopman",1.9,1)</f>
        <v>1</v>
      </c>
      <c r="GU845" s="180">
        <f>VLOOKUP(GR845,$A$879:$F$2508,6,FALSE)</f>
        <v>102</v>
      </c>
      <c r="GV845" s="179" t="s">
        <v>61</v>
      </c>
      <c r="GW845" s="10">
        <f>GU845*1.5*GT845</f>
        <v>153</v>
      </c>
      <c r="GX845" s="10"/>
      <c r="GY845" s="233"/>
      <c r="GZ845" s="179" t="s">
        <v>105</v>
      </c>
      <c r="HA845" s="361" t="s">
        <v>469</v>
      </c>
      <c r="HC845" s="248">
        <f>IF(HB845="Kopman",1.9,1)</f>
        <v>1</v>
      </c>
      <c r="HD845" s="180">
        <f>VLOOKUP(HA845,$A$879:$F$2508,6,FALSE)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1" t="s">
        <v>469</v>
      </c>
      <c r="HL845" s="248">
        <f>IF(HK845="Kopman",1.9,1)</f>
        <v>1</v>
      </c>
      <c r="HM845" s="180">
        <f>VLOOKUP(HJ845,$A$879:$F$2508,6,FALSE)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1" t="s">
        <v>3330</v>
      </c>
      <c r="HU845" s="248">
        <f>IF(HT845="Kopman",1.9,1)</f>
        <v>1</v>
      </c>
      <c r="HV845" s="180">
        <f>VLOOKUP(HS845,$A$879:$F$2508,6,FALSE)</f>
        <v>25</v>
      </c>
      <c r="HW845" s="179" t="s">
        <v>61</v>
      </c>
      <c r="HX845" s="10">
        <f>HV845*1.5*HU845</f>
        <v>37.5</v>
      </c>
      <c r="HY845" s="10"/>
      <c r="HZ845" s="233"/>
      <c r="IA845" s="179" t="s">
        <v>105</v>
      </c>
      <c r="IB845" s="361" t="s">
        <v>996</v>
      </c>
      <c r="ID845" s="248">
        <f>IF(IC845="Kopman",1.9,1)</f>
        <v>1</v>
      </c>
      <c r="IE845" s="180">
        <f>VLOOKUP(IB845,$A$879:$F$2508,6,FALSE)</f>
        <v>34</v>
      </c>
      <c r="IF845" s="179" t="s">
        <v>61</v>
      </c>
      <c r="IG845" s="10">
        <f>IE845*1.5*ID845</f>
        <v>51</v>
      </c>
      <c r="IH845" s="10"/>
      <c r="II845" s="233"/>
      <c r="IJ845" s="179" t="s">
        <v>105</v>
      </c>
      <c r="IK845" s="361" t="s">
        <v>469</v>
      </c>
      <c r="IM845" s="248">
        <f>IF(IL845="Kopman",1.9,1)</f>
        <v>1</v>
      </c>
      <c r="IN845" s="180">
        <f>VLOOKUP(IK845,$A$879:$F$2508,6,FALSE)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1" t="s">
        <v>1695</v>
      </c>
      <c r="IV845" s="248">
        <f>IF(IU845="Kopman",1.9,1)</f>
        <v>1</v>
      </c>
      <c r="IW845" s="180">
        <f>VLOOKUP(IT845,$A$879:$F$2508,6,FALSE)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1" t="s">
        <v>1807</v>
      </c>
      <c r="JE845" s="248">
        <f>IF(JD845="Kopman",1.9,1)</f>
        <v>1</v>
      </c>
      <c r="JF845" s="180">
        <f>VLOOKUP(JC845,$A$879:$F$2508,6,FALSE)</f>
        <v>15</v>
      </c>
      <c r="JG845" s="179" t="s">
        <v>61</v>
      </c>
      <c r="JH845" s="10">
        <f>JF845*1.5*JE845</f>
        <v>22.5</v>
      </c>
      <c r="JI845" s="10"/>
      <c r="JJ845" s="233"/>
      <c r="JK845" s="179" t="s">
        <v>105</v>
      </c>
      <c r="JL845" s="361" t="s">
        <v>3330</v>
      </c>
      <c r="JN845" s="248">
        <f>IF(JM845="Kopman",1.9,1)</f>
        <v>1</v>
      </c>
      <c r="JO845" s="180">
        <f>VLOOKUP(JL845,$A$879:$F$2508,6,FALSE)</f>
        <v>25</v>
      </c>
      <c r="JP845" s="179" t="s">
        <v>61</v>
      </c>
      <c r="JQ845" s="10">
        <f>JO845*1.5*JN845</f>
        <v>37.5</v>
      </c>
      <c r="JR845" s="10"/>
      <c r="JS845" s="233"/>
      <c r="JT845" s="179" t="s">
        <v>105</v>
      </c>
      <c r="JU845" s="361" t="s">
        <v>1807</v>
      </c>
      <c r="JW845" s="248">
        <f>IF(JV845="Kopman",1.9,1)</f>
        <v>1</v>
      </c>
      <c r="JX845" s="180">
        <f>VLOOKUP(JU845,$A$879:$F$2508,6,FALSE)</f>
        <v>15</v>
      </c>
      <c r="JY845" s="179" t="s">
        <v>61</v>
      </c>
      <c r="JZ845" s="10">
        <f>JX845*1.5*JW845</f>
        <v>22.5</v>
      </c>
      <c r="KA845" s="10"/>
      <c r="KB845" s="233"/>
      <c r="KC845" s="179" t="s">
        <v>105</v>
      </c>
      <c r="KD845" s="369" t="s">
        <v>183</v>
      </c>
      <c r="KF845" s="248">
        <f>IF(KE845="Kopman",1.9,1)</f>
        <v>1</v>
      </c>
      <c r="KG845" s="180" t="e">
        <f>VLOOKUP(KD845,$A$879:$F$2508,6,FALSE)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1" t="s">
        <v>2046</v>
      </c>
      <c r="KO845" s="248">
        <f>IF(KN845="Kopman",1.9,1)</f>
        <v>1</v>
      </c>
      <c r="KP845" s="180">
        <f>VLOOKUP(KM845,$A$879:$F$2508,6,FALSE)</f>
        <v>102</v>
      </c>
      <c r="KQ845" s="179" t="s">
        <v>61</v>
      </c>
      <c r="KR845" s="10">
        <f>KP845*1.5*KO845</f>
        <v>153</v>
      </c>
      <c r="KS845" s="10"/>
      <c r="KT845" s="233"/>
      <c r="KU845" s="179" t="s">
        <v>105</v>
      </c>
      <c r="KV845" s="361" t="s">
        <v>3330</v>
      </c>
      <c r="KX845" s="248">
        <f>IF(KW845="Kopman",1.9,1)</f>
        <v>1</v>
      </c>
      <c r="KY845" s="180">
        <f>VLOOKUP(KV845,$A$879:$F$2508,6,FALSE)</f>
        <v>25</v>
      </c>
      <c r="KZ845" s="179" t="s">
        <v>61</v>
      </c>
      <c r="LA845" s="10">
        <f>KY845*1.5*KX845</f>
        <v>37.5</v>
      </c>
      <c r="LB845" s="10"/>
      <c r="LC845" s="233"/>
      <c r="LD845" s="179" t="s">
        <v>105</v>
      </c>
      <c r="LE845" s="369" t="s">
        <v>183</v>
      </c>
      <c r="LG845" s="248">
        <f>IF(LF845="Kopman",1.9,1)</f>
        <v>1</v>
      </c>
      <c r="LH845" s="180" t="e">
        <f>VLOOKUP(LE845,$A$879:$F$2508,6,FALSE)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1" t="s">
        <v>469</v>
      </c>
      <c r="LP845" s="248">
        <f>IF(LO845="Kopman",1.9,1)</f>
        <v>1</v>
      </c>
      <c r="LQ845" s="180">
        <f>VLOOKUP(LN845,$A$879:$F$2508,6,FALSE)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2" t="s">
        <v>469</v>
      </c>
      <c r="LX845" s="14" t="s">
        <v>1662</v>
      </c>
      <c r="LY845" s="248">
        <f>IF(LX845="Kopman",1.9,1)</f>
        <v>1.9</v>
      </c>
      <c r="LZ845" s="180">
        <f>VLOOKUP(LW845,$A$879:$F$2508,6,FALSE)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1" t="s">
        <v>3330</v>
      </c>
      <c r="MH845" s="248">
        <f>IF(MG845="Kopman",1.9,1)</f>
        <v>1</v>
      </c>
      <c r="MI845" s="180">
        <f>VLOOKUP(MF845,$A$879:$F$2508,6,FALSE)</f>
        <v>25</v>
      </c>
      <c r="MJ845" s="179" t="s">
        <v>61</v>
      </c>
      <c r="MK845" s="10">
        <f>MI845*1.5*MH845</f>
        <v>37.5</v>
      </c>
      <c r="ML845" s="10"/>
      <c r="MM845" s="233"/>
      <c r="MN845" s="179" t="s">
        <v>105</v>
      </c>
      <c r="MO845" s="369" t="s">
        <v>183</v>
      </c>
      <c r="MQ845" s="248">
        <f>IF(MP845="Kopman",1.9,1)</f>
        <v>1</v>
      </c>
      <c r="MR845" s="180" t="e">
        <f>VLOOKUP(MO845,$A$879:$F$2508,6,FALSE)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2" t="s">
        <v>469</v>
      </c>
      <c r="MY845" s="14" t="s">
        <v>1662</v>
      </c>
      <c r="MZ845" s="248">
        <f>IF(MY845="Kopman",1.9,1)</f>
        <v>1.9</v>
      </c>
      <c r="NA845" s="180">
        <f>VLOOKUP(MX845,$A$879:$F$2508,6,FALSE)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1" t="s">
        <v>2155</v>
      </c>
      <c r="NI845" s="248">
        <f>IF(NH845="Kopman",1.9,1)</f>
        <v>1</v>
      </c>
      <c r="NJ845" s="180">
        <f>VLOOKUP(NG845,$A$879:$F$2508,6,FALSE)</f>
        <v>13</v>
      </c>
      <c r="NK845" s="179" t="s">
        <v>61</v>
      </c>
      <c r="NL845" s="10">
        <f>NJ845*1.5*NI845</f>
        <v>19.5</v>
      </c>
      <c r="NM845" s="10"/>
      <c r="NN845" s="233"/>
      <c r="NO845" s="179" t="s">
        <v>105</v>
      </c>
      <c r="NP845" s="361" t="s">
        <v>469</v>
      </c>
      <c r="NR845" s="248">
        <f>IF(NQ845="Kopman",1.9,1)</f>
        <v>1</v>
      </c>
      <c r="NS845" s="180">
        <f>VLOOKUP(NP845,$A$879:$F$2508,6,FALSE)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1" t="s">
        <v>2155</v>
      </c>
      <c r="OA845" s="248">
        <f>IF(NZ845="Kopman",1.9,1)</f>
        <v>1</v>
      </c>
      <c r="OB845" s="180">
        <f>VLOOKUP(NY845,$A$879:$F$2508,6,FALSE)</f>
        <v>13</v>
      </c>
      <c r="OC845" s="179" t="s">
        <v>61</v>
      </c>
      <c r="OD845" s="10">
        <f>OB845*1.5*OA845</f>
        <v>19.5</v>
      </c>
      <c r="OE845" s="10"/>
      <c r="OF845" s="233"/>
      <c r="OG845" s="179" t="s">
        <v>105</v>
      </c>
      <c r="OH845" s="361" t="s">
        <v>454</v>
      </c>
      <c r="OJ845" s="248">
        <f>IF(OI845="Kopman",1.9,1)</f>
        <v>1</v>
      </c>
      <c r="OK845" s="180">
        <f>VLOOKUP(OH845,$A$879:$F$2508,6,FALSE)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1" t="s">
        <v>2127</v>
      </c>
      <c r="OS845" s="248">
        <f>IF(OR845="Kopman",1.9,1)</f>
        <v>1</v>
      </c>
      <c r="OT845" s="180">
        <f>VLOOKUP(OQ845,$A$879:$F$2508,6,FALSE)</f>
        <v>62</v>
      </c>
      <c r="OU845" s="179" t="s">
        <v>61</v>
      </c>
      <c r="OV845" s="10">
        <f>OT845*1.5*OS845</f>
        <v>93</v>
      </c>
      <c r="OW845" s="10"/>
      <c r="OX845" s="233"/>
      <c r="OY845" s="179" t="s">
        <v>105</v>
      </c>
      <c r="OZ845" s="371" t="s">
        <v>2046</v>
      </c>
      <c r="PB845" s="248">
        <f>IF(PA845="Kopman",1.9,1)</f>
        <v>1</v>
      </c>
      <c r="PC845" s="180">
        <f>VLOOKUP(OZ845,$A$879:$F$2508,6,FALSE)</f>
        <v>102</v>
      </c>
      <c r="PD845" s="179" t="s">
        <v>61</v>
      </c>
      <c r="PE845" s="10">
        <f>PC845*1.5*PB845</f>
        <v>153</v>
      </c>
      <c r="PF845" s="10"/>
      <c r="PG845" s="233"/>
      <c r="PH845" s="179" t="s">
        <v>105</v>
      </c>
      <c r="PI845" s="361" t="s">
        <v>469</v>
      </c>
      <c r="PK845" s="248">
        <f>IF(PJ845="Kopman",1.9,1)</f>
        <v>1</v>
      </c>
      <c r="PL845" s="180">
        <f>VLOOKUP(PI845,$A$879:$F$2508,6,FALSE)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1" t="s">
        <v>1726</v>
      </c>
      <c r="PT845" s="248">
        <f>IF(PS845="Kopman",1.9,1)</f>
        <v>1</v>
      </c>
      <c r="PU845" s="180">
        <f>VLOOKUP(PR845,$A$879:$F$2508,6,FALSE)</f>
        <v>28</v>
      </c>
      <c r="PV845" s="179" t="s">
        <v>61</v>
      </c>
      <c r="PW845" s="10">
        <f>PU845*1.5*PT845</f>
        <v>42</v>
      </c>
      <c r="PX845" s="10"/>
      <c r="PY845" s="233"/>
      <c r="PZ845" s="179" t="s">
        <v>105</v>
      </c>
      <c r="QA845" s="363" t="s">
        <v>1807</v>
      </c>
      <c r="QC845" s="248">
        <f>IF(QB845="Kopman",1.9,1)</f>
        <v>1</v>
      </c>
      <c r="QD845" s="180">
        <f>VLOOKUP(QA845,$A$879:$F$2508,6,FALSE)</f>
        <v>15</v>
      </c>
      <c r="QE845" s="179" t="s">
        <v>61</v>
      </c>
      <c r="QF845" s="10">
        <f>QD845*1.5*QC845</f>
        <v>22.5</v>
      </c>
      <c r="QG845" s="10"/>
      <c r="QH845" s="233"/>
      <c r="QI845" s="179" t="s">
        <v>105</v>
      </c>
      <c r="QJ845" s="369" t="s">
        <v>183</v>
      </c>
      <c r="QL845" s="248">
        <f>IF(QK845="Kopman",1.9,1)</f>
        <v>1</v>
      </c>
      <c r="QM845" s="180" t="e">
        <f>VLOOKUP(QJ845,$A$879:$F$2508,6,FALSE)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1" t="s">
        <v>454</v>
      </c>
      <c r="QU845" s="248">
        <f>IF(QT845="Kopman",1.9,1)</f>
        <v>1</v>
      </c>
      <c r="QV845" s="180">
        <f>VLOOKUP(QS845,$A$879:$F$2508,6,FALSE)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1" t="s">
        <v>2987</v>
      </c>
      <c r="RD845" s="248">
        <f>IF(RC845="Kopman",1.9,1)</f>
        <v>1</v>
      </c>
      <c r="RE845" s="180">
        <f>VLOOKUP(RB845,$A$879:$F$2508,6,FALSE)</f>
        <v>7</v>
      </c>
      <c r="RF845" s="179" t="s">
        <v>61</v>
      </c>
      <c r="RG845" s="10">
        <f>RE845*1.5*RD845</f>
        <v>10.5</v>
      </c>
      <c r="RH845" s="10"/>
      <c r="RI845" s="233"/>
      <c r="RJ845" s="179" t="s">
        <v>105</v>
      </c>
      <c r="RK845" s="361" t="s">
        <v>3130</v>
      </c>
      <c r="RM845" s="248">
        <f>IF(RL845="Kopman",1.9,1)</f>
        <v>1</v>
      </c>
      <c r="RN845" s="180">
        <f>VLOOKUP(RK845,$A$879:$F$2508,6,FALSE)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9" t="s">
        <v>183</v>
      </c>
      <c r="RV845" s="248">
        <f>IF(RU845="Kopman",1.9,1)</f>
        <v>1</v>
      </c>
      <c r="RW845" s="180" t="e">
        <f>VLOOKUP(RT845,$A$879:$F$2508,6,FALSE)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1" t="s">
        <v>518</v>
      </c>
      <c r="SE845" s="248">
        <f>IF(SD845="Kopman",1.9,1)</f>
        <v>1</v>
      </c>
      <c r="SF845" s="180">
        <f>VLOOKUP(SC845,$A$879:$F$2508,6,FALSE)</f>
        <v>54</v>
      </c>
      <c r="SG845" s="179" t="s">
        <v>61</v>
      </c>
      <c r="SH845" s="10">
        <f>SF845*1.5*SE845</f>
        <v>81</v>
      </c>
      <c r="SI845" s="10"/>
      <c r="SJ845" s="239"/>
      <c r="SK845" s="179" t="s">
        <v>105</v>
      </c>
      <c r="SL845" s="361" t="s">
        <v>996</v>
      </c>
      <c r="SN845" s="248">
        <f>IF(SM845="Kopman",1.9,1)</f>
        <v>1</v>
      </c>
      <c r="SO845" s="180">
        <f>VLOOKUP(SL845,$A$879:$F$2508,6,FALSE)</f>
        <v>34</v>
      </c>
      <c r="SP845" s="179" t="s">
        <v>61</v>
      </c>
      <c r="SQ845" s="10">
        <f>SO845*1.5*SN845</f>
        <v>51</v>
      </c>
      <c r="SR845" s="10"/>
      <c r="SS845" s="239"/>
      <c r="ST845" s="179" t="s">
        <v>105</v>
      </c>
      <c r="SU845" s="361" t="s">
        <v>454</v>
      </c>
      <c r="SW845" s="248">
        <f>IF(SV845="Kopman",1.9,1)</f>
        <v>1</v>
      </c>
      <c r="SX845" s="180">
        <f>VLOOKUP(SU845,$A$879:$F$2508,6,FALSE)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9" t="s">
        <v>183</v>
      </c>
      <c r="TF845" s="248">
        <f>IF(TE845="Kopman",1.9,1)</f>
        <v>1</v>
      </c>
      <c r="TG845" s="180" t="e">
        <f>VLOOKUP(TD845,$A$879:$F$2508,6,FALSE)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2" t="s">
        <v>860</v>
      </c>
      <c r="TN845" s="14" t="s">
        <v>1662</v>
      </c>
      <c r="TO845" s="248">
        <f>IF(TN845="Kopman",1.9,1)</f>
        <v>1.9</v>
      </c>
      <c r="TP845" s="180">
        <f>VLOOKUP(TM845,$A$879:$F$2508,6,FALSE)</f>
        <v>0</v>
      </c>
      <c r="TQ845" s="179" t="s">
        <v>61</v>
      </c>
      <c r="TR845" s="10">
        <f>TP845*1.5*TO845</f>
        <v>0</v>
      </c>
      <c r="TS845" s="10"/>
      <c r="TT845" s="239"/>
      <c r="TU845" s="179" t="s">
        <v>105</v>
      </c>
      <c r="TV845" s="361" t="s">
        <v>2155</v>
      </c>
      <c r="TX845" s="248">
        <f>IF(TW845="Kopman",1.9,1)</f>
        <v>1</v>
      </c>
      <c r="TY845" s="180">
        <f>VLOOKUP(TV845,$A$879:$F$2508,6,FALSE)</f>
        <v>13</v>
      </c>
      <c r="TZ845" s="179" t="s">
        <v>61</v>
      </c>
      <c r="UA845" s="10">
        <f>TY845*1.5*TX845</f>
        <v>19.5</v>
      </c>
      <c r="UB845" s="10"/>
      <c r="UC845" s="239"/>
      <c r="UD845" s="179" t="s">
        <v>105</v>
      </c>
      <c r="UE845" s="361" t="s">
        <v>736</v>
      </c>
      <c r="UG845" s="248">
        <f>IF(UF845="Kopman",1.9,1)</f>
        <v>1</v>
      </c>
      <c r="UH845" s="180">
        <f>VLOOKUP(UE845,$A$879:$F$2508,6,FALSE)</f>
        <v>0</v>
      </c>
      <c r="UI845" s="179" t="s">
        <v>61</v>
      </c>
      <c r="UJ845" s="10">
        <f>UH845*1.5*UG845</f>
        <v>0</v>
      </c>
      <c r="UK845" s="10"/>
      <c r="UL845" s="239"/>
      <c r="UM845" s="179" t="s">
        <v>105</v>
      </c>
      <c r="UN845" s="369" t="s">
        <v>183</v>
      </c>
      <c r="UP845" s="248">
        <f>IF(UO845="Kopman",1.9,1)</f>
        <v>1</v>
      </c>
      <c r="UQ845" s="180" t="e">
        <f>VLOOKUP(UN845,$A$879:$F$2508,6,FALSE)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1" t="s">
        <v>2022</v>
      </c>
      <c r="UY845" s="248">
        <f>IF(UX845="Kopman",1.9,1)</f>
        <v>1</v>
      </c>
      <c r="UZ845" s="180">
        <f>VLOOKUP(UW845,$A$879:$F$2508,6,FALSE)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9" t="s">
        <v>183</v>
      </c>
      <c r="VH845" s="248">
        <f>IF(VG845="Kopman",1.9,1)</f>
        <v>1</v>
      </c>
      <c r="VI845" s="180" t="e">
        <f>VLOOKUP(VF845,$A$879:$F$2508,6,FALSE)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1" t="s">
        <v>3330</v>
      </c>
      <c r="VQ845" s="248">
        <f>IF(VP845="Kopman",1.9,1)</f>
        <v>1</v>
      </c>
      <c r="VR845" s="180">
        <f>VLOOKUP(VO845,$A$879:$F$2508,6,FALSE)</f>
        <v>25</v>
      </c>
      <c r="VS845" s="179" t="s">
        <v>61</v>
      </c>
      <c r="VT845" s="10">
        <f>VR845*1.5*VQ845</f>
        <v>37.5</v>
      </c>
      <c r="VU845" s="10"/>
      <c r="VV845" s="239"/>
      <c r="VW845" s="179" t="s">
        <v>105</v>
      </c>
      <c r="VX845" s="369" t="s">
        <v>183</v>
      </c>
      <c r="VZ845" s="248">
        <f>IF(VY845="Kopman",1.9,1)</f>
        <v>1</v>
      </c>
      <c r="WA845" s="180" t="e">
        <f>VLOOKUP(VX845,$A$879:$F$2508,6,FALSE)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1" t="s">
        <v>2155</v>
      </c>
      <c r="WI845" s="248">
        <f>IF(WH845="Kopman",1.9,1)</f>
        <v>1</v>
      </c>
      <c r="WJ845" s="180">
        <f>VLOOKUP(WG845,$A$879:$F$2508,6,FALSE)</f>
        <v>13</v>
      </c>
      <c r="WK845" s="179" t="s">
        <v>61</v>
      </c>
      <c r="WL845" s="10">
        <f>WJ845*1.5*WI845</f>
        <v>19.5</v>
      </c>
      <c r="WN845" s="239"/>
      <c r="WO845" s="179" t="s">
        <v>105</v>
      </c>
      <c r="WP845" s="361" t="s">
        <v>2155</v>
      </c>
      <c r="WQ845" s="180"/>
      <c r="WR845" s="248">
        <f>IF(WQ845="Kopman",1.9,1)</f>
        <v>1</v>
      </c>
      <c r="WS845" s="180">
        <f>VLOOKUP(WP845,$A$879:$F$2508,6,FALSE)</f>
        <v>13</v>
      </c>
      <c r="WT845" s="179" t="s">
        <v>61</v>
      </c>
      <c r="WU845" s="10">
        <f>WS845*1.5*WR845</f>
        <v>19.5</v>
      </c>
      <c r="WV845" s="10"/>
      <c r="WW845" s="239"/>
      <c r="WX845" s="179" t="s">
        <v>105</v>
      </c>
      <c r="WY845" s="361" t="s">
        <v>492</v>
      </c>
      <c r="XA845" s="248">
        <f>IF(WZ845="Kopman",1.9,1)</f>
        <v>1</v>
      </c>
      <c r="XB845" s="180">
        <f>VLOOKUP(WY845,$A$879:$F$2508,6,FALSE)</f>
        <v>130</v>
      </c>
      <c r="XC845" s="179" t="s">
        <v>61</v>
      </c>
      <c r="XD845" s="10">
        <f>XB845*1.5*XA845</f>
        <v>195</v>
      </c>
      <c r="XF845" s="239"/>
      <c r="XG845" s="179" t="s">
        <v>105</v>
      </c>
      <c r="XH845" s="371" t="s">
        <v>3330</v>
      </c>
      <c r="XJ845" s="248">
        <f>IF(XI845="Kopman",1.9,1)</f>
        <v>1</v>
      </c>
      <c r="XK845" s="180">
        <f>VLOOKUP(XH845,$A$879:$F$2508,6,FALSE)</f>
        <v>25</v>
      </c>
      <c r="XL845" s="179" t="s">
        <v>61</v>
      </c>
      <c r="XM845" s="10">
        <f>XK845*1.5*XJ845</f>
        <v>37.5</v>
      </c>
      <c r="XO845" s="239"/>
      <c r="XP845" s="179" t="s">
        <v>105</v>
      </c>
      <c r="XQ845" s="361" t="s">
        <v>469</v>
      </c>
      <c r="XS845" s="248">
        <f>IF(XR845="Kopman",1.9,1)</f>
        <v>1</v>
      </c>
      <c r="XT845" s="180">
        <f>VLOOKUP(XQ845,$A$879:$F$2508,6,FALSE)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1" t="s">
        <v>454</v>
      </c>
      <c r="YB845" s="248">
        <f>IF(YA845="Kopman",1.9,1)</f>
        <v>1</v>
      </c>
      <c r="YC845" s="180">
        <f>VLOOKUP(XZ845,$A$879:$F$2508,6,FALSE)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1" t="s">
        <v>1726</v>
      </c>
      <c r="YK845" s="248">
        <f>IF(YJ845="Kopman",1.9,1)</f>
        <v>1</v>
      </c>
      <c r="YL845" s="180">
        <f>VLOOKUP(YI845,$A$879:$F$2508,6,FALSE)</f>
        <v>28</v>
      </c>
      <c r="YM845" s="179" t="s">
        <v>61</v>
      </c>
      <c r="YN845" s="10">
        <f>YL845*1.5*YK845</f>
        <v>42</v>
      </c>
      <c r="YO845" s="10"/>
      <c r="YP845" s="239"/>
      <c r="YQ845" s="179" t="s">
        <v>105</v>
      </c>
      <c r="YR845" s="361" t="s">
        <v>1695</v>
      </c>
      <c r="YT845" s="248">
        <f>IF(YS845="Kopman",1.9,1)</f>
        <v>1</v>
      </c>
      <c r="YU845" s="180">
        <f>VLOOKUP(YR845,$A$879:$F$2508,6,FALSE)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1" t="s">
        <v>1794</v>
      </c>
      <c r="ZC845" s="248">
        <f>IF(ZB845="Kopman",1.9,1)</f>
        <v>1</v>
      </c>
      <c r="ZD845" s="180">
        <f>VLOOKUP(ZA845,$A$879:$F$2508,6,FALSE)</f>
        <v>34</v>
      </c>
      <c r="ZE845" s="179" t="s">
        <v>61</v>
      </c>
      <c r="ZF845" s="10">
        <f>ZD845*1.5*ZC845</f>
        <v>51</v>
      </c>
      <c r="ZH845" s="239"/>
      <c r="ZI845" s="179" t="s">
        <v>105</v>
      </c>
      <c r="ZJ845" s="361" t="s">
        <v>1726</v>
      </c>
      <c r="ZL845" s="248">
        <f>IF(ZK845="Kopman",1.9,1)</f>
        <v>1</v>
      </c>
      <c r="ZM845" s="180">
        <f>VLOOKUP(ZJ845,$A$879:$F$2508,6,FALSE)</f>
        <v>28</v>
      </c>
      <c r="ZN845" s="179" t="s">
        <v>61</v>
      </c>
      <c r="ZO845" s="10">
        <f>ZM845*1.5*ZL845</f>
        <v>42</v>
      </c>
      <c r="ZQ845" s="239"/>
      <c r="ZR845" s="179" t="s">
        <v>105</v>
      </c>
      <c r="ZS845" s="361" t="s">
        <v>607</v>
      </c>
      <c r="ZU845" s="248">
        <f>IF(ZT845="Kopman",1.9,1)</f>
        <v>1</v>
      </c>
      <c r="ZV845" s="180">
        <f>VLOOKUP(ZS845,$A$879:$F$2508,6,FALSE)</f>
        <v>27</v>
      </c>
      <c r="ZW845" s="179" t="s">
        <v>61</v>
      </c>
      <c r="ZX845" s="10">
        <f>ZV845*1.5*ZU845</f>
        <v>40.5</v>
      </c>
      <c r="ZY845" s="10"/>
      <c r="ZZ845" s="239"/>
      <c r="AAA845" s="179" t="s">
        <v>105</v>
      </c>
      <c r="AAB845" s="361" t="s">
        <v>1723</v>
      </c>
      <c r="AAD845" s="248">
        <f>IF(AAC845="Kopman",1.9,1)</f>
        <v>1</v>
      </c>
      <c r="AAE845" s="180">
        <f>VLOOKUP(AAB845,$A$879:$F$2508,6,FALSE)</f>
        <v>45</v>
      </c>
      <c r="AAF845" s="179" t="s">
        <v>61</v>
      </c>
      <c r="AAG845" s="10">
        <f>AAE845*1.5*AAD845</f>
        <v>67.5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VLOOKUP(AAK845,$A$879:$F$2508,6,FALSE)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1" t="s">
        <v>469</v>
      </c>
      <c r="AAV845" s="248">
        <f>IF(AAU845="Kopman",1.9,1)</f>
        <v>1</v>
      </c>
      <c r="AAW845" s="180">
        <f>VLOOKUP(AAT845,$A$879:$F$2508,6,FALSE)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5" t="s">
        <v>469</v>
      </c>
      <c r="ABE845" s="248">
        <f>IF(ABD845="Kopman",1.9,1)</f>
        <v>1</v>
      </c>
      <c r="ABF845" s="180">
        <f>VLOOKUP(ABC845,$A$879:$F$2508,6,FALSE)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1" t="s">
        <v>469</v>
      </c>
      <c r="ABN845" s="248">
        <f>IF(ABM845="Kopman",1.9,1)</f>
        <v>1</v>
      </c>
      <c r="ABO845" s="180">
        <f>VLOOKUP(ABL845,$A$879:$F$2508,6,FALSE)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VLOOKUP(ABU845,$A$879:$F$2508,6,FALSE)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VLOOKUP(ACD845,$A$879:$F$2508,6,FALSE)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VLOOKUP(ACM845,$A$879:$F$2508,6,FALSE)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VLOOKUP(ACV845,$A$879:$F$2508,6,FALSE)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1" t="s">
        <v>486</v>
      </c>
      <c r="ADG845" s="248">
        <f>IF(ADF845="Kopman",1.9,1)</f>
        <v>1</v>
      </c>
      <c r="ADH845" s="180">
        <f>VLOOKUP(ADE845,$A$879:$F$2508,6,FALSE)</f>
        <v>9</v>
      </c>
      <c r="ADI845" s="179" t="s">
        <v>61</v>
      </c>
      <c r="ADJ845" s="10">
        <f>ADH845*1.5*ADG845</f>
        <v>13.5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VLOOKUP(ADN845,$A$879:$F$2508,6,FALSE)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1" t="s">
        <v>2109</v>
      </c>
      <c r="ADY845" s="248">
        <f>IF(ADX845="Kopman",1.9,1)</f>
        <v>1</v>
      </c>
      <c r="ADZ845" s="180">
        <f>VLOOKUP(ADW845,$A$879:$F$2508,6,FALSE)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VLOOKUP(AEF845,$A$879:$F$2508,6,FALSE)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VLOOKUP(AEO845,$A$879:$F$2508,6,FALSE)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VLOOKUP(AEX845,$A$879:$F$2508,6,FALSE)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VLOOKUP(AFG845,$A$879:$F$2508,6,FALSE)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VLOOKUP(AFP845,$A$879:$F$2508,6,FALSE)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1" t="s">
        <v>469</v>
      </c>
      <c r="AGA845" s="248">
        <f>IF(AFZ845="Kopman",1.9,1)</f>
        <v>1</v>
      </c>
      <c r="AGB845" s="180">
        <f>VLOOKUP(AFY845,$A$879:$F$2508,6,FALSE)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1" t="s">
        <v>726</v>
      </c>
      <c r="AGJ845" s="248">
        <f>IF(AGI845="Kopman",1.9,1)</f>
        <v>1</v>
      </c>
      <c r="AGK845" s="180">
        <f>VLOOKUP(AGH845,$A$879:$F$2508,6,FALSE)</f>
        <v>3</v>
      </c>
      <c r="AGL845" s="179" t="s">
        <v>61</v>
      </c>
      <c r="AGM845" s="10">
        <f>AGK845*1.5*AGJ845</f>
        <v>4.5</v>
      </c>
      <c r="AGN845" s="10"/>
      <c r="AGO845" s="239"/>
      <c r="AGP845" s="179" t="s">
        <v>105</v>
      </c>
      <c r="AGQ845" s="361" t="s">
        <v>450</v>
      </c>
      <c r="AGS845" s="248">
        <f>IF(AGR845="Kopman",1.9,1)</f>
        <v>1</v>
      </c>
      <c r="AGT845" s="180">
        <f>VLOOKUP(AGQ845,$A$879:$F$2508,6,FALSE)</f>
        <v>25</v>
      </c>
      <c r="AGU845" s="179" t="s">
        <v>61</v>
      </c>
      <c r="AGV845" s="10">
        <f>AGT845*1.5*AGS845</f>
        <v>37.5</v>
      </c>
      <c r="AGW845" s="10"/>
      <c r="AGX845" s="239"/>
      <c r="AGY845" s="179" t="s">
        <v>105</v>
      </c>
      <c r="AGZ845" s="361" t="s">
        <v>726</v>
      </c>
      <c r="AHB845" s="248">
        <f>IF(AHA845="Kopman",1.9,1)</f>
        <v>1</v>
      </c>
      <c r="AHC845" s="180">
        <f>VLOOKUP(AGZ845,$A$879:$F$2508,6,FALSE)</f>
        <v>3</v>
      </c>
      <c r="AHD845" s="179" t="s">
        <v>61</v>
      </c>
      <c r="AHE845" s="10">
        <f>AHC845*1.5*AHB845</f>
        <v>4.5</v>
      </c>
      <c r="AHF845" s="10"/>
      <c r="AHG845" s="239"/>
      <c r="AHH845" s="179" t="s">
        <v>105</v>
      </c>
      <c r="AHI845" s="441" t="s">
        <v>469</v>
      </c>
      <c r="AHK845" s="248">
        <f>IF(AHJ845="Kopman",1.9,1)</f>
        <v>1</v>
      </c>
      <c r="AHL845" s="180">
        <f>VLOOKUP(AHI845,$A$879:$F$2508,6,FALSE)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1" t="s">
        <v>1404</v>
      </c>
      <c r="AHT845" s="248">
        <f>IF(AHS845="Kopman",1.9,1)</f>
        <v>1</v>
      </c>
      <c r="AHU845" s="180">
        <f>VLOOKUP(AHR845,$A$879:$F$2508,6,FALSE)</f>
        <v>63</v>
      </c>
      <c r="AHV845" s="179" t="s">
        <v>61</v>
      </c>
      <c r="AHW845" s="10">
        <f>AHU845*1.5*AHT845</f>
        <v>94.5</v>
      </c>
      <c r="AHX845" s="10"/>
      <c r="AHY845" s="239"/>
      <c r="AHZ845" s="179" t="s">
        <v>105</v>
      </c>
      <c r="AIA845" s="361" t="s">
        <v>1807</v>
      </c>
      <c r="AIC845" s="248">
        <f>IF(AIB845="Kopman",1.9,1)</f>
        <v>1</v>
      </c>
      <c r="AID845" s="180">
        <f>VLOOKUP(AIA845,$A$879:$F$2508,6,FALSE)</f>
        <v>15</v>
      </c>
      <c r="AIE845" s="179" t="s">
        <v>61</v>
      </c>
      <c r="AIF845" s="10">
        <f>AID845*1.5*AIC845</f>
        <v>22.5</v>
      </c>
      <c r="AIG845" s="10"/>
      <c r="AIH845" s="239"/>
      <c r="AII845" s="179" t="s">
        <v>105</v>
      </c>
      <c r="AIJ845" s="361" t="s">
        <v>2987</v>
      </c>
      <c r="AIL845" s="248">
        <f>IF(AIK845="Kopman",1.9,1)</f>
        <v>1</v>
      </c>
      <c r="AIM845" s="180">
        <f>VLOOKUP(AIJ845,$A$879:$F$2508,6,FALSE)</f>
        <v>7</v>
      </c>
      <c r="AIN845" s="179" t="s">
        <v>61</v>
      </c>
      <c r="AIO845" s="10">
        <f>AIM845*1.5*AIL845</f>
        <v>10.5</v>
      </c>
      <c r="AIP845" s="10"/>
      <c r="AIQ845" s="239"/>
      <c r="AIR845" s="179" t="s">
        <v>105</v>
      </c>
      <c r="AIS845" s="361" t="s">
        <v>469</v>
      </c>
      <c r="AIU845" s="248">
        <f>IF(AIT845="Kopman",1.9,1)</f>
        <v>1</v>
      </c>
      <c r="AIV845" s="180">
        <f>VLOOKUP(AIS845,$A$879:$F$2508,6,FALSE)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1" t="s">
        <v>1016</v>
      </c>
      <c r="AJD845" s="248">
        <f>IF(AJC845="Kopman",1.9,1)</f>
        <v>1</v>
      </c>
      <c r="AJE845" s="180">
        <f>VLOOKUP(AJB845,$A$879:$F$2508,6,FALSE)</f>
        <v>71</v>
      </c>
      <c r="AJF845" s="179" t="s">
        <v>61</v>
      </c>
      <c r="AJG845" s="10">
        <f>AJE845*1.5*AJD845</f>
        <v>106.5</v>
      </c>
      <c r="AJH845" s="10"/>
      <c r="AJI845" s="239"/>
      <c r="AJJ845" s="179" t="s">
        <v>105</v>
      </c>
      <c r="AJK845" s="361" t="s">
        <v>1807</v>
      </c>
      <c r="AJM845" s="248">
        <f>IF(AJL845="Kopman",1.9,1)</f>
        <v>1</v>
      </c>
      <c r="AJN845" s="180">
        <f>VLOOKUP(AJK845,$A$879:$F$2508,6,FALSE)</f>
        <v>15</v>
      </c>
      <c r="AJO845" s="179" t="s">
        <v>61</v>
      </c>
      <c r="AJP845" s="10">
        <f>AJN845*1.5*AJM845</f>
        <v>22.5</v>
      </c>
      <c r="AJQ845" s="10"/>
      <c r="AJR845" s="239"/>
      <c r="AJS845" s="179" t="s">
        <v>105</v>
      </c>
      <c r="AJT845" s="367" t="s">
        <v>2067</v>
      </c>
      <c r="AJV845" s="248">
        <f>IF(AJU845="Kopman",1.9,1)</f>
        <v>1</v>
      </c>
      <c r="AJW845" s="180">
        <f>VLOOKUP(AJT845,$A$879:$F$2508,6,FALSE)</f>
        <v>0</v>
      </c>
      <c r="AJX845" s="179" t="s">
        <v>61</v>
      </c>
      <c r="AJY845" s="10">
        <f>AJW845*1.5*AJV845</f>
        <v>0</v>
      </c>
      <c r="AJZ845" s="10"/>
      <c r="AKA845" s="239"/>
      <c r="AKB845" s="179" t="s">
        <v>105</v>
      </c>
      <c r="AKC845" s="361" t="s">
        <v>469</v>
      </c>
      <c r="AKE845" s="248">
        <f>IF(AKD845="Kopman",1.9,1)</f>
        <v>1</v>
      </c>
      <c r="AKF845" s="180">
        <f>VLOOKUP(AKC845,$A$879:$F$2508,6,FALSE)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1" t="s">
        <v>469</v>
      </c>
      <c r="AKN845" s="248">
        <f>IF(AKM845="Kopman",1.9,1)</f>
        <v>1</v>
      </c>
      <c r="AKO845" s="180">
        <f>VLOOKUP(AKL845,$A$879:$F$2508,6,FALSE)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1" t="s">
        <v>1726</v>
      </c>
      <c r="AKW845" s="248">
        <f>IF(AKV845="Kopman",1.9,1)</f>
        <v>1</v>
      </c>
      <c r="AKX845" s="180">
        <f>VLOOKUP(AKU845,$A$879:$F$2508,6,FALSE)</f>
        <v>28</v>
      </c>
      <c r="AKY845" s="179" t="s">
        <v>61</v>
      </c>
      <c r="AKZ845" s="10">
        <f>AKX845*1.5*AKW845</f>
        <v>42</v>
      </c>
      <c r="ALA845" s="10"/>
      <c r="ALB845" s="239"/>
      <c r="ALC845" s="179" t="s">
        <v>105</v>
      </c>
      <c r="ALD845" s="362" t="s">
        <v>1807</v>
      </c>
      <c r="ALE845" s="14" t="s">
        <v>1662</v>
      </c>
      <c r="ALF845" s="248">
        <f>IF(ALE845="Kopman",1.9,1)</f>
        <v>1.9</v>
      </c>
      <c r="ALG845" s="180">
        <f>VLOOKUP(ALD845,$A$879:$F$2508,6,FALSE)</f>
        <v>15</v>
      </c>
      <c r="ALH845" s="179" t="s">
        <v>61</v>
      </c>
      <c r="ALI845" s="10">
        <f>ALG845*1.5*ALF845</f>
        <v>42.75</v>
      </c>
      <c r="ALJ845" s="10"/>
      <c r="ALK845" s="239"/>
      <c r="ALL845" s="179" t="s">
        <v>105</v>
      </c>
      <c r="ALM845" s="361" t="s">
        <v>2326</v>
      </c>
      <c r="ALO845" s="248">
        <f>IF(ALN845="Kopman",1.9,1)</f>
        <v>1</v>
      </c>
      <c r="ALP845" s="180">
        <f>VLOOKUP(ALM845,$A$879:$F$2508,6,FALSE)</f>
        <v>9</v>
      </c>
      <c r="ALQ845" s="179" t="s">
        <v>61</v>
      </c>
      <c r="ALR845" s="10">
        <f>ALP845*1.5*ALO845</f>
        <v>13.5</v>
      </c>
      <c r="ALS845" s="10"/>
      <c r="ALT845" s="239"/>
      <c r="ALU845" s="179" t="s">
        <v>105</v>
      </c>
      <c r="ALV845" s="361" t="s">
        <v>1394</v>
      </c>
      <c r="ALX845" s="248">
        <f>IF(ALW845="Kopman",1.9,1)</f>
        <v>1</v>
      </c>
      <c r="ALY845" s="180">
        <f>VLOOKUP(ALV845,$A$879:$F$2508,6,FALSE)</f>
        <v>21</v>
      </c>
      <c r="ALZ845" s="179" t="s">
        <v>61</v>
      </c>
      <c r="AMA845" s="10">
        <f>ALY845*1.5*ALX845</f>
        <v>31.5</v>
      </c>
      <c r="AMB845" s="10"/>
      <c r="AMC845" s="239"/>
      <c r="AMD845" s="179" t="s">
        <v>105</v>
      </c>
      <c r="AME845" s="444" t="s">
        <v>726</v>
      </c>
      <c r="AMG845" s="248">
        <f>IF(AMF845="Kopman",1.9,1)</f>
        <v>1</v>
      </c>
      <c r="AMH845" s="180">
        <f>VLOOKUP(AME845,$A$879:$F$2508,6,FALSE)</f>
        <v>3</v>
      </c>
      <c r="AMI845" s="179" t="s">
        <v>61</v>
      </c>
      <c r="AMJ845" s="10">
        <f>AMH845*1.5*AMG845</f>
        <v>4.5</v>
      </c>
      <c r="AMK845" s="10"/>
      <c r="AML845" s="239"/>
      <c r="AMM845" s="179" t="s">
        <v>105</v>
      </c>
      <c r="AMN845" s="363" t="s">
        <v>3330</v>
      </c>
      <c r="AMP845" s="248">
        <f>IF(AMO845="Kopman",1.9,1)</f>
        <v>1</v>
      </c>
      <c r="AMQ845" s="180">
        <f>VLOOKUP(AMN845,$A$879:$F$2508,6,FALSE)</f>
        <v>25</v>
      </c>
      <c r="AMR845" s="179" t="s">
        <v>61</v>
      </c>
      <c r="AMS845" s="10">
        <f>AMQ845*1.5*AMP845</f>
        <v>37.5</v>
      </c>
      <c r="AMT845" s="10"/>
      <c r="AMU845" s="239"/>
      <c r="AMV845" s="179" t="s">
        <v>105</v>
      </c>
      <c r="AMW845" s="361" t="s">
        <v>469</v>
      </c>
      <c r="AMY845" s="248">
        <f>IF(AMX845="Kopman",1.9,1)</f>
        <v>1</v>
      </c>
      <c r="AMZ845" s="180">
        <f>VLOOKUP(AMW845,$A$879:$F$2508,6,FALSE)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1" t="s">
        <v>726</v>
      </c>
      <c r="ANH845" s="248">
        <f>IF(ANG845="Kopman",1.9,1)</f>
        <v>1</v>
      </c>
      <c r="ANI845" s="180">
        <f>VLOOKUP(ANF845,$A$879:$F$2508,6,FALSE)</f>
        <v>3</v>
      </c>
      <c r="ANJ845" s="179" t="s">
        <v>61</v>
      </c>
      <c r="ANK845" s="10">
        <f>ANI845*1.5*ANH845</f>
        <v>4.5</v>
      </c>
      <c r="ANL845" s="10"/>
      <c r="ANM845" s="239"/>
      <c r="ANN845" s="179" t="s">
        <v>105</v>
      </c>
      <c r="ANO845" s="371" t="s">
        <v>478</v>
      </c>
      <c r="ANQ845" s="248">
        <f>IF(ANP845="Kopman",1.9,1)</f>
        <v>1</v>
      </c>
      <c r="ANR845" s="180">
        <f>VLOOKUP(ANO845,$A$879:$F$2508,6,FALSE)</f>
        <v>0</v>
      </c>
      <c r="ANS845" s="179" t="s">
        <v>61</v>
      </c>
      <c r="ANT845" s="10">
        <f>ANR845*1.5*ANQ845</f>
        <v>0</v>
      </c>
      <c r="ANU845" s="10"/>
      <c r="ANV845" s="239"/>
      <c r="ANW845" s="179" t="s">
        <v>105</v>
      </c>
      <c r="ANX845" s="361" t="s">
        <v>996</v>
      </c>
      <c r="ANZ845" s="248">
        <f>IF(ANY845="Kopman",1.9,1)</f>
        <v>1</v>
      </c>
      <c r="AOA845" s="180">
        <f>VLOOKUP(ANX845,$A$879:$F$2508,6,FALSE)</f>
        <v>34</v>
      </c>
      <c r="AOB845" s="179" t="s">
        <v>61</v>
      </c>
      <c r="AOC845" s="10">
        <f>AOA845*1.5*ANZ845</f>
        <v>51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VLOOKUP(AOG845,$A$879:$F$2508,6,FALSE)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1" t="s">
        <v>1802</v>
      </c>
      <c r="AOR845" s="248">
        <f>IF(AOQ845="Kopman",1.9,1)</f>
        <v>1</v>
      </c>
      <c r="AOS845" s="180">
        <f>VLOOKUP(AOP845,$A$879:$F$2508,6,FALSE)</f>
        <v>5</v>
      </c>
      <c r="AOT845" s="179" t="s">
        <v>61</v>
      </c>
      <c r="AOU845" s="10">
        <f>AOS845*1.5*AOR845</f>
        <v>7.5</v>
      </c>
      <c r="AOV845" s="10"/>
      <c r="AOW845" s="239"/>
      <c r="AOX845" s="179" t="s">
        <v>105</v>
      </c>
      <c r="AOY845" s="447" t="s">
        <v>2627</v>
      </c>
      <c r="APA845" s="248">
        <f>IF(AOZ845="Kopman",1.9,1)</f>
        <v>1</v>
      </c>
      <c r="APB845" s="180">
        <f>VLOOKUP(AOY845,$A$879:$F$2508,6,FALSE)</f>
        <v>20</v>
      </c>
      <c r="APC845" s="179" t="s">
        <v>61</v>
      </c>
      <c r="APD845" s="10">
        <f>APB845*1.5*APA845</f>
        <v>30</v>
      </c>
      <c r="APE845" s="10"/>
      <c r="APF845" s="239"/>
      <c r="APG845" s="179" t="s">
        <v>105</v>
      </c>
      <c r="APH845" s="361" t="s">
        <v>472</v>
      </c>
      <c r="APJ845" s="248">
        <f>IF(API845="Kopman",1.9,1)</f>
        <v>1</v>
      </c>
      <c r="APK845" s="180">
        <f>VLOOKUP(APH845,$A$879:$F$2508,6,FALSE)</f>
        <v>0</v>
      </c>
      <c r="APL845" s="179" t="s">
        <v>61</v>
      </c>
      <c r="APM845" s="10">
        <f>APK845*1.5*APJ845</f>
        <v>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VLOOKUP(APQ845,$A$879:$F$2508,6,FALSE)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1" t="s">
        <v>996</v>
      </c>
      <c r="AQB845" s="248">
        <f>IF(AQA845="Kopman",1.9,1)</f>
        <v>1</v>
      </c>
      <c r="AQC845" s="180">
        <f>VLOOKUP(APZ845,$A$879:$F$2508,6,FALSE)</f>
        <v>34</v>
      </c>
      <c r="AQD845" s="179" t="s">
        <v>61</v>
      </c>
      <c r="AQE845" s="10">
        <f>AQC845*1.5*AQB845</f>
        <v>51</v>
      </c>
      <c r="AQF845" s="10"/>
      <c r="AQG845" s="239"/>
      <c r="AQH845" s="179" t="s">
        <v>105</v>
      </c>
      <c r="AQI845" s="361" t="s">
        <v>996</v>
      </c>
      <c r="AQK845" s="248">
        <f>IF(AQJ845="Kopman",1.9,1)</f>
        <v>1</v>
      </c>
      <c r="AQL845" s="180">
        <f>VLOOKUP(AQI845,$A$879:$F$2508,6,FALSE)</f>
        <v>34</v>
      </c>
      <c r="AQM845" s="179" t="s">
        <v>61</v>
      </c>
      <c r="AQN845" s="10">
        <f>AQL845*1.5*AQK845</f>
        <v>51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VLOOKUP(AQR845,$A$879:$F$2508,6,FALSE)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VLOOKUP(ARA845,$A$879:$F$2508,6,FALSE)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VLOOKUP(ARJ845,$A$879:$F$2508,6,FALSE)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VLOOKUP(ARS845,$A$879:$F$2508,6,FALSE)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1" t="s">
        <v>478</v>
      </c>
      <c r="ASD845" s="248">
        <f>IF(ASC845="Kopman",1.9,1)</f>
        <v>1</v>
      </c>
      <c r="ASE845" s="180">
        <f>VLOOKUP(ASB845,$A$879:$F$2508,6,FALSE)</f>
        <v>0</v>
      </c>
      <c r="ASF845" s="179" t="s">
        <v>61</v>
      </c>
      <c r="ASG845" s="10">
        <f>ASE845*1.5*ASD845</f>
        <v>0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VLOOKUP(ASK845,$A$879:$F$2508,6,FALSE)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1" t="s">
        <v>3330</v>
      </c>
      <c r="ASV845" s="248">
        <f>IF(ASU845="Kopman",1.9,1)</f>
        <v>1</v>
      </c>
      <c r="ASW845" s="180">
        <f>VLOOKUP(AST845,$A$879:$F$2508,6,FALSE)</f>
        <v>25</v>
      </c>
      <c r="ASX845" s="179" t="s">
        <v>61</v>
      </c>
      <c r="ASY845" s="10">
        <f>ASW845*1.5*ASV845</f>
        <v>37.5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VLOOKUP(ATC845,$A$879:$F$2508,6,FALSE)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VLOOKUP(ATL845,$A$879:$F$2508,6,FALSE)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VLOOKUP(ATU845,$A$879:$F$2508,6,FALSE)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VLOOKUP(AUD845,$A$879:$F$2508,6,FALSE)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VLOOKUP(AUM845,$A$879:$F$2508,6,FALSE)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VLOOKUP(AUV845,$A$879:$F$2508,6,FALSE)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VLOOKUP(AVE845,$A$879:$F$2508,6,FALSE)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VLOOKUP(AVN845,$A$879:$F$2508,6,FALSE)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VLOOKUP(AVW845,$A$879:$F$2508,6,FALSE)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VLOOKUP(AWF845,$A$879:$F$2508,6,FALSE)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1" t="s">
        <v>2627</v>
      </c>
      <c r="AWQ845" s="248">
        <f>IF(AWP845="Kopman",1.9,1)</f>
        <v>1</v>
      </c>
      <c r="AWR845" s="180">
        <f>VLOOKUP(AWO845,$A$879:$F$2508,6,FALSE)</f>
        <v>20</v>
      </c>
      <c r="AWS845" s="179" t="s">
        <v>61</v>
      </c>
      <c r="AWT845" s="10">
        <f>AWR845*1.5*AWQ845</f>
        <v>30</v>
      </c>
      <c r="AWU845" s="10"/>
      <c r="AWV845" s="239"/>
      <c r="AWW845" s="179" t="s">
        <v>105</v>
      </c>
      <c r="AWX845" s="361" t="s">
        <v>518</v>
      </c>
      <c r="AWZ845" s="248">
        <f>IF(AWY845="Kopman",1.9,1)</f>
        <v>1</v>
      </c>
      <c r="AXA845" s="180">
        <f>VLOOKUP(AWX845,$A$879:$F$2508,6,FALSE)</f>
        <v>54</v>
      </c>
      <c r="AXB845" s="179" t="s">
        <v>61</v>
      </c>
      <c r="AXC845" s="10">
        <f>AXA845*1.5*AWZ845</f>
        <v>81</v>
      </c>
      <c r="AXD845" s="10"/>
      <c r="AXE845" s="239"/>
      <c r="AXF845" s="179" t="s">
        <v>105</v>
      </c>
      <c r="AXG845" s="361" t="s">
        <v>469</v>
      </c>
      <c r="AXI845" s="248">
        <f>IF(AXH845="Kopman",1.9,1)</f>
        <v>1</v>
      </c>
      <c r="AXJ845" s="180">
        <f>VLOOKUP(AXG845,$A$879:$F$2508,6,FALSE)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1" t="s">
        <v>486</v>
      </c>
      <c r="AXR845" s="248">
        <f>IF(AXQ845="Kopman",1.9,1)</f>
        <v>1</v>
      </c>
      <c r="AXS845" s="180">
        <f>VLOOKUP(AXP845,$A$879:$F$2508,6,FALSE)</f>
        <v>9</v>
      </c>
      <c r="AXT845" s="179" t="s">
        <v>61</v>
      </c>
      <c r="AXU845" s="10">
        <f>AXS845*1.5*AXR845</f>
        <v>13.5</v>
      </c>
      <c r="AXV845" s="10"/>
      <c r="AXW845" s="239"/>
      <c r="AXX845" s="179" t="s">
        <v>105</v>
      </c>
      <c r="AXY845" s="361" t="s">
        <v>607</v>
      </c>
      <c r="AYA845" s="248">
        <f>IF(AXZ845="Kopman",1.9,1)</f>
        <v>1</v>
      </c>
      <c r="AYB845" s="180">
        <f>VLOOKUP(AXY845,$A$879:$F$2508,6,FALSE)</f>
        <v>27</v>
      </c>
      <c r="AYC845" s="179" t="s">
        <v>61</v>
      </c>
      <c r="AYD845" s="10">
        <f>AYB845*1.5*AYA845</f>
        <v>40.5</v>
      </c>
      <c r="AYE845" s="10"/>
      <c r="AYF845" s="239"/>
      <c r="AYG845" s="179" t="s">
        <v>105</v>
      </c>
      <c r="AYH845" s="361" t="s">
        <v>469</v>
      </c>
      <c r="AYJ845" s="248">
        <f>IF(AYI845="Kopman",1.9,1)</f>
        <v>1</v>
      </c>
      <c r="AYK845" s="180">
        <f>VLOOKUP(AYH845,$A$879:$F$2508,6,FALSE)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1" t="s">
        <v>1807</v>
      </c>
      <c r="AYS845" s="248">
        <f>IF(AYR845="Kopman",1.9,1)</f>
        <v>1</v>
      </c>
      <c r="AYT845" s="180">
        <f>VLOOKUP(AYQ845,$A$879:$F$2508,6,FALSE)</f>
        <v>15</v>
      </c>
      <c r="AYU845" s="179" t="s">
        <v>61</v>
      </c>
      <c r="AYV845" s="10">
        <f>AYT845*1.5*AYS845</f>
        <v>22.5</v>
      </c>
      <c r="AYW845" s="10"/>
      <c r="AYX845" s="239"/>
      <c r="AYY845" s="179" t="s">
        <v>105</v>
      </c>
      <c r="AYZ845" s="361" t="s">
        <v>469</v>
      </c>
      <c r="AZB845" s="248">
        <f>IF(AZA845="Kopman",1.9,1)</f>
        <v>1</v>
      </c>
      <c r="AZC845" s="180">
        <f>VLOOKUP(AYZ845,$A$879:$F$2508,6,FALSE)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1" t="s">
        <v>726</v>
      </c>
      <c r="AZK845" s="248">
        <f>IF(AZJ845="Kopman",1.9,1)</f>
        <v>1</v>
      </c>
      <c r="AZL845" s="180">
        <f>VLOOKUP(AZI845,$A$879:$F$2508,6,FALSE)</f>
        <v>3</v>
      </c>
      <c r="AZM845" s="179" t="s">
        <v>61</v>
      </c>
      <c r="AZN845" s="10">
        <f>AZL845*1.5*AZK845</f>
        <v>4.5</v>
      </c>
      <c r="AZO845" s="10"/>
      <c r="AZP845" s="239"/>
      <c r="AZQ845" s="179" t="s">
        <v>105</v>
      </c>
      <c r="AZR845" s="361" t="s">
        <v>753</v>
      </c>
      <c r="AZT845" s="248">
        <f>IF(AZS845="Kopman",1.9,1)</f>
        <v>1</v>
      </c>
      <c r="AZU845" s="180">
        <f>VLOOKUP(AZR845,$A$879:$F$2508,6,FALSE)</f>
        <v>27</v>
      </c>
      <c r="AZV845" s="179" t="s">
        <v>61</v>
      </c>
      <c r="AZW845" s="10">
        <f>AZU845*1.5*AZT845</f>
        <v>40.5</v>
      </c>
      <c r="AZX845" s="10"/>
      <c r="AZY845" s="239"/>
      <c r="AZZ845" s="179" t="s">
        <v>105</v>
      </c>
      <c r="BAA845" s="361" t="s">
        <v>1726</v>
      </c>
      <c r="BAC845" s="248">
        <f>IF(BAB845="Kopman",1.9,1)</f>
        <v>1</v>
      </c>
      <c r="BAD845" s="180">
        <f>VLOOKUP(BAA845,$A$879:$F$2508,6,FALSE)</f>
        <v>28</v>
      </c>
      <c r="BAE845" s="179" t="s">
        <v>61</v>
      </c>
      <c r="BAF845" s="10">
        <f>BAD845*1.5*BAC845</f>
        <v>42</v>
      </c>
      <c r="BAG845" s="10"/>
      <c r="BAH845" s="239"/>
      <c r="BAI845" s="179" t="s">
        <v>105</v>
      </c>
      <c r="BAJ845" s="441" t="s">
        <v>469</v>
      </c>
      <c r="BAL845" s="248">
        <f>IF(BAK845="Kopman",1.9,1)</f>
        <v>1</v>
      </c>
      <c r="BAM845" s="180">
        <f>VLOOKUP(BAJ845,$A$879:$F$2508,6,FALSE)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1" t="s">
        <v>996</v>
      </c>
      <c r="BAU845" s="248">
        <f>IF(BAT845="Kopman",1.9,1)</f>
        <v>1</v>
      </c>
      <c r="BAV845" s="180">
        <f>VLOOKUP(BAS845,$A$879:$F$2508,6,FALSE)</f>
        <v>34</v>
      </c>
      <c r="BAW845" s="179" t="s">
        <v>61</v>
      </c>
      <c r="BAX845" s="10">
        <f>BAV845*1.5*BAU845</f>
        <v>51</v>
      </c>
      <c r="BAY845" s="10"/>
      <c r="BAZ845" s="239"/>
      <c r="BBA845" s="179" t="s">
        <v>105</v>
      </c>
      <c r="BBB845" s="361" t="s">
        <v>996</v>
      </c>
      <c r="BBD845" s="248">
        <f>IF(BBC845="Kopman",1.9,1)</f>
        <v>1</v>
      </c>
      <c r="BBE845" s="180">
        <f>VLOOKUP(BBB845,$A$879:$F$2508,6,FALSE)</f>
        <v>34</v>
      </c>
      <c r="BBF845" s="179" t="s">
        <v>61</v>
      </c>
      <c r="BBG845" s="10">
        <f>BBE845*1.5*BBD845</f>
        <v>51</v>
      </c>
      <c r="BBH845" s="10"/>
      <c r="BBI845" s="239"/>
      <c r="BBJ845" s="179" t="s">
        <v>105</v>
      </c>
      <c r="BBK845" s="361" t="s">
        <v>1807</v>
      </c>
      <c r="BBM845" s="248">
        <f>IF(BBL845="Kopman",1.9,1)</f>
        <v>1</v>
      </c>
      <c r="BBN845" s="180">
        <f>VLOOKUP(BBK845,$A$879:$F$2508,6,FALSE)</f>
        <v>15</v>
      </c>
      <c r="BBO845" s="179" t="s">
        <v>61</v>
      </c>
      <c r="BBP845" s="10">
        <f>BBN845*1.5*BBM845</f>
        <v>22.5</v>
      </c>
      <c r="BBQ845" s="10"/>
      <c r="BBR845" s="239"/>
      <c r="BBS845" s="179" t="s">
        <v>105</v>
      </c>
      <c r="BBT845" s="367" t="s">
        <v>492</v>
      </c>
      <c r="BBV845" s="248">
        <f>IF(BBU845="Kopman",1.9,1)</f>
        <v>1</v>
      </c>
      <c r="BBW845" s="180">
        <f>VLOOKUP(BBT845,$A$879:$F$2508,6,FALSE)</f>
        <v>130</v>
      </c>
      <c r="BBX845" s="179" t="s">
        <v>61</v>
      </c>
      <c r="BBY845" s="10">
        <f>BBW845*1.5*BBV845</f>
        <v>195</v>
      </c>
      <c r="BBZ845" s="10"/>
      <c r="BCA845" s="239"/>
      <c r="BCB845" s="179" t="s">
        <v>105</v>
      </c>
      <c r="BCC845" s="361" t="s">
        <v>1016</v>
      </c>
      <c r="BCE845" s="248">
        <f>IF(BCD845="Kopman",1.9,1)</f>
        <v>1</v>
      </c>
      <c r="BCF845" s="180">
        <f>VLOOKUP(BCC845,$A$879:$F$2508,6,FALSE)</f>
        <v>71</v>
      </c>
      <c r="BCG845" s="179" t="s">
        <v>61</v>
      </c>
      <c r="BCH845" s="10">
        <f>BCF845*1.5*BCE845</f>
        <v>106.5</v>
      </c>
      <c r="BCI845" s="10"/>
      <c r="BCJ845" s="239"/>
      <c r="BCK845" s="179" t="s">
        <v>105</v>
      </c>
      <c r="BCL845" s="361" t="s">
        <v>726</v>
      </c>
      <c r="BCN845" s="248">
        <f>IF(BCM845="Kopman",1.9,1)</f>
        <v>1</v>
      </c>
      <c r="BCO845" s="180">
        <f>VLOOKUP(BCL845,$A$879:$F$2508,6,FALSE)</f>
        <v>3</v>
      </c>
      <c r="BCP845" s="179" t="s">
        <v>61</v>
      </c>
      <c r="BCQ845" s="10">
        <f>BCO845*1.5*BCN845</f>
        <v>4.5</v>
      </c>
      <c r="BCR845" s="10"/>
      <c r="BCS845" s="239"/>
      <c r="BCT845" s="179" t="s">
        <v>105</v>
      </c>
      <c r="BCU845" s="371" t="s">
        <v>2987</v>
      </c>
      <c r="BCW845" s="248">
        <f>IF(BCV845="Kopman",1.9,1)</f>
        <v>1</v>
      </c>
      <c r="BCX845" s="180">
        <f>VLOOKUP(BCU845,$A$879:$F$2508,6,FALSE)</f>
        <v>7</v>
      </c>
      <c r="BCY845" s="179" t="s">
        <v>61</v>
      </c>
      <c r="BCZ845" s="10">
        <f>BCX845*1.5*BCW845</f>
        <v>10.5</v>
      </c>
      <c r="BDA845" s="10"/>
      <c r="BDB845" s="239"/>
      <c r="BDC845" s="179" t="s">
        <v>105</v>
      </c>
      <c r="BDD845" s="367" t="s">
        <v>454</v>
      </c>
      <c r="BDF845" s="248">
        <f>IF(BDE845="Kopman",1.9,1)</f>
        <v>1</v>
      </c>
      <c r="BDG845" s="180">
        <f>VLOOKUP(BDD845,$A$879:$F$2508,6,FALSE)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1" t="s">
        <v>726</v>
      </c>
      <c r="BDO845" s="248">
        <f>IF(BDN845="Kopman",1.9,1)</f>
        <v>1</v>
      </c>
      <c r="BDP845" s="180">
        <f>VLOOKUP(BDM845,$A$879:$F$2508,6,FALSE)</f>
        <v>3</v>
      </c>
      <c r="BDQ845" s="179" t="s">
        <v>61</v>
      </c>
      <c r="BDR845" s="10">
        <f>BDP845*1.5*BDO845</f>
        <v>4.5</v>
      </c>
      <c r="BDS845" s="10"/>
      <c r="BDT845" s="239"/>
      <c r="BDU845" s="179" t="s">
        <v>105</v>
      </c>
      <c r="BDV845" s="361" t="s">
        <v>469</v>
      </c>
      <c r="BDX845" s="248">
        <f>IF(BDW845="Kopman",1.9,1)</f>
        <v>1</v>
      </c>
      <c r="BDY845" s="180">
        <f>VLOOKUP(BDV845,$A$879:$F$2508,6,FALSE)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1" t="s">
        <v>2155</v>
      </c>
      <c r="BEG845" s="248">
        <f>IF(BEF845="Kopman",1.9,1)</f>
        <v>1</v>
      </c>
      <c r="BEH845" s="180">
        <f>VLOOKUP(BEE845,$A$879:$F$2508,6,FALSE)</f>
        <v>13</v>
      </c>
      <c r="BEI845" s="179" t="s">
        <v>61</v>
      </c>
      <c r="BEJ845" s="10">
        <f>BEH845*1.5*BEG845</f>
        <v>19.5</v>
      </c>
      <c r="BEK845" s="10"/>
      <c r="BEL845" s="239"/>
      <c r="BEM845" s="179" t="s">
        <v>105</v>
      </c>
      <c r="BEN845" s="361" t="s">
        <v>1016</v>
      </c>
      <c r="BEP845" s="248">
        <f>IF(BEO845="Kopman",1.9,1)</f>
        <v>1</v>
      </c>
      <c r="BEQ845" s="180">
        <f>VLOOKUP(BEN845,$A$879:$F$2508,6,FALSE)</f>
        <v>71</v>
      </c>
      <c r="BER845" s="179" t="s">
        <v>61</v>
      </c>
      <c r="BES845" s="10">
        <f>BEQ845*1.5*BEP845</f>
        <v>106.5</v>
      </c>
      <c r="BET845" s="10"/>
      <c r="BEU845" s="239"/>
      <c r="BEV845" s="179" t="s">
        <v>105</v>
      </c>
      <c r="BEW845" s="361" t="s">
        <v>1802</v>
      </c>
      <c r="BEY845" s="248">
        <f>IF(BEX845="Kopman",1.9,1)</f>
        <v>1</v>
      </c>
      <c r="BEZ845" s="180">
        <f>VLOOKUP(BEW845,$A$879:$F$2508,6,FALSE)</f>
        <v>5</v>
      </c>
      <c r="BFA845" s="179" t="s">
        <v>61</v>
      </c>
      <c r="BFB845" s="10">
        <f>BEZ845*1.5*BEY845</f>
        <v>7.5</v>
      </c>
      <c r="BFC845" s="10"/>
      <c r="BFD845" s="239"/>
      <c r="BFE845" s="179" t="s">
        <v>105</v>
      </c>
      <c r="BFF845" s="361" t="s">
        <v>469</v>
      </c>
      <c r="BFH845" s="248">
        <f>IF(BFG845="Kopman",1.9,1)</f>
        <v>1</v>
      </c>
      <c r="BFI845" s="180">
        <f>VLOOKUP(BFF845,$A$879:$F$2508,6,FALSE)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1" t="s">
        <v>1695</v>
      </c>
      <c r="BFQ845" s="248">
        <f>IF(BFP845="Kopman",1.9,1)</f>
        <v>1</v>
      </c>
      <c r="BFR845" s="180">
        <f>VLOOKUP(BFO845,$A$879:$F$2508,6,FALSE)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1" t="s">
        <v>1726</v>
      </c>
      <c r="BFZ845" s="248">
        <f>IF(BFY845="Kopman",1.9,1)</f>
        <v>1</v>
      </c>
      <c r="BGA845" s="180">
        <f>VLOOKUP(BFX845,$A$879:$F$2508,6,FALSE)</f>
        <v>28</v>
      </c>
      <c r="BGB845" s="179" t="s">
        <v>61</v>
      </c>
      <c r="BGC845" s="10">
        <f>BGA845*1.5*BFZ845</f>
        <v>42</v>
      </c>
      <c r="BGD845" s="10"/>
      <c r="BGE845" s="239"/>
      <c r="BGF845" s="179" t="s">
        <v>105</v>
      </c>
      <c r="BGG845" s="361" t="s">
        <v>454</v>
      </c>
      <c r="BGI845" s="248">
        <f>IF(BGH845="Kopman",1.9,1)</f>
        <v>1</v>
      </c>
      <c r="BGJ845" s="180">
        <f>VLOOKUP(BGG845,$A$879:$F$2508,6,FALSE)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1" t="s">
        <v>472</v>
      </c>
      <c r="BGR845" s="248">
        <f>IF(BGQ845="Kopman",1.9,1)</f>
        <v>1</v>
      </c>
      <c r="BGS845" s="180">
        <f>VLOOKUP(BGP845,$A$879:$F$2508,6,FALSE)</f>
        <v>0</v>
      </c>
      <c r="BGT845" s="179" t="s">
        <v>61</v>
      </c>
      <c r="BGU845" s="10">
        <f>BGS845*1.5*BGR845</f>
        <v>0</v>
      </c>
      <c r="BGV845" s="10"/>
      <c r="BGW845" s="239"/>
      <c r="BGX845" s="179" t="s">
        <v>105</v>
      </c>
      <c r="BGY845" s="361" t="s">
        <v>2107</v>
      </c>
      <c r="BHA845" s="248">
        <f>IF(BGZ845="Kopman",1.9,1)</f>
        <v>1</v>
      </c>
      <c r="BHB845" s="180">
        <f>VLOOKUP(BGY845,$A$879:$F$2508,6,FALSE)</f>
        <v>6</v>
      </c>
      <c r="BHC845" s="179" t="s">
        <v>61</v>
      </c>
      <c r="BHD845" s="10">
        <f>BHB845*1.5*BHA845</f>
        <v>9</v>
      </c>
      <c r="BHE845" s="10"/>
    </row>
    <row r="846" spans="1:1565" s="14" customFormat="1" ht="15">
      <c r="A846" s="179" t="s">
        <v>106</v>
      </c>
      <c r="B846" s="363" t="s">
        <v>1807</v>
      </c>
      <c r="D846" s="180"/>
      <c r="E846" s="180">
        <f>VLOOKUP(B846,$A$879:$F$2508,6,FALSE)</f>
        <v>15</v>
      </c>
      <c r="F846" s="179" t="s">
        <v>63</v>
      </c>
      <c r="G846" s="10">
        <f>E846*1.4</f>
        <v>21</v>
      </c>
      <c r="H846" s="10"/>
      <c r="I846" s="233"/>
      <c r="J846" s="179" t="s">
        <v>106</v>
      </c>
      <c r="K846" s="361" t="s">
        <v>2155</v>
      </c>
      <c r="M846" s="180"/>
      <c r="N846" s="180">
        <f>VLOOKUP(K846,$A$879:$F$2508,6,FALSE)</f>
        <v>13</v>
      </c>
      <c r="O846" s="179" t="s">
        <v>63</v>
      </c>
      <c r="P846" s="10">
        <f>N846*1.4</f>
        <v>18.2</v>
      </c>
      <c r="Q846" s="10"/>
      <c r="R846" s="233"/>
      <c r="S846" s="179" t="s">
        <v>106</v>
      </c>
      <c r="T846" s="361" t="s">
        <v>472</v>
      </c>
      <c r="V846" s="180"/>
      <c r="W846" s="180">
        <f>VLOOKUP(T846,$A$879:$F$2508,6,FALSE)</f>
        <v>0</v>
      </c>
      <c r="X846" s="179" t="s">
        <v>63</v>
      </c>
      <c r="Y846" s="10">
        <f>W846*1.4</f>
        <v>0</v>
      </c>
      <c r="Z846" s="10"/>
      <c r="AA846" s="233"/>
      <c r="AB846" s="179" t="s">
        <v>106</v>
      </c>
      <c r="AC846" s="361" t="s">
        <v>454</v>
      </c>
      <c r="AE846" s="180"/>
      <c r="AF846" s="180">
        <f>VLOOKUP(AC846,$A$879:$F$2508,6,FALSE)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1" t="s">
        <v>469</v>
      </c>
      <c r="AN846" s="180"/>
      <c r="AO846" s="180">
        <f>VLOOKUP(AL846,$A$879:$F$2508,6,FALSE)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1" t="s">
        <v>1807</v>
      </c>
      <c r="AW846" s="180"/>
      <c r="AX846" s="180">
        <f>VLOOKUP(AU846,$A$879:$F$2508,6,FALSE)</f>
        <v>15</v>
      </c>
      <c r="AY846" s="179" t="s">
        <v>63</v>
      </c>
      <c r="AZ846" s="10">
        <f>AX846*1.4</f>
        <v>21</v>
      </c>
      <c r="BA846" s="10"/>
      <c r="BB846" s="233"/>
      <c r="BC846" s="179" t="s">
        <v>106</v>
      </c>
      <c r="BD846" s="361" t="s">
        <v>1807</v>
      </c>
      <c r="BF846" s="180"/>
      <c r="BG846" s="180">
        <f>VLOOKUP(BD846,$A$879:$F$2508,6,FALSE)</f>
        <v>15</v>
      </c>
      <c r="BH846" s="179" t="s">
        <v>63</v>
      </c>
      <c r="BI846" s="10">
        <f>BG846*1.4</f>
        <v>21</v>
      </c>
      <c r="BJ846" s="10"/>
      <c r="BK846" s="233"/>
      <c r="BL846" s="179" t="s">
        <v>106</v>
      </c>
      <c r="BM846" s="361" t="s">
        <v>1807</v>
      </c>
      <c r="BO846" s="180"/>
      <c r="BP846" s="180">
        <f>VLOOKUP(BM846,$A$879:$F$2508,6,FALSE)</f>
        <v>15</v>
      </c>
      <c r="BQ846" s="179" t="s">
        <v>63</v>
      </c>
      <c r="BR846" s="10">
        <f>BP846*1.4</f>
        <v>21</v>
      </c>
      <c r="BS846" s="10"/>
      <c r="BT846" s="233"/>
      <c r="BU846" s="179" t="s">
        <v>106</v>
      </c>
      <c r="BV846" s="361" t="s">
        <v>472</v>
      </c>
      <c r="BX846" s="180"/>
      <c r="BY846" s="180">
        <f>VLOOKUP(BV846,$A$879:$F$2508,6,FALSE)</f>
        <v>0</v>
      </c>
      <c r="BZ846" s="179" t="s">
        <v>63</v>
      </c>
      <c r="CA846" s="10">
        <f>BY846*1.4</f>
        <v>0</v>
      </c>
      <c r="CB846" s="10"/>
      <c r="CC846" s="233"/>
      <c r="CD846" s="179" t="s">
        <v>106</v>
      </c>
      <c r="CE846" s="361" t="s">
        <v>1807</v>
      </c>
      <c r="CG846" s="180"/>
      <c r="CH846" s="180">
        <f>VLOOKUP(CE846,$A$879:$F$2508,6,FALSE)</f>
        <v>15</v>
      </c>
      <c r="CI846" s="179" t="s">
        <v>63</v>
      </c>
      <c r="CJ846" s="10">
        <f>CH846*1.4</f>
        <v>21</v>
      </c>
      <c r="CK846" s="10"/>
      <c r="CL846" s="233"/>
      <c r="CM846" s="179" t="s">
        <v>106</v>
      </c>
      <c r="CN846" s="361" t="s">
        <v>1807</v>
      </c>
      <c r="CP846" s="180"/>
      <c r="CQ846" s="180">
        <f>VLOOKUP(CN846,$A$879:$F$2508,6,FALSE)</f>
        <v>15</v>
      </c>
      <c r="CR846" s="179" t="s">
        <v>63</v>
      </c>
      <c r="CS846" s="10">
        <f>CQ846*1.4</f>
        <v>21</v>
      </c>
      <c r="CT846" s="10"/>
      <c r="CU846" s="233"/>
      <c r="CV846" s="179" t="s">
        <v>106</v>
      </c>
      <c r="CW846" s="361" t="s">
        <v>1726</v>
      </c>
      <c r="CY846" s="180"/>
      <c r="CZ846" s="180">
        <f>VLOOKUP(CW846,$A$879:$F$2508,6,FALSE)</f>
        <v>28</v>
      </c>
      <c r="DA846" s="179" t="s">
        <v>63</v>
      </c>
      <c r="DB846" s="10">
        <f>CZ846*1.4</f>
        <v>39.199999999999996</v>
      </c>
      <c r="DC846" s="10"/>
      <c r="DD846" s="233"/>
      <c r="DE846" s="179" t="s">
        <v>106</v>
      </c>
      <c r="DF846" s="361" t="s">
        <v>478</v>
      </c>
      <c r="DH846" s="180"/>
      <c r="DI846" s="180">
        <f>VLOOKUP(DF846,$A$879:$F$2508,6,FALSE)</f>
        <v>0</v>
      </c>
      <c r="DJ846" s="179" t="s">
        <v>63</v>
      </c>
      <c r="DK846" s="10">
        <f>DI846*1.4</f>
        <v>0</v>
      </c>
      <c r="DL846" s="10"/>
      <c r="DM846" s="233"/>
      <c r="DN846" s="179" t="s">
        <v>106</v>
      </c>
      <c r="DO846" s="361" t="s">
        <v>726</v>
      </c>
      <c r="DQ846" s="180"/>
      <c r="DR846" s="180">
        <f>VLOOKUP(DO846,$A$879:$F$2508,6,FALSE)</f>
        <v>3</v>
      </c>
      <c r="DS846" s="179" t="s">
        <v>63</v>
      </c>
      <c r="DT846" s="10">
        <f>DR846*1.4</f>
        <v>4.1999999999999993</v>
      </c>
      <c r="DU846" s="10"/>
      <c r="DV846" s="233"/>
      <c r="DW846" s="179" t="s">
        <v>106</v>
      </c>
      <c r="DX846" s="361" t="s">
        <v>469</v>
      </c>
      <c r="DZ846" s="180"/>
      <c r="EA846" s="180">
        <f>VLOOKUP(DX846,$A$879:$F$2508,6,FALSE)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1" t="s">
        <v>726</v>
      </c>
      <c r="EI846" s="180"/>
      <c r="EJ846" s="180">
        <f>VLOOKUP(EG846,$A$879:$F$2508,6,FALSE)</f>
        <v>3</v>
      </c>
      <c r="EK846" s="179" t="s">
        <v>63</v>
      </c>
      <c r="EL846" s="10">
        <f>EJ846*1.4</f>
        <v>4.1999999999999993</v>
      </c>
      <c r="EM846" s="10"/>
      <c r="EN846" s="233"/>
      <c r="EO846" s="179" t="s">
        <v>106</v>
      </c>
      <c r="EP846" s="361" t="s">
        <v>1807</v>
      </c>
      <c r="ER846" s="180"/>
      <c r="ES846" s="180">
        <f>VLOOKUP(EP846,$A$879:$F$2508,6,FALSE)</f>
        <v>15</v>
      </c>
      <c r="ET846" s="179" t="s">
        <v>63</v>
      </c>
      <c r="EU846" s="10">
        <f>ES846*1.4</f>
        <v>21</v>
      </c>
      <c r="EV846" s="10"/>
      <c r="EW846" s="233"/>
      <c r="EX846" s="179" t="s">
        <v>106</v>
      </c>
      <c r="EY846" s="361" t="s">
        <v>469</v>
      </c>
      <c r="FA846" s="180"/>
      <c r="FB846" s="180">
        <f>VLOOKUP(EY846,$A$879:$F$2508,6,FALSE)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1" t="s">
        <v>2627</v>
      </c>
      <c r="FJ846" s="180"/>
      <c r="FK846" s="180">
        <f>VLOOKUP(FH846,$A$879:$F$2508,6,FALSE)</f>
        <v>20</v>
      </c>
      <c r="FL846" s="179" t="s">
        <v>63</v>
      </c>
      <c r="FM846" s="10">
        <f>FK846*1.4</f>
        <v>28</v>
      </c>
      <c r="FN846" s="10"/>
      <c r="FO846" s="233"/>
      <c r="FP846" s="179" t="s">
        <v>106</v>
      </c>
      <c r="FQ846" s="361" t="s">
        <v>469</v>
      </c>
      <c r="FS846" s="180"/>
      <c r="FT846" s="180">
        <f>VLOOKUP(FQ846,$A$879:$F$2508,6,FALSE)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9" t="s">
        <v>183</v>
      </c>
      <c r="GB846" s="180"/>
      <c r="GC846" s="180" t="e">
        <f>VLOOKUP(FZ846,$A$879:$F$2508,6,FALSE)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1" t="s">
        <v>726</v>
      </c>
      <c r="GK846" s="180"/>
      <c r="GL846" s="180">
        <f>VLOOKUP(GI846,$A$879:$F$2508,6,FALSE)</f>
        <v>3</v>
      </c>
      <c r="GM846" s="179" t="s">
        <v>63</v>
      </c>
      <c r="GN846" s="10">
        <f>GL846*1.4</f>
        <v>4.1999999999999993</v>
      </c>
      <c r="GO846" s="10"/>
      <c r="GP846" s="233"/>
      <c r="GQ846" s="179" t="s">
        <v>106</v>
      </c>
      <c r="GR846" s="361" t="s">
        <v>726</v>
      </c>
      <c r="GT846" s="180"/>
      <c r="GU846" s="180">
        <f>VLOOKUP(GR846,$A$879:$F$2508,6,FALSE)</f>
        <v>3</v>
      </c>
      <c r="GV846" s="179" t="s">
        <v>63</v>
      </c>
      <c r="GW846" s="10">
        <f>GU846*1.4</f>
        <v>4.1999999999999993</v>
      </c>
      <c r="GX846" s="10"/>
      <c r="GY846" s="233"/>
      <c r="GZ846" s="179" t="s">
        <v>106</v>
      </c>
      <c r="HA846" s="361" t="s">
        <v>530</v>
      </c>
      <c r="HC846" s="180"/>
      <c r="HD846" s="180">
        <f>VLOOKUP(HA846,$A$879:$F$2508,6,FALSE)</f>
        <v>0</v>
      </c>
      <c r="HE846" s="179" t="s">
        <v>63</v>
      </c>
      <c r="HF846" s="10">
        <f>HD846*1.4</f>
        <v>0</v>
      </c>
      <c r="HG846" s="10"/>
      <c r="HH846" s="233"/>
      <c r="HI846" s="179" t="s">
        <v>106</v>
      </c>
      <c r="HJ846" s="361" t="s">
        <v>1807</v>
      </c>
      <c r="HL846" s="180"/>
      <c r="HM846" s="180">
        <f>VLOOKUP(HJ846,$A$879:$F$2508,6,FALSE)</f>
        <v>15</v>
      </c>
      <c r="HN846" s="179" t="s">
        <v>63</v>
      </c>
      <c r="HO846" s="10">
        <f>HM846*1.4</f>
        <v>21</v>
      </c>
      <c r="HP846" s="10"/>
      <c r="HQ846" s="233"/>
      <c r="HR846" s="179" t="s">
        <v>106</v>
      </c>
      <c r="HS846" s="361" t="s">
        <v>454</v>
      </c>
      <c r="HU846" s="180"/>
      <c r="HV846" s="180">
        <f>VLOOKUP(HS846,$A$879:$F$2508,6,FALSE)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1" t="s">
        <v>469</v>
      </c>
      <c r="ID846" s="180"/>
      <c r="IE846" s="180">
        <f>VLOOKUP(IB846,$A$879:$F$2508,6,FALSE)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1" t="s">
        <v>1807</v>
      </c>
      <c r="IM846" s="180"/>
      <c r="IN846" s="180">
        <f>VLOOKUP(IK846,$A$879:$F$2508,6,FALSE)</f>
        <v>15</v>
      </c>
      <c r="IO846" s="179" t="s">
        <v>63</v>
      </c>
      <c r="IP846" s="10">
        <f>IN846*1.4</f>
        <v>21</v>
      </c>
      <c r="IQ846" s="10"/>
      <c r="IR846" s="233"/>
      <c r="IS846" s="179" t="s">
        <v>106</v>
      </c>
      <c r="IT846" s="361" t="s">
        <v>598</v>
      </c>
      <c r="IV846" s="180"/>
      <c r="IW846" s="180">
        <f>VLOOKUP(IT846,$A$879:$F$2508,6,FALSE)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1" t="s">
        <v>606</v>
      </c>
      <c r="JE846" s="180"/>
      <c r="JF846" s="180">
        <f>VLOOKUP(JC846,$A$879:$F$2508,6,FALSE)</f>
        <v>42</v>
      </c>
      <c r="JG846" s="179" t="s">
        <v>63</v>
      </c>
      <c r="JH846" s="10">
        <f>JF846*1.4</f>
        <v>58.8</v>
      </c>
      <c r="JI846" s="10"/>
      <c r="JJ846" s="233"/>
      <c r="JK846" s="179" t="s">
        <v>106</v>
      </c>
      <c r="JL846" s="361" t="s">
        <v>996</v>
      </c>
      <c r="JN846" s="180"/>
      <c r="JO846" s="180">
        <f>VLOOKUP(JL846,$A$879:$F$2508,6,FALSE)</f>
        <v>34</v>
      </c>
      <c r="JP846" s="179" t="s">
        <v>63</v>
      </c>
      <c r="JQ846" s="10">
        <f>JO846*1.4</f>
        <v>47.599999999999994</v>
      </c>
      <c r="JR846" s="10"/>
      <c r="JS846" s="233"/>
      <c r="JT846" s="179" t="s">
        <v>106</v>
      </c>
      <c r="JU846" s="361" t="s">
        <v>472</v>
      </c>
      <c r="JW846" s="180"/>
      <c r="JX846" s="180">
        <f>VLOOKUP(JU846,$A$879:$F$2508,6,FALSE)</f>
        <v>0</v>
      </c>
      <c r="JY846" s="179" t="s">
        <v>63</v>
      </c>
      <c r="JZ846" s="10">
        <f>JX846*1.4</f>
        <v>0</v>
      </c>
      <c r="KA846" s="10"/>
      <c r="KB846" s="233"/>
      <c r="KC846" s="179" t="s">
        <v>106</v>
      </c>
      <c r="KD846" s="369" t="s">
        <v>183</v>
      </c>
      <c r="KF846" s="180"/>
      <c r="KG846" s="180" t="e">
        <f>VLOOKUP(KD846,$A$879:$F$2508,6,FALSE)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1" t="s">
        <v>1741</v>
      </c>
      <c r="KO846" s="180"/>
      <c r="KP846" s="180">
        <f>VLOOKUP(KM846,$A$879:$F$2508,6,FALSE)</f>
        <v>6</v>
      </c>
      <c r="KQ846" s="179" t="s">
        <v>63</v>
      </c>
      <c r="KR846" s="10">
        <f>KP846*1.4</f>
        <v>8.3999999999999986</v>
      </c>
      <c r="KS846" s="10"/>
      <c r="KT846" s="233"/>
      <c r="KU846" s="179" t="s">
        <v>106</v>
      </c>
      <c r="KV846" s="361" t="s">
        <v>1726</v>
      </c>
      <c r="KX846" s="180"/>
      <c r="KY846" s="180">
        <f>VLOOKUP(KV846,$A$879:$F$2508,6,FALSE)</f>
        <v>28</v>
      </c>
      <c r="KZ846" s="179" t="s">
        <v>63</v>
      </c>
      <c r="LA846" s="10">
        <f>KY846*1.4</f>
        <v>39.199999999999996</v>
      </c>
      <c r="LB846" s="10"/>
      <c r="LC846" s="233"/>
      <c r="LD846" s="179" t="s">
        <v>106</v>
      </c>
      <c r="LE846" s="369" t="s">
        <v>183</v>
      </c>
      <c r="LG846" s="180"/>
      <c r="LH846" s="180" t="e">
        <f>VLOOKUP(LE846,$A$879:$F$2508,6,FALSE)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1" t="s">
        <v>454</v>
      </c>
      <c r="LP846" s="180"/>
      <c r="LQ846" s="180">
        <f>VLOOKUP(LN846,$A$879:$F$2508,6,FALSE)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1" t="s">
        <v>472</v>
      </c>
      <c r="LY846" s="180"/>
      <c r="LZ846" s="180">
        <f>VLOOKUP(LW846,$A$879:$F$2508,6,FALSE)</f>
        <v>0</v>
      </c>
      <c r="MA846" s="179" t="s">
        <v>63</v>
      </c>
      <c r="MB846" s="10">
        <f>LZ846*1.4</f>
        <v>0</v>
      </c>
      <c r="MC846" s="10"/>
      <c r="MD846" s="233"/>
      <c r="ME846" s="179" t="s">
        <v>106</v>
      </c>
      <c r="MF846" s="361" t="s">
        <v>1723</v>
      </c>
      <c r="MH846" s="180"/>
      <c r="MI846" s="180">
        <f>VLOOKUP(MF846,$A$879:$F$2508,6,FALSE)</f>
        <v>45</v>
      </c>
      <c r="MJ846" s="179" t="s">
        <v>63</v>
      </c>
      <c r="MK846" s="10">
        <f>MI846*1.4</f>
        <v>62.999999999999993</v>
      </c>
      <c r="ML846" s="10"/>
      <c r="MM846" s="233"/>
      <c r="MN846" s="179" t="s">
        <v>106</v>
      </c>
      <c r="MO846" s="369" t="s">
        <v>183</v>
      </c>
      <c r="MQ846" s="180"/>
      <c r="MR846" s="180" t="e">
        <f>VLOOKUP(MO846,$A$879:$F$2508,6,FALSE)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1" t="s">
        <v>454</v>
      </c>
      <c r="MZ846" s="180"/>
      <c r="NA846" s="180">
        <f>VLOOKUP(MX846,$A$879:$F$2508,6,FALSE)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1" t="s">
        <v>469</v>
      </c>
      <c r="NI846" s="180"/>
      <c r="NJ846" s="180">
        <f>VLOOKUP(NG846,$A$879:$F$2508,6,FALSE)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1" t="s">
        <v>996</v>
      </c>
      <c r="NR846" s="180"/>
      <c r="NS846" s="180">
        <f>VLOOKUP(NP846,$A$879:$F$2508,6,FALSE)</f>
        <v>34</v>
      </c>
      <c r="NT846" s="179" t="s">
        <v>63</v>
      </c>
      <c r="NU846" s="10">
        <f>NS846*1.4</f>
        <v>47.599999999999994</v>
      </c>
      <c r="NV846" s="10"/>
      <c r="NW846" s="233"/>
      <c r="NX846" s="179" t="s">
        <v>106</v>
      </c>
      <c r="NY846" s="361" t="s">
        <v>2627</v>
      </c>
      <c r="OA846" s="180"/>
      <c r="OB846" s="180">
        <f>VLOOKUP(NY846,$A$879:$F$2508,6,FALSE)</f>
        <v>20</v>
      </c>
      <c r="OC846" s="179" t="s">
        <v>63</v>
      </c>
      <c r="OD846" s="10">
        <f>OB846*1.4</f>
        <v>28</v>
      </c>
      <c r="OE846" s="10"/>
      <c r="OF846" s="233"/>
      <c r="OG846" s="179" t="s">
        <v>106</v>
      </c>
      <c r="OH846" s="361" t="s">
        <v>1723</v>
      </c>
      <c r="OJ846" s="180"/>
      <c r="OK846" s="180">
        <f>VLOOKUP(OH846,$A$879:$F$2508,6,FALSE)</f>
        <v>45</v>
      </c>
      <c r="OL846" s="179" t="s">
        <v>63</v>
      </c>
      <c r="OM846" s="10">
        <f>OK846*1.4</f>
        <v>62.999999999999993</v>
      </c>
      <c r="ON846" s="10"/>
      <c r="OO846" s="233"/>
      <c r="OP846" s="179" t="s">
        <v>106</v>
      </c>
      <c r="OQ846" s="361" t="s">
        <v>1404</v>
      </c>
      <c r="OS846" s="180"/>
      <c r="OT846" s="180">
        <f>VLOOKUP(OQ846,$A$879:$F$2508,6,FALSE)</f>
        <v>63</v>
      </c>
      <c r="OU846" s="179" t="s">
        <v>63</v>
      </c>
      <c r="OV846" s="10">
        <f>OT846*1.4</f>
        <v>88.199999999999989</v>
      </c>
      <c r="OW846" s="10"/>
      <c r="OX846" s="233"/>
      <c r="OY846" s="179" t="s">
        <v>106</v>
      </c>
      <c r="OZ846" s="371" t="s">
        <v>1802</v>
      </c>
      <c r="PB846" s="180"/>
      <c r="PC846" s="180">
        <f>VLOOKUP(OZ846,$A$879:$F$2508,6,FALSE)</f>
        <v>5</v>
      </c>
      <c r="PD846" s="179" t="s">
        <v>63</v>
      </c>
      <c r="PE846" s="10">
        <f>PC846*1.4</f>
        <v>7</v>
      </c>
      <c r="PF846" s="10"/>
      <c r="PG846" s="233"/>
      <c r="PH846" s="179" t="s">
        <v>106</v>
      </c>
      <c r="PI846" s="361" t="s">
        <v>492</v>
      </c>
      <c r="PK846" s="180"/>
      <c r="PL846" s="180">
        <f>VLOOKUP(PI846,$A$879:$F$2508,6,FALSE)</f>
        <v>130</v>
      </c>
      <c r="PM846" s="179" t="s">
        <v>63</v>
      </c>
      <c r="PN846" s="10">
        <f>PL846*1.4</f>
        <v>182</v>
      </c>
      <c r="PO846" s="10"/>
      <c r="PP846" s="233"/>
      <c r="PQ846" s="179" t="s">
        <v>106</v>
      </c>
      <c r="PR846" s="361" t="s">
        <v>482</v>
      </c>
      <c r="PT846" s="180"/>
      <c r="PU846" s="180">
        <f>VLOOKUP(PR846,$A$879:$F$2508,6,FALSE)</f>
        <v>43</v>
      </c>
      <c r="PV846" s="179" t="s">
        <v>63</v>
      </c>
      <c r="PW846" s="10">
        <f>PU846*1.4</f>
        <v>60.199999999999996</v>
      </c>
      <c r="PX846" s="10"/>
      <c r="PY846" s="233"/>
      <c r="PZ846" s="179" t="s">
        <v>106</v>
      </c>
      <c r="QA846" s="363" t="s">
        <v>726</v>
      </c>
      <c r="QC846" s="180"/>
      <c r="QD846" s="180">
        <f>VLOOKUP(QA846,$A$879:$F$2508,6,FALSE)</f>
        <v>3</v>
      </c>
      <c r="QE846" s="179" t="s">
        <v>63</v>
      </c>
      <c r="QF846" s="10">
        <f>QD846*1.4</f>
        <v>4.1999999999999993</v>
      </c>
      <c r="QG846" s="10"/>
      <c r="QH846" s="233"/>
      <c r="QI846" s="179" t="s">
        <v>106</v>
      </c>
      <c r="QJ846" s="369" t="s">
        <v>183</v>
      </c>
      <c r="QL846" s="180"/>
      <c r="QM846" s="180" t="e">
        <f>VLOOKUP(QJ846,$A$879:$F$2508,6,FALSE)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1" t="s">
        <v>1807</v>
      </c>
      <c r="QU846" s="180"/>
      <c r="QV846" s="180">
        <f>VLOOKUP(QS846,$A$879:$F$2508,6,FALSE)</f>
        <v>15</v>
      </c>
      <c r="QW846" s="179" t="s">
        <v>63</v>
      </c>
      <c r="QX846" s="10">
        <f>QV846*1.4</f>
        <v>21</v>
      </c>
      <c r="QY846" s="10"/>
      <c r="QZ846" s="233"/>
      <c r="RA846" s="179" t="s">
        <v>106</v>
      </c>
      <c r="RB846" s="361" t="s">
        <v>469</v>
      </c>
      <c r="RD846" s="180"/>
      <c r="RE846" s="180">
        <f>VLOOKUP(RB846,$A$879:$F$2508,6,FALSE)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1" t="s">
        <v>472</v>
      </c>
      <c r="RM846" s="180"/>
      <c r="RN846" s="180">
        <f>VLOOKUP(RK846,$A$879:$F$2508,6,FALSE)</f>
        <v>0</v>
      </c>
      <c r="RO846" s="179" t="s">
        <v>63</v>
      </c>
      <c r="RP846" s="10">
        <f>RN846*1.4</f>
        <v>0</v>
      </c>
      <c r="RQ846" s="10"/>
      <c r="RR846" s="233"/>
      <c r="RS846" s="179" t="s">
        <v>106</v>
      </c>
      <c r="RT846" s="369" t="s">
        <v>183</v>
      </c>
      <c r="RV846" s="180"/>
      <c r="RW846" s="180" t="e">
        <f>VLOOKUP(RT846,$A$879:$F$2508,6,FALSE)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1" t="s">
        <v>619</v>
      </c>
      <c r="SE846" s="180"/>
      <c r="SF846" s="180">
        <f>VLOOKUP(SC846,$A$879:$F$2508,6,FALSE)</f>
        <v>103</v>
      </c>
      <c r="SG846" s="179" t="s">
        <v>63</v>
      </c>
      <c r="SH846" s="10">
        <f>SF846*1.4</f>
        <v>144.19999999999999</v>
      </c>
      <c r="SI846" s="10"/>
      <c r="SJ846" s="239"/>
      <c r="SK846" s="179" t="s">
        <v>106</v>
      </c>
      <c r="SL846" s="361" t="s">
        <v>454</v>
      </c>
      <c r="SN846" s="180"/>
      <c r="SO846" s="180">
        <f>VLOOKUP(SL846,$A$879:$F$2508,6,FALSE)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1" t="s">
        <v>469</v>
      </c>
      <c r="SW846" s="180"/>
      <c r="SX846" s="180">
        <f>VLOOKUP(SU846,$A$879:$F$2508,6,FALSE)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9" t="s">
        <v>183</v>
      </c>
      <c r="TF846" s="180"/>
      <c r="TG846" s="180" t="e">
        <f>VLOOKUP(TD846,$A$879:$F$2508,6,FALSE)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1" t="s">
        <v>2155</v>
      </c>
      <c r="TO846" s="180"/>
      <c r="TP846" s="180">
        <f>VLOOKUP(TM846,$A$879:$F$2508,6,FALSE)</f>
        <v>13</v>
      </c>
      <c r="TQ846" s="179" t="s">
        <v>63</v>
      </c>
      <c r="TR846" s="10">
        <f>TP846*1.4</f>
        <v>18.2</v>
      </c>
      <c r="TS846" s="10"/>
      <c r="TT846" s="239"/>
      <c r="TU846" s="179" t="s">
        <v>106</v>
      </c>
      <c r="TV846" s="361" t="s">
        <v>1807</v>
      </c>
      <c r="TX846" s="180"/>
      <c r="TY846" s="180">
        <f>VLOOKUP(TV846,$A$879:$F$2508,6,FALSE)</f>
        <v>15</v>
      </c>
      <c r="TZ846" s="179" t="s">
        <v>63</v>
      </c>
      <c r="UA846" s="10">
        <f>TY846*1.4</f>
        <v>21</v>
      </c>
      <c r="UB846" s="10"/>
      <c r="UC846" s="239"/>
      <c r="UD846" s="179" t="s">
        <v>106</v>
      </c>
      <c r="UE846" s="361" t="s">
        <v>530</v>
      </c>
      <c r="UG846" s="180"/>
      <c r="UH846" s="180">
        <f>VLOOKUP(UE846,$A$879:$F$2508,6,FALSE)</f>
        <v>0</v>
      </c>
      <c r="UI846" s="179" t="s">
        <v>63</v>
      </c>
      <c r="UJ846" s="10">
        <f>UH846*1.4</f>
        <v>0</v>
      </c>
      <c r="UK846" s="10"/>
      <c r="UL846" s="239"/>
      <c r="UM846" s="179" t="s">
        <v>106</v>
      </c>
      <c r="UN846" s="369" t="s">
        <v>183</v>
      </c>
      <c r="UP846" s="180"/>
      <c r="UQ846" s="180" t="e">
        <f>VLOOKUP(UN846,$A$879:$F$2508,6,FALSE)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1" t="s">
        <v>736</v>
      </c>
      <c r="UY846" s="180"/>
      <c r="UZ846" s="180">
        <f>VLOOKUP(UW846,$A$879:$F$2508,6,FALSE)</f>
        <v>0</v>
      </c>
      <c r="VA846" s="179" t="s">
        <v>63</v>
      </c>
      <c r="VB846" s="10">
        <f>UZ846*1.4</f>
        <v>0</v>
      </c>
      <c r="VC846" s="10"/>
      <c r="VD846" s="239"/>
      <c r="VE846" s="179" t="s">
        <v>106</v>
      </c>
      <c r="VF846" s="369" t="s">
        <v>183</v>
      </c>
      <c r="VH846" s="180"/>
      <c r="VI846" s="180" t="e">
        <f>VLOOKUP(VF846,$A$879:$F$2508,6,FALSE)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1" t="s">
        <v>3130</v>
      </c>
      <c r="VQ846" s="180"/>
      <c r="VR846" s="180">
        <f>VLOOKUP(VO846,$A$879:$F$2508,6,FALSE)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9" t="s">
        <v>183</v>
      </c>
      <c r="VZ846" s="180"/>
      <c r="WA846" s="180" t="e">
        <f>VLOOKUP(VX846,$A$879:$F$2508,6,FALSE)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1" t="s">
        <v>469</v>
      </c>
      <c r="WI846" s="180"/>
      <c r="WJ846" s="180">
        <f>VLOOKUP(WG846,$A$879:$F$2508,6,FALSE)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1" t="s">
        <v>469</v>
      </c>
      <c r="WQ846" s="180"/>
      <c r="WR846" s="180"/>
      <c r="WS846" s="180">
        <f>VLOOKUP(WP846,$A$879:$F$2508,6,FALSE)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1" t="s">
        <v>607</v>
      </c>
      <c r="XA846" s="180"/>
      <c r="XB846" s="180">
        <f>VLOOKUP(WY846,$A$879:$F$2508,6,FALSE)</f>
        <v>27</v>
      </c>
      <c r="XC846" s="179" t="s">
        <v>63</v>
      </c>
      <c r="XD846" s="10">
        <f>XB846*1.4</f>
        <v>37.799999999999997</v>
      </c>
      <c r="XF846" s="239"/>
      <c r="XG846" s="179" t="s">
        <v>106</v>
      </c>
      <c r="XH846" s="371" t="s">
        <v>2155</v>
      </c>
      <c r="XJ846" s="180"/>
      <c r="XK846" s="180">
        <f>VLOOKUP(XH846,$A$879:$F$2508,6,FALSE)</f>
        <v>13</v>
      </c>
      <c r="XL846" s="179" t="s">
        <v>63</v>
      </c>
      <c r="XM846" s="10">
        <f>XK846*1.4</f>
        <v>18.2</v>
      </c>
      <c r="XO846" s="239"/>
      <c r="XP846" s="179" t="s">
        <v>106</v>
      </c>
      <c r="XQ846" s="361" t="s">
        <v>454</v>
      </c>
      <c r="XS846" s="180"/>
      <c r="XT846" s="180">
        <f>VLOOKUP(XQ846,$A$879:$F$2508,6,FALSE)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1" t="s">
        <v>486</v>
      </c>
      <c r="YB846" s="180"/>
      <c r="YC846" s="180">
        <f>VLOOKUP(XZ846,$A$879:$F$2508,6,FALSE)</f>
        <v>9</v>
      </c>
      <c r="YD846" s="179" t="s">
        <v>63</v>
      </c>
      <c r="YE846" s="10">
        <f>YC846*1.4</f>
        <v>12.6</v>
      </c>
      <c r="YG846" s="239"/>
      <c r="YH846" s="179" t="s">
        <v>106</v>
      </c>
      <c r="YI846" s="361" t="s">
        <v>2155</v>
      </c>
      <c r="YK846" s="180"/>
      <c r="YL846" s="180">
        <f>VLOOKUP(YI846,$A$879:$F$2508,6,FALSE)</f>
        <v>13</v>
      </c>
      <c r="YM846" s="179" t="s">
        <v>63</v>
      </c>
      <c r="YN846" s="10">
        <f>YL846*1.4</f>
        <v>18.2</v>
      </c>
      <c r="YO846" s="10"/>
      <c r="YP846" s="239"/>
      <c r="YQ846" s="179" t="s">
        <v>106</v>
      </c>
      <c r="YR846" s="361" t="s">
        <v>1741</v>
      </c>
      <c r="YT846" s="180"/>
      <c r="YU846" s="180">
        <f>VLOOKUP(YR846,$A$879:$F$2508,6,FALSE)</f>
        <v>6</v>
      </c>
      <c r="YV846" s="179" t="s">
        <v>63</v>
      </c>
      <c r="YW846" s="10">
        <f>YU846*1.4</f>
        <v>8.3999999999999986</v>
      </c>
      <c r="YY846" s="239"/>
      <c r="YZ846" s="179" t="s">
        <v>106</v>
      </c>
      <c r="ZA846" s="361" t="s">
        <v>2155</v>
      </c>
      <c r="ZC846" s="180"/>
      <c r="ZD846" s="180">
        <f>VLOOKUP(ZA846,$A$879:$F$2508,6,FALSE)</f>
        <v>13</v>
      </c>
      <c r="ZE846" s="179" t="s">
        <v>63</v>
      </c>
      <c r="ZF846" s="10">
        <f>ZD846*1.4</f>
        <v>18.2</v>
      </c>
      <c r="ZH846" s="239"/>
      <c r="ZI846" s="179" t="s">
        <v>106</v>
      </c>
      <c r="ZJ846" s="361" t="s">
        <v>469</v>
      </c>
      <c r="ZL846" s="180"/>
      <c r="ZM846" s="180">
        <f>VLOOKUP(ZJ846,$A$879:$F$2508,6,FALSE)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1" t="s">
        <v>469</v>
      </c>
      <c r="ZU846" s="180"/>
      <c r="ZV846" s="180">
        <f>VLOOKUP(ZS846,$A$879:$F$2508,6,FALSE)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1" t="s">
        <v>736</v>
      </c>
      <c r="AAD846" s="180"/>
      <c r="AAE846" s="180">
        <f>VLOOKUP(AAB846,$A$879:$F$2508,6,FALSE)</f>
        <v>0</v>
      </c>
      <c r="AAF846" s="179" t="s">
        <v>63</v>
      </c>
      <c r="AAG846" s="10">
        <f>AAE846*1.4</f>
        <v>0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VLOOKUP(AAK846,$A$879:$F$2508,6,FALSE)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1" t="s">
        <v>482</v>
      </c>
      <c r="AAV846" s="180"/>
      <c r="AAW846" s="180">
        <f>VLOOKUP(AAT846,$A$879:$F$2508,6,FALSE)</f>
        <v>43</v>
      </c>
      <c r="AAX846" s="179" t="s">
        <v>63</v>
      </c>
      <c r="AAY846" s="10">
        <f>AAW846*1.4</f>
        <v>60.199999999999996</v>
      </c>
      <c r="AAZ846" s="10"/>
      <c r="ABA846" s="239"/>
      <c r="ABB846" s="179" t="s">
        <v>106</v>
      </c>
      <c r="ABC846" s="375" t="s">
        <v>2046</v>
      </c>
      <c r="ABE846" s="180"/>
      <c r="ABF846" s="180">
        <f>VLOOKUP(ABC846,$A$879:$F$2508,6,FALSE)</f>
        <v>102</v>
      </c>
      <c r="ABG846" s="179" t="s">
        <v>63</v>
      </c>
      <c r="ABH846" s="10">
        <f>ABF846*1.4</f>
        <v>142.79999999999998</v>
      </c>
      <c r="ABI846" s="10"/>
      <c r="ABJ846" s="239"/>
      <c r="ABK846" s="179" t="s">
        <v>106</v>
      </c>
      <c r="ABL846" s="361" t="s">
        <v>1802</v>
      </c>
      <c r="ABN846" s="180"/>
      <c r="ABO846" s="180">
        <f>VLOOKUP(ABL846,$A$879:$F$2508,6,FALSE)</f>
        <v>5</v>
      </c>
      <c r="ABP846" s="179" t="s">
        <v>63</v>
      </c>
      <c r="ABQ846" s="10">
        <f>ABO846*1.4</f>
        <v>7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VLOOKUP(ABU846,$A$879:$F$2508,6,FALSE)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VLOOKUP(ACD846,$A$879:$F$2508,6,FALSE)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VLOOKUP(ACM846,$A$879:$F$2508,6,FALSE)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VLOOKUP(ACV846,$A$879:$F$2508,6,FALSE)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1" t="s">
        <v>476</v>
      </c>
      <c r="ADG846" s="180"/>
      <c r="ADH846" s="180">
        <f>VLOOKUP(ADE846,$A$879:$F$2508,6,FALSE)</f>
        <v>14</v>
      </c>
      <c r="ADI846" s="179" t="s">
        <v>63</v>
      </c>
      <c r="ADJ846" s="10">
        <f>ADH846*1.4</f>
        <v>19.599999999999998</v>
      </c>
      <c r="ADL846" s="239"/>
      <c r="ADM846" s="179" t="s">
        <v>106</v>
      </c>
      <c r="ADN846" s="75" t="s">
        <v>183</v>
      </c>
      <c r="ADP846" s="180"/>
      <c r="ADQ846" s="180" t="e">
        <f>VLOOKUP(ADN846,$A$879:$F$2508,6,FALSE)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1" t="s">
        <v>1695</v>
      </c>
      <c r="ADY846" s="180"/>
      <c r="ADZ846" s="180">
        <f>VLOOKUP(ADW846,$A$879:$F$2508,6,FALSE)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VLOOKUP(AEF846,$A$879:$F$2508,6,FALSE)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VLOOKUP(AEO846,$A$879:$F$2508,6,FALSE)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VLOOKUP(AEX846,$A$879:$F$2508,6,FALSE)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VLOOKUP(AFG846,$A$879:$F$2508,6,FALSE)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VLOOKUP(AFP846,$A$879:$F$2508,6,FALSE)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1" t="s">
        <v>1741</v>
      </c>
      <c r="AGA846" s="180"/>
      <c r="AGB846" s="180">
        <f>VLOOKUP(AFY846,$A$879:$F$2508,6,FALSE)</f>
        <v>6</v>
      </c>
      <c r="AGC846" s="179" t="s">
        <v>63</v>
      </c>
      <c r="AGD846" s="10">
        <f>AGB846*1.4</f>
        <v>8.3999999999999986</v>
      </c>
      <c r="AGE846" s="10"/>
      <c r="AGF846" s="239"/>
      <c r="AGG846" s="179" t="s">
        <v>106</v>
      </c>
      <c r="AGH846" s="361" t="s">
        <v>1741</v>
      </c>
      <c r="AGJ846" s="180"/>
      <c r="AGK846" s="180">
        <f>VLOOKUP(AGH846,$A$879:$F$2508,6,FALSE)</f>
        <v>6</v>
      </c>
      <c r="AGL846" s="179" t="s">
        <v>63</v>
      </c>
      <c r="AGM846" s="10">
        <f>AGK846*1.4</f>
        <v>8.3999999999999986</v>
      </c>
      <c r="AGN846" s="10"/>
      <c r="AGO846" s="239"/>
      <c r="AGP846" s="179" t="s">
        <v>106</v>
      </c>
      <c r="AGQ846" s="361" t="s">
        <v>482</v>
      </c>
      <c r="AGS846" s="180"/>
      <c r="AGT846" s="180">
        <f>VLOOKUP(AGQ846,$A$879:$F$2508,6,FALSE)</f>
        <v>43</v>
      </c>
      <c r="AGU846" s="179" t="s">
        <v>63</v>
      </c>
      <c r="AGV846" s="10">
        <f>AGT846*1.4</f>
        <v>60.199999999999996</v>
      </c>
      <c r="AGW846" s="10"/>
      <c r="AGX846" s="239"/>
      <c r="AGY846" s="179" t="s">
        <v>106</v>
      </c>
      <c r="AGZ846" s="361" t="s">
        <v>860</v>
      </c>
      <c r="AHB846" s="180"/>
      <c r="AHC846" s="180">
        <f>VLOOKUP(AGZ846,$A$879:$F$2508,6,FALSE)</f>
        <v>0</v>
      </c>
      <c r="AHD846" s="179" t="s">
        <v>63</v>
      </c>
      <c r="AHE846" s="10">
        <f>AHC846*1.4</f>
        <v>0</v>
      </c>
      <c r="AHF846" s="10"/>
      <c r="AHG846" s="239"/>
      <c r="AHH846" s="179" t="s">
        <v>106</v>
      </c>
      <c r="AHI846" s="441" t="s">
        <v>1807</v>
      </c>
      <c r="AHK846" s="180"/>
      <c r="AHL846" s="180">
        <f>VLOOKUP(AHI846,$A$879:$F$2508,6,FALSE)</f>
        <v>15</v>
      </c>
      <c r="AHM846" s="179" t="s">
        <v>63</v>
      </c>
      <c r="AHN846" s="10">
        <f>AHL846*1.4</f>
        <v>21</v>
      </c>
      <c r="AHO846" s="10"/>
      <c r="AHP846" s="239"/>
      <c r="AHQ846" s="179" t="s">
        <v>106</v>
      </c>
      <c r="AHR846" s="361" t="s">
        <v>601</v>
      </c>
      <c r="AHT846" s="180"/>
      <c r="AHU846" s="180">
        <f>VLOOKUP(AHR846,$A$879:$F$2508,6,FALSE)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1" t="s">
        <v>469</v>
      </c>
      <c r="AIC846" s="180"/>
      <c r="AID846" s="180">
        <f>VLOOKUP(AIA846,$A$879:$F$2508,6,FALSE)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1" t="s">
        <v>996</v>
      </c>
      <c r="AIL846" s="180"/>
      <c r="AIM846" s="180">
        <f>VLOOKUP(AIJ846,$A$879:$F$2508,6,FALSE)</f>
        <v>34</v>
      </c>
      <c r="AIN846" s="179" t="s">
        <v>63</v>
      </c>
      <c r="AIO846" s="10">
        <f>AIM846*1.4</f>
        <v>47.599999999999994</v>
      </c>
      <c r="AIP846" s="10"/>
      <c r="AIQ846" s="239"/>
      <c r="AIR846" s="179" t="s">
        <v>106</v>
      </c>
      <c r="AIS846" s="361" t="s">
        <v>1807</v>
      </c>
      <c r="AIU846" s="180"/>
      <c r="AIV846" s="180">
        <f>VLOOKUP(AIS846,$A$879:$F$2508,6,FALSE)</f>
        <v>15</v>
      </c>
      <c r="AIW846" s="179" t="s">
        <v>63</v>
      </c>
      <c r="AIX846" s="10">
        <f>AIV846*1.4</f>
        <v>21</v>
      </c>
      <c r="AIY846" s="10"/>
      <c r="AIZ846" s="239"/>
      <c r="AJA846" s="179" t="s">
        <v>106</v>
      </c>
      <c r="AJB846" s="371" t="s">
        <v>1726</v>
      </c>
      <c r="AJD846" s="180"/>
      <c r="AJE846" s="180">
        <f>VLOOKUP(AJB846,$A$879:$F$2508,6,FALSE)</f>
        <v>28</v>
      </c>
      <c r="AJF846" s="179" t="s">
        <v>63</v>
      </c>
      <c r="AJG846" s="10">
        <f>AJE846*1.4</f>
        <v>39.199999999999996</v>
      </c>
      <c r="AJH846" s="10"/>
      <c r="AJI846" s="239"/>
      <c r="AJJ846" s="179" t="s">
        <v>106</v>
      </c>
      <c r="AJK846" s="361" t="s">
        <v>469</v>
      </c>
      <c r="AJM846" s="180"/>
      <c r="AJN846" s="180">
        <f>VLOOKUP(AJK846,$A$879:$F$2508,6,FALSE)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7" t="s">
        <v>1721</v>
      </c>
      <c r="AJV846" s="180"/>
      <c r="AJW846" s="180">
        <f>VLOOKUP(AJT846,$A$879:$F$2508,6,FALSE)</f>
        <v>6</v>
      </c>
      <c r="AJX846" s="179" t="s">
        <v>63</v>
      </c>
      <c r="AJY846" s="10">
        <f>AJW846*1.4</f>
        <v>8.3999999999999986</v>
      </c>
      <c r="AJZ846" s="10"/>
      <c r="AKA846" s="239"/>
      <c r="AKB846" s="179" t="s">
        <v>106</v>
      </c>
      <c r="AKC846" s="361" t="s">
        <v>1741</v>
      </c>
      <c r="AKE846" s="180"/>
      <c r="AKF846" s="180">
        <f>VLOOKUP(AKC846,$A$879:$F$2508,6,FALSE)</f>
        <v>6</v>
      </c>
      <c r="AKG846" s="179" t="s">
        <v>63</v>
      </c>
      <c r="AKH846" s="10">
        <f>AKF846*1.4</f>
        <v>8.3999999999999986</v>
      </c>
      <c r="AKI846" s="10"/>
      <c r="AKJ846" s="239"/>
      <c r="AKK846" s="179" t="s">
        <v>106</v>
      </c>
      <c r="AKL846" s="361" t="s">
        <v>454</v>
      </c>
      <c r="AKN846" s="180"/>
      <c r="AKO846" s="180">
        <f>VLOOKUP(AKL846,$A$879:$F$2508,6,FALSE)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1" t="s">
        <v>469</v>
      </c>
      <c r="AKW846" s="180"/>
      <c r="AKX846" s="180">
        <f>VLOOKUP(AKU846,$A$879:$F$2508,6,FALSE)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1" t="s">
        <v>478</v>
      </c>
      <c r="ALF846" s="180"/>
      <c r="ALG846" s="180">
        <f>VLOOKUP(ALD846,$A$879:$F$2508,6,FALSE)</f>
        <v>0</v>
      </c>
      <c r="ALH846" s="179" t="s">
        <v>63</v>
      </c>
      <c r="ALI846" s="10">
        <f>ALG846*1.4</f>
        <v>0</v>
      </c>
      <c r="ALJ846" s="10"/>
      <c r="ALK846" s="239"/>
      <c r="ALL846" s="179" t="s">
        <v>106</v>
      </c>
      <c r="ALM846" s="361" t="s">
        <v>597</v>
      </c>
      <c r="ALO846" s="180"/>
      <c r="ALP846" s="180">
        <f>VLOOKUP(ALM846,$A$879:$F$2508,6,FALSE)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1" t="s">
        <v>1741</v>
      </c>
      <c r="ALX846" s="180"/>
      <c r="ALY846" s="180">
        <f>VLOOKUP(ALV846,$A$879:$F$2508,6,FALSE)</f>
        <v>6</v>
      </c>
      <c r="ALZ846" s="179" t="s">
        <v>63</v>
      </c>
      <c r="AMA846" s="10">
        <f>ALY846*1.4</f>
        <v>8.3999999999999986</v>
      </c>
      <c r="AMB846" s="10"/>
      <c r="AMC846" s="239"/>
      <c r="AMD846" s="179" t="s">
        <v>106</v>
      </c>
      <c r="AME846" s="444" t="s">
        <v>2155</v>
      </c>
      <c r="AMG846" s="180"/>
      <c r="AMH846" s="180">
        <f>VLOOKUP(AME846,$A$879:$F$2508,6,FALSE)</f>
        <v>13</v>
      </c>
      <c r="AMI846" s="179" t="s">
        <v>63</v>
      </c>
      <c r="AMJ846" s="10">
        <f>AMH846*1.4</f>
        <v>18.2</v>
      </c>
      <c r="AMK846" s="10"/>
      <c r="AML846" s="239"/>
      <c r="AMM846" s="179" t="s">
        <v>106</v>
      </c>
      <c r="AMN846" s="363" t="s">
        <v>1726</v>
      </c>
      <c r="AMP846" s="180"/>
      <c r="AMQ846" s="180">
        <f>VLOOKUP(AMN846,$A$879:$F$2508,6,FALSE)</f>
        <v>28</v>
      </c>
      <c r="AMR846" s="179" t="s">
        <v>63</v>
      </c>
      <c r="AMS846" s="10">
        <f>AMQ846*1.4</f>
        <v>39.199999999999996</v>
      </c>
      <c r="AMT846" s="10"/>
      <c r="AMU846" s="239"/>
      <c r="AMV846" s="179" t="s">
        <v>106</v>
      </c>
      <c r="AMW846" s="361" t="s">
        <v>454</v>
      </c>
      <c r="AMY846" s="180"/>
      <c r="AMZ846" s="180">
        <f>VLOOKUP(AMW846,$A$879:$F$2508,6,FALSE)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1" t="s">
        <v>1807</v>
      </c>
      <c r="ANH846" s="180"/>
      <c r="ANI846" s="180">
        <f>VLOOKUP(ANF846,$A$879:$F$2508,6,FALSE)</f>
        <v>15</v>
      </c>
      <c r="ANJ846" s="179" t="s">
        <v>63</v>
      </c>
      <c r="ANK846" s="10">
        <f>ANI846*1.4</f>
        <v>21</v>
      </c>
      <c r="ANL846" s="10"/>
      <c r="ANM846" s="239"/>
      <c r="ANN846" s="179" t="s">
        <v>106</v>
      </c>
      <c r="ANO846" s="371" t="s">
        <v>996</v>
      </c>
      <c r="ANQ846" s="180"/>
      <c r="ANR846" s="180">
        <f>VLOOKUP(ANO846,$A$879:$F$2508,6,FALSE)</f>
        <v>34</v>
      </c>
      <c r="ANS846" s="179" t="s">
        <v>63</v>
      </c>
      <c r="ANT846" s="10">
        <f>ANR846*1.4</f>
        <v>47.599999999999994</v>
      </c>
      <c r="ANU846" s="10"/>
      <c r="ANV846" s="239"/>
      <c r="ANW846" s="179" t="s">
        <v>106</v>
      </c>
      <c r="ANX846" s="361" t="s">
        <v>1741</v>
      </c>
      <c r="ANZ846" s="180"/>
      <c r="AOA846" s="180">
        <f>VLOOKUP(ANX846,$A$879:$F$2508,6,FALSE)</f>
        <v>6</v>
      </c>
      <c r="AOB846" s="179" t="s">
        <v>63</v>
      </c>
      <c r="AOC846" s="10">
        <f>AOA846*1.4</f>
        <v>8.3999999999999986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VLOOKUP(AOG846,$A$879:$F$2508,6,FALSE)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1" t="s">
        <v>1807</v>
      </c>
      <c r="AOR846" s="180"/>
      <c r="AOS846" s="180">
        <f>VLOOKUP(AOP846,$A$879:$F$2508,6,FALSE)</f>
        <v>15</v>
      </c>
      <c r="AOT846" s="179" t="s">
        <v>63</v>
      </c>
      <c r="AOU846" s="10">
        <f>AOS846*1.4</f>
        <v>21</v>
      </c>
      <c r="AOV846" s="10"/>
      <c r="AOW846" s="239"/>
      <c r="AOX846" s="179" t="s">
        <v>106</v>
      </c>
      <c r="AOY846" s="447" t="s">
        <v>726</v>
      </c>
      <c r="APA846" s="180"/>
      <c r="APB846" s="180">
        <f>VLOOKUP(AOY846,$A$879:$F$2508,6,FALSE)</f>
        <v>3</v>
      </c>
      <c r="APC846" s="179" t="s">
        <v>63</v>
      </c>
      <c r="APD846" s="10">
        <f>APB846*1.4</f>
        <v>4.1999999999999993</v>
      </c>
      <c r="APE846" s="10"/>
      <c r="APF846" s="239"/>
      <c r="APG846" s="179" t="s">
        <v>106</v>
      </c>
      <c r="APH846" s="361" t="s">
        <v>562</v>
      </c>
      <c r="APJ846" s="180"/>
      <c r="APK846" s="180">
        <f>VLOOKUP(APH846,$A$879:$F$2508,6,FALSE)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VLOOKUP(APQ846,$A$879:$F$2508,6,FALSE)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1" t="s">
        <v>472</v>
      </c>
      <c r="AQB846" s="180"/>
      <c r="AQC846" s="180">
        <f>VLOOKUP(APZ846,$A$879:$F$2508,6,FALSE)</f>
        <v>0</v>
      </c>
      <c r="AQD846" s="179" t="s">
        <v>63</v>
      </c>
      <c r="AQE846" s="10">
        <f>AQC846*1.4</f>
        <v>0</v>
      </c>
      <c r="AQF846" s="10"/>
      <c r="AQG846" s="239"/>
      <c r="AQH846" s="179" t="s">
        <v>106</v>
      </c>
      <c r="AQI846" s="361" t="s">
        <v>472</v>
      </c>
      <c r="AQK846" s="180"/>
      <c r="AQL846" s="180">
        <f>VLOOKUP(AQI846,$A$879:$F$2508,6,FALSE)</f>
        <v>0</v>
      </c>
      <c r="AQM846" s="179" t="s">
        <v>63</v>
      </c>
      <c r="AQN846" s="10">
        <f>AQL846*1.4</f>
        <v>0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VLOOKUP(AQR846,$A$879:$F$2508,6,FALSE)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VLOOKUP(ARA846,$A$879:$F$2508,6,FALSE)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VLOOKUP(ARJ846,$A$879:$F$2508,6,FALSE)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VLOOKUP(ARS846,$A$879:$F$2508,6,FALSE)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1" t="s">
        <v>454</v>
      </c>
      <c r="ASD846" s="180"/>
      <c r="ASE846" s="180">
        <f>VLOOKUP(ASB846,$A$879:$F$2508,6,FALSE)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VLOOKUP(ASK846,$A$879:$F$2508,6,FALSE)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1" t="s">
        <v>996</v>
      </c>
      <c r="ASV846" s="180"/>
      <c r="ASW846" s="180">
        <f>VLOOKUP(AST846,$A$879:$F$2508,6,FALSE)</f>
        <v>34</v>
      </c>
      <c r="ASX846" s="179" t="s">
        <v>63</v>
      </c>
      <c r="ASY846" s="10">
        <f>ASW846*1.4</f>
        <v>47.599999999999994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VLOOKUP(ATC846,$A$879:$F$2508,6,FALSE)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VLOOKUP(ATL846,$A$879:$F$2508,6,FALSE)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VLOOKUP(ATU846,$A$879:$F$2508,6,FALSE)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VLOOKUP(AUD846,$A$879:$F$2508,6,FALSE)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VLOOKUP(AUM846,$A$879:$F$2508,6,FALSE)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VLOOKUP(AUV846,$A$879:$F$2508,6,FALSE)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VLOOKUP(AVE846,$A$879:$F$2508,6,FALSE)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VLOOKUP(AVN846,$A$879:$F$2508,6,FALSE)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VLOOKUP(AVW846,$A$879:$F$2508,6,FALSE)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VLOOKUP(AWF846,$A$879:$F$2508,6,FALSE)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1" t="s">
        <v>469</v>
      </c>
      <c r="AWQ846" s="180"/>
      <c r="AWR846" s="180">
        <f>VLOOKUP(AWO846,$A$879:$F$2508,6,FALSE)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1" t="s">
        <v>1695</v>
      </c>
      <c r="AWZ846" s="180"/>
      <c r="AXA846" s="180">
        <f>VLOOKUP(AWX846,$A$879:$F$2508,6,FALSE)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1" t="s">
        <v>726</v>
      </c>
      <c r="AXI846" s="180"/>
      <c r="AXJ846" s="180">
        <f>VLOOKUP(AXG846,$A$879:$F$2508,6,FALSE)</f>
        <v>3</v>
      </c>
      <c r="AXK846" s="179" t="s">
        <v>63</v>
      </c>
      <c r="AXL846" s="10">
        <f>AXJ846*1.4</f>
        <v>4.1999999999999993</v>
      </c>
      <c r="AXM846" s="10"/>
      <c r="AXN846" s="239"/>
      <c r="AXO846" s="179" t="s">
        <v>106</v>
      </c>
      <c r="AXP846" s="361" t="s">
        <v>454</v>
      </c>
      <c r="AXR846" s="180"/>
      <c r="AXS846" s="180">
        <f>VLOOKUP(AXP846,$A$879:$F$2508,6,FALSE)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1" t="s">
        <v>1807</v>
      </c>
      <c r="AYA846" s="180"/>
      <c r="AYB846" s="180">
        <f>VLOOKUP(AXY846,$A$879:$F$2508,6,FALSE)</f>
        <v>15</v>
      </c>
      <c r="AYC846" s="179" t="s">
        <v>63</v>
      </c>
      <c r="AYD846" s="10">
        <f>AYB846*1.4</f>
        <v>21</v>
      </c>
      <c r="AYE846" s="10"/>
      <c r="AYF846" s="239"/>
      <c r="AYG846" s="179" t="s">
        <v>106</v>
      </c>
      <c r="AYH846" s="361" t="s">
        <v>562</v>
      </c>
      <c r="AYJ846" s="180"/>
      <c r="AYK846" s="180">
        <f>VLOOKUP(AYH846,$A$879:$F$2508,6,FALSE)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1" t="s">
        <v>469</v>
      </c>
      <c r="AYS846" s="180"/>
      <c r="AYT846" s="180">
        <f>VLOOKUP(AYQ846,$A$879:$F$2508,6,FALSE)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1" t="s">
        <v>2127</v>
      </c>
      <c r="AZB846" s="180"/>
      <c r="AZC846" s="180">
        <f>VLOOKUP(AYZ846,$A$879:$F$2508,6,FALSE)</f>
        <v>62</v>
      </c>
      <c r="AZD846" s="179" t="s">
        <v>63</v>
      </c>
      <c r="AZE846" s="10">
        <f>AZC846*1.4</f>
        <v>86.8</v>
      </c>
      <c r="AZF846" s="10"/>
      <c r="AZG846" s="239"/>
      <c r="AZH846" s="179" t="s">
        <v>106</v>
      </c>
      <c r="AZI846" s="361" t="s">
        <v>2627</v>
      </c>
      <c r="AZK846" s="180"/>
      <c r="AZL846" s="180">
        <f>VLOOKUP(AZI846,$A$879:$F$2508,6,FALSE)</f>
        <v>20</v>
      </c>
      <c r="AZM846" s="179" t="s">
        <v>63</v>
      </c>
      <c r="AZN846" s="10">
        <f>AZL846*1.4</f>
        <v>28</v>
      </c>
      <c r="AZO846" s="10"/>
      <c r="AZP846" s="239"/>
      <c r="AZQ846" s="179" t="s">
        <v>106</v>
      </c>
      <c r="AZR846" s="361" t="s">
        <v>1723</v>
      </c>
      <c r="AZT846" s="180"/>
      <c r="AZU846" s="180">
        <f>VLOOKUP(AZR846,$A$879:$F$2508,6,FALSE)</f>
        <v>45</v>
      </c>
      <c r="AZV846" s="179" t="s">
        <v>63</v>
      </c>
      <c r="AZW846" s="10">
        <f>AZU846*1.4</f>
        <v>62.999999999999993</v>
      </c>
      <c r="AZX846" s="10"/>
      <c r="AZY846" s="239"/>
      <c r="AZZ846" s="179" t="s">
        <v>106</v>
      </c>
      <c r="BAA846" s="361" t="s">
        <v>1741</v>
      </c>
      <c r="BAC846" s="180"/>
      <c r="BAD846" s="180">
        <f>VLOOKUP(BAA846,$A$879:$F$2508,6,FALSE)</f>
        <v>6</v>
      </c>
      <c r="BAE846" s="179" t="s">
        <v>63</v>
      </c>
      <c r="BAF846" s="10">
        <f>BAD846*1.4</f>
        <v>8.3999999999999986</v>
      </c>
      <c r="BAG846" s="10"/>
      <c r="BAH846" s="239"/>
      <c r="BAI846" s="179" t="s">
        <v>106</v>
      </c>
      <c r="BAJ846" s="441" t="s">
        <v>607</v>
      </c>
      <c r="BAL846" s="180"/>
      <c r="BAM846" s="180">
        <f>VLOOKUP(BAJ846,$A$879:$F$2508,6,FALSE)</f>
        <v>27</v>
      </c>
      <c r="BAN846" s="179" t="s">
        <v>63</v>
      </c>
      <c r="BAO846" s="10">
        <f>BAM846*1.4</f>
        <v>37.799999999999997</v>
      </c>
      <c r="BAP846" s="10"/>
      <c r="BAQ846" s="239"/>
      <c r="BAR846" s="179" t="s">
        <v>106</v>
      </c>
      <c r="BAS846" s="361" t="s">
        <v>450</v>
      </c>
      <c r="BAU846" s="180"/>
      <c r="BAV846" s="180">
        <f>VLOOKUP(BAS846,$A$879:$F$2508,6,FALSE)</f>
        <v>25</v>
      </c>
      <c r="BAW846" s="179" t="s">
        <v>63</v>
      </c>
      <c r="BAX846" s="10">
        <f>BAV846*1.4</f>
        <v>35</v>
      </c>
      <c r="BAY846" s="10"/>
      <c r="BAZ846" s="239"/>
      <c r="BBA846" s="179" t="s">
        <v>106</v>
      </c>
      <c r="BBB846" s="361" t="s">
        <v>492</v>
      </c>
      <c r="BBD846" s="180"/>
      <c r="BBE846" s="180">
        <f>VLOOKUP(BBB846,$A$879:$F$2508,6,FALSE)</f>
        <v>130</v>
      </c>
      <c r="BBF846" s="179" t="s">
        <v>63</v>
      </c>
      <c r="BBG846" s="10">
        <f>BBE846*1.4</f>
        <v>182</v>
      </c>
      <c r="BBH846" s="10"/>
      <c r="BBI846" s="239"/>
      <c r="BBJ846" s="179" t="s">
        <v>106</v>
      </c>
      <c r="BBK846" s="361" t="s">
        <v>2553</v>
      </c>
      <c r="BBM846" s="180"/>
      <c r="BBN846" s="180">
        <f>VLOOKUP(BBK846,$A$879:$F$2508,6,FALSE)</f>
        <v>0</v>
      </c>
      <c r="BBO846" s="179" t="s">
        <v>63</v>
      </c>
      <c r="BBP846" s="10">
        <f>BBN846*1.4</f>
        <v>0</v>
      </c>
      <c r="BBQ846" s="10"/>
      <c r="BBR846" s="239"/>
      <c r="BBS846" s="179" t="s">
        <v>106</v>
      </c>
      <c r="BBT846" s="367" t="s">
        <v>996</v>
      </c>
      <c r="BBV846" s="180"/>
      <c r="BBW846" s="180">
        <f>VLOOKUP(BBT846,$A$879:$F$2508,6,FALSE)</f>
        <v>34</v>
      </c>
      <c r="BBX846" s="179" t="s">
        <v>63</v>
      </c>
      <c r="BBY846" s="10">
        <f>BBW846*1.4</f>
        <v>47.599999999999994</v>
      </c>
      <c r="BBZ846" s="10"/>
      <c r="BCA846" s="239"/>
      <c r="BCB846" s="179" t="s">
        <v>106</v>
      </c>
      <c r="BCC846" s="361" t="s">
        <v>753</v>
      </c>
      <c r="BCE846" s="180"/>
      <c r="BCF846" s="180">
        <f>VLOOKUP(BCC846,$A$879:$F$2508,6,FALSE)</f>
        <v>27</v>
      </c>
      <c r="BCG846" s="179" t="s">
        <v>63</v>
      </c>
      <c r="BCH846" s="10">
        <f>BCF846*1.4</f>
        <v>37.799999999999997</v>
      </c>
      <c r="BCI846" s="10"/>
      <c r="BCJ846" s="239"/>
      <c r="BCK846" s="179" t="s">
        <v>106</v>
      </c>
      <c r="BCL846" s="361" t="s">
        <v>469</v>
      </c>
      <c r="BCN846" s="180"/>
      <c r="BCO846" s="180">
        <f>VLOOKUP(BCL846,$A$879:$F$2508,6,FALSE)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1" t="s">
        <v>469</v>
      </c>
      <c r="BCW846" s="180"/>
      <c r="BCX846" s="180">
        <f>VLOOKUP(BCU846,$A$879:$F$2508,6,FALSE)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7" t="s">
        <v>996</v>
      </c>
      <c r="BDF846" s="180"/>
      <c r="BDG846" s="180">
        <f>VLOOKUP(BDD846,$A$879:$F$2508,6,FALSE)</f>
        <v>34</v>
      </c>
      <c r="BDH846" s="179" t="s">
        <v>63</v>
      </c>
      <c r="BDI846" s="10">
        <f>BDG846*1.4</f>
        <v>47.599999999999994</v>
      </c>
      <c r="BDJ846" s="10"/>
      <c r="BDK846" s="239"/>
      <c r="BDL846" s="179" t="s">
        <v>106</v>
      </c>
      <c r="BDM846" s="361" t="s">
        <v>607</v>
      </c>
      <c r="BDO846" s="180"/>
      <c r="BDP846" s="180">
        <f>VLOOKUP(BDM846,$A$879:$F$2508,6,FALSE)</f>
        <v>27</v>
      </c>
      <c r="BDQ846" s="179" t="s">
        <v>63</v>
      </c>
      <c r="BDR846" s="10">
        <f>BDP846*1.4</f>
        <v>37.799999999999997</v>
      </c>
      <c r="BDS846" s="10"/>
      <c r="BDT846" s="239"/>
      <c r="BDU846" s="179" t="s">
        <v>106</v>
      </c>
      <c r="BDV846" s="361" t="s">
        <v>478</v>
      </c>
      <c r="BDX846" s="180"/>
      <c r="BDY846" s="180">
        <f>VLOOKUP(BDV846,$A$879:$F$2508,6,FALSE)</f>
        <v>0</v>
      </c>
      <c r="BDZ846" s="179" t="s">
        <v>63</v>
      </c>
      <c r="BEA846" s="10">
        <f>BDY846*1.4</f>
        <v>0</v>
      </c>
      <c r="BEB846" s="10"/>
      <c r="BEC846" s="239"/>
      <c r="BED846" s="179" t="s">
        <v>106</v>
      </c>
      <c r="BEE846" s="361" t="s">
        <v>996</v>
      </c>
      <c r="BEG846" s="180"/>
      <c r="BEH846" s="180">
        <f>VLOOKUP(BEE846,$A$879:$F$2508,6,FALSE)</f>
        <v>34</v>
      </c>
      <c r="BEI846" s="179" t="s">
        <v>63</v>
      </c>
      <c r="BEJ846" s="10">
        <f>BEH846*1.4</f>
        <v>47.599999999999994</v>
      </c>
      <c r="BEK846" s="10"/>
      <c r="BEL846" s="239"/>
      <c r="BEM846" s="179" t="s">
        <v>106</v>
      </c>
      <c r="BEN846" s="361" t="s">
        <v>472</v>
      </c>
      <c r="BEP846" s="180"/>
      <c r="BEQ846" s="180">
        <f>VLOOKUP(BEN846,$A$879:$F$2508,6,FALSE)</f>
        <v>0</v>
      </c>
      <c r="BER846" s="179" t="s">
        <v>63</v>
      </c>
      <c r="BES846" s="10">
        <f>BEQ846*1.4</f>
        <v>0</v>
      </c>
      <c r="BET846" s="10"/>
      <c r="BEU846" s="239"/>
      <c r="BEV846" s="179" t="s">
        <v>106</v>
      </c>
      <c r="BEW846" s="361" t="s">
        <v>443</v>
      </c>
      <c r="BEY846" s="180"/>
      <c r="BEZ846" s="180">
        <f>VLOOKUP(BEW846,$A$879:$F$2508,6,FALSE)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1" t="s">
        <v>996</v>
      </c>
      <c r="BFH846" s="180"/>
      <c r="BFI846" s="180">
        <f>VLOOKUP(BFF846,$A$879:$F$2508,6,FALSE)</f>
        <v>34</v>
      </c>
      <c r="BFJ846" s="179" t="s">
        <v>63</v>
      </c>
      <c r="BFK846" s="10">
        <f>BFI846*1.4</f>
        <v>47.599999999999994</v>
      </c>
      <c r="BFL846" s="10"/>
      <c r="BFM846" s="239"/>
      <c r="BFN846" s="179" t="s">
        <v>106</v>
      </c>
      <c r="BFO846" s="361" t="s">
        <v>996</v>
      </c>
      <c r="BFQ846" s="180"/>
      <c r="BFR846" s="180">
        <f>VLOOKUP(BFO846,$A$879:$F$2508,6,FALSE)</f>
        <v>34</v>
      </c>
      <c r="BFS846" s="179" t="s">
        <v>63</v>
      </c>
      <c r="BFT846" s="10">
        <f>BFR846*1.4</f>
        <v>47.599999999999994</v>
      </c>
      <c r="BFU846" s="10"/>
      <c r="BFV846" s="239"/>
      <c r="BFW846" s="179" t="s">
        <v>106</v>
      </c>
      <c r="BFX846" s="371" t="s">
        <v>469</v>
      </c>
      <c r="BFZ846" s="180"/>
      <c r="BGA846" s="180">
        <f>VLOOKUP(BFX846,$A$879:$F$2508,6,FALSE)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1" t="s">
        <v>607</v>
      </c>
      <c r="BGI846" s="180"/>
      <c r="BGJ846" s="180">
        <f>VLOOKUP(BGG846,$A$879:$F$2508,6,FALSE)</f>
        <v>27</v>
      </c>
      <c r="BGK846" s="179" t="s">
        <v>63</v>
      </c>
      <c r="BGL846" s="10">
        <f>BGJ846*1.4</f>
        <v>37.799999999999997</v>
      </c>
      <c r="BGM846" s="10"/>
      <c r="BGN846" s="239"/>
      <c r="BGO846" s="179" t="s">
        <v>106</v>
      </c>
      <c r="BGP846" s="371" t="s">
        <v>2553</v>
      </c>
      <c r="BGR846" s="180"/>
      <c r="BGS846" s="180">
        <f>VLOOKUP(BGP846,$A$879:$F$2508,6,FALSE)</f>
        <v>0</v>
      </c>
      <c r="BGT846" s="179" t="s">
        <v>63</v>
      </c>
      <c r="BGU846" s="10">
        <f>BGS846*1.4</f>
        <v>0</v>
      </c>
      <c r="BGV846" s="10"/>
      <c r="BGW846" s="239"/>
      <c r="BGX846" s="179" t="s">
        <v>106</v>
      </c>
      <c r="BGY846" s="361" t="s">
        <v>469</v>
      </c>
      <c r="BHA846" s="180"/>
      <c r="BHB846" s="180">
        <f>VLOOKUP(BGY846,$A$879:$F$2508,6,FALSE)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3" t="s">
        <v>3330</v>
      </c>
      <c r="D847" s="180"/>
      <c r="E847" s="180">
        <f>VLOOKUP(B847,$A$879:$F$2508,6,FALSE)</f>
        <v>25</v>
      </c>
      <c r="F847" s="179" t="s">
        <v>65</v>
      </c>
      <c r="G847" s="10">
        <f>E847*1.3</f>
        <v>32.5</v>
      </c>
      <c r="H847" s="10"/>
      <c r="I847" s="233"/>
      <c r="J847" s="179" t="s">
        <v>107</v>
      </c>
      <c r="K847" s="361" t="s">
        <v>469</v>
      </c>
      <c r="M847" s="180"/>
      <c r="N847" s="180">
        <f>VLOOKUP(K847,$A$879:$F$2508,6,FALSE)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1" t="s">
        <v>2627</v>
      </c>
      <c r="V847" s="180"/>
      <c r="W847" s="180">
        <f>VLOOKUP(T847,$A$879:$F$2508,6,FALSE)</f>
        <v>20</v>
      </c>
      <c r="X847" s="179" t="s">
        <v>65</v>
      </c>
      <c r="Y847" s="10">
        <f>W847*1.3</f>
        <v>26</v>
      </c>
      <c r="Z847" s="10"/>
      <c r="AA847" s="233"/>
      <c r="AB847" s="179" t="s">
        <v>107</v>
      </c>
      <c r="AC847" s="361" t="s">
        <v>1807</v>
      </c>
      <c r="AE847" s="180"/>
      <c r="AF847" s="180">
        <f>VLOOKUP(AC847,$A$879:$F$2508,6,FALSE)</f>
        <v>15</v>
      </c>
      <c r="AG847" s="179" t="s">
        <v>65</v>
      </c>
      <c r="AH847" s="10">
        <f>AF847*1.3</f>
        <v>19.5</v>
      </c>
      <c r="AI847" s="10"/>
      <c r="AJ847" s="233"/>
      <c r="AK847" s="179" t="s">
        <v>107</v>
      </c>
      <c r="AL847" s="361" t="s">
        <v>1741</v>
      </c>
      <c r="AN847" s="180"/>
      <c r="AO847" s="180">
        <f>VLOOKUP(AL847,$A$879:$F$2508,6,FALSE)</f>
        <v>6</v>
      </c>
      <c r="AP847" s="179" t="s">
        <v>65</v>
      </c>
      <c r="AQ847" s="10">
        <f>AO847*1.3</f>
        <v>7.8000000000000007</v>
      </c>
      <c r="AR847" s="10"/>
      <c r="AS847" s="233"/>
      <c r="AT847" s="179" t="s">
        <v>107</v>
      </c>
      <c r="AU847" s="361" t="s">
        <v>3330</v>
      </c>
      <c r="AW847" s="180"/>
      <c r="AX847" s="180">
        <f>VLOOKUP(AU847,$A$879:$F$2508,6,FALSE)</f>
        <v>25</v>
      </c>
      <c r="AY847" s="179" t="s">
        <v>65</v>
      </c>
      <c r="AZ847" s="10">
        <f>AX847*1.3</f>
        <v>32.5</v>
      </c>
      <c r="BA847" s="10"/>
      <c r="BB847" s="233"/>
      <c r="BC847" s="179" t="s">
        <v>107</v>
      </c>
      <c r="BD847" s="361" t="s">
        <v>469</v>
      </c>
      <c r="BF847" s="180"/>
      <c r="BG847" s="180">
        <f>VLOOKUP(BD847,$A$879:$F$2508,6,FALSE)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1" t="s">
        <v>2155</v>
      </c>
      <c r="BO847" s="180"/>
      <c r="BP847" s="180">
        <f>VLOOKUP(BM847,$A$879:$F$2508,6,FALSE)</f>
        <v>13</v>
      </c>
      <c r="BQ847" s="179" t="s">
        <v>65</v>
      </c>
      <c r="BR847" s="10">
        <f>BP847*1.3</f>
        <v>16.900000000000002</v>
      </c>
      <c r="BS847" s="10"/>
      <c r="BT847" s="233"/>
      <c r="BU847" s="179" t="s">
        <v>107</v>
      </c>
      <c r="BV847" s="361" t="s">
        <v>726</v>
      </c>
      <c r="BX847" s="180"/>
      <c r="BY847" s="180">
        <f>VLOOKUP(BV847,$A$879:$F$2508,6,FALSE)</f>
        <v>3</v>
      </c>
      <c r="BZ847" s="179" t="s">
        <v>65</v>
      </c>
      <c r="CA847" s="10">
        <f>BY847*1.3</f>
        <v>3.9000000000000004</v>
      </c>
      <c r="CB847" s="10"/>
      <c r="CC847" s="233"/>
      <c r="CD847" s="179" t="s">
        <v>107</v>
      </c>
      <c r="CE847" s="361" t="s">
        <v>3330</v>
      </c>
      <c r="CG847" s="180"/>
      <c r="CH847" s="180">
        <f>VLOOKUP(CE847,$A$879:$F$2508,6,FALSE)</f>
        <v>25</v>
      </c>
      <c r="CI847" s="179" t="s">
        <v>65</v>
      </c>
      <c r="CJ847" s="10">
        <f>CH847*1.3</f>
        <v>32.5</v>
      </c>
      <c r="CK847" s="10"/>
      <c r="CL847" s="233"/>
      <c r="CM847" s="179" t="s">
        <v>107</v>
      </c>
      <c r="CN847" s="361" t="s">
        <v>726</v>
      </c>
      <c r="CP847" s="180"/>
      <c r="CQ847" s="180">
        <f>VLOOKUP(CN847,$A$879:$F$2508,6,FALSE)</f>
        <v>3</v>
      </c>
      <c r="CR847" s="179" t="s">
        <v>65</v>
      </c>
      <c r="CS847" s="10">
        <f>CQ847*1.3</f>
        <v>3.9000000000000004</v>
      </c>
      <c r="CT847" s="10"/>
      <c r="CU847" s="233"/>
      <c r="CV847" s="179" t="s">
        <v>107</v>
      </c>
      <c r="CW847" s="361" t="s">
        <v>996</v>
      </c>
      <c r="CY847" s="180"/>
      <c r="CZ847" s="180">
        <f>VLOOKUP(CW847,$A$879:$F$2508,6,FALSE)</f>
        <v>34</v>
      </c>
      <c r="DA847" s="179" t="s">
        <v>65</v>
      </c>
      <c r="DB847" s="10">
        <f>CZ847*1.3</f>
        <v>44.2</v>
      </c>
      <c r="DC847" s="10"/>
      <c r="DD847" s="233"/>
      <c r="DE847" s="179" t="s">
        <v>107</v>
      </c>
      <c r="DF847" s="361" t="s">
        <v>726</v>
      </c>
      <c r="DH847" s="180"/>
      <c r="DI847" s="180">
        <f>VLOOKUP(DF847,$A$879:$F$2508,6,FALSE)</f>
        <v>3</v>
      </c>
      <c r="DJ847" s="179" t="s">
        <v>65</v>
      </c>
      <c r="DK847" s="10">
        <f>DI847*1.3</f>
        <v>3.9000000000000004</v>
      </c>
      <c r="DL847" s="10"/>
      <c r="DM847" s="233"/>
      <c r="DN847" s="179" t="s">
        <v>107</v>
      </c>
      <c r="DO847" s="361" t="s">
        <v>3330</v>
      </c>
      <c r="DQ847" s="180"/>
      <c r="DR847" s="180">
        <f>VLOOKUP(DO847,$A$879:$F$2508,6,FALSE)</f>
        <v>25</v>
      </c>
      <c r="DS847" s="179" t="s">
        <v>65</v>
      </c>
      <c r="DT847" s="10">
        <f>DR847*1.3</f>
        <v>32.5</v>
      </c>
      <c r="DU847" s="10"/>
      <c r="DV847" s="233"/>
      <c r="DW847" s="179" t="s">
        <v>107</v>
      </c>
      <c r="DX847" s="361" t="s">
        <v>3330</v>
      </c>
      <c r="DZ847" s="180"/>
      <c r="EA847" s="180">
        <f>VLOOKUP(DX847,$A$879:$F$2508,6,FALSE)</f>
        <v>25</v>
      </c>
      <c r="EB847" s="179" t="s">
        <v>65</v>
      </c>
      <c r="EC847" s="10">
        <f>EA847*1.3</f>
        <v>32.5</v>
      </c>
      <c r="ED847" s="10"/>
      <c r="EE847" s="233"/>
      <c r="EF847" s="179" t="s">
        <v>107</v>
      </c>
      <c r="EG847" s="361" t="s">
        <v>1394</v>
      </c>
      <c r="EI847" s="180"/>
      <c r="EJ847" s="180">
        <f>VLOOKUP(EG847,$A$879:$F$2508,6,FALSE)</f>
        <v>21</v>
      </c>
      <c r="EK847" s="179" t="s">
        <v>65</v>
      </c>
      <c r="EL847" s="10">
        <f>EJ847*1.3</f>
        <v>27.3</v>
      </c>
      <c r="EM847" s="10"/>
      <c r="EN847" s="233"/>
      <c r="EO847" s="179" t="s">
        <v>107</v>
      </c>
      <c r="EP847" s="361" t="s">
        <v>2627</v>
      </c>
      <c r="ER847" s="180"/>
      <c r="ES847" s="180">
        <f>VLOOKUP(EP847,$A$879:$F$2508,6,FALSE)</f>
        <v>20</v>
      </c>
      <c r="ET847" s="179" t="s">
        <v>65</v>
      </c>
      <c r="EU847" s="10">
        <f>ES847*1.3</f>
        <v>26</v>
      </c>
      <c r="EV847" s="10"/>
      <c r="EW847" s="233"/>
      <c r="EX847" s="179" t="s">
        <v>107</v>
      </c>
      <c r="EY847" s="361" t="s">
        <v>472</v>
      </c>
      <c r="FA847" s="180"/>
      <c r="FB847" s="180">
        <f>VLOOKUP(EY847,$A$879:$F$2508,6,FALSE)</f>
        <v>0</v>
      </c>
      <c r="FC847" s="179" t="s">
        <v>65</v>
      </c>
      <c r="FD847" s="10">
        <f>FB847*1.3</f>
        <v>0</v>
      </c>
      <c r="FE847" s="10"/>
      <c r="FF847" s="233"/>
      <c r="FG847" s="179" t="s">
        <v>107</v>
      </c>
      <c r="FH847" s="361" t="s">
        <v>1807</v>
      </c>
      <c r="FJ847" s="180"/>
      <c r="FK847" s="180">
        <f>VLOOKUP(FH847,$A$879:$F$2508,6,FALSE)</f>
        <v>15</v>
      </c>
      <c r="FL847" s="179" t="s">
        <v>65</v>
      </c>
      <c r="FM847" s="10">
        <f>FK847*1.3</f>
        <v>19.5</v>
      </c>
      <c r="FN847" s="10"/>
      <c r="FO847" s="233"/>
      <c r="FP847" s="179" t="s">
        <v>107</v>
      </c>
      <c r="FQ847" s="361" t="s">
        <v>3330</v>
      </c>
      <c r="FS847" s="180"/>
      <c r="FT847" s="180">
        <f>VLOOKUP(FQ847,$A$879:$F$2508,6,FALSE)</f>
        <v>25</v>
      </c>
      <c r="FU847" s="179" t="s">
        <v>65</v>
      </c>
      <c r="FV847" s="10">
        <f>FT847*1.3</f>
        <v>32.5</v>
      </c>
      <c r="FW847" s="10"/>
      <c r="FX847" s="233"/>
      <c r="FY847" s="179" t="s">
        <v>107</v>
      </c>
      <c r="FZ847" s="369" t="s">
        <v>183</v>
      </c>
      <c r="GB847" s="180"/>
      <c r="GC847" s="180" t="e">
        <f>VLOOKUP(FZ847,$A$879:$F$2508,6,FALSE)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1" t="s">
        <v>472</v>
      </c>
      <c r="GK847" s="180"/>
      <c r="GL847" s="180">
        <f>VLOOKUP(GI847,$A$879:$F$2508,6,FALSE)</f>
        <v>0</v>
      </c>
      <c r="GM847" s="179" t="s">
        <v>65</v>
      </c>
      <c r="GN847" s="10">
        <f>GL847*1.3</f>
        <v>0</v>
      </c>
      <c r="GO847" s="10"/>
      <c r="GP847" s="233"/>
      <c r="GQ847" s="179" t="s">
        <v>107</v>
      </c>
      <c r="GR847" s="361" t="s">
        <v>472</v>
      </c>
      <c r="GT847" s="180"/>
      <c r="GU847" s="180">
        <f>VLOOKUP(GR847,$A$879:$F$2508,6,FALSE)</f>
        <v>0</v>
      </c>
      <c r="GV847" s="179" t="s">
        <v>65</v>
      </c>
      <c r="GW847" s="10">
        <f>GU847*1.3</f>
        <v>0</v>
      </c>
      <c r="GX847" s="10"/>
      <c r="GY847" s="233"/>
      <c r="GZ847" s="179" t="s">
        <v>107</v>
      </c>
      <c r="HA847" s="361" t="s">
        <v>607</v>
      </c>
      <c r="HC847" s="180"/>
      <c r="HD847" s="180">
        <f>VLOOKUP(HA847,$A$879:$F$2508,6,FALSE)</f>
        <v>27</v>
      </c>
      <c r="HE847" s="179" t="s">
        <v>65</v>
      </c>
      <c r="HF847" s="10">
        <f>HD847*1.3</f>
        <v>35.1</v>
      </c>
      <c r="HG847" s="10"/>
      <c r="HH847" s="233"/>
      <c r="HI847" s="179" t="s">
        <v>107</v>
      </c>
      <c r="HJ847" s="361" t="s">
        <v>1741</v>
      </c>
      <c r="HL847" s="180"/>
      <c r="HM847" s="180">
        <f>VLOOKUP(HJ847,$A$879:$F$2508,6,FALSE)</f>
        <v>6</v>
      </c>
      <c r="HN847" s="179" t="s">
        <v>65</v>
      </c>
      <c r="HO847" s="10">
        <f>HM847*1.3</f>
        <v>7.8000000000000007</v>
      </c>
      <c r="HP847" s="10"/>
      <c r="HQ847" s="233"/>
      <c r="HR847" s="179" t="s">
        <v>107</v>
      </c>
      <c r="HS847" s="361" t="s">
        <v>472</v>
      </c>
      <c r="HU847" s="180"/>
      <c r="HV847" s="180">
        <f>VLOOKUP(HS847,$A$879:$F$2508,6,FALSE)</f>
        <v>0</v>
      </c>
      <c r="HW847" s="179" t="s">
        <v>65</v>
      </c>
      <c r="HX847" s="10">
        <f>HV847*1.3</f>
        <v>0</v>
      </c>
      <c r="HY847" s="10"/>
      <c r="HZ847" s="233"/>
      <c r="IA847" s="179" t="s">
        <v>107</v>
      </c>
      <c r="IB847" s="361" t="s">
        <v>2326</v>
      </c>
      <c r="ID847" s="180"/>
      <c r="IE847" s="180">
        <f>VLOOKUP(IB847,$A$879:$F$2508,6,FALSE)</f>
        <v>9</v>
      </c>
      <c r="IF847" s="179" t="s">
        <v>65</v>
      </c>
      <c r="IG847" s="10">
        <f>IE847*1.3</f>
        <v>11.700000000000001</v>
      </c>
      <c r="IH847" s="10"/>
      <c r="II847" s="233"/>
      <c r="IJ847" s="179" t="s">
        <v>107</v>
      </c>
      <c r="IK847" s="361" t="s">
        <v>478</v>
      </c>
      <c r="IM847" s="180"/>
      <c r="IN847" s="180">
        <f>VLOOKUP(IK847,$A$879:$F$2508,6,FALSE)</f>
        <v>0</v>
      </c>
      <c r="IO847" s="179" t="s">
        <v>65</v>
      </c>
      <c r="IP847" s="10">
        <f>IN847*1.3</f>
        <v>0</v>
      </c>
      <c r="IQ847" s="10"/>
      <c r="IR847" s="233"/>
      <c r="IS847" s="179" t="s">
        <v>107</v>
      </c>
      <c r="IT847" s="361" t="s">
        <v>1807</v>
      </c>
      <c r="IV847" s="180"/>
      <c r="IW847" s="180">
        <f>VLOOKUP(IT847,$A$879:$F$2508,6,FALSE)</f>
        <v>15</v>
      </c>
      <c r="IX847" s="179" t="s">
        <v>65</v>
      </c>
      <c r="IY847" s="10">
        <f>IW847*1.3</f>
        <v>19.5</v>
      </c>
      <c r="IZ847" s="10"/>
      <c r="JA847" s="233"/>
      <c r="JB847" s="179" t="s">
        <v>107</v>
      </c>
      <c r="JC847" s="361" t="s">
        <v>1741</v>
      </c>
      <c r="JE847" s="180"/>
      <c r="JF847" s="180">
        <f>VLOOKUP(JC847,$A$879:$F$2508,6,FALSE)</f>
        <v>6</v>
      </c>
      <c r="JG847" s="179" t="s">
        <v>65</v>
      </c>
      <c r="JH847" s="10">
        <f>JF847*1.3</f>
        <v>7.8000000000000007</v>
      </c>
      <c r="JI847" s="10"/>
      <c r="JJ847" s="233"/>
      <c r="JK847" s="179" t="s">
        <v>107</v>
      </c>
      <c r="JL847" s="361" t="s">
        <v>1807</v>
      </c>
      <c r="JN847" s="180"/>
      <c r="JO847" s="180">
        <f>VLOOKUP(JL847,$A$879:$F$2508,6,FALSE)</f>
        <v>15</v>
      </c>
      <c r="JP847" s="179" t="s">
        <v>65</v>
      </c>
      <c r="JQ847" s="10">
        <f>JO847*1.3</f>
        <v>19.5</v>
      </c>
      <c r="JR847" s="10"/>
      <c r="JS847" s="233"/>
      <c r="JT847" s="179" t="s">
        <v>107</v>
      </c>
      <c r="JU847" s="361" t="s">
        <v>1721</v>
      </c>
      <c r="JW847" s="180"/>
      <c r="JX847" s="180">
        <f>VLOOKUP(JU847,$A$879:$F$2508,6,FALSE)</f>
        <v>6</v>
      </c>
      <c r="JY847" s="179" t="s">
        <v>65</v>
      </c>
      <c r="JZ847" s="10">
        <f>JX847*1.3</f>
        <v>7.8000000000000007</v>
      </c>
      <c r="KA847" s="10"/>
      <c r="KB847" s="233"/>
      <c r="KC847" s="179" t="s">
        <v>107</v>
      </c>
      <c r="KD847" s="369" t="s">
        <v>183</v>
      </c>
      <c r="KF847" s="180"/>
      <c r="KG847" s="180" t="e">
        <f>VLOOKUP(KD847,$A$879:$F$2508,6,FALSE)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1" t="s">
        <v>3130</v>
      </c>
      <c r="KO847" s="180"/>
      <c r="KP847" s="180">
        <f>VLOOKUP(KM847,$A$879:$F$2508,6,FALSE)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1" t="s">
        <v>454</v>
      </c>
      <c r="KX847" s="180"/>
      <c r="KY847" s="180">
        <f>VLOOKUP(KV847,$A$879:$F$2508,6,FALSE)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9" t="s">
        <v>183</v>
      </c>
      <c r="LG847" s="180"/>
      <c r="LH847" s="180" t="e">
        <f>VLOOKUP(LE847,$A$879:$F$2508,6,FALSE)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1" t="s">
        <v>472</v>
      </c>
      <c r="LP847" s="180"/>
      <c r="LQ847" s="180">
        <f>VLOOKUP(LN847,$A$879:$F$2508,6,FALSE)</f>
        <v>0</v>
      </c>
      <c r="LR847" s="179" t="s">
        <v>65</v>
      </c>
      <c r="LS847" s="10">
        <f>LQ847*1.3</f>
        <v>0</v>
      </c>
      <c r="LT847" s="10"/>
      <c r="LU847" s="233"/>
      <c r="LV847" s="179" t="s">
        <v>107</v>
      </c>
      <c r="LW847" s="361" t="s">
        <v>3479</v>
      </c>
      <c r="LY847" s="180"/>
      <c r="LZ847" s="180">
        <f>VLOOKUP(LW847,$A$879:$F$2508,6,FALSE)</f>
        <v>2</v>
      </c>
      <c r="MA847" s="179" t="s">
        <v>65</v>
      </c>
      <c r="MB847" s="10">
        <f>LZ847*1.3</f>
        <v>2.6</v>
      </c>
      <c r="MC847" s="10"/>
      <c r="MD847" s="233"/>
      <c r="ME847" s="179" t="s">
        <v>107</v>
      </c>
      <c r="MF847" s="361" t="s">
        <v>1802</v>
      </c>
      <c r="MH847" s="180"/>
      <c r="MI847" s="180">
        <f>VLOOKUP(MF847,$A$879:$F$2508,6,FALSE)</f>
        <v>5</v>
      </c>
      <c r="MJ847" s="179" t="s">
        <v>65</v>
      </c>
      <c r="MK847" s="10">
        <f>MI847*1.3</f>
        <v>6.5</v>
      </c>
      <c r="ML847" s="10"/>
      <c r="MM847" s="233"/>
      <c r="MN847" s="179" t="s">
        <v>107</v>
      </c>
      <c r="MO847" s="369" t="s">
        <v>183</v>
      </c>
      <c r="MQ847" s="180"/>
      <c r="MR847" s="180" t="e">
        <f>VLOOKUP(MO847,$A$879:$F$2508,6,FALSE)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1" t="s">
        <v>1807</v>
      </c>
      <c r="MZ847" s="180"/>
      <c r="NA847" s="180">
        <f>VLOOKUP(MX847,$A$879:$F$2508,6,FALSE)</f>
        <v>15</v>
      </c>
      <c r="NB847" s="179" t="s">
        <v>65</v>
      </c>
      <c r="NC847" s="10">
        <f>NA847*1.3</f>
        <v>19.5</v>
      </c>
      <c r="ND847" s="10"/>
      <c r="NE847" s="233"/>
      <c r="NF847" s="179" t="s">
        <v>107</v>
      </c>
      <c r="NG847" s="361" t="s">
        <v>726</v>
      </c>
      <c r="NI847" s="180"/>
      <c r="NJ847" s="180">
        <f>VLOOKUP(NG847,$A$879:$F$2508,6,FALSE)</f>
        <v>3</v>
      </c>
      <c r="NK847" s="179" t="s">
        <v>65</v>
      </c>
      <c r="NL847" s="10">
        <f>NJ847*1.3</f>
        <v>3.9000000000000004</v>
      </c>
      <c r="NM847" s="10"/>
      <c r="NN847" s="233"/>
      <c r="NO847" s="179" t="s">
        <v>107</v>
      </c>
      <c r="NP847" s="361" t="s">
        <v>472</v>
      </c>
      <c r="NR847" s="180"/>
      <c r="NS847" s="180">
        <f>VLOOKUP(NP847,$A$879:$F$2508,6,FALSE)</f>
        <v>0</v>
      </c>
      <c r="NT847" s="179" t="s">
        <v>65</v>
      </c>
      <c r="NU847" s="10">
        <f>NS847*1.3</f>
        <v>0</v>
      </c>
      <c r="NV847" s="10"/>
      <c r="NW847" s="233"/>
      <c r="NX847" s="179" t="s">
        <v>107</v>
      </c>
      <c r="NY847" s="361" t="s">
        <v>1807</v>
      </c>
      <c r="OA847" s="180"/>
      <c r="OB847" s="180">
        <f>VLOOKUP(NY847,$A$879:$F$2508,6,FALSE)</f>
        <v>15</v>
      </c>
      <c r="OC847" s="179" t="s">
        <v>65</v>
      </c>
      <c r="OD847" s="10">
        <f>OB847*1.3</f>
        <v>19.5</v>
      </c>
      <c r="OE847" s="10"/>
      <c r="OF847" s="233"/>
      <c r="OG847" s="179" t="s">
        <v>107</v>
      </c>
      <c r="OH847" s="361" t="s">
        <v>2127</v>
      </c>
      <c r="OJ847" s="180"/>
      <c r="OK847" s="180">
        <f>VLOOKUP(OH847,$A$879:$F$2508,6,FALSE)</f>
        <v>62</v>
      </c>
      <c r="OL847" s="179" t="s">
        <v>65</v>
      </c>
      <c r="OM847" s="10">
        <f>OK847*1.3</f>
        <v>80.600000000000009</v>
      </c>
      <c r="ON847" s="10"/>
      <c r="OO847" s="233"/>
      <c r="OP847" s="179" t="s">
        <v>107</v>
      </c>
      <c r="OQ847" s="361" t="s">
        <v>2067</v>
      </c>
      <c r="OS847" s="180"/>
      <c r="OT847" s="180">
        <f>VLOOKUP(OQ847,$A$879:$F$2508,6,FALSE)</f>
        <v>0</v>
      </c>
      <c r="OU847" s="179" t="s">
        <v>65</v>
      </c>
      <c r="OV847" s="10">
        <f>OT847*1.3</f>
        <v>0</v>
      </c>
      <c r="OW847" s="10"/>
      <c r="OX847" s="233"/>
      <c r="OY847" s="179" t="s">
        <v>107</v>
      </c>
      <c r="OZ847" s="371" t="s">
        <v>454</v>
      </c>
      <c r="PB847" s="180"/>
      <c r="PC847" s="180">
        <f>VLOOKUP(OZ847,$A$879:$F$2508,6,FALSE)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1" t="s">
        <v>1726</v>
      </c>
      <c r="PK847" s="180"/>
      <c r="PL847" s="180">
        <f>VLOOKUP(PI847,$A$879:$F$2508,6,FALSE)</f>
        <v>28</v>
      </c>
      <c r="PM847" s="179" t="s">
        <v>65</v>
      </c>
      <c r="PN847" s="10">
        <f>PL847*1.3</f>
        <v>36.4</v>
      </c>
      <c r="PO847" s="10"/>
      <c r="PP847" s="233"/>
      <c r="PQ847" s="179" t="s">
        <v>107</v>
      </c>
      <c r="PR847" s="361" t="s">
        <v>736</v>
      </c>
      <c r="PT847" s="180"/>
      <c r="PU847" s="180">
        <f>VLOOKUP(PR847,$A$879:$F$2508,6,FALSE)</f>
        <v>0</v>
      </c>
      <c r="PV847" s="179" t="s">
        <v>65</v>
      </c>
      <c r="PW847" s="10">
        <f>PU847*1.3</f>
        <v>0</v>
      </c>
      <c r="PX847" s="10"/>
      <c r="PY847" s="233"/>
      <c r="PZ847" s="179" t="s">
        <v>107</v>
      </c>
      <c r="QA847" s="363" t="s">
        <v>469</v>
      </c>
      <c r="QC847" s="180"/>
      <c r="QD847" s="180">
        <f>VLOOKUP(QA847,$A$879:$F$2508,6,FALSE)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9" t="s">
        <v>183</v>
      </c>
      <c r="QL847" s="180"/>
      <c r="QM847" s="180" t="e">
        <f>VLOOKUP(QJ847,$A$879:$F$2508,6,FALSE)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1" t="s">
        <v>450</v>
      </c>
      <c r="QU847" s="180"/>
      <c r="QV847" s="180">
        <f>VLOOKUP(QS847,$A$879:$F$2508,6,FALSE)</f>
        <v>25</v>
      </c>
      <c r="QW847" s="179" t="s">
        <v>65</v>
      </c>
      <c r="QX847" s="10">
        <f>QV847*1.3</f>
        <v>32.5</v>
      </c>
      <c r="QY847" s="10"/>
      <c r="QZ847" s="233"/>
      <c r="RA847" s="179" t="s">
        <v>107</v>
      </c>
      <c r="RB847" s="361" t="s">
        <v>492</v>
      </c>
      <c r="RD847" s="180"/>
      <c r="RE847" s="180">
        <f>VLOOKUP(RB847,$A$879:$F$2508,6,FALSE)</f>
        <v>130</v>
      </c>
      <c r="RF847" s="179" t="s">
        <v>65</v>
      </c>
      <c r="RG847" s="10">
        <f>RE847*1.3</f>
        <v>169</v>
      </c>
      <c r="RH847" s="10"/>
      <c r="RI847" s="233"/>
      <c r="RJ847" s="179" t="s">
        <v>107</v>
      </c>
      <c r="RK847" s="361" t="s">
        <v>1726</v>
      </c>
      <c r="RM847" s="180"/>
      <c r="RN847" s="180">
        <f>VLOOKUP(RK847,$A$879:$F$2508,6,FALSE)</f>
        <v>28</v>
      </c>
      <c r="RO847" s="179" t="s">
        <v>65</v>
      </c>
      <c r="RP847" s="10">
        <f>RN847*1.3</f>
        <v>36.4</v>
      </c>
      <c r="RQ847" s="10"/>
      <c r="RR847" s="233"/>
      <c r="RS847" s="179" t="s">
        <v>107</v>
      </c>
      <c r="RT847" s="369" t="s">
        <v>183</v>
      </c>
      <c r="RV847" s="180"/>
      <c r="RW847" s="180" t="e">
        <f>VLOOKUP(RT847,$A$879:$F$2508,6,FALSE)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1" t="s">
        <v>607</v>
      </c>
      <c r="SE847" s="180"/>
      <c r="SF847" s="180">
        <f>VLOOKUP(SC847,$A$879:$F$2508,6,FALSE)</f>
        <v>27</v>
      </c>
      <c r="SG847" s="179" t="s">
        <v>65</v>
      </c>
      <c r="SH847" s="10">
        <f>SF847*1.3</f>
        <v>35.1</v>
      </c>
      <c r="SI847" s="10"/>
      <c r="SJ847" s="239"/>
      <c r="SK847" s="179" t="s">
        <v>107</v>
      </c>
      <c r="SL847" s="361" t="s">
        <v>469</v>
      </c>
      <c r="SN847" s="180"/>
      <c r="SO847" s="180">
        <f>VLOOKUP(SL847,$A$879:$F$2508,6,FALSE)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1" t="s">
        <v>3330</v>
      </c>
      <c r="SW847" s="180"/>
      <c r="SX847" s="180">
        <f>VLOOKUP(SU847,$A$879:$F$2508,6,FALSE)</f>
        <v>25</v>
      </c>
      <c r="SY847" s="179" t="s">
        <v>65</v>
      </c>
      <c r="SZ847" s="10">
        <f>SX847*1.3</f>
        <v>32.5</v>
      </c>
      <c r="TA847" s="10"/>
      <c r="TB847" s="239"/>
      <c r="TC847" s="179" t="s">
        <v>107</v>
      </c>
      <c r="TD847" s="369" t="s">
        <v>183</v>
      </c>
      <c r="TF847" s="180"/>
      <c r="TG847" s="180" t="e">
        <f>VLOOKUP(TD847,$A$879:$F$2508,6,FALSE)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1" t="s">
        <v>1394</v>
      </c>
      <c r="TO847" s="180"/>
      <c r="TP847" s="180">
        <f>VLOOKUP(TM847,$A$879:$F$2508,6,FALSE)</f>
        <v>21</v>
      </c>
      <c r="TQ847" s="179" t="s">
        <v>65</v>
      </c>
      <c r="TR847" s="10">
        <f>TP847*1.3</f>
        <v>27.3</v>
      </c>
      <c r="TS847" s="10"/>
      <c r="TT847" s="239"/>
      <c r="TU847" s="179" t="s">
        <v>107</v>
      </c>
      <c r="TV847" s="361" t="s">
        <v>3241</v>
      </c>
      <c r="TX847" s="180"/>
      <c r="TY847" s="180">
        <f>VLOOKUP(TV847,$A$879:$F$2508,6,FALSE)</f>
        <v>7</v>
      </c>
      <c r="TZ847" s="179" t="s">
        <v>65</v>
      </c>
      <c r="UA847" s="10">
        <f>TY847*1.3</f>
        <v>9.1</v>
      </c>
      <c r="UB847" s="10"/>
      <c r="UC847" s="239"/>
      <c r="UD847" s="179" t="s">
        <v>107</v>
      </c>
      <c r="UE847" s="361" t="s">
        <v>2067</v>
      </c>
      <c r="UG847" s="180"/>
      <c r="UH847" s="180">
        <f>VLOOKUP(UE847,$A$879:$F$2508,6,FALSE)</f>
        <v>0</v>
      </c>
      <c r="UI847" s="179" t="s">
        <v>65</v>
      </c>
      <c r="UJ847" s="10">
        <f>UH847*1.3</f>
        <v>0</v>
      </c>
      <c r="UK847" s="10"/>
      <c r="UL847" s="239"/>
      <c r="UM847" s="179" t="s">
        <v>107</v>
      </c>
      <c r="UN847" s="369" t="s">
        <v>183</v>
      </c>
      <c r="UP847" s="180"/>
      <c r="UQ847" s="180" t="e">
        <f>VLOOKUP(UN847,$A$879:$F$2508,6,FALSE)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1" t="s">
        <v>530</v>
      </c>
      <c r="UY847" s="180"/>
      <c r="UZ847" s="180">
        <f>VLOOKUP(UW847,$A$879:$F$2508,6,FALSE)</f>
        <v>0</v>
      </c>
      <c r="VA847" s="179" t="s">
        <v>65</v>
      </c>
      <c r="VB847" s="10">
        <f>UZ847*1.3</f>
        <v>0</v>
      </c>
      <c r="VC847" s="10"/>
      <c r="VD847" s="239"/>
      <c r="VE847" s="179" t="s">
        <v>107</v>
      </c>
      <c r="VF847" s="369" t="s">
        <v>183</v>
      </c>
      <c r="VH847" s="180"/>
      <c r="VI847" s="180" t="e">
        <f>VLOOKUP(VF847,$A$879:$F$2508,6,FALSE)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1" t="s">
        <v>2162</v>
      </c>
      <c r="VQ847" s="180"/>
      <c r="VR847" s="180">
        <f>VLOOKUP(VO847,$A$879:$F$2508,6,FALSE)</f>
        <v>0</v>
      </c>
      <c r="VS847" s="179" t="s">
        <v>65</v>
      </c>
      <c r="VT847" s="10">
        <f>VR847*1.3</f>
        <v>0</v>
      </c>
      <c r="VU847" s="10"/>
      <c r="VV847" s="239"/>
      <c r="VW847" s="179" t="s">
        <v>107</v>
      </c>
      <c r="VX847" s="369" t="s">
        <v>183</v>
      </c>
      <c r="VZ847" s="180"/>
      <c r="WA847" s="180" t="e">
        <f>VLOOKUP(VX847,$A$879:$F$2508,6,FALSE)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1" t="s">
        <v>1726</v>
      </c>
      <c r="WI847" s="180"/>
      <c r="WJ847" s="180">
        <f>VLOOKUP(WG847,$A$879:$F$2508,6,FALSE)</f>
        <v>28</v>
      </c>
      <c r="WK847" s="179" t="s">
        <v>65</v>
      </c>
      <c r="WL847" s="10">
        <f>WJ847*1.3</f>
        <v>36.4</v>
      </c>
      <c r="WN847" s="239"/>
      <c r="WO847" s="179" t="s">
        <v>107</v>
      </c>
      <c r="WP847" s="361" t="s">
        <v>726</v>
      </c>
      <c r="WQ847" s="180"/>
      <c r="WR847" s="180"/>
      <c r="WS847" s="180">
        <f>VLOOKUP(WP847,$A$879:$F$2508,6,FALSE)</f>
        <v>3</v>
      </c>
      <c r="WT847" s="179" t="s">
        <v>65</v>
      </c>
      <c r="WU847" s="10">
        <f>WS847*1.3</f>
        <v>3.9000000000000004</v>
      </c>
      <c r="WV847" s="10"/>
      <c r="WW847" s="239"/>
      <c r="WX847" s="179" t="s">
        <v>107</v>
      </c>
      <c r="WY847" s="361" t="s">
        <v>562</v>
      </c>
      <c r="XA847" s="180"/>
      <c r="XB847" s="180">
        <f>VLOOKUP(WY847,$A$879:$F$2508,6,FALSE)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1" t="s">
        <v>2627</v>
      </c>
      <c r="XJ847" s="180"/>
      <c r="XK847" s="180">
        <f>VLOOKUP(XH847,$A$879:$F$2508,6,FALSE)</f>
        <v>20</v>
      </c>
      <c r="XL847" s="179" t="s">
        <v>65</v>
      </c>
      <c r="XM847" s="10">
        <f>XK847*1.3</f>
        <v>26</v>
      </c>
      <c r="XO847" s="239"/>
      <c r="XP847" s="179" t="s">
        <v>107</v>
      </c>
      <c r="XQ847" s="361" t="s">
        <v>2107</v>
      </c>
      <c r="XS847" s="180"/>
      <c r="XT847" s="180">
        <f>VLOOKUP(XQ847,$A$879:$F$2508,6,FALSE)</f>
        <v>6</v>
      </c>
      <c r="XU847" s="179" t="s">
        <v>65</v>
      </c>
      <c r="XV847" s="10">
        <f>XT847*1.3</f>
        <v>7.8000000000000007</v>
      </c>
      <c r="XW847" s="10"/>
      <c r="XX847" s="239"/>
      <c r="XY847" s="179" t="s">
        <v>107</v>
      </c>
      <c r="XZ847" s="361" t="s">
        <v>607</v>
      </c>
      <c r="YB847" s="180"/>
      <c r="YC847" s="180">
        <f>VLOOKUP(XZ847,$A$879:$F$2508,6,FALSE)</f>
        <v>27</v>
      </c>
      <c r="YD847" s="179" t="s">
        <v>65</v>
      </c>
      <c r="YE847" s="10">
        <f>YC847*1.3</f>
        <v>35.1</v>
      </c>
      <c r="YG847" s="239"/>
      <c r="YH847" s="179" t="s">
        <v>107</v>
      </c>
      <c r="YI847" s="361" t="s">
        <v>472</v>
      </c>
      <c r="YK847" s="180"/>
      <c r="YL847" s="180">
        <f>VLOOKUP(YI847,$A$879:$F$2508,6,FALSE)</f>
        <v>0</v>
      </c>
      <c r="YM847" s="179" t="s">
        <v>65</v>
      </c>
      <c r="YN847" s="10">
        <f>YL847*1.3</f>
        <v>0</v>
      </c>
      <c r="YO847" s="10"/>
      <c r="YP847" s="239"/>
      <c r="YQ847" s="179" t="s">
        <v>107</v>
      </c>
      <c r="YR847" s="361" t="s">
        <v>478</v>
      </c>
      <c r="YT847" s="180"/>
      <c r="YU847" s="180">
        <f>VLOOKUP(YR847,$A$879:$F$2508,6,FALSE)</f>
        <v>0</v>
      </c>
      <c r="YV847" s="179" t="s">
        <v>65</v>
      </c>
      <c r="YW847" s="10">
        <f>YU847*1.3</f>
        <v>0</v>
      </c>
      <c r="YY847" s="239"/>
      <c r="YZ847" s="179" t="s">
        <v>107</v>
      </c>
      <c r="ZA847" s="361" t="s">
        <v>753</v>
      </c>
      <c r="ZC847" s="180"/>
      <c r="ZD847" s="180">
        <f>VLOOKUP(ZA847,$A$879:$F$2508,6,FALSE)</f>
        <v>27</v>
      </c>
      <c r="ZE847" s="179" t="s">
        <v>65</v>
      </c>
      <c r="ZF847" s="10">
        <f>ZD847*1.3</f>
        <v>35.1</v>
      </c>
      <c r="ZH847" s="239"/>
      <c r="ZI847" s="179" t="s">
        <v>107</v>
      </c>
      <c r="ZJ847" s="361" t="s">
        <v>1802</v>
      </c>
      <c r="ZL847" s="180"/>
      <c r="ZM847" s="180">
        <f>VLOOKUP(ZJ847,$A$879:$F$2508,6,FALSE)</f>
        <v>5</v>
      </c>
      <c r="ZN847" s="179" t="s">
        <v>65</v>
      </c>
      <c r="ZO847" s="10">
        <f>ZM847*1.3</f>
        <v>6.5</v>
      </c>
      <c r="ZQ847" s="239"/>
      <c r="ZR847" s="179" t="s">
        <v>107</v>
      </c>
      <c r="ZS847" s="361" t="s">
        <v>454</v>
      </c>
      <c r="ZU847" s="180"/>
      <c r="ZV847" s="180">
        <f>VLOOKUP(ZS847,$A$879:$F$2508,6,FALSE)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1" t="s">
        <v>482</v>
      </c>
      <c r="AAD847" s="180"/>
      <c r="AAE847" s="180">
        <f>VLOOKUP(AAB847,$A$879:$F$2508,6,FALSE)</f>
        <v>43</v>
      </c>
      <c r="AAF847" s="179" t="s">
        <v>65</v>
      </c>
      <c r="AAG847" s="10">
        <f>AAE847*1.3</f>
        <v>55.9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VLOOKUP(AAK847,$A$879:$F$2508,6,FALSE)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1" t="s">
        <v>996</v>
      </c>
      <c r="AAV847" s="180"/>
      <c r="AAW847" s="180">
        <f>VLOOKUP(AAT847,$A$879:$F$2508,6,FALSE)</f>
        <v>34</v>
      </c>
      <c r="AAX847" s="179" t="s">
        <v>65</v>
      </c>
      <c r="AAY847" s="10">
        <f>AAW847*1.3</f>
        <v>44.2</v>
      </c>
      <c r="AAZ847" s="10"/>
      <c r="ABA847" s="239"/>
      <c r="ABB847" s="179" t="s">
        <v>107</v>
      </c>
      <c r="ABC847" s="375" t="s">
        <v>988</v>
      </c>
      <c r="ABE847" s="180"/>
      <c r="ABF847" s="180">
        <f>VLOOKUP(ABC847,$A$879:$F$2508,6,FALSE)</f>
        <v>17</v>
      </c>
      <c r="ABG847" s="179" t="s">
        <v>65</v>
      </c>
      <c r="ABH847" s="10">
        <f>ABF847*1.3</f>
        <v>22.1</v>
      </c>
      <c r="ABI847" s="10"/>
      <c r="ABJ847" s="239"/>
      <c r="ABK847" s="179" t="s">
        <v>107</v>
      </c>
      <c r="ABL847" s="361" t="s">
        <v>478</v>
      </c>
      <c r="ABN847" s="180"/>
      <c r="ABO847" s="180">
        <f>VLOOKUP(ABL847,$A$879:$F$2508,6,FALSE)</f>
        <v>0</v>
      </c>
      <c r="ABP847" s="179" t="s">
        <v>65</v>
      </c>
      <c r="ABQ847" s="10">
        <f>ABO847*1.3</f>
        <v>0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VLOOKUP(ABU847,$A$879:$F$2508,6,FALSE)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VLOOKUP(ACD847,$A$879:$F$2508,6,FALSE)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VLOOKUP(ACM847,$A$879:$F$2508,6,FALSE)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VLOOKUP(ACV847,$A$879:$F$2508,6,FALSE)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1" t="s">
        <v>598</v>
      </c>
      <c r="ADG847" s="180"/>
      <c r="ADH847" s="180">
        <f>VLOOKUP(ADE847,$A$879:$F$2508,6,FALSE)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VLOOKUP(ADN847,$A$879:$F$2508,6,FALSE)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1" t="s">
        <v>469</v>
      </c>
      <c r="ADY847" s="180"/>
      <c r="ADZ847" s="180">
        <f>VLOOKUP(ADW847,$A$879:$F$2508,6,FALSE)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VLOOKUP(AEF847,$A$879:$F$2508,6,FALSE)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VLOOKUP(AEO847,$A$879:$F$2508,6,FALSE)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VLOOKUP(AEX847,$A$879:$F$2508,6,FALSE)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VLOOKUP(AFG847,$A$879:$F$2508,6,FALSE)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VLOOKUP(AFP847,$A$879:$F$2508,6,FALSE)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1" t="s">
        <v>726</v>
      </c>
      <c r="AGA847" s="180"/>
      <c r="AGB847" s="180">
        <f>VLOOKUP(AFY847,$A$879:$F$2508,6,FALSE)</f>
        <v>3</v>
      </c>
      <c r="AGC847" s="179" t="s">
        <v>65</v>
      </c>
      <c r="AGD847" s="10">
        <f>AGB847*1.3</f>
        <v>3.9000000000000004</v>
      </c>
      <c r="AGE847" s="10"/>
      <c r="AGF847" s="239"/>
      <c r="AGG847" s="179" t="s">
        <v>107</v>
      </c>
      <c r="AGH847" s="361" t="s">
        <v>996</v>
      </c>
      <c r="AGJ847" s="180"/>
      <c r="AGK847" s="180">
        <f>VLOOKUP(AGH847,$A$879:$F$2508,6,FALSE)</f>
        <v>34</v>
      </c>
      <c r="AGL847" s="179" t="s">
        <v>65</v>
      </c>
      <c r="AGM847" s="10">
        <f>AGK847*1.3</f>
        <v>44.2</v>
      </c>
      <c r="AGN847" s="10"/>
      <c r="AGO847" s="239"/>
      <c r="AGP847" s="179" t="s">
        <v>107</v>
      </c>
      <c r="AGQ847" s="361" t="s">
        <v>2987</v>
      </c>
      <c r="AGS847" s="180"/>
      <c r="AGT847" s="180">
        <f>VLOOKUP(AGQ847,$A$879:$F$2508,6,FALSE)</f>
        <v>7</v>
      </c>
      <c r="AGU847" s="179" t="s">
        <v>65</v>
      </c>
      <c r="AGV847" s="10">
        <f>AGT847*1.3</f>
        <v>9.1</v>
      </c>
      <c r="AGW847" s="10"/>
      <c r="AGX847" s="239"/>
      <c r="AGY847" s="179" t="s">
        <v>107</v>
      </c>
      <c r="AGZ847" s="361" t="s">
        <v>2107</v>
      </c>
      <c r="AHB847" s="180"/>
      <c r="AHC847" s="180">
        <f>VLOOKUP(AGZ847,$A$879:$F$2508,6,FALSE)</f>
        <v>6</v>
      </c>
      <c r="AHD847" s="179" t="s">
        <v>65</v>
      </c>
      <c r="AHE847" s="10">
        <f>AHC847*1.3</f>
        <v>7.8000000000000007</v>
      </c>
      <c r="AHF847" s="10"/>
      <c r="AHG847" s="239"/>
      <c r="AHH847" s="179" t="s">
        <v>107</v>
      </c>
      <c r="AHI847" s="441" t="s">
        <v>2046</v>
      </c>
      <c r="AHK847" s="180"/>
      <c r="AHL847" s="180">
        <f>VLOOKUP(AHI847,$A$879:$F$2508,6,FALSE)</f>
        <v>102</v>
      </c>
      <c r="AHM847" s="179" t="s">
        <v>65</v>
      </c>
      <c r="AHN847" s="10">
        <f>AHL847*1.3</f>
        <v>132.6</v>
      </c>
      <c r="AHO847" s="10"/>
      <c r="AHP847" s="239"/>
      <c r="AHQ847" s="179" t="s">
        <v>107</v>
      </c>
      <c r="AHR847" s="361" t="s">
        <v>469</v>
      </c>
      <c r="AHT847" s="180"/>
      <c r="AHU847" s="180">
        <f>VLOOKUP(AHR847,$A$879:$F$2508,6,FALSE)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1" t="s">
        <v>472</v>
      </c>
      <c r="AIC847" s="180"/>
      <c r="AID847" s="180">
        <f>VLOOKUP(AIA847,$A$879:$F$2508,6,FALSE)</f>
        <v>0</v>
      </c>
      <c r="AIE847" s="179" t="s">
        <v>65</v>
      </c>
      <c r="AIF847" s="10">
        <f>AID847*1.3</f>
        <v>0</v>
      </c>
      <c r="AIG847" s="10"/>
      <c r="AIH847" s="239"/>
      <c r="AII847" s="179" t="s">
        <v>107</v>
      </c>
      <c r="AIJ847" s="361" t="s">
        <v>606</v>
      </c>
      <c r="AIL847" s="180"/>
      <c r="AIM847" s="180">
        <f>VLOOKUP(AIJ847,$A$879:$F$2508,6,FALSE)</f>
        <v>42</v>
      </c>
      <c r="AIN847" s="179" t="s">
        <v>65</v>
      </c>
      <c r="AIO847" s="10">
        <f>AIM847*1.3</f>
        <v>54.6</v>
      </c>
      <c r="AIP847" s="10"/>
      <c r="AIQ847" s="239"/>
      <c r="AIR847" s="179" t="s">
        <v>107</v>
      </c>
      <c r="AIS847" s="361" t="s">
        <v>726</v>
      </c>
      <c r="AIU847" s="180"/>
      <c r="AIV847" s="180">
        <f>VLOOKUP(AIS847,$A$879:$F$2508,6,FALSE)</f>
        <v>3</v>
      </c>
      <c r="AIW847" s="179" t="s">
        <v>65</v>
      </c>
      <c r="AIX847" s="10">
        <f>AIV847*1.3</f>
        <v>3.9000000000000004</v>
      </c>
      <c r="AIY847" s="10"/>
      <c r="AIZ847" s="239"/>
      <c r="AJA847" s="179" t="s">
        <v>107</v>
      </c>
      <c r="AJB847" s="371" t="s">
        <v>1404</v>
      </c>
      <c r="AJD847" s="180"/>
      <c r="AJE847" s="180">
        <f>VLOOKUP(AJB847,$A$879:$F$2508,6,FALSE)</f>
        <v>63</v>
      </c>
      <c r="AJF847" s="179" t="s">
        <v>65</v>
      </c>
      <c r="AJG847" s="10">
        <f>AJE847*1.3</f>
        <v>81.900000000000006</v>
      </c>
      <c r="AJH847" s="10"/>
      <c r="AJI847" s="239"/>
      <c r="AJJ847" s="179" t="s">
        <v>107</v>
      </c>
      <c r="AJK847" s="361" t="s">
        <v>2155</v>
      </c>
      <c r="AJM847" s="180"/>
      <c r="AJN847" s="180">
        <f>VLOOKUP(AJK847,$A$879:$F$2508,6,FALSE)</f>
        <v>13</v>
      </c>
      <c r="AJO847" s="179" t="s">
        <v>65</v>
      </c>
      <c r="AJP847" s="10">
        <f>AJN847*1.3</f>
        <v>16.900000000000002</v>
      </c>
      <c r="AJQ847" s="10"/>
      <c r="AJR847" s="239"/>
      <c r="AJS847" s="179" t="s">
        <v>107</v>
      </c>
      <c r="AJT847" s="367" t="s">
        <v>450</v>
      </c>
      <c r="AJV847" s="180"/>
      <c r="AJW847" s="180">
        <f>VLOOKUP(AJT847,$A$879:$F$2508,6,FALSE)</f>
        <v>25</v>
      </c>
      <c r="AJX847" s="179" t="s">
        <v>65</v>
      </c>
      <c r="AJY847" s="10">
        <f>AJW847*1.3</f>
        <v>32.5</v>
      </c>
      <c r="AJZ847" s="10"/>
      <c r="AKA847" s="239"/>
      <c r="AKB847" s="179" t="s">
        <v>107</v>
      </c>
      <c r="AKC847" s="361" t="s">
        <v>454</v>
      </c>
      <c r="AKE847" s="180"/>
      <c r="AKF847" s="180">
        <f>VLOOKUP(AKC847,$A$879:$F$2508,6,FALSE)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1" t="s">
        <v>478</v>
      </c>
      <c r="AKN847" s="180"/>
      <c r="AKO847" s="180">
        <f>VLOOKUP(AKL847,$A$879:$F$2508,6,FALSE)</f>
        <v>0</v>
      </c>
      <c r="AKP847" s="179" t="s">
        <v>65</v>
      </c>
      <c r="AKQ847" s="10">
        <f>AKO847*1.3</f>
        <v>0</v>
      </c>
      <c r="AKR847" s="10"/>
      <c r="AKS847" s="239"/>
      <c r="AKT847" s="179" t="s">
        <v>107</v>
      </c>
      <c r="AKU847" s="361" t="s">
        <v>472</v>
      </c>
      <c r="AKW847" s="180"/>
      <c r="AKX847" s="180">
        <f>VLOOKUP(AKU847,$A$879:$F$2508,6,FALSE)</f>
        <v>0</v>
      </c>
      <c r="AKY847" s="179" t="s">
        <v>65</v>
      </c>
      <c r="AKZ847" s="10">
        <f>AKX847*1.3</f>
        <v>0</v>
      </c>
      <c r="ALA847" s="10"/>
      <c r="ALB847" s="239"/>
      <c r="ALC847" s="179" t="s">
        <v>107</v>
      </c>
      <c r="ALD847" s="361" t="s">
        <v>996</v>
      </c>
      <c r="ALF847" s="180"/>
      <c r="ALG847" s="180">
        <f>VLOOKUP(ALD847,$A$879:$F$2508,6,FALSE)</f>
        <v>34</v>
      </c>
      <c r="ALH847" s="179" t="s">
        <v>65</v>
      </c>
      <c r="ALI847" s="10">
        <f>ALG847*1.3</f>
        <v>44.2</v>
      </c>
      <c r="ALJ847" s="10"/>
      <c r="ALK847" s="239"/>
      <c r="ALL847" s="179" t="s">
        <v>107</v>
      </c>
      <c r="ALM847" s="361" t="s">
        <v>1807</v>
      </c>
      <c r="ALO847" s="180"/>
      <c r="ALP847" s="180">
        <f>VLOOKUP(ALM847,$A$879:$F$2508,6,FALSE)</f>
        <v>15</v>
      </c>
      <c r="ALQ847" s="179" t="s">
        <v>65</v>
      </c>
      <c r="ALR847" s="10">
        <f>ALP847*1.3</f>
        <v>19.5</v>
      </c>
      <c r="ALS847" s="10"/>
      <c r="ALT847" s="239"/>
      <c r="ALU847" s="179" t="s">
        <v>107</v>
      </c>
      <c r="ALV847" s="361" t="s">
        <v>1807</v>
      </c>
      <c r="ALX847" s="180"/>
      <c r="ALY847" s="180">
        <f>VLOOKUP(ALV847,$A$879:$F$2508,6,FALSE)</f>
        <v>15</v>
      </c>
      <c r="ALZ847" s="179" t="s">
        <v>65</v>
      </c>
      <c r="AMA847" s="10">
        <f>ALY847*1.3</f>
        <v>19.5</v>
      </c>
      <c r="AMB847" s="10"/>
      <c r="AMC847" s="239"/>
      <c r="AMD847" s="179" t="s">
        <v>107</v>
      </c>
      <c r="AME847" s="444" t="s">
        <v>472</v>
      </c>
      <c r="AMG847" s="180"/>
      <c r="AMH847" s="180">
        <f>VLOOKUP(AME847,$A$879:$F$2508,6,FALSE)</f>
        <v>0</v>
      </c>
      <c r="AMI847" s="179" t="s">
        <v>65</v>
      </c>
      <c r="AMJ847" s="10">
        <f>AMH847*1.3</f>
        <v>0</v>
      </c>
      <c r="AMK847" s="10"/>
      <c r="AML847" s="239"/>
      <c r="AMM847" s="179" t="s">
        <v>107</v>
      </c>
      <c r="AMN847" s="363" t="s">
        <v>726</v>
      </c>
      <c r="AMP847" s="180"/>
      <c r="AMQ847" s="180">
        <f>VLOOKUP(AMN847,$A$879:$F$2508,6,FALSE)</f>
        <v>3</v>
      </c>
      <c r="AMR847" s="179" t="s">
        <v>65</v>
      </c>
      <c r="AMS847" s="10">
        <f>AMQ847*1.3</f>
        <v>3.9000000000000004</v>
      </c>
      <c r="AMT847" s="10"/>
      <c r="AMU847" s="239"/>
      <c r="AMV847" s="179" t="s">
        <v>107</v>
      </c>
      <c r="AMW847" s="361" t="s">
        <v>518</v>
      </c>
      <c r="AMY847" s="180"/>
      <c r="AMZ847" s="180">
        <f>VLOOKUP(AMW847,$A$879:$F$2508,6,FALSE)</f>
        <v>54</v>
      </c>
      <c r="ANA847" s="179" t="s">
        <v>65</v>
      </c>
      <c r="ANB847" s="10">
        <f>AMZ847*1.3</f>
        <v>70.2</v>
      </c>
      <c r="ANC847" s="10"/>
      <c r="AND847" s="239"/>
      <c r="ANE847" s="179" t="s">
        <v>107</v>
      </c>
      <c r="ANF847" s="361" t="s">
        <v>3330</v>
      </c>
      <c r="ANH847" s="180"/>
      <c r="ANI847" s="180">
        <f>VLOOKUP(ANF847,$A$879:$F$2508,6,FALSE)</f>
        <v>25</v>
      </c>
      <c r="ANJ847" s="179" t="s">
        <v>65</v>
      </c>
      <c r="ANK847" s="10">
        <f>ANI847*1.3</f>
        <v>32.5</v>
      </c>
      <c r="ANL847" s="10"/>
      <c r="ANM847" s="239"/>
      <c r="ANN847" s="179" t="s">
        <v>107</v>
      </c>
      <c r="ANO847" s="371" t="s">
        <v>481</v>
      </c>
      <c r="ANQ847" s="180"/>
      <c r="ANR847" s="180">
        <f>VLOOKUP(ANO847,$A$879:$F$2508,6,FALSE)</f>
        <v>0</v>
      </c>
      <c r="ANS847" s="179" t="s">
        <v>65</v>
      </c>
      <c r="ANT847" s="10">
        <f>ANR847*1.3</f>
        <v>0</v>
      </c>
      <c r="ANU847" s="10"/>
      <c r="ANV847" s="239"/>
      <c r="ANW847" s="179" t="s">
        <v>107</v>
      </c>
      <c r="ANX847" s="361" t="s">
        <v>492</v>
      </c>
      <c r="ANZ847" s="180"/>
      <c r="AOA847" s="180">
        <f>VLOOKUP(ANX847,$A$879:$F$2508,6,FALSE)</f>
        <v>130</v>
      </c>
      <c r="AOB847" s="179" t="s">
        <v>65</v>
      </c>
      <c r="AOC847" s="10">
        <f>AOA847*1.3</f>
        <v>169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VLOOKUP(AOG847,$A$879:$F$2508,6,FALSE)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1" t="s">
        <v>486</v>
      </c>
      <c r="AOR847" s="180"/>
      <c r="AOS847" s="180">
        <f>VLOOKUP(AOP847,$A$879:$F$2508,6,FALSE)</f>
        <v>9</v>
      </c>
      <c r="AOT847" s="179" t="s">
        <v>65</v>
      </c>
      <c r="AOU847" s="10">
        <f>AOS847*1.3</f>
        <v>11.700000000000001</v>
      </c>
      <c r="AOV847" s="10"/>
      <c r="AOW847" s="239"/>
      <c r="AOX847" s="179" t="s">
        <v>107</v>
      </c>
      <c r="AOY847" s="447" t="s">
        <v>1802</v>
      </c>
      <c r="APA847" s="180"/>
      <c r="APB847" s="180">
        <f>VLOOKUP(AOY847,$A$879:$F$2508,6,FALSE)</f>
        <v>5</v>
      </c>
      <c r="APC847" s="179" t="s">
        <v>65</v>
      </c>
      <c r="APD847" s="10">
        <f>APB847*1.3</f>
        <v>6.5</v>
      </c>
      <c r="APE847" s="10"/>
      <c r="APF847" s="239"/>
      <c r="APG847" s="179" t="s">
        <v>107</v>
      </c>
      <c r="APH847" s="361" t="s">
        <v>482</v>
      </c>
      <c r="APJ847" s="180"/>
      <c r="APK847" s="180">
        <f>VLOOKUP(APH847,$A$879:$F$2508,6,FALSE)</f>
        <v>43</v>
      </c>
      <c r="APL847" s="179" t="s">
        <v>65</v>
      </c>
      <c r="APM847" s="10">
        <f>APK847*1.3</f>
        <v>55.9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VLOOKUP(APQ847,$A$879:$F$2508,6,FALSE)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1" t="s">
        <v>1802</v>
      </c>
      <c r="AQB847" s="180"/>
      <c r="AQC847" s="180">
        <f>VLOOKUP(APZ847,$A$879:$F$2508,6,FALSE)</f>
        <v>5</v>
      </c>
      <c r="AQD847" s="179" t="s">
        <v>65</v>
      </c>
      <c r="AQE847" s="10">
        <f>AQC847*1.3</f>
        <v>6.5</v>
      </c>
      <c r="AQF847" s="10"/>
      <c r="AQG847" s="239"/>
      <c r="AQH847" s="179" t="s">
        <v>107</v>
      </c>
      <c r="AQI847" s="361" t="s">
        <v>518</v>
      </c>
      <c r="AQK847" s="180"/>
      <c r="AQL847" s="180">
        <f>VLOOKUP(AQI847,$A$879:$F$2508,6,FALSE)</f>
        <v>54</v>
      </c>
      <c r="AQM847" s="179" t="s">
        <v>65</v>
      </c>
      <c r="AQN847" s="10">
        <f>AQL847*1.3</f>
        <v>70.2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VLOOKUP(AQR847,$A$879:$F$2508,6,FALSE)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VLOOKUP(ARA847,$A$879:$F$2508,6,FALSE)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VLOOKUP(ARJ847,$A$879:$F$2508,6,FALSE)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VLOOKUP(ARS847,$A$879:$F$2508,6,FALSE)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1" t="s">
        <v>562</v>
      </c>
      <c r="ASD847" s="180"/>
      <c r="ASE847" s="180">
        <f>VLOOKUP(ASB847,$A$879:$F$2508,6,FALSE)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VLOOKUP(ASK847,$A$879:$F$2508,6,FALSE)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1" t="s">
        <v>2553</v>
      </c>
      <c r="ASV847" s="180"/>
      <c r="ASW847" s="180">
        <f>VLOOKUP(AST847,$A$879:$F$2508,6,FALSE)</f>
        <v>0</v>
      </c>
      <c r="ASX847" s="179" t="s">
        <v>65</v>
      </c>
      <c r="ASY847" s="10">
        <f>ASW847*1.3</f>
        <v>0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VLOOKUP(ATC847,$A$879:$F$2508,6,FALSE)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VLOOKUP(ATL847,$A$879:$F$2508,6,FALSE)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VLOOKUP(ATU847,$A$879:$F$2508,6,FALSE)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VLOOKUP(AUD847,$A$879:$F$2508,6,FALSE)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VLOOKUP(AUM847,$A$879:$F$2508,6,FALSE)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VLOOKUP(AUV847,$A$879:$F$2508,6,FALSE)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VLOOKUP(AVE847,$A$879:$F$2508,6,FALSE)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VLOOKUP(AVN847,$A$879:$F$2508,6,FALSE)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VLOOKUP(AVW847,$A$879:$F$2508,6,FALSE)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VLOOKUP(AWF847,$A$879:$F$2508,6,FALSE)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1" t="s">
        <v>472</v>
      </c>
      <c r="AWQ847" s="180"/>
      <c r="AWR847" s="180">
        <f>VLOOKUP(AWO847,$A$879:$F$2508,6,FALSE)</f>
        <v>0</v>
      </c>
      <c r="AWS847" s="179" t="s">
        <v>65</v>
      </c>
      <c r="AWT847" s="10">
        <f>AWR847*1.3</f>
        <v>0</v>
      </c>
      <c r="AWU847" s="10"/>
      <c r="AWV847" s="239"/>
      <c r="AWW847" s="179" t="s">
        <v>107</v>
      </c>
      <c r="AWX847" s="361" t="s">
        <v>469</v>
      </c>
      <c r="AWZ847" s="180"/>
      <c r="AXA847" s="180">
        <f>VLOOKUP(AWX847,$A$879:$F$2508,6,FALSE)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1" t="s">
        <v>454</v>
      </c>
      <c r="AXI847" s="180"/>
      <c r="AXJ847" s="180">
        <f>VLOOKUP(AXG847,$A$879:$F$2508,6,FALSE)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1" t="s">
        <v>469</v>
      </c>
      <c r="AXR847" s="180"/>
      <c r="AXS847" s="180">
        <f>VLOOKUP(AXP847,$A$879:$F$2508,6,FALSE)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1" t="s">
        <v>606</v>
      </c>
      <c r="AYA847" s="180"/>
      <c r="AYB847" s="180">
        <f>VLOOKUP(AXY847,$A$879:$F$2508,6,FALSE)</f>
        <v>42</v>
      </c>
      <c r="AYC847" s="179" t="s">
        <v>65</v>
      </c>
      <c r="AYD847" s="10">
        <f>AYB847*1.3</f>
        <v>54.6</v>
      </c>
      <c r="AYE847" s="10"/>
      <c r="AYF847" s="239"/>
      <c r="AYG847" s="179" t="s">
        <v>107</v>
      </c>
      <c r="AYH847" s="361" t="s">
        <v>2326</v>
      </c>
      <c r="AYJ847" s="180"/>
      <c r="AYK847" s="180">
        <f>VLOOKUP(AYH847,$A$879:$F$2508,6,FALSE)</f>
        <v>9</v>
      </c>
      <c r="AYL847" s="179" t="s">
        <v>65</v>
      </c>
      <c r="AYM847" s="10">
        <f>AYK847*1.3</f>
        <v>11.700000000000001</v>
      </c>
      <c r="AYN847" s="10"/>
      <c r="AYO847" s="239"/>
      <c r="AYP847" s="179" t="s">
        <v>107</v>
      </c>
      <c r="AYQ847" s="361" t="s">
        <v>1802</v>
      </c>
      <c r="AYS847" s="180"/>
      <c r="AYT847" s="180">
        <f>VLOOKUP(AYQ847,$A$879:$F$2508,6,FALSE)</f>
        <v>5</v>
      </c>
      <c r="AYU847" s="179" t="s">
        <v>65</v>
      </c>
      <c r="AYV847" s="10">
        <f>AYT847*1.3</f>
        <v>6.5</v>
      </c>
      <c r="AYW847" s="10"/>
      <c r="AYX847" s="239"/>
      <c r="AYY847" s="179" t="s">
        <v>107</v>
      </c>
      <c r="AYZ847" s="361" t="s">
        <v>607</v>
      </c>
      <c r="AZB847" s="180"/>
      <c r="AZC847" s="180">
        <f>VLOOKUP(AYZ847,$A$879:$F$2508,6,FALSE)</f>
        <v>27</v>
      </c>
      <c r="AZD847" s="179" t="s">
        <v>65</v>
      </c>
      <c r="AZE847" s="10">
        <f>AZC847*1.3</f>
        <v>35.1</v>
      </c>
      <c r="AZF847" s="10"/>
      <c r="AZG847" s="239"/>
      <c r="AZH847" s="179" t="s">
        <v>107</v>
      </c>
      <c r="AZI847" s="361" t="s">
        <v>1404</v>
      </c>
      <c r="AZK847" s="180"/>
      <c r="AZL847" s="180">
        <f>VLOOKUP(AZI847,$A$879:$F$2508,6,FALSE)</f>
        <v>63</v>
      </c>
      <c r="AZM847" s="179" t="s">
        <v>65</v>
      </c>
      <c r="AZN847" s="10">
        <f>AZL847*1.3</f>
        <v>81.900000000000006</v>
      </c>
      <c r="AZO847" s="10"/>
      <c r="AZP847" s="239"/>
      <c r="AZQ847" s="179" t="s">
        <v>107</v>
      </c>
      <c r="AZR847" s="361" t="s">
        <v>454</v>
      </c>
      <c r="AZT847" s="180"/>
      <c r="AZU847" s="180">
        <f>VLOOKUP(AZR847,$A$879:$F$2508,6,FALSE)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1" t="s">
        <v>469</v>
      </c>
      <c r="BAC847" s="180"/>
      <c r="BAD847" s="180">
        <f>VLOOKUP(BAA847,$A$879:$F$2508,6,FALSE)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41" t="s">
        <v>2046</v>
      </c>
      <c r="BAL847" s="180"/>
      <c r="BAM847" s="180">
        <f>VLOOKUP(BAJ847,$A$879:$F$2508,6,FALSE)</f>
        <v>102</v>
      </c>
      <c r="BAN847" s="179" t="s">
        <v>65</v>
      </c>
      <c r="BAO847" s="10">
        <f>BAM847*1.3</f>
        <v>132.6</v>
      </c>
      <c r="BAP847" s="10"/>
      <c r="BAQ847" s="239"/>
      <c r="BAR847" s="179" t="s">
        <v>107</v>
      </c>
      <c r="BAS847" s="361" t="s">
        <v>726</v>
      </c>
      <c r="BAU847" s="180"/>
      <c r="BAV847" s="180">
        <f>VLOOKUP(BAS847,$A$879:$F$2508,6,FALSE)</f>
        <v>3</v>
      </c>
      <c r="BAW847" s="179" t="s">
        <v>65</v>
      </c>
      <c r="BAX847" s="10">
        <f>BAV847*1.3</f>
        <v>3.9000000000000004</v>
      </c>
      <c r="BAY847" s="10"/>
      <c r="BAZ847" s="239"/>
      <c r="BBA847" s="179" t="s">
        <v>107</v>
      </c>
      <c r="BBB847" s="361" t="s">
        <v>454</v>
      </c>
      <c r="BBD847" s="180"/>
      <c r="BBE847" s="180">
        <f>VLOOKUP(BBB847,$A$879:$F$2508,6,FALSE)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1" t="s">
        <v>726</v>
      </c>
      <c r="BBM847" s="180"/>
      <c r="BBN847" s="180">
        <f>VLOOKUP(BBK847,$A$879:$F$2508,6,FALSE)</f>
        <v>3</v>
      </c>
      <c r="BBO847" s="179" t="s">
        <v>65</v>
      </c>
      <c r="BBP847" s="10">
        <f>BBN847*1.3</f>
        <v>3.9000000000000004</v>
      </c>
      <c r="BBQ847" s="10"/>
      <c r="BBR847" s="239"/>
      <c r="BBS847" s="179" t="s">
        <v>107</v>
      </c>
      <c r="BBT847" s="367" t="s">
        <v>469</v>
      </c>
      <c r="BBV847" s="180"/>
      <c r="BBW847" s="180">
        <f>VLOOKUP(BBT847,$A$879:$F$2508,6,FALSE)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1" t="s">
        <v>1726</v>
      </c>
      <c r="BCE847" s="180"/>
      <c r="BCF847" s="180">
        <f>VLOOKUP(BCC847,$A$879:$F$2508,6,FALSE)</f>
        <v>28</v>
      </c>
      <c r="BCG847" s="179" t="s">
        <v>65</v>
      </c>
      <c r="BCH847" s="10">
        <f>BCF847*1.3</f>
        <v>36.4</v>
      </c>
      <c r="BCI847" s="10"/>
      <c r="BCJ847" s="239"/>
      <c r="BCK847" s="179" t="s">
        <v>107</v>
      </c>
      <c r="BCL847" s="361" t="s">
        <v>492</v>
      </c>
      <c r="BCN847" s="180"/>
      <c r="BCO847" s="180">
        <f>VLOOKUP(BCL847,$A$879:$F$2508,6,FALSE)</f>
        <v>130</v>
      </c>
      <c r="BCP847" s="179" t="s">
        <v>65</v>
      </c>
      <c r="BCQ847" s="10">
        <f>BCO847*1.3</f>
        <v>169</v>
      </c>
      <c r="BCR847" s="10"/>
      <c r="BCS847" s="239"/>
      <c r="BCT847" s="179" t="s">
        <v>107</v>
      </c>
      <c r="BCU847" s="371" t="s">
        <v>1802</v>
      </c>
      <c r="BCW847" s="180"/>
      <c r="BCX847" s="180">
        <f>VLOOKUP(BCU847,$A$879:$F$2508,6,FALSE)</f>
        <v>5</v>
      </c>
      <c r="BCY847" s="179" t="s">
        <v>65</v>
      </c>
      <c r="BCZ847" s="10">
        <f>BCX847*1.3</f>
        <v>6.5</v>
      </c>
      <c r="BDA847" s="10"/>
      <c r="BDB847" s="239"/>
      <c r="BDC847" s="179" t="s">
        <v>107</v>
      </c>
      <c r="BDD847" s="367" t="s">
        <v>2155</v>
      </c>
      <c r="BDF847" s="180"/>
      <c r="BDG847" s="180">
        <f>VLOOKUP(BDD847,$A$879:$F$2508,6,FALSE)</f>
        <v>13</v>
      </c>
      <c r="BDH847" s="179" t="s">
        <v>65</v>
      </c>
      <c r="BDI847" s="10">
        <f>BDG847*1.3</f>
        <v>16.900000000000002</v>
      </c>
      <c r="BDJ847" s="10"/>
      <c r="BDK847" s="239"/>
      <c r="BDL847" s="179" t="s">
        <v>107</v>
      </c>
      <c r="BDM847" s="361" t="s">
        <v>469</v>
      </c>
      <c r="BDO847" s="180"/>
      <c r="BDP847" s="180">
        <f>VLOOKUP(BDM847,$A$879:$F$2508,6,FALSE)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1" t="s">
        <v>450</v>
      </c>
      <c r="BDX847" s="180"/>
      <c r="BDY847" s="180">
        <f>VLOOKUP(BDV847,$A$879:$F$2508,6,FALSE)</f>
        <v>25</v>
      </c>
      <c r="BDZ847" s="179" t="s">
        <v>65</v>
      </c>
      <c r="BEA847" s="10">
        <f>BDY847*1.3</f>
        <v>32.5</v>
      </c>
      <c r="BEB847" s="10"/>
      <c r="BEC847" s="239"/>
      <c r="BED847" s="179" t="s">
        <v>107</v>
      </c>
      <c r="BEE847" s="361" t="s">
        <v>1738</v>
      </c>
      <c r="BEG847" s="180"/>
      <c r="BEH847" s="180">
        <f>VLOOKUP(BEE847,$A$879:$F$2508,6,FALSE)</f>
        <v>37</v>
      </c>
      <c r="BEI847" s="179" t="s">
        <v>65</v>
      </c>
      <c r="BEJ847" s="10">
        <f>BEH847*1.3</f>
        <v>48.1</v>
      </c>
      <c r="BEK847" s="10"/>
      <c r="BEL847" s="239"/>
      <c r="BEM847" s="179" t="s">
        <v>107</v>
      </c>
      <c r="BEN847" s="361" t="s">
        <v>1726</v>
      </c>
      <c r="BEP847" s="180"/>
      <c r="BEQ847" s="180">
        <f>VLOOKUP(BEN847,$A$879:$F$2508,6,FALSE)</f>
        <v>28</v>
      </c>
      <c r="BER847" s="179" t="s">
        <v>65</v>
      </c>
      <c r="BES847" s="10">
        <f>BEQ847*1.3</f>
        <v>36.4</v>
      </c>
      <c r="BET847" s="10"/>
      <c r="BEU847" s="239"/>
      <c r="BEV847" s="179" t="s">
        <v>107</v>
      </c>
      <c r="BEW847" s="361" t="s">
        <v>988</v>
      </c>
      <c r="BEY847" s="180"/>
      <c r="BEZ847" s="180">
        <f>VLOOKUP(BEW847,$A$879:$F$2508,6,FALSE)</f>
        <v>17</v>
      </c>
      <c r="BFA847" s="179" t="s">
        <v>65</v>
      </c>
      <c r="BFB847" s="10">
        <f>BEZ847*1.3</f>
        <v>22.1</v>
      </c>
      <c r="BFC847" s="10"/>
      <c r="BFD847" s="239"/>
      <c r="BFE847" s="179" t="s">
        <v>107</v>
      </c>
      <c r="BFF847" s="361" t="s">
        <v>454</v>
      </c>
      <c r="BFH847" s="180"/>
      <c r="BFI847" s="180">
        <f>VLOOKUP(BFF847,$A$879:$F$2508,6,FALSE)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1" t="s">
        <v>607</v>
      </c>
      <c r="BFQ847" s="180"/>
      <c r="BFR847" s="180">
        <f>VLOOKUP(BFO847,$A$879:$F$2508,6,FALSE)</f>
        <v>27</v>
      </c>
      <c r="BFS847" s="179" t="s">
        <v>65</v>
      </c>
      <c r="BFT847" s="10">
        <f>BFR847*1.3</f>
        <v>35.1</v>
      </c>
      <c r="BFU847" s="10"/>
      <c r="BFV847" s="239"/>
      <c r="BFW847" s="179" t="s">
        <v>107</v>
      </c>
      <c r="BFX847" s="371" t="s">
        <v>492</v>
      </c>
      <c r="BFZ847" s="180"/>
      <c r="BGA847" s="180">
        <f>VLOOKUP(BFX847,$A$879:$F$2508,6,FALSE)</f>
        <v>130</v>
      </c>
      <c r="BGB847" s="179" t="s">
        <v>65</v>
      </c>
      <c r="BGC847" s="10">
        <f>BGA847*1.3</f>
        <v>169</v>
      </c>
      <c r="BGD847" s="10"/>
      <c r="BGE847" s="239"/>
      <c r="BGF847" s="179" t="s">
        <v>107</v>
      </c>
      <c r="BGG847" s="361" t="s">
        <v>1802</v>
      </c>
      <c r="BGI847" s="180"/>
      <c r="BGJ847" s="180">
        <f>VLOOKUP(BGG847,$A$879:$F$2508,6,FALSE)</f>
        <v>5</v>
      </c>
      <c r="BGK847" s="179" t="s">
        <v>65</v>
      </c>
      <c r="BGL847" s="10">
        <f>BGJ847*1.3</f>
        <v>6.5</v>
      </c>
      <c r="BGM847" s="10"/>
      <c r="BGN847" s="239"/>
      <c r="BGO847" s="179" t="s">
        <v>107</v>
      </c>
      <c r="BGP847" s="371" t="s">
        <v>1695</v>
      </c>
      <c r="BGR847" s="180"/>
      <c r="BGS847" s="180">
        <f>VLOOKUP(BGP847,$A$879:$F$2508,6,FALSE)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1" t="s">
        <v>606</v>
      </c>
      <c r="BHA847" s="180"/>
      <c r="BHB847" s="180">
        <f>VLOOKUP(BGY847,$A$879:$F$2508,6,FALSE)</f>
        <v>42</v>
      </c>
      <c r="BHC847" s="179" t="s">
        <v>65</v>
      </c>
      <c r="BHD847" s="10">
        <f>BHB847*1.3</f>
        <v>54.6</v>
      </c>
      <c r="BHE847" s="10"/>
    </row>
    <row r="848" spans="1:1565" s="14" customFormat="1" ht="15">
      <c r="A848" s="179" t="s">
        <v>108</v>
      </c>
      <c r="B848" s="363" t="s">
        <v>469</v>
      </c>
      <c r="D848" s="180"/>
      <c r="E848" s="180">
        <f>VLOOKUP(B848,$A$879:$F$2508,6,FALSE)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1" t="s">
        <v>726</v>
      </c>
      <c r="M848" s="180"/>
      <c r="N848" s="180">
        <f>VLOOKUP(K848,$A$879:$F$2508,6,FALSE)</f>
        <v>3</v>
      </c>
      <c r="O848" s="179" t="s">
        <v>67</v>
      </c>
      <c r="P848" s="10">
        <f>N848*1.2</f>
        <v>3.5999999999999996</v>
      </c>
      <c r="Q848" s="10"/>
      <c r="R848" s="233"/>
      <c r="S848" s="179" t="s">
        <v>108</v>
      </c>
      <c r="T848" s="361" t="s">
        <v>726</v>
      </c>
      <c r="V848" s="180"/>
      <c r="W848" s="180">
        <f>VLOOKUP(T848,$A$879:$F$2508,6,FALSE)</f>
        <v>3</v>
      </c>
      <c r="X848" s="179" t="s">
        <v>67</v>
      </c>
      <c r="Y848" s="10">
        <f>W848*1.2</f>
        <v>3.5999999999999996</v>
      </c>
      <c r="Z848" s="10"/>
      <c r="AA848" s="233"/>
      <c r="AB848" s="179" t="s">
        <v>108</v>
      </c>
      <c r="AC848" s="361" t="s">
        <v>472</v>
      </c>
      <c r="AE848" s="180"/>
      <c r="AF848" s="180">
        <f>VLOOKUP(AC848,$A$879:$F$2508,6,FALSE)</f>
        <v>0</v>
      </c>
      <c r="AG848" s="179" t="s">
        <v>67</v>
      </c>
      <c r="AH848" s="10">
        <f>AF848*1.2</f>
        <v>0</v>
      </c>
      <c r="AI848" s="10"/>
      <c r="AJ848" s="233"/>
      <c r="AK848" s="179" t="s">
        <v>108</v>
      </c>
      <c r="AL848" s="361" t="s">
        <v>2155</v>
      </c>
      <c r="AN848" s="180"/>
      <c r="AO848" s="180">
        <f>VLOOKUP(AL848,$A$879:$F$2508,6,FALSE)</f>
        <v>13</v>
      </c>
      <c r="AP848" s="179" t="s">
        <v>67</v>
      </c>
      <c r="AQ848" s="10">
        <f>AO848*1.2</f>
        <v>15.6</v>
      </c>
      <c r="AR848" s="10"/>
      <c r="AS848" s="233"/>
      <c r="AT848" s="179" t="s">
        <v>108</v>
      </c>
      <c r="AU848" s="361" t="s">
        <v>1741</v>
      </c>
      <c r="AW848" s="180"/>
      <c r="AX848" s="180">
        <f>VLOOKUP(AU848,$A$879:$F$2508,6,FALSE)</f>
        <v>6</v>
      </c>
      <c r="AY848" s="179" t="s">
        <v>67</v>
      </c>
      <c r="AZ848" s="10">
        <f>AX848*1.2</f>
        <v>7.1999999999999993</v>
      </c>
      <c r="BA848" s="10"/>
      <c r="BB848" s="233"/>
      <c r="BC848" s="179" t="s">
        <v>108</v>
      </c>
      <c r="BD848" s="361" t="s">
        <v>726</v>
      </c>
      <c r="BF848" s="180"/>
      <c r="BG848" s="180">
        <f>VLOOKUP(BD848,$A$879:$F$2508,6,FALSE)</f>
        <v>3</v>
      </c>
      <c r="BH848" s="179" t="s">
        <v>67</v>
      </c>
      <c r="BI848" s="10">
        <f>BG848*1.2</f>
        <v>3.5999999999999996</v>
      </c>
      <c r="BJ848" s="10"/>
      <c r="BK848" s="233"/>
      <c r="BL848" s="179" t="s">
        <v>108</v>
      </c>
      <c r="BM848" s="361" t="s">
        <v>726</v>
      </c>
      <c r="BO848" s="180"/>
      <c r="BP848" s="180">
        <f>VLOOKUP(BM848,$A$879:$F$2508,6,FALSE)</f>
        <v>3</v>
      </c>
      <c r="BQ848" s="179" t="s">
        <v>67</v>
      </c>
      <c r="BR848" s="10">
        <f>BP848*1.2</f>
        <v>3.5999999999999996</v>
      </c>
      <c r="BS848" s="10"/>
      <c r="BT848" s="233"/>
      <c r="BU848" s="179" t="s">
        <v>108</v>
      </c>
      <c r="BV848" s="361" t="s">
        <v>2046</v>
      </c>
      <c r="BX848" s="180"/>
      <c r="BY848" s="180">
        <f>VLOOKUP(BV848,$A$879:$F$2508,6,FALSE)</f>
        <v>102</v>
      </c>
      <c r="BZ848" s="179" t="s">
        <v>67</v>
      </c>
      <c r="CA848" s="10">
        <f>BY848*1.2</f>
        <v>122.39999999999999</v>
      </c>
      <c r="CB848" s="10"/>
      <c r="CC848" s="233"/>
      <c r="CD848" s="179" t="s">
        <v>108</v>
      </c>
      <c r="CE848" s="361" t="s">
        <v>3241</v>
      </c>
      <c r="CG848" s="180"/>
      <c r="CH848" s="180">
        <f>VLOOKUP(CE848,$A$879:$F$2508,6,FALSE)</f>
        <v>7</v>
      </c>
      <c r="CI848" s="179" t="s">
        <v>67</v>
      </c>
      <c r="CJ848" s="10">
        <f>CH848*1.2</f>
        <v>8.4</v>
      </c>
      <c r="CK848" s="10"/>
      <c r="CL848" s="233"/>
      <c r="CM848" s="179" t="s">
        <v>108</v>
      </c>
      <c r="CN848" s="361" t="s">
        <v>469</v>
      </c>
      <c r="CP848" s="180"/>
      <c r="CQ848" s="180">
        <f>VLOOKUP(CN848,$A$879:$F$2508,6,FALSE)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1" t="s">
        <v>1802</v>
      </c>
      <c r="CY848" s="180"/>
      <c r="CZ848" s="180">
        <f>VLOOKUP(CW848,$A$879:$F$2508,6,FALSE)</f>
        <v>5</v>
      </c>
      <c r="DA848" s="179" t="s">
        <v>67</v>
      </c>
      <c r="DB848" s="10">
        <f>CZ848*1.2</f>
        <v>6</v>
      </c>
      <c r="DC848" s="10"/>
      <c r="DD848" s="233"/>
      <c r="DE848" s="179" t="s">
        <v>108</v>
      </c>
      <c r="DF848" s="361" t="s">
        <v>1741</v>
      </c>
      <c r="DH848" s="180"/>
      <c r="DI848" s="180">
        <f>VLOOKUP(DF848,$A$879:$F$2508,6,FALSE)</f>
        <v>6</v>
      </c>
      <c r="DJ848" s="179" t="s">
        <v>67</v>
      </c>
      <c r="DK848" s="10">
        <f>DI848*1.2</f>
        <v>7.1999999999999993</v>
      </c>
      <c r="DL848" s="10"/>
      <c r="DM848" s="233"/>
      <c r="DN848" s="179" t="s">
        <v>108</v>
      </c>
      <c r="DO848" s="361" t="s">
        <v>996</v>
      </c>
      <c r="DQ848" s="180"/>
      <c r="DR848" s="180">
        <f>VLOOKUP(DO848,$A$879:$F$2508,6,FALSE)</f>
        <v>34</v>
      </c>
      <c r="DS848" s="179" t="s">
        <v>67</v>
      </c>
      <c r="DT848" s="10">
        <f>DR848*1.2</f>
        <v>40.799999999999997</v>
      </c>
      <c r="DU848" s="10"/>
      <c r="DV848" s="233"/>
      <c r="DW848" s="179" t="s">
        <v>108</v>
      </c>
      <c r="DX848" s="361" t="s">
        <v>472</v>
      </c>
      <c r="DZ848" s="180"/>
      <c r="EA848" s="180">
        <f>VLOOKUP(DX848,$A$879:$F$2508,6,FALSE)</f>
        <v>0</v>
      </c>
      <c r="EB848" s="179" t="s">
        <v>67</v>
      </c>
      <c r="EC848" s="10">
        <f>EA848*1.2</f>
        <v>0</v>
      </c>
      <c r="ED848" s="10"/>
      <c r="EE848" s="233"/>
      <c r="EF848" s="179" t="s">
        <v>108</v>
      </c>
      <c r="EG848" s="361" t="s">
        <v>3330</v>
      </c>
      <c r="EI848" s="180"/>
      <c r="EJ848" s="180">
        <f>VLOOKUP(EG848,$A$879:$F$2508,6,FALSE)</f>
        <v>25</v>
      </c>
      <c r="EK848" s="179" t="s">
        <v>67</v>
      </c>
      <c r="EL848" s="10">
        <f>EJ848*1.2</f>
        <v>30</v>
      </c>
      <c r="EM848" s="10"/>
      <c r="EN848" s="233"/>
      <c r="EO848" s="179" t="s">
        <v>108</v>
      </c>
      <c r="EP848" s="361" t="s">
        <v>1726</v>
      </c>
      <c r="ER848" s="180"/>
      <c r="ES848" s="180">
        <f>VLOOKUP(EP848,$A$879:$F$2508,6,FALSE)</f>
        <v>28</v>
      </c>
      <c r="ET848" s="179" t="s">
        <v>67</v>
      </c>
      <c r="EU848" s="10">
        <f>ES848*1.2</f>
        <v>33.6</v>
      </c>
      <c r="EV848" s="10"/>
      <c r="EW848" s="233"/>
      <c r="EX848" s="179" t="s">
        <v>108</v>
      </c>
      <c r="EY848" s="361" t="s">
        <v>2155</v>
      </c>
      <c r="FA848" s="180"/>
      <c r="FB848" s="180">
        <f>VLOOKUP(EY848,$A$879:$F$2508,6,FALSE)</f>
        <v>13</v>
      </c>
      <c r="FC848" s="179" t="s">
        <v>67</v>
      </c>
      <c r="FD848" s="10">
        <f>FB848*1.2</f>
        <v>15.6</v>
      </c>
      <c r="FE848" s="10"/>
      <c r="FF848" s="233"/>
      <c r="FG848" s="179" t="s">
        <v>108</v>
      </c>
      <c r="FH848" s="361" t="s">
        <v>1726</v>
      </c>
      <c r="FJ848" s="180"/>
      <c r="FK848" s="180">
        <f>VLOOKUP(FH848,$A$879:$F$2508,6,FALSE)</f>
        <v>28</v>
      </c>
      <c r="FL848" s="179" t="s">
        <v>67</v>
      </c>
      <c r="FM848" s="10">
        <f>FK848*1.2</f>
        <v>33.6</v>
      </c>
      <c r="FN848" s="10"/>
      <c r="FO848" s="233"/>
      <c r="FP848" s="179" t="s">
        <v>108</v>
      </c>
      <c r="FQ848" s="361" t="s">
        <v>472</v>
      </c>
      <c r="FS848" s="180"/>
      <c r="FT848" s="180">
        <f>VLOOKUP(FQ848,$A$879:$F$2508,6,FALSE)</f>
        <v>0</v>
      </c>
      <c r="FU848" s="179" t="s">
        <v>67</v>
      </c>
      <c r="FV848" s="10">
        <f>FT848*1.2</f>
        <v>0</v>
      </c>
      <c r="FW848" s="10"/>
      <c r="FX848" s="233"/>
      <c r="FY848" s="179" t="s">
        <v>108</v>
      </c>
      <c r="FZ848" s="369" t="s">
        <v>183</v>
      </c>
      <c r="GB848" s="180"/>
      <c r="GC848" s="180" t="e">
        <f>VLOOKUP(FZ848,$A$879:$F$2508,6,FALSE)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1" t="s">
        <v>469</v>
      </c>
      <c r="GK848" s="180"/>
      <c r="GL848" s="180">
        <f>VLOOKUP(GI848,$A$879:$F$2508,6,FALSE)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1" t="s">
        <v>1695</v>
      </c>
      <c r="GT848" s="180"/>
      <c r="GU848" s="180">
        <f>VLOOKUP(GR848,$A$879:$F$2508,6,FALSE)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1" t="s">
        <v>1726</v>
      </c>
      <c r="HC848" s="180"/>
      <c r="HD848" s="180">
        <f>VLOOKUP(HA848,$A$879:$F$2508,6,FALSE)</f>
        <v>28</v>
      </c>
      <c r="HE848" s="179" t="s">
        <v>67</v>
      </c>
      <c r="HF848" s="10">
        <f>HD848*1.2</f>
        <v>33.6</v>
      </c>
      <c r="HG848" s="10"/>
      <c r="HH848" s="233"/>
      <c r="HI848" s="179" t="s">
        <v>108</v>
      </c>
      <c r="HJ848" s="361" t="s">
        <v>3330</v>
      </c>
      <c r="HL848" s="180"/>
      <c r="HM848" s="180">
        <f>VLOOKUP(HJ848,$A$879:$F$2508,6,FALSE)</f>
        <v>25</v>
      </c>
      <c r="HN848" s="179" t="s">
        <v>67</v>
      </c>
      <c r="HO848" s="10">
        <f>HM848*1.2</f>
        <v>30</v>
      </c>
      <c r="HP848" s="10"/>
      <c r="HQ848" s="233"/>
      <c r="HR848" s="179" t="s">
        <v>108</v>
      </c>
      <c r="HS848" s="361" t="s">
        <v>469</v>
      </c>
      <c r="HU848" s="180"/>
      <c r="HV848" s="180">
        <f>VLOOKUP(HS848,$A$879:$F$2508,6,FALSE)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1" t="s">
        <v>2627</v>
      </c>
      <c r="ID848" s="180"/>
      <c r="IE848" s="180">
        <f>VLOOKUP(IB848,$A$879:$F$2508,6,FALSE)</f>
        <v>20</v>
      </c>
      <c r="IF848" s="179" t="s">
        <v>67</v>
      </c>
      <c r="IG848" s="10">
        <f>IE848*1.2</f>
        <v>24</v>
      </c>
      <c r="IH848" s="10"/>
      <c r="II848" s="233"/>
      <c r="IJ848" s="179" t="s">
        <v>108</v>
      </c>
      <c r="IK848" s="361" t="s">
        <v>996</v>
      </c>
      <c r="IM848" s="180"/>
      <c r="IN848" s="180">
        <f>VLOOKUP(IK848,$A$879:$F$2508,6,FALSE)</f>
        <v>34</v>
      </c>
      <c r="IO848" s="179" t="s">
        <v>67</v>
      </c>
      <c r="IP848" s="10">
        <f>IN848*1.2</f>
        <v>40.799999999999997</v>
      </c>
      <c r="IQ848" s="10"/>
      <c r="IR848" s="233"/>
      <c r="IS848" s="179" t="s">
        <v>108</v>
      </c>
      <c r="IT848" s="361" t="s">
        <v>726</v>
      </c>
      <c r="IV848" s="180"/>
      <c r="IW848" s="180">
        <f>VLOOKUP(IT848,$A$879:$F$2508,6,FALSE)</f>
        <v>3</v>
      </c>
      <c r="IX848" s="179" t="s">
        <v>67</v>
      </c>
      <c r="IY848" s="10">
        <f>IW848*1.2</f>
        <v>3.5999999999999996</v>
      </c>
      <c r="IZ848" s="10"/>
      <c r="JA848" s="233"/>
      <c r="JB848" s="179" t="s">
        <v>108</v>
      </c>
      <c r="JC848" s="361" t="s">
        <v>1723</v>
      </c>
      <c r="JE848" s="180"/>
      <c r="JF848" s="180">
        <f>VLOOKUP(JC848,$A$879:$F$2508,6,FALSE)</f>
        <v>45</v>
      </c>
      <c r="JG848" s="179" t="s">
        <v>67</v>
      </c>
      <c r="JH848" s="10">
        <f>JF848*1.2</f>
        <v>54</v>
      </c>
      <c r="JI848" s="10"/>
      <c r="JJ848" s="233"/>
      <c r="JK848" s="179" t="s">
        <v>108</v>
      </c>
      <c r="JL848" s="361" t="s">
        <v>619</v>
      </c>
      <c r="JN848" s="180"/>
      <c r="JO848" s="180">
        <f>VLOOKUP(JL848,$A$879:$F$2508,6,FALSE)</f>
        <v>103</v>
      </c>
      <c r="JP848" s="179" t="s">
        <v>67</v>
      </c>
      <c r="JQ848" s="10">
        <f>JO848*1.2</f>
        <v>123.6</v>
      </c>
      <c r="JR848" s="10"/>
      <c r="JS848" s="233"/>
      <c r="JT848" s="179" t="s">
        <v>108</v>
      </c>
      <c r="JU848" s="361" t="s">
        <v>1802</v>
      </c>
      <c r="JW848" s="180"/>
      <c r="JX848" s="180">
        <f>VLOOKUP(JU848,$A$879:$F$2508,6,FALSE)</f>
        <v>5</v>
      </c>
      <c r="JY848" s="179" t="s">
        <v>67</v>
      </c>
      <c r="JZ848" s="10">
        <f>JX848*1.2</f>
        <v>6</v>
      </c>
      <c r="KA848" s="10"/>
      <c r="KB848" s="233"/>
      <c r="KC848" s="179" t="s">
        <v>108</v>
      </c>
      <c r="KD848" s="369" t="s">
        <v>183</v>
      </c>
      <c r="KF848" s="180"/>
      <c r="KG848" s="180" t="e">
        <f>VLOOKUP(KD848,$A$879:$F$2508,6,FALSE)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1" t="s">
        <v>1807</v>
      </c>
      <c r="KO848" s="180"/>
      <c r="KP848" s="180">
        <f>VLOOKUP(KM848,$A$879:$F$2508,6,FALSE)</f>
        <v>15</v>
      </c>
      <c r="KQ848" s="179" t="s">
        <v>67</v>
      </c>
      <c r="KR848" s="10">
        <f>KP848*1.2</f>
        <v>18</v>
      </c>
      <c r="KS848" s="10"/>
      <c r="KT848" s="233"/>
      <c r="KU848" s="179" t="s">
        <v>108</v>
      </c>
      <c r="KV848" s="361" t="s">
        <v>1802</v>
      </c>
      <c r="KX848" s="180"/>
      <c r="KY848" s="180">
        <f>VLOOKUP(KV848,$A$879:$F$2508,6,FALSE)</f>
        <v>5</v>
      </c>
      <c r="KZ848" s="179" t="s">
        <v>67</v>
      </c>
      <c r="LA848" s="10">
        <f>KY848*1.2</f>
        <v>6</v>
      </c>
      <c r="LB848" s="10"/>
      <c r="LC848" s="233"/>
      <c r="LD848" s="179" t="s">
        <v>108</v>
      </c>
      <c r="LE848" s="369" t="s">
        <v>183</v>
      </c>
      <c r="LG848" s="180"/>
      <c r="LH848" s="180" t="e">
        <f>VLOOKUP(LE848,$A$879:$F$2508,6,FALSE)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1" t="s">
        <v>1807</v>
      </c>
      <c r="LP848" s="180"/>
      <c r="LQ848" s="180">
        <f>VLOOKUP(LN848,$A$879:$F$2508,6,FALSE)</f>
        <v>15</v>
      </c>
      <c r="LR848" s="179" t="s">
        <v>67</v>
      </c>
      <c r="LS848" s="10">
        <f>LQ848*1.2</f>
        <v>18</v>
      </c>
      <c r="LT848" s="10"/>
      <c r="LU848" s="233"/>
      <c r="LV848" s="179" t="s">
        <v>108</v>
      </c>
      <c r="LW848" s="361" t="s">
        <v>518</v>
      </c>
      <c r="LY848" s="180"/>
      <c r="LZ848" s="180">
        <f>VLOOKUP(LW848,$A$879:$F$2508,6,FALSE)</f>
        <v>54</v>
      </c>
      <c r="MA848" s="179" t="s">
        <v>67</v>
      </c>
      <c r="MB848" s="10">
        <f>LZ848*1.2</f>
        <v>64.8</v>
      </c>
      <c r="MC848" s="10"/>
      <c r="MD848" s="233"/>
      <c r="ME848" s="179" t="s">
        <v>108</v>
      </c>
      <c r="MF848" s="361" t="s">
        <v>2096</v>
      </c>
      <c r="MH848" s="180"/>
      <c r="MI848" s="180">
        <f>VLOOKUP(MF848,$A$879:$F$2508,6,FALSE)</f>
        <v>67</v>
      </c>
      <c r="MJ848" s="179" t="s">
        <v>67</v>
      </c>
      <c r="MK848" s="10">
        <f>MI848*1.2</f>
        <v>80.399999999999991</v>
      </c>
      <c r="ML848" s="10"/>
      <c r="MM848" s="233"/>
      <c r="MN848" s="179" t="s">
        <v>108</v>
      </c>
      <c r="MO848" s="369" t="s">
        <v>183</v>
      </c>
      <c r="MQ848" s="180"/>
      <c r="MR848" s="180" t="e">
        <f>VLOOKUP(MO848,$A$879:$F$2508,6,FALSE)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1" t="s">
        <v>996</v>
      </c>
      <c r="MZ848" s="180"/>
      <c r="NA848" s="180">
        <f>VLOOKUP(MX848,$A$879:$F$2508,6,FALSE)</f>
        <v>34</v>
      </c>
      <c r="NB848" s="179" t="s">
        <v>67</v>
      </c>
      <c r="NC848" s="10">
        <f>NA848*1.2</f>
        <v>40.799999999999997</v>
      </c>
      <c r="ND848" s="10"/>
      <c r="NE848" s="233"/>
      <c r="NF848" s="179" t="s">
        <v>108</v>
      </c>
      <c r="NG848" s="361" t="s">
        <v>597</v>
      </c>
      <c r="NI848" s="180"/>
      <c r="NJ848" s="180">
        <f>VLOOKUP(NG848,$A$879:$F$2508,6,FALSE)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1" t="s">
        <v>454</v>
      </c>
      <c r="NR848" s="180"/>
      <c r="NS848" s="180">
        <f>VLOOKUP(NP848,$A$879:$F$2508,6,FALSE)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1" t="s">
        <v>607</v>
      </c>
      <c r="OA848" s="180"/>
      <c r="OB848" s="180">
        <f>VLOOKUP(NY848,$A$879:$F$2508,6,FALSE)</f>
        <v>27</v>
      </c>
      <c r="OC848" s="179" t="s">
        <v>67</v>
      </c>
      <c r="OD848" s="10">
        <f>OB848*1.2</f>
        <v>32.4</v>
      </c>
      <c r="OE848" s="10"/>
      <c r="OF848" s="233"/>
      <c r="OG848" s="179" t="s">
        <v>108</v>
      </c>
      <c r="OH848" s="361" t="s">
        <v>726</v>
      </c>
      <c r="OJ848" s="180"/>
      <c r="OK848" s="180">
        <f>VLOOKUP(OH848,$A$879:$F$2508,6,FALSE)</f>
        <v>3</v>
      </c>
      <c r="OL848" s="179" t="s">
        <v>67</v>
      </c>
      <c r="OM848" s="10">
        <f>OK848*1.2</f>
        <v>3.5999999999999996</v>
      </c>
      <c r="ON848" s="10"/>
      <c r="OO848" s="233"/>
      <c r="OP848" s="179" t="s">
        <v>108</v>
      </c>
      <c r="OQ848" s="361" t="s">
        <v>482</v>
      </c>
      <c r="OS848" s="180"/>
      <c r="OT848" s="180">
        <f>VLOOKUP(OQ848,$A$879:$F$2508,6,FALSE)</f>
        <v>43</v>
      </c>
      <c r="OU848" s="179" t="s">
        <v>67</v>
      </c>
      <c r="OV848" s="10">
        <f>OT848*1.2</f>
        <v>51.6</v>
      </c>
      <c r="OW848" s="10"/>
      <c r="OX848" s="233"/>
      <c r="OY848" s="179" t="s">
        <v>108</v>
      </c>
      <c r="OZ848" s="371" t="s">
        <v>1721</v>
      </c>
      <c r="PB848" s="180"/>
      <c r="PC848" s="180">
        <f>VLOOKUP(OZ848,$A$879:$F$2508,6,FALSE)</f>
        <v>6</v>
      </c>
      <c r="PD848" s="179" t="s">
        <v>67</v>
      </c>
      <c r="PE848" s="10">
        <f>PC848*1.2</f>
        <v>7.1999999999999993</v>
      </c>
      <c r="PF848" s="10"/>
      <c r="PG848" s="233"/>
      <c r="PH848" s="179" t="s">
        <v>108</v>
      </c>
      <c r="PI848" s="361" t="s">
        <v>454</v>
      </c>
      <c r="PK848" s="180"/>
      <c r="PL848" s="180">
        <f>VLOOKUP(PI848,$A$879:$F$2508,6,FALSE)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1" t="s">
        <v>2473</v>
      </c>
      <c r="PT848" s="180"/>
      <c r="PU848" s="180">
        <f>VLOOKUP(PR848,$A$879:$F$2508,6,FALSE)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3" t="s">
        <v>996</v>
      </c>
      <c r="QC848" s="180"/>
      <c r="QD848" s="180">
        <f>VLOOKUP(QA848,$A$879:$F$2508,6,FALSE)</f>
        <v>34</v>
      </c>
      <c r="QE848" s="179" t="s">
        <v>67</v>
      </c>
      <c r="QF848" s="10">
        <f>QD848*1.2</f>
        <v>40.799999999999997</v>
      </c>
      <c r="QG848" s="10"/>
      <c r="QH848" s="233"/>
      <c r="QI848" s="179" t="s">
        <v>108</v>
      </c>
      <c r="QJ848" s="369" t="s">
        <v>183</v>
      </c>
      <c r="QL848" s="180"/>
      <c r="QM848" s="180" t="e">
        <f>VLOOKUP(QJ848,$A$879:$F$2508,6,FALSE)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1" t="s">
        <v>469</v>
      </c>
      <c r="QU848" s="180"/>
      <c r="QV848" s="180">
        <f>VLOOKUP(QS848,$A$879:$F$2508,6,FALSE)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1" t="s">
        <v>619</v>
      </c>
      <c r="RD848" s="180"/>
      <c r="RE848" s="180">
        <f>VLOOKUP(RB848,$A$879:$F$2508,6,FALSE)</f>
        <v>103</v>
      </c>
      <c r="RF848" s="179" t="s">
        <v>67</v>
      </c>
      <c r="RG848" s="10">
        <f>RE848*1.2</f>
        <v>123.6</v>
      </c>
      <c r="RH848" s="10"/>
      <c r="RI848" s="233"/>
      <c r="RJ848" s="179" t="s">
        <v>108</v>
      </c>
      <c r="RK848" s="361" t="s">
        <v>1802</v>
      </c>
      <c r="RM848" s="180"/>
      <c r="RN848" s="180">
        <f>VLOOKUP(RK848,$A$879:$F$2508,6,FALSE)</f>
        <v>5</v>
      </c>
      <c r="RO848" s="179" t="s">
        <v>67</v>
      </c>
      <c r="RP848" s="10">
        <f>RN848*1.2</f>
        <v>6</v>
      </c>
      <c r="RQ848" s="10"/>
      <c r="RR848" s="233"/>
      <c r="RS848" s="179" t="s">
        <v>108</v>
      </c>
      <c r="RT848" s="369" t="s">
        <v>183</v>
      </c>
      <c r="RV848" s="180"/>
      <c r="RW848" s="180" t="e">
        <f>VLOOKUP(RT848,$A$879:$F$2508,6,FALSE)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1" t="s">
        <v>1404</v>
      </c>
      <c r="SE848" s="180"/>
      <c r="SF848" s="180">
        <f>VLOOKUP(SC848,$A$879:$F$2508,6,FALSE)</f>
        <v>63</v>
      </c>
      <c r="SG848" s="179" t="s">
        <v>67</v>
      </c>
      <c r="SH848" s="10">
        <f>SF848*1.2</f>
        <v>75.599999999999994</v>
      </c>
      <c r="SI848" s="10"/>
      <c r="SJ848" s="239"/>
      <c r="SK848" s="179" t="s">
        <v>108</v>
      </c>
      <c r="SL848" s="361" t="s">
        <v>2107</v>
      </c>
      <c r="SN848" s="180"/>
      <c r="SO848" s="180">
        <f>VLOOKUP(SL848,$A$879:$F$2508,6,FALSE)</f>
        <v>6</v>
      </c>
      <c r="SP848" s="179" t="s">
        <v>67</v>
      </c>
      <c r="SQ848" s="10">
        <f>SO848*1.2</f>
        <v>7.1999999999999993</v>
      </c>
      <c r="SR848" s="10"/>
      <c r="SS848" s="239"/>
      <c r="ST848" s="179" t="s">
        <v>108</v>
      </c>
      <c r="SU848" s="361" t="s">
        <v>1807</v>
      </c>
      <c r="SW848" s="180"/>
      <c r="SX848" s="180">
        <f>VLOOKUP(SU848,$A$879:$F$2508,6,FALSE)</f>
        <v>15</v>
      </c>
      <c r="SY848" s="179" t="s">
        <v>67</v>
      </c>
      <c r="SZ848" s="10">
        <f>SX848*1.2</f>
        <v>18</v>
      </c>
      <c r="TA848" s="10"/>
      <c r="TB848" s="239"/>
      <c r="TC848" s="179" t="s">
        <v>108</v>
      </c>
      <c r="TD848" s="369" t="s">
        <v>183</v>
      </c>
      <c r="TF848" s="180"/>
      <c r="TG848" s="180" t="e">
        <f>VLOOKUP(TD848,$A$879:$F$2508,6,FALSE)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1" t="s">
        <v>562</v>
      </c>
      <c r="TO848" s="180"/>
      <c r="TP848" s="180">
        <f>VLOOKUP(TM848,$A$879:$F$2508,6,FALSE)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1" t="s">
        <v>2553</v>
      </c>
      <c r="TX848" s="180"/>
      <c r="TY848" s="180">
        <f>VLOOKUP(TV848,$A$879:$F$2508,6,FALSE)</f>
        <v>0</v>
      </c>
      <c r="TZ848" s="179" t="s">
        <v>67</v>
      </c>
      <c r="UA848" s="10">
        <f>TY848*1.2</f>
        <v>0</v>
      </c>
      <c r="UB848" s="10"/>
      <c r="UC848" s="239"/>
      <c r="UD848" s="179" t="s">
        <v>108</v>
      </c>
      <c r="UE848" s="361" t="s">
        <v>1369</v>
      </c>
      <c r="UG848" s="180"/>
      <c r="UH848" s="180">
        <f>VLOOKUP(UE848,$A$879:$F$2508,6,FALSE)</f>
        <v>4</v>
      </c>
      <c r="UI848" s="179" t="s">
        <v>67</v>
      </c>
      <c r="UJ848" s="10">
        <f>UH848*1.2</f>
        <v>4.8</v>
      </c>
      <c r="UK848" s="10"/>
      <c r="UL848" s="239"/>
      <c r="UM848" s="179" t="s">
        <v>108</v>
      </c>
      <c r="UN848" s="369" t="s">
        <v>183</v>
      </c>
      <c r="UP848" s="180"/>
      <c r="UQ848" s="180" t="e">
        <f>VLOOKUP(UN848,$A$879:$F$2508,6,FALSE)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1" t="s">
        <v>443</v>
      </c>
      <c r="UY848" s="180"/>
      <c r="UZ848" s="180">
        <f>VLOOKUP(UW848,$A$879:$F$2508,6,FALSE)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9" t="s">
        <v>183</v>
      </c>
      <c r="VH848" s="180"/>
      <c r="VI848" s="180" t="e">
        <f>VLOOKUP(VF848,$A$879:$F$2508,6,FALSE)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1" t="s">
        <v>1722</v>
      </c>
      <c r="VQ848" s="180"/>
      <c r="VR848" s="180">
        <f>VLOOKUP(VO848,$A$879:$F$2508,6,FALSE)</f>
        <v>8</v>
      </c>
      <c r="VS848" s="179" t="s">
        <v>67</v>
      </c>
      <c r="VT848" s="10">
        <f>VR848*1.2</f>
        <v>9.6</v>
      </c>
      <c r="VU848" s="10"/>
      <c r="VV848" s="239"/>
      <c r="VW848" s="179" t="s">
        <v>108</v>
      </c>
      <c r="VX848" s="369" t="s">
        <v>183</v>
      </c>
      <c r="VZ848" s="180"/>
      <c r="WA848" s="180" t="e">
        <f>VLOOKUP(VX848,$A$879:$F$2508,6,FALSE)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1" t="s">
        <v>2046</v>
      </c>
      <c r="WI848" s="180"/>
      <c r="WJ848" s="180">
        <f>VLOOKUP(WG848,$A$879:$F$2508,6,FALSE)</f>
        <v>102</v>
      </c>
      <c r="WK848" s="179" t="s">
        <v>67</v>
      </c>
      <c r="WL848" s="10">
        <f>WJ848*1.2</f>
        <v>122.39999999999999</v>
      </c>
      <c r="WN848" s="239"/>
      <c r="WO848" s="179" t="s">
        <v>108</v>
      </c>
      <c r="WP848" s="361" t="s">
        <v>597</v>
      </c>
      <c r="WQ848" s="180"/>
      <c r="WR848" s="180"/>
      <c r="WS848" s="180">
        <f>VLOOKUP(WP848,$A$879:$F$2508,6,FALSE)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1" t="s">
        <v>450</v>
      </c>
      <c r="XA848" s="180"/>
      <c r="XB848" s="180">
        <f>VLOOKUP(WY848,$A$879:$F$2508,6,FALSE)</f>
        <v>25</v>
      </c>
      <c r="XC848" s="179" t="s">
        <v>67</v>
      </c>
      <c r="XD848" s="10">
        <f>XB848*1.2</f>
        <v>30</v>
      </c>
      <c r="XF848" s="239"/>
      <c r="XG848" s="179" t="s">
        <v>108</v>
      </c>
      <c r="XH848" s="371" t="s">
        <v>607</v>
      </c>
      <c r="XJ848" s="180"/>
      <c r="XK848" s="180">
        <f>VLOOKUP(XH848,$A$879:$F$2508,6,FALSE)</f>
        <v>27</v>
      </c>
      <c r="XL848" s="179" t="s">
        <v>67</v>
      </c>
      <c r="XM848" s="10">
        <f>XK848*1.2</f>
        <v>32.4</v>
      </c>
      <c r="XO848" s="239"/>
      <c r="XP848" s="179" t="s">
        <v>108</v>
      </c>
      <c r="XQ848" s="361" t="s">
        <v>1722</v>
      </c>
      <c r="XS848" s="180"/>
      <c r="XT848" s="180">
        <f>VLOOKUP(XQ848,$A$879:$F$2508,6,FALSE)</f>
        <v>8</v>
      </c>
      <c r="XU848" s="179" t="s">
        <v>67</v>
      </c>
      <c r="XV848" s="10">
        <f>XT848*1.2</f>
        <v>9.6</v>
      </c>
      <c r="XW848" s="10"/>
      <c r="XX848" s="239"/>
      <c r="XY848" s="179" t="s">
        <v>108</v>
      </c>
      <c r="XZ848" s="361" t="s">
        <v>481</v>
      </c>
      <c r="YB848" s="180"/>
      <c r="YC848" s="180">
        <f>VLOOKUP(XZ848,$A$879:$F$2508,6,FALSE)</f>
        <v>0</v>
      </c>
      <c r="YD848" s="179" t="s">
        <v>67</v>
      </c>
      <c r="YE848" s="10">
        <f>YC848*1.2</f>
        <v>0</v>
      </c>
      <c r="YG848" s="239"/>
      <c r="YH848" s="179" t="s">
        <v>108</v>
      </c>
      <c r="YI848" s="361" t="s">
        <v>2046</v>
      </c>
      <c r="YK848" s="180"/>
      <c r="YL848" s="180">
        <f>VLOOKUP(YI848,$A$879:$F$2508,6,FALSE)</f>
        <v>102</v>
      </c>
      <c r="YM848" s="179" t="s">
        <v>67</v>
      </c>
      <c r="YN848" s="10">
        <f>YL848*1.2</f>
        <v>122.39999999999999</v>
      </c>
      <c r="YO848" s="10"/>
      <c r="YP848" s="239"/>
      <c r="YQ848" s="179" t="s">
        <v>108</v>
      </c>
      <c r="YR848" s="361" t="s">
        <v>601</v>
      </c>
      <c r="YT848" s="180"/>
      <c r="YU848" s="180">
        <f>VLOOKUP(YR848,$A$879:$F$2508,6,FALSE)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1" t="s">
        <v>469</v>
      </c>
      <c r="ZC848" s="180"/>
      <c r="ZD848" s="180">
        <f>VLOOKUP(ZA848,$A$879:$F$2508,6,FALSE)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1" t="s">
        <v>1695</v>
      </c>
      <c r="ZL848" s="180"/>
      <c r="ZM848" s="180">
        <f>VLOOKUP(ZJ848,$A$879:$F$2508,6,FALSE)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1" t="s">
        <v>1726</v>
      </c>
      <c r="ZU848" s="180"/>
      <c r="ZV848" s="180">
        <f>VLOOKUP(ZS848,$A$879:$F$2508,6,FALSE)</f>
        <v>28</v>
      </c>
      <c r="ZW848" s="179" t="s">
        <v>67</v>
      </c>
      <c r="ZX848" s="10">
        <f>ZV848*1.2</f>
        <v>33.6</v>
      </c>
      <c r="ZY848" s="10"/>
      <c r="ZZ848" s="239"/>
      <c r="AAA848" s="179" t="s">
        <v>108</v>
      </c>
      <c r="AAB848" s="361" t="s">
        <v>1807</v>
      </c>
      <c r="AAD848" s="180"/>
      <c r="AAE848" s="180">
        <f>VLOOKUP(AAB848,$A$879:$F$2508,6,FALSE)</f>
        <v>15</v>
      </c>
      <c r="AAF848" s="179" t="s">
        <v>67</v>
      </c>
      <c r="AAG848" s="10">
        <f>AAE848*1.2</f>
        <v>18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VLOOKUP(AAK848,$A$879:$F$2508,6,FALSE)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1" t="s">
        <v>472</v>
      </c>
      <c r="AAV848" s="180"/>
      <c r="AAW848" s="180">
        <f>VLOOKUP(AAT848,$A$879:$F$2508,6,FALSE)</f>
        <v>0</v>
      </c>
      <c r="AAX848" s="179" t="s">
        <v>67</v>
      </c>
      <c r="AAY848" s="10">
        <f>AAW848*1.2</f>
        <v>0</v>
      </c>
      <c r="AAZ848" s="10"/>
      <c r="ABA848" s="239"/>
      <c r="ABB848" s="179" t="s">
        <v>108</v>
      </c>
      <c r="ABC848" s="375" t="s">
        <v>607</v>
      </c>
      <c r="ABE848" s="180"/>
      <c r="ABF848" s="180">
        <f>VLOOKUP(ABC848,$A$879:$F$2508,6,FALSE)</f>
        <v>27</v>
      </c>
      <c r="ABG848" s="179" t="s">
        <v>67</v>
      </c>
      <c r="ABH848" s="10">
        <f>ABF848*1.2</f>
        <v>32.4</v>
      </c>
      <c r="ABI848" s="10"/>
      <c r="ABJ848" s="239"/>
      <c r="ABK848" s="179" t="s">
        <v>108</v>
      </c>
      <c r="ABL848" s="361" t="s">
        <v>454</v>
      </c>
      <c r="ABN848" s="180"/>
      <c r="ABO848" s="180">
        <f>VLOOKUP(ABL848,$A$879:$F$2508,6,FALSE)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VLOOKUP(ABU848,$A$879:$F$2508,6,FALSE)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VLOOKUP(ACD848,$A$879:$F$2508,6,FALSE)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VLOOKUP(ACM848,$A$879:$F$2508,6,FALSE)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VLOOKUP(ACV848,$A$879:$F$2508,6,FALSE)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1" t="s">
        <v>1723</v>
      </c>
      <c r="ADG848" s="180"/>
      <c r="ADH848" s="180">
        <f>VLOOKUP(ADE848,$A$879:$F$2508,6,FALSE)</f>
        <v>45</v>
      </c>
      <c r="ADI848" s="179" t="s">
        <v>67</v>
      </c>
      <c r="ADJ848" s="10">
        <f>ADH848*1.2</f>
        <v>54</v>
      </c>
      <c r="ADL848" s="239"/>
      <c r="ADM848" s="179" t="s">
        <v>108</v>
      </c>
      <c r="ADN848" s="75" t="s">
        <v>183</v>
      </c>
      <c r="ADP848" s="180"/>
      <c r="ADQ848" s="180" t="e">
        <f>VLOOKUP(ADN848,$A$879:$F$2508,6,FALSE)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1" t="s">
        <v>607</v>
      </c>
      <c r="ADY848" s="180"/>
      <c r="ADZ848" s="180">
        <f>VLOOKUP(ADW848,$A$879:$F$2508,6,FALSE)</f>
        <v>27</v>
      </c>
      <c r="AEA848" s="179" t="s">
        <v>67</v>
      </c>
      <c r="AEB848" s="10">
        <f>ADZ848*1.2</f>
        <v>32.4</v>
      </c>
      <c r="AED848" s="239"/>
      <c r="AEE848" s="179" t="s">
        <v>108</v>
      </c>
      <c r="AEF848" s="75" t="s">
        <v>183</v>
      </c>
      <c r="AEH848" s="180"/>
      <c r="AEI848" s="180" t="e">
        <f>VLOOKUP(AEF848,$A$879:$F$2508,6,FALSE)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VLOOKUP(AEO848,$A$879:$F$2508,6,FALSE)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VLOOKUP(AEX848,$A$879:$F$2508,6,FALSE)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VLOOKUP(AFG848,$A$879:$F$2508,6,FALSE)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VLOOKUP(AFP848,$A$879:$F$2508,6,FALSE)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1" t="s">
        <v>478</v>
      </c>
      <c r="AGA848" s="180"/>
      <c r="AGB848" s="180">
        <f>VLOOKUP(AFY848,$A$879:$F$2508,6,FALSE)</f>
        <v>0</v>
      </c>
      <c r="AGC848" s="179" t="s">
        <v>67</v>
      </c>
      <c r="AGD848" s="10">
        <f>AGB848*1.2</f>
        <v>0</v>
      </c>
      <c r="AGE848" s="10"/>
      <c r="AGF848" s="239"/>
      <c r="AGG848" s="179" t="s">
        <v>108</v>
      </c>
      <c r="AGH848" s="361" t="s">
        <v>1807</v>
      </c>
      <c r="AGJ848" s="180"/>
      <c r="AGK848" s="180">
        <f>VLOOKUP(AGH848,$A$879:$F$2508,6,FALSE)</f>
        <v>15</v>
      </c>
      <c r="AGL848" s="179" t="s">
        <v>67</v>
      </c>
      <c r="AGM848" s="10">
        <f>AGK848*1.2</f>
        <v>18</v>
      </c>
      <c r="AGN848" s="10"/>
      <c r="AGO848" s="239"/>
      <c r="AGP848" s="179" t="s">
        <v>108</v>
      </c>
      <c r="AGQ848" s="361" t="s">
        <v>472</v>
      </c>
      <c r="AGS848" s="180"/>
      <c r="AGT848" s="180">
        <f>VLOOKUP(AGQ848,$A$879:$F$2508,6,FALSE)</f>
        <v>0</v>
      </c>
      <c r="AGU848" s="179" t="s">
        <v>67</v>
      </c>
      <c r="AGV848" s="10">
        <f>AGT848*1.2</f>
        <v>0</v>
      </c>
      <c r="AGW848" s="10"/>
      <c r="AGX848" s="239"/>
      <c r="AGY848" s="179" t="s">
        <v>108</v>
      </c>
      <c r="AGZ848" s="361" t="s">
        <v>2155</v>
      </c>
      <c r="AHB848" s="180"/>
      <c r="AHC848" s="180">
        <f>VLOOKUP(AGZ848,$A$879:$F$2508,6,FALSE)</f>
        <v>13</v>
      </c>
      <c r="AHD848" s="179" t="s">
        <v>67</v>
      </c>
      <c r="AHE848" s="10">
        <f>AHC848*1.2</f>
        <v>15.6</v>
      </c>
      <c r="AHF848" s="10"/>
      <c r="AHG848" s="239"/>
      <c r="AHH848" s="179" t="s">
        <v>108</v>
      </c>
      <c r="AHI848" s="441" t="s">
        <v>3330</v>
      </c>
      <c r="AHK848" s="180"/>
      <c r="AHL848" s="180">
        <f>VLOOKUP(AHI848,$A$879:$F$2508,6,FALSE)</f>
        <v>25</v>
      </c>
      <c r="AHM848" s="179" t="s">
        <v>67</v>
      </c>
      <c r="AHN848" s="10">
        <f>AHL848*1.2</f>
        <v>30</v>
      </c>
      <c r="AHO848" s="10"/>
      <c r="AHP848" s="239"/>
      <c r="AHQ848" s="179" t="s">
        <v>108</v>
      </c>
      <c r="AHR848" s="361" t="s">
        <v>607</v>
      </c>
      <c r="AHT848" s="180"/>
      <c r="AHU848" s="180">
        <f>VLOOKUP(AHR848,$A$879:$F$2508,6,FALSE)</f>
        <v>27</v>
      </c>
      <c r="AHV848" s="179" t="s">
        <v>67</v>
      </c>
      <c r="AHW848" s="10">
        <f>AHU848*1.2</f>
        <v>32.4</v>
      </c>
      <c r="AHX848" s="10"/>
      <c r="AHY848" s="239"/>
      <c r="AHZ848" s="179" t="s">
        <v>108</v>
      </c>
      <c r="AIA848" s="361" t="s">
        <v>2627</v>
      </c>
      <c r="AIC848" s="180"/>
      <c r="AID848" s="180">
        <f>VLOOKUP(AIA848,$A$879:$F$2508,6,FALSE)</f>
        <v>20</v>
      </c>
      <c r="AIE848" s="179" t="s">
        <v>67</v>
      </c>
      <c r="AIF848" s="10">
        <f>AID848*1.2</f>
        <v>24</v>
      </c>
      <c r="AIG848" s="10"/>
      <c r="AIH848" s="239"/>
      <c r="AII848" s="179" t="s">
        <v>108</v>
      </c>
      <c r="AIJ848" s="361" t="s">
        <v>1807</v>
      </c>
      <c r="AIL848" s="180"/>
      <c r="AIM848" s="180">
        <f>VLOOKUP(AIJ848,$A$879:$F$2508,6,FALSE)</f>
        <v>15</v>
      </c>
      <c r="AIN848" s="179" t="s">
        <v>67</v>
      </c>
      <c r="AIO848" s="10">
        <f>AIM848*1.2</f>
        <v>18</v>
      </c>
      <c r="AIP848" s="10"/>
      <c r="AIQ848" s="239"/>
      <c r="AIR848" s="179" t="s">
        <v>108</v>
      </c>
      <c r="AIS848" s="361" t="s">
        <v>2046</v>
      </c>
      <c r="AIU848" s="180"/>
      <c r="AIV848" s="180">
        <f>VLOOKUP(AIS848,$A$879:$F$2508,6,FALSE)</f>
        <v>102</v>
      </c>
      <c r="AIW848" s="179" t="s">
        <v>67</v>
      </c>
      <c r="AIX848" s="10">
        <f>AIV848*1.2</f>
        <v>122.39999999999999</v>
      </c>
      <c r="AIY848" s="10"/>
      <c r="AIZ848" s="239"/>
      <c r="AJA848" s="179" t="s">
        <v>108</v>
      </c>
      <c r="AJB848" s="371" t="s">
        <v>607</v>
      </c>
      <c r="AJD848" s="180"/>
      <c r="AJE848" s="180">
        <f>VLOOKUP(AJB848,$A$879:$F$2508,6,FALSE)</f>
        <v>27</v>
      </c>
      <c r="AJF848" s="179" t="s">
        <v>67</v>
      </c>
      <c r="AJG848" s="10">
        <f>AJE848*1.2</f>
        <v>32.4</v>
      </c>
      <c r="AJH848" s="10"/>
      <c r="AJI848" s="239"/>
      <c r="AJJ848" s="179" t="s">
        <v>108</v>
      </c>
      <c r="AJK848" s="361" t="s">
        <v>2627</v>
      </c>
      <c r="AJM848" s="180"/>
      <c r="AJN848" s="180">
        <f>VLOOKUP(AJK848,$A$879:$F$2508,6,FALSE)</f>
        <v>20</v>
      </c>
      <c r="AJO848" s="179" t="s">
        <v>67</v>
      </c>
      <c r="AJP848" s="10">
        <f>AJN848*1.2</f>
        <v>24</v>
      </c>
      <c r="AJQ848" s="10"/>
      <c r="AJR848" s="239"/>
      <c r="AJS848" s="179" t="s">
        <v>108</v>
      </c>
      <c r="AJT848" s="367" t="s">
        <v>3330</v>
      </c>
      <c r="AJV848" s="180"/>
      <c r="AJW848" s="180">
        <f>VLOOKUP(AJT848,$A$879:$F$2508,6,FALSE)</f>
        <v>25</v>
      </c>
      <c r="AJX848" s="179" t="s">
        <v>67</v>
      </c>
      <c r="AJY848" s="10">
        <f>AJW848*1.2</f>
        <v>30</v>
      </c>
      <c r="AJZ848" s="10"/>
      <c r="AKA848" s="239"/>
      <c r="AKB848" s="179" t="s">
        <v>108</v>
      </c>
      <c r="AKC848" s="361" t="s">
        <v>996</v>
      </c>
      <c r="AKE848" s="180"/>
      <c r="AKF848" s="180">
        <f>VLOOKUP(AKC848,$A$879:$F$2508,6,FALSE)</f>
        <v>34</v>
      </c>
      <c r="AKG848" s="179" t="s">
        <v>67</v>
      </c>
      <c r="AKH848" s="10">
        <f>AKF848*1.2</f>
        <v>40.799999999999997</v>
      </c>
      <c r="AKI848" s="10"/>
      <c r="AKJ848" s="239"/>
      <c r="AKK848" s="179" t="s">
        <v>108</v>
      </c>
      <c r="AKL848" s="361" t="s">
        <v>472</v>
      </c>
      <c r="AKN848" s="180"/>
      <c r="AKO848" s="180">
        <f>VLOOKUP(AKL848,$A$879:$F$2508,6,FALSE)</f>
        <v>0</v>
      </c>
      <c r="AKP848" s="179" t="s">
        <v>67</v>
      </c>
      <c r="AKQ848" s="10">
        <f>AKO848*1.2</f>
        <v>0</v>
      </c>
      <c r="AKR848" s="10"/>
      <c r="AKS848" s="239"/>
      <c r="AKT848" s="179" t="s">
        <v>108</v>
      </c>
      <c r="AKU848" s="361" t="s">
        <v>1807</v>
      </c>
      <c r="AKW848" s="180"/>
      <c r="AKX848" s="180">
        <f>VLOOKUP(AKU848,$A$879:$F$2508,6,FALSE)</f>
        <v>15</v>
      </c>
      <c r="AKY848" s="179" t="s">
        <v>67</v>
      </c>
      <c r="AKZ848" s="10">
        <f>AKX848*1.2</f>
        <v>18</v>
      </c>
      <c r="ALA848" s="10"/>
      <c r="ALB848" s="239"/>
      <c r="ALC848" s="179" t="s">
        <v>108</v>
      </c>
      <c r="ALD848" s="361" t="s">
        <v>1802</v>
      </c>
      <c r="ALF848" s="180"/>
      <c r="ALG848" s="180">
        <f>VLOOKUP(ALD848,$A$879:$F$2508,6,FALSE)</f>
        <v>5</v>
      </c>
      <c r="ALH848" s="179" t="s">
        <v>67</v>
      </c>
      <c r="ALI848" s="10">
        <f>ALG848*1.2</f>
        <v>6</v>
      </c>
      <c r="ALJ848" s="10"/>
      <c r="ALK848" s="239"/>
      <c r="ALL848" s="179" t="s">
        <v>108</v>
      </c>
      <c r="ALM848" s="361" t="s">
        <v>472</v>
      </c>
      <c r="ALO848" s="180"/>
      <c r="ALP848" s="180">
        <f>VLOOKUP(ALM848,$A$879:$F$2508,6,FALSE)</f>
        <v>0</v>
      </c>
      <c r="ALQ848" s="179" t="s">
        <v>67</v>
      </c>
      <c r="ALR848" s="10">
        <f>ALP848*1.2</f>
        <v>0</v>
      </c>
      <c r="ALS848" s="10"/>
      <c r="ALT848" s="239"/>
      <c r="ALU848" s="179" t="s">
        <v>108</v>
      </c>
      <c r="ALV848" s="361" t="s">
        <v>3330</v>
      </c>
      <c r="ALX848" s="180"/>
      <c r="ALY848" s="180">
        <f>VLOOKUP(ALV848,$A$879:$F$2508,6,FALSE)</f>
        <v>25</v>
      </c>
      <c r="ALZ848" s="179" t="s">
        <v>67</v>
      </c>
      <c r="AMA848" s="10">
        <f>ALY848*1.2</f>
        <v>30</v>
      </c>
      <c r="AMB848" s="10"/>
      <c r="AMC848" s="239"/>
      <c r="AMD848" s="179" t="s">
        <v>108</v>
      </c>
      <c r="AME848" s="444" t="s">
        <v>2627</v>
      </c>
      <c r="AMG848" s="180"/>
      <c r="AMH848" s="180">
        <f>VLOOKUP(AME848,$A$879:$F$2508,6,FALSE)</f>
        <v>20</v>
      </c>
      <c r="AMI848" s="179" t="s">
        <v>67</v>
      </c>
      <c r="AMJ848" s="10">
        <f>AMH848*1.2</f>
        <v>24</v>
      </c>
      <c r="AMK848" s="10"/>
      <c r="AML848" s="239"/>
      <c r="AMM848" s="179" t="s">
        <v>108</v>
      </c>
      <c r="AMN848" s="363" t="s">
        <v>469</v>
      </c>
      <c r="AMP848" s="180"/>
      <c r="AMQ848" s="180">
        <f>VLOOKUP(AMN848,$A$879:$F$2508,6,FALSE)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1" t="s">
        <v>2046</v>
      </c>
      <c r="AMY848" s="180"/>
      <c r="AMZ848" s="180">
        <f>VLOOKUP(AMW848,$A$879:$F$2508,6,FALSE)</f>
        <v>102</v>
      </c>
      <c r="ANA848" s="179" t="s">
        <v>67</v>
      </c>
      <c r="ANB848" s="10">
        <f>AMZ848*1.2</f>
        <v>122.39999999999999</v>
      </c>
      <c r="ANC848" s="10"/>
      <c r="AND848" s="239"/>
      <c r="ANE848" s="179" t="s">
        <v>108</v>
      </c>
      <c r="ANF848" s="361" t="s">
        <v>469</v>
      </c>
      <c r="ANH848" s="180"/>
      <c r="ANI848" s="180">
        <f>VLOOKUP(ANF848,$A$879:$F$2508,6,FALSE)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1" t="s">
        <v>1404</v>
      </c>
      <c r="ANQ848" s="180"/>
      <c r="ANR848" s="180">
        <f>VLOOKUP(ANO848,$A$879:$F$2508,6,FALSE)</f>
        <v>63</v>
      </c>
      <c r="ANS848" s="179" t="s">
        <v>67</v>
      </c>
      <c r="ANT848" s="10">
        <f>ANR848*1.2</f>
        <v>75.599999999999994</v>
      </c>
      <c r="ANU848" s="10"/>
      <c r="ANV848" s="239"/>
      <c r="ANW848" s="179" t="s">
        <v>108</v>
      </c>
      <c r="ANX848" s="361" t="s">
        <v>469</v>
      </c>
      <c r="ANZ848" s="180"/>
      <c r="AOA848" s="180">
        <f>VLOOKUP(ANX848,$A$879:$F$2508,6,FALSE)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VLOOKUP(AOG848,$A$879:$F$2508,6,FALSE)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1" t="s">
        <v>607</v>
      </c>
      <c r="AOR848" s="180"/>
      <c r="AOS848" s="180">
        <f>VLOOKUP(AOP848,$A$879:$F$2508,6,FALSE)</f>
        <v>27</v>
      </c>
      <c r="AOT848" s="179" t="s">
        <v>67</v>
      </c>
      <c r="AOU848" s="10">
        <f>AOS848*1.2</f>
        <v>32.4</v>
      </c>
      <c r="AOV848" s="10"/>
      <c r="AOW848" s="239"/>
      <c r="AOX848" s="179" t="s">
        <v>108</v>
      </c>
      <c r="AOY848" s="447" t="s">
        <v>597</v>
      </c>
      <c r="APA848" s="180"/>
      <c r="APB848" s="180">
        <f>VLOOKUP(AOY848,$A$879:$F$2508,6,FALSE)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1" t="s">
        <v>469</v>
      </c>
      <c r="APJ848" s="180"/>
      <c r="APK848" s="180">
        <f>VLOOKUP(APH848,$A$879:$F$2508,6,FALSE)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VLOOKUP(APQ848,$A$879:$F$2508,6,FALSE)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1" t="s">
        <v>450</v>
      </c>
      <c r="AQB848" s="180"/>
      <c r="AQC848" s="180">
        <f>VLOOKUP(APZ848,$A$879:$F$2508,6,FALSE)</f>
        <v>25</v>
      </c>
      <c r="AQD848" s="179" t="s">
        <v>67</v>
      </c>
      <c r="AQE848" s="10">
        <f>AQC848*1.2</f>
        <v>30</v>
      </c>
      <c r="AQF848" s="10"/>
      <c r="AQG848" s="239"/>
      <c r="AQH848" s="179" t="s">
        <v>108</v>
      </c>
      <c r="AQI848" s="361" t="s">
        <v>1695</v>
      </c>
      <c r="AQK848" s="180"/>
      <c r="AQL848" s="180">
        <f>VLOOKUP(AQI848,$A$879:$F$2508,6,FALSE)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VLOOKUP(AQR848,$A$879:$F$2508,6,FALSE)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VLOOKUP(ARA848,$A$879:$F$2508,6,FALSE)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VLOOKUP(ARJ848,$A$879:$F$2508,6,FALSE)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VLOOKUP(ARS848,$A$879:$F$2508,6,FALSE)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1" t="s">
        <v>1726</v>
      </c>
      <c r="ASD848" s="180"/>
      <c r="ASE848" s="180">
        <f>VLOOKUP(ASB848,$A$879:$F$2508,6,FALSE)</f>
        <v>28</v>
      </c>
      <c r="ASF848" s="179" t="s">
        <v>67</v>
      </c>
      <c r="ASG848" s="10">
        <f>ASE848*1.2</f>
        <v>33.6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VLOOKUP(ASK848,$A$879:$F$2508,6,FALSE)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1" t="s">
        <v>2162</v>
      </c>
      <c r="ASV848" s="180"/>
      <c r="ASW848" s="180">
        <f>VLOOKUP(AST848,$A$879:$F$2508,6,FALSE)</f>
        <v>0</v>
      </c>
      <c r="ASX848" s="179" t="s">
        <v>67</v>
      </c>
      <c r="ASY848" s="10">
        <f>ASW848*1.2</f>
        <v>0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VLOOKUP(ATC848,$A$879:$F$2508,6,FALSE)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VLOOKUP(ATL848,$A$879:$F$2508,6,FALSE)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VLOOKUP(ATU848,$A$879:$F$2508,6,FALSE)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VLOOKUP(AUD848,$A$879:$F$2508,6,FALSE)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VLOOKUP(AUM848,$A$879:$F$2508,6,FALSE)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VLOOKUP(AUV848,$A$879:$F$2508,6,FALSE)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VLOOKUP(AVE848,$A$879:$F$2508,6,FALSE)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VLOOKUP(AVN848,$A$879:$F$2508,6,FALSE)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VLOOKUP(AVW848,$A$879:$F$2508,6,FALSE)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VLOOKUP(AWF848,$A$879:$F$2508,6,FALSE)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1" t="s">
        <v>606</v>
      </c>
      <c r="AWQ848" s="180"/>
      <c r="AWR848" s="180">
        <f>VLOOKUP(AWO848,$A$879:$F$2508,6,FALSE)</f>
        <v>42</v>
      </c>
      <c r="AWS848" s="179" t="s">
        <v>67</v>
      </c>
      <c r="AWT848" s="10">
        <f>AWR848*1.2</f>
        <v>50.4</v>
      </c>
      <c r="AWU848" s="10"/>
      <c r="AWV848" s="239"/>
      <c r="AWW848" s="179" t="s">
        <v>108</v>
      </c>
      <c r="AWX848" s="361" t="s">
        <v>472</v>
      </c>
      <c r="AWZ848" s="180"/>
      <c r="AXA848" s="180">
        <f>VLOOKUP(AWX848,$A$879:$F$2508,6,FALSE)</f>
        <v>0</v>
      </c>
      <c r="AXB848" s="179" t="s">
        <v>67</v>
      </c>
      <c r="AXC848" s="10">
        <f>AXA848*1.2</f>
        <v>0</v>
      </c>
      <c r="AXD848" s="10"/>
      <c r="AXE848" s="239"/>
      <c r="AXF848" s="179" t="s">
        <v>108</v>
      </c>
      <c r="AXG848" s="361" t="s">
        <v>472</v>
      </c>
      <c r="AXI848" s="180"/>
      <c r="AXJ848" s="180">
        <f>VLOOKUP(AXG848,$A$879:$F$2508,6,FALSE)</f>
        <v>0</v>
      </c>
      <c r="AXK848" s="179" t="s">
        <v>67</v>
      </c>
      <c r="AXL848" s="10">
        <f>AXJ848*1.2</f>
        <v>0</v>
      </c>
      <c r="AXM848" s="10"/>
      <c r="AXN848" s="239"/>
      <c r="AXO848" s="179" t="s">
        <v>108</v>
      </c>
      <c r="AXP848" s="361" t="s">
        <v>428</v>
      </c>
      <c r="AXR848" s="180"/>
      <c r="AXS848" s="180">
        <f>VLOOKUP(AXP848,$A$879:$F$2508,6,FALSE)</f>
        <v>0</v>
      </c>
      <c r="AXT848" s="179" t="s">
        <v>67</v>
      </c>
      <c r="AXU848" s="10">
        <f>AXS848*1.2</f>
        <v>0</v>
      </c>
      <c r="AXV848" s="10"/>
      <c r="AXW848" s="239"/>
      <c r="AXX848" s="179" t="s">
        <v>108</v>
      </c>
      <c r="AXY848" s="361" t="s">
        <v>996</v>
      </c>
      <c r="AYA848" s="180"/>
      <c r="AYB848" s="180">
        <f>VLOOKUP(AXY848,$A$879:$F$2508,6,FALSE)</f>
        <v>34</v>
      </c>
      <c r="AYC848" s="179" t="s">
        <v>67</v>
      </c>
      <c r="AYD848" s="10">
        <f>AYB848*1.2</f>
        <v>40.799999999999997</v>
      </c>
      <c r="AYE848" s="10"/>
      <c r="AYF848" s="239"/>
      <c r="AYG848" s="179" t="s">
        <v>108</v>
      </c>
      <c r="AYH848" s="361" t="s">
        <v>619</v>
      </c>
      <c r="AYJ848" s="180"/>
      <c r="AYK848" s="180">
        <f>VLOOKUP(AYH848,$A$879:$F$2508,6,FALSE)</f>
        <v>103</v>
      </c>
      <c r="AYL848" s="179" t="s">
        <v>67</v>
      </c>
      <c r="AYM848" s="10">
        <f>AYK848*1.2</f>
        <v>123.6</v>
      </c>
      <c r="AYN848" s="10"/>
      <c r="AYO848" s="239"/>
      <c r="AYP848" s="179" t="s">
        <v>108</v>
      </c>
      <c r="AYQ848" s="361" t="s">
        <v>472</v>
      </c>
      <c r="AYS848" s="180"/>
      <c r="AYT848" s="180">
        <f>VLOOKUP(AYQ848,$A$879:$F$2508,6,FALSE)</f>
        <v>0</v>
      </c>
      <c r="AYU848" s="179" t="s">
        <v>67</v>
      </c>
      <c r="AYV848" s="10">
        <f>AYT848*1.2</f>
        <v>0</v>
      </c>
      <c r="AYW848" s="10"/>
      <c r="AYX848" s="239"/>
      <c r="AYY848" s="179" t="s">
        <v>108</v>
      </c>
      <c r="AYZ848" s="361" t="s">
        <v>857</v>
      </c>
      <c r="AZB848" s="180"/>
      <c r="AZC848" s="180">
        <f>VLOOKUP(AYZ848,$A$879:$F$2508,6,FALSE)</f>
        <v>0</v>
      </c>
      <c r="AZD848" s="179" t="s">
        <v>67</v>
      </c>
      <c r="AZE848" s="10">
        <f>AZC848*1.2</f>
        <v>0</v>
      </c>
      <c r="AZF848" s="10"/>
      <c r="AZG848" s="239"/>
      <c r="AZH848" s="179" t="s">
        <v>108</v>
      </c>
      <c r="AZI848" s="361" t="s">
        <v>1369</v>
      </c>
      <c r="AZK848" s="180"/>
      <c r="AZL848" s="180">
        <f>VLOOKUP(AZI848,$A$879:$F$2508,6,FALSE)</f>
        <v>4</v>
      </c>
      <c r="AZM848" s="179" t="s">
        <v>67</v>
      </c>
      <c r="AZN848" s="10">
        <f>AZL848*1.2</f>
        <v>4.8</v>
      </c>
      <c r="AZO848" s="10"/>
      <c r="AZP848" s="239"/>
      <c r="AZQ848" s="179" t="s">
        <v>108</v>
      </c>
      <c r="AZR848" s="361" t="s">
        <v>2350</v>
      </c>
      <c r="AZT848" s="180"/>
      <c r="AZU848" s="180">
        <f>VLOOKUP(AZR848,$A$879:$F$2508,6,FALSE)</f>
        <v>47</v>
      </c>
      <c r="AZV848" s="179" t="s">
        <v>67</v>
      </c>
      <c r="AZW848" s="10">
        <f>AZU848*1.2</f>
        <v>56.4</v>
      </c>
      <c r="AZX848" s="10"/>
      <c r="AZY848" s="239"/>
      <c r="AZZ848" s="179" t="s">
        <v>108</v>
      </c>
      <c r="BAA848" s="361" t="s">
        <v>3330</v>
      </c>
      <c r="BAC848" s="180"/>
      <c r="BAD848" s="180">
        <f>VLOOKUP(BAA848,$A$879:$F$2508,6,FALSE)</f>
        <v>25</v>
      </c>
      <c r="BAE848" s="179" t="s">
        <v>67</v>
      </c>
      <c r="BAF848" s="10">
        <f>BAD848*1.2</f>
        <v>30</v>
      </c>
      <c r="BAG848" s="10"/>
      <c r="BAH848" s="239"/>
      <c r="BAI848" s="179" t="s">
        <v>108</v>
      </c>
      <c r="BAJ848" s="441" t="s">
        <v>996</v>
      </c>
      <c r="BAL848" s="180"/>
      <c r="BAM848" s="180">
        <f>VLOOKUP(BAJ848,$A$879:$F$2508,6,FALSE)</f>
        <v>34</v>
      </c>
      <c r="BAN848" s="179" t="s">
        <v>67</v>
      </c>
      <c r="BAO848" s="10">
        <f>BAM848*1.2</f>
        <v>40.799999999999997</v>
      </c>
      <c r="BAP848" s="10"/>
      <c r="BAQ848" s="239"/>
      <c r="BAR848" s="179" t="s">
        <v>108</v>
      </c>
      <c r="BAS848" s="361" t="s">
        <v>1741</v>
      </c>
      <c r="BAU848" s="180"/>
      <c r="BAV848" s="180">
        <f>VLOOKUP(BAS848,$A$879:$F$2508,6,FALSE)</f>
        <v>6</v>
      </c>
      <c r="BAW848" s="179" t="s">
        <v>67</v>
      </c>
      <c r="BAX848" s="10">
        <f>BAV848*1.2</f>
        <v>7.1999999999999993</v>
      </c>
      <c r="BAY848" s="10"/>
      <c r="BAZ848" s="239"/>
      <c r="BBA848" s="179" t="s">
        <v>108</v>
      </c>
      <c r="BBB848" s="361" t="s">
        <v>726</v>
      </c>
      <c r="BBD848" s="180"/>
      <c r="BBE848" s="180">
        <f>VLOOKUP(BBB848,$A$879:$F$2508,6,FALSE)</f>
        <v>3</v>
      </c>
      <c r="BBF848" s="179" t="s">
        <v>67</v>
      </c>
      <c r="BBG848" s="10">
        <f>BBE848*1.2</f>
        <v>3.5999999999999996</v>
      </c>
      <c r="BBH848" s="10"/>
      <c r="BBI848" s="239"/>
      <c r="BBJ848" s="179" t="s">
        <v>108</v>
      </c>
      <c r="BBK848" s="361" t="s">
        <v>469</v>
      </c>
      <c r="BBM848" s="180"/>
      <c r="BBN848" s="180">
        <f>VLOOKUP(BBK848,$A$879:$F$2508,6,FALSE)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7" t="s">
        <v>1741</v>
      </c>
      <c r="BBV848" s="180"/>
      <c r="BBW848" s="180">
        <f>VLOOKUP(BBT848,$A$879:$F$2508,6,FALSE)</f>
        <v>6</v>
      </c>
      <c r="BBX848" s="179" t="s">
        <v>67</v>
      </c>
      <c r="BBY848" s="10">
        <f>BBW848*1.2</f>
        <v>7.1999999999999993</v>
      </c>
      <c r="BBZ848" s="10"/>
      <c r="BCA848" s="239"/>
      <c r="BCB848" s="179" t="s">
        <v>108</v>
      </c>
      <c r="BCC848" s="361" t="s">
        <v>450</v>
      </c>
      <c r="BCE848" s="180"/>
      <c r="BCF848" s="180">
        <f>VLOOKUP(BCC848,$A$879:$F$2508,6,FALSE)</f>
        <v>25</v>
      </c>
      <c r="BCG848" s="179" t="s">
        <v>67</v>
      </c>
      <c r="BCH848" s="10">
        <f>BCF848*1.2</f>
        <v>30</v>
      </c>
      <c r="BCI848" s="10"/>
      <c r="BCJ848" s="239"/>
      <c r="BCK848" s="179" t="s">
        <v>108</v>
      </c>
      <c r="BCL848" s="361" t="s">
        <v>1726</v>
      </c>
      <c r="BCN848" s="180"/>
      <c r="BCO848" s="180">
        <f>VLOOKUP(BCL848,$A$879:$F$2508,6,FALSE)</f>
        <v>28</v>
      </c>
      <c r="BCP848" s="179" t="s">
        <v>67</v>
      </c>
      <c r="BCQ848" s="10">
        <f>BCO848*1.2</f>
        <v>33.6</v>
      </c>
      <c r="BCR848" s="10"/>
      <c r="BCS848" s="239"/>
      <c r="BCT848" s="179" t="s">
        <v>108</v>
      </c>
      <c r="BCU848" s="371" t="s">
        <v>607</v>
      </c>
      <c r="BCW848" s="180"/>
      <c r="BCX848" s="180">
        <f>VLOOKUP(BCU848,$A$879:$F$2508,6,FALSE)</f>
        <v>27</v>
      </c>
      <c r="BCY848" s="179" t="s">
        <v>67</v>
      </c>
      <c r="BCZ848" s="10">
        <f>BCX848*1.2</f>
        <v>32.4</v>
      </c>
      <c r="BDA848" s="10"/>
      <c r="BDB848" s="239"/>
      <c r="BDC848" s="179" t="s">
        <v>108</v>
      </c>
      <c r="BDD848" s="367" t="s">
        <v>1726</v>
      </c>
      <c r="BDF848" s="180"/>
      <c r="BDG848" s="180">
        <f>VLOOKUP(BDD848,$A$879:$F$2508,6,FALSE)</f>
        <v>28</v>
      </c>
      <c r="BDH848" s="179" t="s">
        <v>67</v>
      </c>
      <c r="BDI848" s="10">
        <f>BDG848*1.2</f>
        <v>33.6</v>
      </c>
      <c r="BDJ848" s="10"/>
      <c r="BDK848" s="239"/>
      <c r="BDL848" s="179" t="s">
        <v>108</v>
      </c>
      <c r="BDM848" s="361" t="s">
        <v>454</v>
      </c>
      <c r="BDO848" s="180"/>
      <c r="BDP848" s="180">
        <f>VLOOKUP(BDM848,$A$879:$F$2508,6,FALSE)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1" t="s">
        <v>472</v>
      </c>
      <c r="BDX848" s="180"/>
      <c r="BDY848" s="180">
        <f>VLOOKUP(BDV848,$A$879:$F$2508,6,FALSE)</f>
        <v>0</v>
      </c>
      <c r="BDZ848" s="179" t="s">
        <v>67</v>
      </c>
      <c r="BEA848" s="10">
        <f>BDY848*1.2</f>
        <v>0</v>
      </c>
      <c r="BEB848" s="10"/>
      <c r="BEC848" s="239"/>
      <c r="BED848" s="179" t="s">
        <v>108</v>
      </c>
      <c r="BEE848" s="361" t="s">
        <v>469</v>
      </c>
      <c r="BEG848" s="180"/>
      <c r="BEH848" s="180">
        <f>VLOOKUP(BEE848,$A$879:$F$2508,6,FALSE)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1" t="s">
        <v>428</v>
      </c>
      <c r="BEP848" s="180"/>
      <c r="BEQ848" s="180">
        <f>VLOOKUP(BEN848,$A$879:$F$2508,6,FALSE)</f>
        <v>0</v>
      </c>
      <c r="BER848" s="179" t="s">
        <v>67</v>
      </c>
      <c r="BES848" s="10">
        <f>BEQ848*1.2</f>
        <v>0</v>
      </c>
      <c r="BET848" s="10"/>
      <c r="BEU848" s="239"/>
      <c r="BEV848" s="179" t="s">
        <v>108</v>
      </c>
      <c r="BEW848" s="371" t="s">
        <v>472</v>
      </c>
      <c r="BEY848" s="180"/>
      <c r="BEZ848" s="180">
        <f>VLOOKUP(BEW848,$A$879:$F$2508,6,FALSE)</f>
        <v>0</v>
      </c>
      <c r="BFA848" s="179" t="s">
        <v>67</v>
      </c>
      <c r="BFB848" s="10">
        <f>BEZ848*1.2</f>
        <v>0</v>
      </c>
      <c r="BFC848" s="10"/>
      <c r="BFD848" s="239"/>
      <c r="BFE848" s="179" t="s">
        <v>108</v>
      </c>
      <c r="BFF848" s="361" t="s">
        <v>726</v>
      </c>
      <c r="BFH848" s="180"/>
      <c r="BFI848" s="180">
        <f>VLOOKUP(BFF848,$A$879:$F$2508,6,FALSE)</f>
        <v>3</v>
      </c>
      <c r="BFJ848" s="179" t="s">
        <v>67</v>
      </c>
      <c r="BFK848" s="10">
        <f>BFI848*1.2</f>
        <v>3.5999999999999996</v>
      </c>
      <c r="BFL848" s="10"/>
      <c r="BFM848" s="239"/>
      <c r="BFN848" s="179" t="s">
        <v>108</v>
      </c>
      <c r="BFO848" s="361" t="s">
        <v>606</v>
      </c>
      <c r="BFQ848" s="180"/>
      <c r="BFR848" s="180">
        <f>VLOOKUP(BFO848,$A$879:$F$2508,6,FALSE)</f>
        <v>42</v>
      </c>
      <c r="BFS848" s="179" t="s">
        <v>67</v>
      </c>
      <c r="BFT848" s="10">
        <f>BFR848*1.2</f>
        <v>50.4</v>
      </c>
      <c r="BFU848" s="10"/>
      <c r="BFV848" s="239"/>
      <c r="BFW848" s="179" t="s">
        <v>108</v>
      </c>
      <c r="BFX848" s="371" t="s">
        <v>472</v>
      </c>
      <c r="BFZ848" s="180"/>
      <c r="BGA848" s="180">
        <f>VLOOKUP(BFX848,$A$879:$F$2508,6,FALSE)</f>
        <v>0</v>
      </c>
      <c r="BGB848" s="179" t="s">
        <v>67</v>
      </c>
      <c r="BGC848" s="10">
        <f>BGA848*1.2</f>
        <v>0</v>
      </c>
      <c r="BGD848" s="10"/>
      <c r="BGE848" s="239"/>
      <c r="BGF848" s="179" t="s">
        <v>108</v>
      </c>
      <c r="BGG848" s="361" t="s">
        <v>486</v>
      </c>
      <c r="BGI848" s="180"/>
      <c r="BGJ848" s="180">
        <f>VLOOKUP(BGG848,$A$879:$F$2508,6,FALSE)</f>
        <v>9</v>
      </c>
      <c r="BGK848" s="179" t="s">
        <v>67</v>
      </c>
      <c r="BGL848" s="10">
        <f>BGJ848*1.2</f>
        <v>10.799999999999999</v>
      </c>
      <c r="BGM848" s="10"/>
      <c r="BGN848" s="239"/>
      <c r="BGO848" s="179" t="s">
        <v>108</v>
      </c>
      <c r="BGP848" s="371" t="s">
        <v>996</v>
      </c>
      <c r="BGR848" s="180"/>
      <c r="BGS848" s="180">
        <f>VLOOKUP(BGP848,$A$879:$F$2508,6,FALSE)</f>
        <v>34</v>
      </c>
      <c r="BGT848" s="179" t="s">
        <v>67</v>
      </c>
      <c r="BGU848" s="10">
        <f>BGS848*1.2</f>
        <v>40.799999999999997</v>
      </c>
      <c r="BGV848" s="10"/>
      <c r="BGW848" s="239"/>
      <c r="BGX848" s="179" t="s">
        <v>108</v>
      </c>
      <c r="BGY848" s="361" t="s">
        <v>996</v>
      </c>
      <c r="BHA848" s="180"/>
      <c r="BHB848" s="180">
        <f>VLOOKUP(BGY848,$A$879:$F$2508,6,FALSE)</f>
        <v>34</v>
      </c>
      <c r="BHC848" s="179" t="s">
        <v>67</v>
      </c>
      <c r="BHD848" s="10">
        <f>BHB848*1.2</f>
        <v>40.799999999999997</v>
      </c>
      <c r="BHE848" s="10"/>
    </row>
    <row r="849" spans="1:1565" s="14" customFormat="1" ht="15">
      <c r="A849" s="179" t="s">
        <v>109</v>
      </c>
      <c r="B849" s="363" t="s">
        <v>1741</v>
      </c>
      <c r="D849" s="180"/>
      <c r="E849" s="180">
        <f>VLOOKUP(B849,$A$879:$F$2508,6,FALSE)</f>
        <v>6</v>
      </c>
      <c r="F849" s="179" t="s">
        <v>69</v>
      </c>
      <c r="G849" s="10">
        <f>E849*1.1</f>
        <v>6.6000000000000005</v>
      </c>
      <c r="H849" s="10"/>
      <c r="I849" s="233"/>
      <c r="J849" s="179" t="s">
        <v>109</v>
      </c>
      <c r="K849" s="361" t="s">
        <v>3330</v>
      </c>
      <c r="M849" s="180"/>
      <c r="N849" s="180">
        <f>VLOOKUP(K849,$A$879:$F$2508,6,FALSE)</f>
        <v>25</v>
      </c>
      <c r="O849" s="179" t="s">
        <v>69</v>
      </c>
      <c r="P849" s="10">
        <f>N849*1.1</f>
        <v>27.500000000000004</v>
      </c>
      <c r="Q849" s="10"/>
      <c r="R849" s="233"/>
      <c r="S849" s="179" t="s">
        <v>109</v>
      </c>
      <c r="T849" s="361" t="s">
        <v>3330</v>
      </c>
      <c r="V849" s="180"/>
      <c r="W849" s="180">
        <f>VLOOKUP(T849,$A$879:$F$2508,6,FALSE)</f>
        <v>25</v>
      </c>
      <c r="X849" s="179" t="s">
        <v>69</v>
      </c>
      <c r="Y849" s="10">
        <f>W849*1.1</f>
        <v>27.500000000000004</v>
      </c>
      <c r="Z849" s="10"/>
      <c r="AA849" s="233"/>
      <c r="AB849" s="179" t="s">
        <v>109</v>
      </c>
      <c r="AC849" s="361" t="s">
        <v>726</v>
      </c>
      <c r="AE849" s="180"/>
      <c r="AF849" s="180">
        <f>VLOOKUP(AC849,$A$879:$F$2508,6,FALSE)</f>
        <v>3</v>
      </c>
      <c r="AG849" s="179" t="s">
        <v>69</v>
      </c>
      <c r="AH849" s="10">
        <f>AF849*1.1</f>
        <v>3.3000000000000003</v>
      </c>
      <c r="AI849" s="10"/>
      <c r="AJ849" s="233"/>
      <c r="AK849" s="179" t="s">
        <v>109</v>
      </c>
      <c r="AL849" s="361" t="s">
        <v>2627</v>
      </c>
      <c r="AN849" s="180"/>
      <c r="AO849" s="180">
        <f>VLOOKUP(AL849,$A$879:$F$2508,6,FALSE)</f>
        <v>20</v>
      </c>
      <c r="AP849" s="179" t="s">
        <v>69</v>
      </c>
      <c r="AQ849" s="10">
        <f>AO849*1.1</f>
        <v>22</v>
      </c>
      <c r="AR849" s="10"/>
      <c r="AS849" s="233"/>
      <c r="AT849" s="179" t="s">
        <v>109</v>
      </c>
      <c r="AU849" s="361" t="s">
        <v>2627</v>
      </c>
      <c r="AW849" s="180"/>
      <c r="AX849" s="180">
        <f>VLOOKUP(AU849,$A$879:$F$2508,6,FALSE)</f>
        <v>20</v>
      </c>
      <c r="AY849" s="179" t="s">
        <v>69</v>
      </c>
      <c r="AZ849" s="10">
        <f>AX849*1.1</f>
        <v>22</v>
      </c>
      <c r="BA849" s="10"/>
      <c r="BB849" s="233"/>
      <c r="BC849" s="179" t="s">
        <v>109</v>
      </c>
      <c r="BD849" s="361" t="s">
        <v>3241</v>
      </c>
      <c r="BF849" s="180"/>
      <c r="BG849" s="180">
        <f>VLOOKUP(BD849,$A$879:$F$2508,6,FALSE)</f>
        <v>7</v>
      </c>
      <c r="BH849" s="179" t="s">
        <v>69</v>
      </c>
      <c r="BI849" s="10">
        <f>BG849*1.1</f>
        <v>7.7000000000000011</v>
      </c>
      <c r="BJ849" s="10"/>
      <c r="BK849" s="233"/>
      <c r="BL849" s="179" t="s">
        <v>109</v>
      </c>
      <c r="BM849" s="361" t="s">
        <v>472</v>
      </c>
      <c r="BO849" s="180"/>
      <c r="BP849" s="180">
        <f>VLOOKUP(BM849,$A$879:$F$2508,6,FALSE)</f>
        <v>0</v>
      </c>
      <c r="BQ849" s="179" t="s">
        <v>69</v>
      </c>
      <c r="BR849" s="10">
        <f>BP849*1.1</f>
        <v>0</v>
      </c>
      <c r="BS849" s="10"/>
      <c r="BT849" s="233"/>
      <c r="BU849" s="179" t="s">
        <v>109</v>
      </c>
      <c r="BV849" s="361" t="s">
        <v>3330</v>
      </c>
      <c r="BX849" s="180"/>
      <c r="BY849" s="180">
        <f>VLOOKUP(BV849,$A$879:$F$2508,6,FALSE)</f>
        <v>25</v>
      </c>
      <c r="BZ849" s="179" t="s">
        <v>69</v>
      </c>
      <c r="CA849" s="10">
        <f>BY849*1.1</f>
        <v>27.500000000000004</v>
      </c>
      <c r="CB849" s="10"/>
      <c r="CC849" s="233"/>
      <c r="CD849" s="179" t="s">
        <v>109</v>
      </c>
      <c r="CE849" s="361" t="s">
        <v>469</v>
      </c>
      <c r="CG849" s="180"/>
      <c r="CH849" s="180">
        <f>VLOOKUP(CE849,$A$879:$F$2508,6,FALSE)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1" t="s">
        <v>454</v>
      </c>
      <c r="CP849" s="180"/>
      <c r="CQ849" s="180">
        <f>VLOOKUP(CN849,$A$879:$F$2508,6,FALSE)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1" t="s">
        <v>1807</v>
      </c>
      <c r="CY849" s="180"/>
      <c r="CZ849" s="180">
        <f>VLOOKUP(CW849,$A$879:$F$2508,6,FALSE)</f>
        <v>15</v>
      </c>
      <c r="DA849" s="179" t="s">
        <v>69</v>
      </c>
      <c r="DB849" s="10">
        <f>CZ849*1.1</f>
        <v>16.5</v>
      </c>
      <c r="DC849" s="10"/>
      <c r="DD849" s="233"/>
      <c r="DE849" s="179" t="s">
        <v>109</v>
      </c>
      <c r="DF849" s="361" t="s">
        <v>1807</v>
      </c>
      <c r="DH849" s="180"/>
      <c r="DI849" s="180">
        <f>VLOOKUP(DF849,$A$879:$F$2508,6,FALSE)</f>
        <v>15</v>
      </c>
      <c r="DJ849" s="179" t="s">
        <v>69</v>
      </c>
      <c r="DK849" s="10">
        <f>DI849*1.1</f>
        <v>16.5</v>
      </c>
      <c r="DL849" s="10"/>
      <c r="DM849" s="233"/>
      <c r="DN849" s="179" t="s">
        <v>109</v>
      </c>
      <c r="DO849" s="361" t="s">
        <v>1807</v>
      </c>
      <c r="DQ849" s="180"/>
      <c r="DR849" s="180">
        <f>VLOOKUP(DO849,$A$879:$F$2508,6,FALSE)</f>
        <v>15</v>
      </c>
      <c r="DS849" s="179" t="s">
        <v>69</v>
      </c>
      <c r="DT849" s="10">
        <f>DR849*1.1</f>
        <v>16.5</v>
      </c>
      <c r="DU849" s="10"/>
      <c r="DV849" s="233"/>
      <c r="DW849" s="179" t="s">
        <v>109</v>
      </c>
      <c r="DX849" s="361" t="s">
        <v>1802</v>
      </c>
      <c r="DZ849" s="180"/>
      <c r="EA849" s="180">
        <f>VLOOKUP(DX849,$A$879:$F$2508,6,FALSE)</f>
        <v>5</v>
      </c>
      <c r="EB849" s="179" t="s">
        <v>69</v>
      </c>
      <c r="EC849" s="10">
        <f>EA849*1.1</f>
        <v>5.5</v>
      </c>
      <c r="ED849" s="10"/>
      <c r="EE849" s="233"/>
      <c r="EF849" s="179" t="s">
        <v>109</v>
      </c>
      <c r="EG849" s="361" t="s">
        <v>469</v>
      </c>
      <c r="EI849" s="180"/>
      <c r="EJ849" s="180">
        <f>VLOOKUP(EG849,$A$879:$F$2508,6,FALSE)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1" t="s">
        <v>726</v>
      </c>
      <c r="ER849" s="180"/>
      <c r="ES849" s="180">
        <f>VLOOKUP(EP849,$A$879:$F$2508,6,FALSE)</f>
        <v>3</v>
      </c>
      <c r="ET849" s="179" t="s">
        <v>69</v>
      </c>
      <c r="EU849" s="10">
        <f>ES849*1.1</f>
        <v>3.3000000000000003</v>
      </c>
      <c r="EV849" s="10"/>
      <c r="EW849" s="233"/>
      <c r="EX849" s="179" t="s">
        <v>109</v>
      </c>
      <c r="EY849" s="361" t="s">
        <v>1807</v>
      </c>
      <c r="FA849" s="180"/>
      <c r="FB849" s="180">
        <f>VLOOKUP(EY849,$A$879:$F$2508,6,FALSE)</f>
        <v>15</v>
      </c>
      <c r="FC849" s="179" t="s">
        <v>69</v>
      </c>
      <c r="FD849" s="10">
        <f>FB849*1.1</f>
        <v>16.5</v>
      </c>
      <c r="FE849" s="10"/>
      <c r="FF849" s="233"/>
      <c r="FG849" s="179" t="s">
        <v>109</v>
      </c>
      <c r="FH849" s="361" t="s">
        <v>1721</v>
      </c>
      <c r="FJ849" s="180"/>
      <c r="FK849" s="180">
        <f>VLOOKUP(FH849,$A$879:$F$2508,6,FALSE)</f>
        <v>6</v>
      </c>
      <c r="FL849" s="179" t="s">
        <v>69</v>
      </c>
      <c r="FM849" s="10">
        <f>FK849*1.1</f>
        <v>6.6000000000000005</v>
      </c>
      <c r="FN849" s="10"/>
      <c r="FO849" s="233"/>
      <c r="FP849" s="179" t="s">
        <v>109</v>
      </c>
      <c r="FQ849" s="361" t="s">
        <v>857</v>
      </c>
      <c r="FS849" s="180"/>
      <c r="FT849" s="180">
        <f>VLOOKUP(FQ849,$A$879:$F$2508,6,FALSE)</f>
        <v>0</v>
      </c>
      <c r="FU849" s="179" t="s">
        <v>69</v>
      </c>
      <c r="FV849" s="10">
        <f>FT849*1.1</f>
        <v>0</v>
      </c>
      <c r="FW849" s="10"/>
      <c r="FX849" s="233"/>
      <c r="FY849" s="179" t="s">
        <v>109</v>
      </c>
      <c r="FZ849" s="369" t="s">
        <v>183</v>
      </c>
      <c r="GB849" s="180"/>
      <c r="GC849" s="180" t="e">
        <f>VLOOKUP(FZ849,$A$879:$F$2508,6,FALSE)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1" t="s">
        <v>996</v>
      </c>
      <c r="GK849" s="180"/>
      <c r="GL849" s="180">
        <f>VLOOKUP(GI849,$A$879:$F$2508,6,FALSE)</f>
        <v>34</v>
      </c>
      <c r="GM849" s="179" t="s">
        <v>69</v>
      </c>
      <c r="GN849" s="10">
        <f>GL849*1.1</f>
        <v>37.400000000000006</v>
      </c>
      <c r="GO849" s="10"/>
      <c r="GP849" s="233"/>
      <c r="GQ849" s="179" t="s">
        <v>109</v>
      </c>
      <c r="GR849" s="361" t="s">
        <v>3330</v>
      </c>
      <c r="GT849" s="180"/>
      <c r="GU849" s="180">
        <f>VLOOKUP(GR849,$A$879:$F$2508,6,FALSE)</f>
        <v>25</v>
      </c>
      <c r="GV849" s="179" t="s">
        <v>69</v>
      </c>
      <c r="GW849" s="10">
        <f>GU849*1.1</f>
        <v>27.500000000000004</v>
      </c>
      <c r="GX849" s="10"/>
      <c r="GY849" s="233"/>
      <c r="GZ849" s="179" t="s">
        <v>109</v>
      </c>
      <c r="HA849" s="361" t="s">
        <v>601</v>
      </c>
      <c r="HC849" s="180"/>
      <c r="HD849" s="180">
        <f>VLOOKUP(HA849,$A$879:$F$2508,6,FALSE)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1" t="s">
        <v>2067</v>
      </c>
      <c r="HL849" s="180"/>
      <c r="HM849" s="180">
        <f>VLOOKUP(HJ849,$A$879:$F$2508,6,FALSE)</f>
        <v>0</v>
      </c>
      <c r="HN849" s="179" t="s">
        <v>69</v>
      </c>
      <c r="HO849" s="10">
        <f>HM849*1.1</f>
        <v>0</v>
      </c>
      <c r="HP849" s="10"/>
      <c r="HQ849" s="233"/>
      <c r="HR849" s="179" t="s">
        <v>109</v>
      </c>
      <c r="HS849" s="361" t="s">
        <v>1807</v>
      </c>
      <c r="HU849" s="180"/>
      <c r="HV849" s="180">
        <f>VLOOKUP(HS849,$A$879:$F$2508,6,FALSE)</f>
        <v>15</v>
      </c>
      <c r="HW849" s="179" t="s">
        <v>69</v>
      </c>
      <c r="HX849" s="10">
        <f>HV849*1.1</f>
        <v>16.5</v>
      </c>
      <c r="HY849" s="10"/>
      <c r="HZ849" s="233"/>
      <c r="IA849" s="179" t="s">
        <v>109</v>
      </c>
      <c r="IB849" s="361" t="s">
        <v>454</v>
      </c>
      <c r="ID849" s="180"/>
      <c r="IE849" s="180">
        <f>VLOOKUP(IB849,$A$879:$F$2508,6,FALSE)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1" t="s">
        <v>472</v>
      </c>
      <c r="IM849" s="180"/>
      <c r="IN849" s="180">
        <f>VLOOKUP(IK849,$A$879:$F$2508,6,FALSE)</f>
        <v>0</v>
      </c>
      <c r="IO849" s="179" t="s">
        <v>69</v>
      </c>
      <c r="IP849" s="10">
        <f>IN849*1.1</f>
        <v>0</v>
      </c>
      <c r="IQ849" s="10"/>
      <c r="IR849" s="233"/>
      <c r="IS849" s="179" t="s">
        <v>109</v>
      </c>
      <c r="IT849" s="361" t="s">
        <v>2127</v>
      </c>
      <c r="IV849" s="180"/>
      <c r="IW849" s="180">
        <f>VLOOKUP(IT849,$A$879:$F$2508,6,FALSE)</f>
        <v>62</v>
      </c>
      <c r="IX849" s="179" t="s">
        <v>69</v>
      </c>
      <c r="IY849" s="10">
        <f>IW849*1.1</f>
        <v>68.2</v>
      </c>
      <c r="IZ849" s="10"/>
      <c r="JA849" s="233"/>
      <c r="JB849" s="179" t="s">
        <v>109</v>
      </c>
      <c r="JC849" s="361" t="s">
        <v>469</v>
      </c>
      <c r="JE849" s="180"/>
      <c r="JF849" s="180">
        <f>VLOOKUP(JC849,$A$879:$F$2508,6,FALSE)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1" t="s">
        <v>726</v>
      </c>
      <c r="JN849" s="180"/>
      <c r="JO849" s="180">
        <f>VLOOKUP(JL849,$A$879:$F$2508,6,FALSE)</f>
        <v>3</v>
      </c>
      <c r="JP849" s="179" t="s">
        <v>69</v>
      </c>
      <c r="JQ849" s="10">
        <f>JO849*1.1</f>
        <v>3.3000000000000003</v>
      </c>
      <c r="JR849" s="10"/>
      <c r="JS849" s="233"/>
      <c r="JT849" s="179" t="s">
        <v>109</v>
      </c>
      <c r="JU849" s="361" t="s">
        <v>1726</v>
      </c>
      <c r="JW849" s="180"/>
      <c r="JX849" s="180">
        <f>VLOOKUP(JU849,$A$879:$F$2508,6,FALSE)</f>
        <v>28</v>
      </c>
      <c r="JY849" s="179" t="s">
        <v>69</v>
      </c>
      <c r="JZ849" s="10">
        <f>JX849*1.1</f>
        <v>30.800000000000004</v>
      </c>
      <c r="KA849" s="10"/>
      <c r="KB849" s="233"/>
      <c r="KC849" s="179" t="s">
        <v>109</v>
      </c>
      <c r="KD849" s="369" t="s">
        <v>183</v>
      </c>
      <c r="KF849" s="180"/>
      <c r="KG849" s="180" t="e">
        <f>VLOOKUP(KD849,$A$879:$F$2508,6,FALSE)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1" t="s">
        <v>1726</v>
      </c>
      <c r="KO849" s="180"/>
      <c r="KP849" s="180">
        <f>VLOOKUP(KM849,$A$879:$F$2508,6,FALSE)</f>
        <v>28</v>
      </c>
      <c r="KQ849" s="179" t="s">
        <v>69</v>
      </c>
      <c r="KR849" s="10">
        <f>KP849*1.1</f>
        <v>30.800000000000004</v>
      </c>
      <c r="KS849" s="10"/>
      <c r="KT849" s="233"/>
      <c r="KU849" s="179" t="s">
        <v>109</v>
      </c>
      <c r="KV849" s="361" t="s">
        <v>1807</v>
      </c>
      <c r="KX849" s="180"/>
      <c r="KY849" s="180">
        <f>VLOOKUP(KV849,$A$879:$F$2508,6,FALSE)</f>
        <v>15</v>
      </c>
      <c r="KZ849" s="179" t="s">
        <v>69</v>
      </c>
      <c r="LA849" s="10">
        <f>KY849*1.1</f>
        <v>16.5</v>
      </c>
      <c r="LB849" s="10"/>
      <c r="LC849" s="233"/>
      <c r="LD849" s="179" t="s">
        <v>109</v>
      </c>
      <c r="LE849" s="369" t="s">
        <v>183</v>
      </c>
      <c r="LG849" s="180"/>
      <c r="LH849" s="180" t="e">
        <f>VLOOKUP(LE849,$A$879:$F$2508,6,FALSE)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1" t="s">
        <v>3330</v>
      </c>
      <c r="LP849" s="180"/>
      <c r="LQ849" s="180">
        <f>VLOOKUP(LN849,$A$879:$F$2508,6,FALSE)</f>
        <v>25</v>
      </c>
      <c r="LR849" s="179" t="s">
        <v>69</v>
      </c>
      <c r="LS849" s="10">
        <f>LQ849*1.1</f>
        <v>27.500000000000004</v>
      </c>
      <c r="LT849" s="10"/>
      <c r="LU849" s="233"/>
      <c r="LV849" s="179" t="s">
        <v>109</v>
      </c>
      <c r="LW849" s="361" t="s">
        <v>597</v>
      </c>
      <c r="LY849" s="180"/>
      <c r="LZ849" s="180">
        <f>VLOOKUP(LW849,$A$879:$F$2508,6,FALSE)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1" t="s">
        <v>2326</v>
      </c>
      <c r="MH849" s="180"/>
      <c r="MI849" s="180">
        <f>VLOOKUP(MF849,$A$879:$F$2508,6,FALSE)</f>
        <v>9</v>
      </c>
      <c r="MJ849" s="179" t="s">
        <v>69</v>
      </c>
      <c r="MK849" s="10">
        <f>MI849*1.1</f>
        <v>9.9</v>
      </c>
      <c r="ML849" s="10"/>
      <c r="MM849" s="233"/>
      <c r="MN849" s="179" t="s">
        <v>109</v>
      </c>
      <c r="MO849" s="369" t="s">
        <v>183</v>
      </c>
      <c r="MQ849" s="180"/>
      <c r="MR849" s="180" t="e">
        <f>VLOOKUP(MO849,$A$879:$F$2508,6,FALSE)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1" t="s">
        <v>472</v>
      </c>
      <c r="MZ849" s="180"/>
      <c r="NA849" s="180">
        <f>VLOOKUP(MX849,$A$879:$F$2508,6,FALSE)</f>
        <v>0</v>
      </c>
      <c r="NB849" s="179" t="s">
        <v>69</v>
      </c>
      <c r="NC849" s="10">
        <f>NA849*1.1</f>
        <v>0</v>
      </c>
      <c r="ND849" s="10"/>
      <c r="NE849" s="233"/>
      <c r="NF849" s="179" t="s">
        <v>109</v>
      </c>
      <c r="NG849" s="361" t="s">
        <v>2107</v>
      </c>
      <c r="NI849" s="180"/>
      <c r="NJ849" s="180">
        <f>VLOOKUP(NG849,$A$879:$F$2508,6,FALSE)</f>
        <v>6</v>
      </c>
      <c r="NK849" s="179" t="s">
        <v>69</v>
      </c>
      <c r="NL849" s="10">
        <f>NJ849*1.1</f>
        <v>6.6000000000000005</v>
      </c>
      <c r="NM849" s="10"/>
      <c r="NN849" s="233"/>
      <c r="NO849" s="179" t="s">
        <v>109</v>
      </c>
      <c r="NP849" s="361" t="s">
        <v>598</v>
      </c>
      <c r="NR849" s="180"/>
      <c r="NS849" s="180">
        <f>VLOOKUP(NP849,$A$879:$F$2508,6,FALSE)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1" t="s">
        <v>1741</v>
      </c>
      <c r="OA849" s="180"/>
      <c r="OB849" s="180">
        <f>VLOOKUP(NY849,$A$879:$F$2508,6,FALSE)</f>
        <v>6</v>
      </c>
      <c r="OC849" s="179" t="s">
        <v>69</v>
      </c>
      <c r="OD849" s="10">
        <f>OB849*1.1</f>
        <v>6.6000000000000005</v>
      </c>
      <c r="OE849" s="10"/>
      <c r="OF849" s="233"/>
      <c r="OG849" s="179" t="s">
        <v>109</v>
      </c>
      <c r="OH849" s="361" t="s">
        <v>486</v>
      </c>
      <c r="OJ849" s="180"/>
      <c r="OK849" s="180">
        <f>VLOOKUP(OH849,$A$879:$F$2508,6,FALSE)</f>
        <v>9</v>
      </c>
      <c r="OL849" s="179" t="s">
        <v>69</v>
      </c>
      <c r="OM849" s="10">
        <f>OK849*1.1</f>
        <v>9.9</v>
      </c>
      <c r="ON849" s="10"/>
      <c r="OO849" s="233"/>
      <c r="OP849" s="179" t="s">
        <v>109</v>
      </c>
      <c r="OQ849" s="361" t="s">
        <v>454</v>
      </c>
      <c r="OS849" s="180"/>
      <c r="OT849" s="180">
        <f>VLOOKUP(OQ849,$A$879:$F$2508,6,FALSE)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1" t="s">
        <v>595</v>
      </c>
      <c r="PB849" s="180"/>
      <c r="PC849" s="180">
        <f>VLOOKUP(OZ849,$A$879:$F$2508,6,FALSE)</f>
        <v>34</v>
      </c>
      <c r="PD849" s="179" t="s">
        <v>69</v>
      </c>
      <c r="PE849" s="10">
        <f>PC849*1.1</f>
        <v>37.400000000000006</v>
      </c>
      <c r="PF849" s="10"/>
      <c r="PG849" s="233"/>
      <c r="PH849" s="179" t="s">
        <v>109</v>
      </c>
      <c r="PI849" s="361" t="s">
        <v>996</v>
      </c>
      <c r="PK849" s="180"/>
      <c r="PL849" s="180">
        <f>VLOOKUP(PI849,$A$879:$F$2508,6,FALSE)</f>
        <v>34</v>
      </c>
      <c r="PM849" s="179" t="s">
        <v>69</v>
      </c>
      <c r="PN849" s="10">
        <f>PL849*1.1</f>
        <v>37.400000000000006</v>
      </c>
      <c r="PO849" s="10"/>
      <c r="PP849" s="233"/>
      <c r="PQ849" s="179" t="s">
        <v>109</v>
      </c>
      <c r="PR849" s="361" t="s">
        <v>597</v>
      </c>
      <c r="PT849" s="180"/>
      <c r="PU849" s="180">
        <f>VLOOKUP(PR849,$A$879:$F$2508,6,FALSE)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3" t="s">
        <v>1723</v>
      </c>
      <c r="QC849" s="180"/>
      <c r="QD849" s="180">
        <f>VLOOKUP(QA849,$A$879:$F$2508,6,FALSE)</f>
        <v>45</v>
      </c>
      <c r="QE849" s="179" t="s">
        <v>69</v>
      </c>
      <c r="QF849" s="10">
        <f>QD849*1.1</f>
        <v>49.500000000000007</v>
      </c>
      <c r="QG849" s="10"/>
      <c r="QH849" s="233"/>
      <c r="QI849" s="179" t="s">
        <v>109</v>
      </c>
      <c r="QJ849" s="369" t="s">
        <v>183</v>
      </c>
      <c r="QL849" s="180"/>
      <c r="QM849" s="180" t="e">
        <f>VLOOKUP(QJ849,$A$879:$F$2508,6,FALSE)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1" t="s">
        <v>562</v>
      </c>
      <c r="QU849" s="180"/>
      <c r="QV849" s="180">
        <f>VLOOKUP(QS849,$A$879:$F$2508,6,FALSE)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1" t="s">
        <v>1404</v>
      </c>
      <c r="RD849" s="180"/>
      <c r="RE849" s="180">
        <f>VLOOKUP(RB849,$A$879:$F$2508,6,FALSE)</f>
        <v>63</v>
      </c>
      <c r="RF849" s="179" t="s">
        <v>69</v>
      </c>
      <c r="RG849" s="10">
        <f>RE849*1.1</f>
        <v>69.300000000000011</v>
      </c>
      <c r="RH849" s="10"/>
      <c r="RI849" s="233"/>
      <c r="RJ849" s="179" t="s">
        <v>109</v>
      </c>
      <c r="RK849" s="361" t="s">
        <v>1738</v>
      </c>
      <c r="RM849" s="180"/>
      <c r="RN849" s="180">
        <f>VLOOKUP(RK849,$A$879:$F$2508,6,FALSE)</f>
        <v>37</v>
      </c>
      <c r="RO849" s="179" t="s">
        <v>69</v>
      </c>
      <c r="RP849" s="10">
        <f>RN849*1.1</f>
        <v>40.700000000000003</v>
      </c>
      <c r="RQ849" s="10"/>
      <c r="RR849" s="233"/>
      <c r="RS849" s="179" t="s">
        <v>109</v>
      </c>
      <c r="RT849" s="369" t="s">
        <v>183</v>
      </c>
      <c r="RV849" s="180"/>
      <c r="RW849" s="180" t="e">
        <f>VLOOKUP(RT849,$A$879:$F$2508,6,FALSE)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1" t="s">
        <v>1741</v>
      </c>
      <c r="SE849" s="180"/>
      <c r="SF849" s="180">
        <f>VLOOKUP(SC849,$A$879:$F$2508,6,FALSE)</f>
        <v>6</v>
      </c>
      <c r="SG849" s="179" t="s">
        <v>69</v>
      </c>
      <c r="SH849" s="10">
        <f>SF849*1.1</f>
        <v>6.6000000000000005</v>
      </c>
      <c r="SI849" s="10"/>
      <c r="SJ849" s="239"/>
      <c r="SK849" s="179" t="s">
        <v>109</v>
      </c>
      <c r="SL849" s="361" t="s">
        <v>1741</v>
      </c>
      <c r="SN849" s="180"/>
      <c r="SO849" s="180">
        <f>VLOOKUP(SL849,$A$879:$F$2508,6,FALSE)</f>
        <v>6</v>
      </c>
      <c r="SP849" s="179" t="s">
        <v>69</v>
      </c>
      <c r="SQ849" s="10">
        <f>SO849*1.1</f>
        <v>6.6000000000000005</v>
      </c>
      <c r="SR849" s="10"/>
      <c r="SS849" s="239"/>
      <c r="ST849" s="179" t="s">
        <v>109</v>
      </c>
      <c r="SU849" s="361" t="s">
        <v>996</v>
      </c>
      <c r="SW849" s="180"/>
      <c r="SX849" s="180">
        <f>VLOOKUP(SU849,$A$879:$F$2508,6,FALSE)</f>
        <v>34</v>
      </c>
      <c r="SY849" s="179" t="s">
        <v>69</v>
      </c>
      <c r="SZ849" s="10">
        <f>SX849*1.1</f>
        <v>37.400000000000006</v>
      </c>
      <c r="TA849" s="10"/>
      <c r="TB849" s="239"/>
      <c r="TC849" s="179" t="s">
        <v>109</v>
      </c>
      <c r="TD849" s="369" t="s">
        <v>183</v>
      </c>
      <c r="TF849" s="180"/>
      <c r="TG849" s="180" t="e">
        <f>VLOOKUP(TD849,$A$879:$F$2508,6,FALSE)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1" t="s">
        <v>1807</v>
      </c>
      <c r="TO849" s="180"/>
      <c r="TP849" s="180">
        <f>VLOOKUP(TM849,$A$879:$F$2508,6,FALSE)</f>
        <v>15</v>
      </c>
      <c r="TQ849" s="179" t="s">
        <v>69</v>
      </c>
      <c r="TR849" s="10">
        <f>TP849*1.1</f>
        <v>16.5</v>
      </c>
      <c r="TS849" s="10"/>
      <c r="TT849" s="239"/>
      <c r="TU849" s="179" t="s">
        <v>109</v>
      </c>
      <c r="TV849" s="361" t="s">
        <v>2096</v>
      </c>
      <c r="TX849" s="180"/>
      <c r="TY849" s="180">
        <f>VLOOKUP(TV849,$A$879:$F$2508,6,FALSE)</f>
        <v>67</v>
      </c>
      <c r="TZ849" s="179" t="s">
        <v>69</v>
      </c>
      <c r="UA849" s="10">
        <f>TY849*1.1</f>
        <v>73.7</v>
      </c>
      <c r="UB849" s="10"/>
      <c r="UC849" s="239"/>
      <c r="UD849" s="179" t="s">
        <v>109</v>
      </c>
      <c r="UE849" s="361" t="s">
        <v>2107</v>
      </c>
      <c r="UG849" s="180"/>
      <c r="UH849" s="180">
        <f>VLOOKUP(UE849,$A$879:$F$2508,6,FALSE)</f>
        <v>6</v>
      </c>
      <c r="UI849" s="179" t="s">
        <v>69</v>
      </c>
      <c r="UJ849" s="10">
        <f>UH849*1.1</f>
        <v>6.6000000000000005</v>
      </c>
      <c r="UK849" s="10"/>
      <c r="UL849" s="239"/>
      <c r="UM849" s="179" t="s">
        <v>109</v>
      </c>
      <c r="UN849" s="369" t="s">
        <v>183</v>
      </c>
      <c r="UP849" s="180"/>
      <c r="UQ849" s="180" t="e">
        <f>VLOOKUP(UN849,$A$879:$F$2508,6,FALSE)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1" t="s">
        <v>2046</v>
      </c>
      <c r="UY849" s="180"/>
      <c r="UZ849" s="180">
        <f>VLOOKUP(UW849,$A$879:$F$2508,6,FALSE)</f>
        <v>102</v>
      </c>
      <c r="VA849" s="179" t="s">
        <v>69</v>
      </c>
      <c r="VB849" s="10">
        <f>UZ849*1.1</f>
        <v>112.2</v>
      </c>
      <c r="VC849" s="10"/>
      <c r="VD849" s="239"/>
      <c r="VE849" s="179" t="s">
        <v>109</v>
      </c>
      <c r="VF849" s="369" t="s">
        <v>183</v>
      </c>
      <c r="VH849" s="180"/>
      <c r="VI849" s="180" t="e">
        <f>VLOOKUP(VF849,$A$879:$F$2508,6,FALSE)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1" t="s">
        <v>1794</v>
      </c>
      <c r="VQ849" s="180"/>
      <c r="VR849" s="180">
        <f>VLOOKUP(VO849,$A$879:$F$2508,6,FALSE)</f>
        <v>34</v>
      </c>
      <c r="VS849" s="179" t="s">
        <v>69</v>
      </c>
      <c r="VT849" s="10">
        <f>VR849*1.1</f>
        <v>37.400000000000006</v>
      </c>
      <c r="VU849" s="10"/>
      <c r="VV849" s="239"/>
      <c r="VW849" s="179" t="s">
        <v>109</v>
      </c>
      <c r="VX849" s="369" t="s">
        <v>183</v>
      </c>
      <c r="VZ849" s="180"/>
      <c r="WA849" s="180" t="e">
        <f>VLOOKUP(VX849,$A$879:$F$2508,6,FALSE)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1" t="s">
        <v>996</v>
      </c>
      <c r="WI849" s="180"/>
      <c r="WJ849" s="180">
        <f>VLOOKUP(WG849,$A$879:$F$2508,6,FALSE)</f>
        <v>34</v>
      </c>
      <c r="WK849" s="179" t="s">
        <v>69</v>
      </c>
      <c r="WL849" s="10">
        <f>WJ849*1.1</f>
        <v>37.400000000000006</v>
      </c>
      <c r="WN849" s="239"/>
      <c r="WO849" s="179" t="s">
        <v>109</v>
      </c>
      <c r="WP849" s="361" t="s">
        <v>2107</v>
      </c>
      <c r="WQ849" s="180"/>
      <c r="WR849" s="180"/>
      <c r="WS849" s="180">
        <f>VLOOKUP(WP849,$A$879:$F$2508,6,FALSE)</f>
        <v>6</v>
      </c>
      <c r="WT849" s="179" t="s">
        <v>69</v>
      </c>
      <c r="WU849" s="10">
        <f>WS849*1.1</f>
        <v>6.6000000000000005</v>
      </c>
      <c r="WV849" s="10"/>
      <c r="WW849" s="239"/>
      <c r="WX849" s="179" t="s">
        <v>109</v>
      </c>
      <c r="WY849" s="361" t="s">
        <v>1807</v>
      </c>
      <c r="XA849" s="180"/>
      <c r="XB849" s="180">
        <f>VLOOKUP(WY849,$A$879:$F$2508,6,FALSE)</f>
        <v>15</v>
      </c>
      <c r="XC849" s="179" t="s">
        <v>69</v>
      </c>
      <c r="XD849" s="10">
        <f>XB849*1.1</f>
        <v>16.5</v>
      </c>
      <c r="XF849" s="239"/>
      <c r="XG849" s="179" t="s">
        <v>109</v>
      </c>
      <c r="XH849" s="371" t="s">
        <v>1721</v>
      </c>
      <c r="XJ849" s="180"/>
      <c r="XK849" s="180">
        <f>VLOOKUP(XH849,$A$879:$F$2508,6,FALSE)</f>
        <v>6</v>
      </c>
      <c r="XL849" s="179" t="s">
        <v>69</v>
      </c>
      <c r="XM849" s="10">
        <f>XK849*1.1</f>
        <v>6.6000000000000005</v>
      </c>
      <c r="XO849" s="239"/>
      <c r="XP849" s="179" t="s">
        <v>109</v>
      </c>
      <c r="XQ849" s="361" t="s">
        <v>1807</v>
      </c>
      <c r="XS849" s="180"/>
      <c r="XT849" s="180">
        <f>VLOOKUP(XQ849,$A$879:$F$2508,6,FALSE)</f>
        <v>15</v>
      </c>
      <c r="XU849" s="179" t="s">
        <v>69</v>
      </c>
      <c r="XV849" s="10">
        <f>XT849*1.1</f>
        <v>16.5</v>
      </c>
      <c r="XW849" s="10"/>
      <c r="XX849" s="239"/>
      <c r="XY849" s="179" t="s">
        <v>109</v>
      </c>
      <c r="XZ849" s="361" t="s">
        <v>726</v>
      </c>
      <c r="YB849" s="180"/>
      <c r="YC849" s="180">
        <f>VLOOKUP(XZ849,$A$879:$F$2508,6,FALSE)</f>
        <v>3</v>
      </c>
      <c r="YD849" s="179" t="s">
        <v>69</v>
      </c>
      <c r="YE849" s="10">
        <f>YC849*1.1</f>
        <v>3.3000000000000003</v>
      </c>
      <c r="YG849" s="239"/>
      <c r="YH849" s="179" t="s">
        <v>109</v>
      </c>
      <c r="YI849" s="361" t="s">
        <v>469</v>
      </c>
      <c r="YK849" s="180"/>
      <c r="YL849" s="180">
        <f>VLOOKUP(YI849,$A$879:$F$2508,6,FALSE)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1" t="s">
        <v>726</v>
      </c>
      <c r="YT849" s="180"/>
      <c r="YU849" s="180">
        <f>VLOOKUP(YR849,$A$879:$F$2508,6,FALSE)</f>
        <v>3</v>
      </c>
      <c r="YV849" s="179" t="s">
        <v>69</v>
      </c>
      <c r="YW849" s="10">
        <f>YU849*1.1</f>
        <v>3.3000000000000003</v>
      </c>
      <c r="YY849" s="239"/>
      <c r="YZ849" s="179" t="s">
        <v>109</v>
      </c>
      <c r="ZA849" s="361" t="s">
        <v>2162</v>
      </c>
      <c r="ZC849" s="180"/>
      <c r="ZD849" s="180">
        <f>VLOOKUP(ZA849,$A$879:$F$2508,6,FALSE)</f>
        <v>0</v>
      </c>
      <c r="ZE849" s="179" t="s">
        <v>69</v>
      </c>
      <c r="ZF849" s="10">
        <f>ZD849*1.1</f>
        <v>0</v>
      </c>
      <c r="ZH849" s="239"/>
      <c r="ZI849" s="179" t="s">
        <v>109</v>
      </c>
      <c r="ZJ849" s="361" t="s">
        <v>1807</v>
      </c>
      <c r="ZL849" s="180"/>
      <c r="ZM849" s="180">
        <f>VLOOKUP(ZJ849,$A$879:$F$2508,6,FALSE)</f>
        <v>15</v>
      </c>
      <c r="ZN849" s="179" t="s">
        <v>69</v>
      </c>
      <c r="ZO849" s="10">
        <f>ZM849*1.1</f>
        <v>16.5</v>
      </c>
      <c r="ZQ849" s="239"/>
      <c r="ZR849" s="179" t="s">
        <v>109</v>
      </c>
      <c r="ZS849" s="361" t="s">
        <v>996</v>
      </c>
      <c r="ZU849" s="180"/>
      <c r="ZV849" s="180">
        <f>VLOOKUP(ZS849,$A$879:$F$2508,6,FALSE)</f>
        <v>34</v>
      </c>
      <c r="ZW849" s="179" t="s">
        <v>69</v>
      </c>
      <c r="ZX849" s="10">
        <f>ZV849*1.1</f>
        <v>37.400000000000006</v>
      </c>
      <c r="ZY849" s="10"/>
      <c r="ZZ849" s="239"/>
      <c r="AAA849" s="179" t="s">
        <v>109</v>
      </c>
      <c r="AAB849" s="361" t="s">
        <v>1802</v>
      </c>
      <c r="AAD849" s="180"/>
      <c r="AAE849" s="180">
        <f>VLOOKUP(AAB849,$A$879:$F$2508,6,FALSE)</f>
        <v>5</v>
      </c>
      <c r="AAF849" s="179" t="s">
        <v>69</v>
      </c>
      <c r="AAG849" s="10">
        <f>AAE849*1.1</f>
        <v>5.5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VLOOKUP(AAK849,$A$879:$F$2508,6,FALSE)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1" t="s">
        <v>607</v>
      </c>
      <c r="AAV849" s="180"/>
      <c r="AAW849" s="180">
        <f>VLOOKUP(AAT849,$A$879:$F$2508,6,FALSE)</f>
        <v>27</v>
      </c>
      <c r="AAX849" s="179" t="s">
        <v>69</v>
      </c>
      <c r="AAY849" s="10">
        <f>AAW849*1.1</f>
        <v>29.700000000000003</v>
      </c>
      <c r="AAZ849" s="10"/>
      <c r="ABA849" s="239"/>
      <c r="ABB849" s="179" t="s">
        <v>109</v>
      </c>
      <c r="ABC849" s="375" t="s">
        <v>1016</v>
      </c>
      <c r="ABE849" s="180"/>
      <c r="ABF849" s="180">
        <f>VLOOKUP(ABC849,$A$879:$F$2508,6,FALSE)</f>
        <v>71</v>
      </c>
      <c r="ABG849" s="179" t="s">
        <v>69</v>
      </c>
      <c r="ABH849" s="10">
        <f>ABF849*1.1</f>
        <v>78.100000000000009</v>
      </c>
      <c r="ABI849" s="10"/>
      <c r="ABJ849" s="239"/>
      <c r="ABK849" s="179" t="s">
        <v>109</v>
      </c>
      <c r="ABL849" s="361" t="s">
        <v>472</v>
      </c>
      <c r="ABN849" s="180"/>
      <c r="ABO849" s="180">
        <f>VLOOKUP(ABL849,$A$879:$F$2508,6,FALSE)</f>
        <v>0</v>
      </c>
      <c r="ABP849" s="179" t="s">
        <v>69</v>
      </c>
      <c r="ABQ849" s="10">
        <f>ABO849*1.1</f>
        <v>0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VLOOKUP(ABU849,$A$879:$F$2508,6,FALSE)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VLOOKUP(ACD849,$A$879:$F$2508,6,FALSE)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VLOOKUP(ACM849,$A$879:$F$2508,6,FALSE)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VLOOKUP(ACV849,$A$879:$F$2508,6,FALSE)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1" t="s">
        <v>736</v>
      </c>
      <c r="ADG849" s="180"/>
      <c r="ADH849" s="180">
        <f>VLOOKUP(ADE849,$A$879:$F$2508,6,FALSE)</f>
        <v>0</v>
      </c>
      <c r="ADI849" s="179" t="s">
        <v>69</v>
      </c>
      <c r="ADJ849" s="10">
        <f>ADH849*1.1</f>
        <v>0</v>
      </c>
      <c r="ADL849" s="239"/>
      <c r="ADM849" s="179" t="s">
        <v>109</v>
      </c>
      <c r="ADN849" s="75" t="s">
        <v>183</v>
      </c>
      <c r="ADP849" s="180"/>
      <c r="ADQ849" s="180" t="e">
        <f>VLOOKUP(ADN849,$A$879:$F$2508,6,FALSE)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1" t="s">
        <v>2520</v>
      </c>
      <c r="ADY849" s="180"/>
      <c r="ADZ849" s="180">
        <f>VLOOKUP(ADW849,$A$879:$F$2508,6,FALSE)</f>
        <v>6</v>
      </c>
      <c r="AEA849" s="179" t="s">
        <v>69</v>
      </c>
      <c r="AEB849" s="10">
        <f>ADZ849*1.1</f>
        <v>6.6000000000000005</v>
      </c>
      <c r="AED849" s="239"/>
      <c r="AEE849" s="179" t="s">
        <v>109</v>
      </c>
      <c r="AEF849" s="75" t="s">
        <v>183</v>
      </c>
      <c r="AEH849" s="180"/>
      <c r="AEI849" s="180" t="e">
        <f>VLOOKUP(AEF849,$A$879:$F$2508,6,FALSE)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VLOOKUP(AEO849,$A$879:$F$2508,6,FALSE)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VLOOKUP(AEX849,$A$879:$F$2508,6,FALSE)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VLOOKUP(AFG849,$A$879:$F$2508,6,FALSE)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VLOOKUP(AFP849,$A$879:$F$2508,6,FALSE)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1" t="s">
        <v>1807</v>
      </c>
      <c r="AGA849" s="180"/>
      <c r="AGB849" s="180">
        <f>VLOOKUP(AFY849,$A$879:$F$2508,6,FALSE)</f>
        <v>15</v>
      </c>
      <c r="AGC849" s="179" t="s">
        <v>69</v>
      </c>
      <c r="AGD849" s="10">
        <f>AGB849*1.1</f>
        <v>16.5</v>
      </c>
      <c r="AGE849" s="10"/>
      <c r="AGF849" s="239"/>
      <c r="AGG849" s="179" t="s">
        <v>109</v>
      </c>
      <c r="AGH849" s="361" t="s">
        <v>2155</v>
      </c>
      <c r="AGJ849" s="180"/>
      <c r="AGK849" s="180">
        <f>VLOOKUP(AGH849,$A$879:$F$2508,6,FALSE)</f>
        <v>13</v>
      </c>
      <c r="AGL849" s="179" t="s">
        <v>69</v>
      </c>
      <c r="AGM849" s="10">
        <f>AGK849*1.1</f>
        <v>14.3</v>
      </c>
      <c r="AGN849" s="10"/>
      <c r="AGO849" s="239"/>
      <c r="AGP849" s="179" t="s">
        <v>109</v>
      </c>
      <c r="AGQ849" s="361" t="s">
        <v>469</v>
      </c>
      <c r="AGS849" s="180"/>
      <c r="AGT849" s="180">
        <f>VLOOKUP(AGQ849,$A$879:$F$2508,6,FALSE)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1" t="s">
        <v>607</v>
      </c>
      <c r="AHB849" s="180"/>
      <c r="AHC849" s="180">
        <f>VLOOKUP(AGZ849,$A$879:$F$2508,6,FALSE)</f>
        <v>27</v>
      </c>
      <c r="AHD849" s="179" t="s">
        <v>69</v>
      </c>
      <c r="AHE849" s="10">
        <f>AHC849*1.1</f>
        <v>29.700000000000003</v>
      </c>
      <c r="AHF849" s="10"/>
      <c r="AHG849" s="239"/>
      <c r="AHH849" s="179" t="s">
        <v>109</v>
      </c>
      <c r="AHI849" s="441" t="s">
        <v>1726</v>
      </c>
      <c r="AHK849" s="180"/>
      <c r="AHL849" s="180">
        <f>VLOOKUP(AHI849,$A$879:$F$2508,6,FALSE)</f>
        <v>28</v>
      </c>
      <c r="AHM849" s="179" t="s">
        <v>69</v>
      </c>
      <c r="AHN849" s="10">
        <f>AHL849*1.1</f>
        <v>30.800000000000004</v>
      </c>
      <c r="AHO849" s="10"/>
      <c r="AHP849" s="239"/>
      <c r="AHQ849" s="179" t="s">
        <v>109</v>
      </c>
      <c r="AHR849" s="361" t="s">
        <v>619</v>
      </c>
      <c r="AHT849" s="180"/>
      <c r="AHU849" s="180">
        <f>VLOOKUP(AHR849,$A$879:$F$2508,6,FALSE)</f>
        <v>103</v>
      </c>
      <c r="AHV849" s="179" t="s">
        <v>69</v>
      </c>
      <c r="AHW849" s="10">
        <f>AHU849*1.1</f>
        <v>113.30000000000001</v>
      </c>
      <c r="AHX849" s="10"/>
      <c r="AHY849" s="239"/>
      <c r="AHZ849" s="179" t="s">
        <v>109</v>
      </c>
      <c r="AIA849" s="361" t="s">
        <v>607</v>
      </c>
      <c r="AIC849" s="180"/>
      <c r="AID849" s="180">
        <f>VLOOKUP(AIA849,$A$879:$F$2508,6,FALSE)</f>
        <v>27</v>
      </c>
      <c r="AIE849" s="179" t="s">
        <v>69</v>
      </c>
      <c r="AIF849" s="10">
        <f>AID849*1.1</f>
        <v>29.700000000000003</v>
      </c>
      <c r="AIG849" s="10"/>
      <c r="AIH849" s="239"/>
      <c r="AII849" s="179" t="s">
        <v>109</v>
      </c>
      <c r="AIJ849" s="361" t="s">
        <v>469</v>
      </c>
      <c r="AIL849" s="180"/>
      <c r="AIM849" s="180">
        <f>VLOOKUP(AIJ849,$A$879:$F$2508,6,FALSE)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1" t="s">
        <v>518</v>
      </c>
      <c r="AIU849" s="180"/>
      <c r="AIV849" s="180">
        <f>VLOOKUP(AIS849,$A$879:$F$2508,6,FALSE)</f>
        <v>54</v>
      </c>
      <c r="AIW849" s="179" t="s">
        <v>69</v>
      </c>
      <c r="AIX849" s="10">
        <f>AIV849*1.1</f>
        <v>59.400000000000006</v>
      </c>
      <c r="AIY849" s="10"/>
      <c r="AIZ849" s="239"/>
      <c r="AJA849" s="179" t="s">
        <v>109</v>
      </c>
      <c r="AJB849" s="371" t="s">
        <v>1807</v>
      </c>
      <c r="AJD849" s="180"/>
      <c r="AJE849" s="180">
        <f>VLOOKUP(AJB849,$A$879:$F$2508,6,FALSE)</f>
        <v>15</v>
      </c>
      <c r="AJF849" s="179" t="s">
        <v>69</v>
      </c>
      <c r="AJG849" s="10">
        <f>AJE849*1.1</f>
        <v>16.5</v>
      </c>
      <c r="AJH849" s="10"/>
      <c r="AJI849" s="239"/>
      <c r="AJJ849" s="179" t="s">
        <v>109</v>
      </c>
      <c r="AJK849" s="361" t="s">
        <v>3330</v>
      </c>
      <c r="AJM849" s="180"/>
      <c r="AJN849" s="180">
        <f>VLOOKUP(AJK849,$A$879:$F$2508,6,FALSE)</f>
        <v>25</v>
      </c>
      <c r="AJO849" s="179" t="s">
        <v>69</v>
      </c>
      <c r="AJP849" s="10">
        <f>AJN849*1.1</f>
        <v>27.500000000000004</v>
      </c>
      <c r="AJQ849" s="10"/>
      <c r="AJR849" s="239"/>
      <c r="AJS849" s="179" t="s">
        <v>109</v>
      </c>
      <c r="AJT849" s="367" t="s">
        <v>1394</v>
      </c>
      <c r="AJV849" s="180"/>
      <c r="AJW849" s="180">
        <f>VLOOKUP(AJT849,$A$879:$F$2508,6,FALSE)</f>
        <v>21</v>
      </c>
      <c r="AJX849" s="179" t="s">
        <v>69</v>
      </c>
      <c r="AJY849" s="10">
        <f>AJW849*1.1</f>
        <v>23.1</v>
      </c>
      <c r="AJZ849" s="10"/>
      <c r="AKA849" s="239"/>
      <c r="AKB849" s="179" t="s">
        <v>109</v>
      </c>
      <c r="AKC849" s="361" t="s">
        <v>860</v>
      </c>
      <c r="AKE849" s="180"/>
      <c r="AKF849" s="180">
        <f>VLOOKUP(AKC849,$A$879:$F$2508,6,FALSE)</f>
        <v>0</v>
      </c>
      <c r="AKG849" s="179" t="s">
        <v>69</v>
      </c>
      <c r="AKH849" s="10">
        <f>AKF849*1.1</f>
        <v>0</v>
      </c>
      <c r="AKI849" s="10"/>
      <c r="AKJ849" s="239"/>
      <c r="AKK849" s="179" t="s">
        <v>109</v>
      </c>
      <c r="AKL849" s="361" t="s">
        <v>857</v>
      </c>
      <c r="AKN849" s="180"/>
      <c r="AKO849" s="180">
        <f>VLOOKUP(AKL849,$A$879:$F$2508,6,FALSE)</f>
        <v>0</v>
      </c>
      <c r="AKP849" s="179" t="s">
        <v>69</v>
      </c>
      <c r="AKQ849" s="10">
        <f>AKO849*1.1</f>
        <v>0</v>
      </c>
      <c r="AKR849" s="10"/>
      <c r="AKS849" s="239"/>
      <c r="AKT849" s="179" t="s">
        <v>109</v>
      </c>
      <c r="AKU849" s="361" t="s">
        <v>1802</v>
      </c>
      <c r="AKW849" s="180"/>
      <c r="AKX849" s="180">
        <f>VLOOKUP(AKU849,$A$879:$F$2508,6,FALSE)</f>
        <v>5</v>
      </c>
      <c r="AKY849" s="179" t="s">
        <v>69</v>
      </c>
      <c r="AKZ849" s="10">
        <f>AKX849*1.1</f>
        <v>5.5</v>
      </c>
      <c r="ALA849" s="10"/>
      <c r="ALB849" s="239"/>
      <c r="ALC849" s="179" t="s">
        <v>109</v>
      </c>
      <c r="ALD849" s="361" t="s">
        <v>469</v>
      </c>
      <c r="ALF849" s="180"/>
      <c r="ALG849" s="180">
        <f>VLOOKUP(ALD849,$A$879:$F$2508,6,FALSE)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1" t="s">
        <v>3330</v>
      </c>
      <c r="ALO849" s="180"/>
      <c r="ALP849" s="180">
        <f>VLOOKUP(ALM849,$A$879:$F$2508,6,FALSE)</f>
        <v>25</v>
      </c>
      <c r="ALQ849" s="179" t="s">
        <v>69</v>
      </c>
      <c r="ALR849" s="10">
        <f>ALP849*1.1</f>
        <v>27.500000000000004</v>
      </c>
      <c r="ALS849" s="10"/>
      <c r="ALT849" s="239"/>
      <c r="ALU849" s="179" t="s">
        <v>109</v>
      </c>
      <c r="ALV849" s="361" t="s">
        <v>2046</v>
      </c>
      <c r="ALX849" s="180"/>
      <c r="ALY849" s="180">
        <f>VLOOKUP(ALV849,$A$879:$F$2508,6,FALSE)</f>
        <v>102</v>
      </c>
      <c r="ALZ849" s="179" t="s">
        <v>69</v>
      </c>
      <c r="AMA849" s="10">
        <f>ALY849*1.1</f>
        <v>112.2</v>
      </c>
      <c r="AMB849" s="10"/>
      <c r="AMC849" s="239"/>
      <c r="AMD849" s="179" t="s">
        <v>109</v>
      </c>
      <c r="AME849" s="444" t="s">
        <v>857</v>
      </c>
      <c r="AMG849" s="180"/>
      <c r="AMH849" s="180">
        <f>VLOOKUP(AME849,$A$879:$F$2508,6,FALSE)</f>
        <v>0</v>
      </c>
      <c r="AMI849" s="179" t="s">
        <v>69</v>
      </c>
      <c r="AMJ849" s="10">
        <f>AMH849*1.1</f>
        <v>0</v>
      </c>
      <c r="AMK849" s="10"/>
      <c r="AML849" s="239"/>
      <c r="AMM849" s="179" t="s">
        <v>109</v>
      </c>
      <c r="AMN849" s="363" t="s">
        <v>996</v>
      </c>
      <c r="AMP849" s="180"/>
      <c r="AMQ849" s="180">
        <f>VLOOKUP(AMN849,$A$879:$F$2508,6,FALSE)</f>
        <v>34</v>
      </c>
      <c r="AMR849" s="179" t="s">
        <v>69</v>
      </c>
      <c r="AMS849" s="10">
        <f>AMQ849*1.1</f>
        <v>37.400000000000006</v>
      </c>
      <c r="AMT849" s="10"/>
      <c r="AMU849" s="239"/>
      <c r="AMV849" s="179" t="s">
        <v>109</v>
      </c>
      <c r="AMW849" s="361" t="s">
        <v>1741</v>
      </c>
      <c r="AMY849" s="180"/>
      <c r="AMZ849" s="180">
        <f>VLOOKUP(AMW849,$A$879:$F$2508,6,FALSE)</f>
        <v>6</v>
      </c>
      <c r="ANA849" s="179" t="s">
        <v>69</v>
      </c>
      <c r="ANB849" s="10">
        <f>AMZ849*1.1</f>
        <v>6.6000000000000005</v>
      </c>
      <c r="ANC849" s="10"/>
      <c r="AND849" s="239"/>
      <c r="ANE849" s="179" t="s">
        <v>109</v>
      </c>
      <c r="ANF849" s="361" t="s">
        <v>454</v>
      </c>
      <c r="ANH849" s="180"/>
      <c r="ANI849" s="180">
        <f>VLOOKUP(ANF849,$A$879:$F$2508,6,FALSE)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1" t="s">
        <v>607</v>
      </c>
      <c r="ANQ849" s="180"/>
      <c r="ANR849" s="180">
        <f>VLOOKUP(ANO849,$A$879:$F$2508,6,FALSE)</f>
        <v>27</v>
      </c>
      <c r="ANS849" s="179" t="s">
        <v>69</v>
      </c>
      <c r="ANT849" s="10">
        <f>ANR849*1.1</f>
        <v>29.700000000000003</v>
      </c>
      <c r="ANU849" s="10"/>
      <c r="ANV849" s="239"/>
      <c r="ANW849" s="179" t="s">
        <v>109</v>
      </c>
      <c r="ANX849" s="361" t="s">
        <v>726</v>
      </c>
      <c r="ANZ849" s="180"/>
      <c r="AOA849" s="180">
        <f>VLOOKUP(ANX849,$A$879:$F$2508,6,FALSE)</f>
        <v>3</v>
      </c>
      <c r="AOB849" s="179" t="s">
        <v>69</v>
      </c>
      <c r="AOC849" s="10">
        <f>AOA849*1.1</f>
        <v>3.3000000000000003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VLOOKUP(AOG849,$A$879:$F$2508,6,FALSE)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1" t="s">
        <v>469</v>
      </c>
      <c r="AOR849" s="180"/>
      <c r="AOS849" s="180">
        <f>VLOOKUP(AOP849,$A$879:$F$2508,6,FALSE)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7" t="s">
        <v>996</v>
      </c>
      <c r="APA849" s="180"/>
      <c r="APB849" s="180">
        <f>VLOOKUP(AOY849,$A$879:$F$2508,6,FALSE)</f>
        <v>34</v>
      </c>
      <c r="APC849" s="179" t="s">
        <v>69</v>
      </c>
      <c r="APD849" s="10">
        <f>APB849*1.1</f>
        <v>37.400000000000006</v>
      </c>
      <c r="APE849" s="10"/>
      <c r="APF849" s="239"/>
      <c r="APG849" s="179" t="s">
        <v>109</v>
      </c>
      <c r="APH849" s="361" t="s">
        <v>1802</v>
      </c>
      <c r="APJ849" s="180"/>
      <c r="APK849" s="180">
        <f>VLOOKUP(APH849,$A$879:$F$2508,6,FALSE)</f>
        <v>5</v>
      </c>
      <c r="APL849" s="179" t="s">
        <v>69</v>
      </c>
      <c r="APM849" s="10">
        <f>APK849*1.1</f>
        <v>5.5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VLOOKUP(APQ849,$A$879:$F$2508,6,FALSE)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1" t="s">
        <v>469</v>
      </c>
      <c r="AQB849" s="180"/>
      <c r="AQC849" s="180">
        <f>VLOOKUP(APZ849,$A$879:$F$2508,6,FALSE)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1" t="s">
        <v>454</v>
      </c>
      <c r="AQK849" s="180"/>
      <c r="AQL849" s="180">
        <f>VLOOKUP(AQI849,$A$879:$F$2508,6,FALSE)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VLOOKUP(AQR849,$A$879:$F$2508,6,FALSE)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VLOOKUP(ARA849,$A$879:$F$2508,6,FALSE)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VLOOKUP(ARJ849,$A$879:$F$2508,6,FALSE)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VLOOKUP(ARS849,$A$879:$F$2508,6,FALSE)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1" t="s">
        <v>1802</v>
      </c>
      <c r="ASD849" s="180"/>
      <c r="ASE849" s="180">
        <f>VLOOKUP(ASB849,$A$879:$F$2508,6,FALSE)</f>
        <v>5</v>
      </c>
      <c r="ASF849" s="179" t="s">
        <v>69</v>
      </c>
      <c r="ASG849" s="10">
        <f>ASE849*1.1</f>
        <v>5.5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VLOOKUP(ASK849,$A$879:$F$2508,6,FALSE)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1" t="s">
        <v>1722</v>
      </c>
      <c r="ASV849" s="180"/>
      <c r="ASW849" s="180">
        <f>VLOOKUP(AST849,$A$879:$F$2508,6,FALSE)</f>
        <v>8</v>
      </c>
      <c r="ASX849" s="179" t="s">
        <v>69</v>
      </c>
      <c r="ASY849" s="10">
        <f>ASW849*1.1</f>
        <v>8.8000000000000007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VLOOKUP(ATC849,$A$879:$F$2508,6,FALSE)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VLOOKUP(ATL849,$A$879:$F$2508,6,FALSE)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VLOOKUP(ATU849,$A$879:$F$2508,6,FALSE)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VLOOKUP(AUD849,$A$879:$F$2508,6,FALSE)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VLOOKUP(AUM849,$A$879:$F$2508,6,FALSE)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VLOOKUP(AUV849,$A$879:$F$2508,6,FALSE)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VLOOKUP(AVE849,$A$879:$F$2508,6,FALSE)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VLOOKUP(AVN849,$A$879:$F$2508,6,FALSE)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VLOOKUP(AVW849,$A$879:$F$2508,6,FALSE)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VLOOKUP(AWF849,$A$879:$F$2508,6,FALSE)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1" t="s">
        <v>1726</v>
      </c>
      <c r="AWQ849" s="180"/>
      <c r="AWR849" s="180">
        <f>VLOOKUP(AWO849,$A$879:$F$2508,6,FALSE)</f>
        <v>28</v>
      </c>
      <c r="AWS849" s="179" t="s">
        <v>69</v>
      </c>
      <c r="AWT849" s="10">
        <f>AWR849*1.1</f>
        <v>30.800000000000004</v>
      </c>
      <c r="AWU849" s="10"/>
      <c r="AWV849" s="239"/>
      <c r="AWW849" s="179" t="s">
        <v>109</v>
      </c>
      <c r="AWX849" s="361" t="s">
        <v>1807</v>
      </c>
      <c r="AWZ849" s="180"/>
      <c r="AXA849" s="180">
        <f>VLOOKUP(AWX849,$A$879:$F$2508,6,FALSE)</f>
        <v>15</v>
      </c>
      <c r="AXB849" s="179" t="s">
        <v>69</v>
      </c>
      <c r="AXC849" s="10">
        <f>AXA849*1.1</f>
        <v>16.5</v>
      </c>
      <c r="AXD849" s="10"/>
      <c r="AXE849" s="239"/>
      <c r="AXF849" s="179" t="s">
        <v>109</v>
      </c>
      <c r="AXG849" s="361" t="s">
        <v>443</v>
      </c>
      <c r="AXI849" s="180"/>
      <c r="AXJ849" s="180">
        <f>VLOOKUP(AXG849,$A$879:$F$2508,6,FALSE)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1" t="s">
        <v>1802</v>
      </c>
      <c r="AXR849" s="180"/>
      <c r="AXS849" s="180">
        <f>VLOOKUP(AXP849,$A$879:$F$2508,6,FALSE)</f>
        <v>5</v>
      </c>
      <c r="AXT849" s="179" t="s">
        <v>69</v>
      </c>
      <c r="AXU849" s="10">
        <f>AXS849*1.1</f>
        <v>5.5</v>
      </c>
      <c r="AXV849" s="10"/>
      <c r="AXW849" s="239"/>
      <c r="AXX849" s="179" t="s">
        <v>109</v>
      </c>
      <c r="AXY849" s="361" t="s">
        <v>1394</v>
      </c>
      <c r="AYA849" s="180"/>
      <c r="AYB849" s="180">
        <f>VLOOKUP(AXY849,$A$879:$F$2508,6,FALSE)</f>
        <v>21</v>
      </c>
      <c r="AYC849" s="179" t="s">
        <v>69</v>
      </c>
      <c r="AYD849" s="10">
        <f>AYB849*1.1</f>
        <v>23.1</v>
      </c>
      <c r="AYE849" s="10"/>
      <c r="AYF849" s="239"/>
      <c r="AYG849" s="179" t="s">
        <v>109</v>
      </c>
      <c r="AYH849" s="361" t="s">
        <v>726</v>
      </c>
      <c r="AYJ849" s="180"/>
      <c r="AYK849" s="180">
        <f>VLOOKUP(AYH849,$A$879:$F$2508,6,FALSE)</f>
        <v>3</v>
      </c>
      <c r="AYL849" s="179" t="s">
        <v>69</v>
      </c>
      <c r="AYM849" s="10">
        <f>AYK849*1.1</f>
        <v>3.3000000000000003</v>
      </c>
      <c r="AYN849" s="10"/>
      <c r="AYO849" s="239"/>
      <c r="AYP849" s="179" t="s">
        <v>109</v>
      </c>
      <c r="AYQ849" s="361" t="s">
        <v>726</v>
      </c>
      <c r="AYS849" s="180"/>
      <c r="AYT849" s="180">
        <f>VLOOKUP(AYQ849,$A$879:$F$2508,6,FALSE)</f>
        <v>3</v>
      </c>
      <c r="AYU849" s="179" t="s">
        <v>69</v>
      </c>
      <c r="AYV849" s="10">
        <f>AYT849*1.1</f>
        <v>3.3000000000000003</v>
      </c>
      <c r="AYW849" s="10"/>
      <c r="AYX849" s="239"/>
      <c r="AYY849" s="179" t="s">
        <v>109</v>
      </c>
      <c r="AYZ849" s="361" t="s">
        <v>2627</v>
      </c>
      <c r="AZB849" s="180"/>
      <c r="AZC849" s="180">
        <f>VLOOKUP(AYZ849,$A$879:$F$2508,6,FALSE)</f>
        <v>20</v>
      </c>
      <c r="AZD849" s="179" t="s">
        <v>69</v>
      </c>
      <c r="AZE849" s="10">
        <f>AZC849*1.1</f>
        <v>22</v>
      </c>
      <c r="AZF849" s="10"/>
      <c r="AZG849" s="239"/>
      <c r="AZH849" s="179" t="s">
        <v>109</v>
      </c>
      <c r="AZI849" s="361" t="s">
        <v>598</v>
      </c>
      <c r="AZK849" s="180"/>
      <c r="AZL849" s="180">
        <f>VLOOKUP(AZI849,$A$879:$F$2508,6,FALSE)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1" t="s">
        <v>1016</v>
      </c>
      <c r="AZT849" s="180"/>
      <c r="AZU849" s="180">
        <f>VLOOKUP(AZR849,$A$879:$F$2508,6,FALSE)</f>
        <v>71</v>
      </c>
      <c r="AZV849" s="179" t="s">
        <v>69</v>
      </c>
      <c r="AZW849" s="10">
        <f>AZU849*1.1</f>
        <v>78.100000000000009</v>
      </c>
      <c r="AZX849" s="10"/>
      <c r="AZY849" s="239"/>
      <c r="AZZ849" s="179" t="s">
        <v>109</v>
      </c>
      <c r="BAA849" s="361" t="s">
        <v>1807</v>
      </c>
      <c r="BAC849" s="180"/>
      <c r="BAD849" s="180">
        <f>VLOOKUP(BAA849,$A$879:$F$2508,6,FALSE)</f>
        <v>15</v>
      </c>
      <c r="BAE849" s="179" t="s">
        <v>69</v>
      </c>
      <c r="BAF849" s="10">
        <f>BAD849*1.1</f>
        <v>16.5</v>
      </c>
      <c r="BAG849" s="10"/>
      <c r="BAH849" s="239"/>
      <c r="BAI849" s="179" t="s">
        <v>109</v>
      </c>
      <c r="BAJ849" s="441" t="s">
        <v>1726</v>
      </c>
      <c r="BAL849" s="180"/>
      <c r="BAM849" s="180">
        <f>VLOOKUP(BAJ849,$A$879:$F$2508,6,FALSE)</f>
        <v>28</v>
      </c>
      <c r="BAN849" s="179" t="s">
        <v>69</v>
      </c>
      <c r="BAO849" s="10">
        <f>BAM849*1.1</f>
        <v>30.800000000000004</v>
      </c>
      <c r="BAP849" s="10"/>
      <c r="BAQ849" s="239"/>
      <c r="BAR849" s="179" t="s">
        <v>109</v>
      </c>
      <c r="BAS849" s="361" t="s">
        <v>1807</v>
      </c>
      <c r="BAU849" s="180"/>
      <c r="BAV849" s="180">
        <f>VLOOKUP(BAS849,$A$879:$F$2508,6,FALSE)</f>
        <v>15</v>
      </c>
      <c r="BAW849" s="179" t="s">
        <v>69</v>
      </c>
      <c r="BAX849" s="10">
        <f>BAV849*1.1</f>
        <v>16.5</v>
      </c>
      <c r="BAY849" s="10"/>
      <c r="BAZ849" s="239"/>
      <c r="BBA849" s="179" t="s">
        <v>109</v>
      </c>
      <c r="BBB849" s="361" t="s">
        <v>1722</v>
      </c>
      <c r="BBD849" s="180"/>
      <c r="BBE849" s="180">
        <f>VLOOKUP(BBB849,$A$879:$F$2508,6,FALSE)</f>
        <v>8</v>
      </c>
      <c r="BBF849" s="179" t="s">
        <v>69</v>
      </c>
      <c r="BBG849" s="10">
        <f>BBE849*1.1</f>
        <v>8.8000000000000007</v>
      </c>
      <c r="BBH849" s="10"/>
      <c r="BBI849" s="239"/>
      <c r="BBJ849" s="179" t="s">
        <v>109</v>
      </c>
      <c r="BBK849" s="361" t="s">
        <v>1802</v>
      </c>
      <c r="BBM849" s="180"/>
      <c r="BBN849" s="180">
        <f>VLOOKUP(BBK849,$A$879:$F$2508,6,FALSE)</f>
        <v>5</v>
      </c>
      <c r="BBO849" s="179" t="s">
        <v>69</v>
      </c>
      <c r="BBP849" s="10">
        <f>BBN849*1.1</f>
        <v>5.5</v>
      </c>
      <c r="BBQ849" s="10"/>
      <c r="BBR849" s="239"/>
      <c r="BBS849" s="179" t="s">
        <v>109</v>
      </c>
      <c r="BBT849" s="367" t="s">
        <v>1394</v>
      </c>
      <c r="BBV849" s="180"/>
      <c r="BBW849" s="180">
        <f>VLOOKUP(BBT849,$A$879:$F$2508,6,FALSE)</f>
        <v>21</v>
      </c>
      <c r="BBX849" s="179" t="s">
        <v>69</v>
      </c>
      <c r="BBY849" s="10">
        <f>BBW849*1.1</f>
        <v>23.1</v>
      </c>
      <c r="BBZ849" s="10"/>
      <c r="BCA849" s="239"/>
      <c r="BCB849" s="179" t="s">
        <v>109</v>
      </c>
      <c r="BCC849" s="361" t="s">
        <v>472</v>
      </c>
      <c r="BCE849" s="180"/>
      <c r="BCF849" s="180">
        <f>VLOOKUP(BCC849,$A$879:$F$2508,6,FALSE)</f>
        <v>0</v>
      </c>
      <c r="BCG849" s="179" t="s">
        <v>69</v>
      </c>
      <c r="BCH849" s="10">
        <f>BCF849*1.1</f>
        <v>0</v>
      </c>
      <c r="BCI849" s="10"/>
      <c r="BCJ849" s="239"/>
      <c r="BCK849" s="179" t="s">
        <v>109</v>
      </c>
      <c r="BCL849" s="361" t="s">
        <v>1807</v>
      </c>
      <c r="BCN849" s="180"/>
      <c r="BCO849" s="180">
        <f>VLOOKUP(BCL849,$A$879:$F$2508,6,FALSE)</f>
        <v>15</v>
      </c>
      <c r="BCP849" s="179" t="s">
        <v>69</v>
      </c>
      <c r="BCQ849" s="10">
        <f>BCO849*1.1</f>
        <v>16.5</v>
      </c>
      <c r="BCR849" s="10"/>
      <c r="BCS849" s="239"/>
      <c r="BCT849" s="179" t="s">
        <v>109</v>
      </c>
      <c r="BCU849" s="371" t="s">
        <v>2046</v>
      </c>
      <c r="BCW849" s="180"/>
      <c r="BCX849" s="180">
        <f>VLOOKUP(BCU849,$A$879:$F$2508,6,FALSE)</f>
        <v>102</v>
      </c>
      <c r="BCY849" s="179" t="s">
        <v>69</v>
      </c>
      <c r="BCZ849" s="10">
        <f>BCX849*1.1</f>
        <v>112.2</v>
      </c>
      <c r="BDA849" s="10"/>
      <c r="BDB849" s="239"/>
      <c r="BDC849" s="179" t="s">
        <v>109</v>
      </c>
      <c r="BDD849" s="367" t="s">
        <v>469</v>
      </c>
      <c r="BDF849" s="180"/>
      <c r="BDG849" s="180">
        <f>VLOOKUP(BDD849,$A$879:$F$2508,6,FALSE)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1" t="s">
        <v>1802</v>
      </c>
      <c r="BDO849" s="180"/>
      <c r="BDP849" s="180">
        <f>VLOOKUP(BDM849,$A$879:$F$2508,6,FALSE)</f>
        <v>5</v>
      </c>
      <c r="BDQ849" s="179" t="s">
        <v>69</v>
      </c>
      <c r="BDR849" s="10">
        <f>BDP849*1.1</f>
        <v>5.5</v>
      </c>
      <c r="BDS849" s="10"/>
      <c r="BDT849" s="239"/>
      <c r="BDU849" s="179" t="s">
        <v>109</v>
      </c>
      <c r="BDV849" s="361" t="s">
        <v>486</v>
      </c>
      <c r="BDX849" s="180"/>
      <c r="BDY849" s="180">
        <f>VLOOKUP(BDV849,$A$879:$F$2508,6,FALSE)</f>
        <v>9</v>
      </c>
      <c r="BDZ849" s="179" t="s">
        <v>69</v>
      </c>
      <c r="BEA849" s="10">
        <f>BDY849*1.1</f>
        <v>9.9</v>
      </c>
      <c r="BEB849" s="10"/>
      <c r="BEC849" s="239"/>
      <c r="BED849" s="179" t="s">
        <v>109</v>
      </c>
      <c r="BEE849" s="361" t="s">
        <v>607</v>
      </c>
      <c r="BEG849" s="180"/>
      <c r="BEH849" s="180">
        <f>VLOOKUP(BEE849,$A$879:$F$2508,6,FALSE)</f>
        <v>27</v>
      </c>
      <c r="BEI849" s="179" t="s">
        <v>69</v>
      </c>
      <c r="BEJ849" s="10">
        <f>BEH849*1.1</f>
        <v>29.700000000000003</v>
      </c>
      <c r="BEK849" s="10"/>
      <c r="BEL849" s="239"/>
      <c r="BEM849" s="179" t="s">
        <v>109</v>
      </c>
      <c r="BEN849" s="361" t="s">
        <v>469</v>
      </c>
      <c r="BEP849" s="180"/>
      <c r="BEQ849" s="180">
        <f>VLOOKUP(BEN849,$A$879:$F$2508,6,FALSE)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1" t="s">
        <v>469</v>
      </c>
      <c r="BEY849" s="180"/>
      <c r="BEZ849" s="180">
        <f>VLOOKUP(BEW849,$A$879:$F$2508,6,FALSE)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1" t="s">
        <v>478</v>
      </c>
      <c r="BFH849" s="180"/>
      <c r="BFI849" s="180">
        <f>VLOOKUP(BFF849,$A$879:$F$2508,6,FALSE)</f>
        <v>0</v>
      </c>
      <c r="BFJ849" s="179" t="s">
        <v>69</v>
      </c>
      <c r="BFK849" s="10">
        <f>BFI849*1.1</f>
        <v>0</v>
      </c>
      <c r="BFL849" s="10"/>
      <c r="BFM849" s="239"/>
      <c r="BFN849" s="179" t="s">
        <v>109</v>
      </c>
      <c r="BFO849" s="361" t="s">
        <v>1394</v>
      </c>
      <c r="BFQ849" s="180"/>
      <c r="BFR849" s="180">
        <f>VLOOKUP(BFO849,$A$879:$F$2508,6,FALSE)</f>
        <v>21</v>
      </c>
      <c r="BFS849" s="179" t="s">
        <v>69</v>
      </c>
      <c r="BFT849" s="10">
        <f>BFR849*1.1</f>
        <v>23.1</v>
      </c>
      <c r="BFU849" s="10"/>
      <c r="BFV849" s="239"/>
      <c r="BFW849" s="179" t="s">
        <v>109</v>
      </c>
      <c r="BFX849" s="371" t="s">
        <v>607</v>
      </c>
      <c r="BFZ849" s="180"/>
      <c r="BGA849" s="180">
        <f>VLOOKUP(BFX849,$A$879:$F$2508,6,FALSE)</f>
        <v>27</v>
      </c>
      <c r="BGB849" s="179" t="s">
        <v>69</v>
      </c>
      <c r="BGC849" s="10">
        <f>BGA849*1.1</f>
        <v>29.700000000000003</v>
      </c>
      <c r="BGD849" s="10"/>
      <c r="BGE849" s="239"/>
      <c r="BGF849" s="179" t="s">
        <v>109</v>
      </c>
      <c r="BGG849" s="361" t="s">
        <v>860</v>
      </c>
      <c r="BGI849" s="180"/>
      <c r="BGJ849" s="180">
        <f>VLOOKUP(BGG849,$A$879:$F$2508,6,FALSE)</f>
        <v>0</v>
      </c>
      <c r="BGK849" s="179" t="s">
        <v>69</v>
      </c>
      <c r="BGL849" s="10">
        <f>BGJ849*1.1</f>
        <v>0</v>
      </c>
      <c r="BGM849" s="10"/>
      <c r="BGN849" s="239"/>
      <c r="BGO849" s="179" t="s">
        <v>109</v>
      </c>
      <c r="BGP849" s="371" t="s">
        <v>1802</v>
      </c>
      <c r="BGR849" s="180"/>
      <c r="BGS849" s="180">
        <f>VLOOKUP(BGP849,$A$879:$F$2508,6,FALSE)</f>
        <v>5</v>
      </c>
      <c r="BGT849" s="179" t="s">
        <v>69</v>
      </c>
      <c r="BGU849" s="10">
        <f>BGS849*1.1</f>
        <v>5.5</v>
      </c>
      <c r="BGV849" s="10"/>
      <c r="BGW849" s="239"/>
      <c r="BGX849" s="179" t="s">
        <v>109</v>
      </c>
      <c r="BGY849" s="361" t="s">
        <v>454</v>
      </c>
      <c r="BHA849" s="180"/>
      <c r="BHB849" s="180">
        <f>VLOOKUP(BGY849,$A$879:$F$2508,6,FALSE)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4"/>
      <c r="D850" s="179"/>
      <c r="E850" s="179"/>
      <c r="F850" s="179"/>
      <c r="G850" s="10"/>
      <c r="H850" s="10">
        <f>SUM(G845:G849)</f>
        <v>73</v>
      </c>
      <c r="I850" s="233"/>
      <c r="J850" s="179"/>
      <c r="K850" s="438"/>
      <c r="M850" s="179"/>
      <c r="N850" s="179"/>
      <c r="O850" s="179"/>
      <c r="P850" s="10"/>
      <c r="Q850" s="10">
        <f>SUM(P845:P849)</f>
        <v>80.900000000000006</v>
      </c>
      <c r="R850" s="233"/>
      <c r="S850" s="179"/>
      <c r="T850" s="438"/>
      <c r="V850" s="179"/>
      <c r="W850" s="179"/>
      <c r="X850" s="179"/>
      <c r="Y850" s="10"/>
      <c r="Z850" s="10">
        <f>SUM(Y845:Y849)</f>
        <v>67.600000000000009</v>
      </c>
      <c r="AA850" s="233"/>
      <c r="AB850" s="179"/>
      <c r="AC850" s="438"/>
      <c r="AE850" s="179"/>
      <c r="AF850" s="179"/>
      <c r="AG850" s="179"/>
      <c r="AH850" s="10"/>
      <c r="AI850" s="10">
        <f>SUM(AH845:AH849)</f>
        <v>58.5</v>
      </c>
      <c r="AJ850" s="233"/>
      <c r="AK850" s="179"/>
      <c r="AL850" s="438"/>
      <c r="AN850" s="179"/>
      <c r="AO850" s="179"/>
      <c r="AP850" s="179"/>
      <c r="AQ850" s="10"/>
      <c r="AR850" s="10">
        <f>SUM(AQ845:AQ849)</f>
        <v>77.699999999999989</v>
      </c>
      <c r="AS850" s="233"/>
      <c r="AT850" s="179"/>
      <c r="AU850" s="438"/>
      <c r="AW850" s="179"/>
      <c r="AX850" s="179"/>
      <c r="AY850" s="179"/>
      <c r="AZ850" s="10"/>
      <c r="BA850" s="10">
        <f>SUM(AZ845:AZ849)</f>
        <v>93.2</v>
      </c>
      <c r="BB850" s="233"/>
      <c r="BC850" s="179"/>
      <c r="BD850" s="438"/>
      <c r="BF850" s="179"/>
      <c r="BG850" s="179"/>
      <c r="BH850" s="179"/>
      <c r="BI850" s="10"/>
      <c r="BJ850" s="10">
        <f>SUM(BI845:BI849)</f>
        <v>78.899999999999991</v>
      </c>
      <c r="BK850" s="233"/>
      <c r="BL850" s="179"/>
      <c r="BM850" s="438"/>
      <c r="BO850" s="179"/>
      <c r="BP850" s="179"/>
      <c r="BQ850" s="179"/>
      <c r="BR850" s="10"/>
      <c r="BS850" s="10">
        <f>SUM(BR845:BR849)</f>
        <v>71.5</v>
      </c>
      <c r="BT850" s="233"/>
      <c r="BU850" s="179"/>
      <c r="BV850" s="438"/>
      <c r="BX850" s="179"/>
      <c r="BY850" s="179"/>
      <c r="BZ850" s="179"/>
      <c r="CA850" s="10"/>
      <c r="CB850" s="10">
        <f>SUM(CA845:CA849)</f>
        <v>176.29999999999998</v>
      </c>
      <c r="CC850" s="233"/>
      <c r="CD850" s="179"/>
      <c r="CE850" s="438"/>
      <c r="CG850" s="179"/>
      <c r="CH850" s="179"/>
      <c r="CI850" s="179"/>
      <c r="CJ850" s="10"/>
      <c r="CK850" s="10">
        <f>SUM(CJ845:CJ849)</f>
        <v>78.600000000000009</v>
      </c>
      <c r="CL850" s="233"/>
      <c r="CM850" s="179"/>
      <c r="CN850" s="438"/>
      <c r="CP850" s="179"/>
      <c r="CQ850" s="179"/>
      <c r="CR850" s="179"/>
      <c r="CS850" s="10"/>
      <c r="CT850" s="10">
        <f>SUM(CS845:CS849)</f>
        <v>90.6</v>
      </c>
      <c r="CU850" s="233"/>
      <c r="CV850" s="179"/>
      <c r="CW850" s="438"/>
      <c r="CY850" s="179"/>
      <c r="CZ850" s="179"/>
      <c r="DA850" s="179"/>
      <c r="DB850" s="10"/>
      <c r="DC850" s="10">
        <f>SUM(DB845:DB849)</f>
        <v>110.4</v>
      </c>
      <c r="DD850" s="233"/>
      <c r="DE850" s="179"/>
      <c r="DF850" s="438"/>
      <c r="DH850" s="179"/>
      <c r="DI850" s="179"/>
      <c r="DJ850" s="179"/>
      <c r="DK850" s="10"/>
      <c r="DL850" s="10">
        <f>SUM(DK845:DK849)</f>
        <v>38.1</v>
      </c>
      <c r="DM850" s="233"/>
      <c r="DN850" s="179"/>
      <c r="DO850" s="438"/>
      <c r="DQ850" s="179"/>
      <c r="DR850" s="179"/>
      <c r="DS850" s="179"/>
      <c r="DT850" s="10"/>
      <c r="DU850" s="10">
        <f>SUM(DT845:DT849)</f>
        <v>104.5</v>
      </c>
      <c r="DV850" s="233"/>
      <c r="DW850" s="179"/>
      <c r="DX850" s="438"/>
      <c r="DZ850" s="179"/>
      <c r="EA850" s="179"/>
      <c r="EB850" s="179"/>
      <c r="EC850" s="10"/>
      <c r="ED850" s="10">
        <f>SUM(EC845:EC849)</f>
        <v>70.3</v>
      </c>
      <c r="EE850" s="233"/>
      <c r="EF850" s="179"/>
      <c r="EG850" s="438"/>
      <c r="EI850" s="179"/>
      <c r="EJ850" s="179"/>
      <c r="EK850" s="179"/>
      <c r="EL850" s="10"/>
      <c r="EM850" s="10">
        <f>SUM(EL845:EL849)</f>
        <v>91.7</v>
      </c>
      <c r="EN850" s="233"/>
      <c r="EO850" s="179"/>
      <c r="EP850" s="438"/>
      <c r="ER850" s="179"/>
      <c r="ES850" s="179"/>
      <c r="ET850" s="179"/>
      <c r="EU850" s="10"/>
      <c r="EV850" s="10">
        <f>SUM(EU845:EU849)</f>
        <v>94.399999999999991</v>
      </c>
      <c r="EW850" s="233"/>
      <c r="EX850" s="179"/>
      <c r="EY850" s="438"/>
      <c r="FA850" s="179"/>
      <c r="FB850" s="179"/>
      <c r="FC850" s="179"/>
      <c r="FD850" s="10"/>
      <c r="FE850" s="10">
        <f>SUM(FD845:FD849)</f>
        <v>46.4</v>
      </c>
      <c r="FF850" s="233"/>
      <c r="FG850" s="179"/>
      <c r="FH850" s="438"/>
      <c r="FJ850" s="179"/>
      <c r="FK850" s="179"/>
      <c r="FL850" s="179"/>
      <c r="FM850" s="10"/>
      <c r="FN850" s="10">
        <f>SUM(FM845:FM849)</f>
        <v>87.699999999999989</v>
      </c>
      <c r="FO850" s="233"/>
      <c r="FP850" s="179"/>
      <c r="FQ850" s="438"/>
      <c r="FS850" s="179"/>
      <c r="FT850" s="179"/>
      <c r="FU850" s="179"/>
      <c r="FV850" s="10"/>
      <c r="FW850" s="10">
        <f>SUM(FV845:FV849)</f>
        <v>64.8</v>
      </c>
      <c r="FX850" s="233"/>
      <c r="FY850" s="179"/>
      <c r="FZ850" s="370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8"/>
      <c r="GK850" s="179"/>
      <c r="GL850" s="179"/>
      <c r="GM850" s="179"/>
      <c r="GN850" s="10"/>
      <c r="GO850" s="10">
        <f>SUM(GN845:GN849)</f>
        <v>77</v>
      </c>
      <c r="GP850" s="233"/>
      <c r="GQ850" s="179"/>
      <c r="GR850" s="438"/>
      <c r="GT850" s="179"/>
      <c r="GU850" s="179"/>
      <c r="GV850" s="179"/>
      <c r="GW850" s="179"/>
      <c r="GX850" s="10">
        <f>SUM(GW845:GW849)</f>
        <v>184.7</v>
      </c>
      <c r="GY850" s="233"/>
      <c r="GZ850" s="179"/>
      <c r="HA850" s="438"/>
      <c r="HC850" s="179"/>
      <c r="HD850" s="179"/>
      <c r="HE850" s="179"/>
      <c r="HF850" s="10"/>
      <c r="HG850" s="10">
        <f>SUM(HF845:HF849)</f>
        <v>85.8</v>
      </c>
      <c r="HH850" s="233"/>
      <c r="HI850" s="179"/>
      <c r="HJ850" s="438"/>
      <c r="HL850" s="179"/>
      <c r="HM850" s="179"/>
      <c r="HN850" s="179"/>
      <c r="HO850" s="179"/>
      <c r="HP850" s="10">
        <f>SUM(HO845:HO849)</f>
        <v>69.3</v>
      </c>
      <c r="HQ850" s="233"/>
      <c r="HR850" s="179"/>
      <c r="HS850" s="438"/>
      <c r="HU850" s="179"/>
      <c r="HV850" s="179"/>
      <c r="HW850" s="179"/>
      <c r="HX850" s="179"/>
      <c r="HY850" s="10">
        <f>SUM(HX845:HX849)</f>
        <v>87.600000000000009</v>
      </c>
      <c r="HZ850" s="233"/>
      <c r="IA850" s="179"/>
      <c r="IB850" s="438"/>
      <c r="ID850" s="179"/>
      <c r="IE850" s="179"/>
      <c r="IF850" s="179"/>
      <c r="IG850" s="179"/>
      <c r="IH850" s="10">
        <f>SUM(IG845:IG849)</f>
        <v>116.3</v>
      </c>
      <c r="II850" s="233"/>
      <c r="IJ850" s="179"/>
      <c r="IK850" s="438"/>
      <c r="IM850" s="179"/>
      <c r="IN850" s="179"/>
      <c r="IO850" s="179"/>
      <c r="IP850" s="10"/>
      <c r="IQ850" s="10">
        <f>SUM(IP845:IP849)</f>
        <v>72.3</v>
      </c>
      <c r="IR850" s="233"/>
      <c r="IS850" s="179"/>
      <c r="IT850" s="438"/>
      <c r="IV850" s="179"/>
      <c r="IW850" s="179"/>
      <c r="IX850" s="179"/>
      <c r="IY850" s="10"/>
      <c r="IZ850" s="10">
        <f>SUM(IY845:IY849)</f>
        <v>91.300000000000011</v>
      </c>
      <c r="JA850" s="233"/>
      <c r="JB850" s="179"/>
      <c r="JC850" s="438"/>
      <c r="JE850" s="179"/>
      <c r="JF850" s="179"/>
      <c r="JG850" s="179"/>
      <c r="JH850" s="10"/>
      <c r="JI850" s="10">
        <f>SUM(JH845:JH849)</f>
        <v>150.79999999999998</v>
      </c>
      <c r="JJ850" s="233"/>
      <c r="JK850" s="179"/>
      <c r="JL850" s="438"/>
      <c r="JN850" s="179"/>
      <c r="JO850" s="179"/>
      <c r="JP850" s="179"/>
      <c r="JQ850" s="10"/>
      <c r="JR850" s="10">
        <f>SUM(JQ845:JQ849)</f>
        <v>231.5</v>
      </c>
      <c r="JS850" s="233"/>
      <c r="JT850" s="179"/>
      <c r="JU850" s="438"/>
      <c r="JW850" s="179"/>
      <c r="JX850" s="179"/>
      <c r="JY850" s="179"/>
      <c r="JZ850" s="10"/>
      <c r="KA850" s="10">
        <f>SUM(JZ845:JZ849)</f>
        <v>67.099999999999994</v>
      </c>
      <c r="KB850" s="233"/>
      <c r="KC850" s="179"/>
      <c r="KD850" s="370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8"/>
      <c r="KO850" s="179"/>
      <c r="KP850" s="179"/>
      <c r="KQ850" s="179"/>
      <c r="KR850" s="179"/>
      <c r="KS850" s="10">
        <f>SUM(KR845:KR849)</f>
        <v>210.20000000000002</v>
      </c>
      <c r="KT850" s="233"/>
      <c r="KU850" s="179"/>
      <c r="KV850" s="438"/>
      <c r="KX850" s="179"/>
      <c r="KY850" s="179"/>
      <c r="KZ850" s="179"/>
      <c r="LA850" s="10"/>
      <c r="LB850" s="10">
        <f>SUM(LA845:LA849)</f>
        <v>122.6</v>
      </c>
      <c r="LC850" s="233"/>
      <c r="LD850" s="179"/>
      <c r="LE850" s="370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8"/>
      <c r="LP850" s="179"/>
      <c r="LQ850" s="179"/>
      <c r="LR850" s="179"/>
      <c r="LS850" s="10"/>
      <c r="LT850" s="10">
        <f>SUM(LS845:LS849)</f>
        <v>81.2</v>
      </c>
      <c r="LU850" s="233"/>
      <c r="LV850" s="179"/>
      <c r="LW850" s="438"/>
      <c r="LY850" s="179"/>
      <c r="LZ850" s="179"/>
      <c r="MA850" s="179"/>
      <c r="MB850" s="10"/>
      <c r="MC850" s="10">
        <f>SUM(MB845:MB849)</f>
        <v>87.35</v>
      </c>
      <c r="MD850" s="233"/>
      <c r="ME850" s="179"/>
      <c r="MF850" s="438"/>
      <c r="MH850" s="179"/>
      <c r="MI850" s="179"/>
      <c r="MJ850" s="179"/>
      <c r="MK850" s="10"/>
      <c r="ML850" s="10">
        <f>SUM(MK845:MK849)</f>
        <v>197.29999999999998</v>
      </c>
      <c r="MM850" s="233"/>
      <c r="MN850" s="179"/>
      <c r="MO850" s="370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8"/>
      <c r="MZ850" s="179"/>
      <c r="NA850" s="179"/>
      <c r="NB850" s="179"/>
      <c r="NC850" s="10"/>
      <c r="ND850" s="10">
        <f>SUM(NC845:NC849)</f>
        <v>105.45</v>
      </c>
      <c r="NE850" s="233"/>
      <c r="NF850" s="179"/>
      <c r="NG850" s="438"/>
      <c r="NI850" s="179"/>
      <c r="NJ850" s="179"/>
      <c r="NK850" s="179"/>
      <c r="NL850" s="10"/>
      <c r="NM850" s="10">
        <f>SUM(NL845:NL849)</f>
        <v>39.799999999999997</v>
      </c>
      <c r="NN850" s="233"/>
      <c r="NO850" s="179"/>
      <c r="NP850" s="438"/>
      <c r="NR850" s="179"/>
      <c r="NS850" s="179"/>
      <c r="NT850" s="179"/>
      <c r="NU850" s="10"/>
      <c r="NV850" s="10">
        <f>SUM(NU845:NU849)</f>
        <v>79.699999999999989</v>
      </c>
      <c r="NW850" s="233"/>
      <c r="NX850" s="179"/>
      <c r="NY850" s="438"/>
      <c r="OA850" s="179"/>
      <c r="OB850" s="179"/>
      <c r="OC850" s="179"/>
      <c r="OD850" s="179"/>
      <c r="OE850" s="10">
        <f>SUM(OD845:OD849)</f>
        <v>106</v>
      </c>
      <c r="OF850" s="233"/>
      <c r="OG850" s="179"/>
      <c r="OH850" s="438"/>
      <c r="OJ850" s="179"/>
      <c r="OK850" s="179"/>
      <c r="OL850" s="179"/>
      <c r="OM850" s="10"/>
      <c r="ON850" s="10">
        <f>SUM(OM845:OM849)</f>
        <v>184.10000000000002</v>
      </c>
      <c r="OO850" s="233"/>
      <c r="OP850" s="179"/>
      <c r="OQ850" s="438"/>
      <c r="OS850" s="179"/>
      <c r="OT850" s="179"/>
      <c r="OU850" s="179"/>
      <c r="OV850" s="10"/>
      <c r="OW850" s="10">
        <f>SUM(OV845:OV849)</f>
        <v>252.6</v>
      </c>
      <c r="OX850" s="233"/>
      <c r="OY850" s="179"/>
      <c r="OZ850" s="372"/>
      <c r="PB850" s="179"/>
      <c r="PC850" s="179"/>
      <c r="PD850" s="179"/>
      <c r="PE850" s="10"/>
      <c r="PF850" s="10">
        <f>SUM(PE845:PE849)</f>
        <v>228</v>
      </c>
      <c r="PG850" s="233"/>
      <c r="PH850" s="179"/>
      <c r="PI850" s="438"/>
      <c r="PK850" s="179"/>
      <c r="PL850" s="179"/>
      <c r="PM850" s="179"/>
      <c r="PN850" s="10"/>
      <c r="PO850" s="10">
        <f>SUM(PN845:PN849)</f>
        <v>287.89999999999998</v>
      </c>
      <c r="PP850" s="233"/>
      <c r="PQ850" s="179"/>
      <c r="PR850" s="438"/>
      <c r="PT850" s="179"/>
      <c r="PU850" s="179"/>
      <c r="PV850" s="179"/>
      <c r="PW850" s="10"/>
      <c r="PX850" s="10">
        <f>SUM(PW845:PW849)</f>
        <v>168.2</v>
      </c>
      <c r="PY850" s="233"/>
      <c r="PZ850" s="179"/>
      <c r="QA850" s="364"/>
      <c r="QC850" s="179"/>
      <c r="QD850" s="179"/>
      <c r="QE850" s="179"/>
      <c r="QF850" s="10"/>
      <c r="QG850" s="10">
        <f>SUM(QF845:QF849)</f>
        <v>126.1</v>
      </c>
      <c r="QH850" s="233"/>
      <c r="QI850" s="179"/>
      <c r="QJ850" s="370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9"/>
      <c r="QU850" s="179"/>
      <c r="QV850" s="179"/>
      <c r="QW850" s="179"/>
      <c r="QX850" s="10"/>
      <c r="QY850" s="10">
        <f>SUM(QX845:QX849)</f>
        <v>88.9</v>
      </c>
      <c r="QZ850" s="233"/>
      <c r="RA850" s="179"/>
      <c r="RB850" s="438"/>
      <c r="RD850" s="179"/>
      <c r="RE850" s="179"/>
      <c r="RF850" s="179"/>
      <c r="RG850" s="10"/>
      <c r="RH850" s="10">
        <f>SUM(RG845:RG849)</f>
        <v>382.2</v>
      </c>
      <c r="RI850" s="233"/>
      <c r="RJ850" s="179"/>
      <c r="RK850" s="438"/>
      <c r="RM850" s="179"/>
      <c r="RN850" s="179"/>
      <c r="RO850" s="179"/>
      <c r="RP850" s="179"/>
      <c r="RQ850" s="10">
        <f>SUM(RP845:RP849)</f>
        <v>83.1</v>
      </c>
      <c r="RR850" s="233"/>
      <c r="RS850" s="179"/>
      <c r="RT850" s="370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8"/>
      <c r="SE850" s="179"/>
      <c r="SF850" s="179"/>
      <c r="SG850" s="179"/>
      <c r="SH850" s="10"/>
      <c r="SI850" s="10">
        <f>SUM(SH845:SH849)</f>
        <v>342.5</v>
      </c>
      <c r="SJ850" s="239"/>
      <c r="SK850" s="179"/>
      <c r="SL850" s="438"/>
      <c r="SN850" s="179"/>
      <c r="SO850" s="179"/>
      <c r="SP850" s="179"/>
      <c r="SQ850" s="10"/>
      <c r="SR850" s="10">
        <f>SUM(SQ845:SQ849)</f>
        <v>99.1</v>
      </c>
      <c r="SS850" s="239"/>
      <c r="ST850" s="179"/>
      <c r="SU850" s="438"/>
      <c r="SW850" s="179"/>
      <c r="SX850" s="179"/>
      <c r="SY850" s="179"/>
      <c r="SZ850" s="10"/>
      <c r="TA850" s="10">
        <f>SUM(SZ845:SZ849)</f>
        <v>124.7</v>
      </c>
      <c r="TB850" s="239"/>
      <c r="TC850" s="179"/>
      <c r="TD850" s="370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9"/>
      <c r="TO850" s="179"/>
      <c r="TP850" s="179"/>
      <c r="TQ850" s="179"/>
      <c r="TR850" s="10"/>
      <c r="TS850" s="10">
        <f>SUM(TR845:TR849)</f>
        <v>62</v>
      </c>
      <c r="TT850" s="239"/>
      <c r="TU850" s="179"/>
      <c r="TV850" s="439"/>
      <c r="TX850" s="179"/>
      <c r="TY850" s="179"/>
      <c r="TZ850" s="179"/>
      <c r="UA850" s="10"/>
      <c r="UB850" s="10">
        <f>SUM(UA845:UA849)</f>
        <v>123.30000000000001</v>
      </c>
      <c r="UC850" s="239"/>
      <c r="UD850" s="179"/>
      <c r="UE850" s="439"/>
      <c r="UG850" s="179"/>
      <c r="UH850" s="179"/>
      <c r="UI850" s="179"/>
      <c r="UJ850" s="10"/>
      <c r="UK850" s="10">
        <f>SUM(UJ845:UJ849)</f>
        <v>11.4</v>
      </c>
      <c r="UL850" s="239"/>
      <c r="UM850" s="179"/>
      <c r="UN850" s="370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9"/>
      <c r="UY850" s="179"/>
      <c r="UZ850" s="179"/>
      <c r="VA850" s="179"/>
      <c r="VB850" s="10"/>
      <c r="VC850" s="10">
        <f>SUM(VB845:VB849)</f>
        <v>239.7</v>
      </c>
      <c r="VD850" s="239"/>
      <c r="VE850" s="179"/>
      <c r="VF850" s="370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9"/>
      <c r="VQ850" s="179"/>
      <c r="VR850" s="179"/>
      <c r="VS850" s="179"/>
      <c r="VT850" s="10"/>
      <c r="VU850" s="10">
        <f>SUM(VT845:VT849)</f>
        <v>84.5</v>
      </c>
      <c r="VV850" s="239"/>
      <c r="VW850" s="179"/>
      <c r="VX850" s="370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9"/>
      <c r="WI850" s="179"/>
      <c r="WJ850" s="179"/>
      <c r="WK850" s="179"/>
      <c r="WL850" s="179"/>
      <c r="WM850" s="10">
        <f>SUM(WL845:WL849)</f>
        <v>225.49999999999997</v>
      </c>
      <c r="WN850" s="239"/>
      <c r="WO850" s="179"/>
      <c r="WP850" s="439"/>
      <c r="WQ850" s="179"/>
      <c r="WR850" s="179"/>
      <c r="WS850" s="179"/>
      <c r="WT850" s="179"/>
      <c r="WU850" s="10"/>
      <c r="WV850" s="10">
        <f>SUM(WU845:WU849)</f>
        <v>39.799999999999997</v>
      </c>
      <c r="WW850" s="239"/>
      <c r="WX850" s="179"/>
      <c r="WY850" s="439"/>
      <c r="XA850" s="179"/>
      <c r="XB850" s="179"/>
      <c r="XC850" s="179"/>
      <c r="XD850" s="179"/>
      <c r="XE850" s="10">
        <f>SUM(XD845:XD849)</f>
        <v>279.3</v>
      </c>
      <c r="XF850" s="239"/>
      <c r="XG850" s="179"/>
      <c r="XH850" s="372"/>
      <c r="XJ850" s="179"/>
      <c r="XK850" s="179"/>
      <c r="XL850" s="179"/>
      <c r="XM850" s="179"/>
      <c r="XN850" s="10">
        <f>SUM(XM845:XM849)</f>
        <v>120.69999999999999</v>
      </c>
      <c r="XO850" s="239"/>
      <c r="XP850" s="179"/>
      <c r="XQ850" s="439"/>
      <c r="XS850" s="179"/>
      <c r="XT850" s="179"/>
      <c r="XU850" s="179"/>
      <c r="XV850" s="10"/>
      <c r="XW850" s="10">
        <f>SUM(XV845:XV849)</f>
        <v>69.599999999999994</v>
      </c>
      <c r="XX850" s="239"/>
      <c r="XY850" s="179"/>
      <c r="XZ850" s="439"/>
      <c r="YB850" s="179"/>
      <c r="YC850" s="179"/>
      <c r="YD850" s="179"/>
      <c r="YE850" s="10"/>
      <c r="YF850" s="10">
        <f>SUM(YE845:YE849)</f>
        <v>78</v>
      </c>
      <c r="YG850" s="239"/>
      <c r="YH850" s="179"/>
      <c r="YI850" s="439"/>
      <c r="YK850" s="179"/>
      <c r="YL850" s="179"/>
      <c r="YM850" s="179"/>
      <c r="YN850" s="10"/>
      <c r="YO850" s="10">
        <f>SUM(YN845:YN849)</f>
        <v>190.29999999999998</v>
      </c>
      <c r="YP850" s="239"/>
      <c r="YQ850" s="179"/>
      <c r="YR850" s="439"/>
      <c r="YT850" s="179"/>
      <c r="YU850" s="179"/>
      <c r="YV850" s="179"/>
      <c r="YW850" s="10"/>
      <c r="YX850" s="10">
        <f>SUM(YW845:YW849)</f>
        <v>18.899999999999999</v>
      </c>
      <c r="YY850" s="239"/>
      <c r="YZ850" s="179"/>
      <c r="ZA850" s="439"/>
      <c r="ZC850" s="179"/>
      <c r="ZD850" s="179"/>
      <c r="ZE850" s="179"/>
      <c r="ZF850" s="10"/>
      <c r="ZG850" s="10">
        <f>SUM(ZF845:ZF849)</f>
        <v>112.70000000000002</v>
      </c>
      <c r="ZH850" s="239"/>
      <c r="ZI850" s="179"/>
      <c r="ZJ850" s="439"/>
      <c r="ZL850" s="179"/>
      <c r="ZM850" s="179"/>
      <c r="ZN850" s="179"/>
      <c r="ZO850" s="10"/>
      <c r="ZP850" s="10">
        <f>SUM(ZO845:ZO849)</f>
        <v>74.8</v>
      </c>
      <c r="ZQ850" s="239"/>
      <c r="ZR850" s="179"/>
      <c r="ZS850" s="439"/>
      <c r="ZU850" s="179"/>
      <c r="ZV850" s="179"/>
      <c r="ZW850" s="179"/>
      <c r="ZX850" s="10"/>
      <c r="ZY850" s="10">
        <f>SUM(ZX845:ZX849)</f>
        <v>144.70000000000002</v>
      </c>
      <c r="ZZ850" s="239"/>
      <c r="AAA850" s="179"/>
      <c r="AAB850" s="439"/>
      <c r="AAD850" s="179"/>
      <c r="AAE850" s="179"/>
      <c r="AAF850" s="179"/>
      <c r="AAG850" s="10"/>
      <c r="AAH850" s="10">
        <f>SUM(AAG845:AAG849)</f>
        <v>146.9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9"/>
      <c r="AAV850" s="179"/>
      <c r="AAW850" s="179"/>
      <c r="AAX850" s="179"/>
      <c r="AAY850" s="10"/>
      <c r="AAZ850" s="10">
        <f>SUM(AAY845:AAY849)</f>
        <v>144.6</v>
      </c>
      <c r="ABA850" s="239"/>
      <c r="ABB850" s="179"/>
      <c r="ABC850" s="440"/>
      <c r="ABE850" s="179"/>
      <c r="ABF850" s="179"/>
      <c r="ABG850" s="179"/>
      <c r="ABH850" s="10"/>
      <c r="ABI850" s="10">
        <f>SUM(ABH845:ABH849)</f>
        <v>285.89999999999998</v>
      </c>
      <c r="ABJ850" s="239"/>
      <c r="ABK850" s="179"/>
      <c r="ABL850" s="439"/>
      <c r="ABN850" s="179"/>
      <c r="ABO850" s="179"/>
      <c r="ABP850" s="179"/>
      <c r="ABQ850" s="10"/>
      <c r="ABR850" s="10">
        <f>SUM(ABQ845:ABQ849)</f>
        <v>39.099999999999994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9"/>
      <c r="ADG850" s="179"/>
      <c r="ADH850" s="179"/>
      <c r="ADI850" s="179"/>
      <c r="ADJ850" s="10"/>
      <c r="ADK850" s="10">
        <f>SUM(ADJ845:ADJ849)</f>
        <v>87.1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9"/>
      <c r="ADY850" s="179"/>
      <c r="ADZ850" s="179"/>
      <c r="AEA850" s="179"/>
      <c r="AEB850" s="10"/>
      <c r="AEC850" s="10">
        <f>SUM(AEB845:AEB849)</f>
        <v>48.1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9"/>
      <c r="AGA850" s="179"/>
      <c r="AGB850" s="179"/>
      <c r="AGC850" s="179"/>
      <c r="AGD850" s="10"/>
      <c r="AGE850" s="10">
        <f>SUM(AGD845:AGD849)</f>
        <v>39.299999999999997</v>
      </c>
      <c r="AGF850" s="239"/>
      <c r="AGG850" s="179"/>
      <c r="AGH850" s="439"/>
      <c r="AGJ850" s="179"/>
      <c r="AGK850" s="179"/>
      <c r="AGL850" s="179"/>
      <c r="AGM850" s="10"/>
      <c r="AGN850" s="10">
        <f>SUM(AGM845:AGM849)</f>
        <v>89.399999999999991</v>
      </c>
      <c r="AGO850" s="239"/>
      <c r="AGP850" s="179"/>
      <c r="AGQ850" s="439"/>
      <c r="AGS850" s="179"/>
      <c r="AGT850" s="179"/>
      <c r="AGU850" s="179"/>
      <c r="AGV850" s="10"/>
      <c r="AGW850" s="10">
        <f>SUM(AGV845:AGV849)</f>
        <v>114.49999999999999</v>
      </c>
      <c r="AGX850" s="239"/>
      <c r="AGY850" s="179"/>
      <c r="AGZ850" s="439"/>
      <c r="AHB850" s="179"/>
      <c r="AHC850" s="179"/>
      <c r="AHD850" s="179"/>
      <c r="AHE850" s="10"/>
      <c r="AHF850" s="10">
        <f>SUM(AHE845:AHE849)</f>
        <v>57.6</v>
      </c>
      <c r="AHG850" s="239"/>
      <c r="AHH850" s="179"/>
      <c r="AHI850" s="442"/>
      <c r="AHK850" s="179"/>
      <c r="AHL850" s="179"/>
      <c r="AHM850" s="179"/>
      <c r="AHN850" s="10"/>
      <c r="AHO850" s="10">
        <f>SUM(AHN845:AHN849)</f>
        <v>224.9</v>
      </c>
      <c r="AHP850" s="239"/>
      <c r="AHQ850" s="179"/>
      <c r="AHR850" s="439"/>
      <c r="AHT850" s="179"/>
      <c r="AHU850" s="179"/>
      <c r="AHV850" s="179"/>
      <c r="AHW850" s="10"/>
      <c r="AHX850" s="10">
        <f>SUM(AHW845:AHW849)</f>
        <v>257.70000000000005</v>
      </c>
      <c r="AHY850" s="239"/>
      <c r="AHZ850" s="179"/>
      <c r="AIA850" s="439"/>
      <c r="AIC850" s="179"/>
      <c r="AID850" s="179"/>
      <c r="AIE850" s="179"/>
      <c r="AIF850" s="10"/>
      <c r="AIG850" s="10">
        <f>SUM(AIF845:AIF849)</f>
        <v>86</v>
      </c>
      <c r="AIH850" s="239"/>
      <c r="AII850" s="179"/>
      <c r="AIJ850" s="439"/>
      <c r="AIL850" s="179"/>
      <c r="AIM850" s="179"/>
      <c r="AIN850" s="179"/>
      <c r="AIO850" s="10"/>
      <c r="AIP850" s="10">
        <f>SUM(AIO845:AIO849)</f>
        <v>138.39999999999998</v>
      </c>
      <c r="AIQ850" s="239"/>
      <c r="AIR850" s="179"/>
      <c r="AIS850" s="439"/>
      <c r="AIU850" s="179"/>
      <c r="AIV850" s="179"/>
      <c r="AIW850" s="179"/>
      <c r="AIX850" s="10"/>
      <c r="AIY850" s="10">
        <f>SUM(AIX845:AIX849)</f>
        <v>217.2</v>
      </c>
      <c r="AIZ850" s="239"/>
      <c r="AJA850" s="179"/>
      <c r="AJB850" s="372"/>
      <c r="AJD850" s="179"/>
      <c r="AJE850" s="179"/>
      <c r="AJF850" s="179"/>
      <c r="AJG850" s="10"/>
      <c r="AJH850" s="10">
        <f>SUM(AJG845:AJG849)</f>
        <v>276.5</v>
      </c>
      <c r="AJI850" s="239"/>
      <c r="AJJ850" s="179"/>
      <c r="AJK850" s="439"/>
      <c r="AJM850" s="179"/>
      <c r="AJN850" s="179"/>
      <c r="AJO850" s="179"/>
      <c r="AJP850" s="10"/>
      <c r="AJQ850" s="10">
        <f>SUM(AJP845:AJP849)</f>
        <v>100.7</v>
      </c>
      <c r="AJR850" s="239"/>
      <c r="AJS850" s="179"/>
      <c r="AJT850" s="367"/>
      <c r="AJV850" s="179"/>
      <c r="AJW850" s="179"/>
      <c r="AJX850" s="179"/>
      <c r="AJY850" s="10"/>
      <c r="AJZ850" s="10">
        <f>SUM(AJY845:AJY849)</f>
        <v>94</v>
      </c>
      <c r="AKA850" s="239"/>
      <c r="AKB850" s="179"/>
      <c r="AKC850" s="439"/>
      <c r="AKE850" s="179"/>
      <c r="AKF850" s="179"/>
      <c r="AKG850" s="179"/>
      <c r="AKH850" s="10"/>
      <c r="AKI850" s="10">
        <f>SUM(AKH845:AKH849)</f>
        <v>83.1</v>
      </c>
      <c r="AKJ850" s="239"/>
      <c r="AKK850" s="179"/>
      <c r="AKL850" s="439"/>
      <c r="AKN850" s="179"/>
      <c r="AKO850" s="179"/>
      <c r="AKP850" s="179"/>
      <c r="AKQ850" s="10"/>
      <c r="AKR850" s="10">
        <f>SUM(AKQ845:AKQ849)</f>
        <v>35.700000000000003</v>
      </c>
      <c r="AKS850" s="239"/>
      <c r="AKT850" s="179"/>
      <c r="AKU850" s="439"/>
      <c r="AKW850" s="179"/>
      <c r="AKX850" s="179"/>
      <c r="AKY850" s="179"/>
      <c r="AKZ850" s="10"/>
      <c r="ALA850" s="10">
        <f>SUM(AKZ845:AKZ849)</f>
        <v>75.3</v>
      </c>
      <c r="ALB850" s="239"/>
      <c r="ALC850" s="179"/>
      <c r="ALD850" s="439"/>
      <c r="ALF850" s="179"/>
      <c r="ALG850" s="179"/>
      <c r="ALH850" s="179"/>
      <c r="ALI850" s="10"/>
      <c r="ALJ850" s="10">
        <f>SUM(ALI845:ALI849)</f>
        <v>100.65</v>
      </c>
      <c r="ALK850" s="239"/>
      <c r="ALL850" s="179"/>
      <c r="ALM850" s="439"/>
      <c r="ALO850" s="179"/>
      <c r="ALP850" s="179"/>
      <c r="ALQ850" s="179"/>
      <c r="ALR850" s="10"/>
      <c r="ALS850" s="10">
        <f>SUM(ALR845:ALR849)</f>
        <v>60.5</v>
      </c>
      <c r="ALT850" s="239"/>
      <c r="ALU850" s="179"/>
      <c r="ALV850" s="439"/>
      <c r="ALX850" s="179"/>
      <c r="ALY850" s="179"/>
      <c r="ALZ850" s="179"/>
      <c r="AMA850" s="10"/>
      <c r="AMB850" s="10">
        <f>SUM(AMA845:AMA849)</f>
        <v>201.60000000000002</v>
      </c>
      <c r="AMC850" s="239"/>
      <c r="AMD850" s="179"/>
      <c r="AME850" s="445"/>
      <c r="AMG850" s="179"/>
      <c r="AMH850" s="179"/>
      <c r="AMI850" s="179"/>
      <c r="AMJ850" s="10"/>
      <c r="AMK850" s="10">
        <f>SUM(AMJ845:AMJ849)</f>
        <v>46.7</v>
      </c>
      <c r="AML850" s="239"/>
      <c r="AMM850" s="179"/>
      <c r="AMN850" s="364"/>
      <c r="AMP850" s="179"/>
      <c r="AMQ850" s="179"/>
      <c r="AMR850" s="179"/>
      <c r="AMS850" s="10"/>
      <c r="AMT850" s="10">
        <f>SUM(AMS845:AMS849)</f>
        <v>126.4</v>
      </c>
      <c r="AMU850" s="239"/>
      <c r="AMV850" s="179"/>
      <c r="AMW850" s="439"/>
      <c r="AMY850" s="179"/>
      <c r="AMZ850" s="179"/>
      <c r="ANA850" s="179"/>
      <c r="ANB850" s="10"/>
      <c r="ANC850" s="10">
        <f>SUM(ANB845:ANB849)</f>
        <v>234.9</v>
      </c>
      <c r="AND850" s="239"/>
      <c r="ANE850" s="179"/>
      <c r="ANF850" s="439"/>
      <c r="ANH850" s="179"/>
      <c r="ANI850" s="179"/>
      <c r="ANJ850" s="179"/>
      <c r="ANK850" s="10"/>
      <c r="ANL850" s="10">
        <f>SUM(ANK845:ANK849)</f>
        <v>86.2</v>
      </c>
      <c r="ANM850" s="239"/>
      <c r="ANN850" s="179"/>
      <c r="ANO850" s="372"/>
      <c r="ANQ850" s="179"/>
      <c r="ANR850" s="179"/>
      <c r="ANS850" s="179"/>
      <c r="ANT850" s="10"/>
      <c r="ANU850" s="10">
        <f>SUM(ANT845:ANT849)</f>
        <v>152.89999999999998</v>
      </c>
      <c r="ANV850" s="239"/>
      <c r="ANW850" s="179"/>
      <c r="ANX850" s="439"/>
      <c r="ANZ850" s="179"/>
      <c r="AOA850" s="179"/>
      <c r="AOB850" s="179"/>
      <c r="AOC850" s="10"/>
      <c r="AOD850" s="10">
        <f>SUM(AOC845:AOC849)</f>
        <v>240.10000000000002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9"/>
      <c r="AOR850" s="179"/>
      <c r="AOS850" s="179"/>
      <c r="AOT850" s="179"/>
      <c r="AOU850" s="10"/>
      <c r="AOV850" s="10">
        <f>SUM(AOU845:AOU849)</f>
        <v>80.3</v>
      </c>
      <c r="AOW850" s="239"/>
      <c r="AOX850" s="179"/>
      <c r="AOY850" s="364"/>
      <c r="APA850" s="179"/>
      <c r="APB850" s="179"/>
      <c r="APC850" s="179"/>
      <c r="APD850" s="10"/>
      <c r="APE850" s="10">
        <f>SUM(APD845:APD849)</f>
        <v>78.100000000000009</v>
      </c>
      <c r="APF850" s="239"/>
      <c r="APG850" s="179"/>
      <c r="APH850" s="439"/>
      <c r="APJ850" s="179"/>
      <c r="APK850" s="179"/>
      <c r="APL850" s="179"/>
      <c r="APM850" s="10"/>
      <c r="APN850" s="10">
        <f>SUM(APM845:APM849)</f>
        <v>69.8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9"/>
      <c r="AQB850" s="179"/>
      <c r="AQC850" s="179"/>
      <c r="AQD850" s="179"/>
      <c r="AQE850" s="10"/>
      <c r="AQF850" s="10">
        <f>SUM(AQE845:AQE849)</f>
        <v>95.2</v>
      </c>
      <c r="AQG850" s="239"/>
      <c r="AQH850" s="179"/>
      <c r="AQI850" s="439"/>
      <c r="AQK850" s="179"/>
      <c r="AQL850" s="179"/>
      <c r="AQM850" s="179"/>
      <c r="AQN850" s="10"/>
      <c r="AQO850" s="10">
        <f>SUM(AQN845:AQN849)</f>
        <v>141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9"/>
      <c r="ASD850" s="179"/>
      <c r="ASE850" s="179"/>
      <c r="ASF850" s="179"/>
      <c r="ASG850" s="10"/>
      <c r="ASH850" s="10">
        <f>SUM(ASG845:ASG849)</f>
        <v>64.3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9"/>
      <c r="ASV850" s="179"/>
      <c r="ASW850" s="179"/>
      <c r="ASX850" s="179"/>
      <c r="ASY850" s="10"/>
      <c r="ASZ850" s="10">
        <f>SUM(ASY845:ASY849)</f>
        <v>93.899999999999991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9"/>
      <c r="AWQ850" s="179"/>
      <c r="AWR850" s="179"/>
      <c r="AWS850" s="179"/>
      <c r="AWT850" s="10"/>
      <c r="AWU850" s="10">
        <f>SUM(AWT845:AWT849)</f>
        <v>121</v>
      </c>
      <c r="AWV850" s="239"/>
      <c r="AWW850" s="179"/>
      <c r="AWX850" s="439"/>
      <c r="AWZ850" s="179"/>
      <c r="AXA850" s="179"/>
      <c r="AXB850" s="179"/>
      <c r="AXC850" s="10"/>
      <c r="AXD850" s="10">
        <f>SUM(AXC845:AXC849)</f>
        <v>106.6</v>
      </c>
      <c r="AXE850" s="239"/>
      <c r="AXF850" s="179"/>
      <c r="AXG850" s="439"/>
      <c r="AXI850" s="179"/>
      <c r="AXJ850" s="179"/>
      <c r="AXK850" s="179"/>
      <c r="AXL850" s="10"/>
      <c r="AXM850" s="10">
        <f>SUM(AXL845:AXL849)</f>
        <v>142.60000000000002</v>
      </c>
      <c r="AXN850" s="239"/>
      <c r="AXO850" s="179"/>
      <c r="AXP850" s="439"/>
      <c r="AXR850" s="179"/>
      <c r="AXS850" s="179"/>
      <c r="AXT850" s="179"/>
      <c r="AXU850" s="10"/>
      <c r="AXV850" s="10">
        <f>SUM(AXU845:AXU849)</f>
        <v>53.300000000000004</v>
      </c>
      <c r="AXW850" s="239"/>
      <c r="AXX850" s="179"/>
      <c r="AXY850" s="439"/>
      <c r="AYA850" s="179"/>
      <c r="AYB850" s="179"/>
      <c r="AYC850" s="179"/>
      <c r="AYD850" s="10"/>
      <c r="AYE850" s="10">
        <f>SUM(AYD845:AYD849)</f>
        <v>179.99999999999997</v>
      </c>
      <c r="AYF850" s="239"/>
      <c r="AYG850" s="179"/>
      <c r="AYH850" s="439"/>
      <c r="AYJ850" s="179"/>
      <c r="AYK850" s="179"/>
      <c r="AYL850" s="179"/>
      <c r="AYM850" s="10"/>
      <c r="AYN850" s="10">
        <f>SUM(AYM845:AYM849)</f>
        <v>149.10000000000002</v>
      </c>
      <c r="AYO850" s="239"/>
      <c r="AYP850" s="179"/>
      <c r="AYQ850" s="439"/>
      <c r="AYS850" s="179"/>
      <c r="AYT850" s="179"/>
      <c r="AYU850" s="179"/>
      <c r="AYV850" s="10"/>
      <c r="AYW850" s="10">
        <f>SUM(AYV845:AYV849)</f>
        <v>42.099999999999994</v>
      </c>
      <c r="AYX850" s="239"/>
      <c r="AYY850" s="179"/>
      <c r="AYZ850" s="439"/>
      <c r="AZB850" s="179"/>
      <c r="AZC850" s="179"/>
      <c r="AZD850" s="179"/>
      <c r="AZE850" s="10"/>
      <c r="AZF850" s="10">
        <f>SUM(AZE845:AZE849)</f>
        <v>154.4</v>
      </c>
      <c r="AZG850" s="239"/>
      <c r="AZH850" s="179"/>
      <c r="AZI850" s="439"/>
      <c r="AZK850" s="179"/>
      <c r="AZL850" s="179"/>
      <c r="AZM850" s="179"/>
      <c r="AZN850" s="10"/>
      <c r="AZO850" s="10">
        <f>SUM(AZN845:AZN849)</f>
        <v>119.2</v>
      </c>
      <c r="AZP850" s="239"/>
      <c r="AZQ850" s="179"/>
      <c r="AZR850" s="439"/>
      <c r="AZT850" s="179"/>
      <c r="AZU850" s="179"/>
      <c r="AZV850" s="179"/>
      <c r="AZW850" s="10"/>
      <c r="AZX850" s="10">
        <f>SUM(AZW845:AZW849)</f>
        <v>261.40000000000003</v>
      </c>
      <c r="AZY850" s="239"/>
      <c r="AZZ850" s="179"/>
      <c r="BAA850" s="439"/>
      <c r="BAC850" s="179"/>
      <c r="BAD850" s="179"/>
      <c r="BAE850" s="179"/>
      <c r="BAF850" s="10"/>
      <c r="BAG850" s="10">
        <f>SUM(BAF845:BAF849)</f>
        <v>106</v>
      </c>
      <c r="BAH850" s="239"/>
      <c r="BAI850" s="179"/>
      <c r="BAJ850" s="442"/>
      <c r="BAL850" s="179"/>
      <c r="BAM850" s="179"/>
      <c r="BAN850" s="179"/>
      <c r="BAO850" s="10"/>
      <c r="BAP850" s="10">
        <f>SUM(BAO845:BAO849)</f>
        <v>252.5</v>
      </c>
      <c r="BAQ850" s="239"/>
      <c r="BAR850" s="179"/>
      <c r="BAS850" s="439"/>
      <c r="BAU850" s="179"/>
      <c r="BAV850" s="179"/>
      <c r="BAW850" s="179"/>
      <c r="BAX850" s="10"/>
      <c r="BAY850" s="10">
        <f>SUM(BAX845:BAX849)</f>
        <v>113.60000000000001</v>
      </c>
      <c r="BAZ850" s="239"/>
      <c r="BBA850" s="179"/>
      <c r="BBB850" s="439"/>
      <c r="BBD850" s="179"/>
      <c r="BBE850" s="179"/>
      <c r="BBF850" s="179"/>
      <c r="BBG850" s="10"/>
      <c r="BBH850" s="10">
        <f>SUM(BBG845:BBG849)</f>
        <v>268.8</v>
      </c>
      <c r="BBI850" s="239"/>
      <c r="BBJ850" s="179"/>
      <c r="BBK850" s="439"/>
      <c r="BBM850" s="179"/>
      <c r="BBN850" s="179"/>
      <c r="BBO850" s="179"/>
      <c r="BBP850" s="10"/>
      <c r="BBQ850" s="10">
        <f>SUM(BBP845:BBP849)</f>
        <v>40.299999999999997</v>
      </c>
      <c r="BBR850" s="239"/>
      <c r="BBS850" s="179"/>
      <c r="BBT850" s="367"/>
      <c r="BBV850" s="179"/>
      <c r="BBW850" s="179"/>
      <c r="BBX850" s="179"/>
      <c r="BBY850" s="10"/>
      <c r="BBZ850" s="10">
        <f>SUM(BBY845:BBY849)</f>
        <v>282</v>
      </c>
      <c r="BCA850" s="239"/>
      <c r="BCB850" s="179"/>
      <c r="BCC850" s="439"/>
      <c r="BCE850" s="179"/>
      <c r="BCF850" s="179"/>
      <c r="BCG850" s="179"/>
      <c r="BCH850" s="10"/>
      <c r="BCI850" s="10">
        <f>SUM(BCH845:BCH849)</f>
        <v>210.70000000000002</v>
      </c>
      <c r="BCJ850" s="239"/>
      <c r="BCK850" s="179"/>
      <c r="BCL850" s="439"/>
      <c r="BCN850" s="179"/>
      <c r="BCO850" s="179"/>
      <c r="BCP850" s="179"/>
      <c r="BCQ850" s="10"/>
      <c r="BCR850" s="10">
        <f>SUM(BCQ845:BCQ849)</f>
        <v>233.4</v>
      </c>
      <c r="BCS850" s="239"/>
      <c r="BCT850" s="179"/>
      <c r="BCU850" s="372"/>
      <c r="BCW850" s="179"/>
      <c r="BCX850" s="179"/>
      <c r="BCY850" s="179"/>
      <c r="BCZ850" s="10"/>
      <c r="BDA850" s="10">
        <f>SUM(BCZ845:BCZ849)</f>
        <v>171.4</v>
      </c>
      <c r="BDB850" s="239"/>
      <c r="BDC850" s="179"/>
      <c r="BDD850" s="367"/>
      <c r="BDF850" s="179"/>
      <c r="BDG850" s="179"/>
      <c r="BDH850" s="179"/>
      <c r="BDI850" s="10"/>
      <c r="BDJ850" s="10">
        <f>SUM(BDI845:BDI849)</f>
        <v>132.79999999999998</v>
      </c>
      <c r="BDK850" s="239"/>
      <c r="BDL850" s="179"/>
      <c r="BDM850" s="439"/>
      <c r="BDO850" s="179"/>
      <c r="BDP850" s="179"/>
      <c r="BDQ850" s="179"/>
      <c r="BDR850" s="10"/>
      <c r="BDS850" s="10">
        <f>SUM(BDR845:BDR849)</f>
        <v>78.5</v>
      </c>
      <c r="BDT850" s="239"/>
      <c r="BDU850" s="179"/>
      <c r="BDV850" s="439"/>
      <c r="BDX850" s="179"/>
      <c r="BDY850" s="179"/>
      <c r="BDZ850" s="179"/>
      <c r="BEA850" s="10"/>
      <c r="BEB850" s="10">
        <f>SUM(BEA845:BEA849)</f>
        <v>52.9</v>
      </c>
      <c r="BEC850" s="239"/>
      <c r="BED850" s="179"/>
      <c r="BEE850" s="439"/>
      <c r="BEG850" s="179"/>
      <c r="BEH850" s="179"/>
      <c r="BEI850" s="179"/>
      <c r="BEJ850" s="10"/>
      <c r="BEK850" s="10">
        <f>SUM(BEJ845:BEJ849)</f>
        <v>153.30000000000001</v>
      </c>
      <c r="BEL850" s="239"/>
      <c r="BEM850" s="179"/>
      <c r="BEN850" s="439"/>
      <c r="BEP850" s="179"/>
      <c r="BEQ850" s="179"/>
      <c r="BER850" s="179"/>
      <c r="BES850" s="10"/>
      <c r="BET850" s="10">
        <f>SUM(BES845:BES849)</f>
        <v>150.6</v>
      </c>
      <c r="BEU850" s="239"/>
      <c r="BEV850" s="179"/>
      <c r="BEW850" s="439"/>
      <c r="BEY850" s="179"/>
      <c r="BEZ850" s="179"/>
      <c r="BFA850" s="179"/>
      <c r="BFB850" s="10"/>
      <c r="BFC850" s="10">
        <f>SUM(BFB845:BFB849)</f>
        <v>170.29999999999998</v>
      </c>
      <c r="BFD850" s="239"/>
      <c r="BFE850" s="179"/>
      <c r="BFF850" s="439"/>
      <c r="BFH850" s="179"/>
      <c r="BFI850" s="179"/>
      <c r="BFJ850" s="179"/>
      <c r="BFK850" s="10"/>
      <c r="BFL850" s="10">
        <f>SUM(BFK845:BFK849)</f>
        <v>85.1</v>
      </c>
      <c r="BFM850" s="239"/>
      <c r="BFN850" s="179"/>
      <c r="BFO850" s="439"/>
      <c r="BFQ850" s="179"/>
      <c r="BFR850" s="179"/>
      <c r="BFS850" s="179"/>
      <c r="BFT850" s="10"/>
      <c r="BFU850" s="10">
        <f>SUM(BFT845:BFT849)</f>
        <v>156.19999999999999</v>
      </c>
      <c r="BFV850" s="239"/>
      <c r="BFW850" s="179"/>
      <c r="BFX850" s="372"/>
      <c r="BFZ850" s="179"/>
      <c r="BGA850" s="179"/>
      <c r="BGB850" s="179"/>
      <c r="BGC850" s="10"/>
      <c r="BGD850" s="10">
        <f>SUM(BGC845:BGC849)</f>
        <v>250.5</v>
      </c>
      <c r="BGE850" s="239"/>
      <c r="BGF850" s="179"/>
      <c r="BGG850" s="439"/>
      <c r="BGI850" s="179"/>
      <c r="BGJ850" s="179"/>
      <c r="BGK850" s="179"/>
      <c r="BGL850" s="10"/>
      <c r="BGM850" s="10">
        <f>SUM(BGL845:BGL849)</f>
        <v>82.1</v>
      </c>
      <c r="BGN850" s="239"/>
      <c r="BGO850" s="179"/>
      <c r="BGP850" s="372"/>
      <c r="BGR850" s="179"/>
      <c r="BGS850" s="179"/>
      <c r="BGT850" s="179"/>
      <c r="BGU850" s="10"/>
      <c r="BGV850" s="10">
        <f>SUM(BGU845:BGU849)</f>
        <v>46.3</v>
      </c>
      <c r="BGW850" s="239"/>
      <c r="BGX850" s="179"/>
      <c r="BGY850" s="439"/>
      <c r="BHA850" s="179"/>
      <c r="BHB850" s="179"/>
      <c r="BHC850" s="179"/>
      <c r="BHD850" s="10"/>
      <c r="BHE850" s="10">
        <f>SUM(BHD845:BHD849)</f>
        <v>134</v>
      </c>
    </row>
    <row r="851" spans="1:1565" s="14" customFormat="1" ht="15">
      <c r="A851" s="179" t="s">
        <v>110</v>
      </c>
      <c r="B851" s="363" t="s">
        <v>980</v>
      </c>
      <c r="D851" s="248">
        <f>IF(C851="Kopman",2,1)</f>
        <v>1</v>
      </c>
      <c r="E851" s="180">
        <f>VLOOKUP(B851,$A$879:$F$2508,6,FALSE)</f>
        <v>15</v>
      </c>
      <c r="F851" s="179" t="s">
        <v>61</v>
      </c>
      <c r="G851" s="10">
        <f>E851*1.5*D851</f>
        <v>22.5</v>
      </c>
      <c r="H851" s="10"/>
      <c r="I851" s="233"/>
      <c r="J851" s="179" t="s">
        <v>110</v>
      </c>
      <c r="K851" s="361" t="s">
        <v>502</v>
      </c>
      <c r="M851" s="248">
        <f>IF(L851="Kopman",2,1)</f>
        <v>1</v>
      </c>
      <c r="N851" s="180">
        <f>VLOOKUP(K851,$A$879:$F$2508,6,FALSE)</f>
        <v>9</v>
      </c>
      <c r="O851" s="179" t="s">
        <v>61</v>
      </c>
      <c r="P851" s="10">
        <f>N851*1.5*M851</f>
        <v>13.5</v>
      </c>
      <c r="Q851" s="10"/>
      <c r="R851" s="233"/>
      <c r="S851" s="179" t="s">
        <v>110</v>
      </c>
      <c r="T851" s="361" t="s">
        <v>980</v>
      </c>
      <c r="V851" s="248">
        <f>IF(U851="Kopman",2,1)</f>
        <v>1</v>
      </c>
      <c r="W851" s="180">
        <f>VLOOKUP(T851,$A$879:$F$2508,6,FALSE)</f>
        <v>15</v>
      </c>
      <c r="X851" s="179" t="s">
        <v>61</v>
      </c>
      <c r="Y851" s="10">
        <f>W851*1.5*V851</f>
        <v>22.5</v>
      </c>
      <c r="Z851" s="10"/>
      <c r="AA851" s="233"/>
      <c r="AB851" s="179" t="s">
        <v>110</v>
      </c>
      <c r="AC851" s="361" t="s">
        <v>502</v>
      </c>
      <c r="AE851" s="248">
        <f>IF(AD851="Kopman",2,1)</f>
        <v>1</v>
      </c>
      <c r="AF851" s="180">
        <f>VLOOKUP(AC851,$A$879:$F$2508,6,FALSE)</f>
        <v>9</v>
      </c>
      <c r="AG851" s="179" t="s">
        <v>61</v>
      </c>
      <c r="AH851" s="10">
        <f>AF851*1.5*AE851</f>
        <v>13.5</v>
      </c>
      <c r="AI851" s="10"/>
      <c r="AJ851" s="233"/>
      <c r="AK851" s="179" t="s">
        <v>110</v>
      </c>
      <c r="AL851" s="361" t="s">
        <v>970</v>
      </c>
      <c r="AN851" s="248">
        <f>IF(AM851="Kopman",2,1)</f>
        <v>1</v>
      </c>
      <c r="AO851" s="180">
        <f>VLOOKUP(AL851,$A$879:$F$2508,6,FALSE)</f>
        <v>0</v>
      </c>
      <c r="AP851" s="179" t="s">
        <v>61</v>
      </c>
      <c r="AQ851" s="10">
        <f>AO851*1.5*AN851</f>
        <v>0</v>
      </c>
      <c r="AR851" s="10"/>
      <c r="AS851" s="233"/>
      <c r="AT851" s="179" t="s">
        <v>110</v>
      </c>
      <c r="AU851" s="361" t="s">
        <v>970</v>
      </c>
      <c r="AW851" s="248">
        <f>IF(AV851="Kopman",2,1)</f>
        <v>1</v>
      </c>
      <c r="AX851" s="180">
        <f>VLOOKUP(AU851,$A$879:$F$2508,6,FALSE)</f>
        <v>0</v>
      </c>
      <c r="AY851" s="179" t="s">
        <v>61</v>
      </c>
      <c r="AZ851" s="10">
        <f>AX851*1.5*AW851</f>
        <v>0</v>
      </c>
      <c r="BA851" s="10"/>
      <c r="BB851" s="233"/>
      <c r="BC851" s="179" t="s">
        <v>110</v>
      </c>
      <c r="BD851" s="361" t="s">
        <v>502</v>
      </c>
      <c r="BF851" s="248">
        <f>IF(BE851="Kopman",2,1)</f>
        <v>1</v>
      </c>
      <c r="BG851" s="180">
        <f>VLOOKUP(BD851,$A$879:$F$2508,6,FALSE)</f>
        <v>9</v>
      </c>
      <c r="BH851" s="179" t="s">
        <v>61</v>
      </c>
      <c r="BI851" s="10">
        <f>BG851*1.5*BF851</f>
        <v>13.5</v>
      </c>
      <c r="BJ851" s="10"/>
      <c r="BK851" s="233"/>
      <c r="BL851" s="179" t="s">
        <v>110</v>
      </c>
      <c r="BM851" s="361" t="s">
        <v>502</v>
      </c>
      <c r="BO851" s="248">
        <f>IF(BN851="Kopman",2,1)</f>
        <v>1</v>
      </c>
      <c r="BP851" s="180">
        <f>VLOOKUP(BM851,$A$879:$F$2508,6,FALSE)</f>
        <v>9</v>
      </c>
      <c r="BQ851" s="179" t="s">
        <v>61</v>
      </c>
      <c r="BR851" s="10">
        <f>BP851*1.5*BO851</f>
        <v>13.5</v>
      </c>
      <c r="BS851" s="10"/>
      <c r="BT851" s="233"/>
      <c r="BU851" s="179" t="s">
        <v>110</v>
      </c>
      <c r="BV851" s="361" t="s">
        <v>502</v>
      </c>
      <c r="BX851" s="248">
        <f>IF(BW851="Kopman",2,1)</f>
        <v>1</v>
      </c>
      <c r="BY851" s="180">
        <f>VLOOKUP(BV851,$A$879:$F$2508,6,FALSE)</f>
        <v>9</v>
      </c>
      <c r="BZ851" s="179" t="s">
        <v>61</v>
      </c>
      <c r="CA851" s="10">
        <f>BY851*1.5*BX851</f>
        <v>13.5</v>
      </c>
      <c r="CB851" s="10"/>
      <c r="CC851" s="233"/>
      <c r="CD851" s="179" t="s">
        <v>110</v>
      </c>
      <c r="CE851" s="361" t="s">
        <v>502</v>
      </c>
      <c r="CG851" s="248">
        <f>IF(CF851="Kopman",2,1)</f>
        <v>1</v>
      </c>
      <c r="CH851" s="180">
        <f>VLOOKUP(CE851,$A$879:$F$2508,6,FALSE)</f>
        <v>9</v>
      </c>
      <c r="CI851" s="179" t="s">
        <v>61</v>
      </c>
      <c r="CJ851" s="10">
        <f>CH851*1.5*CG851</f>
        <v>13.5</v>
      </c>
      <c r="CK851" s="10"/>
      <c r="CL851" s="233"/>
      <c r="CM851" s="179" t="s">
        <v>110</v>
      </c>
      <c r="CN851" s="361" t="s">
        <v>1963</v>
      </c>
      <c r="CP851" s="248">
        <f>IF(CO851="Kopman",2,1)</f>
        <v>1</v>
      </c>
      <c r="CQ851" s="180">
        <f>VLOOKUP(CN851,$A$879:$F$2508,6,FALSE)</f>
        <v>22</v>
      </c>
      <c r="CR851" s="179" t="s">
        <v>61</v>
      </c>
      <c r="CS851" s="10">
        <f>CQ851*1.5*CP851</f>
        <v>33</v>
      </c>
      <c r="CT851" s="10"/>
      <c r="CU851" s="233"/>
      <c r="CV851" s="179" t="s">
        <v>110</v>
      </c>
      <c r="CW851" s="361" t="s">
        <v>502</v>
      </c>
      <c r="CY851" s="248">
        <f>IF(CX851="Kopman",2,1)</f>
        <v>1</v>
      </c>
      <c r="CZ851" s="180">
        <f>VLOOKUP(CW851,$A$879:$F$2508,6,FALSE)</f>
        <v>9</v>
      </c>
      <c r="DA851" s="179" t="s">
        <v>61</v>
      </c>
      <c r="DB851" s="10">
        <f>CZ851*1.5*CY851</f>
        <v>13.5</v>
      </c>
      <c r="DC851" s="10"/>
      <c r="DD851" s="233"/>
      <c r="DE851" s="179" t="s">
        <v>110</v>
      </c>
      <c r="DF851" s="362" t="s">
        <v>502</v>
      </c>
      <c r="DG851" s="14" t="s">
        <v>1662</v>
      </c>
      <c r="DH851" s="248">
        <f>IF(DG851="Kopman",2,1)</f>
        <v>2</v>
      </c>
      <c r="DI851" s="180">
        <f>VLOOKUP(DF851,$A$879:$F$2508,6,FALSE)</f>
        <v>9</v>
      </c>
      <c r="DJ851" s="179" t="s">
        <v>61</v>
      </c>
      <c r="DK851" s="10">
        <f>DI851*1.5*DH851</f>
        <v>27</v>
      </c>
      <c r="DL851" s="10"/>
      <c r="DM851" s="233"/>
      <c r="DN851" s="179" t="s">
        <v>110</v>
      </c>
      <c r="DO851" s="361" t="s">
        <v>970</v>
      </c>
      <c r="DQ851" s="248">
        <f>IF(DP851="Kopman",2,1)</f>
        <v>1</v>
      </c>
      <c r="DR851" s="180">
        <f>VLOOKUP(DO851,$A$879:$F$2508,6,FALSE)</f>
        <v>0</v>
      </c>
      <c r="DS851" s="179" t="s">
        <v>61</v>
      </c>
      <c r="DT851" s="10">
        <f>DR851*1.5*DQ851</f>
        <v>0</v>
      </c>
      <c r="DU851" s="10"/>
      <c r="DV851" s="233"/>
      <c r="DW851" s="179" t="s">
        <v>110</v>
      </c>
      <c r="DX851" s="361" t="s">
        <v>502</v>
      </c>
      <c r="DZ851" s="248">
        <f>IF(DY851="Kopman",2,1)</f>
        <v>1</v>
      </c>
      <c r="EA851" s="180">
        <f>VLOOKUP(DX851,$A$879:$F$2508,6,FALSE)</f>
        <v>9</v>
      </c>
      <c r="EB851" s="179" t="s">
        <v>61</v>
      </c>
      <c r="EC851" s="10">
        <f>EA851*1.5*DZ851</f>
        <v>13.5</v>
      </c>
      <c r="ED851" s="10"/>
      <c r="EE851" s="233"/>
      <c r="EF851" s="179" t="s">
        <v>110</v>
      </c>
      <c r="EG851" s="361" t="s">
        <v>970</v>
      </c>
      <c r="EI851" s="248">
        <f>IF(EH851="Kopman",2,1)</f>
        <v>1</v>
      </c>
      <c r="EJ851" s="180">
        <f>VLOOKUP(EG851,$A$879:$F$2508,6,FALSE)</f>
        <v>0</v>
      </c>
      <c r="EK851" s="179" t="s">
        <v>61</v>
      </c>
      <c r="EL851" s="10">
        <f>EJ851*1.5*EI851</f>
        <v>0</v>
      </c>
      <c r="EM851" s="10"/>
      <c r="EN851" s="233"/>
      <c r="EO851" s="179" t="s">
        <v>110</v>
      </c>
      <c r="EP851" s="361" t="s">
        <v>502</v>
      </c>
      <c r="ER851" s="248">
        <f>IF(EQ851="Kopman",2,1)</f>
        <v>1</v>
      </c>
      <c r="ES851" s="180">
        <f>VLOOKUP(EP851,$A$879:$F$2508,6,FALSE)</f>
        <v>9</v>
      </c>
      <c r="ET851" s="179" t="s">
        <v>61</v>
      </c>
      <c r="EU851" s="10">
        <f>ES851*1.5*ER851</f>
        <v>13.5</v>
      </c>
      <c r="EV851" s="10"/>
      <c r="EW851" s="233"/>
      <c r="EX851" s="179" t="s">
        <v>110</v>
      </c>
      <c r="EY851" s="361" t="s">
        <v>502</v>
      </c>
      <c r="FA851" s="248">
        <f>IF(EZ851="Kopman",2,1)</f>
        <v>1</v>
      </c>
      <c r="FB851" s="180">
        <f>VLOOKUP(EY851,$A$879:$F$2508,6,FALSE)</f>
        <v>9</v>
      </c>
      <c r="FC851" s="179" t="s">
        <v>61</v>
      </c>
      <c r="FD851" s="10">
        <f>FB851*1.5*FA851</f>
        <v>13.5</v>
      </c>
      <c r="FE851" s="10"/>
      <c r="FF851" s="233"/>
      <c r="FG851" s="179" t="s">
        <v>110</v>
      </c>
      <c r="FH851" s="361" t="s">
        <v>502</v>
      </c>
      <c r="FJ851" s="248">
        <f>IF(FI851="Kopman",2,1)</f>
        <v>1</v>
      </c>
      <c r="FK851" s="180">
        <f>VLOOKUP(FH851,$A$879:$F$2508,6,FALSE)</f>
        <v>9</v>
      </c>
      <c r="FL851" s="179" t="s">
        <v>61</v>
      </c>
      <c r="FM851" s="10">
        <f>FK851*1.5*FJ851</f>
        <v>13.5</v>
      </c>
      <c r="FN851" s="10"/>
      <c r="FO851" s="233"/>
      <c r="FP851" s="179" t="s">
        <v>110</v>
      </c>
      <c r="FQ851" s="361" t="s">
        <v>502</v>
      </c>
      <c r="FS851" s="248">
        <f>IF(FR851="Kopman",2,1)</f>
        <v>1</v>
      </c>
      <c r="FT851" s="180">
        <f>VLOOKUP(FQ851,$A$879:$F$2508,6,FALSE)</f>
        <v>9</v>
      </c>
      <c r="FU851" s="179" t="s">
        <v>61</v>
      </c>
      <c r="FV851" s="10">
        <f>FT851*1.5*FS851</f>
        <v>13.5</v>
      </c>
      <c r="FW851" s="10"/>
      <c r="FX851" s="233"/>
      <c r="FY851" s="179" t="s">
        <v>110</v>
      </c>
      <c r="FZ851" s="369" t="s">
        <v>183</v>
      </c>
      <c r="GB851" s="248">
        <f>IF(GA851="Kopman",2,1)</f>
        <v>1</v>
      </c>
      <c r="GC851" s="180" t="e">
        <f>VLOOKUP(FZ851,$A$879:$F$2508,6,FALSE)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1" t="s">
        <v>970</v>
      </c>
      <c r="GK851" s="248">
        <f>IF(GJ851="Kopman",2,1)</f>
        <v>1</v>
      </c>
      <c r="GL851" s="180">
        <f>VLOOKUP(GI851,$A$879:$F$2508,6,FALSE)</f>
        <v>0</v>
      </c>
      <c r="GM851" s="179" t="s">
        <v>61</v>
      </c>
      <c r="GN851" s="10">
        <f>GL851*1.5*GK851</f>
        <v>0</v>
      </c>
      <c r="GO851" s="10"/>
      <c r="GP851" s="233"/>
      <c r="GQ851" s="179" t="s">
        <v>110</v>
      </c>
      <c r="GR851" s="361" t="s">
        <v>1963</v>
      </c>
      <c r="GT851" s="248">
        <f>IF(GS851="Kopman",2,1)</f>
        <v>1</v>
      </c>
      <c r="GU851" s="180">
        <f>VLOOKUP(GR851,$A$879:$F$2508,6,FALSE)</f>
        <v>22</v>
      </c>
      <c r="GV851" s="179" t="s">
        <v>61</v>
      </c>
      <c r="GW851" s="10">
        <f>GU851*1.5*GT851</f>
        <v>33</v>
      </c>
      <c r="GX851" s="10"/>
      <c r="GY851" s="233"/>
      <c r="GZ851" s="179" t="s">
        <v>110</v>
      </c>
      <c r="HA851" s="361" t="s">
        <v>502</v>
      </c>
      <c r="HC851" s="248">
        <f>IF(HB851="Kopman",2,1)</f>
        <v>1</v>
      </c>
      <c r="HD851" s="180">
        <f>VLOOKUP(HA851,$A$879:$F$2508,6,FALSE)</f>
        <v>9</v>
      </c>
      <c r="HE851" s="179" t="s">
        <v>61</v>
      </c>
      <c r="HF851" s="10">
        <f>HD851*1.5*HC851</f>
        <v>13.5</v>
      </c>
      <c r="HG851" s="10"/>
      <c r="HH851" s="233"/>
      <c r="HI851" s="179" t="s">
        <v>110</v>
      </c>
      <c r="HJ851" s="361" t="s">
        <v>502</v>
      </c>
      <c r="HL851" s="248">
        <f>IF(HK851="Kopman",2,1)</f>
        <v>1</v>
      </c>
      <c r="HM851" s="180">
        <f>VLOOKUP(HJ851,$A$879:$F$2508,6,FALSE)</f>
        <v>9</v>
      </c>
      <c r="HN851" s="179" t="s">
        <v>61</v>
      </c>
      <c r="HO851" s="10">
        <f>HM851*1.5*HL851</f>
        <v>13.5</v>
      </c>
      <c r="HP851" s="10"/>
      <c r="HQ851" s="233"/>
      <c r="HR851" s="179" t="s">
        <v>110</v>
      </c>
      <c r="HS851" s="361" t="s">
        <v>2595</v>
      </c>
      <c r="HU851" s="248">
        <f>IF(HT851="Kopman",2,1)</f>
        <v>1</v>
      </c>
      <c r="HV851" s="180">
        <f>VLOOKUP(HS851,$A$879:$F$2508,6,FALSE)</f>
        <v>9</v>
      </c>
      <c r="HW851" s="179" t="s">
        <v>61</v>
      </c>
      <c r="HX851" s="10">
        <f>HV851*1.5*HU851</f>
        <v>13.5</v>
      </c>
      <c r="HY851" s="10"/>
      <c r="HZ851" s="233"/>
      <c r="IA851" s="179" t="s">
        <v>110</v>
      </c>
      <c r="IB851" s="362" t="s">
        <v>502</v>
      </c>
      <c r="IC851" s="14" t="s">
        <v>1662</v>
      </c>
      <c r="ID851" s="248">
        <f>IF(IC851="Kopman",2,1)</f>
        <v>2</v>
      </c>
      <c r="IE851" s="180">
        <f>VLOOKUP(IB851,$A$879:$F$2508,6,FALSE)</f>
        <v>9</v>
      </c>
      <c r="IF851" s="179" t="s">
        <v>61</v>
      </c>
      <c r="IG851" s="10">
        <f>IE851*1.5*ID851</f>
        <v>27</v>
      </c>
      <c r="IH851" s="10"/>
      <c r="II851" s="233"/>
      <c r="IJ851" s="179" t="s">
        <v>110</v>
      </c>
      <c r="IK851" s="361" t="s">
        <v>970</v>
      </c>
      <c r="IM851" s="248">
        <f>IF(IL851="Kopman",2,1)</f>
        <v>1</v>
      </c>
      <c r="IN851" s="180">
        <f>VLOOKUP(IK851,$A$879:$F$2508,6,FALSE)</f>
        <v>0</v>
      </c>
      <c r="IO851" s="179" t="s">
        <v>61</v>
      </c>
      <c r="IP851" s="10">
        <f>IN851*1.5*IM851</f>
        <v>0</v>
      </c>
      <c r="IQ851" s="10"/>
      <c r="IR851" s="233"/>
      <c r="IS851" s="179" t="s">
        <v>110</v>
      </c>
      <c r="IT851" s="361" t="s">
        <v>502</v>
      </c>
      <c r="IV851" s="248">
        <f>IF(IU851="Kopman",2,1)</f>
        <v>1</v>
      </c>
      <c r="IW851" s="180">
        <f>VLOOKUP(IT851,$A$879:$F$2508,6,FALSE)</f>
        <v>9</v>
      </c>
      <c r="IX851" s="179" t="s">
        <v>61</v>
      </c>
      <c r="IY851" s="10">
        <f>IW851*1.5*IV851</f>
        <v>13.5</v>
      </c>
      <c r="IZ851" s="10"/>
      <c r="JA851" s="233"/>
      <c r="JB851" s="179" t="s">
        <v>110</v>
      </c>
      <c r="JC851" s="361" t="s">
        <v>2574</v>
      </c>
      <c r="JE851" s="248">
        <f>IF(JD851="Kopman",2,1)</f>
        <v>1</v>
      </c>
      <c r="JF851" s="180">
        <f>VLOOKUP(JC851,$A$879:$F$2508,6,FALSE)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1" t="s">
        <v>3118</v>
      </c>
      <c r="JN851" s="248">
        <f>IF(JM851="Kopman",2,1)</f>
        <v>1</v>
      </c>
      <c r="JO851" s="180">
        <f>VLOOKUP(JL851,$A$879:$F$2508,6,FALSE)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1" t="s">
        <v>502</v>
      </c>
      <c r="JW851" s="248">
        <f>IF(JV851="Kopman",2,1)</f>
        <v>1</v>
      </c>
      <c r="JX851" s="180">
        <f>VLOOKUP(JU851,$A$879:$F$2508,6,FALSE)</f>
        <v>9</v>
      </c>
      <c r="JY851" s="179" t="s">
        <v>61</v>
      </c>
      <c r="JZ851" s="10">
        <f>JX851*1.5*JW851</f>
        <v>13.5</v>
      </c>
      <c r="KA851" s="10"/>
      <c r="KB851" s="233"/>
      <c r="KC851" s="179" t="s">
        <v>110</v>
      </c>
      <c r="KD851" s="369" t="s">
        <v>183</v>
      </c>
      <c r="KF851" s="248">
        <f>IF(KE851="Kopman",2,1)</f>
        <v>1</v>
      </c>
      <c r="KG851" s="180" t="e">
        <f>VLOOKUP(KD851,$A$879:$F$2508,6,FALSE)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1" t="s">
        <v>502</v>
      </c>
      <c r="KO851" s="248">
        <f>IF(KN851="Kopman",2,1)</f>
        <v>1</v>
      </c>
      <c r="KP851" s="180">
        <f>VLOOKUP(KM851,$A$879:$F$2508,6,FALSE)</f>
        <v>9</v>
      </c>
      <c r="KQ851" s="179" t="s">
        <v>61</v>
      </c>
      <c r="KR851" s="10">
        <f>KP851*1.5*KO851</f>
        <v>13.5</v>
      </c>
      <c r="KS851" s="10"/>
      <c r="KT851" s="233"/>
      <c r="KU851" s="179" t="s">
        <v>110</v>
      </c>
      <c r="KV851" s="361" t="s">
        <v>502</v>
      </c>
      <c r="KX851" s="248">
        <f>IF(KW851="Kopman",2,1)</f>
        <v>1</v>
      </c>
      <c r="KY851" s="180">
        <f>VLOOKUP(KV851,$A$879:$F$2508,6,FALSE)</f>
        <v>9</v>
      </c>
      <c r="KZ851" s="179" t="s">
        <v>61</v>
      </c>
      <c r="LA851" s="10">
        <f>KY851*1.5*KX851</f>
        <v>13.5</v>
      </c>
      <c r="LB851" s="10"/>
      <c r="LC851" s="233"/>
      <c r="LD851" s="179" t="s">
        <v>110</v>
      </c>
      <c r="LE851" s="369" t="s">
        <v>183</v>
      </c>
      <c r="LG851" s="248">
        <f>IF(LF851="Kopman",2,1)</f>
        <v>1</v>
      </c>
      <c r="LH851" s="180" t="e">
        <f>VLOOKUP(LE851,$A$879:$F$2508,6,FALSE)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1" t="s">
        <v>502</v>
      </c>
      <c r="LP851" s="248">
        <f>IF(LO851="Kopman",2,1)</f>
        <v>1</v>
      </c>
      <c r="LQ851" s="180">
        <f>VLOOKUP(LN851,$A$879:$F$2508,6,FALSE)</f>
        <v>9</v>
      </c>
      <c r="LR851" s="179" t="s">
        <v>61</v>
      </c>
      <c r="LS851" s="10">
        <f>LQ851*1.5*LP851</f>
        <v>13.5</v>
      </c>
      <c r="LT851" s="10"/>
      <c r="LU851" s="233"/>
      <c r="LV851" s="179" t="s">
        <v>110</v>
      </c>
      <c r="LW851" s="361" t="s">
        <v>449</v>
      </c>
      <c r="LY851" s="248">
        <f>IF(LX851="Kopman",2,1)</f>
        <v>1</v>
      </c>
      <c r="LZ851" s="180">
        <f>VLOOKUP(LW851,$A$879:$F$2508,6,FALSE)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1" t="s">
        <v>3337</v>
      </c>
      <c r="MH851" s="248">
        <f>IF(MG851="Kopman",2,1)</f>
        <v>1</v>
      </c>
      <c r="MI851" s="180">
        <f>VLOOKUP(MF851,$A$879:$F$2508,6,FALSE)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9" t="s">
        <v>183</v>
      </c>
      <c r="MQ851" s="248">
        <f>IF(MP851="Kopman",2,1)</f>
        <v>1</v>
      </c>
      <c r="MR851" s="180" t="e">
        <f>VLOOKUP(MO851,$A$879:$F$2508,6,FALSE)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1" t="s">
        <v>502</v>
      </c>
      <c r="MZ851" s="248">
        <f>IF(MY851="Kopman",2,1)</f>
        <v>1</v>
      </c>
      <c r="NA851" s="180">
        <f>VLOOKUP(MX851,$A$879:$F$2508,6,FALSE)</f>
        <v>9</v>
      </c>
      <c r="NB851" s="179" t="s">
        <v>61</v>
      </c>
      <c r="NC851" s="10">
        <f>NA851*1.5*MZ851</f>
        <v>13.5</v>
      </c>
      <c r="ND851" s="10"/>
      <c r="NE851" s="233"/>
      <c r="NF851" s="179" t="s">
        <v>110</v>
      </c>
      <c r="NG851" s="361" t="s">
        <v>2518</v>
      </c>
      <c r="NI851" s="248">
        <f>IF(NH851="Kopman",2,1)</f>
        <v>1</v>
      </c>
      <c r="NJ851" s="180">
        <f>VLOOKUP(NG851,$A$879:$F$2508,6,FALSE)</f>
        <v>24</v>
      </c>
      <c r="NK851" s="179" t="s">
        <v>61</v>
      </c>
      <c r="NL851" s="10">
        <f>NJ851*1.5*NI851</f>
        <v>36</v>
      </c>
      <c r="NM851" s="10"/>
      <c r="NN851" s="233"/>
      <c r="NO851" s="179" t="s">
        <v>110</v>
      </c>
      <c r="NP851" s="361" t="s">
        <v>1024</v>
      </c>
      <c r="NR851" s="248">
        <f>IF(NQ851="Kopman",2,1)</f>
        <v>1</v>
      </c>
      <c r="NS851" s="180">
        <f>VLOOKUP(NP851,$A$879:$F$2508,6,FALSE)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1" t="s">
        <v>502</v>
      </c>
      <c r="OA851" s="248">
        <f>IF(NZ851="Kopman",2,1)</f>
        <v>1</v>
      </c>
      <c r="OB851" s="180">
        <f>VLOOKUP(NY851,$A$879:$F$2508,6,FALSE)</f>
        <v>9</v>
      </c>
      <c r="OC851" s="179" t="s">
        <v>61</v>
      </c>
      <c r="OD851" s="10">
        <f>OB851*1.5*OA851</f>
        <v>13.5</v>
      </c>
      <c r="OE851" s="10"/>
      <c r="OF851" s="233"/>
      <c r="OG851" s="179" t="s">
        <v>110</v>
      </c>
      <c r="OH851" s="361" t="s">
        <v>489</v>
      </c>
      <c r="OJ851" s="248">
        <f>IF(OI851="Kopman",2,1)</f>
        <v>1</v>
      </c>
      <c r="OK851" s="180">
        <f>VLOOKUP(OH851,$A$879:$F$2508,6,FALSE)</f>
        <v>91</v>
      </c>
      <c r="OL851" s="179" t="s">
        <v>61</v>
      </c>
      <c r="OM851" s="10">
        <f>OK851*1.5*OJ851</f>
        <v>136.5</v>
      </c>
      <c r="ON851" s="10"/>
      <c r="OO851" s="233"/>
      <c r="OP851" s="179" t="s">
        <v>110</v>
      </c>
      <c r="OQ851" s="361" t="s">
        <v>2028</v>
      </c>
      <c r="OS851" s="248">
        <f>IF(OR851="Kopman",2,1)</f>
        <v>1</v>
      </c>
      <c r="OT851" s="180">
        <f>VLOOKUP(OQ851,$A$879:$F$2508,6,FALSE)</f>
        <v>18</v>
      </c>
      <c r="OU851" s="179" t="s">
        <v>61</v>
      </c>
      <c r="OV851" s="10">
        <f>OT851*1.5*OS851</f>
        <v>27</v>
      </c>
      <c r="OW851" s="10"/>
      <c r="OX851" s="233"/>
      <c r="OY851" s="179" t="s">
        <v>110</v>
      </c>
      <c r="OZ851" s="371" t="s">
        <v>502</v>
      </c>
      <c r="PB851" s="248">
        <f>IF(PA851="Kopman",2,1)</f>
        <v>1</v>
      </c>
      <c r="PC851" s="180">
        <f>VLOOKUP(OZ851,$A$879:$F$2508,6,FALSE)</f>
        <v>9</v>
      </c>
      <c r="PD851" s="179" t="s">
        <v>61</v>
      </c>
      <c r="PE851" s="10">
        <f>PC851*1.5*PB851</f>
        <v>13.5</v>
      </c>
      <c r="PF851" s="10"/>
      <c r="PG851" s="233"/>
      <c r="PH851" s="179" t="s">
        <v>110</v>
      </c>
      <c r="PI851" s="361" t="s">
        <v>2650</v>
      </c>
      <c r="PK851" s="248">
        <f>IF(PJ851="Kopman",2,1)</f>
        <v>1</v>
      </c>
      <c r="PL851" s="180">
        <f>VLOOKUP(PI851,$A$879:$F$2508,6,FALSE)</f>
        <v>3</v>
      </c>
      <c r="PM851" s="179" t="s">
        <v>61</v>
      </c>
      <c r="PN851" s="10">
        <f>PL851*1.5*PK851</f>
        <v>4.5</v>
      </c>
      <c r="PO851" s="10"/>
      <c r="PP851" s="233"/>
      <c r="PQ851" s="179" t="s">
        <v>110</v>
      </c>
      <c r="PR851" s="361" t="s">
        <v>2141</v>
      </c>
      <c r="PT851" s="248">
        <f>IF(PS851="Kopman",2,1)</f>
        <v>1</v>
      </c>
      <c r="PU851" s="180">
        <f>VLOOKUP(PR851,$A$879:$F$2508,6,FALSE)</f>
        <v>64</v>
      </c>
      <c r="PV851" s="179" t="s">
        <v>61</v>
      </c>
      <c r="PW851" s="10">
        <f>PU851*1.5*PT851</f>
        <v>96</v>
      </c>
      <c r="PX851" s="10"/>
      <c r="PY851" s="233"/>
      <c r="PZ851" s="179" t="s">
        <v>110</v>
      </c>
      <c r="QA851" s="365" t="s">
        <v>970</v>
      </c>
      <c r="QB851" s="14" t="s">
        <v>1662</v>
      </c>
      <c r="QC851" s="248">
        <f>IF(QB851="Kopman",2,1)</f>
        <v>2</v>
      </c>
      <c r="QD851" s="180">
        <f>VLOOKUP(QA851,$A$879:$F$2508,6,FALSE)</f>
        <v>0</v>
      </c>
      <c r="QE851" s="179" t="s">
        <v>61</v>
      </c>
      <c r="QF851" s="10">
        <f>QD851*1.5*QC851</f>
        <v>0</v>
      </c>
      <c r="QG851" s="10"/>
      <c r="QH851" s="233"/>
      <c r="QI851" s="179" t="s">
        <v>110</v>
      </c>
      <c r="QJ851" s="369" t="s">
        <v>183</v>
      </c>
      <c r="QL851" s="248">
        <f>IF(QK851="Kopman",2,1)</f>
        <v>1</v>
      </c>
      <c r="QM851" s="180" t="e">
        <f>VLOOKUP(QJ851,$A$879:$F$2508,6,FALSE)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1" t="s">
        <v>502</v>
      </c>
      <c r="QU851" s="248">
        <f>IF(QT851="Kopman",2,1)</f>
        <v>1</v>
      </c>
      <c r="QV851" s="180">
        <f>VLOOKUP(QS851,$A$879:$F$2508,6,FALSE)</f>
        <v>9</v>
      </c>
      <c r="QW851" s="179" t="s">
        <v>61</v>
      </c>
      <c r="QX851" s="10">
        <f>QV851*1.5*QU851</f>
        <v>13.5</v>
      </c>
      <c r="QY851" s="10"/>
      <c r="QZ851" s="233"/>
      <c r="RA851" s="179" t="s">
        <v>110</v>
      </c>
      <c r="RB851" s="361" t="s">
        <v>2341</v>
      </c>
      <c r="RD851" s="248">
        <f>IF(RC851="Kopman",2,1)</f>
        <v>1</v>
      </c>
      <c r="RE851" s="180">
        <f>VLOOKUP(RB851,$A$879:$F$2508,6,FALSE)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1" t="s">
        <v>2595</v>
      </c>
      <c r="RM851" s="248">
        <f>IF(RL851="Kopman",2,1)</f>
        <v>1</v>
      </c>
      <c r="RN851" s="180">
        <f>VLOOKUP(RK851,$A$879:$F$2508,6,FALSE)</f>
        <v>9</v>
      </c>
      <c r="RO851" s="179" t="s">
        <v>61</v>
      </c>
      <c r="RP851" s="10">
        <f>RN851*1.5*RM851</f>
        <v>13.5</v>
      </c>
      <c r="RQ851" s="10"/>
      <c r="RR851" s="233"/>
      <c r="RS851" s="179" t="s">
        <v>110</v>
      </c>
      <c r="RT851" s="369" t="s">
        <v>183</v>
      </c>
      <c r="RV851" s="248">
        <f>IF(RU851="Kopman",2,1)</f>
        <v>1</v>
      </c>
      <c r="RW851" s="180" t="e">
        <f>VLOOKUP(RT851,$A$879:$F$2508,6,FALSE)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1" t="s">
        <v>1010</v>
      </c>
      <c r="SE851" s="248">
        <f>IF(SD851="Kopman",2,1)</f>
        <v>1</v>
      </c>
      <c r="SF851" s="180">
        <f>VLOOKUP(SC851,$A$879:$F$2508,6,FALSE)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1" t="s">
        <v>2527</v>
      </c>
      <c r="SN851" s="248">
        <f>IF(SM851="Kopman",2,1)</f>
        <v>1</v>
      </c>
      <c r="SO851" s="180">
        <f>VLOOKUP(SL851,$A$879:$F$2508,6,FALSE)</f>
        <v>27</v>
      </c>
      <c r="SP851" s="179" t="s">
        <v>61</v>
      </c>
      <c r="SQ851" s="10">
        <f>SO851*1.5*SN851</f>
        <v>40.5</v>
      </c>
      <c r="SR851" s="10"/>
      <c r="SS851" s="239"/>
      <c r="ST851" s="179" t="s">
        <v>110</v>
      </c>
      <c r="SU851" s="361" t="s">
        <v>502</v>
      </c>
      <c r="SW851" s="248">
        <f>IF(SV851="Kopman",2,1)</f>
        <v>1</v>
      </c>
      <c r="SX851" s="180">
        <f>VLOOKUP(SU851,$A$879:$F$2508,6,FALSE)</f>
        <v>9</v>
      </c>
      <c r="SY851" s="179" t="s">
        <v>61</v>
      </c>
      <c r="SZ851" s="10">
        <f>SX851*1.5*SW851</f>
        <v>13.5</v>
      </c>
      <c r="TA851" s="10"/>
      <c r="TB851" s="239"/>
      <c r="TC851" s="179" t="s">
        <v>110</v>
      </c>
      <c r="TD851" s="369" t="s">
        <v>183</v>
      </c>
      <c r="TF851" s="248">
        <f>IF(TE851="Kopman",2,1)</f>
        <v>1</v>
      </c>
      <c r="TG851" s="180" t="e">
        <f>VLOOKUP(TD851,$A$879:$F$2508,6,FALSE)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1" t="s">
        <v>1986</v>
      </c>
      <c r="TO851" s="248">
        <f>IF(TN851="Kopman",2,1)</f>
        <v>1</v>
      </c>
      <c r="TP851" s="180">
        <f>VLOOKUP(TM851,$A$879:$F$2508,6,FALSE)</f>
        <v>70</v>
      </c>
      <c r="TQ851" s="179" t="s">
        <v>61</v>
      </c>
      <c r="TR851" s="10">
        <f>TP851*1.5*TO851</f>
        <v>105</v>
      </c>
      <c r="TS851" s="10"/>
      <c r="TT851" s="239"/>
      <c r="TU851" s="179" t="s">
        <v>110</v>
      </c>
      <c r="TV851" s="361" t="s">
        <v>489</v>
      </c>
      <c r="TX851" s="248">
        <f>IF(TW851="Kopman",2,1)</f>
        <v>1</v>
      </c>
      <c r="TY851" s="180">
        <f>VLOOKUP(TV851,$A$879:$F$2508,6,FALSE)</f>
        <v>91</v>
      </c>
      <c r="TZ851" s="179" t="s">
        <v>61</v>
      </c>
      <c r="UA851" s="10">
        <f>TY851*1.5*TX851</f>
        <v>136.5</v>
      </c>
      <c r="UB851" s="10"/>
      <c r="UC851" s="239"/>
      <c r="UD851" s="179" t="s">
        <v>110</v>
      </c>
      <c r="UE851" s="361" t="s">
        <v>1986</v>
      </c>
      <c r="UG851" s="248">
        <f>IF(UF851="Kopman",2,1)</f>
        <v>1</v>
      </c>
      <c r="UH851" s="180">
        <f>VLOOKUP(UE851,$A$879:$F$2508,6,FALSE)</f>
        <v>70</v>
      </c>
      <c r="UI851" s="179" t="s">
        <v>61</v>
      </c>
      <c r="UJ851" s="10">
        <f>UH851*1.5*UG851</f>
        <v>105</v>
      </c>
      <c r="UK851" s="10"/>
      <c r="UL851" s="239"/>
      <c r="UM851" s="179" t="s">
        <v>110</v>
      </c>
      <c r="UN851" s="369" t="s">
        <v>183</v>
      </c>
      <c r="UP851" s="248">
        <f>IF(UO851="Kopman",2,1)</f>
        <v>1</v>
      </c>
      <c r="UQ851" s="180" t="e">
        <f>VLOOKUP(UN851,$A$879:$F$2508,6,FALSE)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2" t="s">
        <v>980</v>
      </c>
      <c r="UX851" s="14" t="s">
        <v>1662</v>
      </c>
      <c r="UY851" s="248">
        <f>IF(UX851="Kopman",2,1)</f>
        <v>2</v>
      </c>
      <c r="UZ851" s="180">
        <f>VLOOKUP(UW851,$A$879:$F$2508,6,FALSE)</f>
        <v>15</v>
      </c>
      <c r="VA851" s="179" t="s">
        <v>61</v>
      </c>
      <c r="VB851" s="10">
        <f>UZ851*1.5*UY851</f>
        <v>45</v>
      </c>
      <c r="VC851" s="10"/>
      <c r="VD851" s="239"/>
      <c r="VE851" s="179" t="s">
        <v>110</v>
      </c>
      <c r="VF851" s="369" t="s">
        <v>183</v>
      </c>
      <c r="VH851" s="248">
        <f>IF(VG851="Kopman",2,1)</f>
        <v>1</v>
      </c>
      <c r="VI851" s="180" t="e">
        <f>VLOOKUP(VF851,$A$879:$F$2508,6,FALSE)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1" t="s">
        <v>997</v>
      </c>
      <c r="VQ851" s="248">
        <f>IF(VP851="Kopman",2,1)</f>
        <v>1</v>
      </c>
      <c r="VR851" s="180">
        <f>VLOOKUP(VO851,$A$879:$F$2508,6,FALSE)</f>
        <v>17</v>
      </c>
      <c r="VS851" s="179" t="s">
        <v>61</v>
      </c>
      <c r="VT851" s="10">
        <f>VR851*1.5*VQ851</f>
        <v>25.5</v>
      </c>
      <c r="VU851" s="10"/>
      <c r="VV851" s="239"/>
      <c r="VW851" s="179" t="s">
        <v>110</v>
      </c>
      <c r="VX851" s="369" t="s">
        <v>183</v>
      </c>
      <c r="VZ851" s="248">
        <f>IF(VY851="Kopman",2,1)</f>
        <v>1</v>
      </c>
      <c r="WA851" s="180" t="e">
        <f>VLOOKUP(VX851,$A$879:$F$2508,6,FALSE)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1" t="s">
        <v>502</v>
      </c>
      <c r="WI851" s="248">
        <f>IF(WH851="Kopman",2,1)</f>
        <v>1</v>
      </c>
      <c r="WJ851" s="180">
        <f>VLOOKUP(WG851,$A$879:$F$2508,6,FALSE)</f>
        <v>9</v>
      </c>
      <c r="WK851" s="179" t="s">
        <v>61</v>
      </c>
      <c r="WL851" s="10">
        <f>WJ851*1.5*WI851</f>
        <v>13.5</v>
      </c>
      <c r="WN851" s="239"/>
      <c r="WO851" s="179" t="s">
        <v>110</v>
      </c>
      <c r="WP851" s="361" t="s">
        <v>970</v>
      </c>
      <c r="WQ851" s="180"/>
      <c r="WR851" s="248">
        <f>IF(WQ851="Kopman",2,1)</f>
        <v>1</v>
      </c>
      <c r="WS851" s="180">
        <f>VLOOKUP(WP851,$A$879:$F$2508,6,FALSE)</f>
        <v>0</v>
      </c>
      <c r="WT851" s="179" t="s">
        <v>61</v>
      </c>
      <c r="WU851" s="10">
        <f>WS851*1.5*WR851</f>
        <v>0</v>
      </c>
      <c r="WV851" s="10"/>
      <c r="WW851" s="239"/>
      <c r="WX851" s="179" t="s">
        <v>110</v>
      </c>
      <c r="WY851" s="361" t="s">
        <v>2595</v>
      </c>
      <c r="XA851" s="248">
        <f>IF(WZ851="Kopman",2,1)</f>
        <v>1</v>
      </c>
      <c r="XB851" s="180">
        <f>VLOOKUP(WY851,$A$879:$F$2508,6,FALSE)</f>
        <v>9</v>
      </c>
      <c r="XC851" s="179" t="s">
        <v>61</v>
      </c>
      <c r="XD851" s="10">
        <f>XB851*1.5*XA851</f>
        <v>13.5</v>
      </c>
      <c r="XF851" s="239"/>
      <c r="XG851" s="179" t="s">
        <v>110</v>
      </c>
      <c r="XH851" s="371" t="s">
        <v>3337</v>
      </c>
      <c r="XJ851" s="248">
        <f>IF(XI851="Kopman",2,1)</f>
        <v>1</v>
      </c>
      <c r="XK851" s="180">
        <f>VLOOKUP(XH851,$A$879:$F$2508,6,FALSE)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1" t="s">
        <v>2118</v>
      </c>
      <c r="XS851" s="248">
        <f>IF(XR851="Kopman",2,1)</f>
        <v>1</v>
      </c>
      <c r="XT851" s="180">
        <f>VLOOKUP(XQ851,$A$879:$F$2508,6,FALSE)</f>
        <v>59</v>
      </c>
      <c r="XU851" s="179" t="s">
        <v>61</v>
      </c>
      <c r="XV851" s="10">
        <f>XT851*1.5*XS851</f>
        <v>88.5</v>
      </c>
      <c r="XW851" s="10"/>
      <c r="XX851" s="239"/>
      <c r="XY851" s="179" t="s">
        <v>110</v>
      </c>
      <c r="XZ851" s="361" t="s">
        <v>628</v>
      </c>
      <c r="YB851" s="248">
        <f>IF(YA851="Kopman",2,1)</f>
        <v>1</v>
      </c>
      <c r="YC851" s="180">
        <f>VLOOKUP(XZ851,$A$879:$F$2508,6,FALSE)</f>
        <v>31</v>
      </c>
      <c r="YD851" s="179" t="s">
        <v>61</v>
      </c>
      <c r="YE851" s="10">
        <f>YC851*1.5*YB851</f>
        <v>46.5</v>
      </c>
      <c r="YG851" s="239"/>
      <c r="YH851" s="179" t="s">
        <v>110</v>
      </c>
      <c r="YI851" s="361" t="s">
        <v>2141</v>
      </c>
      <c r="YK851" s="248">
        <f>IF(YJ851="Kopman",2,1)</f>
        <v>1</v>
      </c>
      <c r="YL851" s="180">
        <f>VLOOKUP(YI851,$A$879:$F$2508,6,FALSE)</f>
        <v>64</v>
      </c>
      <c r="YM851" s="179" t="s">
        <v>61</v>
      </c>
      <c r="YN851" s="10">
        <f>YL851*1.5*YK851</f>
        <v>96</v>
      </c>
      <c r="YO851" s="10"/>
      <c r="YP851" s="239"/>
      <c r="YQ851" s="179" t="s">
        <v>110</v>
      </c>
      <c r="YR851" s="361" t="s">
        <v>2001</v>
      </c>
      <c r="YT851" s="248">
        <f>IF(YS851="Kopman",2,1)</f>
        <v>1</v>
      </c>
      <c r="YU851" s="180">
        <f>VLOOKUP(YR851,$A$879:$F$2508,6,FALSE)</f>
        <v>0</v>
      </c>
      <c r="YV851" s="179" t="s">
        <v>61</v>
      </c>
      <c r="YW851" s="10">
        <f>YU851*1.5*YT851</f>
        <v>0</v>
      </c>
      <c r="YY851" s="239"/>
      <c r="YZ851" s="179" t="s">
        <v>110</v>
      </c>
      <c r="ZA851" s="361" t="s">
        <v>1986</v>
      </c>
      <c r="ZC851" s="248">
        <f>IF(ZB851="Kopman",2,1)</f>
        <v>1</v>
      </c>
      <c r="ZD851" s="180">
        <f>VLOOKUP(ZA851,$A$879:$F$2508,6,FALSE)</f>
        <v>70</v>
      </c>
      <c r="ZE851" s="179" t="s">
        <v>61</v>
      </c>
      <c r="ZF851" s="10">
        <f>ZD851*1.5*ZC851</f>
        <v>105</v>
      </c>
      <c r="ZH851" s="239"/>
      <c r="ZI851" s="179" t="s">
        <v>110</v>
      </c>
      <c r="ZJ851" s="361" t="s">
        <v>1963</v>
      </c>
      <c r="ZL851" s="248">
        <f>IF(ZK851="Kopman",2,1)</f>
        <v>1</v>
      </c>
      <c r="ZM851" s="180">
        <f>VLOOKUP(ZJ851,$A$879:$F$2508,6,FALSE)</f>
        <v>22</v>
      </c>
      <c r="ZN851" s="179" t="s">
        <v>61</v>
      </c>
      <c r="ZO851" s="10">
        <f>ZM851*1.5*ZL851</f>
        <v>33</v>
      </c>
      <c r="ZQ851" s="239"/>
      <c r="ZR851" s="179" t="s">
        <v>110</v>
      </c>
      <c r="ZS851" s="361" t="s">
        <v>489</v>
      </c>
      <c r="ZU851" s="248">
        <f>IF(ZT851="Kopman",2,1)</f>
        <v>1</v>
      </c>
      <c r="ZV851" s="180">
        <f>VLOOKUP(ZS851,$A$879:$F$2508,6,FALSE)</f>
        <v>91</v>
      </c>
      <c r="ZW851" s="179" t="s">
        <v>61</v>
      </c>
      <c r="ZX851" s="10">
        <f>ZV851*1.5*ZU851</f>
        <v>136.5</v>
      </c>
      <c r="ZY851" s="10"/>
      <c r="ZZ851" s="239"/>
      <c r="AAA851" s="179" t="s">
        <v>110</v>
      </c>
      <c r="AAB851" s="361" t="s">
        <v>2620</v>
      </c>
      <c r="AAD851" s="248">
        <f>IF(AAC851="Kopman",2,1)</f>
        <v>1</v>
      </c>
      <c r="AAE851" s="180">
        <f>VLOOKUP(AAB851,$A$879:$F$2508,6,FALSE)</f>
        <v>20</v>
      </c>
      <c r="AAF851" s="179" t="s">
        <v>61</v>
      </c>
      <c r="AAG851" s="10">
        <f>AAE851*1.5*AAD851</f>
        <v>30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VLOOKUP(AAK851,$A$879:$F$2508,6,FALSE)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1" t="s">
        <v>2566</v>
      </c>
      <c r="AAV851" s="248">
        <f>IF(AAU851="Kopman",2,1)</f>
        <v>1</v>
      </c>
      <c r="AAW851" s="180">
        <f>VLOOKUP(AAT851,$A$879:$F$2508,6,FALSE)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5" t="s">
        <v>502</v>
      </c>
      <c r="ABE851" s="248">
        <f>IF(ABD851="Kopman",2,1)</f>
        <v>1</v>
      </c>
      <c r="ABF851" s="180">
        <f>VLOOKUP(ABC851,$A$879:$F$2508,6,FALSE)</f>
        <v>9</v>
      </c>
      <c r="ABG851" s="179" t="s">
        <v>61</v>
      </c>
      <c r="ABH851" s="10">
        <f>ABF851*1.5*ABE851</f>
        <v>13.5</v>
      </c>
      <c r="ABI851" s="10"/>
      <c r="ABJ851" s="239"/>
      <c r="ABK851" s="179" t="s">
        <v>110</v>
      </c>
      <c r="ABL851" s="361" t="s">
        <v>534</v>
      </c>
      <c r="ABN851" s="248">
        <f>IF(ABM851="Kopman",2,1)</f>
        <v>1</v>
      </c>
      <c r="ABO851" s="180">
        <f>VLOOKUP(ABL851,$A$879:$F$2508,6,FALSE)</f>
        <v>0</v>
      </c>
      <c r="ABP851" s="179" t="s">
        <v>61</v>
      </c>
      <c r="ABQ851" s="10">
        <f>ABO851*1.5*ABN851</f>
        <v>0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VLOOKUP(ABU851,$A$879:$F$2508,6,FALSE)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VLOOKUP(ACD851,$A$879:$F$2508,6,FALSE)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VLOOKUP(ACM851,$A$879:$F$2508,6,FALSE)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VLOOKUP(ACV851,$A$879:$F$2508,6,FALSE)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1" t="s">
        <v>449</v>
      </c>
      <c r="ADG851" s="248">
        <f>IF(ADF851="Kopman",2,1)</f>
        <v>1</v>
      </c>
      <c r="ADH851" s="180">
        <f>VLOOKUP(ADE851,$A$879:$F$2508,6,FALSE)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VLOOKUP(ADN851,$A$879:$F$2508,6,FALSE)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1" t="s">
        <v>613</v>
      </c>
      <c r="ADY851" s="248">
        <f>IF(ADX851="Kopman",2,1)</f>
        <v>1</v>
      </c>
      <c r="ADZ851" s="180">
        <f>VLOOKUP(ADW851,$A$879:$F$2508,6,FALSE)</f>
        <v>35</v>
      </c>
      <c r="AEA851" s="179" t="s">
        <v>61</v>
      </c>
      <c r="AEB851" s="10">
        <f>ADZ851*1.5*ADY851</f>
        <v>52.5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VLOOKUP(AEF851,$A$879:$F$2508,6,FALSE)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VLOOKUP(AEO851,$A$879:$F$2508,6,FALSE)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VLOOKUP(AEX851,$A$879:$F$2508,6,FALSE)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VLOOKUP(AFG851,$A$879:$F$2508,6,FALSE)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VLOOKUP(AFP851,$A$879:$F$2508,6,FALSE)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1" t="s">
        <v>502</v>
      </c>
      <c r="AGA851" s="248">
        <f>IF(AFZ851="Kopman",2,1)</f>
        <v>1</v>
      </c>
      <c r="AGB851" s="180">
        <f>VLOOKUP(AFY851,$A$879:$F$2508,6,FALSE)</f>
        <v>9</v>
      </c>
      <c r="AGC851" s="179" t="s">
        <v>61</v>
      </c>
      <c r="AGD851" s="10">
        <f>AGB851*1.5*AGA851</f>
        <v>13.5</v>
      </c>
      <c r="AGE851" s="10"/>
      <c r="AGF851" s="239"/>
      <c r="AGG851" s="179" t="s">
        <v>110</v>
      </c>
      <c r="AGH851" s="361" t="s">
        <v>970</v>
      </c>
      <c r="AGJ851" s="248">
        <f>IF(AGI851="Kopman",2,1)</f>
        <v>1</v>
      </c>
      <c r="AGK851" s="180">
        <f>VLOOKUP(AGH851,$A$879:$F$2508,6,FALSE)</f>
        <v>0</v>
      </c>
      <c r="AGL851" s="179" t="s">
        <v>61</v>
      </c>
      <c r="AGM851" s="10">
        <f>AGK851*1.5*AGJ851</f>
        <v>0</v>
      </c>
      <c r="AGN851" s="10"/>
      <c r="AGO851" s="239"/>
      <c r="AGP851" s="179" t="s">
        <v>110</v>
      </c>
      <c r="AGQ851" s="362" t="s">
        <v>502</v>
      </c>
      <c r="AGR851" s="14" t="s">
        <v>1662</v>
      </c>
      <c r="AGS851" s="248">
        <f>IF(AGR851="Kopman",2,1)</f>
        <v>2</v>
      </c>
      <c r="AGT851" s="180">
        <f>VLOOKUP(AGQ851,$A$879:$F$2508,6,FALSE)</f>
        <v>9</v>
      </c>
      <c r="AGU851" s="179" t="s">
        <v>61</v>
      </c>
      <c r="AGV851" s="10">
        <f>AGT851*1.5*AGS851</f>
        <v>27</v>
      </c>
      <c r="AGW851" s="10"/>
      <c r="AGX851" s="239"/>
      <c r="AGY851" s="179" t="s">
        <v>110</v>
      </c>
      <c r="AGZ851" s="361" t="s">
        <v>628</v>
      </c>
      <c r="AHB851" s="248">
        <f>IF(AHA851="Kopman",2,1)</f>
        <v>1</v>
      </c>
      <c r="AHC851" s="180">
        <f>VLOOKUP(AGZ851,$A$879:$F$2508,6,FALSE)</f>
        <v>31</v>
      </c>
      <c r="AHD851" s="179" t="s">
        <v>61</v>
      </c>
      <c r="AHE851" s="10">
        <f>AHC851*1.5*AHB851</f>
        <v>46.5</v>
      </c>
      <c r="AHF851" s="10"/>
      <c r="AHG851" s="239"/>
      <c r="AHH851" s="179" t="s">
        <v>110</v>
      </c>
      <c r="AHI851" s="441" t="s">
        <v>970</v>
      </c>
      <c r="AHK851" s="248">
        <f>IF(AHJ851="Kopman",2,1)</f>
        <v>1</v>
      </c>
      <c r="AHL851" s="180">
        <f>VLOOKUP(AHI851,$A$879:$F$2508,6,FALSE)</f>
        <v>0</v>
      </c>
      <c r="AHM851" s="179" t="s">
        <v>61</v>
      </c>
      <c r="AHN851" s="10">
        <f>AHL851*1.5*AHK851</f>
        <v>0</v>
      </c>
      <c r="AHO851" s="10"/>
      <c r="AHP851" s="239"/>
      <c r="AHQ851" s="179" t="s">
        <v>110</v>
      </c>
      <c r="AHR851" s="361" t="s">
        <v>502</v>
      </c>
      <c r="AHT851" s="248">
        <f>IF(AHS851="Kopman",2,1)</f>
        <v>1</v>
      </c>
      <c r="AHU851" s="180">
        <f>VLOOKUP(AHR851,$A$879:$F$2508,6,FALSE)</f>
        <v>9</v>
      </c>
      <c r="AHV851" s="179" t="s">
        <v>61</v>
      </c>
      <c r="AHW851" s="10">
        <f>AHU851*1.5*AHT851</f>
        <v>13.5</v>
      </c>
      <c r="AHX851" s="10"/>
      <c r="AHY851" s="239"/>
      <c r="AHZ851" s="179" t="s">
        <v>110</v>
      </c>
      <c r="AIA851" s="361" t="s">
        <v>502</v>
      </c>
      <c r="AIC851" s="248">
        <f>IF(AIB851="Kopman",2,1)</f>
        <v>1</v>
      </c>
      <c r="AID851" s="180">
        <f>VLOOKUP(AIA851,$A$879:$F$2508,6,FALSE)</f>
        <v>9</v>
      </c>
      <c r="AIE851" s="179" t="s">
        <v>61</v>
      </c>
      <c r="AIF851" s="10">
        <f>AID851*1.5*AIC851</f>
        <v>13.5</v>
      </c>
      <c r="AIG851" s="10"/>
      <c r="AIH851" s="239"/>
      <c r="AII851" s="179" t="s">
        <v>110</v>
      </c>
      <c r="AIJ851" s="361" t="s">
        <v>2141</v>
      </c>
      <c r="AIL851" s="248">
        <f>IF(AIK851="Kopman",2,1)</f>
        <v>1</v>
      </c>
      <c r="AIM851" s="180">
        <f>VLOOKUP(AIJ851,$A$879:$F$2508,6,FALSE)</f>
        <v>64</v>
      </c>
      <c r="AIN851" s="179" t="s">
        <v>61</v>
      </c>
      <c r="AIO851" s="10">
        <f>AIM851*1.5*AIL851</f>
        <v>96</v>
      </c>
      <c r="AIP851" s="10"/>
      <c r="AIQ851" s="239"/>
      <c r="AIR851" s="179" t="s">
        <v>110</v>
      </c>
      <c r="AIS851" s="361" t="s">
        <v>502</v>
      </c>
      <c r="AIU851" s="248">
        <f>IF(AIT851="Kopman",2,1)</f>
        <v>1</v>
      </c>
      <c r="AIV851" s="180">
        <f>VLOOKUP(AIS851,$A$879:$F$2508,6,FALSE)</f>
        <v>9</v>
      </c>
      <c r="AIW851" s="179" t="s">
        <v>61</v>
      </c>
      <c r="AIX851" s="10">
        <f>AIV851*1.5*AIU851</f>
        <v>13.5</v>
      </c>
      <c r="AIY851" s="10"/>
      <c r="AIZ851" s="239"/>
      <c r="AJA851" s="179" t="s">
        <v>110</v>
      </c>
      <c r="AJB851" s="371" t="s">
        <v>502</v>
      </c>
      <c r="AJD851" s="248">
        <f>IF(AJC851="Kopman",2,1)</f>
        <v>1</v>
      </c>
      <c r="AJE851" s="180">
        <f>VLOOKUP(AJB851,$A$879:$F$2508,6,FALSE)</f>
        <v>9</v>
      </c>
      <c r="AJF851" s="179" t="s">
        <v>61</v>
      </c>
      <c r="AJG851" s="10">
        <f>AJE851*1.5*AJD851</f>
        <v>13.5</v>
      </c>
      <c r="AJH851" s="10"/>
      <c r="AJI851" s="239"/>
      <c r="AJJ851" s="179" t="s">
        <v>110</v>
      </c>
      <c r="AJK851" s="361" t="s">
        <v>502</v>
      </c>
      <c r="AJM851" s="248">
        <f>IF(AJL851="Kopman",2,1)</f>
        <v>1</v>
      </c>
      <c r="AJN851" s="180">
        <f>VLOOKUP(AJK851,$A$879:$F$2508,6,FALSE)</f>
        <v>9</v>
      </c>
      <c r="AJO851" s="179" t="s">
        <v>61</v>
      </c>
      <c r="AJP851" s="10">
        <f>AJN851*1.5*AJM851</f>
        <v>13.5</v>
      </c>
      <c r="AJQ851" s="10"/>
      <c r="AJR851" s="239"/>
      <c r="AJS851" s="179" t="s">
        <v>110</v>
      </c>
      <c r="AJT851" s="367" t="s">
        <v>2620</v>
      </c>
      <c r="AJV851" s="248">
        <f>IF(AJU851="Kopman",2,1)</f>
        <v>1</v>
      </c>
      <c r="AJW851" s="180">
        <f>VLOOKUP(AJT851,$A$879:$F$2508,6,FALSE)</f>
        <v>20</v>
      </c>
      <c r="AJX851" s="179" t="s">
        <v>61</v>
      </c>
      <c r="AJY851" s="10">
        <f>AJW851*1.5*AJV851</f>
        <v>30</v>
      </c>
      <c r="AJZ851" s="10"/>
      <c r="AKA851" s="239"/>
      <c r="AKB851" s="179" t="s">
        <v>110</v>
      </c>
      <c r="AKC851" s="361" t="s">
        <v>502</v>
      </c>
      <c r="AKE851" s="248">
        <f>IF(AKD851="Kopman",2,1)</f>
        <v>1</v>
      </c>
      <c r="AKF851" s="180">
        <f>VLOOKUP(AKC851,$A$879:$F$2508,6,FALSE)</f>
        <v>9</v>
      </c>
      <c r="AKG851" s="179" t="s">
        <v>61</v>
      </c>
      <c r="AKH851" s="10">
        <f>AKF851*1.5*AKE851</f>
        <v>13.5</v>
      </c>
      <c r="AKI851" s="10"/>
      <c r="AKJ851" s="239"/>
      <c r="AKK851" s="179" t="s">
        <v>110</v>
      </c>
      <c r="AKL851" s="361" t="s">
        <v>970</v>
      </c>
      <c r="AKN851" s="248">
        <f>IF(AKM851="Kopman",2,1)</f>
        <v>1</v>
      </c>
      <c r="AKO851" s="180">
        <f>VLOOKUP(AKL851,$A$879:$F$2508,6,FALSE)</f>
        <v>0</v>
      </c>
      <c r="AKP851" s="179" t="s">
        <v>61</v>
      </c>
      <c r="AKQ851" s="10">
        <f>AKO851*1.5*AKN851</f>
        <v>0</v>
      </c>
      <c r="AKR851" s="10"/>
      <c r="AKS851" s="239"/>
      <c r="AKT851" s="179" t="s">
        <v>110</v>
      </c>
      <c r="AKU851" s="361" t="s">
        <v>970</v>
      </c>
      <c r="AKW851" s="248">
        <f>IF(AKV851="Kopman",2,1)</f>
        <v>1</v>
      </c>
      <c r="AKX851" s="180">
        <f>VLOOKUP(AKU851,$A$879:$F$2508,6,FALSE)</f>
        <v>0</v>
      </c>
      <c r="AKY851" s="179" t="s">
        <v>61</v>
      </c>
      <c r="AKZ851" s="10">
        <f>AKX851*1.5*AKW851</f>
        <v>0</v>
      </c>
      <c r="ALA851" s="10"/>
      <c r="ALB851" s="239"/>
      <c r="ALC851" s="179" t="s">
        <v>110</v>
      </c>
      <c r="ALD851" s="361" t="s">
        <v>1986</v>
      </c>
      <c r="ALF851" s="248">
        <f>IF(ALE851="Kopman",2,1)</f>
        <v>1</v>
      </c>
      <c r="ALG851" s="180">
        <f>VLOOKUP(ALD851,$A$879:$F$2508,6,FALSE)</f>
        <v>70</v>
      </c>
      <c r="ALH851" s="179" t="s">
        <v>61</v>
      </c>
      <c r="ALI851" s="10">
        <f>ALG851*1.5*ALF851</f>
        <v>105</v>
      </c>
      <c r="ALJ851" s="10"/>
      <c r="ALK851" s="239"/>
      <c r="ALL851" s="179" t="s">
        <v>110</v>
      </c>
      <c r="ALM851" s="361" t="s">
        <v>502</v>
      </c>
      <c r="ALO851" s="248">
        <f>IF(ALN851="Kopman",2,1)</f>
        <v>1</v>
      </c>
      <c r="ALP851" s="180">
        <f>VLOOKUP(ALM851,$A$879:$F$2508,6,FALSE)</f>
        <v>9</v>
      </c>
      <c r="ALQ851" s="179" t="s">
        <v>61</v>
      </c>
      <c r="ALR851" s="10">
        <f>ALP851*1.5*ALO851</f>
        <v>13.5</v>
      </c>
      <c r="ALS851" s="10"/>
      <c r="ALT851" s="239"/>
      <c r="ALU851" s="179" t="s">
        <v>110</v>
      </c>
      <c r="ALV851" s="361" t="s">
        <v>502</v>
      </c>
      <c r="ALX851" s="248">
        <f>IF(ALW851="Kopman",2,1)</f>
        <v>1</v>
      </c>
      <c r="ALY851" s="180">
        <f>VLOOKUP(ALV851,$A$879:$F$2508,6,FALSE)</f>
        <v>9</v>
      </c>
      <c r="ALZ851" s="179" t="s">
        <v>61</v>
      </c>
      <c r="AMA851" s="10">
        <f>ALY851*1.5*ALX851</f>
        <v>13.5</v>
      </c>
      <c r="AMB851" s="10"/>
      <c r="AMC851" s="239"/>
      <c r="AMD851" s="179" t="s">
        <v>110</v>
      </c>
      <c r="AME851" s="444" t="s">
        <v>502</v>
      </c>
      <c r="AMG851" s="248">
        <f>IF(AMF851="Kopman",2,1)</f>
        <v>1</v>
      </c>
      <c r="AMH851" s="180">
        <f>VLOOKUP(AME851,$A$879:$F$2508,6,FALSE)</f>
        <v>9</v>
      </c>
      <c r="AMI851" s="179" t="s">
        <v>61</v>
      </c>
      <c r="AMJ851" s="10">
        <f>AMH851*1.5*AMG851</f>
        <v>13.5</v>
      </c>
      <c r="AMK851" s="10"/>
      <c r="AML851" s="239"/>
      <c r="AMM851" s="179" t="s">
        <v>110</v>
      </c>
      <c r="AMN851" s="363" t="s">
        <v>501</v>
      </c>
      <c r="AMP851" s="248">
        <f>IF(AMO851="Kopman",2,1)</f>
        <v>1</v>
      </c>
      <c r="AMQ851" s="180">
        <f>VLOOKUP(AMN851,$A$879:$F$2508,6,FALSE)</f>
        <v>31</v>
      </c>
      <c r="AMR851" s="179" t="s">
        <v>61</v>
      </c>
      <c r="AMS851" s="10">
        <f>AMQ851*1.5*AMP851</f>
        <v>46.5</v>
      </c>
      <c r="AMT851" s="10"/>
      <c r="AMU851" s="239"/>
      <c r="AMV851" s="179" t="s">
        <v>110</v>
      </c>
      <c r="AMW851" s="361" t="s">
        <v>502</v>
      </c>
      <c r="AMY851" s="248">
        <f>IF(AMX851="Kopman",2,1)</f>
        <v>1</v>
      </c>
      <c r="AMZ851" s="180">
        <f>VLOOKUP(AMW851,$A$879:$F$2508,6,FALSE)</f>
        <v>9</v>
      </c>
      <c r="ANA851" s="179" t="s">
        <v>61</v>
      </c>
      <c r="ANB851" s="10">
        <f>AMZ851*1.5*AMY851</f>
        <v>13.5</v>
      </c>
      <c r="ANC851" s="10"/>
      <c r="AND851" s="239"/>
      <c r="ANE851" s="179" t="s">
        <v>110</v>
      </c>
      <c r="ANF851" s="361" t="s">
        <v>970</v>
      </c>
      <c r="ANH851" s="248">
        <f>IF(ANG851="Kopman",2,1)</f>
        <v>1</v>
      </c>
      <c r="ANI851" s="180">
        <f>VLOOKUP(ANF851,$A$879:$F$2508,6,FALSE)</f>
        <v>0</v>
      </c>
      <c r="ANJ851" s="179" t="s">
        <v>61</v>
      </c>
      <c r="ANK851" s="10">
        <f>ANI851*1.5*ANH851</f>
        <v>0</v>
      </c>
      <c r="ANL851" s="10"/>
      <c r="ANM851" s="239"/>
      <c r="ANN851" s="179" t="s">
        <v>110</v>
      </c>
      <c r="ANO851" s="371" t="s">
        <v>970</v>
      </c>
      <c r="ANQ851" s="248">
        <f>IF(ANP851="Kopman",2,1)</f>
        <v>1</v>
      </c>
      <c r="ANR851" s="180">
        <f>VLOOKUP(ANO851,$A$879:$F$2508,6,FALSE)</f>
        <v>0</v>
      </c>
      <c r="ANS851" s="179" t="s">
        <v>61</v>
      </c>
      <c r="ANT851" s="10">
        <f>ANR851*1.5*ANQ851</f>
        <v>0</v>
      </c>
      <c r="ANU851" s="10"/>
      <c r="ANV851" s="239"/>
      <c r="ANW851" s="179" t="s">
        <v>110</v>
      </c>
      <c r="ANX851" s="361" t="s">
        <v>502</v>
      </c>
      <c r="ANZ851" s="248">
        <f>IF(ANY851="Kopman",2,1)</f>
        <v>1</v>
      </c>
      <c r="AOA851" s="180">
        <f>VLOOKUP(ANX851,$A$879:$F$2508,6,FALSE)</f>
        <v>9</v>
      </c>
      <c r="AOB851" s="179" t="s">
        <v>61</v>
      </c>
      <c r="AOC851" s="10">
        <f>AOA851*1.5*ANZ851</f>
        <v>13.5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VLOOKUP(AOG851,$A$879:$F$2508,6,FALSE)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1" t="s">
        <v>970</v>
      </c>
      <c r="AOR851" s="248">
        <f>IF(AOQ851="Kopman",2,1)</f>
        <v>1</v>
      </c>
      <c r="AOS851" s="180">
        <f>VLOOKUP(AOP851,$A$879:$F$2508,6,FALSE)</f>
        <v>0</v>
      </c>
      <c r="AOT851" s="179" t="s">
        <v>61</v>
      </c>
      <c r="AOU851" s="10">
        <f>AOS851*1.5*AOR851</f>
        <v>0</v>
      </c>
      <c r="AOV851" s="10"/>
      <c r="AOW851" s="239"/>
      <c r="AOX851" s="179" t="s">
        <v>110</v>
      </c>
      <c r="AOY851" s="447" t="s">
        <v>970</v>
      </c>
      <c r="APA851" s="248">
        <f>IF(AOZ851="Kopman",2,1)</f>
        <v>1</v>
      </c>
      <c r="APB851" s="180">
        <f>VLOOKUP(AOY851,$A$879:$F$2508,6,FALSE)</f>
        <v>0</v>
      </c>
      <c r="APC851" s="179" t="s">
        <v>61</v>
      </c>
      <c r="APD851" s="10">
        <f>APB851*1.5*APA851</f>
        <v>0</v>
      </c>
      <c r="APE851" s="10"/>
      <c r="APF851" s="239"/>
      <c r="APG851" s="179" t="s">
        <v>110</v>
      </c>
      <c r="APH851" s="361" t="s">
        <v>502</v>
      </c>
      <c r="APJ851" s="248">
        <f>IF(API851="Kopman",2,1)</f>
        <v>1</v>
      </c>
      <c r="APK851" s="180">
        <f>VLOOKUP(APH851,$A$879:$F$2508,6,FALSE)</f>
        <v>9</v>
      </c>
      <c r="APL851" s="179" t="s">
        <v>61</v>
      </c>
      <c r="APM851" s="10">
        <f>APK851*1.5*APJ851</f>
        <v>13.5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VLOOKUP(APQ851,$A$879:$F$2508,6,FALSE)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50" t="s">
        <v>502</v>
      </c>
      <c r="AQA851" s="14" t="s">
        <v>1662</v>
      </c>
      <c r="AQB851" s="248">
        <f>IF(AQA851="Kopman",2,1)</f>
        <v>2</v>
      </c>
      <c r="AQC851" s="180">
        <f>VLOOKUP(APZ851,$A$879:$F$2508,6,FALSE)</f>
        <v>9</v>
      </c>
      <c r="AQD851" s="179" t="s">
        <v>61</v>
      </c>
      <c r="AQE851" s="10">
        <f>AQC851*1.5*AQB851</f>
        <v>27</v>
      </c>
      <c r="AQF851" s="10"/>
      <c r="AQG851" s="239"/>
      <c r="AQH851" s="179" t="s">
        <v>110</v>
      </c>
      <c r="AQI851" s="361" t="s">
        <v>3371</v>
      </c>
      <c r="AQK851" s="248">
        <f>IF(AQJ851="Kopman",2,1)</f>
        <v>1</v>
      </c>
      <c r="AQL851" s="180">
        <f>VLOOKUP(AQI851,$A$879:$F$2508,6,FALSE)</f>
        <v>0</v>
      </c>
      <c r="AQM851" s="179" t="s">
        <v>61</v>
      </c>
      <c r="AQN851" s="10">
        <f>AQL851*1.5*AQK851</f>
        <v>0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VLOOKUP(AQR851,$A$879:$F$2508,6,FALSE)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VLOOKUP(ARA851,$A$879:$F$2508,6,FALSE)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VLOOKUP(ARJ851,$A$879:$F$2508,6,FALSE)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VLOOKUP(ARS851,$A$879:$F$2508,6,FALSE)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1" t="s">
        <v>502</v>
      </c>
      <c r="ASD851" s="248">
        <f>IF(ASC851="Kopman",2,1)</f>
        <v>1</v>
      </c>
      <c r="ASE851" s="180">
        <f>VLOOKUP(ASB851,$A$879:$F$2508,6,FALSE)</f>
        <v>9</v>
      </c>
      <c r="ASF851" s="179" t="s">
        <v>61</v>
      </c>
      <c r="ASG851" s="10">
        <f>ASE851*1.5*ASD851</f>
        <v>13.5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VLOOKUP(ASK851,$A$879:$F$2508,6,FALSE)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2" t="s">
        <v>1963</v>
      </c>
      <c r="ASU851" s="14" t="s">
        <v>1662</v>
      </c>
      <c r="ASV851" s="248">
        <f>IF(ASU851="Kopman",2,1)</f>
        <v>2</v>
      </c>
      <c r="ASW851" s="180">
        <f>VLOOKUP(AST851,$A$879:$F$2508,6,FALSE)</f>
        <v>22</v>
      </c>
      <c r="ASX851" s="179" t="s">
        <v>61</v>
      </c>
      <c r="ASY851" s="10">
        <f>ASW851*1.5*ASV851</f>
        <v>66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VLOOKUP(ATC851,$A$879:$F$2508,6,FALSE)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VLOOKUP(ATL851,$A$879:$F$2508,6,FALSE)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VLOOKUP(ATU851,$A$879:$F$2508,6,FALSE)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VLOOKUP(AUD851,$A$879:$F$2508,6,FALSE)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VLOOKUP(AUM851,$A$879:$F$2508,6,FALSE)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VLOOKUP(AUV851,$A$879:$F$2508,6,FALSE)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VLOOKUP(AVE851,$A$879:$F$2508,6,FALSE)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VLOOKUP(AVN851,$A$879:$F$2508,6,FALSE)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VLOOKUP(AVW851,$A$879:$F$2508,6,FALSE)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VLOOKUP(AWF851,$A$879:$F$2508,6,FALSE)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1" t="s">
        <v>464</v>
      </c>
      <c r="AWQ851" s="248">
        <f>IF(AWP851="Kopman",2,1)</f>
        <v>1</v>
      </c>
      <c r="AWR851" s="180">
        <f>VLOOKUP(AWO851,$A$879:$F$2508,6,FALSE)</f>
        <v>9</v>
      </c>
      <c r="AWS851" s="179" t="s">
        <v>61</v>
      </c>
      <c r="AWT851" s="10">
        <f>AWR851*1.5*AWQ851</f>
        <v>13.5</v>
      </c>
      <c r="AWU851" s="10"/>
      <c r="AWV851" s="239"/>
      <c r="AWW851" s="179" t="s">
        <v>110</v>
      </c>
      <c r="AWX851" s="361" t="s">
        <v>970</v>
      </c>
      <c r="AWZ851" s="248">
        <f>IF(AWY851="Kopman",2,1)</f>
        <v>1</v>
      </c>
      <c r="AXA851" s="180">
        <f>VLOOKUP(AWX851,$A$879:$F$2508,6,FALSE)</f>
        <v>0</v>
      </c>
      <c r="AXB851" s="179" t="s">
        <v>61</v>
      </c>
      <c r="AXC851" s="10">
        <f>AXA851*1.5*AWZ851</f>
        <v>0</v>
      </c>
      <c r="AXD851" s="10"/>
      <c r="AXE851" s="239"/>
      <c r="AXF851" s="179" t="s">
        <v>110</v>
      </c>
      <c r="AXG851" s="361" t="s">
        <v>970</v>
      </c>
      <c r="AXI851" s="248">
        <f>IF(AXH851="Kopman",2,1)</f>
        <v>1</v>
      </c>
      <c r="AXJ851" s="180">
        <f>VLOOKUP(AXG851,$A$879:$F$2508,6,FALSE)</f>
        <v>0</v>
      </c>
      <c r="AXK851" s="179" t="s">
        <v>61</v>
      </c>
      <c r="AXL851" s="10">
        <f>AXJ851*1.5*AXI851</f>
        <v>0</v>
      </c>
      <c r="AXM851" s="10"/>
      <c r="AXN851" s="239"/>
      <c r="AXO851" s="179" t="s">
        <v>110</v>
      </c>
      <c r="AXP851" s="361" t="s">
        <v>489</v>
      </c>
      <c r="AXR851" s="248">
        <f>IF(AXQ851="Kopman",2,1)</f>
        <v>1</v>
      </c>
      <c r="AXS851" s="180">
        <f>VLOOKUP(AXP851,$A$879:$F$2508,6,FALSE)</f>
        <v>91</v>
      </c>
      <c r="AXT851" s="179" t="s">
        <v>61</v>
      </c>
      <c r="AXU851" s="10">
        <f>AXS851*1.5*AXR851</f>
        <v>136.5</v>
      </c>
      <c r="AXV851" s="10"/>
      <c r="AXW851" s="239"/>
      <c r="AXX851" s="179" t="s">
        <v>110</v>
      </c>
      <c r="AXY851" s="361" t="s">
        <v>2492</v>
      </c>
      <c r="AYA851" s="248">
        <f>IF(AXZ851="Kopman",2,1)</f>
        <v>1</v>
      </c>
      <c r="AYB851" s="180">
        <f>VLOOKUP(AXY851,$A$879:$F$2508,6,FALSE)</f>
        <v>5</v>
      </c>
      <c r="AYC851" s="179" t="s">
        <v>61</v>
      </c>
      <c r="AYD851" s="10">
        <f>AYB851*1.5*AYA851</f>
        <v>7.5</v>
      </c>
      <c r="AYE851" s="10"/>
      <c r="AYF851" s="239"/>
      <c r="AYG851" s="179" t="s">
        <v>110</v>
      </c>
      <c r="AYH851" s="361" t="s">
        <v>628</v>
      </c>
      <c r="AYJ851" s="248">
        <f>IF(AYI851="Kopman",2,1)</f>
        <v>1</v>
      </c>
      <c r="AYK851" s="180">
        <f>VLOOKUP(AYH851,$A$879:$F$2508,6,FALSE)</f>
        <v>31</v>
      </c>
      <c r="AYL851" s="179" t="s">
        <v>61</v>
      </c>
      <c r="AYM851" s="10">
        <f>AYK851*1.5*AYJ851</f>
        <v>46.5</v>
      </c>
      <c r="AYN851" s="10"/>
      <c r="AYO851" s="239"/>
      <c r="AYP851" s="179" t="s">
        <v>110</v>
      </c>
      <c r="AYQ851" s="361" t="s">
        <v>502</v>
      </c>
      <c r="AYS851" s="248">
        <f>IF(AYR851="Kopman",2,1)</f>
        <v>1</v>
      </c>
      <c r="AYT851" s="180">
        <f>VLOOKUP(AYQ851,$A$879:$F$2508,6,FALSE)</f>
        <v>9</v>
      </c>
      <c r="AYU851" s="179" t="s">
        <v>61</v>
      </c>
      <c r="AYV851" s="10">
        <f>AYT851*1.5*AYS851</f>
        <v>13.5</v>
      </c>
      <c r="AYW851" s="10"/>
      <c r="AYX851" s="239"/>
      <c r="AYY851" s="179" t="s">
        <v>110</v>
      </c>
      <c r="AYZ851" s="361" t="s">
        <v>502</v>
      </c>
      <c r="AZB851" s="248">
        <f>IF(AZA851="Kopman",2,1)</f>
        <v>1</v>
      </c>
      <c r="AZC851" s="180">
        <f>VLOOKUP(AYZ851,$A$879:$F$2508,6,FALSE)</f>
        <v>9</v>
      </c>
      <c r="AZD851" s="179" t="s">
        <v>61</v>
      </c>
      <c r="AZE851" s="10">
        <f>AZC851*1.5*AZB851</f>
        <v>13.5</v>
      </c>
      <c r="AZF851" s="10"/>
      <c r="AZG851" s="239"/>
      <c r="AZH851" s="179" t="s">
        <v>110</v>
      </c>
      <c r="AZI851" s="361" t="s">
        <v>3337</v>
      </c>
      <c r="AZK851" s="248">
        <f>IF(AZJ851="Kopman",2,1)</f>
        <v>1</v>
      </c>
      <c r="AZL851" s="180">
        <f>VLOOKUP(AZI851,$A$879:$F$2508,6,FALSE)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1" t="s">
        <v>2153</v>
      </c>
      <c r="AZT851" s="248">
        <f>IF(AZS851="Kopman",2,1)</f>
        <v>1</v>
      </c>
      <c r="AZU851" s="180">
        <f>VLOOKUP(AZR851,$A$879:$F$2508,6,FALSE)</f>
        <v>18</v>
      </c>
      <c r="AZV851" s="179" t="s">
        <v>61</v>
      </c>
      <c r="AZW851" s="10">
        <f>AZU851*1.5*AZT851</f>
        <v>27</v>
      </c>
      <c r="AZX851" s="10"/>
      <c r="AZY851" s="239"/>
      <c r="AZZ851" s="179" t="s">
        <v>110</v>
      </c>
      <c r="BAA851" s="361" t="s">
        <v>2141</v>
      </c>
      <c r="BAC851" s="248">
        <f>IF(BAB851="Kopman",2,1)</f>
        <v>1</v>
      </c>
      <c r="BAD851" s="180">
        <f>VLOOKUP(BAA851,$A$879:$F$2508,6,FALSE)</f>
        <v>64</v>
      </c>
      <c r="BAE851" s="179" t="s">
        <v>61</v>
      </c>
      <c r="BAF851" s="10">
        <f>BAD851*1.5*BAC851</f>
        <v>96</v>
      </c>
      <c r="BAG851" s="10"/>
      <c r="BAH851" s="239"/>
      <c r="BAI851" s="179" t="s">
        <v>110</v>
      </c>
      <c r="BAJ851" s="441" t="s">
        <v>2341</v>
      </c>
      <c r="BAL851" s="248">
        <f>IF(BAK851="Kopman",2,1)</f>
        <v>1</v>
      </c>
      <c r="BAM851" s="180">
        <f>VLOOKUP(BAJ851,$A$879:$F$2508,6,FALSE)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1" t="s">
        <v>489</v>
      </c>
      <c r="BAU851" s="248">
        <f>IF(BAT851="Kopman",2,1)</f>
        <v>1</v>
      </c>
      <c r="BAV851" s="180">
        <f>VLOOKUP(BAS851,$A$879:$F$2508,6,FALSE)</f>
        <v>91</v>
      </c>
      <c r="BAW851" s="179" t="s">
        <v>61</v>
      </c>
      <c r="BAX851" s="10">
        <f>BAV851*1.5*BAU851</f>
        <v>136.5</v>
      </c>
      <c r="BAY851" s="10"/>
      <c r="BAZ851" s="239"/>
      <c r="BBA851" s="179" t="s">
        <v>110</v>
      </c>
      <c r="BBB851" s="361" t="s">
        <v>3255</v>
      </c>
      <c r="BBD851" s="248">
        <f>IF(BBC851="Kopman",2,1)</f>
        <v>1</v>
      </c>
      <c r="BBE851" s="180">
        <f>VLOOKUP(BBB851,$A$879:$F$2508,6,FALSE)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1" t="s">
        <v>1963</v>
      </c>
      <c r="BBM851" s="248">
        <f>IF(BBL851="Kopman",2,1)</f>
        <v>1</v>
      </c>
      <c r="BBN851" s="180">
        <f>VLOOKUP(BBK851,$A$879:$F$2508,6,FALSE)</f>
        <v>22</v>
      </c>
      <c r="BBO851" s="179" t="s">
        <v>61</v>
      </c>
      <c r="BBP851" s="10">
        <f>BBN851*1.5*BBM851</f>
        <v>33</v>
      </c>
      <c r="BBQ851" s="10"/>
      <c r="BBR851" s="239"/>
      <c r="BBS851" s="179" t="s">
        <v>110</v>
      </c>
      <c r="BBT851" s="367" t="s">
        <v>464</v>
      </c>
      <c r="BBV851" s="248">
        <f>IF(BBU851="Kopman",2,1)</f>
        <v>1</v>
      </c>
      <c r="BBW851" s="180">
        <f>VLOOKUP(BBT851,$A$879:$F$2508,6,FALSE)</f>
        <v>9</v>
      </c>
      <c r="BBX851" s="179" t="s">
        <v>61</v>
      </c>
      <c r="BBY851" s="10">
        <f>BBW851*1.5*BBV851</f>
        <v>13.5</v>
      </c>
      <c r="BBZ851" s="10"/>
      <c r="BCA851" s="239"/>
      <c r="BCB851" s="179" t="s">
        <v>110</v>
      </c>
      <c r="BCC851" s="361" t="s">
        <v>1024</v>
      </c>
      <c r="BCE851" s="248">
        <f>IF(BCD851="Kopman",2,1)</f>
        <v>1</v>
      </c>
      <c r="BCF851" s="180">
        <f>VLOOKUP(BCC851,$A$879:$F$2508,6,FALSE)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1" t="s">
        <v>502</v>
      </c>
      <c r="BCN851" s="248">
        <f>IF(BCM851="Kopman",2,1)</f>
        <v>1</v>
      </c>
      <c r="BCO851" s="180">
        <f>VLOOKUP(BCL851,$A$879:$F$2508,6,FALSE)</f>
        <v>9</v>
      </c>
      <c r="BCP851" s="179" t="s">
        <v>61</v>
      </c>
      <c r="BCQ851" s="10">
        <f>BCO851*1.5*BCN851</f>
        <v>13.5</v>
      </c>
      <c r="BCR851" s="10"/>
      <c r="BCS851" s="239"/>
      <c r="BCT851" s="179" t="s">
        <v>110</v>
      </c>
      <c r="BCU851" s="373" t="s">
        <v>502</v>
      </c>
      <c r="BCV851" s="14" t="s">
        <v>1662</v>
      </c>
      <c r="BCW851" s="248">
        <f>IF(BCV851="Kopman",2,1)</f>
        <v>2</v>
      </c>
      <c r="BCX851" s="180">
        <f>VLOOKUP(BCU851,$A$879:$F$2508,6,FALSE)</f>
        <v>9</v>
      </c>
      <c r="BCY851" s="179" t="s">
        <v>61</v>
      </c>
      <c r="BCZ851" s="10">
        <f>BCX851*1.5*BCW851</f>
        <v>27</v>
      </c>
      <c r="BDA851" s="10"/>
      <c r="BDB851" s="239"/>
      <c r="BDC851" s="179" t="s">
        <v>110</v>
      </c>
      <c r="BDD851" s="367" t="s">
        <v>970</v>
      </c>
      <c r="BDF851" s="248">
        <f>IF(BDE851="Kopman",2,1)</f>
        <v>1</v>
      </c>
      <c r="BDG851" s="180">
        <f>VLOOKUP(BDD851,$A$879:$F$2508,6,FALSE)</f>
        <v>0</v>
      </c>
      <c r="BDH851" s="179" t="s">
        <v>61</v>
      </c>
      <c r="BDI851" s="10">
        <f>BDG851*1.5*BDF851</f>
        <v>0</v>
      </c>
      <c r="BDJ851" s="10"/>
      <c r="BDK851" s="239"/>
      <c r="BDL851" s="179" t="s">
        <v>110</v>
      </c>
      <c r="BDM851" s="361" t="s">
        <v>502</v>
      </c>
      <c r="BDO851" s="248">
        <f>IF(BDN851="Kopman",2,1)</f>
        <v>1</v>
      </c>
      <c r="BDP851" s="180">
        <f>VLOOKUP(BDM851,$A$879:$F$2508,6,FALSE)</f>
        <v>9</v>
      </c>
      <c r="BDQ851" s="179" t="s">
        <v>61</v>
      </c>
      <c r="BDR851" s="10">
        <f>BDP851*1.5*BDO851</f>
        <v>13.5</v>
      </c>
      <c r="BDS851" s="10"/>
      <c r="BDT851" s="239"/>
      <c r="BDU851" s="179" t="s">
        <v>110</v>
      </c>
      <c r="BDV851" s="361" t="s">
        <v>3240</v>
      </c>
      <c r="BDX851" s="248">
        <f>IF(BDW851="Kopman",2,1)</f>
        <v>1</v>
      </c>
      <c r="BDY851" s="180">
        <f>VLOOKUP(BDV851,$A$879:$F$2508,6,FALSE)</f>
        <v>31</v>
      </c>
      <c r="BDZ851" s="179" t="s">
        <v>61</v>
      </c>
      <c r="BEA851" s="10">
        <f>BDY851*1.5*BDX851</f>
        <v>46.5</v>
      </c>
      <c r="BEB851" s="10"/>
      <c r="BEC851" s="239"/>
      <c r="BED851" s="179" t="s">
        <v>110</v>
      </c>
      <c r="BEE851" s="361" t="s">
        <v>1963</v>
      </c>
      <c r="BEG851" s="248">
        <f>IF(BEF851="Kopman",2,1)</f>
        <v>1</v>
      </c>
      <c r="BEH851" s="180">
        <f>VLOOKUP(BEE851,$A$879:$F$2508,6,FALSE)</f>
        <v>22</v>
      </c>
      <c r="BEI851" s="179" t="s">
        <v>61</v>
      </c>
      <c r="BEJ851" s="10">
        <f>BEH851*1.5*BEG851</f>
        <v>33</v>
      </c>
      <c r="BEK851" s="10"/>
      <c r="BEL851" s="239"/>
      <c r="BEM851" s="179" t="s">
        <v>110</v>
      </c>
      <c r="BEN851" s="361" t="s">
        <v>1024</v>
      </c>
      <c r="BEP851" s="248">
        <f>IF(BEO851="Kopman",2,1)</f>
        <v>1</v>
      </c>
      <c r="BEQ851" s="180">
        <f>VLOOKUP(BEN851,$A$879:$F$2508,6,FALSE)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1" t="s">
        <v>489</v>
      </c>
      <c r="BEY851" s="248">
        <f>IF(BEX851="Kopman",2,1)</f>
        <v>1</v>
      </c>
      <c r="BEZ851" s="180">
        <f>VLOOKUP(BEW851,$A$879:$F$2508,6,FALSE)</f>
        <v>91</v>
      </c>
      <c r="BFA851" s="179" t="s">
        <v>61</v>
      </c>
      <c r="BFB851" s="10">
        <f>BEZ851*1.5*BEY851</f>
        <v>136.5</v>
      </c>
      <c r="BFC851" s="10"/>
      <c r="BFD851" s="239"/>
      <c r="BFE851" s="179" t="s">
        <v>110</v>
      </c>
      <c r="BFF851" s="361" t="s">
        <v>534</v>
      </c>
      <c r="BFH851" s="248">
        <f>IF(BFG851="Kopman",2,1)</f>
        <v>1</v>
      </c>
      <c r="BFI851" s="180">
        <f>VLOOKUP(BFF851,$A$879:$F$2508,6,FALSE)</f>
        <v>0</v>
      </c>
      <c r="BFJ851" s="179" t="s">
        <v>61</v>
      </c>
      <c r="BFK851" s="10">
        <f>BFI851*1.5*BFH851</f>
        <v>0</v>
      </c>
      <c r="BFL851" s="10"/>
      <c r="BFM851" s="239"/>
      <c r="BFN851" s="179" t="s">
        <v>110</v>
      </c>
      <c r="BFO851" s="361" t="s">
        <v>2492</v>
      </c>
      <c r="BFQ851" s="248">
        <f>IF(BFP851="Kopman",2,1)</f>
        <v>1</v>
      </c>
      <c r="BFR851" s="180">
        <f>VLOOKUP(BFO851,$A$879:$F$2508,6,FALSE)</f>
        <v>5</v>
      </c>
      <c r="BFS851" s="179" t="s">
        <v>61</v>
      </c>
      <c r="BFT851" s="10">
        <f>BFR851*1.5*BFQ851</f>
        <v>7.5</v>
      </c>
      <c r="BFU851" s="10"/>
      <c r="BFV851" s="239"/>
      <c r="BFW851" s="179" t="s">
        <v>110</v>
      </c>
      <c r="BFX851" s="371" t="s">
        <v>502</v>
      </c>
      <c r="BFZ851" s="248">
        <f>IF(BFY851="Kopman",2,1)</f>
        <v>1</v>
      </c>
      <c r="BGA851" s="180">
        <f>VLOOKUP(BFX851,$A$879:$F$2508,6,FALSE)</f>
        <v>9</v>
      </c>
      <c r="BGB851" s="179" t="s">
        <v>61</v>
      </c>
      <c r="BGC851" s="10">
        <f>BGA851*1.5*BFZ851</f>
        <v>13.5</v>
      </c>
      <c r="BGD851" s="10"/>
      <c r="BGE851" s="239"/>
      <c r="BGF851" s="179" t="s">
        <v>110</v>
      </c>
      <c r="BGG851" s="361" t="s">
        <v>502</v>
      </c>
      <c r="BGI851" s="248">
        <f>IF(BGH851="Kopman",2,1)</f>
        <v>1</v>
      </c>
      <c r="BGJ851" s="180">
        <f>VLOOKUP(BGG851,$A$879:$F$2508,6,FALSE)</f>
        <v>9</v>
      </c>
      <c r="BGK851" s="179" t="s">
        <v>61</v>
      </c>
      <c r="BGL851" s="10">
        <f>BGJ851*1.5*BGI851</f>
        <v>13.5</v>
      </c>
      <c r="BGM851" s="10"/>
      <c r="BGN851" s="239"/>
      <c r="BGO851" s="179" t="s">
        <v>110</v>
      </c>
      <c r="BGP851" s="371" t="s">
        <v>502</v>
      </c>
      <c r="BGR851" s="248">
        <f>IF(BGQ851="Kopman",2,1)</f>
        <v>1</v>
      </c>
      <c r="BGS851" s="180">
        <f>VLOOKUP(BGP851,$A$879:$F$2508,6,FALSE)</f>
        <v>9</v>
      </c>
      <c r="BGT851" s="179" t="s">
        <v>61</v>
      </c>
      <c r="BGU851" s="10">
        <f>BGS851*1.5*BGR851</f>
        <v>13.5</v>
      </c>
      <c r="BGV851" s="10"/>
      <c r="BGW851" s="239"/>
      <c r="BGX851" s="179" t="s">
        <v>110</v>
      </c>
      <c r="BGY851" s="361" t="s">
        <v>970</v>
      </c>
      <c r="BHA851" s="248">
        <f>IF(BGZ851="Kopman",2,1)</f>
        <v>1</v>
      </c>
      <c r="BHB851" s="180">
        <f>VLOOKUP(BGY851,$A$879:$F$2508,6,FALSE)</f>
        <v>0</v>
      </c>
      <c r="BHC851" s="179" t="s">
        <v>61</v>
      </c>
      <c r="BHD851" s="10">
        <f>BHB851*1.5*BHA851</f>
        <v>0</v>
      </c>
      <c r="BHE851" s="10"/>
    </row>
    <row r="852" spans="1:1565" s="14" customFormat="1" ht="15">
      <c r="A852" s="179" t="s">
        <v>111</v>
      </c>
      <c r="B852" s="363" t="s">
        <v>970</v>
      </c>
      <c r="D852" s="180"/>
      <c r="E852" s="180">
        <f>VLOOKUP(B852,$A$879:$F$2508,6,FALSE)</f>
        <v>0</v>
      </c>
      <c r="F852" s="179" t="s">
        <v>63</v>
      </c>
      <c r="G852" s="10">
        <f>E852*1.4</f>
        <v>0</v>
      </c>
      <c r="H852" s="10"/>
      <c r="I852" s="233"/>
      <c r="J852" s="179" t="s">
        <v>111</v>
      </c>
      <c r="K852" s="361" t="s">
        <v>970</v>
      </c>
      <c r="M852" s="180"/>
      <c r="N852" s="180">
        <f>VLOOKUP(K852,$A$879:$F$2508,6,FALSE)</f>
        <v>0</v>
      </c>
      <c r="O852" s="179" t="s">
        <v>63</v>
      </c>
      <c r="P852" s="10">
        <f>N852*1.4</f>
        <v>0</v>
      </c>
      <c r="Q852" s="10"/>
      <c r="R852" s="233"/>
      <c r="S852" s="179" t="s">
        <v>111</v>
      </c>
      <c r="T852" s="361" t="s">
        <v>502</v>
      </c>
      <c r="V852" s="180"/>
      <c r="W852" s="180">
        <f>VLOOKUP(T852,$A$879:$F$2508,6,FALSE)</f>
        <v>9</v>
      </c>
      <c r="X852" s="179" t="s">
        <v>63</v>
      </c>
      <c r="Y852" s="10">
        <f>W852*1.4</f>
        <v>12.6</v>
      </c>
      <c r="Z852" s="10"/>
      <c r="AA852" s="233"/>
      <c r="AB852" s="179" t="s">
        <v>111</v>
      </c>
      <c r="AC852" s="361" t="s">
        <v>970</v>
      </c>
      <c r="AE852" s="180"/>
      <c r="AF852" s="180">
        <f>VLOOKUP(AC852,$A$879:$F$2508,6,FALSE)</f>
        <v>0</v>
      </c>
      <c r="AG852" s="179" t="s">
        <v>63</v>
      </c>
      <c r="AH852" s="10">
        <f>AF852*1.4</f>
        <v>0</v>
      </c>
      <c r="AI852" s="10"/>
      <c r="AJ852" s="233"/>
      <c r="AK852" s="179" t="s">
        <v>111</v>
      </c>
      <c r="AL852" s="361" t="s">
        <v>502</v>
      </c>
      <c r="AN852" s="180"/>
      <c r="AO852" s="180">
        <f>VLOOKUP(AL852,$A$879:$F$2508,6,FALSE)</f>
        <v>9</v>
      </c>
      <c r="AP852" s="179" t="s">
        <v>63</v>
      </c>
      <c r="AQ852" s="10">
        <f>AO852*1.4</f>
        <v>12.6</v>
      </c>
      <c r="AR852" s="10"/>
      <c r="AS852" s="233"/>
      <c r="AT852" s="179" t="s">
        <v>111</v>
      </c>
      <c r="AU852" s="361" t="s">
        <v>502</v>
      </c>
      <c r="AW852" s="180"/>
      <c r="AX852" s="180">
        <f>VLOOKUP(AU852,$A$879:$F$2508,6,FALSE)</f>
        <v>9</v>
      </c>
      <c r="AY852" s="179" t="s">
        <v>63</v>
      </c>
      <c r="AZ852" s="10">
        <f>AX852*1.4</f>
        <v>12.6</v>
      </c>
      <c r="BA852" s="10"/>
      <c r="BB852" s="233"/>
      <c r="BC852" s="179" t="s">
        <v>111</v>
      </c>
      <c r="BD852" s="361" t="s">
        <v>3333</v>
      </c>
      <c r="BF852" s="180"/>
      <c r="BG852" s="180">
        <f>VLOOKUP(BD852,$A$879:$F$2508,6,FALSE)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1" t="s">
        <v>628</v>
      </c>
      <c r="BO852" s="180"/>
      <c r="BP852" s="180">
        <f>VLOOKUP(BM852,$A$879:$F$2508,6,FALSE)</f>
        <v>31</v>
      </c>
      <c r="BQ852" s="179" t="s">
        <v>63</v>
      </c>
      <c r="BR852" s="10">
        <f>BP852*1.4</f>
        <v>43.4</v>
      </c>
      <c r="BS852" s="10"/>
      <c r="BT852" s="233"/>
      <c r="BU852" s="179" t="s">
        <v>111</v>
      </c>
      <c r="BV852" s="361" t="s">
        <v>2131</v>
      </c>
      <c r="BX852" s="180"/>
      <c r="BY852" s="180">
        <f>VLOOKUP(BV852,$A$879:$F$2508,6,FALSE)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1" t="s">
        <v>2523</v>
      </c>
      <c r="CG852" s="180"/>
      <c r="CH852" s="180">
        <f>VLOOKUP(CE852,$A$879:$F$2508,6,FALSE)</f>
        <v>24</v>
      </c>
      <c r="CI852" s="179" t="s">
        <v>63</v>
      </c>
      <c r="CJ852" s="10">
        <f>CH852*1.4</f>
        <v>33.599999999999994</v>
      </c>
      <c r="CK852" s="10"/>
      <c r="CL852" s="233"/>
      <c r="CM852" s="179" t="s">
        <v>111</v>
      </c>
      <c r="CN852" s="361" t="s">
        <v>502</v>
      </c>
      <c r="CO852" s="180"/>
      <c r="CP852" s="180"/>
      <c r="CQ852" s="180">
        <f>VLOOKUP(CN852,$A$879:$F$2508,6,FALSE)</f>
        <v>9</v>
      </c>
      <c r="CR852" s="179" t="s">
        <v>63</v>
      </c>
      <c r="CS852" s="10">
        <f>CQ852*1.4</f>
        <v>12.6</v>
      </c>
      <c r="CT852" s="10"/>
      <c r="CU852" s="233"/>
      <c r="CV852" s="179" t="s">
        <v>111</v>
      </c>
      <c r="CW852" s="361" t="s">
        <v>2131</v>
      </c>
      <c r="CY852" s="180"/>
      <c r="CZ852" s="180">
        <f>VLOOKUP(CW852,$A$879:$F$2508,6,FALSE)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1" t="s">
        <v>970</v>
      </c>
      <c r="DH852" s="180"/>
      <c r="DI852" s="180">
        <f>VLOOKUP(DF852,$A$879:$F$2508,6,FALSE)</f>
        <v>0</v>
      </c>
      <c r="DJ852" s="179" t="s">
        <v>63</v>
      </c>
      <c r="DK852" s="10">
        <f>DI852*1.4</f>
        <v>0</v>
      </c>
      <c r="DL852" s="10"/>
      <c r="DM852" s="233"/>
      <c r="DN852" s="179" t="s">
        <v>111</v>
      </c>
      <c r="DO852" s="361" t="s">
        <v>502</v>
      </c>
      <c r="DQ852" s="180"/>
      <c r="DR852" s="180">
        <f>VLOOKUP(DO852,$A$879:$F$2508,6,FALSE)</f>
        <v>9</v>
      </c>
      <c r="DS852" s="179" t="s">
        <v>63</v>
      </c>
      <c r="DT852" s="10">
        <f>DR852*1.4</f>
        <v>12.6</v>
      </c>
      <c r="DU852" s="10"/>
      <c r="DV852" s="233"/>
      <c r="DW852" s="179" t="s">
        <v>111</v>
      </c>
      <c r="DX852" s="361" t="s">
        <v>970</v>
      </c>
      <c r="DZ852" s="180"/>
      <c r="EA852" s="180">
        <f>VLOOKUP(DX852,$A$879:$F$2508,6,FALSE)</f>
        <v>0</v>
      </c>
      <c r="EB852" s="179" t="s">
        <v>63</v>
      </c>
      <c r="EC852" s="10">
        <f>EA852*1.4</f>
        <v>0</v>
      </c>
      <c r="ED852" s="10"/>
      <c r="EE852" s="233"/>
      <c r="EF852" s="179" t="s">
        <v>111</v>
      </c>
      <c r="EG852" s="361" t="s">
        <v>628</v>
      </c>
      <c r="EI852" s="180"/>
      <c r="EJ852" s="180">
        <f>VLOOKUP(EG852,$A$879:$F$2508,6,FALSE)</f>
        <v>31</v>
      </c>
      <c r="EK852" s="179" t="s">
        <v>63</v>
      </c>
      <c r="EL852" s="10">
        <f>EJ852*1.4</f>
        <v>43.4</v>
      </c>
      <c r="EM852" s="10"/>
      <c r="EN852" s="233"/>
      <c r="EO852" s="179" t="s">
        <v>111</v>
      </c>
      <c r="EP852" s="361" t="s">
        <v>2595</v>
      </c>
      <c r="ER852" s="180"/>
      <c r="ES852" s="180">
        <f>VLOOKUP(EP852,$A$879:$F$2508,6,FALSE)</f>
        <v>9</v>
      </c>
      <c r="ET852" s="179" t="s">
        <v>63</v>
      </c>
      <c r="EU852" s="10">
        <f>ES852*1.4</f>
        <v>12.6</v>
      </c>
      <c r="EV852" s="10"/>
      <c r="EW852" s="233"/>
      <c r="EX852" s="179" t="s">
        <v>111</v>
      </c>
      <c r="EY852" s="361" t="s">
        <v>489</v>
      </c>
      <c r="FA852" s="180"/>
      <c r="FB852" s="180">
        <f>VLOOKUP(EY852,$A$879:$F$2508,6,FALSE)</f>
        <v>91</v>
      </c>
      <c r="FC852" s="179" t="s">
        <v>63</v>
      </c>
      <c r="FD852" s="10">
        <f>FB852*1.4</f>
        <v>127.39999999999999</v>
      </c>
      <c r="FE852" s="10"/>
      <c r="FF852" s="233"/>
      <c r="FG852" s="179" t="s">
        <v>111</v>
      </c>
      <c r="FH852" s="361" t="s">
        <v>2595</v>
      </c>
      <c r="FJ852" s="180"/>
      <c r="FK852" s="180">
        <f>VLOOKUP(FH852,$A$879:$F$2508,6,FALSE)</f>
        <v>9</v>
      </c>
      <c r="FL852" s="179" t="s">
        <v>63</v>
      </c>
      <c r="FM852" s="10">
        <f>FK852*1.4</f>
        <v>12.6</v>
      </c>
      <c r="FN852" s="10"/>
      <c r="FO852" s="233"/>
      <c r="FP852" s="179" t="s">
        <v>111</v>
      </c>
      <c r="FQ852" s="361" t="s">
        <v>970</v>
      </c>
      <c r="FS852" s="180"/>
      <c r="FT852" s="180">
        <f>VLOOKUP(FQ852,$A$879:$F$2508,6,FALSE)</f>
        <v>0</v>
      </c>
      <c r="FU852" s="179" t="s">
        <v>63</v>
      </c>
      <c r="FV852" s="10">
        <f>FT852*1.4</f>
        <v>0</v>
      </c>
      <c r="FW852" s="10"/>
      <c r="FX852" s="233"/>
      <c r="FY852" s="179" t="s">
        <v>111</v>
      </c>
      <c r="FZ852" s="369" t="s">
        <v>183</v>
      </c>
      <c r="GB852" s="180"/>
      <c r="GC852" s="180" t="e">
        <f>VLOOKUP(FZ852,$A$879:$F$2508,6,FALSE)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1" t="s">
        <v>502</v>
      </c>
      <c r="GK852" s="180"/>
      <c r="GL852" s="180">
        <f>VLOOKUP(GI852,$A$879:$F$2508,6,FALSE)</f>
        <v>9</v>
      </c>
      <c r="GM852" s="179" t="s">
        <v>63</v>
      </c>
      <c r="GN852" s="10">
        <f>GL852*1.4</f>
        <v>12.6</v>
      </c>
      <c r="GO852" s="10"/>
      <c r="GP852" s="233"/>
      <c r="GQ852" s="179" t="s">
        <v>111</v>
      </c>
      <c r="GR852" s="361" t="s">
        <v>2141</v>
      </c>
      <c r="GT852" s="180"/>
      <c r="GU852" s="180">
        <f>VLOOKUP(GR852,$A$879:$F$2508,6,FALSE)</f>
        <v>64</v>
      </c>
      <c r="GV852" s="179" t="s">
        <v>63</v>
      </c>
      <c r="GW852" s="10">
        <f>GU852*1.4</f>
        <v>89.6</v>
      </c>
      <c r="GX852" s="10"/>
      <c r="GY852" s="233"/>
      <c r="GZ852" s="179" t="s">
        <v>111</v>
      </c>
      <c r="HA852" s="361" t="s">
        <v>449</v>
      </c>
      <c r="HC852" s="180"/>
      <c r="HD852" s="180">
        <f>VLOOKUP(HA852,$A$879:$F$2508,6,FALSE)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1" t="s">
        <v>1493</v>
      </c>
      <c r="HL852" s="180"/>
      <c r="HM852" s="180">
        <f>VLOOKUP(HJ852,$A$879:$F$2508,6,FALSE)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1" t="s">
        <v>3333</v>
      </c>
      <c r="HU852" s="180"/>
      <c r="HV852" s="180">
        <f>VLOOKUP(HS852,$A$879:$F$2508,6,FALSE)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1" t="s">
        <v>1970</v>
      </c>
      <c r="ID852" s="180"/>
      <c r="IE852" s="180">
        <f>VLOOKUP(IB852,$A$879:$F$2508,6,FALSE)</f>
        <v>0</v>
      </c>
      <c r="IF852" s="179" t="s">
        <v>63</v>
      </c>
      <c r="IG852" s="10">
        <f>IE852*1.4</f>
        <v>0</v>
      </c>
      <c r="IH852" s="10"/>
      <c r="II852" s="233"/>
      <c r="IJ852" s="179" t="s">
        <v>111</v>
      </c>
      <c r="IK852" s="361" t="s">
        <v>464</v>
      </c>
      <c r="IM852" s="180"/>
      <c r="IN852" s="180">
        <f>VLOOKUP(IK852,$A$879:$F$2508,6,FALSE)</f>
        <v>9</v>
      </c>
      <c r="IO852" s="179" t="s">
        <v>63</v>
      </c>
      <c r="IP852" s="10">
        <f>IN852*1.4</f>
        <v>12.6</v>
      </c>
      <c r="IQ852" s="10"/>
      <c r="IR852" s="233"/>
      <c r="IS852" s="179" t="s">
        <v>111</v>
      </c>
      <c r="IT852" s="361" t="s">
        <v>2136</v>
      </c>
      <c r="IV852" s="180"/>
      <c r="IW852" s="180">
        <f>VLOOKUP(IT852,$A$879:$F$2508,6,FALSE)</f>
        <v>0</v>
      </c>
      <c r="IX852" s="179" t="s">
        <v>63</v>
      </c>
      <c r="IY852" s="10">
        <f>IW852*1.4</f>
        <v>0</v>
      </c>
      <c r="IZ852" s="10"/>
      <c r="JA852" s="233"/>
      <c r="JB852" s="179" t="s">
        <v>111</v>
      </c>
      <c r="JC852" s="361" t="s">
        <v>970</v>
      </c>
      <c r="JE852" s="180"/>
      <c r="JF852" s="180">
        <f>VLOOKUP(JC852,$A$879:$F$2508,6,FALSE)</f>
        <v>0</v>
      </c>
      <c r="JG852" s="179" t="s">
        <v>63</v>
      </c>
      <c r="JH852" s="10">
        <f>JF852*1.4</f>
        <v>0</v>
      </c>
      <c r="JI852" s="10"/>
      <c r="JJ852" s="233"/>
      <c r="JK852" s="179" t="s">
        <v>111</v>
      </c>
      <c r="JL852" s="361" t="s">
        <v>3337</v>
      </c>
      <c r="JN852" s="180"/>
      <c r="JO852" s="180">
        <f>VLOOKUP(JL852,$A$879:$F$2508,6,FALSE)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1" t="s">
        <v>3337</v>
      </c>
      <c r="JW852" s="180"/>
      <c r="JX852" s="180">
        <f>VLOOKUP(JU852,$A$879:$F$2508,6,FALSE)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9" t="s">
        <v>183</v>
      </c>
      <c r="KF852" s="180"/>
      <c r="KG852" s="180" t="e">
        <f>VLOOKUP(KD852,$A$879:$F$2508,6,FALSE)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1" t="s">
        <v>970</v>
      </c>
      <c r="KO852" s="180"/>
      <c r="KP852" s="180">
        <f>VLOOKUP(KM852,$A$879:$F$2508,6,FALSE)</f>
        <v>0</v>
      </c>
      <c r="KQ852" s="179" t="s">
        <v>63</v>
      </c>
      <c r="KR852" s="10">
        <f>KP852*1.4</f>
        <v>0</v>
      </c>
      <c r="KS852" s="10"/>
      <c r="KT852" s="233"/>
      <c r="KU852" s="179" t="s">
        <v>111</v>
      </c>
      <c r="KV852" s="361" t="s">
        <v>986</v>
      </c>
      <c r="KX852" s="180"/>
      <c r="KY852" s="180">
        <f>VLOOKUP(KV852,$A$879:$F$2508,6,FALSE)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9" t="s">
        <v>183</v>
      </c>
      <c r="LG852" s="180"/>
      <c r="LH852" s="180" t="e">
        <f>VLOOKUP(LE852,$A$879:$F$2508,6,FALSE)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1" t="s">
        <v>970</v>
      </c>
      <c r="LP852" s="180"/>
      <c r="LQ852" s="180">
        <f>VLOOKUP(LN852,$A$879:$F$2508,6,FALSE)</f>
        <v>0</v>
      </c>
      <c r="LR852" s="179" t="s">
        <v>63</v>
      </c>
      <c r="LS852" s="10">
        <f>LQ852*1.4</f>
        <v>0</v>
      </c>
      <c r="LT852" s="10"/>
      <c r="LU852" s="233"/>
      <c r="LV852" s="179" t="s">
        <v>111</v>
      </c>
      <c r="LW852" s="361" t="s">
        <v>502</v>
      </c>
      <c r="LY852" s="180"/>
      <c r="LZ852" s="180">
        <f>VLOOKUP(LW852,$A$879:$F$2508,6,FALSE)</f>
        <v>9</v>
      </c>
      <c r="MA852" s="179" t="s">
        <v>63</v>
      </c>
      <c r="MB852" s="10">
        <f>LZ852*1.4</f>
        <v>12.6</v>
      </c>
      <c r="MC852" s="10"/>
      <c r="MD852" s="233"/>
      <c r="ME852" s="179" t="s">
        <v>111</v>
      </c>
      <c r="MF852" s="361" t="s">
        <v>1964</v>
      </c>
      <c r="MH852" s="180"/>
      <c r="MI852" s="180">
        <f>VLOOKUP(MF852,$A$879:$F$2508,6,FALSE)</f>
        <v>10</v>
      </c>
      <c r="MJ852" s="179" t="s">
        <v>63</v>
      </c>
      <c r="MK852" s="10">
        <f>MI852*1.4</f>
        <v>14</v>
      </c>
      <c r="ML852" s="10"/>
      <c r="MM852" s="233"/>
      <c r="MN852" s="179" t="s">
        <v>111</v>
      </c>
      <c r="MO852" s="369" t="s">
        <v>183</v>
      </c>
      <c r="MQ852" s="180"/>
      <c r="MR852" s="180" t="e">
        <f>VLOOKUP(MO852,$A$879:$F$2508,6,FALSE)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1" t="s">
        <v>2141</v>
      </c>
      <c r="MZ852" s="180"/>
      <c r="NA852" s="180">
        <f>VLOOKUP(MX852,$A$879:$F$2508,6,FALSE)</f>
        <v>64</v>
      </c>
      <c r="NB852" s="179" t="s">
        <v>63</v>
      </c>
      <c r="NC852" s="10">
        <f>NA852*1.4</f>
        <v>89.6</v>
      </c>
      <c r="ND852" s="10"/>
      <c r="NE852" s="233"/>
      <c r="NF852" s="179" t="s">
        <v>111</v>
      </c>
      <c r="NG852" s="361" t="s">
        <v>970</v>
      </c>
      <c r="NI852" s="180"/>
      <c r="NJ852" s="180">
        <f>VLOOKUP(NG852,$A$879:$F$2508,6,FALSE)</f>
        <v>0</v>
      </c>
      <c r="NK852" s="179" t="s">
        <v>63</v>
      </c>
      <c r="NL852" s="10">
        <f>NJ852*1.4</f>
        <v>0</v>
      </c>
      <c r="NM852" s="10"/>
      <c r="NN852" s="233"/>
      <c r="NO852" s="179" t="s">
        <v>111</v>
      </c>
      <c r="NP852" s="361" t="s">
        <v>502</v>
      </c>
      <c r="NR852" s="180"/>
      <c r="NS852" s="180">
        <f>VLOOKUP(NP852,$A$879:$F$2508,6,FALSE)</f>
        <v>9</v>
      </c>
      <c r="NT852" s="179" t="s">
        <v>63</v>
      </c>
      <c r="NU852" s="10">
        <f>NS852*1.4</f>
        <v>12.6</v>
      </c>
      <c r="NV852" s="10"/>
      <c r="NW852" s="233"/>
      <c r="NX852" s="179" t="s">
        <v>111</v>
      </c>
      <c r="NY852" s="361" t="s">
        <v>970</v>
      </c>
      <c r="OA852" s="180"/>
      <c r="OB852" s="180">
        <f>VLOOKUP(NY852,$A$879:$F$2508,6,FALSE)</f>
        <v>0</v>
      </c>
      <c r="OC852" s="179" t="s">
        <v>63</v>
      </c>
      <c r="OD852" s="10">
        <f>OB852*1.4</f>
        <v>0</v>
      </c>
      <c r="OE852" s="10"/>
      <c r="OF852" s="233"/>
      <c r="OG852" s="179" t="s">
        <v>111</v>
      </c>
      <c r="OH852" s="361" t="s">
        <v>501</v>
      </c>
      <c r="OJ852" s="180"/>
      <c r="OK852" s="180">
        <f>VLOOKUP(OH852,$A$879:$F$2508,6,FALSE)</f>
        <v>31</v>
      </c>
      <c r="OL852" s="179" t="s">
        <v>63</v>
      </c>
      <c r="OM852" s="10">
        <f>OK852*1.4</f>
        <v>43.4</v>
      </c>
      <c r="ON852" s="10"/>
      <c r="OO852" s="233"/>
      <c r="OP852" s="179" t="s">
        <v>111</v>
      </c>
      <c r="OQ852" s="361" t="s">
        <v>850</v>
      </c>
      <c r="OS852" s="180"/>
      <c r="OT852" s="180">
        <f>VLOOKUP(OQ852,$A$879:$F$2508,6,FALSE)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1" t="s">
        <v>3312</v>
      </c>
      <c r="PB852" s="180"/>
      <c r="PC852" s="180">
        <f>VLOOKUP(OZ852,$A$879:$F$2508,6,FALSE)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1" t="s">
        <v>628</v>
      </c>
      <c r="PK852" s="180"/>
      <c r="PL852" s="180">
        <f>VLOOKUP(PI852,$A$879:$F$2508,6,FALSE)</f>
        <v>31</v>
      </c>
      <c r="PM852" s="179" t="s">
        <v>63</v>
      </c>
      <c r="PN852" s="10">
        <f>PL852*1.4</f>
        <v>43.4</v>
      </c>
      <c r="PO852" s="10"/>
      <c r="PP852" s="233"/>
      <c r="PQ852" s="179" t="s">
        <v>111</v>
      </c>
      <c r="PR852" s="361" t="s">
        <v>2649</v>
      </c>
      <c r="PT852" s="180"/>
      <c r="PU852" s="180">
        <f>VLOOKUP(PR852,$A$879:$F$2508,6,FALSE)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3" t="s">
        <v>980</v>
      </c>
      <c r="QC852" s="180"/>
      <c r="QD852" s="180">
        <f>VLOOKUP(QA852,$A$879:$F$2508,6,FALSE)</f>
        <v>15</v>
      </c>
      <c r="QE852" s="179" t="s">
        <v>63</v>
      </c>
      <c r="QF852" s="10">
        <f>QD852*1.4</f>
        <v>21</v>
      </c>
      <c r="QG852" s="10"/>
      <c r="QH852" s="233"/>
      <c r="QI852" s="179" t="s">
        <v>111</v>
      </c>
      <c r="QJ852" s="369" t="s">
        <v>183</v>
      </c>
      <c r="QL852" s="180"/>
      <c r="QM852" s="180" t="e">
        <f>VLOOKUP(QJ852,$A$879:$F$2508,6,FALSE)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1" t="s">
        <v>1960</v>
      </c>
      <c r="QU852" s="180"/>
      <c r="QV852" s="180">
        <f>VLOOKUP(QS852,$A$879:$F$2508,6,FALSE)</f>
        <v>2</v>
      </c>
      <c r="QW852" s="179" t="s">
        <v>63</v>
      </c>
      <c r="QX852" s="10">
        <f>QV852*1.4</f>
        <v>2.8</v>
      </c>
      <c r="QY852" s="10"/>
      <c r="QZ852" s="233"/>
      <c r="RA852" s="179" t="s">
        <v>111</v>
      </c>
      <c r="RB852" s="361" t="s">
        <v>2650</v>
      </c>
      <c r="RD852" s="180"/>
      <c r="RE852" s="180">
        <f>VLOOKUP(RB852,$A$879:$F$2508,6,FALSE)</f>
        <v>3</v>
      </c>
      <c r="RF852" s="179" t="s">
        <v>63</v>
      </c>
      <c r="RG852" s="10">
        <f>RE852*1.4</f>
        <v>4.1999999999999993</v>
      </c>
      <c r="RH852" s="10"/>
      <c r="RI852" s="233"/>
      <c r="RJ852" s="179" t="s">
        <v>111</v>
      </c>
      <c r="RK852" s="361" t="s">
        <v>970</v>
      </c>
      <c r="RM852" s="180"/>
      <c r="RN852" s="180">
        <f>VLOOKUP(RK852,$A$879:$F$2508,6,FALSE)</f>
        <v>0</v>
      </c>
      <c r="RO852" s="179" t="s">
        <v>63</v>
      </c>
      <c r="RP852" s="10">
        <f>RN852*1.4</f>
        <v>0</v>
      </c>
      <c r="RQ852" s="10"/>
      <c r="RR852" s="233"/>
      <c r="RS852" s="179" t="s">
        <v>111</v>
      </c>
      <c r="RT852" s="369" t="s">
        <v>183</v>
      </c>
      <c r="RV852" s="180"/>
      <c r="RW852" s="180" t="e">
        <f>VLOOKUP(RT852,$A$879:$F$2508,6,FALSE)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1" t="s">
        <v>3337</v>
      </c>
      <c r="SE852" s="180"/>
      <c r="SF852" s="180">
        <f>VLOOKUP(SC852,$A$879:$F$2508,6,FALSE)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1" t="s">
        <v>464</v>
      </c>
      <c r="SN852" s="180"/>
      <c r="SO852" s="180">
        <f>VLOOKUP(SL852,$A$879:$F$2508,6,FALSE)</f>
        <v>9</v>
      </c>
      <c r="SP852" s="179" t="s">
        <v>63</v>
      </c>
      <c r="SQ852" s="10">
        <f>SO852*1.4</f>
        <v>12.6</v>
      </c>
      <c r="SR852" s="10"/>
      <c r="SS852" s="239"/>
      <c r="ST852" s="179" t="s">
        <v>111</v>
      </c>
      <c r="SU852" s="361" t="s">
        <v>970</v>
      </c>
      <c r="SW852" s="180"/>
      <c r="SX852" s="180">
        <f>VLOOKUP(SU852,$A$879:$F$2508,6,FALSE)</f>
        <v>0</v>
      </c>
      <c r="SY852" s="179" t="s">
        <v>63</v>
      </c>
      <c r="SZ852" s="10">
        <f>SX852*1.4</f>
        <v>0</v>
      </c>
      <c r="TA852" s="10"/>
      <c r="TB852" s="239"/>
      <c r="TC852" s="179" t="s">
        <v>111</v>
      </c>
      <c r="TD852" s="369" t="s">
        <v>183</v>
      </c>
      <c r="TF852" s="180"/>
      <c r="TG852" s="180" t="e">
        <f>VLOOKUP(TD852,$A$879:$F$2508,6,FALSE)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1" t="s">
        <v>2574</v>
      </c>
      <c r="TO852" s="180"/>
      <c r="TP852" s="180">
        <f>VLOOKUP(TM852,$A$879:$F$2508,6,FALSE)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1" t="s">
        <v>3371</v>
      </c>
      <c r="TX852" s="180"/>
      <c r="TY852" s="180">
        <f>VLOOKUP(TV852,$A$879:$F$2508,6,FALSE)</f>
        <v>0</v>
      </c>
      <c r="TZ852" s="179" t="s">
        <v>63</v>
      </c>
      <c r="UA852" s="10">
        <f>TY852*1.4</f>
        <v>0</v>
      </c>
      <c r="UB852" s="10"/>
      <c r="UC852" s="239"/>
      <c r="UD852" s="179" t="s">
        <v>111</v>
      </c>
      <c r="UE852" s="361" t="s">
        <v>2574</v>
      </c>
      <c r="UG852" s="180"/>
      <c r="UH852" s="180">
        <f>VLOOKUP(UE852,$A$879:$F$2508,6,FALSE)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9" t="s">
        <v>183</v>
      </c>
      <c r="UP852" s="180"/>
      <c r="UQ852" s="180" t="e">
        <f>VLOOKUP(UN852,$A$879:$F$2508,6,FALSE)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1" t="s">
        <v>489</v>
      </c>
      <c r="UY852" s="180"/>
      <c r="UZ852" s="180">
        <f>VLOOKUP(UW852,$A$879:$F$2508,6,FALSE)</f>
        <v>91</v>
      </c>
      <c r="VA852" s="179" t="s">
        <v>63</v>
      </c>
      <c r="VB852" s="10">
        <f>UZ852*1.4</f>
        <v>127.39999999999999</v>
      </c>
      <c r="VC852" s="10"/>
      <c r="VD852" s="239"/>
      <c r="VE852" s="179" t="s">
        <v>111</v>
      </c>
      <c r="VF852" s="369" t="s">
        <v>183</v>
      </c>
      <c r="VH852" s="180"/>
      <c r="VI852" s="180" t="e">
        <f>VLOOKUP(VF852,$A$879:$F$2508,6,FALSE)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1" t="s">
        <v>2668</v>
      </c>
      <c r="VQ852" s="180"/>
      <c r="VR852" s="180">
        <f>VLOOKUP(VO852,$A$879:$F$2508,6,FALSE)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9" t="s">
        <v>183</v>
      </c>
      <c r="VZ852" s="180"/>
      <c r="WA852" s="180" t="e">
        <f>VLOOKUP(VX852,$A$879:$F$2508,6,FALSE)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1" t="s">
        <v>970</v>
      </c>
      <c r="WI852" s="180"/>
      <c r="WJ852" s="180">
        <f>VLOOKUP(WG852,$A$879:$F$2508,6,FALSE)</f>
        <v>0</v>
      </c>
      <c r="WK852" s="179" t="s">
        <v>63</v>
      </c>
      <c r="WL852" s="10">
        <f>WJ852*1.4</f>
        <v>0</v>
      </c>
      <c r="WN852" s="239"/>
      <c r="WO852" s="179" t="s">
        <v>111</v>
      </c>
      <c r="WP852" s="361" t="s">
        <v>2518</v>
      </c>
      <c r="WQ852" s="180"/>
      <c r="WR852" s="180"/>
      <c r="WS852" s="180">
        <f>VLOOKUP(WP852,$A$879:$F$2508,6,FALSE)</f>
        <v>24</v>
      </c>
      <c r="WT852" s="179" t="s">
        <v>63</v>
      </c>
      <c r="WU852" s="10">
        <f>WS852*1.4</f>
        <v>33.599999999999994</v>
      </c>
      <c r="WV852" s="10"/>
      <c r="WW852" s="239"/>
      <c r="WX852" s="179" t="s">
        <v>111</v>
      </c>
      <c r="WY852" s="361" t="s">
        <v>970</v>
      </c>
      <c r="XA852" s="180"/>
      <c r="XB852" s="180">
        <f>VLOOKUP(WY852,$A$879:$F$2508,6,FALSE)</f>
        <v>0</v>
      </c>
      <c r="XC852" s="179" t="s">
        <v>63</v>
      </c>
      <c r="XD852" s="10">
        <f>XB852*1.4</f>
        <v>0</v>
      </c>
      <c r="XF852" s="239"/>
      <c r="XG852" s="179" t="s">
        <v>111</v>
      </c>
      <c r="XH852" s="361" t="s">
        <v>970</v>
      </c>
      <c r="XJ852" s="180"/>
      <c r="XK852" s="180">
        <f>VLOOKUP(XH852,$A$879:$F$2508,6,FALSE)</f>
        <v>0</v>
      </c>
      <c r="XL852" s="179" t="s">
        <v>63</v>
      </c>
      <c r="XM852" s="10">
        <f>XK852*1.4</f>
        <v>0</v>
      </c>
      <c r="XO852" s="239"/>
      <c r="XP852" s="179" t="s">
        <v>111</v>
      </c>
      <c r="XQ852" s="361" t="s">
        <v>3312</v>
      </c>
      <c r="XS852" s="180"/>
      <c r="XT852" s="180">
        <f>VLOOKUP(XQ852,$A$879:$F$2508,6,FALSE)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1" t="s">
        <v>2342</v>
      </c>
      <c r="YB852" s="180"/>
      <c r="YC852" s="180">
        <f>VLOOKUP(XZ852,$A$879:$F$2508,6,FALSE)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1" t="s">
        <v>502</v>
      </c>
      <c r="YK852" s="180"/>
      <c r="YL852" s="180">
        <f>VLOOKUP(YI852,$A$879:$F$2508,6,FALSE)</f>
        <v>9</v>
      </c>
      <c r="YM852" s="179" t="s">
        <v>63</v>
      </c>
      <c r="YN852" s="10">
        <f>YL852*1.4</f>
        <v>12.6</v>
      </c>
      <c r="YO852" s="10"/>
      <c r="YP852" s="239"/>
      <c r="YQ852" s="179" t="s">
        <v>111</v>
      </c>
      <c r="YR852" s="361" t="s">
        <v>1963</v>
      </c>
      <c r="YT852" s="180"/>
      <c r="YU852" s="180">
        <f>VLOOKUP(YR852,$A$879:$F$2508,6,FALSE)</f>
        <v>22</v>
      </c>
      <c r="YV852" s="179" t="s">
        <v>63</v>
      </c>
      <c r="YW852" s="10">
        <f>YU852*1.4</f>
        <v>30.799999999999997</v>
      </c>
      <c r="YY852" s="239"/>
      <c r="YZ852" s="179" t="s">
        <v>111</v>
      </c>
      <c r="ZA852" s="361" t="s">
        <v>613</v>
      </c>
      <c r="ZC852" s="180"/>
      <c r="ZD852" s="180">
        <f>VLOOKUP(ZA852,$A$879:$F$2508,6,FALSE)</f>
        <v>35</v>
      </c>
      <c r="ZE852" s="179" t="s">
        <v>63</v>
      </c>
      <c r="ZF852" s="10">
        <f>ZD852*1.4</f>
        <v>49</v>
      </c>
      <c r="ZH852" s="239"/>
      <c r="ZI852" s="179" t="s">
        <v>111</v>
      </c>
      <c r="ZJ852" s="361" t="s">
        <v>566</v>
      </c>
      <c r="ZL852" s="180"/>
      <c r="ZM852" s="180">
        <f>VLOOKUP(ZJ852,$A$879:$F$2508,6,FALSE)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1" t="s">
        <v>613</v>
      </c>
      <c r="ZU852" s="180"/>
      <c r="ZV852" s="180">
        <f>VLOOKUP(ZS852,$A$879:$F$2508,6,FALSE)</f>
        <v>35</v>
      </c>
      <c r="ZW852" s="179" t="s">
        <v>63</v>
      </c>
      <c r="ZX852" s="10">
        <f>ZV852*1.4</f>
        <v>49</v>
      </c>
      <c r="ZY852" s="10"/>
      <c r="ZZ852" s="239"/>
      <c r="AAA852" s="179" t="s">
        <v>111</v>
      </c>
      <c r="AAB852" s="361" t="s">
        <v>1491</v>
      </c>
      <c r="AAD852" s="180"/>
      <c r="AAE852" s="180">
        <f>VLOOKUP(AAB852,$A$879:$F$2508,6,FALSE)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VLOOKUP(AAK852,$A$879:$F$2508,6,FALSE)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1" t="s">
        <v>1724</v>
      </c>
      <c r="AAV852" s="180"/>
      <c r="AAW852" s="180">
        <f>VLOOKUP(AAT852,$A$879:$F$2508,6,FALSE)</f>
        <v>0</v>
      </c>
      <c r="AAX852" s="179" t="s">
        <v>63</v>
      </c>
      <c r="AAY852" s="10">
        <f>AAW852*1.4</f>
        <v>0</v>
      </c>
      <c r="AAZ852" s="10"/>
      <c r="ABA852" s="239"/>
      <c r="ABB852" s="179" t="s">
        <v>111</v>
      </c>
      <c r="ABC852" s="375" t="s">
        <v>464</v>
      </c>
      <c r="ABE852" s="180"/>
      <c r="ABF852" s="180">
        <f>VLOOKUP(ABC852,$A$879:$F$2508,6,FALSE)</f>
        <v>9</v>
      </c>
      <c r="ABG852" s="179" t="s">
        <v>63</v>
      </c>
      <c r="ABH852" s="10">
        <f>ABF852*1.4</f>
        <v>12.6</v>
      </c>
      <c r="ABI852" s="10"/>
      <c r="ABJ852" s="239"/>
      <c r="ABK852" s="179" t="s">
        <v>111</v>
      </c>
      <c r="ABL852" s="361" t="s">
        <v>526</v>
      </c>
      <c r="ABN852" s="180"/>
      <c r="ABO852" s="180">
        <f>VLOOKUP(ABL852,$A$879:$F$2508,6,FALSE)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VLOOKUP(ABU852,$A$879:$F$2508,6,FALSE)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VLOOKUP(ACD852,$A$879:$F$2508,6,FALSE)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VLOOKUP(ACM852,$A$879:$F$2508,6,FALSE)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VLOOKUP(ACV852,$A$879:$F$2508,6,FALSE)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1" t="s">
        <v>467</v>
      </c>
      <c r="ADG852" s="180"/>
      <c r="ADH852" s="180">
        <f>VLOOKUP(ADE852,$A$879:$F$2508,6,FALSE)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VLOOKUP(ADN852,$A$879:$F$2508,6,FALSE)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1" t="s">
        <v>2649</v>
      </c>
      <c r="ADY852" s="180"/>
      <c r="ADZ852" s="180">
        <f>VLOOKUP(ADW852,$A$879:$F$2508,6,FALSE)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VLOOKUP(AEF852,$A$879:$F$2508,6,FALSE)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VLOOKUP(AEO852,$A$879:$F$2508,6,FALSE)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VLOOKUP(AEX852,$A$879:$F$2508,6,FALSE)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VLOOKUP(AFG852,$A$879:$F$2508,6,FALSE)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VLOOKUP(AFP852,$A$879:$F$2508,6,FALSE)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1" t="s">
        <v>970</v>
      </c>
      <c r="AGA852" s="180"/>
      <c r="AGB852" s="180">
        <f>VLOOKUP(AFY852,$A$879:$F$2508,6,FALSE)</f>
        <v>0</v>
      </c>
      <c r="AGC852" s="179" t="s">
        <v>63</v>
      </c>
      <c r="AGD852" s="10">
        <f>AGB852*1.4</f>
        <v>0</v>
      </c>
      <c r="AGE852" s="10"/>
      <c r="AGF852" s="239"/>
      <c r="AGG852" s="179" t="s">
        <v>111</v>
      </c>
      <c r="AGH852" s="361" t="s">
        <v>502</v>
      </c>
      <c r="AGJ852" s="180"/>
      <c r="AGK852" s="180">
        <f>VLOOKUP(AGH852,$A$879:$F$2508,6,FALSE)</f>
        <v>9</v>
      </c>
      <c r="AGL852" s="179" t="s">
        <v>63</v>
      </c>
      <c r="AGM852" s="10">
        <f>AGK852*1.4</f>
        <v>12.6</v>
      </c>
      <c r="AGN852" s="10"/>
      <c r="AGO852" s="239"/>
      <c r="AGP852" s="179" t="s">
        <v>111</v>
      </c>
      <c r="AGQ852" s="361" t="s">
        <v>489</v>
      </c>
      <c r="AGS852" s="180"/>
      <c r="AGT852" s="180">
        <f>VLOOKUP(AGQ852,$A$879:$F$2508,6,FALSE)</f>
        <v>91</v>
      </c>
      <c r="AGU852" s="179" t="s">
        <v>63</v>
      </c>
      <c r="AGV852" s="10">
        <f>AGT852*1.4</f>
        <v>127.39999999999999</v>
      </c>
      <c r="AGW852" s="10"/>
      <c r="AGX852" s="239"/>
      <c r="AGY852" s="179" t="s">
        <v>111</v>
      </c>
      <c r="AGZ852" s="361" t="s">
        <v>1970</v>
      </c>
      <c r="AHB852" s="180"/>
      <c r="AHC852" s="180">
        <f>VLOOKUP(AGZ852,$A$879:$F$2508,6,FALSE)</f>
        <v>0</v>
      </c>
      <c r="AHD852" s="179" t="s">
        <v>63</v>
      </c>
      <c r="AHE852" s="10">
        <f>AHC852*1.4</f>
        <v>0</v>
      </c>
      <c r="AHF852" s="10"/>
      <c r="AHG852" s="239"/>
      <c r="AHH852" s="179" t="s">
        <v>111</v>
      </c>
      <c r="AHI852" s="441" t="s">
        <v>2131</v>
      </c>
      <c r="AHK852" s="180"/>
      <c r="AHL852" s="180">
        <f>VLOOKUP(AHI852,$A$879:$F$2508,6,FALSE)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1" t="s">
        <v>1986</v>
      </c>
      <c r="AHT852" s="180"/>
      <c r="AHU852" s="180">
        <f>VLOOKUP(AHR852,$A$879:$F$2508,6,FALSE)</f>
        <v>70</v>
      </c>
      <c r="AHV852" s="179" t="s">
        <v>63</v>
      </c>
      <c r="AHW852" s="10">
        <f>AHU852*1.4</f>
        <v>98</v>
      </c>
      <c r="AHX852" s="10"/>
      <c r="AHY852" s="239"/>
      <c r="AHZ852" s="179" t="s">
        <v>111</v>
      </c>
      <c r="AIA852" s="361" t="s">
        <v>2650</v>
      </c>
      <c r="AIC852" s="180"/>
      <c r="AID852" s="180">
        <f>VLOOKUP(AIA852,$A$879:$F$2508,6,FALSE)</f>
        <v>3</v>
      </c>
      <c r="AIE852" s="179" t="s">
        <v>63</v>
      </c>
      <c r="AIF852" s="10">
        <f>AID852*1.4</f>
        <v>4.1999999999999993</v>
      </c>
      <c r="AIG852" s="10"/>
      <c r="AIH852" s="239"/>
      <c r="AII852" s="179" t="s">
        <v>111</v>
      </c>
      <c r="AIJ852" s="361" t="s">
        <v>2562</v>
      </c>
      <c r="AIL852" s="180"/>
      <c r="AIM852" s="180">
        <f>VLOOKUP(AIJ852,$A$879:$F$2508,6,FALSE)</f>
        <v>16</v>
      </c>
      <c r="AIN852" s="179" t="s">
        <v>63</v>
      </c>
      <c r="AIO852" s="10">
        <f>AIM852*1.4</f>
        <v>22.4</v>
      </c>
      <c r="AIP852" s="10"/>
      <c r="AIQ852" s="239"/>
      <c r="AIR852" s="179" t="s">
        <v>111</v>
      </c>
      <c r="AIS852" s="361" t="s">
        <v>970</v>
      </c>
      <c r="AIU852" s="180"/>
      <c r="AIV852" s="180">
        <f>VLOOKUP(AIS852,$A$879:$F$2508,6,FALSE)</f>
        <v>0</v>
      </c>
      <c r="AIW852" s="179" t="s">
        <v>63</v>
      </c>
      <c r="AIX852" s="10">
        <f>AIV852*1.4</f>
        <v>0</v>
      </c>
      <c r="AIY852" s="10"/>
      <c r="AIZ852" s="239"/>
      <c r="AJA852" s="179" t="s">
        <v>111</v>
      </c>
      <c r="AJB852" s="371" t="s">
        <v>628</v>
      </c>
      <c r="AJD852" s="180"/>
      <c r="AJE852" s="180">
        <f>VLOOKUP(AJB852,$A$879:$F$2508,6,FALSE)</f>
        <v>31</v>
      </c>
      <c r="AJF852" s="179" t="s">
        <v>63</v>
      </c>
      <c r="AJG852" s="10">
        <f>AJE852*1.4</f>
        <v>43.4</v>
      </c>
      <c r="AJH852" s="10"/>
      <c r="AJI852" s="239"/>
      <c r="AJJ852" s="179" t="s">
        <v>111</v>
      </c>
      <c r="AJK852" s="361" t="s">
        <v>970</v>
      </c>
      <c r="AJM852" s="180"/>
      <c r="AJN852" s="180">
        <f>VLOOKUP(AJK852,$A$879:$F$2508,6,FALSE)</f>
        <v>0</v>
      </c>
      <c r="AJO852" s="179" t="s">
        <v>63</v>
      </c>
      <c r="AJP852" s="10">
        <f>AJN852*1.4</f>
        <v>0</v>
      </c>
      <c r="AJQ852" s="10"/>
      <c r="AJR852" s="239"/>
      <c r="AJS852" s="179" t="s">
        <v>111</v>
      </c>
      <c r="AJT852" s="367" t="s">
        <v>2518</v>
      </c>
      <c r="AJV852" s="180"/>
      <c r="AJW852" s="180">
        <f>VLOOKUP(AJT852,$A$879:$F$2508,6,FALSE)</f>
        <v>24</v>
      </c>
      <c r="AJX852" s="179" t="s">
        <v>63</v>
      </c>
      <c r="AJY852" s="10">
        <f>AJW852*1.4</f>
        <v>33.599999999999994</v>
      </c>
      <c r="AJZ852" s="10"/>
      <c r="AKA852" s="239"/>
      <c r="AKB852" s="179" t="s">
        <v>111</v>
      </c>
      <c r="AKC852" s="361" t="s">
        <v>628</v>
      </c>
      <c r="AKE852" s="180"/>
      <c r="AKF852" s="180">
        <f>VLOOKUP(AKC852,$A$879:$F$2508,6,FALSE)</f>
        <v>31</v>
      </c>
      <c r="AKG852" s="179" t="s">
        <v>63</v>
      </c>
      <c r="AKH852" s="10">
        <f>AKF852*1.4</f>
        <v>43.4</v>
      </c>
      <c r="AKI852" s="10"/>
      <c r="AKJ852" s="239"/>
      <c r="AKK852" s="179" t="s">
        <v>111</v>
      </c>
      <c r="AKL852" s="361" t="s">
        <v>502</v>
      </c>
      <c r="AKN852" s="180"/>
      <c r="AKO852" s="180">
        <f>VLOOKUP(AKL852,$A$879:$F$2508,6,FALSE)</f>
        <v>9</v>
      </c>
      <c r="AKP852" s="179" t="s">
        <v>63</v>
      </c>
      <c r="AKQ852" s="10">
        <f>AKO852*1.4</f>
        <v>12.6</v>
      </c>
      <c r="AKR852" s="10"/>
      <c r="AKS852" s="239"/>
      <c r="AKT852" s="179" t="s">
        <v>111</v>
      </c>
      <c r="AKU852" s="361" t="s">
        <v>2141</v>
      </c>
      <c r="AKW852" s="180"/>
      <c r="AKX852" s="180">
        <f>VLOOKUP(AKU852,$A$879:$F$2508,6,FALSE)</f>
        <v>64</v>
      </c>
      <c r="AKY852" s="179" t="s">
        <v>63</v>
      </c>
      <c r="AKZ852" s="10">
        <f>AKX852*1.4</f>
        <v>89.6</v>
      </c>
      <c r="ALA852" s="10"/>
      <c r="ALB852" s="239"/>
      <c r="ALC852" s="179" t="s">
        <v>111</v>
      </c>
      <c r="ALD852" s="361" t="s">
        <v>502</v>
      </c>
      <c r="ALF852" s="180"/>
      <c r="ALG852" s="180">
        <f>VLOOKUP(ALD852,$A$879:$F$2508,6,FALSE)</f>
        <v>9</v>
      </c>
      <c r="ALH852" s="179" t="s">
        <v>63</v>
      </c>
      <c r="ALI852" s="10">
        <f>ALG852*1.4</f>
        <v>12.6</v>
      </c>
      <c r="ALJ852" s="10"/>
      <c r="ALK852" s="239"/>
      <c r="ALL852" s="179" t="s">
        <v>111</v>
      </c>
      <c r="ALM852" s="361" t="s">
        <v>2131</v>
      </c>
      <c r="ALO852" s="180"/>
      <c r="ALP852" s="180">
        <f>VLOOKUP(ALM852,$A$879:$F$2508,6,FALSE)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1" t="s">
        <v>2141</v>
      </c>
      <c r="ALX852" s="180"/>
      <c r="ALY852" s="180">
        <f>VLOOKUP(ALV852,$A$879:$F$2508,6,FALSE)</f>
        <v>64</v>
      </c>
      <c r="ALZ852" s="179" t="s">
        <v>63</v>
      </c>
      <c r="AMA852" s="10">
        <f>ALY852*1.4</f>
        <v>89.6</v>
      </c>
      <c r="AMB852" s="10"/>
      <c r="AMC852" s="239"/>
      <c r="AMD852" s="179" t="s">
        <v>111</v>
      </c>
      <c r="AME852" s="444" t="s">
        <v>970</v>
      </c>
      <c r="AMG852" s="180"/>
      <c r="AMH852" s="180">
        <f>VLOOKUP(AME852,$A$879:$F$2508,6,FALSE)</f>
        <v>0</v>
      </c>
      <c r="AMI852" s="179" t="s">
        <v>63</v>
      </c>
      <c r="AMJ852" s="10">
        <f>AMH852*1.4</f>
        <v>0</v>
      </c>
      <c r="AMK852" s="10"/>
      <c r="AML852" s="239"/>
      <c r="AMM852" s="179" t="s">
        <v>111</v>
      </c>
      <c r="AMN852" s="363" t="s">
        <v>502</v>
      </c>
      <c r="AMP852" s="180"/>
      <c r="AMQ852" s="180">
        <f>VLOOKUP(AMN852,$A$879:$F$2508,6,FALSE)</f>
        <v>9</v>
      </c>
      <c r="AMR852" s="179" t="s">
        <v>63</v>
      </c>
      <c r="AMS852" s="10">
        <f>AMQ852*1.4</f>
        <v>12.6</v>
      </c>
      <c r="AMT852" s="10"/>
      <c r="AMU852" s="239"/>
      <c r="AMV852" s="179" t="s">
        <v>111</v>
      </c>
      <c r="AMW852" s="361" t="s">
        <v>970</v>
      </c>
      <c r="AMY852" s="180"/>
      <c r="AMZ852" s="180">
        <f>VLOOKUP(AMW852,$A$879:$F$2508,6,FALSE)</f>
        <v>0</v>
      </c>
      <c r="ANA852" s="179" t="s">
        <v>63</v>
      </c>
      <c r="ANB852" s="10">
        <f>AMZ852*1.4</f>
        <v>0</v>
      </c>
      <c r="ANC852" s="10"/>
      <c r="AND852" s="239"/>
      <c r="ANE852" s="179" t="s">
        <v>111</v>
      </c>
      <c r="ANF852" s="361" t="s">
        <v>502</v>
      </c>
      <c r="ANH852" s="180"/>
      <c r="ANI852" s="180">
        <f>VLOOKUP(ANF852,$A$879:$F$2508,6,FALSE)</f>
        <v>9</v>
      </c>
      <c r="ANJ852" s="179" t="s">
        <v>63</v>
      </c>
      <c r="ANK852" s="10">
        <f>ANI852*1.4</f>
        <v>12.6</v>
      </c>
      <c r="ANL852" s="10"/>
      <c r="ANM852" s="239"/>
      <c r="ANN852" s="179" t="s">
        <v>111</v>
      </c>
      <c r="ANO852" s="371" t="s">
        <v>628</v>
      </c>
      <c r="ANQ852" s="180"/>
      <c r="ANR852" s="180">
        <f>VLOOKUP(ANO852,$A$879:$F$2508,6,FALSE)</f>
        <v>31</v>
      </c>
      <c r="ANS852" s="179" t="s">
        <v>63</v>
      </c>
      <c r="ANT852" s="10">
        <f>ANR852*1.4</f>
        <v>43.4</v>
      </c>
      <c r="ANU852" s="10"/>
      <c r="ANV852" s="239"/>
      <c r="ANW852" s="179" t="s">
        <v>111</v>
      </c>
      <c r="ANX852" s="361" t="s">
        <v>1986</v>
      </c>
      <c r="ANZ852" s="180"/>
      <c r="AOA852" s="180">
        <f>VLOOKUP(ANX852,$A$879:$F$2508,6,FALSE)</f>
        <v>70</v>
      </c>
      <c r="AOB852" s="179" t="s">
        <v>63</v>
      </c>
      <c r="AOC852" s="10">
        <f>AOA852*1.4</f>
        <v>98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VLOOKUP(AOG852,$A$879:$F$2508,6,FALSE)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1" t="s">
        <v>2123</v>
      </c>
      <c r="AOR852" s="180"/>
      <c r="AOS852" s="180">
        <f>VLOOKUP(AOP852,$A$879:$F$2508,6,FALSE)</f>
        <v>0</v>
      </c>
      <c r="AOT852" s="179" t="s">
        <v>63</v>
      </c>
      <c r="AOU852" s="10">
        <f>AOS852*1.4</f>
        <v>0</v>
      </c>
      <c r="AOV852" s="10"/>
      <c r="AOW852" s="239"/>
      <c r="AOX852" s="179" t="s">
        <v>111</v>
      </c>
      <c r="AOY852" s="447" t="s">
        <v>502</v>
      </c>
      <c r="APA852" s="180"/>
      <c r="APB852" s="180">
        <f>VLOOKUP(AOY852,$A$879:$F$2508,6,FALSE)</f>
        <v>9</v>
      </c>
      <c r="APC852" s="179" t="s">
        <v>63</v>
      </c>
      <c r="APD852" s="10">
        <f>APB852*1.4</f>
        <v>12.6</v>
      </c>
      <c r="APE852" s="10"/>
      <c r="APF852" s="239"/>
      <c r="APG852" s="179" t="s">
        <v>111</v>
      </c>
      <c r="APH852" s="361" t="s">
        <v>2141</v>
      </c>
      <c r="APJ852" s="180"/>
      <c r="APK852" s="180">
        <f>VLOOKUP(APH852,$A$879:$F$2508,6,FALSE)</f>
        <v>64</v>
      </c>
      <c r="APL852" s="179" t="s">
        <v>63</v>
      </c>
      <c r="APM852" s="10">
        <f>APK852*1.4</f>
        <v>89.6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VLOOKUP(APQ852,$A$879:$F$2508,6,FALSE)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1" t="s">
        <v>534</v>
      </c>
      <c r="AQB852" s="366"/>
      <c r="AQC852" s="180">
        <f>VLOOKUP(APZ852,$A$879:$F$2508,6,FALSE)</f>
        <v>0</v>
      </c>
      <c r="AQD852" s="179" t="s">
        <v>63</v>
      </c>
      <c r="AQE852" s="10">
        <f>AQC852*1.4</f>
        <v>0</v>
      </c>
      <c r="AQF852" s="10"/>
      <c r="AQG852" s="239"/>
      <c r="AQH852" s="179" t="s">
        <v>111</v>
      </c>
      <c r="AQI852" s="361" t="s">
        <v>594</v>
      </c>
      <c r="AQK852" s="180"/>
      <c r="AQL852" s="180">
        <f>VLOOKUP(AQI852,$A$879:$F$2508,6,FALSE)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VLOOKUP(AQR852,$A$879:$F$2508,6,FALSE)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VLOOKUP(ARA852,$A$879:$F$2508,6,FALSE)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VLOOKUP(ARJ852,$A$879:$F$2508,6,FALSE)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VLOOKUP(ARS852,$A$879:$F$2508,6,FALSE)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1" t="s">
        <v>1493</v>
      </c>
      <c r="ASD852" s="180"/>
      <c r="ASE852" s="180">
        <f>VLOOKUP(ASB852,$A$879:$F$2508,6,FALSE)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VLOOKUP(ASK852,$A$879:$F$2508,6,FALSE)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1" t="s">
        <v>3337</v>
      </c>
      <c r="ASV852" s="180"/>
      <c r="ASW852" s="180">
        <f>VLOOKUP(AST852,$A$879:$F$2508,6,FALSE)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VLOOKUP(ATC852,$A$879:$F$2508,6,FALSE)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VLOOKUP(ATL852,$A$879:$F$2508,6,FALSE)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VLOOKUP(ATU852,$A$879:$F$2508,6,FALSE)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VLOOKUP(AUD852,$A$879:$F$2508,6,FALSE)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VLOOKUP(AUM852,$A$879:$F$2508,6,FALSE)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VLOOKUP(AUV852,$A$879:$F$2508,6,FALSE)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VLOOKUP(AVE852,$A$879:$F$2508,6,FALSE)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VLOOKUP(AVN852,$A$879:$F$2508,6,FALSE)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VLOOKUP(AVW852,$A$879:$F$2508,6,FALSE)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VLOOKUP(AWF852,$A$879:$F$2508,6,FALSE)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1" t="s">
        <v>2492</v>
      </c>
      <c r="AWQ852" s="180"/>
      <c r="AWR852" s="180">
        <f>VLOOKUP(AWO852,$A$879:$F$2508,6,FALSE)</f>
        <v>5</v>
      </c>
      <c r="AWS852" s="179" t="s">
        <v>63</v>
      </c>
      <c r="AWT852" s="10">
        <f>AWR852*1.4</f>
        <v>7</v>
      </c>
      <c r="AWU852" s="10"/>
      <c r="AWV852" s="239"/>
      <c r="AWW852" s="179" t="s">
        <v>111</v>
      </c>
      <c r="AWX852" s="361" t="s">
        <v>502</v>
      </c>
      <c r="AWZ852" s="180"/>
      <c r="AXA852" s="180">
        <f>VLOOKUP(AWX852,$A$879:$F$2508,6,FALSE)</f>
        <v>9</v>
      </c>
      <c r="AXB852" s="179" t="s">
        <v>63</v>
      </c>
      <c r="AXC852" s="10">
        <f>AXA852*1.4</f>
        <v>12.6</v>
      </c>
      <c r="AXD852" s="10"/>
      <c r="AXE852" s="239"/>
      <c r="AXF852" s="179" t="s">
        <v>111</v>
      </c>
      <c r="AXG852" s="361" t="s">
        <v>980</v>
      </c>
      <c r="AXI852" s="180"/>
      <c r="AXJ852" s="180">
        <f>VLOOKUP(AXG852,$A$879:$F$2508,6,FALSE)</f>
        <v>15</v>
      </c>
      <c r="AXK852" s="179" t="s">
        <v>63</v>
      </c>
      <c r="AXL852" s="10">
        <f>AXJ852*1.4</f>
        <v>21</v>
      </c>
      <c r="AXM852" s="10"/>
      <c r="AXN852" s="239"/>
      <c r="AXO852" s="179" t="s">
        <v>111</v>
      </c>
      <c r="AXP852" s="361" t="s">
        <v>467</v>
      </c>
      <c r="AXR852" s="180"/>
      <c r="AXS852" s="180">
        <f>VLOOKUP(AXP852,$A$879:$F$2508,6,FALSE)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1" t="s">
        <v>2141</v>
      </c>
      <c r="AYA852" s="180"/>
      <c r="AYB852" s="180">
        <f>VLOOKUP(AXY852,$A$879:$F$2508,6,FALSE)</f>
        <v>64</v>
      </c>
      <c r="AYC852" s="179" t="s">
        <v>63</v>
      </c>
      <c r="AYD852" s="10">
        <f>AYB852*1.4</f>
        <v>89.6</v>
      </c>
      <c r="AYE852" s="10"/>
      <c r="AYF852" s="239"/>
      <c r="AYG852" s="179" t="s">
        <v>111</v>
      </c>
      <c r="AYH852" s="361" t="s">
        <v>2492</v>
      </c>
      <c r="AYJ852" s="180"/>
      <c r="AYK852" s="180">
        <f>VLOOKUP(AYH852,$A$879:$F$2508,6,FALSE)</f>
        <v>5</v>
      </c>
      <c r="AYL852" s="179" t="s">
        <v>63</v>
      </c>
      <c r="AYM852" s="10">
        <f>AYK852*1.4</f>
        <v>7</v>
      </c>
      <c r="AYN852" s="10"/>
      <c r="AYO852" s="239"/>
      <c r="AYP852" s="179" t="s">
        <v>111</v>
      </c>
      <c r="AYQ852" s="361" t="s">
        <v>2562</v>
      </c>
      <c r="AYS852" s="180"/>
      <c r="AYT852" s="180">
        <f>VLOOKUP(AYQ852,$A$879:$F$2508,6,FALSE)</f>
        <v>16</v>
      </c>
      <c r="AYU852" s="179" t="s">
        <v>63</v>
      </c>
      <c r="AYV852" s="10">
        <f>AYT852*1.4</f>
        <v>22.4</v>
      </c>
      <c r="AYW852" s="10"/>
      <c r="AYX852" s="239"/>
      <c r="AYY852" s="179" t="s">
        <v>111</v>
      </c>
      <c r="AYZ852" s="361" t="s">
        <v>2141</v>
      </c>
      <c r="AZB852" s="180"/>
      <c r="AZC852" s="180">
        <f>VLOOKUP(AYZ852,$A$879:$F$2508,6,FALSE)</f>
        <v>64</v>
      </c>
      <c r="AZD852" s="179" t="s">
        <v>63</v>
      </c>
      <c r="AZE852" s="10">
        <f>AZC852*1.4</f>
        <v>89.6</v>
      </c>
      <c r="AZF852" s="10"/>
      <c r="AZG852" s="239"/>
      <c r="AZH852" s="179" t="s">
        <v>111</v>
      </c>
      <c r="AZI852" s="361" t="s">
        <v>970</v>
      </c>
      <c r="AZK852" s="180"/>
      <c r="AZL852" s="180">
        <f>VLOOKUP(AZI852,$A$879:$F$2508,6,FALSE)</f>
        <v>0</v>
      </c>
      <c r="AZM852" s="179" t="s">
        <v>63</v>
      </c>
      <c r="AZN852" s="10">
        <f>AZL852*1.4</f>
        <v>0</v>
      </c>
      <c r="AZO852" s="10"/>
      <c r="AZP852" s="239"/>
      <c r="AZQ852" s="179" t="s">
        <v>111</v>
      </c>
      <c r="AZR852" s="361" t="s">
        <v>2574</v>
      </c>
      <c r="AZT852" s="180"/>
      <c r="AZU852" s="180">
        <f>VLOOKUP(AZR852,$A$879:$F$2508,6,FALSE)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1" t="s">
        <v>613</v>
      </c>
      <c r="BAC852" s="180"/>
      <c r="BAD852" s="180">
        <f>VLOOKUP(BAA852,$A$879:$F$2508,6,FALSE)</f>
        <v>35</v>
      </c>
      <c r="BAE852" s="179" t="s">
        <v>63</v>
      </c>
      <c r="BAF852" s="10">
        <f>BAD852*1.4</f>
        <v>49</v>
      </c>
      <c r="BAG852" s="10"/>
      <c r="BAH852" s="239"/>
      <c r="BAI852" s="179" t="s">
        <v>111</v>
      </c>
      <c r="BAJ852" s="441" t="s">
        <v>1986</v>
      </c>
      <c r="BAL852" s="180"/>
      <c r="BAM852" s="180">
        <f>VLOOKUP(BAJ852,$A$879:$F$2508,6,FALSE)</f>
        <v>70</v>
      </c>
      <c r="BAN852" s="179" t="s">
        <v>63</v>
      </c>
      <c r="BAO852" s="10">
        <f>BAM852*1.4</f>
        <v>98</v>
      </c>
      <c r="BAP852" s="10"/>
      <c r="BAQ852" s="239"/>
      <c r="BAR852" s="179" t="s">
        <v>111</v>
      </c>
      <c r="BAS852" s="361" t="s">
        <v>502</v>
      </c>
      <c r="BAU852" s="180"/>
      <c r="BAV852" s="180">
        <f>VLOOKUP(BAS852,$A$879:$F$2508,6,FALSE)</f>
        <v>9</v>
      </c>
      <c r="BAW852" s="179" t="s">
        <v>63</v>
      </c>
      <c r="BAX852" s="10">
        <f>BAV852*1.4</f>
        <v>12.6</v>
      </c>
      <c r="BAY852" s="10"/>
      <c r="BAZ852" s="239"/>
      <c r="BBA852" s="179" t="s">
        <v>111</v>
      </c>
      <c r="BBB852" s="361" t="s">
        <v>2650</v>
      </c>
      <c r="BBD852" s="180"/>
      <c r="BBE852" s="180">
        <f>VLOOKUP(BBB852,$A$879:$F$2508,6,FALSE)</f>
        <v>3</v>
      </c>
      <c r="BBF852" s="179" t="s">
        <v>63</v>
      </c>
      <c r="BBG852" s="10">
        <f>BBE852*1.4</f>
        <v>4.1999999999999993</v>
      </c>
      <c r="BBH852" s="10"/>
      <c r="BBI852" s="239"/>
      <c r="BBJ852" s="179" t="s">
        <v>111</v>
      </c>
      <c r="BBK852" s="361" t="s">
        <v>1986</v>
      </c>
      <c r="BBM852" s="180"/>
      <c r="BBN852" s="180">
        <f>VLOOKUP(BBK852,$A$879:$F$2508,6,FALSE)</f>
        <v>70</v>
      </c>
      <c r="BBO852" s="179" t="s">
        <v>63</v>
      </c>
      <c r="BBP852" s="10">
        <f>BBN852*1.4</f>
        <v>98</v>
      </c>
      <c r="BBQ852" s="10"/>
      <c r="BBR852" s="239"/>
      <c r="BBS852" s="179" t="s">
        <v>111</v>
      </c>
      <c r="BBT852" s="367" t="s">
        <v>628</v>
      </c>
      <c r="BBV852" s="180"/>
      <c r="BBW852" s="180">
        <f>VLOOKUP(BBT852,$A$879:$F$2508,6,FALSE)</f>
        <v>31</v>
      </c>
      <c r="BBX852" s="179" t="s">
        <v>63</v>
      </c>
      <c r="BBY852" s="10">
        <f>BBW852*1.4</f>
        <v>43.4</v>
      </c>
      <c r="BBZ852" s="10"/>
      <c r="BCA852" s="239"/>
      <c r="BCB852" s="179" t="s">
        <v>111</v>
      </c>
      <c r="BCC852" s="361" t="s">
        <v>980</v>
      </c>
      <c r="BCE852" s="180"/>
      <c r="BCF852" s="180">
        <f>VLOOKUP(BCC852,$A$879:$F$2508,6,FALSE)</f>
        <v>15</v>
      </c>
      <c r="BCG852" s="179" t="s">
        <v>63</v>
      </c>
      <c r="BCH852" s="10">
        <f>BCF852*1.4</f>
        <v>21</v>
      </c>
      <c r="BCI852" s="10"/>
      <c r="BCJ852" s="239"/>
      <c r="BCK852" s="179" t="s">
        <v>111</v>
      </c>
      <c r="BCL852" s="361" t="s">
        <v>970</v>
      </c>
      <c r="BCN852" s="180"/>
      <c r="BCO852" s="180">
        <f>VLOOKUP(BCL852,$A$879:$F$2508,6,FALSE)</f>
        <v>0</v>
      </c>
      <c r="BCP852" s="179" t="s">
        <v>63</v>
      </c>
      <c r="BCQ852" s="10">
        <f>BCO852*1.4</f>
        <v>0</v>
      </c>
      <c r="BCR852" s="10"/>
      <c r="BCS852" s="239"/>
      <c r="BCT852" s="179" t="s">
        <v>111</v>
      </c>
      <c r="BCU852" s="371" t="s">
        <v>489</v>
      </c>
      <c r="BCW852" s="180"/>
      <c r="BCX852" s="180">
        <f>VLOOKUP(BCU852,$A$879:$F$2508,6,FALSE)</f>
        <v>91</v>
      </c>
      <c r="BCY852" s="179" t="s">
        <v>63</v>
      </c>
      <c r="BCZ852" s="10">
        <f>BCX852*1.4</f>
        <v>127.39999999999999</v>
      </c>
      <c r="BDA852" s="10"/>
      <c r="BDB852" s="239"/>
      <c r="BDC852" s="179" t="s">
        <v>111</v>
      </c>
      <c r="BDD852" s="367" t="s">
        <v>502</v>
      </c>
      <c r="BDF852" s="180"/>
      <c r="BDG852" s="180">
        <f>VLOOKUP(BDD852,$A$879:$F$2508,6,FALSE)</f>
        <v>9</v>
      </c>
      <c r="BDH852" s="179" t="s">
        <v>63</v>
      </c>
      <c r="BDI852" s="10">
        <f>BDG852*1.4</f>
        <v>12.6</v>
      </c>
      <c r="BDJ852" s="10"/>
      <c r="BDK852" s="239"/>
      <c r="BDL852" s="179" t="s">
        <v>111</v>
      </c>
      <c r="BDM852" s="361" t="s">
        <v>613</v>
      </c>
      <c r="BDO852" s="180"/>
      <c r="BDP852" s="180">
        <f>VLOOKUP(BDM852,$A$879:$F$2508,6,FALSE)</f>
        <v>35</v>
      </c>
      <c r="BDQ852" s="179" t="s">
        <v>63</v>
      </c>
      <c r="BDR852" s="10">
        <f>BDP852*1.4</f>
        <v>49</v>
      </c>
      <c r="BDS852" s="10"/>
      <c r="BDT852" s="239"/>
      <c r="BDU852" s="179" t="s">
        <v>111</v>
      </c>
      <c r="BDV852" s="361" t="s">
        <v>2342</v>
      </c>
      <c r="BDX852" s="180"/>
      <c r="BDY852" s="180">
        <f>VLOOKUP(BDV852,$A$879:$F$2508,6,FALSE)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1" t="s">
        <v>3255</v>
      </c>
      <c r="BEG852" s="180"/>
      <c r="BEH852" s="180">
        <f>VLOOKUP(BEE852,$A$879:$F$2508,6,FALSE)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1" t="s">
        <v>2088</v>
      </c>
      <c r="BEP852" s="180"/>
      <c r="BEQ852" s="180">
        <f>VLOOKUP(BEN852,$A$879:$F$2508,6,FALSE)</f>
        <v>0</v>
      </c>
      <c r="BER852" s="179" t="s">
        <v>63</v>
      </c>
      <c r="BES852" s="10">
        <f>BEQ852*1.4</f>
        <v>0</v>
      </c>
      <c r="BET852" s="10"/>
      <c r="BEU852" s="239"/>
      <c r="BEV852" s="179" t="s">
        <v>111</v>
      </c>
      <c r="BEW852" s="361" t="s">
        <v>501</v>
      </c>
      <c r="BEY852" s="180"/>
      <c r="BEZ852" s="180">
        <f>VLOOKUP(BEW852,$A$879:$F$2508,6,FALSE)</f>
        <v>31</v>
      </c>
      <c r="BFA852" s="179" t="s">
        <v>63</v>
      </c>
      <c r="BFB852" s="10">
        <f>BEZ852*1.4</f>
        <v>43.4</v>
      </c>
      <c r="BFC852" s="10"/>
      <c r="BFD852" s="239"/>
      <c r="BFE852" s="179" t="s">
        <v>111</v>
      </c>
      <c r="BFF852" s="361" t="s">
        <v>502</v>
      </c>
      <c r="BFH852" s="180"/>
      <c r="BFI852" s="180">
        <f>VLOOKUP(BFF852,$A$879:$F$2508,6,FALSE)</f>
        <v>9</v>
      </c>
      <c r="BFJ852" s="179" t="s">
        <v>63</v>
      </c>
      <c r="BFK852" s="10">
        <f>BFI852*1.4</f>
        <v>12.6</v>
      </c>
      <c r="BFL852" s="10"/>
      <c r="BFM852" s="239"/>
      <c r="BFN852" s="179" t="s">
        <v>111</v>
      </c>
      <c r="BFO852" s="361" t="s">
        <v>2141</v>
      </c>
      <c r="BFQ852" s="180"/>
      <c r="BFR852" s="180">
        <f>VLOOKUP(BFO852,$A$879:$F$2508,6,FALSE)</f>
        <v>64</v>
      </c>
      <c r="BFS852" s="179" t="s">
        <v>63</v>
      </c>
      <c r="BFT852" s="10">
        <f>BFR852*1.4</f>
        <v>89.6</v>
      </c>
      <c r="BFU852" s="10"/>
      <c r="BFV852" s="239"/>
      <c r="BFW852" s="179" t="s">
        <v>111</v>
      </c>
      <c r="BFX852" s="371" t="s">
        <v>1986</v>
      </c>
      <c r="BFZ852" s="180"/>
      <c r="BGA852" s="180">
        <f>VLOOKUP(BFX852,$A$879:$F$2508,6,FALSE)</f>
        <v>70</v>
      </c>
      <c r="BGB852" s="179" t="s">
        <v>63</v>
      </c>
      <c r="BGC852" s="10">
        <f>BGA852*1.4</f>
        <v>98</v>
      </c>
      <c r="BGD852" s="10"/>
      <c r="BGE852" s="239"/>
      <c r="BGF852" s="179" t="s">
        <v>111</v>
      </c>
      <c r="BGG852" s="361" t="s">
        <v>628</v>
      </c>
      <c r="BGI852" s="180"/>
      <c r="BGJ852" s="180">
        <f>VLOOKUP(BGG852,$A$879:$F$2508,6,FALSE)</f>
        <v>31</v>
      </c>
      <c r="BGK852" s="179" t="s">
        <v>63</v>
      </c>
      <c r="BGL852" s="10">
        <f>BGJ852*1.4</f>
        <v>43.4</v>
      </c>
      <c r="BGM852" s="10"/>
      <c r="BGN852" s="239"/>
      <c r="BGO852" s="179" t="s">
        <v>111</v>
      </c>
      <c r="BGP852" s="371" t="s">
        <v>2141</v>
      </c>
      <c r="BGR852" s="180"/>
      <c r="BGS852" s="180">
        <f>VLOOKUP(BGP852,$A$879:$F$2508,6,FALSE)</f>
        <v>64</v>
      </c>
      <c r="BGT852" s="179" t="s">
        <v>63</v>
      </c>
      <c r="BGU852" s="10">
        <f>BGS852*1.4</f>
        <v>89.6</v>
      </c>
      <c r="BGV852" s="10"/>
      <c r="BGW852" s="239"/>
      <c r="BGX852" s="179" t="s">
        <v>111</v>
      </c>
      <c r="BGY852" s="361" t="s">
        <v>2492</v>
      </c>
      <c r="BHA852" s="180"/>
      <c r="BHB852" s="180">
        <f>VLOOKUP(BGY852,$A$879:$F$2508,6,FALSE)</f>
        <v>5</v>
      </c>
      <c r="BHC852" s="179" t="s">
        <v>63</v>
      </c>
      <c r="BHD852" s="10">
        <f>BHB852*1.4</f>
        <v>7</v>
      </c>
      <c r="BHE852" s="10"/>
    </row>
    <row r="853" spans="1:1565" s="14" customFormat="1" ht="15">
      <c r="A853" s="179" t="s">
        <v>112</v>
      </c>
      <c r="B853" s="363" t="s">
        <v>2595</v>
      </c>
      <c r="D853" s="180"/>
      <c r="E853" s="180">
        <f>VLOOKUP(B853,$A$879:$F$2508,6,FALSE)</f>
        <v>9</v>
      </c>
      <c r="F853" s="179" t="s">
        <v>65</v>
      </c>
      <c r="G853" s="10">
        <f>E853*1.3</f>
        <v>11.700000000000001</v>
      </c>
      <c r="H853" s="10"/>
      <c r="I853" s="233"/>
      <c r="J853" s="179" t="s">
        <v>112</v>
      </c>
      <c r="K853" s="361" t="s">
        <v>2141</v>
      </c>
      <c r="M853" s="180"/>
      <c r="N853" s="180">
        <f>VLOOKUP(K853,$A$879:$F$2508,6,FALSE)</f>
        <v>64</v>
      </c>
      <c r="O853" s="179" t="s">
        <v>65</v>
      </c>
      <c r="P853" s="10">
        <f>N853*1.3</f>
        <v>83.2</v>
      </c>
      <c r="Q853" s="10"/>
      <c r="R853" s="233"/>
      <c r="S853" s="179" t="s">
        <v>112</v>
      </c>
      <c r="T853" s="361" t="s">
        <v>970</v>
      </c>
      <c r="V853" s="180"/>
      <c r="W853" s="180">
        <f>VLOOKUP(T853,$A$879:$F$2508,6,FALSE)</f>
        <v>0</v>
      </c>
      <c r="X853" s="179" t="s">
        <v>65</v>
      </c>
      <c r="Y853" s="10">
        <f>W853*1.3</f>
        <v>0</v>
      </c>
      <c r="Z853" s="10"/>
      <c r="AA853" s="233"/>
      <c r="AB853" s="179" t="s">
        <v>112</v>
      </c>
      <c r="AC853" s="361" t="s">
        <v>2141</v>
      </c>
      <c r="AE853" s="180"/>
      <c r="AF853" s="180">
        <f>VLOOKUP(AC853,$A$879:$F$2508,6,FALSE)</f>
        <v>64</v>
      </c>
      <c r="AG853" s="179" t="s">
        <v>65</v>
      </c>
      <c r="AH853" s="10">
        <f>AF853*1.3</f>
        <v>83.2</v>
      </c>
      <c r="AI853" s="10"/>
      <c r="AJ853" s="233"/>
      <c r="AK853" s="179" t="s">
        <v>112</v>
      </c>
      <c r="AL853" s="361" t="s">
        <v>2595</v>
      </c>
      <c r="AN853" s="180"/>
      <c r="AO853" s="180">
        <f>VLOOKUP(AL853,$A$879:$F$2508,6,FALSE)</f>
        <v>9</v>
      </c>
      <c r="AP853" s="179" t="s">
        <v>65</v>
      </c>
      <c r="AQ853" s="10">
        <f>AO853*1.3</f>
        <v>11.700000000000001</v>
      </c>
      <c r="AR853" s="10"/>
      <c r="AS853" s="233"/>
      <c r="AT853" s="179" t="s">
        <v>112</v>
      </c>
      <c r="AU853" s="361" t="s">
        <v>2342</v>
      </c>
      <c r="AW853" s="180"/>
      <c r="AX853" s="180">
        <f>VLOOKUP(AU853,$A$879:$F$2508,6,FALSE)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1" t="s">
        <v>2595</v>
      </c>
      <c r="BF853" s="180"/>
      <c r="BG853" s="180">
        <f>VLOOKUP(BD853,$A$879:$F$2508,6,FALSE)</f>
        <v>9</v>
      </c>
      <c r="BH853" s="179" t="s">
        <v>65</v>
      </c>
      <c r="BI853" s="10">
        <f>BG853*1.3</f>
        <v>11.700000000000001</v>
      </c>
      <c r="BJ853" s="10"/>
      <c r="BK853" s="233"/>
      <c r="BL853" s="179" t="s">
        <v>112</v>
      </c>
      <c r="BM853" s="361" t="s">
        <v>970</v>
      </c>
      <c r="BO853" s="180"/>
      <c r="BP853" s="180">
        <f>VLOOKUP(BM853,$A$879:$F$2508,6,FALSE)</f>
        <v>0</v>
      </c>
      <c r="BQ853" s="179" t="s">
        <v>65</v>
      </c>
      <c r="BR853" s="10">
        <f>BP853*1.3</f>
        <v>0</v>
      </c>
      <c r="BS853" s="10"/>
      <c r="BT853" s="233"/>
      <c r="BU853" s="179" t="s">
        <v>112</v>
      </c>
      <c r="BV853" s="361" t="s">
        <v>2628</v>
      </c>
      <c r="BX853" s="180"/>
      <c r="BY853" s="180">
        <f>VLOOKUP(BV853,$A$879:$F$2508,6,FALSE)</f>
        <v>0</v>
      </c>
      <c r="BZ853" s="179" t="s">
        <v>65</v>
      </c>
      <c r="CA853" s="10">
        <f>BY853*1.3</f>
        <v>0</v>
      </c>
      <c r="CB853" s="10"/>
      <c r="CC853" s="233"/>
      <c r="CD853" s="179" t="s">
        <v>112</v>
      </c>
      <c r="CE853" s="361" t="s">
        <v>2518</v>
      </c>
      <c r="CG853" s="180"/>
      <c r="CH853" s="180">
        <f>VLOOKUP(CE853,$A$879:$F$2508,6,FALSE)</f>
        <v>24</v>
      </c>
      <c r="CI853" s="179" t="s">
        <v>65</v>
      </c>
      <c r="CJ853" s="10">
        <f>CH853*1.3</f>
        <v>31.200000000000003</v>
      </c>
      <c r="CK853" s="10"/>
      <c r="CL853" s="233"/>
      <c r="CM853" s="179" t="s">
        <v>112</v>
      </c>
      <c r="CN853" s="361" t="s">
        <v>2595</v>
      </c>
      <c r="CP853" s="180"/>
      <c r="CQ853" s="180">
        <f>VLOOKUP(CN853,$A$879:$F$2508,6,FALSE)</f>
        <v>9</v>
      </c>
      <c r="CR853" s="179" t="s">
        <v>65</v>
      </c>
      <c r="CS853" s="10">
        <f>CQ853*1.3</f>
        <v>11.700000000000001</v>
      </c>
      <c r="CT853" s="10"/>
      <c r="CU853" s="233"/>
      <c r="CV853" s="179" t="s">
        <v>112</v>
      </c>
      <c r="CW853" s="361" t="s">
        <v>970</v>
      </c>
      <c r="CY853" s="180"/>
      <c r="CZ853" s="180">
        <f>VLOOKUP(CW853,$A$879:$F$2508,6,FALSE)</f>
        <v>0</v>
      </c>
      <c r="DA853" s="179" t="s">
        <v>65</v>
      </c>
      <c r="DB853" s="10">
        <f>CZ853*1.3</f>
        <v>0</v>
      </c>
      <c r="DC853" s="10"/>
      <c r="DD853" s="233"/>
      <c r="DE853" s="179" t="s">
        <v>112</v>
      </c>
      <c r="DF853" s="361" t="s">
        <v>1986</v>
      </c>
      <c r="DH853" s="180"/>
      <c r="DI853" s="180">
        <f>VLOOKUP(DF853,$A$879:$F$2508,6,FALSE)</f>
        <v>70</v>
      </c>
      <c r="DJ853" s="179" t="s">
        <v>65</v>
      </c>
      <c r="DK853" s="10">
        <f>DI853*1.3</f>
        <v>91</v>
      </c>
      <c r="DL853" s="10"/>
      <c r="DM853" s="233"/>
      <c r="DN853" s="179" t="s">
        <v>112</v>
      </c>
      <c r="DO853" s="361" t="s">
        <v>1986</v>
      </c>
      <c r="DQ853" s="180"/>
      <c r="DR853" s="180">
        <f>VLOOKUP(DO853,$A$879:$F$2508,6,FALSE)</f>
        <v>70</v>
      </c>
      <c r="DS853" s="179" t="s">
        <v>65</v>
      </c>
      <c r="DT853" s="10">
        <f>DR853*1.3</f>
        <v>91</v>
      </c>
      <c r="DU853" s="10"/>
      <c r="DV853" s="233"/>
      <c r="DW853" s="179" t="s">
        <v>112</v>
      </c>
      <c r="DX853" s="361" t="s">
        <v>628</v>
      </c>
      <c r="DZ853" s="180"/>
      <c r="EA853" s="180">
        <f>VLOOKUP(DX853,$A$879:$F$2508,6,FALSE)</f>
        <v>31</v>
      </c>
      <c r="EB853" s="179" t="s">
        <v>65</v>
      </c>
      <c r="EC853" s="10">
        <f>EA853*1.3</f>
        <v>40.300000000000004</v>
      </c>
      <c r="ED853" s="10"/>
      <c r="EE853" s="233"/>
      <c r="EF853" s="179" t="s">
        <v>112</v>
      </c>
      <c r="EG853" s="361" t="s">
        <v>2486</v>
      </c>
      <c r="EI853" s="180"/>
      <c r="EJ853" s="180">
        <f>VLOOKUP(EG853,$A$879:$F$2508,6,FALSE)</f>
        <v>14</v>
      </c>
      <c r="EK853" s="179" t="s">
        <v>65</v>
      </c>
      <c r="EL853" s="10">
        <f>EJ853*1.3</f>
        <v>18.2</v>
      </c>
      <c r="EM853" s="10"/>
      <c r="EN853" s="233"/>
      <c r="EO853" s="179" t="s">
        <v>112</v>
      </c>
      <c r="EP853" s="361" t="s">
        <v>970</v>
      </c>
      <c r="ER853" s="180"/>
      <c r="ES853" s="180">
        <f>VLOOKUP(EP853,$A$879:$F$2508,6,FALSE)</f>
        <v>0</v>
      </c>
      <c r="ET853" s="179" t="s">
        <v>65</v>
      </c>
      <c r="EU853" s="10">
        <f>ES853*1.3</f>
        <v>0</v>
      </c>
      <c r="EV853" s="10"/>
      <c r="EW853" s="233"/>
      <c r="EX853" s="179" t="s">
        <v>112</v>
      </c>
      <c r="EY853" s="361" t="s">
        <v>970</v>
      </c>
      <c r="FA853" s="180"/>
      <c r="FB853" s="180">
        <f>VLOOKUP(EY853,$A$879:$F$2508,6,FALSE)</f>
        <v>0</v>
      </c>
      <c r="FC853" s="179" t="s">
        <v>65</v>
      </c>
      <c r="FD853" s="10">
        <f>FB853*1.3</f>
        <v>0</v>
      </c>
      <c r="FE853" s="10"/>
      <c r="FF853" s="233"/>
      <c r="FG853" s="179" t="s">
        <v>112</v>
      </c>
      <c r="FH853" s="361" t="s">
        <v>1986</v>
      </c>
      <c r="FJ853" s="180"/>
      <c r="FK853" s="180">
        <f>VLOOKUP(FH853,$A$879:$F$2508,6,FALSE)</f>
        <v>70</v>
      </c>
      <c r="FL853" s="179" t="s">
        <v>65</v>
      </c>
      <c r="FM853" s="10">
        <f>FK853*1.3</f>
        <v>91</v>
      </c>
      <c r="FN853" s="10"/>
      <c r="FO853" s="233"/>
      <c r="FP853" s="179" t="s">
        <v>112</v>
      </c>
      <c r="FQ853" s="361" t="s">
        <v>628</v>
      </c>
      <c r="FS853" s="180"/>
      <c r="FT853" s="180">
        <f>VLOOKUP(FQ853,$A$879:$F$2508,6,FALSE)</f>
        <v>31</v>
      </c>
      <c r="FU853" s="179" t="s">
        <v>65</v>
      </c>
      <c r="FV853" s="10">
        <f>FT853*1.3</f>
        <v>40.300000000000004</v>
      </c>
      <c r="FW853" s="10"/>
      <c r="FX853" s="233"/>
      <c r="FY853" s="179" t="s">
        <v>112</v>
      </c>
      <c r="FZ853" s="369" t="s">
        <v>183</v>
      </c>
      <c r="GB853" s="180"/>
      <c r="GC853" s="180" t="e">
        <f>VLOOKUP(FZ853,$A$879:$F$2508,6,FALSE)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1" t="s">
        <v>2580</v>
      </c>
      <c r="GK853" s="180"/>
      <c r="GL853" s="180">
        <f>VLOOKUP(GI853,$A$879:$F$2508,6,FALSE)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1" t="s">
        <v>2523</v>
      </c>
      <c r="GT853" s="180"/>
      <c r="GU853" s="180">
        <f>VLOOKUP(GR853,$A$879:$F$2508,6,FALSE)</f>
        <v>24</v>
      </c>
      <c r="GV853" s="179" t="s">
        <v>65</v>
      </c>
      <c r="GW853" s="10">
        <f>GU853*1.3</f>
        <v>31.200000000000003</v>
      </c>
      <c r="GX853" s="10"/>
      <c r="GY853" s="233"/>
      <c r="GZ853" s="179" t="s">
        <v>112</v>
      </c>
      <c r="HA853" s="361" t="s">
        <v>3456</v>
      </c>
      <c r="HC853" s="180"/>
      <c r="HD853" s="180">
        <f>VLOOKUP(HA853,$A$879:$F$2508,6,FALSE)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1" t="s">
        <v>970</v>
      </c>
      <c r="HL853" s="180"/>
      <c r="HM853" s="180">
        <f>VLOOKUP(HJ853,$A$879:$F$2508,6,FALSE)</f>
        <v>0</v>
      </c>
      <c r="HN853" s="179" t="s">
        <v>65</v>
      </c>
      <c r="HO853" s="10">
        <f>HM853*1.3</f>
        <v>0</v>
      </c>
      <c r="HP853" s="10"/>
      <c r="HQ853" s="233"/>
      <c r="HR853" s="179" t="s">
        <v>112</v>
      </c>
      <c r="HS853" s="361" t="s">
        <v>2131</v>
      </c>
      <c r="HU853" s="180"/>
      <c r="HV853" s="180">
        <f>VLOOKUP(HS853,$A$879:$F$2508,6,FALSE)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1" t="s">
        <v>2518</v>
      </c>
      <c r="ID853" s="180"/>
      <c r="IE853" s="180">
        <f>VLOOKUP(IB853,$A$879:$F$2508,6,FALSE)</f>
        <v>24</v>
      </c>
      <c r="IF853" s="179" t="s">
        <v>65</v>
      </c>
      <c r="IG853" s="10">
        <f>IE853*1.3</f>
        <v>31.200000000000003</v>
      </c>
      <c r="IH853" s="10"/>
      <c r="II853" s="233"/>
      <c r="IJ853" s="179" t="s">
        <v>112</v>
      </c>
      <c r="IK853" s="361" t="s">
        <v>3240</v>
      </c>
      <c r="IM853" s="180"/>
      <c r="IN853" s="180">
        <f>VLOOKUP(IK853,$A$879:$F$2508,6,FALSE)</f>
        <v>31</v>
      </c>
      <c r="IO853" s="179" t="s">
        <v>65</v>
      </c>
      <c r="IP853" s="10">
        <f>IN853*1.3</f>
        <v>40.300000000000004</v>
      </c>
      <c r="IQ853" s="10"/>
      <c r="IR853" s="233"/>
      <c r="IS853" s="179" t="s">
        <v>112</v>
      </c>
      <c r="IT853" s="361" t="s">
        <v>980</v>
      </c>
      <c r="IV853" s="180"/>
      <c r="IW853" s="180">
        <f>VLOOKUP(IT853,$A$879:$F$2508,6,FALSE)</f>
        <v>15</v>
      </c>
      <c r="IX853" s="179" t="s">
        <v>65</v>
      </c>
      <c r="IY853" s="10">
        <f>IW853*1.3</f>
        <v>19.5</v>
      </c>
      <c r="IZ853" s="10"/>
      <c r="JA853" s="233"/>
      <c r="JB853" s="179" t="s">
        <v>112</v>
      </c>
      <c r="JC853" s="361" t="s">
        <v>502</v>
      </c>
      <c r="JE853" s="180"/>
      <c r="JF853" s="180">
        <f>VLOOKUP(JC853,$A$879:$F$2508,6,FALSE)</f>
        <v>9</v>
      </c>
      <c r="JG853" s="179" t="s">
        <v>65</v>
      </c>
      <c r="JH853" s="10">
        <f>JF853*1.3</f>
        <v>11.700000000000001</v>
      </c>
      <c r="JI853" s="10"/>
      <c r="JJ853" s="233"/>
      <c r="JK853" s="179" t="s">
        <v>112</v>
      </c>
      <c r="JL853" s="361" t="s">
        <v>628</v>
      </c>
      <c r="JN853" s="180"/>
      <c r="JO853" s="180">
        <f>VLOOKUP(JL853,$A$879:$F$2508,6,FALSE)</f>
        <v>31</v>
      </c>
      <c r="JP853" s="179" t="s">
        <v>65</v>
      </c>
      <c r="JQ853" s="10">
        <f>JO853*1.3</f>
        <v>40.300000000000004</v>
      </c>
      <c r="JR853" s="10"/>
      <c r="JS853" s="233"/>
      <c r="JT853" s="179" t="s">
        <v>112</v>
      </c>
      <c r="JU853" s="361" t="s">
        <v>2595</v>
      </c>
      <c r="JW853" s="180"/>
      <c r="JX853" s="180">
        <f>VLOOKUP(JU853,$A$879:$F$2508,6,FALSE)</f>
        <v>9</v>
      </c>
      <c r="JY853" s="179" t="s">
        <v>65</v>
      </c>
      <c r="JZ853" s="10">
        <f>JX853*1.3</f>
        <v>11.700000000000001</v>
      </c>
      <c r="KA853" s="10"/>
      <c r="KB853" s="233"/>
      <c r="KC853" s="179" t="s">
        <v>112</v>
      </c>
      <c r="KD853" s="369" t="s">
        <v>183</v>
      </c>
      <c r="KF853" s="180"/>
      <c r="KG853" s="180" t="e">
        <f>VLOOKUP(KD853,$A$879:$F$2508,6,FALSE)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1" t="s">
        <v>2536</v>
      </c>
      <c r="KO853" s="180"/>
      <c r="KP853" s="180">
        <f>VLOOKUP(KM853,$A$879:$F$2508,6,FALSE)</f>
        <v>1</v>
      </c>
      <c r="KQ853" s="179" t="s">
        <v>65</v>
      </c>
      <c r="KR853" s="10">
        <f>KP853*1.3</f>
        <v>1.3</v>
      </c>
      <c r="KS853" s="10"/>
      <c r="KT853" s="233"/>
      <c r="KU853" s="179" t="s">
        <v>112</v>
      </c>
      <c r="KV853" s="361" t="s">
        <v>970</v>
      </c>
      <c r="KX853" s="180"/>
      <c r="KY853" s="180">
        <f>VLOOKUP(KV853,$A$879:$F$2508,6,FALSE)</f>
        <v>0</v>
      </c>
      <c r="KZ853" s="179" t="s">
        <v>65</v>
      </c>
      <c r="LA853" s="10">
        <f>KY853*1.3</f>
        <v>0</v>
      </c>
      <c r="LB853" s="10"/>
      <c r="LC853" s="233"/>
      <c r="LD853" s="179" t="s">
        <v>112</v>
      </c>
      <c r="LE853" s="369" t="s">
        <v>183</v>
      </c>
      <c r="LG853" s="180"/>
      <c r="LH853" s="180" t="e">
        <f>VLOOKUP(LE853,$A$879:$F$2508,6,FALSE)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1" t="s">
        <v>489</v>
      </c>
      <c r="LP853" s="180"/>
      <c r="LQ853" s="180">
        <f>VLOOKUP(LN853,$A$879:$F$2508,6,FALSE)</f>
        <v>91</v>
      </c>
      <c r="LR853" s="179" t="s">
        <v>65</v>
      </c>
      <c r="LS853" s="10">
        <f>LQ853*1.3</f>
        <v>118.3</v>
      </c>
      <c r="LT853" s="10"/>
      <c r="LU853" s="233"/>
      <c r="LV853" s="179" t="s">
        <v>112</v>
      </c>
      <c r="LW853" s="361" t="s">
        <v>1024</v>
      </c>
      <c r="LY853" s="180"/>
      <c r="LZ853" s="180">
        <f>VLOOKUP(LW853,$A$879:$F$2508,6,FALSE)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1" t="s">
        <v>502</v>
      </c>
      <c r="MH853" s="180"/>
      <c r="MI853" s="180">
        <f>VLOOKUP(MF853,$A$879:$F$2508,6,FALSE)</f>
        <v>9</v>
      </c>
      <c r="MJ853" s="179" t="s">
        <v>65</v>
      </c>
      <c r="MK853" s="10">
        <f>MI853*1.3</f>
        <v>11.700000000000001</v>
      </c>
      <c r="ML853" s="10"/>
      <c r="MM853" s="233"/>
      <c r="MN853" s="179" t="s">
        <v>112</v>
      </c>
      <c r="MO853" s="369" t="s">
        <v>183</v>
      </c>
      <c r="MQ853" s="180"/>
      <c r="MR853" s="180" t="e">
        <f>VLOOKUP(MO853,$A$879:$F$2508,6,FALSE)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1" t="s">
        <v>970</v>
      </c>
      <c r="MZ853" s="180"/>
      <c r="NA853" s="180">
        <f>VLOOKUP(MX853,$A$879:$F$2508,6,FALSE)</f>
        <v>0</v>
      </c>
      <c r="NB853" s="179" t="s">
        <v>65</v>
      </c>
      <c r="NC853" s="10">
        <f>NA853*1.3</f>
        <v>0</v>
      </c>
      <c r="ND853" s="10"/>
      <c r="NE853" s="233"/>
      <c r="NF853" s="179" t="s">
        <v>112</v>
      </c>
      <c r="NG853" s="361" t="s">
        <v>502</v>
      </c>
      <c r="NI853" s="180"/>
      <c r="NJ853" s="180">
        <f>VLOOKUP(NG853,$A$879:$F$2508,6,FALSE)</f>
        <v>9</v>
      </c>
      <c r="NK853" s="179" t="s">
        <v>65</v>
      </c>
      <c r="NL853" s="10">
        <f>NJ853*1.3</f>
        <v>11.700000000000001</v>
      </c>
      <c r="NM853" s="10"/>
      <c r="NN853" s="233"/>
      <c r="NO853" s="179" t="s">
        <v>112</v>
      </c>
      <c r="NP853" s="361" t="s">
        <v>464</v>
      </c>
      <c r="NR853" s="180"/>
      <c r="NS853" s="180">
        <f>VLOOKUP(NP853,$A$879:$F$2508,6,FALSE)</f>
        <v>9</v>
      </c>
      <c r="NT853" s="179" t="s">
        <v>65</v>
      </c>
      <c r="NU853" s="10">
        <f>NS853*1.3</f>
        <v>11.700000000000001</v>
      </c>
      <c r="NV853" s="10"/>
      <c r="NW853" s="233"/>
      <c r="NX853" s="179" t="s">
        <v>112</v>
      </c>
      <c r="NY853" s="361" t="s">
        <v>980</v>
      </c>
      <c r="OA853" s="180"/>
      <c r="OB853" s="180">
        <f>VLOOKUP(NY853,$A$879:$F$2508,6,FALSE)</f>
        <v>15</v>
      </c>
      <c r="OC853" s="179" t="s">
        <v>65</v>
      </c>
      <c r="OD853" s="10">
        <f>OB853*1.3</f>
        <v>19.5</v>
      </c>
      <c r="OE853" s="10"/>
      <c r="OF853" s="233"/>
      <c r="OG853" s="179" t="s">
        <v>112</v>
      </c>
      <c r="OH853" s="361" t="s">
        <v>502</v>
      </c>
      <c r="OJ853" s="180"/>
      <c r="OK853" s="180">
        <f>VLOOKUP(OH853,$A$879:$F$2508,6,FALSE)</f>
        <v>9</v>
      </c>
      <c r="OL853" s="179" t="s">
        <v>65</v>
      </c>
      <c r="OM853" s="10">
        <f>OK853*1.3</f>
        <v>11.700000000000001</v>
      </c>
      <c r="ON853" s="10"/>
      <c r="OO853" s="233"/>
      <c r="OP853" s="179" t="s">
        <v>112</v>
      </c>
      <c r="OQ853" s="361" t="s">
        <v>2118</v>
      </c>
      <c r="OS853" s="180"/>
      <c r="OT853" s="180">
        <f>VLOOKUP(OQ853,$A$879:$F$2508,6,FALSE)</f>
        <v>59</v>
      </c>
      <c r="OU853" s="179" t="s">
        <v>65</v>
      </c>
      <c r="OV853" s="10">
        <f>OT853*1.3</f>
        <v>76.7</v>
      </c>
      <c r="OW853" s="10"/>
      <c r="OX853" s="233"/>
      <c r="OY853" s="179" t="s">
        <v>112</v>
      </c>
      <c r="OZ853" s="371" t="s">
        <v>2131</v>
      </c>
      <c r="PB853" s="180"/>
      <c r="PC853" s="180">
        <f>VLOOKUP(OZ853,$A$879:$F$2508,6,FALSE)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1" t="s">
        <v>2518</v>
      </c>
      <c r="PK853" s="180"/>
      <c r="PL853" s="180">
        <f>VLOOKUP(PI853,$A$879:$F$2508,6,FALSE)</f>
        <v>24</v>
      </c>
      <c r="PM853" s="179" t="s">
        <v>65</v>
      </c>
      <c r="PN853" s="10">
        <f>PL853*1.3</f>
        <v>31.200000000000003</v>
      </c>
      <c r="PO853" s="10"/>
      <c r="PP853" s="233"/>
      <c r="PQ853" s="179" t="s">
        <v>112</v>
      </c>
      <c r="PR853" s="361" t="s">
        <v>2342</v>
      </c>
      <c r="PT853" s="180"/>
      <c r="PU853" s="180">
        <f>VLOOKUP(PR853,$A$879:$F$2508,6,FALSE)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3" t="s">
        <v>1010</v>
      </c>
      <c r="QC853" s="180"/>
      <c r="QD853" s="180">
        <f>VLOOKUP(QA853,$A$879:$F$2508,6,FALSE)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9" t="s">
        <v>183</v>
      </c>
      <c r="QL853" s="180"/>
      <c r="QM853" s="180" t="e">
        <f>VLOOKUP(QJ853,$A$879:$F$2508,6,FALSE)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1" t="s">
        <v>467</v>
      </c>
      <c r="QU853" s="180"/>
      <c r="QV853" s="180">
        <f>VLOOKUP(QS853,$A$879:$F$2508,6,FALSE)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1" t="s">
        <v>628</v>
      </c>
      <c r="RD853" s="180"/>
      <c r="RE853" s="180">
        <f>VLOOKUP(RB853,$A$879:$F$2508,6,FALSE)</f>
        <v>31</v>
      </c>
      <c r="RF853" s="179" t="s">
        <v>65</v>
      </c>
      <c r="RG853" s="10">
        <f>RE853*1.3</f>
        <v>40.300000000000004</v>
      </c>
      <c r="RH853" s="10"/>
      <c r="RI853" s="233"/>
      <c r="RJ853" s="179" t="s">
        <v>112</v>
      </c>
      <c r="RK853" s="361" t="s">
        <v>1491</v>
      </c>
      <c r="RM853" s="180"/>
      <c r="RN853" s="180">
        <f>VLOOKUP(RK853,$A$879:$F$2508,6,FALSE)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9" t="s">
        <v>183</v>
      </c>
      <c r="RV853" s="180"/>
      <c r="RW853" s="180" t="e">
        <f>VLOOKUP(RT853,$A$879:$F$2508,6,FALSE)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1" t="s">
        <v>2341</v>
      </c>
      <c r="SE853" s="180"/>
      <c r="SF853" s="180">
        <f>VLOOKUP(SC853,$A$879:$F$2508,6,FALSE)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1" t="s">
        <v>449</v>
      </c>
      <c r="SN853" s="180"/>
      <c r="SO853" s="180">
        <f>VLOOKUP(SL853,$A$879:$F$2508,6,FALSE)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1" t="s">
        <v>489</v>
      </c>
      <c r="SW853" s="180"/>
      <c r="SX853" s="180">
        <f>VLOOKUP(SU853,$A$879:$F$2508,6,FALSE)</f>
        <v>91</v>
      </c>
      <c r="SY853" s="179" t="s">
        <v>65</v>
      </c>
      <c r="SZ853" s="10">
        <f>SX853*1.3</f>
        <v>118.3</v>
      </c>
      <c r="TA853" s="10"/>
      <c r="TB853" s="239"/>
      <c r="TC853" s="179" t="s">
        <v>112</v>
      </c>
      <c r="TD853" s="369" t="s">
        <v>183</v>
      </c>
      <c r="TF853" s="180"/>
      <c r="TG853" s="180" t="e">
        <f>VLOOKUP(TD853,$A$879:$F$2508,6,FALSE)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1" t="s">
        <v>594</v>
      </c>
      <c r="TO853" s="180"/>
      <c r="TP853" s="180">
        <f>VLOOKUP(TM853,$A$879:$F$2508,6,FALSE)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1" t="s">
        <v>3337</v>
      </c>
      <c r="TX853" s="180"/>
      <c r="TY853" s="180">
        <f>VLOOKUP(TV853,$A$879:$F$2508,6,FALSE)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1" t="s">
        <v>2118</v>
      </c>
      <c r="UG853" s="180"/>
      <c r="UH853" s="180">
        <f>VLOOKUP(UE853,$A$879:$F$2508,6,FALSE)</f>
        <v>59</v>
      </c>
      <c r="UI853" s="179" t="s">
        <v>65</v>
      </c>
      <c r="UJ853" s="10">
        <f>UH853*1.3</f>
        <v>76.7</v>
      </c>
      <c r="UK853" s="10"/>
      <c r="UL853" s="239"/>
      <c r="UM853" s="179" t="s">
        <v>112</v>
      </c>
      <c r="UN853" s="369" t="s">
        <v>183</v>
      </c>
      <c r="UP853" s="180"/>
      <c r="UQ853" s="180" t="e">
        <f>VLOOKUP(UN853,$A$879:$F$2508,6,FALSE)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1" t="s">
        <v>1986</v>
      </c>
      <c r="UY853" s="180"/>
      <c r="UZ853" s="180">
        <f>VLOOKUP(UW853,$A$879:$F$2508,6,FALSE)</f>
        <v>70</v>
      </c>
      <c r="VA853" s="179" t="s">
        <v>65</v>
      </c>
      <c r="VB853" s="10">
        <f>UZ853*1.3</f>
        <v>91</v>
      </c>
      <c r="VC853" s="10"/>
      <c r="VD853" s="239"/>
      <c r="VE853" s="179" t="s">
        <v>112</v>
      </c>
      <c r="VF853" s="369" t="s">
        <v>183</v>
      </c>
      <c r="VH853" s="180"/>
      <c r="VI853" s="180" t="e">
        <f>VLOOKUP(VF853,$A$879:$F$2508,6,FALSE)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1" t="s">
        <v>560</v>
      </c>
      <c r="VQ853" s="180"/>
      <c r="VR853" s="180">
        <f>VLOOKUP(VO853,$A$879:$F$2508,6,FALSE)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9" t="s">
        <v>183</v>
      </c>
      <c r="VZ853" s="180"/>
      <c r="WA853" s="180" t="e">
        <f>VLOOKUP(VX853,$A$879:$F$2508,6,FALSE)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1" t="s">
        <v>2595</v>
      </c>
      <c r="WI853" s="180"/>
      <c r="WJ853" s="180">
        <f>VLOOKUP(WG853,$A$879:$F$2508,6,FALSE)</f>
        <v>9</v>
      </c>
      <c r="WK853" s="179" t="s">
        <v>65</v>
      </c>
      <c r="WL853" s="10">
        <f>WJ853*1.3</f>
        <v>11.700000000000001</v>
      </c>
      <c r="WN853" s="239"/>
      <c r="WO853" s="179" t="s">
        <v>112</v>
      </c>
      <c r="WP853" s="361" t="s">
        <v>502</v>
      </c>
      <c r="WQ853" s="180"/>
      <c r="WR853" s="180"/>
      <c r="WS853" s="180">
        <f>VLOOKUP(WP853,$A$879:$F$2508,6,FALSE)</f>
        <v>9</v>
      </c>
      <c r="WT853" s="179" t="s">
        <v>65</v>
      </c>
      <c r="WU853" s="10">
        <f>WS853*1.3</f>
        <v>11.700000000000001</v>
      </c>
      <c r="WV853" s="10"/>
      <c r="WW853" s="239"/>
      <c r="WX853" s="179" t="s">
        <v>112</v>
      </c>
      <c r="WY853" s="361" t="s">
        <v>628</v>
      </c>
      <c r="XA853" s="180"/>
      <c r="XB853" s="180">
        <f>VLOOKUP(WY853,$A$879:$F$2508,6,FALSE)</f>
        <v>31</v>
      </c>
      <c r="XC853" s="179" t="s">
        <v>65</v>
      </c>
      <c r="XD853" s="10">
        <f>XB853*1.3</f>
        <v>40.300000000000004</v>
      </c>
      <c r="XF853" s="239"/>
      <c r="XG853" s="179" t="s">
        <v>112</v>
      </c>
      <c r="XH853" s="371" t="s">
        <v>2518</v>
      </c>
      <c r="XJ853" s="180"/>
      <c r="XK853" s="180">
        <f>VLOOKUP(XH853,$A$879:$F$2508,6,FALSE)</f>
        <v>24</v>
      </c>
      <c r="XL853" s="179" t="s">
        <v>65</v>
      </c>
      <c r="XM853" s="10">
        <f>XK853*1.3</f>
        <v>31.200000000000003</v>
      </c>
      <c r="XO853" s="239"/>
      <c r="XP853" s="179" t="s">
        <v>112</v>
      </c>
      <c r="XQ853" s="361" t="s">
        <v>2518</v>
      </c>
      <c r="XS853" s="180"/>
      <c r="XT853" s="180">
        <f>VLOOKUP(XQ853,$A$879:$F$2508,6,FALSE)</f>
        <v>24</v>
      </c>
      <c r="XU853" s="179" t="s">
        <v>65</v>
      </c>
      <c r="XV853" s="10">
        <f>XT853*1.3</f>
        <v>31.200000000000003</v>
      </c>
      <c r="XW853" s="10"/>
      <c r="XX853" s="239"/>
      <c r="XY853" s="179" t="s">
        <v>112</v>
      </c>
      <c r="XZ853" s="361" t="s">
        <v>980</v>
      </c>
      <c r="YB853" s="180"/>
      <c r="YC853" s="180">
        <f>VLOOKUP(XZ853,$A$879:$F$2508,6,FALSE)</f>
        <v>15</v>
      </c>
      <c r="YD853" s="179" t="s">
        <v>65</v>
      </c>
      <c r="YE853" s="10">
        <f>YC853*1.3</f>
        <v>19.5</v>
      </c>
      <c r="YG853" s="239"/>
      <c r="YH853" s="179" t="s">
        <v>112</v>
      </c>
      <c r="YI853" s="361" t="s">
        <v>449</v>
      </c>
      <c r="YK853" s="180"/>
      <c r="YL853" s="180">
        <f>VLOOKUP(YI853,$A$879:$F$2508,6,FALSE)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1" t="s">
        <v>613</v>
      </c>
      <c r="YT853" s="180"/>
      <c r="YU853" s="180">
        <f>VLOOKUP(YR853,$A$879:$F$2508,6,FALSE)</f>
        <v>35</v>
      </c>
      <c r="YV853" s="179" t="s">
        <v>65</v>
      </c>
      <c r="YW853" s="10">
        <f>YU853*1.3</f>
        <v>45.5</v>
      </c>
      <c r="YY853" s="239"/>
      <c r="YZ853" s="179" t="s">
        <v>112</v>
      </c>
      <c r="ZA853" s="361" t="s">
        <v>560</v>
      </c>
      <c r="ZC853" s="180"/>
      <c r="ZD853" s="180">
        <f>VLOOKUP(ZA853,$A$879:$F$2508,6,FALSE)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1" t="s">
        <v>502</v>
      </c>
      <c r="ZL853" s="180"/>
      <c r="ZM853" s="180">
        <f>VLOOKUP(ZJ853,$A$879:$F$2508,6,FALSE)</f>
        <v>9</v>
      </c>
      <c r="ZN853" s="179" t="s">
        <v>65</v>
      </c>
      <c r="ZO853" s="10">
        <f>ZM853*1.3</f>
        <v>11.700000000000001</v>
      </c>
      <c r="ZQ853" s="239"/>
      <c r="ZR853" s="179" t="s">
        <v>112</v>
      </c>
      <c r="ZS853" s="361" t="s">
        <v>2342</v>
      </c>
      <c r="ZU853" s="180"/>
      <c r="ZV853" s="180">
        <f>VLOOKUP(ZS853,$A$879:$F$2508,6,FALSE)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1" t="s">
        <v>999</v>
      </c>
      <c r="AAD853" s="180"/>
      <c r="AAE853" s="180">
        <f>VLOOKUP(AAB853,$A$879:$F$2508,6,FALSE)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VLOOKUP(AAK853,$A$879:$F$2508,6,FALSE)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1" t="s">
        <v>2118</v>
      </c>
      <c r="AAV853" s="180"/>
      <c r="AAW853" s="180">
        <f>VLOOKUP(AAT853,$A$879:$F$2508,6,FALSE)</f>
        <v>59</v>
      </c>
      <c r="AAX853" s="179" t="s">
        <v>65</v>
      </c>
      <c r="AAY853" s="10">
        <f>AAW853*1.3</f>
        <v>76.7</v>
      </c>
      <c r="AAZ853" s="10"/>
      <c r="ABA853" s="239"/>
      <c r="ABB853" s="179" t="s">
        <v>112</v>
      </c>
      <c r="ABC853" s="375" t="s">
        <v>2141</v>
      </c>
      <c r="ABE853" s="180"/>
      <c r="ABF853" s="180">
        <f>VLOOKUP(ABC853,$A$879:$F$2508,6,FALSE)</f>
        <v>64</v>
      </c>
      <c r="ABG853" s="179" t="s">
        <v>65</v>
      </c>
      <c r="ABH853" s="10">
        <f>ABF853*1.3</f>
        <v>83.2</v>
      </c>
      <c r="ABI853" s="10"/>
      <c r="ABJ853" s="239"/>
      <c r="ABK853" s="179" t="s">
        <v>112</v>
      </c>
      <c r="ABL853" s="361" t="s">
        <v>2462</v>
      </c>
      <c r="ABN853" s="180"/>
      <c r="ABO853" s="180">
        <f>VLOOKUP(ABL853,$A$879:$F$2508,6,FALSE)</f>
        <v>2</v>
      </c>
      <c r="ABP853" s="179" t="s">
        <v>65</v>
      </c>
      <c r="ABQ853" s="10">
        <f>ABO853*1.3</f>
        <v>2.6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VLOOKUP(ABU853,$A$879:$F$2508,6,FALSE)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VLOOKUP(ACD853,$A$879:$F$2508,6,FALSE)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VLOOKUP(ACM853,$A$879:$F$2508,6,FALSE)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VLOOKUP(ACV853,$A$879:$F$2508,6,FALSE)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1" t="s">
        <v>489</v>
      </c>
      <c r="ADG853" s="180"/>
      <c r="ADH853" s="180">
        <f>VLOOKUP(ADE853,$A$879:$F$2508,6,FALSE)</f>
        <v>91</v>
      </c>
      <c r="ADI853" s="179" t="s">
        <v>65</v>
      </c>
      <c r="ADJ853" s="10">
        <f>ADH853*1.3</f>
        <v>118.3</v>
      </c>
      <c r="ADL853" s="239"/>
      <c r="ADM853" s="179" t="s">
        <v>112</v>
      </c>
      <c r="ADN853" s="75" t="s">
        <v>183</v>
      </c>
      <c r="ADP853" s="180"/>
      <c r="ADQ853" s="180" t="e">
        <f>VLOOKUP(ADN853,$A$879:$F$2508,6,FALSE)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1" t="s">
        <v>2104</v>
      </c>
      <c r="ADY853" s="180"/>
      <c r="ADZ853" s="180">
        <f>VLOOKUP(ADW853,$A$879:$F$2508,6,FALSE)</f>
        <v>0</v>
      </c>
      <c r="AEA853" s="179" t="s">
        <v>65</v>
      </c>
      <c r="AEB853" s="10">
        <f>ADZ853*1.3</f>
        <v>0</v>
      </c>
      <c r="AED853" s="239"/>
      <c r="AEE853" s="179" t="s">
        <v>112</v>
      </c>
      <c r="AEF853" s="75" t="s">
        <v>183</v>
      </c>
      <c r="AEH853" s="180"/>
      <c r="AEI853" s="180" t="e">
        <f>VLOOKUP(AEF853,$A$879:$F$2508,6,FALSE)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VLOOKUP(AEO853,$A$879:$F$2508,6,FALSE)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VLOOKUP(AEX853,$A$879:$F$2508,6,FALSE)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VLOOKUP(AFG853,$A$879:$F$2508,6,FALSE)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VLOOKUP(AFP853,$A$879:$F$2508,6,FALSE)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1" t="s">
        <v>1986</v>
      </c>
      <c r="AGA853" s="180"/>
      <c r="AGB853" s="180">
        <f>VLOOKUP(AFY853,$A$879:$F$2508,6,FALSE)</f>
        <v>70</v>
      </c>
      <c r="AGC853" s="179" t="s">
        <v>65</v>
      </c>
      <c r="AGD853" s="10">
        <f>AGB853*1.3</f>
        <v>91</v>
      </c>
      <c r="AGE853" s="10"/>
      <c r="AGF853" s="239"/>
      <c r="AGG853" s="179" t="s">
        <v>112</v>
      </c>
      <c r="AGH853" s="361" t="s">
        <v>464</v>
      </c>
      <c r="AGJ853" s="180"/>
      <c r="AGK853" s="180">
        <f>VLOOKUP(AGH853,$A$879:$F$2508,6,FALSE)</f>
        <v>9</v>
      </c>
      <c r="AGL853" s="179" t="s">
        <v>65</v>
      </c>
      <c r="AGM853" s="10">
        <f>AGK853*1.3</f>
        <v>11.700000000000001</v>
      </c>
      <c r="AGN853" s="10"/>
      <c r="AGO853" s="239"/>
      <c r="AGP853" s="179" t="s">
        <v>112</v>
      </c>
      <c r="AGQ853" s="361" t="s">
        <v>501</v>
      </c>
      <c r="AGS853" s="180"/>
      <c r="AGT853" s="180">
        <f>VLOOKUP(AGQ853,$A$879:$F$2508,6,FALSE)</f>
        <v>31</v>
      </c>
      <c r="AGU853" s="179" t="s">
        <v>65</v>
      </c>
      <c r="AGV853" s="10">
        <f>AGT853*1.3</f>
        <v>40.300000000000004</v>
      </c>
      <c r="AGW853" s="10"/>
      <c r="AGX853" s="239"/>
      <c r="AGY853" s="179" t="s">
        <v>112</v>
      </c>
      <c r="AGZ853" s="361" t="s">
        <v>3333</v>
      </c>
      <c r="AHB853" s="180"/>
      <c r="AHC853" s="180">
        <f>VLOOKUP(AGZ853,$A$879:$F$2508,6,FALSE)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41" t="s">
        <v>3118</v>
      </c>
      <c r="AHK853" s="180"/>
      <c r="AHL853" s="180">
        <f>VLOOKUP(AHI853,$A$879:$F$2508,6,FALSE)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1" t="s">
        <v>1493</v>
      </c>
      <c r="AHT853" s="180"/>
      <c r="AHU853" s="180">
        <f>VLOOKUP(AHR853,$A$879:$F$2508,6,FALSE)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1" t="s">
        <v>2628</v>
      </c>
      <c r="AIC853" s="180"/>
      <c r="AID853" s="180">
        <f>VLOOKUP(AIA853,$A$879:$F$2508,6,FALSE)</f>
        <v>0</v>
      </c>
      <c r="AIE853" s="179" t="s">
        <v>65</v>
      </c>
      <c r="AIF853" s="10">
        <f>AID853*1.3</f>
        <v>0</v>
      </c>
      <c r="AIG853" s="10"/>
      <c r="AIH853" s="239"/>
      <c r="AII853" s="179" t="s">
        <v>112</v>
      </c>
      <c r="AIJ853" s="361" t="s">
        <v>2650</v>
      </c>
      <c r="AIL853" s="180"/>
      <c r="AIM853" s="180">
        <f>VLOOKUP(AIJ853,$A$879:$F$2508,6,FALSE)</f>
        <v>3</v>
      </c>
      <c r="AIN853" s="179" t="s">
        <v>65</v>
      </c>
      <c r="AIO853" s="10">
        <f>AIM853*1.3</f>
        <v>3.9000000000000004</v>
      </c>
      <c r="AIP853" s="10"/>
      <c r="AIQ853" s="239"/>
      <c r="AIR853" s="179" t="s">
        <v>112</v>
      </c>
      <c r="AIS853" s="361" t="s">
        <v>1986</v>
      </c>
      <c r="AIU853" s="180"/>
      <c r="AIV853" s="180">
        <f>VLOOKUP(AIS853,$A$879:$F$2508,6,FALSE)</f>
        <v>70</v>
      </c>
      <c r="AIW853" s="179" t="s">
        <v>65</v>
      </c>
      <c r="AIX853" s="10">
        <f>AIV853*1.3</f>
        <v>91</v>
      </c>
      <c r="AIY853" s="10"/>
      <c r="AIZ853" s="239"/>
      <c r="AJA853" s="179" t="s">
        <v>112</v>
      </c>
      <c r="AJB853" s="371" t="s">
        <v>2650</v>
      </c>
      <c r="AJD853" s="180"/>
      <c r="AJE853" s="180">
        <f>VLOOKUP(AJB853,$A$879:$F$2508,6,FALSE)</f>
        <v>3</v>
      </c>
      <c r="AJF853" s="179" t="s">
        <v>65</v>
      </c>
      <c r="AJG853" s="10">
        <f>AJE853*1.3</f>
        <v>3.9000000000000004</v>
      </c>
      <c r="AJH853" s="10"/>
      <c r="AJI853" s="239"/>
      <c r="AJJ853" s="179" t="s">
        <v>112</v>
      </c>
      <c r="AJK853" s="361" t="s">
        <v>2595</v>
      </c>
      <c r="AJM853" s="180"/>
      <c r="AJN853" s="180">
        <f>VLOOKUP(AJK853,$A$879:$F$2508,6,FALSE)</f>
        <v>9</v>
      </c>
      <c r="AJO853" s="179" t="s">
        <v>65</v>
      </c>
      <c r="AJP853" s="10">
        <f>AJN853*1.3</f>
        <v>11.700000000000001</v>
      </c>
      <c r="AJQ853" s="10"/>
      <c r="AJR853" s="239"/>
      <c r="AJS853" s="179" t="s">
        <v>112</v>
      </c>
      <c r="AJT853" s="367" t="s">
        <v>2141</v>
      </c>
      <c r="AJV853" s="180"/>
      <c r="AJW853" s="180">
        <f>VLOOKUP(AJT853,$A$879:$F$2508,6,FALSE)</f>
        <v>64</v>
      </c>
      <c r="AJX853" s="179" t="s">
        <v>65</v>
      </c>
      <c r="AJY853" s="10">
        <f>AJW853*1.3</f>
        <v>83.2</v>
      </c>
      <c r="AJZ853" s="10"/>
      <c r="AKA853" s="239"/>
      <c r="AKB853" s="179" t="s">
        <v>112</v>
      </c>
      <c r="AKC853" s="361" t="s">
        <v>980</v>
      </c>
      <c r="AKE853" s="180"/>
      <c r="AKF853" s="180">
        <f>VLOOKUP(AKC853,$A$879:$F$2508,6,FALSE)</f>
        <v>15</v>
      </c>
      <c r="AKG853" s="179" t="s">
        <v>65</v>
      </c>
      <c r="AKH853" s="10">
        <f>AKF853*1.3</f>
        <v>19.5</v>
      </c>
      <c r="AKI853" s="10"/>
      <c r="AKJ853" s="239"/>
      <c r="AKK853" s="179" t="s">
        <v>112</v>
      </c>
      <c r="AKL853" s="361" t="s">
        <v>980</v>
      </c>
      <c r="AKN853" s="180"/>
      <c r="AKO853" s="180">
        <f>VLOOKUP(AKL853,$A$879:$F$2508,6,FALSE)</f>
        <v>15</v>
      </c>
      <c r="AKP853" s="179" t="s">
        <v>65</v>
      </c>
      <c r="AKQ853" s="10">
        <f>AKO853*1.3</f>
        <v>19.5</v>
      </c>
      <c r="AKR853" s="10"/>
      <c r="AKS853" s="239"/>
      <c r="AKT853" s="179" t="s">
        <v>112</v>
      </c>
      <c r="AKU853" s="361" t="s">
        <v>502</v>
      </c>
      <c r="AKW853" s="180"/>
      <c r="AKX853" s="180">
        <f>VLOOKUP(AKU853,$A$879:$F$2508,6,FALSE)</f>
        <v>9</v>
      </c>
      <c r="AKY853" s="179" t="s">
        <v>65</v>
      </c>
      <c r="AKZ853" s="10">
        <f>AKX853*1.3</f>
        <v>11.700000000000001</v>
      </c>
      <c r="ALA853" s="10"/>
      <c r="ALB853" s="239"/>
      <c r="ALC853" s="179" t="s">
        <v>112</v>
      </c>
      <c r="ALD853" s="361" t="s">
        <v>980</v>
      </c>
      <c r="ALF853" s="180"/>
      <c r="ALG853" s="180">
        <f>VLOOKUP(ALD853,$A$879:$F$2508,6,FALSE)</f>
        <v>15</v>
      </c>
      <c r="ALH853" s="179" t="s">
        <v>65</v>
      </c>
      <c r="ALI853" s="10">
        <f>ALG853*1.3</f>
        <v>19.5</v>
      </c>
      <c r="ALJ853" s="10"/>
      <c r="ALK853" s="239"/>
      <c r="ALL853" s="179" t="s">
        <v>112</v>
      </c>
      <c r="ALM853" s="361" t="s">
        <v>3333</v>
      </c>
      <c r="ALO853" s="180"/>
      <c r="ALP853" s="180">
        <f>VLOOKUP(ALM853,$A$879:$F$2508,6,FALSE)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1" t="s">
        <v>2492</v>
      </c>
      <c r="ALX853" s="180"/>
      <c r="ALY853" s="180">
        <f>VLOOKUP(ALV853,$A$879:$F$2508,6,FALSE)</f>
        <v>5</v>
      </c>
      <c r="ALZ853" s="179" t="s">
        <v>65</v>
      </c>
      <c r="AMA853" s="10">
        <f>ALY853*1.3</f>
        <v>6.5</v>
      </c>
      <c r="AMB853" s="10"/>
      <c r="AMC853" s="239"/>
      <c r="AMD853" s="179" t="s">
        <v>112</v>
      </c>
      <c r="AME853" s="444" t="s">
        <v>467</v>
      </c>
      <c r="AMG853" s="180"/>
      <c r="AMH853" s="180">
        <f>VLOOKUP(AME853,$A$879:$F$2508,6,FALSE)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3" t="s">
        <v>628</v>
      </c>
      <c r="AMP853" s="180"/>
      <c r="AMQ853" s="180">
        <f>VLOOKUP(AMN853,$A$879:$F$2508,6,FALSE)</f>
        <v>31</v>
      </c>
      <c r="AMR853" s="179" t="s">
        <v>65</v>
      </c>
      <c r="AMS853" s="10">
        <f>AMQ853*1.3</f>
        <v>40.300000000000004</v>
      </c>
      <c r="AMT853" s="10"/>
      <c r="AMU853" s="239"/>
      <c r="AMV853" s="179" t="s">
        <v>112</v>
      </c>
      <c r="AMW853" s="361" t="s">
        <v>1986</v>
      </c>
      <c r="AMY853" s="180"/>
      <c r="AMZ853" s="180">
        <f>VLOOKUP(AMW853,$A$879:$F$2508,6,FALSE)</f>
        <v>70</v>
      </c>
      <c r="ANA853" s="179" t="s">
        <v>65</v>
      </c>
      <c r="ANB853" s="10">
        <f>AMZ853*1.3</f>
        <v>91</v>
      </c>
      <c r="ANC853" s="10"/>
      <c r="AND853" s="239"/>
      <c r="ANE853" s="179" t="s">
        <v>112</v>
      </c>
      <c r="ANF853" s="361" t="s">
        <v>2131</v>
      </c>
      <c r="ANH853" s="180"/>
      <c r="ANI853" s="180">
        <f>VLOOKUP(ANF853,$A$879:$F$2508,6,FALSE)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1" t="s">
        <v>2141</v>
      </c>
      <c r="ANQ853" s="180"/>
      <c r="ANR853" s="180">
        <f>VLOOKUP(ANO853,$A$879:$F$2508,6,FALSE)</f>
        <v>64</v>
      </c>
      <c r="ANS853" s="179" t="s">
        <v>65</v>
      </c>
      <c r="ANT853" s="10">
        <f>ANR853*1.3</f>
        <v>83.2</v>
      </c>
      <c r="ANU853" s="10"/>
      <c r="ANV853" s="239"/>
      <c r="ANW853" s="179" t="s">
        <v>112</v>
      </c>
      <c r="ANX853" s="361" t="s">
        <v>970</v>
      </c>
      <c r="ANZ853" s="180"/>
      <c r="AOA853" s="180">
        <f>VLOOKUP(ANX853,$A$879:$F$2508,6,FALSE)</f>
        <v>0</v>
      </c>
      <c r="AOB853" s="179" t="s">
        <v>65</v>
      </c>
      <c r="AOC853" s="10">
        <f>AOA853*1.3</f>
        <v>0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VLOOKUP(AOG853,$A$879:$F$2508,6,FALSE)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1" t="s">
        <v>2141</v>
      </c>
      <c r="AOR853" s="180"/>
      <c r="AOS853" s="180">
        <f>VLOOKUP(AOP853,$A$879:$F$2508,6,FALSE)</f>
        <v>64</v>
      </c>
      <c r="AOT853" s="179" t="s">
        <v>65</v>
      </c>
      <c r="AOU853" s="10">
        <f>AOS853*1.3</f>
        <v>83.2</v>
      </c>
      <c r="AOV853" s="10"/>
      <c r="AOW853" s="239"/>
      <c r="AOX853" s="179" t="s">
        <v>112</v>
      </c>
      <c r="AOY853" s="447" t="s">
        <v>628</v>
      </c>
      <c r="APA853" s="180"/>
      <c r="APB853" s="180">
        <f>VLOOKUP(AOY853,$A$879:$F$2508,6,FALSE)</f>
        <v>31</v>
      </c>
      <c r="APC853" s="179" t="s">
        <v>65</v>
      </c>
      <c r="APD853" s="10">
        <f>APB853*1.3</f>
        <v>40.300000000000004</v>
      </c>
      <c r="APE853" s="10"/>
      <c r="APF853" s="239"/>
      <c r="APG853" s="179" t="s">
        <v>112</v>
      </c>
      <c r="APH853" s="361" t="s">
        <v>970</v>
      </c>
      <c r="APJ853" s="180"/>
      <c r="APK853" s="180">
        <f>VLOOKUP(APH853,$A$879:$F$2508,6,FALSE)</f>
        <v>0</v>
      </c>
      <c r="APL853" s="179" t="s">
        <v>65</v>
      </c>
      <c r="APM853" s="10">
        <f>APK853*1.3</f>
        <v>0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VLOOKUP(APQ853,$A$879:$F$2508,6,FALSE)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6" t="s">
        <v>979</v>
      </c>
      <c r="AQB853" s="180"/>
      <c r="AQC853" s="180">
        <f>VLOOKUP(APZ853,$A$879:$F$2508,6,FALSE)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1" t="s">
        <v>2118</v>
      </c>
      <c r="AQK853" s="180"/>
      <c r="AQL853" s="180">
        <f>VLOOKUP(AQI853,$A$879:$F$2508,6,FALSE)</f>
        <v>59</v>
      </c>
      <c r="AQM853" s="179" t="s">
        <v>65</v>
      </c>
      <c r="AQN853" s="10">
        <f>AQL853*1.3</f>
        <v>76.7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VLOOKUP(AQR853,$A$879:$F$2508,6,FALSE)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VLOOKUP(ARA853,$A$879:$F$2508,6,FALSE)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VLOOKUP(ARJ853,$A$879:$F$2508,6,FALSE)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VLOOKUP(ARS853,$A$879:$F$2508,6,FALSE)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1" t="s">
        <v>3312</v>
      </c>
      <c r="ASD853" s="180"/>
      <c r="ASE853" s="180">
        <f>VLOOKUP(ASB853,$A$879:$F$2508,6,FALSE)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VLOOKUP(ASK853,$A$879:$F$2508,6,FALSE)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1" t="s">
        <v>2562</v>
      </c>
      <c r="ASV853" s="180"/>
      <c r="ASW853" s="180">
        <f>VLOOKUP(AST853,$A$879:$F$2508,6,FALSE)</f>
        <v>16</v>
      </c>
      <c r="ASX853" s="179" t="s">
        <v>65</v>
      </c>
      <c r="ASY853" s="10">
        <f>ASW853*1.3</f>
        <v>20.8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VLOOKUP(ATC853,$A$879:$F$2508,6,FALSE)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VLOOKUP(ATL853,$A$879:$F$2508,6,FALSE)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VLOOKUP(ATU853,$A$879:$F$2508,6,FALSE)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VLOOKUP(AUD853,$A$879:$F$2508,6,FALSE)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VLOOKUP(AUM853,$A$879:$F$2508,6,FALSE)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VLOOKUP(AUV853,$A$879:$F$2508,6,FALSE)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VLOOKUP(AVE853,$A$879:$F$2508,6,FALSE)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VLOOKUP(AVN853,$A$879:$F$2508,6,FALSE)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VLOOKUP(AVW853,$A$879:$F$2508,6,FALSE)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VLOOKUP(AWF853,$A$879:$F$2508,6,FALSE)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1" t="s">
        <v>970</v>
      </c>
      <c r="AWQ853" s="180"/>
      <c r="AWR853" s="180">
        <f>VLOOKUP(AWO853,$A$879:$F$2508,6,FALSE)</f>
        <v>0</v>
      </c>
      <c r="AWS853" s="179" t="s">
        <v>65</v>
      </c>
      <c r="AWT853" s="10">
        <f>AWR853*1.3</f>
        <v>0</v>
      </c>
      <c r="AWU853" s="10"/>
      <c r="AWV853" s="239"/>
      <c r="AWW853" s="179" t="s">
        <v>112</v>
      </c>
      <c r="AWX853" s="361" t="s">
        <v>1009</v>
      </c>
      <c r="AWZ853" s="180"/>
      <c r="AXA853" s="180">
        <f>VLOOKUP(AWX853,$A$879:$F$2508,6,FALSE)</f>
        <v>4</v>
      </c>
      <c r="AXB853" s="179" t="s">
        <v>65</v>
      </c>
      <c r="AXC853" s="10">
        <f>AXA853*1.3</f>
        <v>5.2</v>
      </c>
      <c r="AXD853" s="10"/>
      <c r="AXE853" s="239"/>
      <c r="AXF853" s="179" t="s">
        <v>112</v>
      </c>
      <c r="AXG853" s="361" t="s">
        <v>489</v>
      </c>
      <c r="AXI853" s="180"/>
      <c r="AXJ853" s="180">
        <f>VLOOKUP(AXG853,$A$879:$F$2508,6,FALSE)</f>
        <v>91</v>
      </c>
      <c r="AXK853" s="179" t="s">
        <v>65</v>
      </c>
      <c r="AXL853" s="10">
        <f>AXJ853*1.3</f>
        <v>118.3</v>
      </c>
      <c r="AXM853" s="10"/>
      <c r="AXN853" s="239"/>
      <c r="AXO853" s="179" t="s">
        <v>112</v>
      </c>
      <c r="AXP853" s="361" t="s">
        <v>449</v>
      </c>
      <c r="AXR853" s="180"/>
      <c r="AXS853" s="180">
        <f>VLOOKUP(AXP853,$A$879:$F$2508,6,FALSE)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1" t="s">
        <v>970</v>
      </c>
      <c r="AYA853" s="180"/>
      <c r="AYB853" s="180">
        <f>VLOOKUP(AXY853,$A$879:$F$2508,6,FALSE)</f>
        <v>0</v>
      </c>
      <c r="AYC853" s="179" t="s">
        <v>65</v>
      </c>
      <c r="AYD853" s="10">
        <f>AYB853*1.3</f>
        <v>0</v>
      </c>
      <c r="AYE853" s="10"/>
      <c r="AYF853" s="239"/>
      <c r="AYG853" s="179" t="s">
        <v>112</v>
      </c>
      <c r="AYH853" s="361" t="s">
        <v>2131</v>
      </c>
      <c r="AYJ853" s="180"/>
      <c r="AYK853" s="180">
        <f>VLOOKUP(AYH853,$A$879:$F$2508,6,FALSE)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1" t="s">
        <v>2341</v>
      </c>
      <c r="AYS853" s="180"/>
      <c r="AYT853" s="180">
        <f>VLOOKUP(AYQ853,$A$879:$F$2508,6,FALSE)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1" t="s">
        <v>464</v>
      </c>
      <c r="AZB853" s="180"/>
      <c r="AZC853" s="180">
        <f>VLOOKUP(AYZ853,$A$879:$F$2508,6,FALSE)</f>
        <v>9</v>
      </c>
      <c r="AZD853" s="179" t="s">
        <v>65</v>
      </c>
      <c r="AZE853" s="10">
        <f>AZC853*1.3</f>
        <v>11.700000000000001</v>
      </c>
      <c r="AZF853" s="10"/>
      <c r="AZG853" s="239"/>
      <c r="AZH853" s="179" t="s">
        <v>112</v>
      </c>
      <c r="AZI853" s="361" t="s">
        <v>502</v>
      </c>
      <c r="AZK853" s="180"/>
      <c r="AZL853" s="180">
        <f>VLOOKUP(AZI853,$A$879:$F$2508,6,FALSE)</f>
        <v>9</v>
      </c>
      <c r="AZM853" s="179" t="s">
        <v>65</v>
      </c>
      <c r="AZN853" s="10">
        <f>AZL853*1.3</f>
        <v>11.700000000000001</v>
      </c>
      <c r="AZO853" s="10"/>
      <c r="AZP853" s="239"/>
      <c r="AZQ853" s="179" t="s">
        <v>112</v>
      </c>
      <c r="AZR853" s="361" t="s">
        <v>594</v>
      </c>
      <c r="AZT853" s="180"/>
      <c r="AZU853" s="180">
        <f>VLOOKUP(AZR853,$A$879:$F$2508,6,FALSE)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1" t="s">
        <v>3118</v>
      </c>
      <c r="BAC853" s="180"/>
      <c r="BAD853" s="180">
        <f>VLOOKUP(BAA853,$A$879:$F$2508,6,FALSE)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41" t="s">
        <v>970</v>
      </c>
      <c r="BAL853" s="180"/>
      <c r="BAM853" s="180">
        <f>VLOOKUP(BAJ853,$A$879:$F$2508,6,FALSE)</f>
        <v>0</v>
      </c>
      <c r="BAN853" s="179" t="s">
        <v>65</v>
      </c>
      <c r="BAO853" s="10">
        <f>BAM853*1.3</f>
        <v>0</v>
      </c>
      <c r="BAP853" s="10"/>
      <c r="BAQ853" s="239"/>
      <c r="BAR853" s="179" t="s">
        <v>112</v>
      </c>
      <c r="BAS853" s="361" t="s">
        <v>613</v>
      </c>
      <c r="BAU853" s="180"/>
      <c r="BAV853" s="180">
        <f>VLOOKUP(BAS853,$A$879:$F$2508,6,FALSE)</f>
        <v>35</v>
      </c>
      <c r="BAW853" s="179" t="s">
        <v>65</v>
      </c>
      <c r="BAX853" s="10">
        <f>BAV853*1.3</f>
        <v>45.5</v>
      </c>
      <c r="BAY853" s="10"/>
      <c r="BAZ853" s="239"/>
      <c r="BBA853" s="179" t="s">
        <v>112</v>
      </c>
      <c r="BBB853" s="361" t="s">
        <v>1795</v>
      </c>
      <c r="BBD853" s="180"/>
      <c r="BBE853" s="180">
        <f>VLOOKUP(BBB853,$A$879:$F$2508,6,FALSE)</f>
        <v>14</v>
      </c>
      <c r="BBF853" s="179" t="s">
        <v>65</v>
      </c>
      <c r="BBG853" s="10">
        <f>BBE853*1.3</f>
        <v>18.2</v>
      </c>
      <c r="BBH853" s="10"/>
      <c r="BBI853" s="239"/>
      <c r="BBJ853" s="179" t="s">
        <v>112</v>
      </c>
      <c r="BBK853" s="361" t="s">
        <v>2523</v>
      </c>
      <c r="BBM853" s="180"/>
      <c r="BBN853" s="180">
        <f>VLOOKUP(BBK853,$A$879:$F$2508,6,FALSE)</f>
        <v>24</v>
      </c>
      <c r="BBO853" s="179" t="s">
        <v>65</v>
      </c>
      <c r="BBP853" s="10">
        <f>BBN853*1.3</f>
        <v>31.200000000000003</v>
      </c>
      <c r="BBQ853" s="10"/>
      <c r="BBR853" s="239"/>
      <c r="BBS853" s="179" t="s">
        <v>112</v>
      </c>
      <c r="BBT853" s="367" t="s">
        <v>970</v>
      </c>
      <c r="BBV853" s="180"/>
      <c r="BBW853" s="180">
        <f>VLOOKUP(BBT853,$A$879:$F$2508,6,FALSE)</f>
        <v>0</v>
      </c>
      <c r="BBX853" s="179" t="s">
        <v>65</v>
      </c>
      <c r="BBY853" s="10">
        <f>BBW853*1.3</f>
        <v>0</v>
      </c>
      <c r="BBZ853" s="10"/>
      <c r="BCA853" s="239"/>
      <c r="BCB853" s="179" t="s">
        <v>112</v>
      </c>
      <c r="BCC853" s="361" t="s">
        <v>464</v>
      </c>
      <c r="BCE853" s="180"/>
      <c r="BCF853" s="180">
        <f>VLOOKUP(BCC853,$A$879:$F$2508,6,FALSE)</f>
        <v>9</v>
      </c>
      <c r="BCG853" s="179" t="s">
        <v>65</v>
      </c>
      <c r="BCH853" s="10">
        <f>BCF853*1.3</f>
        <v>11.700000000000001</v>
      </c>
      <c r="BCI853" s="10"/>
      <c r="BCJ853" s="239"/>
      <c r="BCK853" s="179" t="s">
        <v>112</v>
      </c>
      <c r="BCL853" s="361" t="s">
        <v>534</v>
      </c>
      <c r="BCN853" s="180"/>
      <c r="BCO853" s="180">
        <f>VLOOKUP(BCL853,$A$879:$F$2508,6,FALSE)</f>
        <v>0</v>
      </c>
      <c r="BCP853" s="179" t="s">
        <v>65</v>
      </c>
      <c r="BCQ853" s="10">
        <f>BCO853*1.3</f>
        <v>0</v>
      </c>
      <c r="BCR853" s="10"/>
      <c r="BCS853" s="239"/>
      <c r="BCT853" s="179" t="s">
        <v>112</v>
      </c>
      <c r="BCU853" s="371" t="s">
        <v>970</v>
      </c>
      <c r="BCW853" s="180"/>
      <c r="BCX853" s="180">
        <f>VLOOKUP(BCU853,$A$879:$F$2508,6,FALSE)</f>
        <v>0</v>
      </c>
      <c r="BCY853" s="179" t="s">
        <v>65</v>
      </c>
      <c r="BCZ853" s="10">
        <f>BCX853*1.3</f>
        <v>0</v>
      </c>
      <c r="BDA853" s="10"/>
      <c r="BDB853" s="239"/>
      <c r="BDC853" s="179" t="s">
        <v>112</v>
      </c>
      <c r="BDD853" s="367" t="s">
        <v>489</v>
      </c>
      <c r="BDF853" s="180"/>
      <c r="BDG853" s="180">
        <f>VLOOKUP(BDD853,$A$879:$F$2508,6,FALSE)</f>
        <v>91</v>
      </c>
      <c r="BDH853" s="179" t="s">
        <v>65</v>
      </c>
      <c r="BDI853" s="10">
        <f>BDG853*1.3</f>
        <v>118.3</v>
      </c>
      <c r="BDJ853" s="10"/>
      <c r="BDK853" s="239"/>
      <c r="BDL853" s="179" t="s">
        <v>112</v>
      </c>
      <c r="BDM853" s="361" t="s">
        <v>2595</v>
      </c>
      <c r="BDO853" s="180"/>
      <c r="BDP853" s="180">
        <f>VLOOKUP(BDM853,$A$879:$F$2508,6,FALSE)</f>
        <v>9</v>
      </c>
      <c r="BDQ853" s="179" t="s">
        <v>65</v>
      </c>
      <c r="BDR853" s="10">
        <f>BDP853*1.3</f>
        <v>11.700000000000001</v>
      </c>
      <c r="BDS853" s="10"/>
      <c r="BDT853" s="239"/>
      <c r="BDU853" s="179" t="s">
        <v>112</v>
      </c>
      <c r="BDV853" s="361" t="s">
        <v>2141</v>
      </c>
      <c r="BDX853" s="180"/>
      <c r="BDY853" s="180">
        <f>VLOOKUP(BDV853,$A$879:$F$2508,6,FALSE)</f>
        <v>64</v>
      </c>
      <c r="BDZ853" s="179" t="s">
        <v>65</v>
      </c>
      <c r="BEA853" s="10">
        <f>BDY853*1.3</f>
        <v>83.2</v>
      </c>
      <c r="BEB853" s="10"/>
      <c r="BEC853" s="239"/>
      <c r="BED853" s="179" t="s">
        <v>112</v>
      </c>
      <c r="BEE853" s="361" t="s">
        <v>2650</v>
      </c>
      <c r="BEG853" s="180"/>
      <c r="BEH853" s="180">
        <f>VLOOKUP(BEE853,$A$879:$F$2508,6,FALSE)</f>
        <v>3</v>
      </c>
      <c r="BEI853" s="179" t="s">
        <v>65</v>
      </c>
      <c r="BEJ853" s="10">
        <f>BEH853*1.3</f>
        <v>3.9000000000000004</v>
      </c>
      <c r="BEK853" s="10"/>
      <c r="BEL853" s="239"/>
      <c r="BEM853" s="179" t="s">
        <v>112</v>
      </c>
      <c r="BEN853" s="361" t="s">
        <v>2518</v>
      </c>
      <c r="BEP853" s="180"/>
      <c r="BEQ853" s="180">
        <f>VLOOKUP(BEN853,$A$879:$F$2508,6,FALSE)</f>
        <v>24</v>
      </c>
      <c r="BER853" s="179" t="s">
        <v>65</v>
      </c>
      <c r="BES853" s="10">
        <f>BEQ853*1.3</f>
        <v>31.200000000000003</v>
      </c>
      <c r="BET853" s="10"/>
      <c r="BEU853" s="239"/>
      <c r="BEV853" s="179" t="s">
        <v>112</v>
      </c>
      <c r="BEW853" s="361" t="s">
        <v>566</v>
      </c>
      <c r="BEY853" s="180"/>
      <c r="BEZ853" s="180">
        <f>VLOOKUP(BEW853,$A$879:$F$2508,6,FALSE)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1" t="s">
        <v>970</v>
      </c>
      <c r="BFH853" s="180"/>
      <c r="BFI853" s="180">
        <f>VLOOKUP(BFF853,$A$879:$F$2508,6,FALSE)</f>
        <v>0</v>
      </c>
      <c r="BFJ853" s="179" t="s">
        <v>65</v>
      </c>
      <c r="BFK853" s="10">
        <f>BFI853*1.3</f>
        <v>0</v>
      </c>
      <c r="BFL853" s="10"/>
      <c r="BFM853" s="239"/>
      <c r="BFN853" s="179" t="s">
        <v>112</v>
      </c>
      <c r="BFO853" s="361" t="s">
        <v>1485</v>
      </c>
      <c r="BFQ853" s="180"/>
      <c r="BFR853" s="180">
        <f>VLOOKUP(BFO853,$A$879:$F$2508,6,FALSE)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1" t="s">
        <v>1964</v>
      </c>
      <c r="BFZ853" s="180"/>
      <c r="BGA853" s="180">
        <f>VLOOKUP(BFX853,$A$879:$F$2508,6,FALSE)</f>
        <v>10</v>
      </c>
      <c r="BGB853" s="179" t="s">
        <v>65</v>
      </c>
      <c r="BGC853" s="10">
        <f>BGA853*1.3</f>
        <v>13</v>
      </c>
      <c r="BGD853" s="10"/>
      <c r="BGE853" s="239"/>
      <c r="BGF853" s="179" t="s">
        <v>112</v>
      </c>
      <c r="BGG853" s="361" t="s">
        <v>980</v>
      </c>
      <c r="BGI853" s="180"/>
      <c r="BGJ853" s="180">
        <f>VLOOKUP(BGG853,$A$879:$F$2508,6,FALSE)</f>
        <v>15</v>
      </c>
      <c r="BGK853" s="179" t="s">
        <v>65</v>
      </c>
      <c r="BGL853" s="10">
        <f>BGJ853*1.3</f>
        <v>19.5</v>
      </c>
      <c r="BGM853" s="10"/>
      <c r="BGN853" s="239"/>
      <c r="BGO853" s="179" t="s">
        <v>112</v>
      </c>
      <c r="BGP853" s="371" t="s">
        <v>970</v>
      </c>
      <c r="BGR853" s="180"/>
      <c r="BGS853" s="180">
        <f>VLOOKUP(BGP853,$A$879:$F$2508,6,FALSE)</f>
        <v>0</v>
      </c>
      <c r="BGT853" s="179" t="s">
        <v>65</v>
      </c>
      <c r="BGU853" s="10">
        <f>BGS853*1.3</f>
        <v>0</v>
      </c>
      <c r="BGV853" s="10"/>
      <c r="BGW853" s="239"/>
      <c r="BGX853" s="179" t="s">
        <v>112</v>
      </c>
      <c r="BGY853" s="361" t="s">
        <v>1970</v>
      </c>
      <c r="BHA853" s="180"/>
      <c r="BHB853" s="180">
        <f>VLOOKUP(BGY853,$A$879:$F$2508,6,FALSE)</f>
        <v>0</v>
      </c>
      <c r="BHC853" s="179" t="s">
        <v>65</v>
      </c>
      <c r="BHD853" s="10">
        <f>BHB853*1.3</f>
        <v>0</v>
      </c>
      <c r="BHE853" s="10"/>
    </row>
    <row r="854" spans="1:1565" s="14" customFormat="1" ht="15">
      <c r="A854" s="179" t="s">
        <v>113</v>
      </c>
      <c r="B854" s="363" t="s">
        <v>502</v>
      </c>
      <c r="D854" s="180"/>
      <c r="E854" s="180">
        <f>VLOOKUP(B854,$A$879:$F$2508,6,FALSE)</f>
        <v>9</v>
      </c>
      <c r="F854" s="179" t="s">
        <v>67</v>
      </c>
      <c r="G854" s="10">
        <f>E854*1.2</f>
        <v>10.799999999999999</v>
      </c>
      <c r="H854" s="10"/>
      <c r="I854" s="233"/>
      <c r="J854" s="179" t="s">
        <v>113</v>
      </c>
      <c r="K854" s="361" t="s">
        <v>3337</v>
      </c>
      <c r="M854" s="180"/>
      <c r="N854" s="180">
        <f>VLOOKUP(K854,$A$879:$F$2508,6,FALSE)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1" t="s">
        <v>464</v>
      </c>
      <c r="V854" s="180"/>
      <c r="W854" s="180">
        <f>VLOOKUP(T854,$A$879:$F$2508,6,FALSE)</f>
        <v>9</v>
      </c>
      <c r="X854" s="179" t="s">
        <v>67</v>
      </c>
      <c r="Y854" s="10">
        <f>W854*1.2</f>
        <v>10.799999999999999</v>
      </c>
      <c r="Z854" s="10"/>
      <c r="AA854" s="233"/>
      <c r="AB854" s="179" t="s">
        <v>113</v>
      </c>
      <c r="AC854" s="361" t="s">
        <v>980</v>
      </c>
      <c r="AE854" s="180"/>
      <c r="AF854" s="180">
        <f>VLOOKUP(AC854,$A$879:$F$2508,6,FALSE)</f>
        <v>15</v>
      </c>
      <c r="AG854" s="179" t="s">
        <v>67</v>
      </c>
      <c r="AH854" s="10">
        <f>AF854*1.2</f>
        <v>18</v>
      </c>
      <c r="AI854" s="10"/>
      <c r="AJ854" s="233"/>
      <c r="AK854" s="179" t="s">
        <v>113</v>
      </c>
      <c r="AL854" s="361" t="s">
        <v>2131</v>
      </c>
      <c r="AN854" s="180"/>
      <c r="AO854" s="180">
        <f>VLOOKUP(AL854,$A$879:$F$2508,6,FALSE)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1" t="s">
        <v>2518</v>
      </c>
      <c r="AW854" s="180"/>
      <c r="AX854" s="180">
        <f>VLOOKUP(AU854,$A$879:$F$2508,6,FALSE)</f>
        <v>24</v>
      </c>
      <c r="AY854" s="179" t="s">
        <v>67</v>
      </c>
      <c r="AZ854" s="10">
        <f>AX854*1.2</f>
        <v>28.799999999999997</v>
      </c>
      <c r="BA854" s="10"/>
      <c r="BB854" s="233"/>
      <c r="BC854" s="179" t="s">
        <v>113</v>
      </c>
      <c r="BD854" s="361" t="s">
        <v>2523</v>
      </c>
      <c r="BF854" s="180"/>
      <c r="BG854" s="180">
        <f>VLOOKUP(BD854,$A$879:$F$2508,6,FALSE)</f>
        <v>24</v>
      </c>
      <c r="BH854" s="179" t="s">
        <v>67</v>
      </c>
      <c r="BI854" s="10">
        <f>BG854*1.2</f>
        <v>28.799999999999997</v>
      </c>
      <c r="BJ854" s="10"/>
      <c r="BK854" s="233"/>
      <c r="BL854" s="179" t="s">
        <v>113</v>
      </c>
      <c r="BM854" s="361" t="s">
        <v>1491</v>
      </c>
      <c r="BO854" s="180"/>
      <c r="BP854" s="180">
        <f>VLOOKUP(BM854,$A$879:$F$2508,6,FALSE)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1" t="s">
        <v>970</v>
      </c>
      <c r="BX854" s="180"/>
      <c r="BY854" s="180">
        <f>VLOOKUP(BV854,$A$879:$F$2508,6,FALSE)</f>
        <v>0</v>
      </c>
      <c r="BZ854" s="179" t="s">
        <v>67</v>
      </c>
      <c r="CA854" s="10">
        <f>BY854*1.2</f>
        <v>0</v>
      </c>
      <c r="CB854" s="10"/>
      <c r="CC854" s="233"/>
      <c r="CD854" s="179" t="s">
        <v>113</v>
      </c>
      <c r="CE854" s="361" t="s">
        <v>2649</v>
      </c>
      <c r="CG854" s="180"/>
      <c r="CH854" s="180">
        <f>VLOOKUP(CE854,$A$879:$F$2508,6,FALSE)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1" t="s">
        <v>3333</v>
      </c>
      <c r="CP854" s="180"/>
      <c r="CQ854" s="180">
        <f>VLOOKUP(CN854,$A$879:$F$2508,6,FALSE)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1" t="s">
        <v>628</v>
      </c>
      <c r="CY854" s="180"/>
      <c r="CZ854" s="180">
        <f>VLOOKUP(CW854,$A$879:$F$2508,6,FALSE)</f>
        <v>31</v>
      </c>
      <c r="DA854" s="179" t="s">
        <v>67</v>
      </c>
      <c r="DB854" s="10">
        <f>CZ854*1.2</f>
        <v>37.199999999999996</v>
      </c>
      <c r="DC854" s="10"/>
      <c r="DD854" s="233"/>
      <c r="DE854" s="179" t="s">
        <v>113</v>
      </c>
      <c r="DF854" s="361" t="s">
        <v>628</v>
      </c>
      <c r="DH854" s="180"/>
      <c r="DI854" s="180">
        <f>VLOOKUP(DF854,$A$879:$F$2508,6,FALSE)</f>
        <v>31</v>
      </c>
      <c r="DJ854" s="179" t="s">
        <v>67</v>
      </c>
      <c r="DK854" s="10">
        <f>DI854*1.2</f>
        <v>37.199999999999996</v>
      </c>
      <c r="DL854" s="10"/>
      <c r="DM854" s="233"/>
      <c r="DN854" s="179" t="s">
        <v>113</v>
      </c>
      <c r="DO854" s="361" t="s">
        <v>489</v>
      </c>
      <c r="DQ854" s="180"/>
      <c r="DR854" s="180">
        <f>VLOOKUP(DO854,$A$879:$F$2508,6,FALSE)</f>
        <v>91</v>
      </c>
      <c r="DS854" s="179" t="s">
        <v>67</v>
      </c>
      <c r="DT854" s="10">
        <f>DR854*1.2</f>
        <v>109.2</v>
      </c>
      <c r="DU854" s="10"/>
      <c r="DV854" s="233"/>
      <c r="DW854" s="179" t="s">
        <v>113</v>
      </c>
      <c r="DX854" s="361" t="s">
        <v>980</v>
      </c>
      <c r="DZ854" s="180"/>
      <c r="EA854" s="180">
        <f>VLOOKUP(DX854,$A$879:$F$2508,6,FALSE)</f>
        <v>15</v>
      </c>
      <c r="EB854" s="179" t="s">
        <v>67</v>
      </c>
      <c r="EC854" s="10">
        <f>EA854*1.2</f>
        <v>18</v>
      </c>
      <c r="ED854" s="10"/>
      <c r="EE854" s="233"/>
      <c r="EF854" s="179" t="s">
        <v>113</v>
      </c>
      <c r="EG854" s="361" t="s">
        <v>1986</v>
      </c>
      <c r="EI854" s="180"/>
      <c r="EJ854" s="180">
        <f>VLOOKUP(EG854,$A$879:$F$2508,6,FALSE)</f>
        <v>70</v>
      </c>
      <c r="EK854" s="179" t="s">
        <v>67</v>
      </c>
      <c r="EL854" s="10">
        <f>EJ854*1.2</f>
        <v>84</v>
      </c>
      <c r="EM854" s="10"/>
      <c r="EN854" s="233"/>
      <c r="EO854" s="179" t="s">
        <v>113</v>
      </c>
      <c r="EP854" s="361" t="s">
        <v>1991</v>
      </c>
      <c r="ER854" s="180"/>
      <c r="ES854" s="180">
        <f>VLOOKUP(EP854,$A$879:$F$2508,6,FALSE)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1" t="s">
        <v>2141</v>
      </c>
      <c r="FA854" s="180"/>
      <c r="FB854" s="180">
        <f>VLOOKUP(EY854,$A$879:$F$2508,6,FALSE)</f>
        <v>64</v>
      </c>
      <c r="FC854" s="179" t="s">
        <v>67</v>
      </c>
      <c r="FD854" s="10">
        <f>FB854*1.2</f>
        <v>76.8</v>
      </c>
      <c r="FE854" s="10"/>
      <c r="FF854" s="233"/>
      <c r="FG854" s="179" t="s">
        <v>113</v>
      </c>
      <c r="FH854" s="361" t="s">
        <v>970</v>
      </c>
      <c r="FJ854" s="180"/>
      <c r="FK854" s="180">
        <f>VLOOKUP(FH854,$A$879:$F$2508,6,FALSE)</f>
        <v>0</v>
      </c>
      <c r="FL854" s="179" t="s">
        <v>67</v>
      </c>
      <c r="FM854" s="10">
        <f>FK854*1.2</f>
        <v>0</v>
      </c>
      <c r="FN854" s="10"/>
      <c r="FO854" s="233"/>
      <c r="FP854" s="179" t="s">
        <v>113</v>
      </c>
      <c r="FQ854" s="361" t="s">
        <v>980</v>
      </c>
      <c r="FS854" s="180"/>
      <c r="FT854" s="180">
        <f>VLOOKUP(FQ854,$A$879:$F$2508,6,FALSE)</f>
        <v>15</v>
      </c>
      <c r="FU854" s="179" t="s">
        <v>67</v>
      </c>
      <c r="FV854" s="10">
        <f>FT854*1.2</f>
        <v>18</v>
      </c>
      <c r="FW854" s="10"/>
      <c r="FX854" s="233"/>
      <c r="FY854" s="179" t="s">
        <v>113</v>
      </c>
      <c r="FZ854" s="369" t="s">
        <v>183</v>
      </c>
      <c r="GB854" s="180"/>
      <c r="GC854" s="180" t="e">
        <f>VLOOKUP(FZ854,$A$879:$F$2508,6,FALSE)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1" t="s">
        <v>2595</v>
      </c>
      <c r="GK854" s="180"/>
      <c r="GL854" s="180">
        <f>VLOOKUP(GI854,$A$879:$F$2508,6,FALSE)</f>
        <v>9</v>
      </c>
      <c r="GM854" s="179" t="s">
        <v>67</v>
      </c>
      <c r="GN854" s="10">
        <f>GL854*1.2</f>
        <v>10.799999999999999</v>
      </c>
      <c r="GO854" s="10"/>
      <c r="GP854" s="233"/>
      <c r="GQ854" s="179" t="s">
        <v>113</v>
      </c>
      <c r="GR854" s="361" t="s">
        <v>502</v>
      </c>
      <c r="GT854" s="180"/>
      <c r="GU854" s="180">
        <f>VLOOKUP(GR854,$A$879:$F$2508,6,FALSE)</f>
        <v>9</v>
      </c>
      <c r="GV854" s="179" t="s">
        <v>67</v>
      </c>
      <c r="GW854" s="10">
        <f>GU854*1.2</f>
        <v>10.799999999999999</v>
      </c>
      <c r="GX854" s="10"/>
      <c r="GY854" s="233"/>
      <c r="GZ854" s="179" t="s">
        <v>113</v>
      </c>
      <c r="HA854" s="361" t="s">
        <v>1986</v>
      </c>
      <c r="HC854" s="180"/>
      <c r="HD854" s="180">
        <f>VLOOKUP(HA854,$A$879:$F$2508,6,FALSE)</f>
        <v>70</v>
      </c>
      <c r="HE854" s="179" t="s">
        <v>67</v>
      </c>
      <c r="HF854" s="10">
        <f>HD854*1.2</f>
        <v>84</v>
      </c>
      <c r="HG854" s="10"/>
      <c r="HH854" s="233"/>
      <c r="HI854" s="179" t="s">
        <v>113</v>
      </c>
      <c r="HJ854" s="361" t="s">
        <v>1485</v>
      </c>
      <c r="HL854" s="180"/>
      <c r="HM854" s="180">
        <f>VLOOKUP(HJ854,$A$879:$F$2508,6,FALSE)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1" t="s">
        <v>2523</v>
      </c>
      <c r="HU854" s="180"/>
      <c r="HV854" s="180">
        <f>VLOOKUP(HS854,$A$879:$F$2508,6,FALSE)</f>
        <v>24</v>
      </c>
      <c r="HW854" s="179" t="s">
        <v>67</v>
      </c>
      <c r="HX854" s="10">
        <f>HV854*1.2</f>
        <v>28.799999999999997</v>
      </c>
      <c r="HY854" s="10"/>
      <c r="HZ854" s="233"/>
      <c r="IA854" s="179" t="s">
        <v>113</v>
      </c>
      <c r="IB854" s="361" t="s">
        <v>2141</v>
      </c>
      <c r="ID854" s="180"/>
      <c r="IE854" s="180">
        <f>VLOOKUP(IB854,$A$879:$F$2508,6,FALSE)</f>
        <v>64</v>
      </c>
      <c r="IF854" s="179" t="s">
        <v>67</v>
      </c>
      <c r="IG854" s="10">
        <f>IE854*1.2</f>
        <v>76.8</v>
      </c>
      <c r="IH854" s="10"/>
      <c r="II854" s="233"/>
      <c r="IJ854" s="179" t="s">
        <v>113</v>
      </c>
      <c r="IK854" s="361" t="s">
        <v>2141</v>
      </c>
      <c r="IM854" s="180"/>
      <c r="IN854" s="180">
        <f>VLOOKUP(IK854,$A$879:$F$2508,6,FALSE)</f>
        <v>64</v>
      </c>
      <c r="IO854" s="179" t="s">
        <v>67</v>
      </c>
      <c r="IP854" s="10">
        <f>IN854*1.2</f>
        <v>76.8</v>
      </c>
      <c r="IQ854" s="10"/>
      <c r="IR854" s="233"/>
      <c r="IS854" s="179" t="s">
        <v>113</v>
      </c>
      <c r="IT854" s="361" t="s">
        <v>501</v>
      </c>
      <c r="IV854" s="180"/>
      <c r="IW854" s="180">
        <f>VLOOKUP(IT854,$A$879:$F$2508,6,FALSE)</f>
        <v>31</v>
      </c>
      <c r="IX854" s="179" t="s">
        <v>67</v>
      </c>
      <c r="IY854" s="10">
        <f>IW854*1.2</f>
        <v>37.199999999999996</v>
      </c>
      <c r="IZ854" s="10"/>
      <c r="JA854" s="233"/>
      <c r="JB854" s="179" t="s">
        <v>113</v>
      </c>
      <c r="JC854" s="361" t="s">
        <v>2131</v>
      </c>
      <c r="JE854" s="180"/>
      <c r="JF854" s="180">
        <f>VLOOKUP(JC854,$A$879:$F$2508,6,FALSE)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1" t="s">
        <v>2595</v>
      </c>
      <c r="JN854" s="180"/>
      <c r="JO854" s="180">
        <f>VLOOKUP(JL854,$A$879:$F$2508,6,FALSE)</f>
        <v>9</v>
      </c>
      <c r="JP854" s="179" t="s">
        <v>67</v>
      </c>
      <c r="JQ854" s="10">
        <f>JO854*1.2</f>
        <v>10.799999999999999</v>
      </c>
      <c r="JR854" s="10"/>
      <c r="JS854" s="233"/>
      <c r="JT854" s="179" t="s">
        <v>113</v>
      </c>
      <c r="JU854" s="361" t="s">
        <v>464</v>
      </c>
      <c r="JW854" s="180"/>
      <c r="JX854" s="180">
        <f>VLOOKUP(JU854,$A$879:$F$2508,6,FALSE)</f>
        <v>9</v>
      </c>
      <c r="JY854" s="179" t="s">
        <v>67</v>
      </c>
      <c r="JZ854" s="10">
        <f>JX854*1.2</f>
        <v>10.799999999999999</v>
      </c>
      <c r="KA854" s="10"/>
      <c r="KB854" s="233"/>
      <c r="KC854" s="179" t="s">
        <v>113</v>
      </c>
      <c r="KD854" s="369" t="s">
        <v>183</v>
      </c>
      <c r="KF854" s="180"/>
      <c r="KG854" s="180" t="e">
        <f>VLOOKUP(KD854,$A$879:$F$2508,6,FALSE)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1" t="s">
        <v>1970</v>
      </c>
      <c r="KO854" s="180"/>
      <c r="KP854" s="180">
        <f>VLOOKUP(KM854,$A$879:$F$2508,6,FALSE)</f>
        <v>0</v>
      </c>
      <c r="KQ854" s="179" t="s">
        <v>67</v>
      </c>
      <c r="KR854" s="10">
        <f>KP854*1.2</f>
        <v>0</v>
      </c>
      <c r="KS854" s="10"/>
      <c r="KT854" s="233"/>
      <c r="KU854" s="179" t="s">
        <v>113</v>
      </c>
      <c r="KV854" s="361" t="s">
        <v>628</v>
      </c>
      <c r="KX854" s="180"/>
      <c r="KY854" s="180">
        <f>VLOOKUP(KV854,$A$879:$F$2508,6,FALSE)</f>
        <v>31</v>
      </c>
      <c r="KZ854" s="179" t="s">
        <v>67</v>
      </c>
      <c r="LA854" s="10">
        <f>KY854*1.2</f>
        <v>37.199999999999996</v>
      </c>
      <c r="LB854" s="10"/>
      <c r="LC854" s="233"/>
      <c r="LD854" s="179" t="s">
        <v>113</v>
      </c>
      <c r="LE854" s="369" t="s">
        <v>183</v>
      </c>
      <c r="LG854" s="180"/>
      <c r="LH854" s="180" t="e">
        <f>VLOOKUP(LE854,$A$879:$F$2508,6,FALSE)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1" t="s">
        <v>2141</v>
      </c>
      <c r="LP854" s="180"/>
      <c r="LQ854" s="180">
        <f>VLOOKUP(LN854,$A$879:$F$2508,6,FALSE)</f>
        <v>64</v>
      </c>
      <c r="LR854" s="179" t="s">
        <v>67</v>
      </c>
      <c r="LS854" s="10">
        <f>LQ854*1.2</f>
        <v>76.8</v>
      </c>
      <c r="LT854" s="10"/>
      <c r="LU854" s="233"/>
      <c r="LV854" s="179" t="s">
        <v>113</v>
      </c>
      <c r="LW854" s="361" t="s">
        <v>970</v>
      </c>
      <c r="LY854" s="180"/>
      <c r="LZ854" s="180">
        <f>VLOOKUP(LW854,$A$879:$F$2508,6,FALSE)</f>
        <v>0</v>
      </c>
      <c r="MA854" s="179" t="s">
        <v>67</v>
      </c>
      <c r="MB854" s="10">
        <f>LZ854*1.2</f>
        <v>0</v>
      </c>
      <c r="MC854" s="10"/>
      <c r="MD854" s="233"/>
      <c r="ME854" s="179" t="s">
        <v>113</v>
      </c>
      <c r="MF854" s="361" t="s">
        <v>3312</v>
      </c>
      <c r="MH854" s="180"/>
      <c r="MI854" s="180">
        <f>VLOOKUP(MF854,$A$879:$F$2508,6,FALSE)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9" t="s">
        <v>183</v>
      </c>
      <c r="MQ854" s="180"/>
      <c r="MR854" s="180" t="e">
        <f>VLOOKUP(MO854,$A$879:$F$2508,6,FALSE)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1" t="s">
        <v>489</v>
      </c>
      <c r="MZ854" s="180"/>
      <c r="NA854" s="180">
        <f>VLOOKUP(MX854,$A$879:$F$2508,6,FALSE)</f>
        <v>91</v>
      </c>
      <c r="NB854" s="179" t="s">
        <v>67</v>
      </c>
      <c r="NC854" s="10">
        <f>NA854*1.2</f>
        <v>109.2</v>
      </c>
      <c r="ND854" s="10"/>
      <c r="NE854" s="233"/>
      <c r="NF854" s="179" t="s">
        <v>113</v>
      </c>
      <c r="NG854" s="361" t="s">
        <v>2595</v>
      </c>
      <c r="NI854" s="180"/>
      <c r="NJ854" s="180">
        <f>VLOOKUP(NG854,$A$879:$F$2508,6,FALSE)</f>
        <v>9</v>
      </c>
      <c r="NK854" s="179" t="s">
        <v>67</v>
      </c>
      <c r="NL854" s="10">
        <f>NJ854*1.2</f>
        <v>10.799999999999999</v>
      </c>
      <c r="NM854" s="10"/>
      <c r="NN854" s="233"/>
      <c r="NO854" s="179" t="s">
        <v>113</v>
      </c>
      <c r="NP854" s="361" t="s">
        <v>2001</v>
      </c>
      <c r="NR854" s="180"/>
      <c r="NS854" s="180">
        <f>VLOOKUP(NP854,$A$879:$F$2508,6,FALSE)</f>
        <v>0</v>
      </c>
      <c r="NT854" s="179" t="s">
        <v>67</v>
      </c>
      <c r="NU854" s="10">
        <f>NS854*1.2</f>
        <v>0</v>
      </c>
      <c r="NV854" s="10"/>
      <c r="NW854" s="233"/>
      <c r="NX854" s="179" t="s">
        <v>113</v>
      </c>
      <c r="NY854" s="361" t="s">
        <v>2141</v>
      </c>
      <c r="OA854" s="180"/>
      <c r="OB854" s="180">
        <f>VLOOKUP(NY854,$A$879:$F$2508,6,FALSE)</f>
        <v>64</v>
      </c>
      <c r="OC854" s="179" t="s">
        <v>67</v>
      </c>
      <c r="OD854" s="10">
        <f>OB854*1.2</f>
        <v>76.8</v>
      </c>
      <c r="OE854" s="10"/>
      <c r="OF854" s="233"/>
      <c r="OG854" s="179" t="s">
        <v>113</v>
      </c>
      <c r="OH854" s="361" t="s">
        <v>970</v>
      </c>
      <c r="OJ854" s="180"/>
      <c r="OK854" s="180">
        <f>VLOOKUP(OH854,$A$879:$F$2508,6,FALSE)</f>
        <v>0</v>
      </c>
      <c r="OL854" s="179" t="s">
        <v>67</v>
      </c>
      <c r="OM854" s="10">
        <f>OK854*1.2</f>
        <v>0</v>
      </c>
      <c r="ON854" s="10"/>
      <c r="OO854" s="233"/>
      <c r="OP854" s="179" t="s">
        <v>113</v>
      </c>
      <c r="OQ854" s="361" t="s">
        <v>594</v>
      </c>
      <c r="OS854" s="180"/>
      <c r="OT854" s="180">
        <f>VLOOKUP(OQ854,$A$879:$F$2508,6,FALSE)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1" t="s">
        <v>1485</v>
      </c>
      <c r="PB854" s="180"/>
      <c r="PC854" s="180">
        <f>VLOOKUP(OZ854,$A$879:$F$2508,6,FALSE)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1" t="s">
        <v>2141</v>
      </c>
      <c r="PK854" s="180"/>
      <c r="PL854" s="180">
        <f>VLOOKUP(PI854,$A$879:$F$2508,6,FALSE)</f>
        <v>64</v>
      </c>
      <c r="PM854" s="179" t="s">
        <v>67</v>
      </c>
      <c r="PN854" s="10">
        <f>PL854*1.2</f>
        <v>76.8</v>
      </c>
      <c r="PO854" s="10"/>
      <c r="PP854" s="233"/>
      <c r="PQ854" s="179" t="s">
        <v>113</v>
      </c>
      <c r="PR854" s="361" t="s">
        <v>999</v>
      </c>
      <c r="PT854" s="180"/>
      <c r="PU854" s="180">
        <f>VLOOKUP(PR854,$A$879:$F$2508,6,FALSE)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3" t="s">
        <v>502</v>
      </c>
      <c r="QC854" s="180"/>
      <c r="QD854" s="180">
        <f>VLOOKUP(QA854,$A$879:$F$2508,6,FALSE)</f>
        <v>9</v>
      </c>
      <c r="QE854" s="179" t="s">
        <v>67</v>
      </c>
      <c r="QF854" s="10">
        <f>QD854*1.2</f>
        <v>10.799999999999999</v>
      </c>
      <c r="QG854" s="10"/>
      <c r="QH854" s="233"/>
      <c r="QI854" s="179" t="s">
        <v>113</v>
      </c>
      <c r="QJ854" s="369" t="s">
        <v>183</v>
      </c>
      <c r="QL854" s="180"/>
      <c r="QM854" s="180" t="e">
        <f>VLOOKUP(QJ854,$A$879:$F$2508,6,FALSE)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1" t="s">
        <v>970</v>
      </c>
      <c r="QU854" s="180"/>
      <c r="QV854" s="180">
        <f>VLOOKUP(QS854,$A$879:$F$2508,6,FALSE)</f>
        <v>0</v>
      </c>
      <c r="QW854" s="179" t="s">
        <v>67</v>
      </c>
      <c r="QX854" s="10">
        <f>QV854*1.2</f>
        <v>0</v>
      </c>
      <c r="QY854" s="10"/>
      <c r="QZ854" s="233"/>
      <c r="RA854" s="179" t="s">
        <v>113</v>
      </c>
      <c r="RB854" s="361" t="s">
        <v>526</v>
      </c>
      <c r="RD854" s="180"/>
      <c r="RE854" s="180">
        <f>VLOOKUP(RB854,$A$879:$F$2508,6,FALSE)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1" t="s">
        <v>1024</v>
      </c>
      <c r="RM854" s="180"/>
      <c r="RN854" s="180">
        <f>VLOOKUP(RK854,$A$879:$F$2508,6,FALSE)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9" t="s">
        <v>183</v>
      </c>
      <c r="RV854" s="180"/>
      <c r="RW854" s="180" t="e">
        <f>VLOOKUP(RT854,$A$879:$F$2508,6,FALSE)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1" t="s">
        <v>2562</v>
      </c>
      <c r="SE854" s="180"/>
      <c r="SF854" s="180">
        <f>VLOOKUP(SC854,$A$879:$F$2508,6,FALSE)</f>
        <v>16</v>
      </c>
      <c r="SG854" s="179" t="s">
        <v>67</v>
      </c>
      <c r="SH854" s="10">
        <f>SF854*1.2</f>
        <v>19.2</v>
      </c>
      <c r="SI854" s="10"/>
      <c r="SJ854" s="239"/>
      <c r="SK854" s="179" t="s">
        <v>113</v>
      </c>
      <c r="SL854" s="361" t="s">
        <v>1010</v>
      </c>
      <c r="SN854" s="180"/>
      <c r="SO854" s="180">
        <f>VLOOKUP(SL854,$A$879:$F$2508,6,FALSE)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1" t="s">
        <v>2141</v>
      </c>
      <c r="SW854" s="180"/>
      <c r="SX854" s="180">
        <f>VLOOKUP(SU854,$A$879:$F$2508,6,FALSE)</f>
        <v>64</v>
      </c>
      <c r="SY854" s="179" t="s">
        <v>67</v>
      </c>
      <c r="SZ854" s="10">
        <f>SX854*1.2</f>
        <v>76.8</v>
      </c>
      <c r="TA854" s="10"/>
      <c r="TB854" s="239"/>
      <c r="TC854" s="179" t="s">
        <v>113</v>
      </c>
      <c r="TD854" s="369" t="s">
        <v>183</v>
      </c>
      <c r="TF854" s="180"/>
      <c r="TG854" s="180" t="e">
        <f>VLOOKUP(TD854,$A$879:$F$2508,6,FALSE)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1" t="s">
        <v>2536</v>
      </c>
      <c r="TO854" s="180"/>
      <c r="TP854" s="180">
        <f>VLOOKUP(TM854,$A$879:$F$2508,6,FALSE)</f>
        <v>1</v>
      </c>
      <c r="TQ854" s="179" t="s">
        <v>67</v>
      </c>
      <c r="TR854" s="10">
        <f>TP854*1.2</f>
        <v>1.2</v>
      </c>
      <c r="TS854" s="10"/>
      <c r="TT854" s="239"/>
      <c r="TU854" s="179" t="s">
        <v>113</v>
      </c>
      <c r="TV854" s="361" t="s">
        <v>1009</v>
      </c>
      <c r="TX854" s="180"/>
      <c r="TY854" s="180">
        <f>VLOOKUP(TV854,$A$879:$F$2508,6,FALSE)</f>
        <v>4</v>
      </c>
      <c r="TZ854" s="179" t="s">
        <v>67</v>
      </c>
      <c r="UA854" s="10">
        <f>TY854*1.2</f>
        <v>4.8</v>
      </c>
      <c r="UB854" s="10"/>
      <c r="UC854" s="239"/>
      <c r="UD854" s="179" t="s">
        <v>113</v>
      </c>
      <c r="UE854" s="361" t="s">
        <v>2486</v>
      </c>
      <c r="UG854" s="180"/>
      <c r="UH854" s="180">
        <f>VLOOKUP(UE854,$A$879:$F$2508,6,FALSE)</f>
        <v>14</v>
      </c>
      <c r="UI854" s="179" t="s">
        <v>67</v>
      </c>
      <c r="UJ854" s="10">
        <f>UH854*1.2</f>
        <v>16.8</v>
      </c>
      <c r="UK854" s="10"/>
      <c r="UL854" s="239"/>
      <c r="UM854" s="179" t="s">
        <v>113</v>
      </c>
      <c r="UN854" s="369" t="s">
        <v>183</v>
      </c>
      <c r="UP854" s="180"/>
      <c r="UQ854" s="180" t="e">
        <f>VLOOKUP(UN854,$A$879:$F$2508,6,FALSE)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1" t="s">
        <v>1963</v>
      </c>
      <c r="UY854" s="180"/>
      <c r="UZ854" s="180">
        <f>VLOOKUP(UW854,$A$879:$F$2508,6,FALSE)</f>
        <v>22</v>
      </c>
      <c r="VA854" s="179" t="s">
        <v>67</v>
      </c>
      <c r="VB854" s="10">
        <f>UZ854*1.2</f>
        <v>26.4</v>
      </c>
      <c r="VC854" s="10"/>
      <c r="VD854" s="239"/>
      <c r="VE854" s="179" t="s">
        <v>113</v>
      </c>
      <c r="VF854" s="369" t="s">
        <v>183</v>
      </c>
      <c r="VH854" s="180"/>
      <c r="VI854" s="180" t="e">
        <f>VLOOKUP(VF854,$A$879:$F$2508,6,FALSE)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1" t="s">
        <v>2141</v>
      </c>
      <c r="VQ854" s="180"/>
      <c r="VR854" s="180">
        <f>VLOOKUP(VO854,$A$879:$F$2508,6,FALSE)</f>
        <v>64</v>
      </c>
      <c r="VS854" s="179" t="s">
        <v>67</v>
      </c>
      <c r="VT854" s="10">
        <f>VR854*1.2</f>
        <v>76.8</v>
      </c>
      <c r="VU854" s="10"/>
      <c r="VV854" s="239"/>
      <c r="VW854" s="179" t="s">
        <v>113</v>
      </c>
      <c r="VX854" s="369" t="s">
        <v>183</v>
      </c>
      <c r="VZ854" s="180"/>
      <c r="WA854" s="180" t="e">
        <f>VLOOKUP(VX854,$A$879:$F$2508,6,FALSE)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1" t="s">
        <v>2141</v>
      </c>
      <c r="WI854" s="180"/>
      <c r="WJ854" s="180">
        <f>VLOOKUP(WG854,$A$879:$F$2508,6,FALSE)</f>
        <v>64</v>
      </c>
      <c r="WK854" s="179" t="s">
        <v>67</v>
      </c>
      <c r="WL854" s="10">
        <f>WJ854*1.2</f>
        <v>76.8</v>
      </c>
      <c r="WN854" s="239"/>
      <c r="WO854" s="179" t="s">
        <v>113</v>
      </c>
      <c r="WP854" s="361" t="s">
        <v>2595</v>
      </c>
      <c r="WQ854" s="180"/>
      <c r="WR854" s="180"/>
      <c r="WS854" s="180">
        <f>VLOOKUP(WP854,$A$879:$F$2508,6,FALSE)</f>
        <v>9</v>
      </c>
      <c r="WT854" s="179" t="s">
        <v>67</v>
      </c>
      <c r="WU854" s="10">
        <f>WS854*1.2</f>
        <v>10.799999999999999</v>
      </c>
      <c r="WV854" s="10"/>
      <c r="WW854" s="239"/>
      <c r="WX854" s="179" t="s">
        <v>113</v>
      </c>
      <c r="WY854" s="361" t="s">
        <v>1724</v>
      </c>
      <c r="XA854" s="180"/>
      <c r="XB854" s="180">
        <f>VLOOKUP(WY854,$A$879:$F$2508,6,FALSE)</f>
        <v>0</v>
      </c>
      <c r="XC854" s="179" t="s">
        <v>67</v>
      </c>
      <c r="XD854" s="10">
        <f>XB854*1.2</f>
        <v>0</v>
      </c>
      <c r="XF854" s="239"/>
      <c r="XG854" s="179" t="s">
        <v>113</v>
      </c>
      <c r="XH854" s="371" t="s">
        <v>1970</v>
      </c>
      <c r="XJ854" s="180"/>
      <c r="XK854" s="180">
        <f>VLOOKUP(XH854,$A$879:$F$2508,6,FALSE)</f>
        <v>0</v>
      </c>
      <c r="XL854" s="179" t="s">
        <v>67</v>
      </c>
      <c r="XM854" s="10">
        <f>XK854*1.2</f>
        <v>0</v>
      </c>
      <c r="XO854" s="239"/>
      <c r="XP854" s="179" t="s">
        <v>113</v>
      </c>
      <c r="XQ854" s="361" t="s">
        <v>1994</v>
      </c>
      <c r="XS854" s="180"/>
      <c r="XT854" s="180">
        <f>VLOOKUP(XQ854,$A$879:$F$2508,6,FALSE)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1" t="s">
        <v>1485</v>
      </c>
      <c r="YB854" s="180"/>
      <c r="YC854" s="180">
        <f>VLOOKUP(XZ854,$A$879:$F$2508,6,FALSE)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1" t="s">
        <v>3118</v>
      </c>
      <c r="YK854" s="180"/>
      <c r="YL854" s="180">
        <f>VLOOKUP(YI854,$A$879:$F$2508,6,FALSE)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1" t="s">
        <v>489</v>
      </c>
      <c r="YT854" s="180"/>
      <c r="YU854" s="180">
        <f>VLOOKUP(YR854,$A$879:$F$2508,6,FALSE)</f>
        <v>91</v>
      </c>
      <c r="YV854" s="179" t="s">
        <v>67</v>
      </c>
      <c r="YW854" s="10">
        <f>YU854*1.2</f>
        <v>109.2</v>
      </c>
      <c r="YY854" s="239"/>
      <c r="YZ854" s="179" t="s">
        <v>113</v>
      </c>
      <c r="ZA854" s="361" t="s">
        <v>1788</v>
      </c>
      <c r="ZC854" s="180"/>
      <c r="ZD854" s="180">
        <f>VLOOKUP(ZA854,$A$879:$F$2508,6,FALSE)</f>
        <v>2</v>
      </c>
      <c r="ZE854" s="179" t="s">
        <v>67</v>
      </c>
      <c r="ZF854" s="10">
        <f>ZD854*1.2</f>
        <v>2.4</v>
      </c>
      <c r="ZH854" s="239"/>
      <c r="ZI854" s="179" t="s">
        <v>113</v>
      </c>
      <c r="ZJ854" s="361" t="s">
        <v>970</v>
      </c>
      <c r="ZL854" s="180"/>
      <c r="ZM854" s="180">
        <f>VLOOKUP(ZJ854,$A$879:$F$2508,6,FALSE)</f>
        <v>0</v>
      </c>
      <c r="ZN854" s="179" t="s">
        <v>67</v>
      </c>
      <c r="ZO854" s="10">
        <f>ZM854*1.2</f>
        <v>0</v>
      </c>
      <c r="ZQ854" s="239"/>
      <c r="ZR854" s="179" t="s">
        <v>113</v>
      </c>
      <c r="ZS854" s="361" t="s">
        <v>1009</v>
      </c>
      <c r="ZU854" s="180"/>
      <c r="ZV854" s="180">
        <f>VLOOKUP(ZS854,$A$879:$F$2508,6,FALSE)</f>
        <v>4</v>
      </c>
      <c r="ZW854" s="179" t="s">
        <v>67</v>
      </c>
      <c r="ZX854" s="10">
        <f>ZV854*1.2</f>
        <v>4.8</v>
      </c>
      <c r="ZY854" s="10"/>
      <c r="ZZ854" s="239"/>
      <c r="AAA854" s="179" t="s">
        <v>113</v>
      </c>
      <c r="AAB854" s="361" t="s">
        <v>1724</v>
      </c>
      <c r="AAD854" s="180"/>
      <c r="AAE854" s="180">
        <f>VLOOKUP(AAB854,$A$879:$F$2508,6,FALSE)</f>
        <v>0</v>
      </c>
      <c r="AAF854" s="179" t="s">
        <v>67</v>
      </c>
      <c r="AAG854" s="10">
        <f>AAE854*1.2</f>
        <v>0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VLOOKUP(AAK854,$A$879:$F$2508,6,FALSE)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1" t="s">
        <v>970</v>
      </c>
      <c r="AAV854" s="180"/>
      <c r="AAW854" s="180">
        <f>VLOOKUP(AAT854,$A$879:$F$2508,6,FALSE)</f>
        <v>0</v>
      </c>
      <c r="AAX854" s="179" t="s">
        <v>67</v>
      </c>
      <c r="AAY854" s="10">
        <f>AAW854*1.2</f>
        <v>0</v>
      </c>
      <c r="AAZ854" s="10"/>
      <c r="ABA854" s="239"/>
      <c r="ABB854" s="179" t="s">
        <v>113</v>
      </c>
      <c r="ABC854" s="375" t="s">
        <v>2649</v>
      </c>
      <c r="ABE854" s="180"/>
      <c r="ABF854" s="180">
        <f>VLOOKUP(ABC854,$A$879:$F$2508,6,FALSE)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1" t="s">
        <v>986</v>
      </c>
      <c r="ABN854" s="180"/>
      <c r="ABO854" s="180">
        <f>VLOOKUP(ABL854,$A$879:$F$2508,6,FALSE)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VLOOKUP(ABU854,$A$879:$F$2508,6,FALSE)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VLOOKUP(ACD854,$A$879:$F$2508,6,FALSE)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VLOOKUP(ACM854,$A$879:$F$2508,6,FALSE)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VLOOKUP(ACV854,$A$879:$F$2508,6,FALSE)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1" t="s">
        <v>526</v>
      </c>
      <c r="ADG854" s="180"/>
      <c r="ADH854" s="180">
        <f>VLOOKUP(ADE854,$A$879:$F$2508,6,FALSE)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VLOOKUP(ADN854,$A$879:$F$2508,6,FALSE)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1" t="s">
        <v>2650</v>
      </c>
      <c r="ADY854" s="180"/>
      <c r="ADZ854" s="180">
        <f>VLOOKUP(ADW854,$A$879:$F$2508,6,FALSE)</f>
        <v>3</v>
      </c>
      <c r="AEA854" s="179" t="s">
        <v>67</v>
      </c>
      <c r="AEB854" s="10">
        <f>ADZ854*1.2</f>
        <v>3.5999999999999996</v>
      </c>
      <c r="AED854" s="239"/>
      <c r="AEE854" s="179" t="s">
        <v>113</v>
      </c>
      <c r="AEF854" s="75" t="s">
        <v>183</v>
      </c>
      <c r="AEH854" s="180"/>
      <c r="AEI854" s="180" t="e">
        <f>VLOOKUP(AEF854,$A$879:$F$2508,6,FALSE)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VLOOKUP(AEO854,$A$879:$F$2508,6,FALSE)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VLOOKUP(AEX854,$A$879:$F$2508,6,FALSE)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VLOOKUP(AFG854,$A$879:$F$2508,6,FALSE)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VLOOKUP(AFP854,$A$879:$F$2508,6,FALSE)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1" t="s">
        <v>628</v>
      </c>
      <c r="AGA854" s="180"/>
      <c r="AGB854" s="180">
        <f>VLOOKUP(AFY854,$A$879:$F$2508,6,FALSE)</f>
        <v>31</v>
      </c>
      <c r="AGC854" s="179" t="s">
        <v>67</v>
      </c>
      <c r="AGD854" s="10">
        <f>AGB854*1.2</f>
        <v>37.199999999999996</v>
      </c>
      <c r="AGE854" s="10"/>
      <c r="AGF854" s="239"/>
      <c r="AGG854" s="179" t="s">
        <v>113</v>
      </c>
      <c r="AGH854" s="361" t="s">
        <v>2131</v>
      </c>
      <c r="AGJ854" s="180"/>
      <c r="AGK854" s="180">
        <f>VLOOKUP(AGH854,$A$879:$F$2508,6,FALSE)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1" t="s">
        <v>543</v>
      </c>
      <c r="AGS854" s="180"/>
      <c r="AGT854" s="180">
        <f>VLOOKUP(AGQ854,$A$879:$F$2508,6,FALSE)</f>
        <v>0</v>
      </c>
      <c r="AGU854" s="179" t="s">
        <v>67</v>
      </c>
      <c r="AGV854" s="10">
        <f>AGT854*1.2</f>
        <v>0</v>
      </c>
      <c r="AGW854" s="10"/>
      <c r="AGX854" s="239"/>
      <c r="AGY854" s="179" t="s">
        <v>113</v>
      </c>
      <c r="AGZ854" s="361" t="s">
        <v>3240</v>
      </c>
      <c r="AHB854" s="180"/>
      <c r="AHC854" s="180">
        <f>VLOOKUP(AGZ854,$A$879:$F$2508,6,FALSE)</f>
        <v>31</v>
      </c>
      <c r="AHD854" s="179" t="s">
        <v>67</v>
      </c>
      <c r="AHE854" s="10">
        <f>AHC854*1.2</f>
        <v>37.199999999999996</v>
      </c>
      <c r="AHF854" s="10"/>
      <c r="AHG854" s="239"/>
      <c r="AHH854" s="179" t="s">
        <v>113</v>
      </c>
      <c r="AHI854" s="441" t="s">
        <v>1986</v>
      </c>
      <c r="AHK854" s="180"/>
      <c r="AHL854" s="180">
        <f>VLOOKUP(AHI854,$A$879:$F$2508,6,FALSE)</f>
        <v>70</v>
      </c>
      <c r="AHM854" s="179" t="s">
        <v>67</v>
      </c>
      <c r="AHN854" s="10">
        <f>AHL854*1.2</f>
        <v>84</v>
      </c>
      <c r="AHO854" s="10"/>
      <c r="AHP854" s="239"/>
      <c r="AHQ854" s="179" t="s">
        <v>113</v>
      </c>
      <c r="AHR854" s="361" t="s">
        <v>2342</v>
      </c>
      <c r="AHT854" s="180"/>
      <c r="AHU854" s="180">
        <f>VLOOKUP(AHR854,$A$879:$F$2508,6,FALSE)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1" t="s">
        <v>2518</v>
      </c>
      <c r="AIC854" s="180"/>
      <c r="AID854" s="180">
        <f>VLOOKUP(AIA854,$A$879:$F$2508,6,FALSE)</f>
        <v>24</v>
      </c>
      <c r="AIE854" s="179" t="s">
        <v>67</v>
      </c>
      <c r="AIF854" s="10">
        <f>AID854*1.2</f>
        <v>28.799999999999997</v>
      </c>
      <c r="AIG854" s="10"/>
      <c r="AIH854" s="239"/>
      <c r="AII854" s="179" t="s">
        <v>113</v>
      </c>
      <c r="AIJ854" s="361" t="s">
        <v>2518</v>
      </c>
      <c r="AIL854" s="180"/>
      <c r="AIM854" s="180">
        <f>VLOOKUP(AIJ854,$A$879:$F$2508,6,FALSE)</f>
        <v>24</v>
      </c>
      <c r="AIN854" s="179" t="s">
        <v>67</v>
      </c>
      <c r="AIO854" s="10">
        <f>AIM854*1.2</f>
        <v>28.799999999999997</v>
      </c>
      <c r="AIP854" s="10"/>
      <c r="AIQ854" s="239"/>
      <c r="AIR854" s="179" t="s">
        <v>113</v>
      </c>
      <c r="AIS854" s="361" t="s">
        <v>628</v>
      </c>
      <c r="AIU854" s="180"/>
      <c r="AIV854" s="180">
        <f>VLOOKUP(AIS854,$A$879:$F$2508,6,FALSE)</f>
        <v>31</v>
      </c>
      <c r="AIW854" s="179" t="s">
        <v>67</v>
      </c>
      <c r="AIX854" s="10">
        <f>AIV854*1.2</f>
        <v>37.199999999999996</v>
      </c>
      <c r="AIY854" s="10"/>
      <c r="AIZ854" s="239"/>
      <c r="AJA854" s="179" t="s">
        <v>113</v>
      </c>
      <c r="AJB854" s="371" t="s">
        <v>1986</v>
      </c>
      <c r="AJD854" s="180"/>
      <c r="AJE854" s="180">
        <f>VLOOKUP(AJB854,$A$879:$F$2508,6,FALSE)</f>
        <v>70</v>
      </c>
      <c r="AJF854" s="179" t="s">
        <v>67</v>
      </c>
      <c r="AJG854" s="10">
        <f>AJE854*1.2</f>
        <v>84</v>
      </c>
      <c r="AJH854" s="10"/>
      <c r="AJI854" s="239"/>
      <c r="AJJ854" s="179" t="s">
        <v>113</v>
      </c>
      <c r="AJK854" s="361" t="s">
        <v>3333</v>
      </c>
      <c r="AJM854" s="180"/>
      <c r="AJN854" s="180">
        <f>VLOOKUP(AJK854,$A$879:$F$2508,6,FALSE)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7" t="s">
        <v>2131</v>
      </c>
      <c r="AJV854" s="180"/>
      <c r="AJW854" s="180">
        <f>VLOOKUP(AJT854,$A$879:$F$2508,6,FALSE)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1" t="s">
        <v>2118</v>
      </c>
      <c r="AKE854" s="180"/>
      <c r="AKF854" s="180">
        <f>VLOOKUP(AKC854,$A$879:$F$2508,6,FALSE)</f>
        <v>59</v>
      </c>
      <c r="AKG854" s="179" t="s">
        <v>67</v>
      </c>
      <c r="AKH854" s="10">
        <f>AKF854*1.2</f>
        <v>70.8</v>
      </c>
      <c r="AKI854" s="10"/>
      <c r="AKJ854" s="239"/>
      <c r="AKK854" s="179" t="s">
        <v>113</v>
      </c>
      <c r="AKL854" s="361" t="s">
        <v>1485</v>
      </c>
      <c r="AKN854" s="180"/>
      <c r="AKO854" s="180">
        <f>VLOOKUP(AKL854,$A$879:$F$2508,6,FALSE)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1" t="s">
        <v>2595</v>
      </c>
      <c r="AKW854" s="180"/>
      <c r="AKX854" s="180">
        <f>VLOOKUP(AKU854,$A$879:$F$2508,6,FALSE)</f>
        <v>9</v>
      </c>
      <c r="AKY854" s="179" t="s">
        <v>67</v>
      </c>
      <c r="AKZ854" s="10">
        <f>AKX854*1.2</f>
        <v>10.799999999999999</v>
      </c>
      <c r="ALA854" s="10"/>
      <c r="ALB854" s="239"/>
      <c r="ALC854" s="179" t="s">
        <v>113</v>
      </c>
      <c r="ALD854" s="361" t="s">
        <v>970</v>
      </c>
      <c r="ALF854" s="180"/>
      <c r="ALG854" s="180">
        <f>VLOOKUP(ALD854,$A$879:$F$2508,6,FALSE)</f>
        <v>0</v>
      </c>
      <c r="ALH854" s="179" t="s">
        <v>67</v>
      </c>
      <c r="ALI854" s="10">
        <f>ALG854*1.2</f>
        <v>0</v>
      </c>
      <c r="ALJ854" s="10"/>
      <c r="ALK854" s="239"/>
      <c r="ALL854" s="179" t="s">
        <v>113</v>
      </c>
      <c r="ALM854" s="361" t="s">
        <v>1986</v>
      </c>
      <c r="ALO854" s="180"/>
      <c r="ALP854" s="180">
        <f>VLOOKUP(ALM854,$A$879:$F$2508,6,FALSE)</f>
        <v>70</v>
      </c>
      <c r="ALQ854" s="179" t="s">
        <v>67</v>
      </c>
      <c r="ALR854" s="10">
        <f>ALP854*1.2</f>
        <v>84</v>
      </c>
      <c r="ALS854" s="10"/>
      <c r="ALT854" s="239"/>
      <c r="ALU854" s="179" t="s">
        <v>113</v>
      </c>
      <c r="ALV854" s="361" t="s">
        <v>2518</v>
      </c>
      <c r="ALX854" s="180"/>
      <c r="ALY854" s="180">
        <f>VLOOKUP(ALV854,$A$879:$F$2508,6,FALSE)</f>
        <v>24</v>
      </c>
      <c r="ALZ854" s="179" t="s">
        <v>67</v>
      </c>
      <c r="AMA854" s="10">
        <f>ALY854*1.2</f>
        <v>28.799999999999997</v>
      </c>
      <c r="AMB854" s="10"/>
      <c r="AMC854" s="239"/>
      <c r="AMD854" s="179" t="s">
        <v>113</v>
      </c>
      <c r="AME854" s="444" t="s">
        <v>3118</v>
      </c>
      <c r="AMG854" s="180"/>
      <c r="AMH854" s="180">
        <f>VLOOKUP(AME854,$A$879:$F$2508,6,FALSE)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3" t="s">
        <v>1010</v>
      </c>
      <c r="AMP854" s="180"/>
      <c r="AMQ854" s="180">
        <f>VLOOKUP(AMN854,$A$879:$F$2508,6,FALSE)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1" t="s">
        <v>628</v>
      </c>
      <c r="AMY854" s="180"/>
      <c r="AMZ854" s="180">
        <f>VLOOKUP(AMW854,$A$879:$F$2508,6,FALSE)</f>
        <v>31</v>
      </c>
      <c r="ANA854" s="179" t="s">
        <v>67</v>
      </c>
      <c r="ANB854" s="10">
        <f>AMZ854*1.2</f>
        <v>37.199999999999996</v>
      </c>
      <c r="ANC854" s="10"/>
      <c r="AND854" s="239"/>
      <c r="ANE854" s="179" t="s">
        <v>113</v>
      </c>
      <c r="ANF854" s="361" t="s">
        <v>980</v>
      </c>
      <c r="ANH854" s="180"/>
      <c r="ANI854" s="180">
        <f>VLOOKUP(ANF854,$A$879:$F$2508,6,FALSE)</f>
        <v>15</v>
      </c>
      <c r="ANJ854" s="179" t="s">
        <v>67</v>
      </c>
      <c r="ANK854" s="10">
        <f>ANI854*1.2</f>
        <v>18</v>
      </c>
      <c r="ANL854" s="10"/>
      <c r="ANM854" s="239"/>
      <c r="ANN854" s="179" t="s">
        <v>113</v>
      </c>
      <c r="ANO854" s="371" t="s">
        <v>2153</v>
      </c>
      <c r="ANQ854" s="180"/>
      <c r="ANR854" s="180">
        <f>VLOOKUP(ANO854,$A$879:$F$2508,6,FALSE)</f>
        <v>18</v>
      </c>
      <c r="ANS854" s="179" t="s">
        <v>67</v>
      </c>
      <c r="ANT854" s="10">
        <f>ANR854*1.2</f>
        <v>21.599999999999998</v>
      </c>
      <c r="ANU854" s="10"/>
      <c r="ANV854" s="239"/>
      <c r="ANW854" s="179" t="s">
        <v>113</v>
      </c>
      <c r="ANX854" s="361" t="s">
        <v>2141</v>
      </c>
      <c r="ANZ854" s="180"/>
      <c r="AOA854" s="180">
        <f>VLOOKUP(ANX854,$A$879:$F$2508,6,FALSE)</f>
        <v>64</v>
      </c>
      <c r="AOB854" s="179" t="s">
        <v>67</v>
      </c>
      <c r="AOC854" s="10">
        <f>AOA854*1.2</f>
        <v>76.8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VLOOKUP(AOG854,$A$879:$F$2508,6,FALSE)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1" t="s">
        <v>1485</v>
      </c>
      <c r="AOR854" s="180"/>
      <c r="AOS854" s="180">
        <f>VLOOKUP(AOP854,$A$879:$F$2508,6,FALSE)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7" t="s">
        <v>2650</v>
      </c>
      <c r="APA854" s="180"/>
      <c r="APB854" s="180">
        <f>VLOOKUP(AOY854,$A$879:$F$2508,6,FALSE)</f>
        <v>3</v>
      </c>
      <c r="APC854" s="179" t="s">
        <v>67</v>
      </c>
      <c r="APD854" s="10">
        <f>APB854*1.2</f>
        <v>3.5999999999999996</v>
      </c>
      <c r="APE854" s="10"/>
      <c r="APF854" s="239"/>
      <c r="APG854" s="179" t="s">
        <v>113</v>
      </c>
      <c r="APH854" s="361" t="s">
        <v>2566</v>
      </c>
      <c r="APJ854" s="180"/>
      <c r="APK854" s="180">
        <f>VLOOKUP(APH854,$A$879:$F$2508,6,FALSE)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VLOOKUP(APQ854,$A$879:$F$2508,6,FALSE)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1" t="s">
        <v>526</v>
      </c>
      <c r="AQB854" s="180"/>
      <c r="AQC854" s="180">
        <f>VLOOKUP(APZ854,$A$879:$F$2508,6,FALSE)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1" t="s">
        <v>1963</v>
      </c>
      <c r="AQK854" s="180"/>
      <c r="AQL854" s="180">
        <f>VLOOKUP(AQI854,$A$879:$F$2508,6,FALSE)</f>
        <v>22</v>
      </c>
      <c r="AQM854" s="179" t="s">
        <v>67</v>
      </c>
      <c r="AQN854" s="10">
        <f>AQL854*1.2</f>
        <v>26.4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VLOOKUP(AQR854,$A$879:$F$2508,6,FALSE)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VLOOKUP(ARA854,$A$879:$F$2508,6,FALSE)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VLOOKUP(ARJ854,$A$879:$F$2508,6,FALSE)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VLOOKUP(ARS854,$A$879:$F$2508,6,FALSE)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1" t="s">
        <v>560</v>
      </c>
      <c r="ASD854" s="180"/>
      <c r="ASE854" s="180">
        <f>VLOOKUP(ASB854,$A$879:$F$2508,6,FALSE)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VLOOKUP(ASK854,$A$879:$F$2508,6,FALSE)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1" t="s">
        <v>3240</v>
      </c>
      <c r="ASV854" s="180"/>
      <c r="ASW854" s="180">
        <f>VLOOKUP(AST854,$A$879:$F$2508,6,FALSE)</f>
        <v>31</v>
      </c>
      <c r="ASX854" s="179" t="s">
        <v>67</v>
      </c>
      <c r="ASY854" s="10">
        <f>ASW854*1.2</f>
        <v>37.199999999999996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VLOOKUP(ATC854,$A$879:$F$2508,6,FALSE)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VLOOKUP(ATL854,$A$879:$F$2508,6,FALSE)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VLOOKUP(ATU854,$A$879:$F$2508,6,FALSE)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VLOOKUP(AUD854,$A$879:$F$2508,6,FALSE)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VLOOKUP(AUM854,$A$879:$F$2508,6,FALSE)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VLOOKUP(AUV854,$A$879:$F$2508,6,FALSE)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VLOOKUP(AVE854,$A$879:$F$2508,6,FALSE)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VLOOKUP(AVN854,$A$879:$F$2508,6,FALSE)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VLOOKUP(AVW854,$A$879:$F$2508,6,FALSE)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VLOOKUP(AWF854,$A$879:$F$2508,6,FALSE)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1" t="s">
        <v>502</v>
      </c>
      <c r="AWQ854" s="180"/>
      <c r="AWR854" s="180">
        <f>VLOOKUP(AWO854,$A$879:$F$2508,6,FALSE)</f>
        <v>9</v>
      </c>
      <c r="AWS854" s="179" t="s">
        <v>67</v>
      </c>
      <c r="AWT854" s="10">
        <f>AWR854*1.2</f>
        <v>10.799999999999999</v>
      </c>
      <c r="AWU854" s="10"/>
      <c r="AWV854" s="239"/>
      <c r="AWW854" s="179" t="s">
        <v>113</v>
      </c>
      <c r="AWX854" s="361" t="s">
        <v>1491</v>
      </c>
      <c r="AWZ854" s="180"/>
      <c r="AXA854" s="180">
        <f>VLOOKUP(AWX854,$A$879:$F$2508,6,FALSE)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1" t="s">
        <v>464</v>
      </c>
      <c r="AXI854" s="180"/>
      <c r="AXJ854" s="180">
        <f>VLOOKUP(AXG854,$A$879:$F$2508,6,FALSE)</f>
        <v>9</v>
      </c>
      <c r="AXK854" s="179" t="s">
        <v>67</v>
      </c>
      <c r="AXL854" s="10">
        <f>AXJ854*1.2</f>
        <v>10.799999999999999</v>
      </c>
      <c r="AXM854" s="10"/>
      <c r="AXN854" s="239"/>
      <c r="AXO854" s="179" t="s">
        <v>113</v>
      </c>
      <c r="AXP854" s="361" t="s">
        <v>970</v>
      </c>
      <c r="AXR854" s="180"/>
      <c r="AXS854" s="180">
        <f>VLOOKUP(AXP854,$A$879:$F$2508,6,FALSE)</f>
        <v>0</v>
      </c>
      <c r="AXT854" s="179" t="s">
        <v>67</v>
      </c>
      <c r="AXU854" s="10">
        <f>AXS854*1.2</f>
        <v>0</v>
      </c>
      <c r="AXV854" s="10"/>
      <c r="AXW854" s="239"/>
      <c r="AXX854" s="179" t="s">
        <v>113</v>
      </c>
      <c r="AXY854" s="361" t="s">
        <v>534</v>
      </c>
      <c r="AYA854" s="180"/>
      <c r="AYB854" s="180">
        <f>VLOOKUP(AXY854,$A$879:$F$2508,6,FALSE)</f>
        <v>0</v>
      </c>
      <c r="AYC854" s="179" t="s">
        <v>67</v>
      </c>
      <c r="AYD854" s="10">
        <f>AYB854*1.2</f>
        <v>0</v>
      </c>
      <c r="AYE854" s="10"/>
      <c r="AYF854" s="239"/>
      <c r="AYG854" s="179" t="s">
        <v>113</v>
      </c>
      <c r="AYH854" s="361" t="s">
        <v>970</v>
      </c>
      <c r="AYJ854" s="180"/>
      <c r="AYK854" s="180">
        <f>VLOOKUP(AYH854,$A$879:$F$2508,6,FALSE)</f>
        <v>0</v>
      </c>
      <c r="AYL854" s="179" t="s">
        <v>67</v>
      </c>
      <c r="AYM854" s="10">
        <f>AYK854*1.2</f>
        <v>0</v>
      </c>
      <c r="AYN854" s="10"/>
      <c r="AYO854" s="239"/>
      <c r="AYP854" s="179" t="s">
        <v>113</v>
      </c>
      <c r="AYQ854" s="361" t="s">
        <v>2518</v>
      </c>
      <c r="AYS854" s="180"/>
      <c r="AYT854" s="180">
        <f>VLOOKUP(AYQ854,$A$879:$F$2508,6,FALSE)</f>
        <v>24</v>
      </c>
      <c r="AYU854" s="179" t="s">
        <v>67</v>
      </c>
      <c r="AYV854" s="10">
        <f>AYT854*1.2</f>
        <v>28.799999999999997</v>
      </c>
      <c r="AYW854" s="10"/>
      <c r="AYX854" s="239"/>
      <c r="AYY854" s="179" t="s">
        <v>113</v>
      </c>
      <c r="AYZ854" s="361" t="s">
        <v>2492</v>
      </c>
      <c r="AZB854" s="180"/>
      <c r="AZC854" s="180">
        <f>VLOOKUP(AYZ854,$A$879:$F$2508,6,FALSE)</f>
        <v>5</v>
      </c>
      <c r="AZD854" s="179" t="s">
        <v>67</v>
      </c>
      <c r="AZE854" s="10">
        <f>AZC854*1.2</f>
        <v>6</v>
      </c>
      <c r="AZF854" s="10"/>
      <c r="AZG854" s="239"/>
      <c r="AZH854" s="179" t="s">
        <v>113</v>
      </c>
      <c r="AZI854" s="361" t="s">
        <v>980</v>
      </c>
      <c r="AZK854" s="180"/>
      <c r="AZL854" s="180">
        <f>VLOOKUP(AZI854,$A$879:$F$2508,6,FALSE)</f>
        <v>15</v>
      </c>
      <c r="AZM854" s="179" t="s">
        <v>67</v>
      </c>
      <c r="AZN854" s="10">
        <f>AZL854*1.2</f>
        <v>18</v>
      </c>
      <c r="AZO854" s="10"/>
      <c r="AZP854" s="239"/>
      <c r="AZQ854" s="179" t="s">
        <v>113</v>
      </c>
      <c r="AZR854" s="361" t="s">
        <v>2131</v>
      </c>
      <c r="AZT854" s="180"/>
      <c r="AZU854" s="180">
        <f>VLOOKUP(AZR854,$A$879:$F$2508,6,FALSE)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1" t="s">
        <v>970</v>
      </c>
      <c r="BAC854" s="180"/>
      <c r="BAD854" s="180">
        <f>VLOOKUP(BAA854,$A$879:$F$2508,6,FALSE)</f>
        <v>0</v>
      </c>
      <c r="BAE854" s="179" t="s">
        <v>67</v>
      </c>
      <c r="BAF854" s="10">
        <f>BAD854*1.2</f>
        <v>0</v>
      </c>
      <c r="BAG854" s="10"/>
      <c r="BAH854" s="239"/>
      <c r="BAI854" s="179" t="s">
        <v>113</v>
      </c>
      <c r="BAJ854" s="441" t="s">
        <v>2131</v>
      </c>
      <c r="BAL854" s="180"/>
      <c r="BAM854" s="180">
        <f>VLOOKUP(BAJ854,$A$879:$F$2508,6,FALSE)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1" t="s">
        <v>2141</v>
      </c>
      <c r="BAU854" s="180"/>
      <c r="BAV854" s="180">
        <f>VLOOKUP(BAS854,$A$879:$F$2508,6,FALSE)</f>
        <v>64</v>
      </c>
      <c r="BAW854" s="179" t="s">
        <v>67</v>
      </c>
      <c r="BAX854" s="10">
        <f>BAV854*1.2</f>
        <v>76.8</v>
      </c>
      <c r="BAY854" s="10"/>
      <c r="BAZ854" s="239"/>
      <c r="BBA854" s="179" t="s">
        <v>113</v>
      </c>
      <c r="BBB854" s="361" t="s">
        <v>970</v>
      </c>
      <c r="BBD854" s="180"/>
      <c r="BBE854" s="180">
        <f>VLOOKUP(BBB854,$A$879:$F$2508,6,FALSE)</f>
        <v>0</v>
      </c>
      <c r="BBF854" s="179" t="s">
        <v>67</v>
      </c>
      <c r="BBG854" s="10">
        <f>BBE854*1.2</f>
        <v>0</v>
      </c>
      <c r="BBH854" s="10"/>
      <c r="BBI854" s="239"/>
      <c r="BBJ854" s="179" t="s">
        <v>113</v>
      </c>
      <c r="BBK854" s="361" t="s">
        <v>2342</v>
      </c>
      <c r="BBM854" s="180"/>
      <c r="BBN854" s="180">
        <f>VLOOKUP(BBK854,$A$879:$F$2508,6,FALSE)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7" t="s">
        <v>502</v>
      </c>
      <c r="BBV854" s="180"/>
      <c r="BBW854" s="180">
        <f>VLOOKUP(BBT854,$A$879:$F$2508,6,FALSE)</f>
        <v>9</v>
      </c>
      <c r="BBX854" s="179" t="s">
        <v>67</v>
      </c>
      <c r="BBY854" s="10">
        <f>BBW854*1.2</f>
        <v>10.799999999999999</v>
      </c>
      <c r="BBZ854" s="10"/>
      <c r="BCA854" s="239"/>
      <c r="BCB854" s="179" t="s">
        <v>113</v>
      </c>
      <c r="BCC854" s="361" t="s">
        <v>582</v>
      </c>
      <c r="BCE854" s="180"/>
      <c r="BCF854" s="180">
        <f>VLOOKUP(BCC854,$A$879:$F$2508,6,FALSE)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1" t="s">
        <v>2462</v>
      </c>
      <c r="BCN854" s="180"/>
      <c r="BCO854" s="180">
        <f>VLOOKUP(BCL854,$A$879:$F$2508,6,FALSE)</f>
        <v>2</v>
      </c>
      <c r="BCP854" s="179" t="s">
        <v>67</v>
      </c>
      <c r="BCQ854" s="10">
        <f>BCO854*1.2</f>
        <v>2.4</v>
      </c>
      <c r="BCR854" s="10"/>
      <c r="BCS854" s="239"/>
      <c r="BCT854" s="179" t="s">
        <v>113</v>
      </c>
      <c r="BCU854" s="371" t="s">
        <v>2518</v>
      </c>
      <c r="BCW854" s="180"/>
      <c r="BCX854" s="180">
        <f>VLOOKUP(BCU854,$A$879:$F$2508,6,FALSE)</f>
        <v>24</v>
      </c>
      <c r="BCY854" s="179" t="s">
        <v>67</v>
      </c>
      <c r="BCZ854" s="10">
        <f>BCX854*1.2</f>
        <v>28.799999999999997</v>
      </c>
      <c r="BDA854" s="10"/>
      <c r="BDB854" s="239"/>
      <c r="BDC854" s="179" t="s">
        <v>113</v>
      </c>
      <c r="BDD854" s="367" t="s">
        <v>1009</v>
      </c>
      <c r="BDF854" s="180"/>
      <c r="BDG854" s="180">
        <f>VLOOKUP(BDD854,$A$879:$F$2508,6,FALSE)</f>
        <v>4</v>
      </c>
      <c r="BDH854" s="179" t="s">
        <v>67</v>
      </c>
      <c r="BDI854" s="10">
        <f>BDG854*1.2</f>
        <v>4.8</v>
      </c>
      <c r="BDJ854" s="10"/>
      <c r="BDK854" s="239"/>
      <c r="BDL854" s="179" t="s">
        <v>113</v>
      </c>
      <c r="BDM854" s="361" t="s">
        <v>467</v>
      </c>
      <c r="BDO854" s="180"/>
      <c r="BDP854" s="180">
        <f>VLOOKUP(BDM854,$A$879:$F$2508,6,FALSE)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1" t="s">
        <v>1963</v>
      </c>
      <c r="BDX854" s="180"/>
      <c r="BDY854" s="180">
        <f>VLOOKUP(BDV854,$A$879:$F$2508,6,FALSE)</f>
        <v>22</v>
      </c>
      <c r="BDZ854" s="179" t="s">
        <v>67</v>
      </c>
      <c r="BEA854" s="10">
        <f>BDY854*1.2</f>
        <v>26.4</v>
      </c>
      <c r="BEB854" s="10"/>
      <c r="BEC854" s="239"/>
      <c r="BED854" s="179" t="s">
        <v>113</v>
      </c>
      <c r="BEE854" s="361" t="s">
        <v>2518</v>
      </c>
      <c r="BEG854" s="180"/>
      <c r="BEH854" s="180">
        <f>VLOOKUP(BEE854,$A$879:$F$2508,6,FALSE)</f>
        <v>24</v>
      </c>
      <c r="BEI854" s="179" t="s">
        <v>67</v>
      </c>
      <c r="BEJ854" s="10">
        <f>BEH854*1.2</f>
        <v>28.799999999999997</v>
      </c>
      <c r="BEK854" s="10"/>
      <c r="BEL854" s="239"/>
      <c r="BEM854" s="179" t="s">
        <v>113</v>
      </c>
      <c r="BEN854" s="361" t="s">
        <v>464</v>
      </c>
      <c r="BEP854" s="180"/>
      <c r="BEQ854" s="180">
        <f>VLOOKUP(BEN854,$A$879:$F$2508,6,FALSE)</f>
        <v>9</v>
      </c>
      <c r="BER854" s="179" t="s">
        <v>67</v>
      </c>
      <c r="BES854" s="10">
        <f>BEQ854*1.2</f>
        <v>10.799999999999999</v>
      </c>
      <c r="BET854" s="10"/>
      <c r="BEU854" s="239"/>
      <c r="BEV854" s="179" t="s">
        <v>113</v>
      </c>
      <c r="BEW854" s="361" t="s">
        <v>560</v>
      </c>
      <c r="BEY854" s="180"/>
      <c r="BEZ854" s="180">
        <f>VLOOKUP(BEW854,$A$879:$F$2508,6,FALSE)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1" t="s">
        <v>467</v>
      </c>
      <c r="BFH854" s="180"/>
      <c r="BFI854" s="180">
        <f>VLOOKUP(BFF854,$A$879:$F$2508,6,FALSE)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1" t="s">
        <v>534</v>
      </c>
      <c r="BFQ854" s="180"/>
      <c r="BFR854" s="180">
        <f>VLOOKUP(BFO854,$A$879:$F$2508,6,FALSE)</f>
        <v>0</v>
      </c>
      <c r="BFS854" s="179" t="s">
        <v>67</v>
      </c>
      <c r="BFT854" s="10">
        <f>BFR854*1.2</f>
        <v>0</v>
      </c>
      <c r="BFU854" s="10"/>
      <c r="BFV854" s="239"/>
      <c r="BFW854" s="179" t="s">
        <v>113</v>
      </c>
      <c r="BFX854" s="371" t="s">
        <v>970</v>
      </c>
      <c r="BFZ854" s="180"/>
      <c r="BGA854" s="180">
        <f>VLOOKUP(BFX854,$A$879:$F$2508,6,FALSE)</f>
        <v>0</v>
      </c>
      <c r="BGB854" s="179" t="s">
        <v>67</v>
      </c>
      <c r="BGC854" s="10">
        <f>BGA854*1.2</f>
        <v>0</v>
      </c>
      <c r="BGD854" s="10"/>
      <c r="BGE854" s="239"/>
      <c r="BGF854" s="179" t="s">
        <v>113</v>
      </c>
      <c r="BGG854" s="361" t="s">
        <v>970</v>
      </c>
      <c r="BGI854" s="180"/>
      <c r="BGJ854" s="180">
        <f>VLOOKUP(BGG854,$A$879:$F$2508,6,FALSE)</f>
        <v>0</v>
      </c>
      <c r="BGK854" s="179" t="s">
        <v>67</v>
      </c>
      <c r="BGL854" s="10">
        <f>BGJ854*1.2</f>
        <v>0</v>
      </c>
      <c r="BGM854" s="10"/>
      <c r="BGN854" s="239"/>
      <c r="BGO854" s="179" t="s">
        <v>113</v>
      </c>
      <c r="BGP854" s="371" t="s">
        <v>534</v>
      </c>
      <c r="BGR854" s="180"/>
      <c r="BGS854" s="180">
        <f>VLOOKUP(BGP854,$A$879:$F$2508,6,FALSE)</f>
        <v>0</v>
      </c>
      <c r="BGT854" s="179" t="s">
        <v>67</v>
      </c>
      <c r="BGU854" s="10">
        <f>BGS854*1.2</f>
        <v>0</v>
      </c>
      <c r="BGV854" s="10"/>
      <c r="BGW854" s="239"/>
      <c r="BGX854" s="179" t="s">
        <v>113</v>
      </c>
      <c r="BGY854" s="361" t="s">
        <v>2620</v>
      </c>
      <c r="BHA854" s="180"/>
      <c r="BHB854" s="180">
        <f>VLOOKUP(BGY854,$A$879:$F$2508,6,FALSE)</f>
        <v>20</v>
      </c>
      <c r="BHC854" s="179" t="s">
        <v>67</v>
      </c>
      <c r="BHD854" s="10">
        <f>BHB854*1.2</f>
        <v>24</v>
      </c>
      <c r="BHE854" s="10"/>
    </row>
    <row r="855" spans="1:1565" s="14" customFormat="1" ht="15">
      <c r="A855" s="179" t="s">
        <v>114</v>
      </c>
      <c r="B855" s="363" t="s">
        <v>2141</v>
      </c>
      <c r="D855" s="180"/>
      <c r="E855" s="180">
        <f>VLOOKUP(B855,$A$879:$F$2508,6,FALSE)</f>
        <v>64</v>
      </c>
      <c r="F855" s="179" t="s">
        <v>69</v>
      </c>
      <c r="G855" s="10">
        <f>E855*1.1</f>
        <v>70.400000000000006</v>
      </c>
      <c r="H855" s="10"/>
      <c r="I855" s="233"/>
      <c r="J855" s="179" t="s">
        <v>114</v>
      </c>
      <c r="K855" s="361" t="s">
        <v>3333</v>
      </c>
      <c r="M855" s="180"/>
      <c r="N855" s="180">
        <f>VLOOKUP(K855,$A$879:$F$2508,6,FALSE)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1" t="s">
        <v>489</v>
      </c>
      <c r="V855" s="180"/>
      <c r="W855" s="180">
        <f>VLOOKUP(T855,$A$879:$F$2508,6,FALSE)</f>
        <v>91</v>
      </c>
      <c r="X855" s="179" t="s">
        <v>69</v>
      </c>
      <c r="Y855" s="10">
        <f>W855*1.1</f>
        <v>100.10000000000001</v>
      </c>
      <c r="Z855" s="10"/>
      <c r="AA855" s="233"/>
      <c r="AB855" s="179" t="s">
        <v>114</v>
      </c>
      <c r="AC855" s="361" t="s">
        <v>464</v>
      </c>
      <c r="AE855" s="180"/>
      <c r="AF855" s="180">
        <f>VLOOKUP(AC855,$A$879:$F$2508,6,FALSE)</f>
        <v>9</v>
      </c>
      <c r="AG855" s="179" t="s">
        <v>69</v>
      </c>
      <c r="AH855" s="10">
        <f>AF855*1.1</f>
        <v>9.9</v>
      </c>
      <c r="AI855" s="10"/>
      <c r="AJ855" s="233"/>
      <c r="AK855" s="179" t="s">
        <v>114</v>
      </c>
      <c r="AL855" s="361" t="s">
        <v>2141</v>
      </c>
      <c r="AN855" s="180"/>
      <c r="AO855" s="180">
        <f>VLOOKUP(AL855,$A$879:$F$2508,6,FALSE)</f>
        <v>64</v>
      </c>
      <c r="AP855" s="179" t="s">
        <v>69</v>
      </c>
      <c r="AQ855" s="10">
        <f>AO855*1.1</f>
        <v>70.400000000000006</v>
      </c>
      <c r="AR855" s="10"/>
      <c r="AS855" s="233"/>
      <c r="AT855" s="179" t="s">
        <v>114</v>
      </c>
      <c r="AU855" s="361" t="s">
        <v>2523</v>
      </c>
      <c r="AW855" s="180"/>
      <c r="AX855" s="180">
        <f>VLOOKUP(AU855,$A$879:$F$2508,6,FALSE)</f>
        <v>24</v>
      </c>
      <c r="AY855" s="179" t="s">
        <v>69</v>
      </c>
      <c r="AZ855" s="10">
        <f>AX855*1.1</f>
        <v>26.400000000000002</v>
      </c>
      <c r="BA855" s="10"/>
      <c r="BB855" s="233"/>
      <c r="BC855" s="179" t="s">
        <v>114</v>
      </c>
      <c r="BD855" s="361" t="s">
        <v>2141</v>
      </c>
      <c r="BF855" s="180"/>
      <c r="BG855" s="180">
        <f>VLOOKUP(BD855,$A$879:$F$2508,6,FALSE)</f>
        <v>64</v>
      </c>
      <c r="BH855" s="179" t="s">
        <v>69</v>
      </c>
      <c r="BI855" s="10">
        <f>BG855*1.1</f>
        <v>70.400000000000006</v>
      </c>
      <c r="BJ855" s="10"/>
      <c r="BK855" s="233"/>
      <c r="BL855" s="179" t="s">
        <v>114</v>
      </c>
      <c r="BM855" s="361" t="s">
        <v>3118</v>
      </c>
      <c r="BO855" s="180"/>
      <c r="BP855" s="180">
        <f>VLOOKUP(BM855,$A$879:$F$2508,6,FALSE)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1" t="s">
        <v>3118</v>
      </c>
      <c r="BX855" s="180"/>
      <c r="BY855" s="180">
        <f>VLOOKUP(BV855,$A$879:$F$2508,6,FALSE)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1" t="s">
        <v>970</v>
      </c>
      <c r="CG855" s="180"/>
      <c r="CH855" s="180">
        <f>VLOOKUP(CE855,$A$879:$F$2508,6,FALSE)</f>
        <v>0</v>
      </c>
      <c r="CI855" s="179" t="s">
        <v>69</v>
      </c>
      <c r="CJ855" s="10">
        <f>CH855*1.1</f>
        <v>0</v>
      </c>
      <c r="CK855" s="10"/>
      <c r="CL855" s="233"/>
      <c r="CM855" s="179" t="s">
        <v>114</v>
      </c>
      <c r="CN855" s="361" t="s">
        <v>2141</v>
      </c>
      <c r="CP855" s="180"/>
      <c r="CQ855" s="180">
        <f>VLOOKUP(CN855,$A$879:$F$2508,6,FALSE)</f>
        <v>64</v>
      </c>
      <c r="CR855" s="179" t="s">
        <v>69</v>
      </c>
      <c r="CS855" s="10">
        <f>CQ855*1.1</f>
        <v>70.400000000000006</v>
      </c>
      <c r="CT855" s="10"/>
      <c r="CU855" s="233"/>
      <c r="CV855" s="179" t="s">
        <v>114</v>
      </c>
      <c r="CW855" s="361" t="s">
        <v>2628</v>
      </c>
      <c r="CY855" s="180"/>
      <c r="CZ855" s="180">
        <f>VLOOKUP(CW855,$A$879:$F$2508,6,FALSE)</f>
        <v>0</v>
      </c>
      <c r="DA855" s="179" t="s">
        <v>69</v>
      </c>
      <c r="DB855" s="10">
        <f>CZ855*1.1</f>
        <v>0</v>
      </c>
      <c r="DC855" s="10"/>
      <c r="DD855" s="233"/>
      <c r="DE855" s="179" t="s">
        <v>114</v>
      </c>
      <c r="DF855" s="361" t="s">
        <v>1970</v>
      </c>
      <c r="DH855" s="180"/>
      <c r="DI855" s="180">
        <f>VLOOKUP(DF855,$A$879:$F$2508,6,FALSE)</f>
        <v>0</v>
      </c>
      <c r="DJ855" s="179" t="s">
        <v>69</v>
      </c>
      <c r="DK855" s="10">
        <f>DI855*1.1</f>
        <v>0</v>
      </c>
      <c r="DL855" s="10"/>
      <c r="DM855" s="233"/>
      <c r="DN855" s="179" t="s">
        <v>114</v>
      </c>
      <c r="DO855" s="361" t="s">
        <v>2131</v>
      </c>
      <c r="DQ855" s="180"/>
      <c r="DR855" s="180">
        <f>VLOOKUP(DO855,$A$879:$F$2508,6,FALSE)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1" t="s">
        <v>464</v>
      </c>
      <c r="DZ855" s="180"/>
      <c r="EA855" s="180">
        <f>VLOOKUP(DX855,$A$879:$F$2508,6,FALSE)</f>
        <v>9</v>
      </c>
      <c r="EB855" s="179" t="s">
        <v>69</v>
      </c>
      <c r="EC855" s="10">
        <f>EA855*1.1</f>
        <v>9.9</v>
      </c>
      <c r="ED855" s="10"/>
      <c r="EE855" s="233"/>
      <c r="EF855" s="179" t="s">
        <v>114</v>
      </c>
      <c r="EG855" s="361" t="s">
        <v>502</v>
      </c>
      <c r="EI855" s="180"/>
      <c r="EJ855" s="180">
        <f>VLOOKUP(EG855,$A$879:$F$2508,6,FALSE)</f>
        <v>9</v>
      </c>
      <c r="EK855" s="179" t="s">
        <v>69</v>
      </c>
      <c r="EL855" s="10">
        <f>EJ855*1.1</f>
        <v>9.9</v>
      </c>
      <c r="EM855" s="10"/>
      <c r="EN855" s="233"/>
      <c r="EO855" s="179" t="s">
        <v>114</v>
      </c>
      <c r="EP855" s="361" t="s">
        <v>501</v>
      </c>
      <c r="ER855" s="180"/>
      <c r="ES855" s="180">
        <f>VLOOKUP(EP855,$A$879:$F$2508,6,FALSE)</f>
        <v>31</v>
      </c>
      <c r="ET855" s="179" t="s">
        <v>69</v>
      </c>
      <c r="EU855" s="10">
        <f>ES855*1.1</f>
        <v>34.1</v>
      </c>
      <c r="EV855" s="10"/>
      <c r="EW855" s="233"/>
      <c r="EX855" s="179" t="s">
        <v>114</v>
      </c>
      <c r="EY855" s="361" t="s">
        <v>2518</v>
      </c>
      <c r="FA855" s="180"/>
      <c r="FB855" s="180">
        <f>VLOOKUP(EY855,$A$879:$F$2508,6,FALSE)</f>
        <v>24</v>
      </c>
      <c r="FC855" s="179" t="s">
        <v>69</v>
      </c>
      <c r="FD855" s="10">
        <f>FB855*1.1</f>
        <v>26.400000000000002</v>
      </c>
      <c r="FE855" s="10"/>
      <c r="FF855" s="233"/>
      <c r="FG855" s="179" t="s">
        <v>114</v>
      </c>
      <c r="FH855" s="361" t="s">
        <v>1024</v>
      </c>
      <c r="FJ855" s="180"/>
      <c r="FK855" s="180">
        <f>VLOOKUP(FH855,$A$879:$F$2508,6,FALSE)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1" t="s">
        <v>464</v>
      </c>
      <c r="FS855" s="180"/>
      <c r="FT855" s="180">
        <f>VLOOKUP(FQ855,$A$879:$F$2508,6,FALSE)</f>
        <v>9</v>
      </c>
      <c r="FU855" s="179" t="s">
        <v>69</v>
      </c>
      <c r="FV855" s="10">
        <f>FT855*1.1</f>
        <v>9.9</v>
      </c>
      <c r="FW855" s="10"/>
      <c r="FX855" s="233"/>
      <c r="FY855" s="179" t="s">
        <v>114</v>
      </c>
      <c r="FZ855" s="369" t="s">
        <v>183</v>
      </c>
      <c r="GB855" s="180"/>
      <c r="GC855" s="180" t="e">
        <f>VLOOKUP(FZ855,$A$879:$F$2508,6,FALSE)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1" t="s">
        <v>3333</v>
      </c>
      <c r="GK855" s="180"/>
      <c r="GL855" s="180">
        <f>VLOOKUP(GI855,$A$879:$F$2508,6,FALSE)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1" t="s">
        <v>2595</v>
      </c>
      <c r="GT855" s="180"/>
      <c r="GU855" s="180">
        <f>VLOOKUP(GR855,$A$879:$F$2508,6,FALSE)</f>
        <v>9</v>
      </c>
      <c r="GV855" s="179" t="s">
        <v>69</v>
      </c>
      <c r="GW855" s="10">
        <f>GU855*1.1</f>
        <v>9.9</v>
      </c>
      <c r="GX855" s="10"/>
      <c r="GY855" s="233"/>
      <c r="GZ855" s="179" t="s">
        <v>114</v>
      </c>
      <c r="HA855" s="361" t="s">
        <v>464</v>
      </c>
      <c r="HC855" s="180"/>
      <c r="HD855" s="180">
        <f>VLOOKUP(HA855,$A$879:$F$2508,6,FALSE)</f>
        <v>9</v>
      </c>
      <c r="HE855" s="179" t="s">
        <v>69</v>
      </c>
      <c r="HF855" s="10">
        <f>HD855*1.1</f>
        <v>9.9</v>
      </c>
      <c r="HG855" s="10"/>
      <c r="HH855" s="233"/>
      <c r="HI855" s="179" t="s">
        <v>114</v>
      </c>
      <c r="HJ855" s="361" t="s">
        <v>2141</v>
      </c>
      <c r="HL855" s="180"/>
      <c r="HM855" s="180">
        <f>VLOOKUP(HJ855,$A$879:$F$2508,6,FALSE)</f>
        <v>64</v>
      </c>
      <c r="HN855" s="179" t="s">
        <v>69</v>
      </c>
      <c r="HO855" s="10">
        <f>HM855*1.1</f>
        <v>70.400000000000006</v>
      </c>
      <c r="HP855" s="10"/>
      <c r="HQ855" s="233"/>
      <c r="HR855" s="179" t="s">
        <v>114</v>
      </c>
      <c r="HS855" s="361" t="s">
        <v>502</v>
      </c>
      <c r="HU855" s="180"/>
      <c r="HV855" s="180">
        <f>VLOOKUP(HS855,$A$879:$F$2508,6,FALSE)</f>
        <v>9</v>
      </c>
      <c r="HW855" s="179" t="s">
        <v>69</v>
      </c>
      <c r="HX855" s="10">
        <f>HV855*1.1</f>
        <v>9.9</v>
      </c>
      <c r="HY855" s="10"/>
      <c r="HZ855" s="233"/>
      <c r="IA855" s="179" t="s">
        <v>114</v>
      </c>
      <c r="IB855" s="361" t="s">
        <v>970</v>
      </c>
      <c r="ID855" s="180"/>
      <c r="IE855" s="180">
        <f>VLOOKUP(IB855,$A$879:$F$2508,6,FALSE)</f>
        <v>0</v>
      </c>
      <c r="IF855" s="179" t="s">
        <v>69</v>
      </c>
      <c r="IG855" s="10">
        <f>IE855*1.1</f>
        <v>0</v>
      </c>
      <c r="IH855" s="10"/>
      <c r="II855" s="233"/>
      <c r="IJ855" s="179" t="s">
        <v>114</v>
      </c>
      <c r="IK855" s="361" t="s">
        <v>628</v>
      </c>
      <c r="IM855" s="180"/>
      <c r="IN855" s="180">
        <f>VLOOKUP(IK855,$A$879:$F$2508,6,FALSE)</f>
        <v>31</v>
      </c>
      <c r="IO855" s="179" t="s">
        <v>69</v>
      </c>
      <c r="IP855" s="10">
        <f>IN855*1.1</f>
        <v>34.1</v>
      </c>
      <c r="IQ855" s="10"/>
      <c r="IR855" s="233"/>
      <c r="IS855" s="179" t="s">
        <v>114</v>
      </c>
      <c r="IT855" s="361" t="s">
        <v>2650</v>
      </c>
      <c r="IV855" s="180"/>
      <c r="IW855" s="180">
        <f>VLOOKUP(IT855,$A$879:$F$2508,6,FALSE)</f>
        <v>3</v>
      </c>
      <c r="IX855" s="179" t="s">
        <v>69</v>
      </c>
      <c r="IY855" s="10">
        <f>IW855*1.1</f>
        <v>3.3000000000000003</v>
      </c>
      <c r="IZ855" s="10"/>
      <c r="JA855" s="233"/>
      <c r="JB855" s="179" t="s">
        <v>114</v>
      </c>
      <c r="JC855" s="361" t="s">
        <v>980</v>
      </c>
      <c r="JE855" s="180"/>
      <c r="JF855" s="180">
        <f>VLOOKUP(JC855,$A$879:$F$2508,6,FALSE)</f>
        <v>15</v>
      </c>
      <c r="JG855" s="179" t="s">
        <v>69</v>
      </c>
      <c r="JH855" s="10">
        <f>JF855*1.1</f>
        <v>16.5</v>
      </c>
      <c r="JI855" s="10"/>
      <c r="JJ855" s="233"/>
      <c r="JK855" s="179" t="s">
        <v>114</v>
      </c>
      <c r="JL855" s="361" t="s">
        <v>2131</v>
      </c>
      <c r="JN855" s="180"/>
      <c r="JO855" s="180">
        <f>VLOOKUP(JL855,$A$879:$F$2508,6,FALSE)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1" t="s">
        <v>2518</v>
      </c>
      <c r="JW855" s="180"/>
      <c r="JX855" s="180">
        <f>VLOOKUP(JU855,$A$879:$F$2508,6,FALSE)</f>
        <v>24</v>
      </c>
      <c r="JY855" s="179" t="s">
        <v>69</v>
      </c>
      <c r="JZ855" s="10">
        <f>JX855*1.1</f>
        <v>26.400000000000002</v>
      </c>
      <c r="KA855" s="10"/>
      <c r="KB855" s="233"/>
      <c r="KC855" s="179" t="s">
        <v>114</v>
      </c>
      <c r="KD855" s="369" t="s">
        <v>183</v>
      </c>
      <c r="KF855" s="180"/>
      <c r="KG855" s="180" t="e">
        <f>VLOOKUP(KD855,$A$879:$F$2508,6,FALSE)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1" t="s">
        <v>1493</v>
      </c>
      <c r="KO855" s="180"/>
      <c r="KP855" s="180">
        <f>VLOOKUP(KM855,$A$879:$F$2508,6,FALSE)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1" t="s">
        <v>2628</v>
      </c>
      <c r="KX855" s="180"/>
      <c r="KY855" s="180">
        <f>VLOOKUP(KV855,$A$879:$F$2508,6,FALSE)</f>
        <v>0</v>
      </c>
      <c r="KZ855" s="179" t="s">
        <v>69</v>
      </c>
      <c r="LA855" s="10">
        <f>KY855*1.1</f>
        <v>0</v>
      </c>
      <c r="LB855" s="10"/>
      <c r="LC855" s="233"/>
      <c r="LD855" s="179" t="s">
        <v>114</v>
      </c>
      <c r="LE855" s="369" t="s">
        <v>183</v>
      </c>
      <c r="LG855" s="180"/>
      <c r="LH855" s="180" t="e">
        <f>VLOOKUP(LE855,$A$879:$F$2508,6,FALSE)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1" t="s">
        <v>464</v>
      </c>
      <c r="LP855" s="180"/>
      <c r="LQ855" s="180">
        <f>VLOOKUP(LN855,$A$879:$F$2508,6,FALSE)</f>
        <v>9</v>
      </c>
      <c r="LR855" s="179" t="s">
        <v>69</v>
      </c>
      <c r="LS855" s="10">
        <f>LQ855*1.1</f>
        <v>9.9</v>
      </c>
      <c r="LT855" s="10"/>
      <c r="LU855" s="233"/>
      <c r="LV855" s="179" t="s">
        <v>114</v>
      </c>
      <c r="LW855" s="361" t="s">
        <v>2595</v>
      </c>
      <c r="LY855" s="180"/>
      <c r="LZ855" s="180">
        <f>VLOOKUP(LW855,$A$879:$F$2508,6,FALSE)</f>
        <v>9</v>
      </c>
      <c r="MA855" s="179" t="s">
        <v>69</v>
      </c>
      <c r="MB855" s="10">
        <f>LZ855*1.1</f>
        <v>9.9</v>
      </c>
      <c r="MC855" s="10"/>
      <c r="MD855" s="233"/>
      <c r="ME855" s="179" t="s">
        <v>114</v>
      </c>
      <c r="MF855" s="361" t="s">
        <v>1010</v>
      </c>
      <c r="MH855" s="180"/>
      <c r="MI855" s="180">
        <f>VLOOKUP(MF855,$A$879:$F$2508,6,FALSE)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9" t="s">
        <v>183</v>
      </c>
      <c r="MQ855" s="180"/>
      <c r="MR855" s="180" t="e">
        <f>VLOOKUP(MO855,$A$879:$F$2508,6,FALSE)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1" t="s">
        <v>2131</v>
      </c>
      <c r="MZ855" s="180"/>
      <c r="NA855" s="180">
        <f>VLOOKUP(MX855,$A$879:$F$2508,6,FALSE)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1" t="s">
        <v>2141</v>
      </c>
      <c r="NI855" s="180"/>
      <c r="NJ855" s="180">
        <f>VLOOKUP(NG855,$A$879:$F$2508,6,FALSE)</f>
        <v>64</v>
      </c>
      <c r="NK855" s="179" t="s">
        <v>69</v>
      </c>
      <c r="NL855" s="10">
        <f>NJ855*1.1</f>
        <v>70.400000000000006</v>
      </c>
      <c r="NM855" s="10"/>
      <c r="NN855" s="233"/>
      <c r="NO855" s="179" t="s">
        <v>114</v>
      </c>
      <c r="NP855" s="361" t="s">
        <v>2562</v>
      </c>
      <c r="NR855" s="180"/>
      <c r="NS855" s="180">
        <f>VLOOKUP(NP855,$A$879:$F$2508,6,FALSE)</f>
        <v>16</v>
      </c>
      <c r="NT855" s="179" t="s">
        <v>69</v>
      </c>
      <c r="NU855" s="10">
        <f>NS855*1.1</f>
        <v>17.600000000000001</v>
      </c>
      <c r="NV855" s="10"/>
      <c r="NW855" s="233"/>
      <c r="NX855" s="179" t="s">
        <v>114</v>
      </c>
      <c r="NY855" s="361" t="s">
        <v>1491</v>
      </c>
      <c r="OA855" s="180"/>
      <c r="OB855" s="180">
        <f>VLOOKUP(NY855,$A$879:$F$2508,6,FALSE)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1" t="s">
        <v>464</v>
      </c>
      <c r="OJ855" s="180"/>
      <c r="OK855" s="180">
        <f>VLOOKUP(OH855,$A$879:$F$2508,6,FALSE)</f>
        <v>9</v>
      </c>
      <c r="OL855" s="179" t="s">
        <v>69</v>
      </c>
      <c r="OM855" s="10">
        <f>OK855*1.1</f>
        <v>9.9</v>
      </c>
      <c r="ON855" s="10"/>
      <c r="OO855" s="233"/>
      <c r="OP855" s="179" t="s">
        <v>114</v>
      </c>
      <c r="OQ855" s="361" t="s">
        <v>1009</v>
      </c>
      <c r="OS855" s="180"/>
      <c r="OT855" s="180">
        <f>VLOOKUP(OQ855,$A$879:$F$2508,6,FALSE)</f>
        <v>4</v>
      </c>
      <c r="OU855" s="179" t="s">
        <v>69</v>
      </c>
      <c r="OV855" s="10">
        <f>OT855*1.1</f>
        <v>4.4000000000000004</v>
      </c>
      <c r="OW855" s="10"/>
      <c r="OX855" s="233"/>
      <c r="OY855" s="179" t="s">
        <v>114</v>
      </c>
      <c r="OZ855" s="371" t="s">
        <v>1493</v>
      </c>
      <c r="PB855" s="180"/>
      <c r="PC855" s="180">
        <f>VLOOKUP(OZ855,$A$879:$F$2508,6,FALSE)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1" t="s">
        <v>3337</v>
      </c>
      <c r="PK855" s="180"/>
      <c r="PL855" s="180">
        <f>VLOOKUP(PI855,$A$879:$F$2508,6,FALSE)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1" t="s">
        <v>501</v>
      </c>
      <c r="PT855" s="180"/>
      <c r="PU855" s="180">
        <f>VLOOKUP(PR855,$A$879:$F$2508,6,FALSE)</f>
        <v>31</v>
      </c>
      <c r="PV855" s="179" t="s">
        <v>69</v>
      </c>
      <c r="PW855" s="10">
        <f>PU855*1.1</f>
        <v>34.1</v>
      </c>
      <c r="PX855" s="10"/>
      <c r="PY855" s="233"/>
      <c r="PZ855" s="179" t="s">
        <v>114</v>
      </c>
      <c r="QA855" s="363" t="s">
        <v>1986</v>
      </c>
      <c r="QC855" s="180"/>
      <c r="QD855" s="180">
        <f>VLOOKUP(QA855,$A$879:$F$2508,6,FALSE)</f>
        <v>70</v>
      </c>
      <c r="QE855" s="179" t="s">
        <v>69</v>
      </c>
      <c r="QF855" s="10">
        <f>QD855*1.1</f>
        <v>77</v>
      </c>
      <c r="QG855" s="10"/>
      <c r="QH855" s="233"/>
      <c r="QI855" s="179" t="s">
        <v>114</v>
      </c>
      <c r="QJ855" s="369" t="s">
        <v>183</v>
      </c>
      <c r="QL855" s="180"/>
      <c r="QM855" s="180" t="e">
        <f>VLOOKUP(QJ855,$A$879:$F$2508,6,FALSE)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1" t="s">
        <v>534</v>
      </c>
      <c r="QU855" s="180"/>
      <c r="QV855" s="180">
        <f>VLOOKUP(QS855,$A$879:$F$2508,6,FALSE)</f>
        <v>0</v>
      </c>
      <c r="QW855" s="179" t="s">
        <v>69</v>
      </c>
      <c r="QX855" s="10">
        <f>QV855*1.1</f>
        <v>0</v>
      </c>
      <c r="QY855" s="10"/>
      <c r="QZ855" s="233"/>
      <c r="RA855" s="179" t="s">
        <v>114</v>
      </c>
      <c r="RB855" s="361" t="s">
        <v>2141</v>
      </c>
      <c r="RD855" s="180"/>
      <c r="RE855" s="180">
        <f>VLOOKUP(RB855,$A$879:$F$2508,6,FALSE)</f>
        <v>64</v>
      </c>
      <c r="RF855" s="179" t="s">
        <v>69</v>
      </c>
      <c r="RG855" s="10">
        <f>RE855*1.1</f>
        <v>70.400000000000006</v>
      </c>
      <c r="RH855" s="10"/>
      <c r="RI855" s="233"/>
      <c r="RJ855" s="179" t="s">
        <v>114</v>
      </c>
      <c r="RK855" s="361" t="s">
        <v>1970</v>
      </c>
      <c r="RM855" s="180"/>
      <c r="RN855" s="180">
        <f>VLOOKUP(RK855,$A$879:$F$2508,6,FALSE)</f>
        <v>0</v>
      </c>
      <c r="RO855" s="179" t="s">
        <v>69</v>
      </c>
      <c r="RP855" s="10">
        <f>RN855*1.1</f>
        <v>0</v>
      </c>
      <c r="RQ855" s="10"/>
      <c r="RR855" s="233"/>
      <c r="RS855" s="179" t="s">
        <v>114</v>
      </c>
      <c r="RT855" s="369" t="s">
        <v>183</v>
      </c>
      <c r="RV855" s="180"/>
      <c r="RW855" s="180" t="e">
        <f>VLOOKUP(RT855,$A$879:$F$2508,6,FALSE)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1" t="s">
        <v>1964</v>
      </c>
      <c r="SE855" s="180"/>
      <c r="SF855" s="180">
        <f>VLOOKUP(SC855,$A$879:$F$2508,6,FALSE)</f>
        <v>10</v>
      </c>
      <c r="SG855" s="179" t="s">
        <v>69</v>
      </c>
      <c r="SH855" s="10">
        <f>SF855*1.1</f>
        <v>11</v>
      </c>
      <c r="SI855" s="10"/>
      <c r="SJ855" s="239"/>
      <c r="SK855" s="179" t="s">
        <v>114</v>
      </c>
      <c r="SL855" s="361" t="s">
        <v>1986</v>
      </c>
      <c r="SN855" s="180"/>
      <c r="SO855" s="180">
        <f>VLOOKUP(SL855,$A$879:$F$2508,6,FALSE)</f>
        <v>70</v>
      </c>
      <c r="SP855" s="179" t="s">
        <v>69</v>
      </c>
      <c r="SQ855" s="10">
        <f>SO855*1.1</f>
        <v>77</v>
      </c>
      <c r="SR855" s="10"/>
      <c r="SS855" s="239"/>
      <c r="ST855" s="179" t="s">
        <v>114</v>
      </c>
      <c r="SU855" s="361" t="s">
        <v>2595</v>
      </c>
      <c r="SW855" s="180"/>
      <c r="SX855" s="180">
        <f>VLOOKUP(SU855,$A$879:$F$2508,6,FALSE)</f>
        <v>9</v>
      </c>
      <c r="SY855" s="179" t="s">
        <v>69</v>
      </c>
      <c r="SZ855" s="10">
        <f>SX855*1.1</f>
        <v>9.9</v>
      </c>
      <c r="TA855" s="10"/>
      <c r="TB855" s="239"/>
      <c r="TC855" s="179" t="s">
        <v>114</v>
      </c>
      <c r="TD855" s="369" t="s">
        <v>183</v>
      </c>
      <c r="TF855" s="180"/>
      <c r="TG855" s="180" t="e">
        <f>VLOOKUP(TD855,$A$879:$F$2508,6,FALSE)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1" t="s">
        <v>2136</v>
      </c>
      <c r="TO855" s="180"/>
      <c r="TP855" s="180">
        <f>VLOOKUP(TM855,$A$879:$F$2508,6,FALSE)</f>
        <v>0</v>
      </c>
      <c r="TQ855" s="179" t="s">
        <v>69</v>
      </c>
      <c r="TR855" s="10">
        <f>TP855*1.1</f>
        <v>0</v>
      </c>
      <c r="TS855" s="10"/>
      <c r="TT855" s="239"/>
      <c r="TU855" s="179" t="s">
        <v>114</v>
      </c>
      <c r="TV855" s="361" t="s">
        <v>1795</v>
      </c>
      <c r="TX855" s="180"/>
      <c r="TY855" s="180">
        <f>VLOOKUP(TV855,$A$879:$F$2508,6,FALSE)</f>
        <v>14</v>
      </c>
      <c r="TZ855" s="179" t="s">
        <v>69</v>
      </c>
      <c r="UA855" s="10">
        <f>TY855*1.1</f>
        <v>15.400000000000002</v>
      </c>
      <c r="UB855" s="10"/>
      <c r="UC855" s="239"/>
      <c r="UD855" s="179" t="s">
        <v>114</v>
      </c>
      <c r="UE855" s="361" t="s">
        <v>999</v>
      </c>
      <c r="UG855" s="180"/>
      <c r="UH855" s="180">
        <f>VLOOKUP(UE855,$A$879:$F$2508,6,FALSE)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9" t="s">
        <v>183</v>
      </c>
      <c r="UP855" s="180"/>
      <c r="UQ855" s="180" t="e">
        <f>VLOOKUP(UN855,$A$879:$F$2508,6,FALSE)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1" t="s">
        <v>2574</v>
      </c>
      <c r="UY855" s="180"/>
      <c r="UZ855" s="180">
        <f>VLOOKUP(UW855,$A$879:$F$2508,6,FALSE)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9" t="s">
        <v>183</v>
      </c>
      <c r="VH855" s="180"/>
      <c r="VI855" s="180" t="e">
        <f>VLOOKUP(VF855,$A$879:$F$2508,6,FALSE)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1" t="s">
        <v>2492</v>
      </c>
      <c r="VQ855" s="180"/>
      <c r="VR855" s="180">
        <f>VLOOKUP(VO855,$A$879:$F$2508,6,FALSE)</f>
        <v>5</v>
      </c>
      <c r="VS855" s="179" t="s">
        <v>69</v>
      </c>
      <c r="VT855" s="10">
        <f>VR855*1.1</f>
        <v>5.5</v>
      </c>
      <c r="VU855" s="10"/>
      <c r="VV855" s="239"/>
      <c r="VW855" s="179" t="s">
        <v>114</v>
      </c>
      <c r="VX855" s="369" t="s">
        <v>183</v>
      </c>
      <c r="VZ855" s="180"/>
      <c r="WA855" s="180" t="e">
        <f>VLOOKUP(VX855,$A$879:$F$2508,6,FALSE)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1" t="s">
        <v>2518</v>
      </c>
      <c r="WI855" s="248"/>
      <c r="WJ855" s="180">
        <f>VLOOKUP(WG855,$A$879:$F$2508,6,FALSE)</f>
        <v>24</v>
      </c>
      <c r="WK855" s="179" t="s">
        <v>69</v>
      </c>
      <c r="WL855" s="10">
        <f>WJ855*1.1</f>
        <v>26.400000000000002</v>
      </c>
      <c r="WN855" s="239"/>
      <c r="WO855" s="179" t="s">
        <v>114</v>
      </c>
      <c r="WP855" s="361" t="s">
        <v>2141</v>
      </c>
      <c r="WQ855" s="180"/>
      <c r="WR855" s="180"/>
      <c r="WS855" s="180">
        <f>VLOOKUP(WP855,$A$879:$F$2508,6,FALSE)</f>
        <v>64</v>
      </c>
      <c r="WT855" s="179" t="s">
        <v>69</v>
      </c>
      <c r="WU855" s="10">
        <f>WS855*1.1</f>
        <v>70.400000000000006</v>
      </c>
      <c r="WV855" s="10"/>
      <c r="WW855" s="239"/>
      <c r="WX855" s="179" t="s">
        <v>114</v>
      </c>
      <c r="WY855" s="361" t="s">
        <v>1491</v>
      </c>
      <c r="XA855" s="180"/>
      <c r="XB855" s="180">
        <f>VLOOKUP(WY855,$A$879:$F$2508,6,FALSE)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1" t="s">
        <v>2141</v>
      </c>
      <c r="XJ855" s="180"/>
      <c r="XK855" s="180">
        <f>VLOOKUP(XH855,$A$879:$F$2508,6,FALSE)</f>
        <v>64</v>
      </c>
      <c r="XL855" s="179" t="s">
        <v>69</v>
      </c>
      <c r="XM855" s="10">
        <f>XK855*1.1</f>
        <v>70.400000000000006</v>
      </c>
      <c r="XO855" s="239"/>
      <c r="XP855" s="179" t="s">
        <v>114</v>
      </c>
      <c r="XQ855" s="361" t="s">
        <v>502</v>
      </c>
      <c r="XS855" s="180"/>
      <c r="XT855" s="180">
        <f>VLOOKUP(XQ855,$A$879:$F$2508,6,FALSE)</f>
        <v>9</v>
      </c>
      <c r="XU855" s="179" t="s">
        <v>69</v>
      </c>
      <c r="XV855" s="10">
        <f>XT855*1.1</f>
        <v>9.9</v>
      </c>
      <c r="XW855" s="10"/>
      <c r="XX855" s="239"/>
      <c r="XY855" s="179" t="s">
        <v>114</v>
      </c>
      <c r="XZ855" s="361" t="s">
        <v>3240</v>
      </c>
      <c r="YB855" s="180"/>
      <c r="YC855" s="180">
        <f>VLOOKUP(XZ855,$A$879:$F$2508,6,FALSE)</f>
        <v>31</v>
      </c>
      <c r="YD855" s="179" t="s">
        <v>69</v>
      </c>
      <c r="YE855" s="10">
        <f>YC855*1.1</f>
        <v>34.1</v>
      </c>
      <c r="YG855" s="239"/>
      <c r="YH855" s="179" t="s">
        <v>114</v>
      </c>
      <c r="YI855" s="361" t="s">
        <v>2595</v>
      </c>
      <c r="YK855" s="180"/>
      <c r="YL855" s="180">
        <f>VLOOKUP(YI855,$A$879:$F$2508,6,FALSE)</f>
        <v>9</v>
      </c>
      <c r="YM855" s="179" t="s">
        <v>69</v>
      </c>
      <c r="YN855" s="10">
        <f>YL855*1.1</f>
        <v>9.9</v>
      </c>
      <c r="YO855" s="10"/>
      <c r="YP855" s="239"/>
      <c r="YQ855" s="179" t="s">
        <v>114</v>
      </c>
      <c r="YR855" s="361" t="s">
        <v>3333</v>
      </c>
      <c r="YT855" s="180"/>
      <c r="YU855" s="180">
        <f>VLOOKUP(YR855,$A$879:$F$2508,6,FALSE)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1" t="s">
        <v>2341</v>
      </c>
      <c r="ZC855" s="180"/>
      <c r="ZD855" s="180">
        <f>VLOOKUP(ZA855,$A$879:$F$2508,6,FALSE)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1" t="s">
        <v>2131</v>
      </c>
      <c r="ZL855" s="180"/>
      <c r="ZM855" s="180">
        <f>VLOOKUP(ZJ855,$A$879:$F$2508,6,FALSE)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1" t="s">
        <v>502</v>
      </c>
      <c r="ZU855" s="180"/>
      <c r="ZV855" s="180">
        <f>VLOOKUP(ZS855,$A$879:$F$2508,6,FALSE)</f>
        <v>9</v>
      </c>
      <c r="ZW855" s="179" t="s">
        <v>69</v>
      </c>
      <c r="ZX855" s="10">
        <f>ZV855*1.1</f>
        <v>9.9</v>
      </c>
      <c r="ZY855" s="10"/>
      <c r="ZZ855" s="239"/>
      <c r="AAA855" s="179" t="s">
        <v>114</v>
      </c>
      <c r="AAB855" s="361" t="s">
        <v>566</v>
      </c>
      <c r="AAD855" s="180"/>
      <c r="AAE855" s="180">
        <f>VLOOKUP(AAB855,$A$879:$F$2508,6,FALSE)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VLOOKUP(AAK855,$A$879:$F$2508,6,FALSE)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1" t="s">
        <v>3118</v>
      </c>
      <c r="AAV855" s="180"/>
      <c r="AAW855" s="180">
        <f>VLOOKUP(AAT855,$A$879:$F$2508,6,FALSE)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5" t="s">
        <v>2595</v>
      </c>
      <c r="ABE855" s="180"/>
      <c r="ABF855" s="180">
        <f>VLOOKUP(ABC855,$A$879:$F$2508,6,FALSE)</f>
        <v>9</v>
      </c>
      <c r="ABG855" s="179" t="s">
        <v>69</v>
      </c>
      <c r="ABH855" s="10">
        <f>ABF855*1.1</f>
        <v>9.9</v>
      </c>
      <c r="ABI855" s="10"/>
      <c r="ABJ855" s="239"/>
      <c r="ABK855" s="179" t="s">
        <v>114</v>
      </c>
      <c r="ABL855" s="361" t="s">
        <v>501</v>
      </c>
      <c r="ABN855" s="180"/>
      <c r="ABO855" s="180">
        <f>VLOOKUP(ABL855,$A$879:$F$2508,6,FALSE)</f>
        <v>31</v>
      </c>
      <c r="ABP855" s="179" t="s">
        <v>69</v>
      </c>
      <c r="ABQ855" s="10">
        <f>ABO855*1.1</f>
        <v>34.1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VLOOKUP(ABU855,$A$879:$F$2508,6,FALSE)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VLOOKUP(ACD855,$A$879:$F$2508,6,FALSE)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VLOOKUP(ACM855,$A$879:$F$2508,6,FALSE)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VLOOKUP(ACV855,$A$879:$F$2508,6,FALSE)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1" t="s">
        <v>2580</v>
      </c>
      <c r="ADG855" s="180"/>
      <c r="ADH855" s="180">
        <f>VLOOKUP(ADE855,$A$879:$F$2508,6,FALSE)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VLOOKUP(ADN855,$A$879:$F$2508,6,FALSE)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1" t="s">
        <v>2541</v>
      </c>
      <c r="ADY855" s="180"/>
      <c r="ADZ855" s="180">
        <f>VLOOKUP(ADW855,$A$879:$F$2508,6,FALSE)</f>
        <v>12</v>
      </c>
      <c r="AEA855" s="179" t="s">
        <v>69</v>
      </c>
      <c r="AEB855" s="10">
        <f>ADZ855*1.1</f>
        <v>13.200000000000001</v>
      </c>
      <c r="AED855" s="239"/>
      <c r="AEE855" s="179" t="s">
        <v>114</v>
      </c>
      <c r="AEF855" s="75" t="s">
        <v>183</v>
      </c>
      <c r="AEH855" s="180"/>
      <c r="AEI855" s="180" t="e">
        <f>VLOOKUP(AEF855,$A$879:$F$2508,6,FALSE)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VLOOKUP(AEO855,$A$879:$F$2508,6,FALSE)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VLOOKUP(AEX855,$A$879:$F$2508,6,FALSE)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VLOOKUP(AFG855,$A$879:$F$2508,6,FALSE)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VLOOKUP(AFP855,$A$879:$F$2508,6,FALSE)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1" t="s">
        <v>1970</v>
      </c>
      <c r="AGA855" s="180"/>
      <c r="AGB855" s="180">
        <f>VLOOKUP(AFY855,$A$879:$F$2508,6,FALSE)</f>
        <v>0</v>
      </c>
      <c r="AGC855" s="179" t="s">
        <v>69</v>
      </c>
      <c r="AGD855" s="10">
        <f>AGB855*1.1</f>
        <v>0</v>
      </c>
      <c r="AGE855" s="10"/>
      <c r="AGF855" s="239"/>
      <c r="AGG855" s="179" t="s">
        <v>114</v>
      </c>
      <c r="AGH855" s="361" t="s">
        <v>2141</v>
      </c>
      <c r="AGJ855" s="180"/>
      <c r="AGK855" s="180">
        <f>VLOOKUP(AGH855,$A$879:$F$2508,6,FALSE)</f>
        <v>64</v>
      </c>
      <c r="AGL855" s="179" t="s">
        <v>69</v>
      </c>
      <c r="AGM855" s="10">
        <f>AGK855*1.1</f>
        <v>70.400000000000006</v>
      </c>
      <c r="AGN855" s="10"/>
      <c r="AGO855" s="239"/>
      <c r="AGP855" s="179" t="s">
        <v>114</v>
      </c>
      <c r="AGQ855" s="361" t="s">
        <v>490</v>
      </c>
      <c r="AGS855" s="180"/>
      <c r="AGT855" s="180">
        <f>VLOOKUP(AGQ855,$A$879:$F$2508,6,FALSE)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1" t="s">
        <v>2595</v>
      </c>
      <c r="AHB855" s="180"/>
      <c r="AHC855" s="180">
        <f>VLOOKUP(AGZ855,$A$879:$F$2508,6,FALSE)</f>
        <v>9</v>
      </c>
      <c r="AHD855" s="179" t="s">
        <v>69</v>
      </c>
      <c r="AHE855" s="10">
        <f>AHC855*1.1</f>
        <v>9.9</v>
      </c>
      <c r="AHF855" s="10"/>
      <c r="AHG855" s="239"/>
      <c r="AHH855" s="179" t="s">
        <v>114</v>
      </c>
      <c r="AHI855" s="441" t="s">
        <v>2141</v>
      </c>
      <c r="AHK855" s="180"/>
      <c r="AHL855" s="180">
        <f>VLOOKUP(AHI855,$A$879:$F$2508,6,FALSE)</f>
        <v>64</v>
      </c>
      <c r="AHM855" s="179" t="s">
        <v>69</v>
      </c>
      <c r="AHN855" s="10">
        <f>AHL855*1.1</f>
        <v>70.400000000000006</v>
      </c>
      <c r="AHO855" s="10"/>
      <c r="AHP855" s="239"/>
      <c r="AHQ855" s="179" t="s">
        <v>114</v>
      </c>
      <c r="AHR855" s="361" t="s">
        <v>613</v>
      </c>
      <c r="AHT855" s="180"/>
      <c r="AHU855" s="180">
        <f>VLOOKUP(AHR855,$A$879:$F$2508,6,FALSE)</f>
        <v>35</v>
      </c>
      <c r="AHV855" s="179" t="s">
        <v>69</v>
      </c>
      <c r="AHW855" s="10">
        <f>AHU855*1.1</f>
        <v>38.5</v>
      </c>
      <c r="AHX855" s="10"/>
      <c r="AHY855" s="239"/>
      <c r="AHZ855" s="179" t="s">
        <v>114</v>
      </c>
      <c r="AIA855" s="361" t="s">
        <v>3337</v>
      </c>
      <c r="AIC855" s="180"/>
      <c r="AID855" s="180">
        <f>VLOOKUP(AIA855,$A$879:$F$2508,6,FALSE)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1" t="s">
        <v>3255</v>
      </c>
      <c r="AIL855" s="180"/>
      <c r="AIM855" s="180">
        <f>VLOOKUP(AIJ855,$A$879:$F$2508,6,FALSE)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1" t="s">
        <v>1970</v>
      </c>
      <c r="AIU855" s="180"/>
      <c r="AIV855" s="180">
        <f>VLOOKUP(AIS855,$A$879:$F$2508,6,FALSE)</f>
        <v>0</v>
      </c>
      <c r="AIW855" s="179" t="s">
        <v>69</v>
      </c>
      <c r="AIX855" s="10">
        <f>AIV855*1.1</f>
        <v>0</v>
      </c>
      <c r="AIY855" s="10"/>
      <c r="AIZ855" s="239"/>
      <c r="AJA855" s="179" t="s">
        <v>114</v>
      </c>
      <c r="AJB855" s="371" t="s">
        <v>2141</v>
      </c>
      <c r="AJD855" s="180"/>
      <c r="AJE855" s="180">
        <f>VLOOKUP(AJB855,$A$879:$F$2508,6,FALSE)</f>
        <v>64</v>
      </c>
      <c r="AJF855" s="179" t="s">
        <v>69</v>
      </c>
      <c r="AJG855" s="10">
        <f>AJE855*1.1</f>
        <v>70.400000000000006</v>
      </c>
      <c r="AJH855" s="10"/>
      <c r="AJI855" s="239"/>
      <c r="AJJ855" s="179" t="s">
        <v>114</v>
      </c>
      <c r="AJK855" s="361" t="s">
        <v>2628</v>
      </c>
      <c r="AJM855" s="180"/>
      <c r="AJN855" s="180">
        <f>VLOOKUP(AJK855,$A$879:$F$2508,6,FALSE)</f>
        <v>0</v>
      </c>
      <c r="AJO855" s="179" t="s">
        <v>69</v>
      </c>
      <c r="AJP855" s="10">
        <f>AJN855*1.1</f>
        <v>0</v>
      </c>
      <c r="AJQ855" s="10"/>
      <c r="AJR855" s="239"/>
      <c r="AJS855" s="179" t="s">
        <v>114</v>
      </c>
      <c r="AJT855" s="367" t="s">
        <v>2649</v>
      </c>
      <c r="AJV855" s="180"/>
      <c r="AJW855" s="180">
        <f>VLOOKUP(AJT855,$A$879:$F$2508,6,FALSE)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1" t="s">
        <v>970</v>
      </c>
      <c r="AKE855" s="180"/>
      <c r="AKF855" s="180">
        <f>VLOOKUP(AKC855,$A$879:$F$2508,6,FALSE)</f>
        <v>0</v>
      </c>
      <c r="AKG855" s="179" t="s">
        <v>69</v>
      </c>
      <c r="AKH855" s="10">
        <f>AKF855*1.1</f>
        <v>0</v>
      </c>
      <c r="AKI855" s="10"/>
      <c r="AKJ855" s="239"/>
      <c r="AKK855" s="179" t="s">
        <v>114</v>
      </c>
      <c r="AKL855" s="361" t="s">
        <v>582</v>
      </c>
      <c r="AKN855" s="180"/>
      <c r="AKO855" s="180">
        <f>VLOOKUP(AKL855,$A$879:$F$2508,6,FALSE)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1" t="s">
        <v>2523</v>
      </c>
      <c r="AKW855" s="180"/>
      <c r="AKX855" s="180">
        <f>VLOOKUP(AKU855,$A$879:$F$2508,6,FALSE)</f>
        <v>24</v>
      </c>
      <c r="AKY855" s="179" t="s">
        <v>69</v>
      </c>
      <c r="AKZ855" s="10">
        <f>AKX855*1.1</f>
        <v>26.400000000000002</v>
      </c>
      <c r="ALA855" s="10"/>
      <c r="ALB855" s="239"/>
      <c r="ALC855" s="179" t="s">
        <v>114</v>
      </c>
      <c r="ALD855" s="361" t="s">
        <v>2595</v>
      </c>
      <c r="ALF855" s="180"/>
      <c r="ALG855" s="180">
        <f>VLOOKUP(ALD855,$A$879:$F$2508,6,FALSE)</f>
        <v>9</v>
      </c>
      <c r="ALH855" s="179" t="s">
        <v>69</v>
      </c>
      <c r="ALI855" s="10">
        <f>ALG855*1.1</f>
        <v>9.9</v>
      </c>
      <c r="ALJ855" s="10"/>
      <c r="ALK855" s="239"/>
      <c r="ALL855" s="179" t="s">
        <v>114</v>
      </c>
      <c r="ALM855" s="361" t="s">
        <v>2141</v>
      </c>
      <c r="ALO855" s="180"/>
      <c r="ALP855" s="180">
        <f>VLOOKUP(ALM855,$A$879:$F$2508,6,FALSE)</f>
        <v>64</v>
      </c>
      <c r="ALQ855" s="179" t="s">
        <v>69</v>
      </c>
      <c r="ALR855" s="10">
        <f>ALP855*1.1</f>
        <v>70.400000000000006</v>
      </c>
      <c r="ALS855" s="10"/>
      <c r="ALT855" s="239"/>
      <c r="ALU855" s="179" t="s">
        <v>114</v>
      </c>
      <c r="ALV855" s="361" t="s">
        <v>970</v>
      </c>
      <c r="ALX855" s="180"/>
      <c r="ALY855" s="180">
        <f>VLOOKUP(ALV855,$A$879:$F$2508,6,FALSE)</f>
        <v>0</v>
      </c>
      <c r="ALZ855" s="179" t="s">
        <v>69</v>
      </c>
      <c r="AMA855" s="10">
        <f>ALY855*1.1</f>
        <v>0</v>
      </c>
      <c r="AMB855" s="10"/>
      <c r="AMC855" s="239"/>
      <c r="AMD855" s="179" t="s">
        <v>114</v>
      </c>
      <c r="AME855" s="444" t="s">
        <v>980</v>
      </c>
      <c r="AMG855" s="180"/>
      <c r="AMH855" s="180">
        <f>VLOOKUP(AME855,$A$879:$F$2508,6,FALSE)</f>
        <v>15</v>
      </c>
      <c r="AMI855" s="179" t="s">
        <v>69</v>
      </c>
      <c r="AMJ855" s="10">
        <f>AMH855*1.1</f>
        <v>16.5</v>
      </c>
      <c r="AMK855" s="10"/>
      <c r="AML855" s="239"/>
      <c r="AMM855" s="179" t="s">
        <v>114</v>
      </c>
      <c r="AMN855" s="363" t="s">
        <v>534</v>
      </c>
      <c r="AMP855" s="180"/>
      <c r="AMQ855" s="180">
        <f>VLOOKUP(AMN855,$A$879:$F$2508,6,FALSE)</f>
        <v>0</v>
      </c>
      <c r="AMR855" s="179" t="s">
        <v>69</v>
      </c>
      <c r="AMS855" s="10">
        <f>AMQ855*1.1</f>
        <v>0</v>
      </c>
      <c r="AMT855" s="10"/>
      <c r="AMU855" s="239"/>
      <c r="AMV855" s="179" t="s">
        <v>114</v>
      </c>
      <c r="AMW855" s="361" t="s">
        <v>1970</v>
      </c>
      <c r="AMY855" s="180"/>
      <c r="AMZ855" s="180">
        <f>VLOOKUP(AMW855,$A$879:$F$2508,6,FALSE)</f>
        <v>0</v>
      </c>
      <c r="ANA855" s="179" t="s">
        <v>69</v>
      </c>
      <c r="ANB855" s="10">
        <f>AMZ855*1.1</f>
        <v>0</v>
      </c>
      <c r="ANC855" s="10"/>
      <c r="AND855" s="239"/>
      <c r="ANE855" s="179" t="s">
        <v>114</v>
      </c>
      <c r="ANF855" s="361" t="s">
        <v>534</v>
      </c>
      <c r="ANH855" s="180"/>
      <c r="ANI855" s="180">
        <f>VLOOKUP(ANF855,$A$879:$F$2508,6,FALSE)</f>
        <v>0</v>
      </c>
      <c r="ANJ855" s="179" t="s">
        <v>69</v>
      </c>
      <c r="ANK855" s="10">
        <f>ANI855*1.1</f>
        <v>0</v>
      </c>
      <c r="ANL855" s="10"/>
      <c r="ANM855" s="239"/>
      <c r="ANN855" s="179" t="s">
        <v>114</v>
      </c>
      <c r="ANO855" s="371" t="s">
        <v>502</v>
      </c>
      <c r="ANQ855" s="180"/>
      <c r="ANR855" s="180">
        <f>VLOOKUP(ANO855,$A$879:$F$2508,6,FALSE)</f>
        <v>9</v>
      </c>
      <c r="ANS855" s="179" t="s">
        <v>69</v>
      </c>
      <c r="ANT855" s="10">
        <f>ANR855*1.1</f>
        <v>9.9</v>
      </c>
      <c r="ANU855" s="10"/>
      <c r="ANV855" s="239"/>
      <c r="ANW855" s="179" t="s">
        <v>114</v>
      </c>
      <c r="ANX855" s="361" t="s">
        <v>613</v>
      </c>
      <c r="ANZ855" s="180"/>
      <c r="AOA855" s="180">
        <f>VLOOKUP(ANX855,$A$879:$F$2508,6,FALSE)</f>
        <v>35</v>
      </c>
      <c r="AOB855" s="179" t="s">
        <v>69</v>
      </c>
      <c r="AOC855" s="10">
        <f>AOA855*1.1</f>
        <v>38.5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VLOOKUP(AOG855,$A$879:$F$2508,6,FALSE)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1" t="s">
        <v>1724</v>
      </c>
      <c r="AOR855" s="180"/>
      <c r="AOS855" s="180">
        <f>VLOOKUP(AOP855,$A$879:$F$2508,6,FALSE)</f>
        <v>0</v>
      </c>
      <c r="AOT855" s="179" t="s">
        <v>69</v>
      </c>
      <c r="AOU855" s="10">
        <f>AOS855*1.1</f>
        <v>0</v>
      </c>
      <c r="AOV855" s="10"/>
      <c r="AOW855" s="239"/>
      <c r="AOX855" s="179" t="s">
        <v>114</v>
      </c>
      <c r="AOY855" s="447" t="s">
        <v>3337</v>
      </c>
      <c r="APA855" s="180"/>
      <c r="APB855" s="180">
        <f>VLOOKUP(AOY855,$A$879:$F$2508,6,FALSE)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1" t="s">
        <v>501</v>
      </c>
      <c r="APJ855" s="180"/>
      <c r="APK855" s="180">
        <f>VLOOKUP(APH855,$A$879:$F$2508,6,FALSE)</f>
        <v>31</v>
      </c>
      <c r="APL855" s="179" t="s">
        <v>69</v>
      </c>
      <c r="APM855" s="10">
        <f>APK855*1.1</f>
        <v>34.1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VLOOKUP(APQ855,$A$879:$F$2508,6,FALSE)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1" t="s">
        <v>970</v>
      </c>
      <c r="AQB855" s="180"/>
      <c r="AQC855" s="180">
        <f>VLOOKUP(APZ855,$A$879:$F$2508,6,FALSE)</f>
        <v>0</v>
      </c>
      <c r="AQD855" s="179" t="s">
        <v>69</v>
      </c>
      <c r="AQE855" s="10">
        <f>AQC855*1.1</f>
        <v>0</v>
      </c>
      <c r="AQF855" s="10"/>
      <c r="AQG855" s="239"/>
      <c r="AQH855" s="179" t="s">
        <v>114</v>
      </c>
      <c r="AQI855" s="361" t="s">
        <v>2486</v>
      </c>
      <c r="AQK855" s="180"/>
      <c r="AQL855" s="180">
        <f>VLOOKUP(AQI855,$A$879:$F$2508,6,FALSE)</f>
        <v>14</v>
      </c>
      <c r="AQM855" s="179" t="s">
        <v>69</v>
      </c>
      <c r="AQN855" s="10">
        <f>AQL855*1.1</f>
        <v>15.400000000000002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VLOOKUP(AQR855,$A$879:$F$2508,6,FALSE)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VLOOKUP(ARA855,$A$879:$F$2508,6,FALSE)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VLOOKUP(ARJ855,$A$879:$F$2508,6,FALSE)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VLOOKUP(ARS855,$A$879:$F$2508,6,FALSE)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1" t="s">
        <v>1009</v>
      </c>
      <c r="ASD855" s="180"/>
      <c r="ASE855" s="180">
        <f>VLOOKUP(ASB855,$A$879:$F$2508,6,FALSE)</f>
        <v>4</v>
      </c>
      <c r="ASF855" s="179" t="s">
        <v>69</v>
      </c>
      <c r="ASG855" s="10">
        <f>ASE855*1.1</f>
        <v>4.4000000000000004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VLOOKUP(ASK855,$A$879:$F$2508,6,FALSE)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1" t="s">
        <v>2141</v>
      </c>
      <c r="ASV855" s="180"/>
      <c r="ASW855" s="180">
        <f>VLOOKUP(AST855,$A$879:$F$2508,6,FALSE)</f>
        <v>64</v>
      </c>
      <c r="ASX855" s="179" t="s">
        <v>69</v>
      </c>
      <c r="ASY855" s="10">
        <f>ASW855*1.1</f>
        <v>70.400000000000006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VLOOKUP(ATC855,$A$879:$F$2508,6,FALSE)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VLOOKUP(ATL855,$A$879:$F$2508,6,FALSE)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VLOOKUP(ATU855,$A$879:$F$2508,6,FALSE)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VLOOKUP(AUD855,$A$879:$F$2508,6,FALSE)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VLOOKUP(AUM855,$A$879:$F$2508,6,FALSE)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VLOOKUP(AUV855,$A$879:$F$2508,6,FALSE)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VLOOKUP(AVE855,$A$879:$F$2508,6,FALSE)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VLOOKUP(AVN855,$A$879:$F$2508,6,FALSE)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VLOOKUP(AVW855,$A$879:$F$2508,6,FALSE)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VLOOKUP(AWF855,$A$879:$F$2508,6,FALSE)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1" t="s">
        <v>543</v>
      </c>
      <c r="AWQ855" s="180"/>
      <c r="AWR855" s="180">
        <f>VLOOKUP(AWO855,$A$879:$F$2508,6,FALSE)</f>
        <v>0</v>
      </c>
      <c r="AWS855" s="179" t="s">
        <v>69</v>
      </c>
      <c r="AWT855" s="10">
        <f>AWR855*1.1</f>
        <v>0</v>
      </c>
      <c r="AWU855" s="10"/>
      <c r="AWV855" s="239"/>
      <c r="AWW855" s="179" t="s">
        <v>114</v>
      </c>
      <c r="AWX855" s="361" t="s">
        <v>980</v>
      </c>
      <c r="AWZ855" s="180"/>
      <c r="AXA855" s="180">
        <f>VLOOKUP(AWX855,$A$879:$F$2508,6,FALSE)</f>
        <v>15</v>
      </c>
      <c r="AXB855" s="179" t="s">
        <v>69</v>
      </c>
      <c r="AXC855" s="10">
        <f>AXA855*1.1</f>
        <v>16.5</v>
      </c>
      <c r="AXD855" s="10"/>
      <c r="AXE855" s="239"/>
      <c r="AXF855" s="179" t="s">
        <v>114</v>
      </c>
      <c r="AXG855" s="361" t="s">
        <v>502</v>
      </c>
      <c r="AXI855" s="180"/>
      <c r="AXJ855" s="180">
        <f>VLOOKUP(AXG855,$A$879:$F$2508,6,FALSE)</f>
        <v>9</v>
      </c>
      <c r="AXK855" s="179" t="s">
        <v>69</v>
      </c>
      <c r="AXL855" s="10">
        <f>AXJ855*1.1</f>
        <v>9.9</v>
      </c>
      <c r="AXM855" s="10"/>
      <c r="AXN855" s="239"/>
      <c r="AXO855" s="179" t="s">
        <v>114</v>
      </c>
      <c r="AXP855" s="361" t="s">
        <v>464</v>
      </c>
      <c r="AXR855" s="180"/>
      <c r="AXS855" s="180">
        <f>VLOOKUP(AXP855,$A$879:$F$2508,6,FALSE)</f>
        <v>9</v>
      </c>
      <c r="AXT855" s="179" t="s">
        <v>69</v>
      </c>
      <c r="AXU855" s="10">
        <f>AXS855*1.1</f>
        <v>9.9</v>
      </c>
      <c r="AXV855" s="10"/>
      <c r="AXW855" s="239"/>
      <c r="AXX855" s="179" t="s">
        <v>114</v>
      </c>
      <c r="AXY855" s="361" t="s">
        <v>980</v>
      </c>
      <c r="AYA855" s="180"/>
      <c r="AYB855" s="180">
        <f>VLOOKUP(AXY855,$A$879:$F$2508,6,FALSE)</f>
        <v>15</v>
      </c>
      <c r="AYC855" s="179" t="s">
        <v>69</v>
      </c>
      <c r="AYD855" s="10">
        <f>AYB855*1.1</f>
        <v>16.5</v>
      </c>
      <c r="AYE855" s="10"/>
      <c r="AYF855" s="239"/>
      <c r="AYG855" s="179" t="s">
        <v>114</v>
      </c>
      <c r="AYH855" s="361" t="s">
        <v>526</v>
      </c>
      <c r="AYJ855" s="180"/>
      <c r="AYK855" s="180">
        <f>VLOOKUP(AYH855,$A$879:$F$2508,6,FALSE)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1" t="s">
        <v>3337</v>
      </c>
      <c r="AYS855" s="180"/>
      <c r="AYT855" s="180">
        <f>VLOOKUP(AYQ855,$A$879:$F$2508,6,FALSE)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1" t="s">
        <v>490</v>
      </c>
      <c r="AZB855" s="180"/>
      <c r="AZC855" s="180">
        <f>VLOOKUP(AYZ855,$A$879:$F$2508,6,FALSE)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1" t="s">
        <v>2492</v>
      </c>
      <c r="AZK855" s="180"/>
      <c r="AZL855" s="180">
        <f>VLOOKUP(AZI855,$A$879:$F$2508,6,FALSE)</f>
        <v>5</v>
      </c>
      <c r="AZM855" s="179" t="s">
        <v>69</v>
      </c>
      <c r="AZN855" s="10">
        <f>AZL855*1.1</f>
        <v>5.5</v>
      </c>
      <c r="AZO855" s="10"/>
      <c r="AZP855" s="239"/>
      <c r="AZQ855" s="179" t="s">
        <v>114</v>
      </c>
      <c r="AZR855" s="361" t="s">
        <v>3456</v>
      </c>
      <c r="AZT855" s="180"/>
      <c r="AZU855" s="180">
        <f>VLOOKUP(AZR855,$A$879:$F$2508,6,FALSE)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1" t="s">
        <v>2518</v>
      </c>
      <c r="BAC855" s="180"/>
      <c r="BAD855" s="180">
        <f>VLOOKUP(BAA855,$A$879:$F$2508,6,FALSE)</f>
        <v>24</v>
      </c>
      <c r="BAE855" s="179" t="s">
        <v>69</v>
      </c>
      <c r="BAF855" s="10">
        <f>BAD855*1.1</f>
        <v>26.400000000000002</v>
      </c>
      <c r="BAG855" s="10"/>
      <c r="BAH855" s="239"/>
      <c r="BAI855" s="179" t="s">
        <v>114</v>
      </c>
      <c r="BAJ855" s="441" t="s">
        <v>2141</v>
      </c>
      <c r="BAL855" s="180"/>
      <c r="BAM855" s="180">
        <f>VLOOKUP(BAJ855,$A$879:$F$2508,6,FALSE)</f>
        <v>64</v>
      </c>
      <c r="BAN855" s="179" t="s">
        <v>69</v>
      </c>
      <c r="BAO855" s="10">
        <f>BAM855*1.1</f>
        <v>70.400000000000006</v>
      </c>
      <c r="BAP855" s="10"/>
      <c r="BAQ855" s="239"/>
      <c r="BAR855" s="179" t="s">
        <v>114</v>
      </c>
      <c r="BAS855" s="361" t="s">
        <v>1970</v>
      </c>
      <c r="BAU855" s="180"/>
      <c r="BAV855" s="180">
        <f>VLOOKUP(BAS855,$A$879:$F$2508,6,FALSE)</f>
        <v>0</v>
      </c>
      <c r="BAW855" s="179" t="s">
        <v>69</v>
      </c>
      <c r="BAX855" s="10">
        <f>BAV855*1.1</f>
        <v>0</v>
      </c>
      <c r="BAY855" s="10"/>
      <c r="BAZ855" s="239"/>
      <c r="BBA855" s="179" t="s">
        <v>114</v>
      </c>
      <c r="BBB855" s="361" t="s">
        <v>628</v>
      </c>
      <c r="BBD855" s="180"/>
      <c r="BBE855" s="180">
        <f>VLOOKUP(BBB855,$A$879:$F$2508,6,FALSE)</f>
        <v>31</v>
      </c>
      <c r="BBF855" s="179" t="s">
        <v>69</v>
      </c>
      <c r="BBG855" s="10">
        <f>BBE855*1.1</f>
        <v>34.1</v>
      </c>
      <c r="BBH855" s="10"/>
      <c r="BBI855" s="239"/>
      <c r="BBJ855" s="179" t="s">
        <v>114</v>
      </c>
      <c r="BBK855" s="361" t="s">
        <v>628</v>
      </c>
      <c r="BBM855" s="180"/>
      <c r="BBN855" s="180">
        <f>VLOOKUP(BBK855,$A$879:$F$2508,6,FALSE)</f>
        <v>31</v>
      </c>
      <c r="BBO855" s="179" t="s">
        <v>69</v>
      </c>
      <c r="BBP855" s="10">
        <f>BBN855*1.1</f>
        <v>34.1</v>
      </c>
      <c r="BBQ855" s="10"/>
      <c r="BBR855" s="239"/>
      <c r="BBS855" s="179" t="s">
        <v>114</v>
      </c>
      <c r="BBT855" s="367" t="s">
        <v>2518</v>
      </c>
      <c r="BBV855" s="180"/>
      <c r="BBW855" s="180">
        <f>VLOOKUP(BBT855,$A$879:$F$2508,6,FALSE)</f>
        <v>24</v>
      </c>
      <c r="BBX855" s="179" t="s">
        <v>69</v>
      </c>
      <c r="BBY855" s="10">
        <f>BBW855*1.1</f>
        <v>26.400000000000002</v>
      </c>
      <c r="BBZ855" s="10"/>
      <c r="BCA855" s="239"/>
      <c r="BCB855" s="179" t="s">
        <v>114</v>
      </c>
      <c r="BCC855" s="361" t="s">
        <v>2123</v>
      </c>
      <c r="BCE855" s="180"/>
      <c r="BCF855" s="180">
        <f>VLOOKUP(BCC855,$A$879:$F$2508,6,FALSE)</f>
        <v>0</v>
      </c>
      <c r="BCG855" s="179" t="s">
        <v>69</v>
      </c>
      <c r="BCH855" s="10">
        <f>BCF855*1.1</f>
        <v>0</v>
      </c>
      <c r="BCI855" s="10"/>
      <c r="BCJ855" s="239"/>
      <c r="BCK855" s="179" t="s">
        <v>114</v>
      </c>
      <c r="BCL855" s="361" t="s">
        <v>628</v>
      </c>
      <c r="BCN855" s="180"/>
      <c r="BCO855" s="180">
        <f>VLOOKUP(BCL855,$A$879:$F$2508,6,FALSE)</f>
        <v>31</v>
      </c>
      <c r="BCP855" s="179" t="s">
        <v>69</v>
      </c>
      <c r="BCQ855" s="10">
        <f>BCO855*1.1</f>
        <v>34.1</v>
      </c>
      <c r="BCR855" s="10"/>
      <c r="BCS855" s="239"/>
      <c r="BCT855" s="179" t="s">
        <v>114</v>
      </c>
      <c r="BCU855" s="371" t="s">
        <v>2141</v>
      </c>
      <c r="BCW855" s="180"/>
      <c r="BCX855" s="180">
        <f>VLOOKUP(BCU855,$A$879:$F$2508,6,FALSE)</f>
        <v>64</v>
      </c>
      <c r="BCY855" s="179" t="s">
        <v>69</v>
      </c>
      <c r="BCZ855" s="10">
        <f>BCX855*1.1</f>
        <v>70.400000000000006</v>
      </c>
      <c r="BDA855" s="10"/>
      <c r="BDB855" s="239"/>
      <c r="BDC855" s="179" t="s">
        <v>114</v>
      </c>
      <c r="BDD855" s="367" t="s">
        <v>628</v>
      </c>
      <c r="BDF855" s="180"/>
      <c r="BDG855" s="180">
        <f>VLOOKUP(BDD855,$A$879:$F$2508,6,FALSE)</f>
        <v>31</v>
      </c>
      <c r="BDH855" s="179" t="s">
        <v>69</v>
      </c>
      <c r="BDI855" s="10">
        <f>BDG855*1.1</f>
        <v>34.1</v>
      </c>
      <c r="BDJ855" s="10"/>
      <c r="BDK855" s="239"/>
      <c r="BDL855" s="179" t="s">
        <v>114</v>
      </c>
      <c r="BDM855" s="361" t="s">
        <v>2650</v>
      </c>
      <c r="BDO855" s="180"/>
      <c r="BDP855" s="180">
        <f>VLOOKUP(BDM855,$A$879:$F$2508,6,FALSE)</f>
        <v>3</v>
      </c>
      <c r="BDQ855" s="179" t="s">
        <v>69</v>
      </c>
      <c r="BDR855" s="10">
        <f>BDP855*1.1</f>
        <v>3.3000000000000003</v>
      </c>
      <c r="BDS855" s="10"/>
      <c r="BDT855" s="239"/>
      <c r="BDU855" s="179" t="s">
        <v>114</v>
      </c>
      <c r="BDV855" s="361" t="s">
        <v>489</v>
      </c>
      <c r="BDX855" s="180"/>
      <c r="BDY855" s="180">
        <f>VLOOKUP(BDV855,$A$879:$F$2508,6,FALSE)</f>
        <v>91</v>
      </c>
      <c r="BDZ855" s="179" t="s">
        <v>69</v>
      </c>
      <c r="BEA855" s="10">
        <f>BDY855*1.1</f>
        <v>100.10000000000001</v>
      </c>
      <c r="BEB855" s="10"/>
      <c r="BEC855" s="239"/>
      <c r="BED855" s="179" t="s">
        <v>114</v>
      </c>
      <c r="BEE855" s="361" t="s">
        <v>2141</v>
      </c>
      <c r="BEG855" s="180"/>
      <c r="BEH855" s="180">
        <f>VLOOKUP(BEE855,$A$879:$F$2508,6,FALSE)</f>
        <v>64</v>
      </c>
      <c r="BEI855" s="179" t="s">
        <v>69</v>
      </c>
      <c r="BEJ855" s="10">
        <f>BEH855*1.1</f>
        <v>70.400000000000006</v>
      </c>
      <c r="BEK855" s="10"/>
      <c r="BEL855" s="239"/>
      <c r="BEM855" s="179" t="s">
        <v>114</v>
      </c>
      <c r="BEN855" s="361" t="s">
        <v>543</v>
      </c>
      <c r="BEP855" s="180"/>
      <c r="BEQ855" s="180">
        <f>VLOOKUP(BEN855,$A$879:$F$2508,6,FALSE)</f>
        <v>0</v>
      </c>
      <c r="BER855" s="179" t="s">
        <v>69</v>
      </c>
      <c r="BES855" s="10">
        <f>BEQ855*1.1</f>
        <v>0</v>
      </c>
      <c r="BET855" s="10"/>
      <c r="BEU855" s="239"/>
      <c r="BEV855" s="179" t="s">
        <v>114</v>
      </c>
      <c r="BEW855" s="361" t="s">
        <v>970</v>
      </c>
      <c r="BEY855" s="180"/>
      <c r="BEZ855" s="180">
        <f>VLOOKUP(BEW855,$A$879:$F$2508,6,FALSE)</f>
        <v>0</v>
      </c>
      <c r="BFA855" s="179" t="s">
        <v>69</v>
      </c>
      <c r="BFB855" s="10">
        <f>BEZ855*1.1</f>
        <v>0</v>
      </c>
      <c r="BFC855" s="10"/>
      <c r="BFD855" s="239"/>
      <c r="BFE855" s="179" t="s">
        <v>114</v>
      </c>
      <c r="BFF855" s="361" t="s">
        <v>980</v>
      </c>
      <c r="BFH855" s="180"/>
      <c r="BFI855" s="180">
        <f>VLOOKUP(BFF855,$A$879:$F$2508,6,FALSE)</f>
        <v>15</v>
      </c>
      <c r="BFJ855" s="179" t="s">
        <v>69</v>
      </c>
      <c r="BFK855" s="10">
        <f>BFI855*1.1</f>
        <v>16.5</v>
      </c>
      <c r="BFL855" s="10"/>
      <c r="BFM855" s="239"/>
      <c r="BFN855" s="179" t="s">
        <v>114</v>
      </c>
      <c r="BFO855" s="361" t="s">
        <v>970</v>
      </c>
      <c r="BFQ855" s="180"/>
      <c r="BFR855" s="180">
        <f>VLOOKUP(BFO855,$A$879:$F$2508,6,FALSE)</f>
        <v>0</v>
      </c>
      <c r="BFS855" s="179" t="s">
        <v>69</v>
      </c>
      <c r="BFT855" s="10">
        <f>BFR855*1.1</f>
        <v>0</v>
      </c>
      <c r="BFU855" s="10"/>
      <c r="BFV855" s="239"/>
      <c r="BFW855" s="179" t="s">
        <v>114</v>
      </c>
      <c r="BFX855" s="371" t="s">
        <v>2486</v>
      </c>
      <c r="BFZ855" s="180"/>
      <c r="BGA855" s="180">
        <f>VLOOKUP(BFX855,$A$879:$F$2508,6,FALSE)</f>
        <v>14</v>
      </c>
      <c r="BGB855" s="179" t="s">
        <v>69</v>
      </c>
      <c r="BGC855" s="10">
        <f>BGA855*1.1</f>
        <v>15.400000000000002</v>
      </c>
      <c r="BGD855" s="10"/>
      <c r="BGE855" s="239"/>
      <c r="BGF855" s="179" t="s">
        <v>114</v>
      </c>
      <c r="BGG855" s="361" t="s">
        <v>489</v>
      </c>
      <c r="BGI855" s="180"/>
      <c r="BGJ855" s="180">
        <f>VLOOKUP(BGG855,$A$879:$F$2508,6,FALSE)</f>
        <v>91</v>
      </c>
      <c r="BGK855" s="179" t="s">
        <v>69</v>
      </c>
      <c r="BGL855" s="10">
        <f>BGJ855*1.1</f>
        <v>100.10000000000001</v>
      </c>
      <c r="BGM855" s="10"/>
      <c r="BGN855" s="239"/>
      <c r="BGO855" s="179" t="s">
        <v>114</v>
      </c>
      <c r="BGP855" s="371" t="s">
        <v>1986</v>
      </c>
      <c r="BGR855" s="180"/>
      <c r="BGS855" s="180">
        <f>VLOOKUP(BGP855,$A$879:$F$2508,6,FALSE)</f>
        <v>70</v>
      </c>
      <c r="BGT855" s="179" t="s">
        <v>69</v>
      </c>
      <c r="BGU855" s="10">
        <f>BGS855*1.1</f>
        <v>77</v>
      </c>
      <c r="BGV855" s="10"/>
      <c r="BGW855" s="239"/>
      <c r="BGX855" s="179" t="s">
        <v>114</v>
      </c>
      <c r="BGY855" s="361" t="s">
        <v>502</v>
      </c>
      <c r="BHA855" s="180"/>
      <c r="BHB855" s="180">
        <f>VLOOKUP(BGY855,$A$879:$F$2508,6,FALSE)</f>
        <v>9</v>
      </c>
      <c r="BHC855" s="179" t="s">
        <v>69</v>
      </c>
      <c r="BHD855" s="10">
        <f>BHB855*1.1</f>
        <v>9.9</v>
      </c>
      <c r="BHE855" s="10"/>
    </row>
    <row r="856" spans="1:1565" s="14" customFormat="1" ht="15">
      <c r="A856" s="179"/>
      <c r="B856" s="364"/>
      <c r="D856" s="179"/>
      <c r="E856" s="179"/>
      <c r="F856" s="179"/>
      <c r="G856" s="10"/>
      <c r="H856" s="10">
        <f>SUM(G851:G855)</f>
        <v>115.4</v>
      </c>
      <c r="I856" s="233"/>
      <c r="J856" s="179"/>
      <c r="K856" s="438"/>
      <c r="M856" s="179"/>
      <c r="N856" s="179"/>
      <c r="O856" s="179"/>
      <c r="P856" s="10"/>
      <c r="Q856" s="10">
        <f>SUM(P851:P855)</f>
        <v>112.80000000000001</v>
      </c>
      <c r="R856" s="233"/>
      <c r="S856" s="179"/>
      <c r="T856" s="438"/>
      <c r="V856" s="179"/>
      <c r="W856" s="179"/>
      <c r="X856" s="179"/>
      <c r="Y856" s="10"/>
      <c r="Z856" s="10">
        <f>SUM(Y851:Y855)</f>
        <v>146</v>
      </c>
      <c r="AA856" s="233"/>
      <c r="AB856" s="179"/>
      <c r="AC856" s="438"/>
      <c r="AE856" s="179"/>
      <c r="AF856" s="179"/>
      <c r="AG856" s="179"/>
      <c r="AH856" s="10"/>
      <c r="AI856" s="10">
        <f>SUM(AH851:AH855)</f>
        <v>124.60000000000001</v>
      </c>
      <c r="AJ856" s="233"/>
      <c r="AK856" s="179"/>
      <c r="AL856" s="438"/>
      <c r="AN856" s="179"/>
      <c r="AO856" s="179"/>
      <c r="AP856" s="179"/>
      <c r="AQ856" s="10"/>
      <c r="AR856" s="10">
        <f>SUM(AQ851:AQ855)</f>
        <v>94.7</v>
      </c>
      <c r="AS856" s="233"/>
      <c r="AT856" s="179"/>
      <c r="AU856" s="438"/>
      <c r="AW856" s="179"/>
      <c r="AX856" s="179"/>
      <c r="AY856" s="179"/>
      <c r="AZ856" s="10"/>
      <c r="BA856" s="10">
        <f>SUM(AZ851:AZ855)</f>
        <v>192.6</v>
      </c>
      <c r="BB856" s="233"/>
      <c r="BC856" s="179"/>
      <c r="BD856" s="438"/>
      <c r="BF856" s="179"/>
      <c r="BG856" s="179"/>
      <c r="BH856" s="179"/>
      <c r="BI856" s="10"/>
      <c r="BJ856" s="10">
        <f>SUM(BI851:BI855)</f>
        <v>134.19999999999999</v>
      </c>
      <c r="BK856" s="233"/>
      <c r="BL856" s="179"/>
      <c r="BM856" s="438"/>
      <c r="BO856" s="179"/>
      <c r="BP856" s="179"/>
      <c r="BQ856" s="179"/>
      <c r="BR856" s="10"/>
      <c r="BS856" s="10">
        <f>SUM(BR851:BR855)</f>
        <v>101.80000000000001</v>
      </c>
      <c r="BT856" s="233"/>
      <c r="BU856" s="179"/>
      <c r="BV856" s="438"/>
      <c r="BX856" s="179"/>
      <c r="BY856" s="179"/>
      <c r="BZ856" s="179"/>
      <c r="CA856" s="10"/>
      <c r="CB856" s="10">
        <f>SUM(CA851:CA855)</f>
        <v>47.6</v>
      </c>
      <c r="CC856" s="233"/>
      <c r="CD856" s="179"/>
      <c r="CE856" s="438"/>
      <c r="CG856" s="179"/>
      <c r="CH856" s="179"/>
      <c r="CI856" s="179"/>
      <c r="CJ856" s="10"/>
      <c r="CK856" s="10">
        <f>SUM(CJ851:CJ855)</f>
        <v>78.3</v>
      </c>
      <c r="CL856" s="233"/>
      <c r="CM856" s="179"/>
      <c r="CN856" s="438"/>
      <c r="CP856" s="179"/>
      <c r="CQ856" s="179"/>
      <c r="CR856" s="179"/>
      <c r="CS856" s="10"/>
      <c r="CT856" s="10">
        <f>SUM(CS851:CS855)</f>
        <v>136.10000000000002</v>
      </c>
      <c r="CU856" s="233"/>
      <c r="CV856" s="179"/>
      <c r="CW856" s="438"/>
      <c r="CY856" s="179"/>
      <c r="CZ856" s="179"/>
      <c r="DA856" s="179"/>
      <c r="DB856" s="10"/>
      <c r="DC856" s="10">
        <f>SUM(DB851:DB855)</f>
        <v>50.699999999999996</v>
      </c>
      <c r="DD856" s="233"/>
      <c r="DE856" s="179"/>
      <c r="DF856" s="438"/>
      <c r="DH856" s="179"/>
      <c r="DI856" s="179"/>
      <c r="DJ856" s="179"/>
      <c r="DK856" s="10"/>
      <c r="DL856" s="10">
        <f>SUM(DK851:DK855)</f>
        <v>155.19999999999999</v>
      </c>
      <c r="DM856" s="233"/>
      <c r="DN856" s="179"/>
      <c r="DO856" s="438"/>
      <c r="DQ856" s="179"/>
      <c r="DR856" s="179"/>
      <c r="DS856" s="179"/>
      <c r="DT856" s="10"/>
      <c r="DU856" s="10">
        <f>SUM(DT851:DT855)</f>
        <v>212.8</v>
      </c>
      <c r="DV856" s="233"/>
      <c r="DW856" s="179"/>
      <c r="DX856" s="438"/>
      <c r="DZ856" s="179"/>
      <c r="EA856" s="179"/>
      <c r="EB856" s="179"/>
      <c r="EC856" s="10"/>
      <c r="ED856" s="10">
        <f>SUM(EC851:EC855)</f>
        <v>81.700000000000017</v>
      </c>
      <c r="EE856" s="233"/>
      <c r="EF856" s="179"/>
      <c r="EG856" s="438"/>
      <c r="EI856" s="179"/>
      <c r="EJ856" s="179"/>
      <c r="EK856" s="179"/>
      <c r="EL856" s="10"/>
      <c r="EM856" s="10">
        <f>SUM(EL851:EL855)</f>
        <v>155.5</v>
      </c>
      <c r="EN856" s="233"/>
      <c r="EO856" s="179"/>
      <c r="EP856" s="438"/>
      <c r="ER856" s="179"/>
      <c r="ES856" s="179"/>
      <c r="ET856" s="179"/>
      <c r="EU856" s="10"/>
      <c r="EV856" s="10">
        <f>SUM(EU851:EU855)</f>
        <v>60.2</v>
      </c>
      <c r="EW856" s="233"/>
      <c r="EX856" s="179"/>
      <c r="EY856" s="438"/>
      <c r="FA856" s="179"/>
      <c r="FB856" s="179"/>
      <c r="FC856" s="179"/>
      <c r="FD856" s="10"/>
      <c r="FE856" s="10">
        <f>SUM(FD851:FD855)</f>
        <v>244.1</v>
      </c>
      <c r="FF856" s="233"/>
      <c r="FG856" s="179"/>
      <c r="FH856" s="438"/>
      <c r="FJ856" s="179"/>
      <c r="FK856" s="179"/>
      <c r="FL856" s="179"/>
      <c r="FM856" s="10"/>
      <c r="FN856" s="10">
        <f>SUM(FM851:FM855)</f>
        <v>194.1</v>
      </c>
      <c r="FO856" s="233"/>
      <c r="FP856" s="179"/>
      <c r="FQ856" s="438"/>
      <c r="FS856" s="179"/>
      <c r="FT856" s="179"/>
      <c r="FU856" s="179"/>
      <c r="FV856" s="10"/>
      <c r="FW856" s="10">
        <f>SUM(FV851:FV855)</f>
        <v>81.700000000000017</v>
      </c>
      <c r="FX856" s="233"/>
      <c r="FY856" s="179"/>
      <c r="FZ856" s="370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8"/>
      <c r="GK856" s="179"/>
      <c r="GL856" s="179"/>
      <c r="GM856" s="179"/>
      <c r="GN856" s="10"/>
      <c r="GO856" s="10">
        <f>SUM(GN851:GN855)</f>
        <v>37.6</v>
      </c>
      <c r="GP856" s="233"/>
      <c r="GQ856" s="179"/>
      <c r="GR856" s="438"/>
      <c r="GT856" s="179"/>
      <c r="GU856" s="179"/>
      <c r="GV856" s="179"/>
      <c r="GW856" s="179"/>
      <c r="GX856" s="10">
        <f>SUM(GW851:GW855)</f>
        <v>174.50000000000003</v>
      </c>
      <c r="GY856" s="233"/>
      <c r="GZ856" s="179"/>
      <c r="HA856" s="438"/>
      <c r="HC856" s="179"/>
      <c r="HD856" s="179"/>
      <c r="HE856" s="179"/>
      <c r="HF856" s="10"/>
      <c r="HG856" s="10">
        <f>SUM(HF851:HF855)</f>
        <v>149.4</v>
      </c>
      <c r="HH856" s="233"/>
      <c r="HI856" s="179"/>
      <c r="HJ856" s="438"/>
      <c r="HL856" s="179"/>
      <c r="HM856" s="179"/>
      <c r="HN856" s="179"/>
      <c r="HO856" s="179"/>
      <c r="HP856" s="10">
        <f>SUM(HO851:HO855)</f>
        <v>104.9</v>
      </c>
      <c r="HQ856" s="233"/>
      <c r="HR856" s="179"/>
      <c r="HS856" s="438"/>
      <c r="HU856" s="179"/>
      <c r="HV856" s="179"/>
      <c r="HW856" s="179"/>
      <c r="HX856" s="179"/>
      <c r="HY856" s="10">
        <f>SUM(HX851:HX855)</f>
        <v>61.999999999999993</v>
      </c>
      <c r="HZ856" s="233"/>
      <c r="IA856" s="179"/>
      <c r="IB856" s="438"/>
      <c r="ID856" s="179"/>
      <c r="IE856" s="179"/>
      <c r="IF856" s="179"/>
      <c r="IG856" s="179"/>
      <c r="IH856" s="10">
        <f>SUM(IG851:IG855)</f>
        <v>135</v>
      </c>
      <c r="II856" s="233"/>
      <c r="IJ856" s="179"/>
      <c r="IK856" s="438"/>
      <c r="IM856" s="179"/>
      <c r="IN856" s="179"/>
      <c r="IO856" s="179"/>
      <c r="IP856" s="10"/>
      <c r="IQ856" s="10">
        <f>SUM(IP851:IP855)</f>
        <v>163.79999999999998</v>
      </c>
      <c r="IR856" s="233"/>
      <c r="IS856" s="179"/>
      <c r="IT856" s="438"/>
      <c r="IV856" s="179"/>
      <c r="IW856" s="179"/>
      <c r="IX856" s="179"/>
      <c r="IY856" s="10"/>
      <c r="IZ856" s="10">
        <f>SUM(IY851:IY855)</f>
        <v>73.499999999999986</v>
      </c>
      <c r="JA856" s="233"/>
      <c r="JB856" s="179"/>
      <c r="JC856" s="438"/>
      <c r="JE856" s="179"/>
      <c r="JF856" s="179"/>
      <c r="JG856" s="179"/>
      <c r="JH856" s="10"/>
      <c r="JI856" s="10">
        <f>SUM(JH851:JH855)</f>
        <v>28.200000000000003</v>
      </c>
      <c r="JJ856" s="233"/>
      <c r="JK856" s="179"/>
      <c r="JL856" s="438"/>
      <c r="JN856" s="179"/>
      <c r="JO856" s="179"/>
      <c r="JP856" s="179"/>
      <c r="JQ856" s="10"/>
      <c r="JR856" s="10">
        <f>SUM(JQ851:JQ855)</f>
        <v>107.39999999999999</v>
      </c>
      <c r="JS856" s="233"/>
      <c r="JT856" s="179"/>
      <c r="JU856" s="438"/>
      <c r="JW856" s="179"/>
      <c r="JX856" s="179"/>
      <c r="JY856" s="179"/>
      <c r="JZ856" s="10"/>
      <c r="KA856" s="10">
        <f>SUM(JZ851:JZ855)</f>
        <v>72.2</v>
      </c>
      <c r="KB856" s="233"/>
      <c r="KC856" s="179"/>
      <c r="KD856" s="370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8"/>
      <c r="KO856" s="179"/>
      <c r="KP856" s="179"/>
      <c r="KQ856" s="179"/>
      <c r="KR856" s="179"/>
      <c r="KS856" s="10">
        <f>SUM(KR851:KR855)</f>
        <v>31.3</v>
      </c>
      <c r="KT856" s="233"/>
      <c r="KU856" s="179"/>
      <c r="KV856" s="438"/>
      <c r="KX856" s="179"/>
      <c r="KY856" s="179"/>
      <c r="KZ856" s="179"/>
      <c r="LA856" s="10"/>
      <c r="LB856" s="10">
        <f>SUM(LA851:LA855)</f>
        <v>50.699999999999996</v>
      </c>
      <c r="LC856" s="233"/>
      <c r="LD856" s="179"/>
      <c r="LE856" s="370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8"/>
      <c r="LP856" s="179"/>
      <c r="LQ856" s="179"/>
      <c r="LR856" s="179"/>
      <c r="LS856" s="10"/>
      <c r="LT856" s="10">
        <f>SUM(LS851:LS855)</f>
        <v>218.50000000000003</v>
      </c>
      <c r="LU856" s="233"/>
      <c r="LV856" s="179"/>
      <c r="LW856" s="438"/>
      <c r="LY856" s="179"/>
      <c r="LZ856" s="179"/>
      <c r="MA856" s="179"/>
      <c r="MB856" s="10"/>
      <c r="MC856" s="10">
        <f>SUM(MB851:MB855)</f>
        <v>158.5</v>
      </c>
      <c r="MD856" s="233"/>
      <c r="ME856" s="179"/>
      <c r="MF856" s="438"/>
      <c r="MH856" s="179"/>
      <c r="MI856" s="179"/>
      <c r="MJ856" s="179"/>
      <c r="MK856" s="10"/>
      <c r="ML856" s="10">
        <f>SUM(MK851:MK855)</f>
        <v>36.200000000000003</v>
      </c>
      <c r="MM856" s="233"/>
      <c r="MN856" s="179"/>
      <c r="MO856" s="370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8"/>
      <c r="MZ856" s="179"/>
      <c r="NA856" s="179"/>
      <c r="NB856" s="179"/>
      <c r="NC856" s="10"/>
      <c r="ND856" s="10">
        <f>SUM(NC851:NC855)</f>
        <v>212.3</v>
      </c>
      <c r="NE856" s="233"/>
      <c r="NF856" s="179"/>
      <c r="NG856" s="438"/>
      <c r="NI856" s="179"/>
      <c r="NJ856" s="179"/>
      <c r="NK856" s="179"/>
      <c r="NL856" s="10"/>
      <c r="NM856" s="10">
        <f>SUM(NL851:NL855)</f>
        <v>128.9</v>
      </c>
      <c r="NN856" s="233"/>
      <c r="NO856" s="179"/>
      <c r="NP856" s="438"/>
      <c r="NR856" s="179"/>
      <c r="NS856" s="179"/>
      <c r="NT856" s="179"/>
      <c r="NU856" s="10"/>
      <c r="NV856" s="10">
        <f>SUM(NU851:NU855)</f>
        <v>146.89999999999998</v>
      </c>
      <c r="NW856" s="233"/>
      <c r="NX856" s="179"/>
      <c r="NY856" s="438"/>
      <c r="OA856" s="179"/>
      <c r="OB856" s="179"/>
      <c r="OC856" s="179"/>
      <c r="OD856" s="179"/>
      <c r="OE856" s="10">
        <f>SUM(OD851:OD855)</f>
        <v>119.7</v>
      </c>
      <c r="OF856" s="233"/>
      <c r="OG856" s="179"/>
      <c r="OH856" s="438"/>
      <c r="OJ856" s="179"/>
      <c r="OK856" s="179"/>
      <c r="OL856" s="179"/>
      <c r="OM856" s="10"/>
      <c r="ON856" s="10">
        <f>SUM(OM851:OM855)</f>
        <v>201.5</v>
      </c>
      <c r="OO856" s="233"/>
      <c r="OP856" s="179"/>
      <c r="OQ856" s="438"/>
      <c r="OS856" s="179"/>
      <c r="OT856" s="179"/>
      <c r="OU856" s="179"/>
      <c r="OV856" s="10"/>
      <c r="OW856" s="10">
        <f>SUM(OV851:OV855)</f>
        <v>108.10000000000001</v>
      </c>
      <c r="OX856" s="233"/>
      <c r="OY856" s="179"/>
      <c r="OZ856" s="372"/>
      <c r="PB856" s="179"/>
      <c r="PC856" s="179"/>
      <c r="PD856" s="179"/>
      <c r="PE856" s="10"/>
      <c r="PF856" s="10">
        <f>SUM(PE851:PE855)</f>
        <v>30</v>
      </c>
      <c r="PG856" s="233"/>
      <c r="PH856" s="179"/>
      <c r="PI856" s="438"/>
      <c r="PK856" s="179"/>
      <c r="PL856" s="179"/>
      <c r="PM856" s="179"/>
      <c r="PN856" s="10"/>
      <c r="PO856" s="10">
        <f>SUM(PN851:PN855)</f>
        <v>163.59999999999997</v>
      </c>
      <c r="PP856" s="233"/>
      <c r="PQ856" s="179"/>
      <c r="PR856" s="438"/>
      <c r="PT856" s="179"/>
      <c r="PU856" s="179"/>
      <c r="PV856" s="179"/>
      <c r="PW856" s="10"/>
      <c r="PX856" s="10">
        <f>SUM(PW851:PW855)</f>
        <v>254.9</v>
      </c>
      <c r="PY856" s="233"/>
      <c r="PZ856" s="179"/>
      <c r="QA856" s="364"/>
      <c r="QC856" s="179"/>
      <c r="QD856" s="179"/>
      <c r="QE856" s="179"/>
      <c r="QF856" s="10"/>
      <c r="QG856" s="10">
        <f>SUM(QF851:QF855)</f>
        <v>108.8</v>
      </c>
      <c r="QH856" s="233"/>
      <c r="QI856" s="179"/>
      <c r="QJ856" s="370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9"/>
      <c r="QU856" s="179"/>
      <c r="QV856" s="179"/>
      <c r="QW856" s="179"/>
      <c r="QX856" s="10"/>
      <c r="QY856" s="10">
        <f>SUM(QX851:QX855)</f>
        <v>42.3</v>
      </c>
      <c r="QZ856" s="233"/>
      <c r="RA856" s="179"/>
      <c r="RB856" s="438"/>
      <c r="RD856" s="179"/>
      <c r="RE856" s="179"/>
      <c r="RF856" s="179"/>
      <c r="RG856" s="10"/>
      <c r="RH856" s="10">
        <f>SUM(RG851:RG855)</f>
        <v>114.9</v>
      </c>
      <c r="RI856" s="233"/>
      <c r="RJ856" s="179"/>
      <c r="RK856" s="438"/>
      <c r="RM856" s="179"/>
      <c r="RN856" s="179"/>
      <c r="RO856" s="179"/>
      <c r="RP856" s="179"/>
      <c r="RQ856" s="10">
        <f>SUM(RP851:RP855)</f>
        <v>109.2</v>
      </c>
      <c r="RR856" s="233"/>
      <c r="RS856" s="179"/>
      <c r="RT856" s="370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8"/>
      <c r="SE856" s="179"/>
      <c r="SF856" s="179"/>
      <c r="SG856" s="179"/>
      <c r="SH856" s="10"/>
      <c r="SI856" s="10">
        <f>SUM(SH851:SH855)</f>
        <v>40</v>
      </c>
      <c r="SJ856" s="239"/>
      <c r="SK856" s="179"/>
      <c r="SL856" s="438"/>
      <c r="SN856" s="179"/>
      <c r="SO856" s="179"/>
      <c r="SP856" s="179"/>
      <c r="SQ856" s="10"/>
      <c r="SR856" s="10">
        <f>SUM(SQ851:SQ855)</f>
        <v>169.1</v>
      </c>
      <c r="SS856" s="239"/>
      <c r="ST856" s="179"/>
      <c r="SU856" s="438"/>
      <c r="SW856" s="179"/>
      <c r="SX856" s="179"/>
      <c r="SY856" s="179"/>
      <c r="SZ856" s="10"/>
      <c r="TA856" s="10">
        <f>SUM(SZ851:SZ855)</f>
        <v>218.50000000000003</v>
      </c>
      <c r="TB856" s="239"/>
      <c r="TC856" s="179"/>
      <c r="TD856" s="370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9"/>
      <c r="TO856" s="179"/>
      <c r="TP856" s="179"/>
      <c r="TQ856" s="179"/>
      <c r="TR856" s="10"/>
      <c r="TS856" s="10">
        <f>SUM(TR851:TR855)</f>
        <v>106.2</v>
      </c>
      <c r="TT856" s="239"/>
      <c r="TU856" s="179"/>
      <c r="TV856" s="439"/>
      <c r="TX856" s="179"/>
      <c r="TY856" s="179"/>
      <c r="TZ856" s="179"/>
      <c r="UA856" s="10"/>
      <c r="UB856" s="10">
        <f>SUM(UA851:UA855)</f>
        <v>165.8</v>
      </c>
      <c r="UC856" s="239"/>
      <c r="UD856" s="179"/>
      <c r="UE856" s="439"/>
      <c r="UG856" s="179"/>
      <c r="UH856" s="179"/>
      <c r="UI856" s="179"/>
      <c r="UJ856" s="10"/>
      <c r="UK856" s="10">
        <f>SUM(UJ851:UJ855)</f>
        <v>198.5</v>
      </c>
      <c r="UL856" s="239"/>
      <c r="UM856" s="179"/>
      <c r="UN856" s="370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9"/>
      <c r="UY856" s="179"/>
      <c r="UZ856" s="179"/>
      <c r="VA856" s="179"/>
      <c r="VB856" s="10"/>
      <c r="VC856" s="10">
        <f>SUM(VB851:VB855)</f>
        <v>289.79999999999995</v>
      </c>
      <c r="VD856" s="239"/>
      <c r="VE856" s="179"/>
      <c r="VF856" s="370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9"/>
      <c r="VQ856" s="179"/>
      <c r="VR856" s="179"/>
      <c r="VS856" s="179"/>
      <c r="VT856" s="10"/>
      <c r="VU856" s="10">
        <f>SUM(VT851:VT855)</f>
        <v>107.8</v>
      </c>
      <c r="VV856" s="239"/>
      <c r="VW856" s="179"/>
      <c r="VX856" s="370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9"/>
      <c r="WI856" s="179"/>
      <c r="WJ856" s="179"/>
      <c r="WK856" s="179"/>
      <c r="WL856" s="179"/>
      <c r="WM856" s="10">
        <f>SUM(WL851:WL855)</f>
        <v>128.4</v>
      </c>
      <c r="WN856" s="239"/>
      <c r="WO856" s="179"/>
      <c r="WP856" s="439"/>
      <c r="WQ856" s="179"/>
      <c r="WR856" s="179"/>
      <c r="WS856" s="179"/>
      <c r="WT856" s="179"/>
      <c r="WU856" s="10"/>
      <c r="WV856" s="10">
        <f>SUM(WU851:WU855)</f>
        <v>126.5</v>
      </c>
      <c r="WW856" s="239"/>
      <c r="WX856" s="179"/>
      <c r="WY856" s="439"/>
      <c r="XA856" s="179"/>
      <c r="XB856" s="179"/>
      <c r="XC856" s="179"/>
      <c r="XD856" s="179"/>
      <c r="XE856" s="10">
        <f>SUM(XD851:XD855)</f>
        <v>63.7</v>
      </c>
      <c r="XF856" s="239"/>
      <c r="XG856" s="179"/>
      <c r="XH856" s="372"/>
      <c r="XJ856" s="179"/>
      <c r="XK856" s="179"/>
      <c r="XL856" s="179"/>
      <c r="XM856" s="179"/>
      <c r="XN856" s="10">
        <f>SUM(XM851:XM855)</f>
        <v>112.10000000000001</v>
      </c>
      <c r="XO856" s="239"/>
      <c r="XP856" s="179"/>
      <c r="XQ856" s="439"/>
      <c r="XS856" s="179"/>
      <c r="XT856" s="179"/>
      <c r="XU856" s="179"/>
      <c r="XV856" s="10"/>
      <c r="XW856" s="10">
        <f>SUM(XV851:XV855)</f>
        <v>129.6</v>
      </c>
      <c r="XX856" s="239"/>
      <c r="XY856" s="179"/>
      <c r="XZ856" s="439"/>
      <c r="YB856" s="179"/>
      <c r="YC856" s="179"/>
      <c r="YD856" s="179"/>
      <c r="YE856" s="10"/>
      <c r="YF856" s="10">
        <f>SUM(YE851:YE855)</f>
        <v>234.49999999999997</v>
      </c>
      <c r="YG856" s="239"/>
      <c r="YH856" s="179"/>
      <c r="YI856" s="439"/>
      <c r="YK856" s="179"/>
      <c r="YL856" s="179"/>
      <c r="YM856" s="179"/>
      <c r="YN856" s="10"/>
      <c r="YO856" s="10">
        <f>SUM(YN851:YN855)</f>
        <v>194.7</v>
      </c>
      <c r="YP856" s="239"/>
      <c r="YQ856" s="179"/>
      <c r="YR856" s="439"/>
      <c r="YT856" s="179"/>
      <c r="YU856" s="179"/>
      <c r="YV856" s="179"/>
      <c r="YW856" s="10"/>
      <c r="YX856" s="10">
        <f>SUM(YW851:YW855)</f>
        <v>193.2</v>
      </c>
      <c r="YY856" s="239"/>
      <c r="YZ856" s="179"/>
      <c r="ZA856" s="439"/>
      <c r="ZC856" s="179"/>
      <c r="ZD856" s="179"/>
      <c r="ZE856" s="179"/>
      <c r="ZF856" s="10"/>
      <c r="ZG856" s="10">
        <f>SUM(ZF851:ZF855)</f>
        <v>156.4</v>
      </c>
      <c r="ZH856" s="239"/>
      <c r="ZI856" s="179"/>
      <c r="ZJ856" s="439"/>
      <c r="ZL856" s="179"/>
      <c r="ZM856" s="179"/>
      <c r="ZN856" s="179"/>
      <c r="ZO856" s="10"/>
      <c r="ZP856" s="10">
        <f>SUM(ZO851:ZO855)</f>
        <v>44.7</v>
      </c>
      <c r="ZQ856" s="239"/>
      <c r="ZR856" s="179"/>
      <c r="ZS856" s="439"/>
      <c r="ZU856" s="179"/>
      <c r="ZV856" s="179"/>
      <c r="ZW856" s="179"/>
      <c r="ZX856" s="10"/>
      <c r="ZY856" s="10">
        <f>SUM(ZX851:ZX855)</f>
        <v>325</v>
      </c>
      <c r="ZZ856" s="239"/>
      <c r="AAA856" s="179"/>
      <c r="AAB856" s="439"/>
      <c r="AAD856" s="179"/>
      <c r="AAE856" s="179"/>
      <c r="AAF856" s="179"/>
      <c r="AAG856" s="10"/>
      <c r="AAH856" s="10">
        <f>SUM(AAG851:AAG855)</f>
        <v>42.6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9"/>
      <c r="AAV856" s="179"/>
      <c r="AAW856" s="179"/>
      <c r="AAX856" s="179"/>
      <c r="AAY856" s="10"/>
      <c r="AAZ856" s="10">
        <f>SUM(AAY851:AAY855)</f>
        <v>110.80000000000001</v>
      </c>
      <c r="ABA856" s="239"/>
      <c r="ABB856" s="179"/>
      <c r="ABC856" s="440"/>
      <c r="ABE856" s="179"/>
      <c r="ABF856" s="179"/>
      <c r="ABG856" s="179"/>
      <c r="ABH856" s="10"/>
      <c r="ABI856" s="10">
        <f>SUM(ABH851:ABH855)</f>
        <v>119.20000000000002</v>
      </c>
      <c r="ABJ856" s="239"/>
      <c r="ABK856" s="179"/>
      <c r="ABL856" s="439"/>
      <c r="ABN856" s="179"/>
      <c r="ABO856" s="179"/>
      <c r="ABP856" s="179"/>
      <c r="ABQ856" s="10"/>
      <c r="ABR856" s="10">
        <f>SUM(ABQ851:ABQ855)</f>
        <v>36.700000000000003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9"/>
      <c r="ADG856" s="179"/>
      <c r="ADH856" s="179"/>
      <c r="ADI856" s="179"/>
      <c r="ADJ856" s="10"/>
      <c r="ADK856" s="10">
        <f>SUM(ADJ851:ADJ855)</f>
        <v>196.8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9"/>
      <c r="ADY856" s="179"/>
      <c r="ADZ856" s="179"/>
      <c r="AEA856" s="179"/>
      <c r="AEB856" s="10"/>
      <c r="AEC856" s="10">
        <f>SUM(AEB851:AEB855)</f>
        <v>69.3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9"/>
      <c r="AGA856" s="179"/>
      <c r="AGB856" s="179"/>
      <c r="AGC856" s="179"/>
      <c r="AGD856" s="10"/>
      <c r="AGE856" s="10">
        <f>SUM(AGD851:AGD855)</f>
        <v>141.69999999999999</v>
      </c>
      <c r="AGF856" s="239"/>
      <c r="AGG856" s="179"/>
      <c r="AGH856" s="439"/>
      <c r="AGJ856" s="179"/>
      <c r="AGK856" s="179"/>
      <c r="AGL856" s="179"/>
      <c r="AGM856" s="10"/>
      <c r="AGN856" s="10">
        <f>SUM(AGM851:AGM855)</f>
        <v>94.7</v>
      </c>
      <c r="AGO856" s="239"/>
      <c r="AGP856" s="179"/>
      <c r="AGQ856" s="439"/>
      <c r="AGS856" s="179"/>
      <c r="AGT856" s="179"/>
      <c r="AGU856" s="179"/>
      <c r="AGV856" s="10"/>
      <c r="AGW856" s="10">
        <f>SUM(AGV851:AGV855)</f>
        <v>194.7</v>
      </c>
      <c r="AGX856" s="239"/>
      <c r="AGY856" s="179"/>
      <c r="AGZ856" s="439"/>
      <c r="AHB856" s="179"/>
      <c r="AHC856" s="179"/>
      <c r="AHD856" s="179"/>
      <c r="AHE856" s="10"/>
      <c r="AHF856" s="10">
        <f>SUM(AHE851:AHE855)</f>
        <v>102.7</v>
      </c>
      <c r="AHG856" s="239"/>
      <c r="AHH856" s="179"/>
      <c r="AHI856" s="442"/>
      <c r="AHK856" s="179"/>
      <c r="AHL856" s="179"/>
      <c r="AHM856" s="179"/>
      <c r="AHN856" s="10"/>
      <c r="AHO856" s="10">
        <f>SUM(AHN851:AHN855)</f>
        <v>194.70000000000002</v>
      </c>
      <c r="AHP856" s="239"/>
      <c r="AHQ856" s="179"/>
      <c r="AHR856" s="439"/>
      <c r="AHT856" s="179"/>
      <c r="AHU856" s="179"/>
      <c r="AHV856" s="179"/>
      <c r="AHW856" s="10"/>
      <c r="AHX856" s="10">
        <f>SUM(AHW851:AHW855)</f>
        <v>284.7</v>
      </c>
      <c r="AHY856" s="239"/>
      <c r="AHZ856" s="179"/>
      <c r="AIA856" s="439"/>
      <c r="AIC856" s="179"/>
      <c r="AID856" s="179"/>
      <c r="AIE856" s="179"/>
      <c r="AIF856" s="10"/>
      <c r="AIG856" s="10">
        <f>SUM(AIF851:AIF855)</f>
        <v>54.2</v>
      </c>
      <c r="AIH856" s="239"/>
      <c r="AII856" s="179"/>
      <c r="AIJ856" s="439"/>
      <c r="AIL856" s="179"/>
      <c r="AIM856" s="179"/>
      <c r="AIN856" s="179"/>
      <c r="AIO856" s="10"/>
      <c r="AIP856" s="10">
        <f>SUM(AIO851:AIO855)</f>
        <v>152.20000000000002</v>
      </c>
      <c r="AIQ856" s="239"/>
      <c r="AIR856" s="179"/>
      <c r="AIS856" s="439"/>
      <c r="AIU856" s="179"/>
      <c r="AIV856" s="179"/>
      <c r="AIW856" s="179"/>
      <c r="AIX856" s="10"/>
      <c r="AIY856" s="10">
        <f>SUM(AIX851:AIX855)</f>
        <v>141.69999999999999</v>
      </c>
      <c r="AIZ856" s="239"/>
      <c r="AJA856" s="179"/>
      <c r="AJB856" s="372"/>
      <c r="AJD856" s="179"/>
      <c r="AJE856" s="179"/>
      <c r="AJF856" s="179"/>
      <c r="AJG856" s="10"/>
      <c r="AJH856" s="10">
        <f>SUM(AJG851:AJG855)</f>
        <v>215.20000000000002</v>
      </c>
      <c r="AJI856" s="239"/>
      <c r="AJJ856" s="179"/>
      <c r="AJK856" s="439"/>
      <c r="AJM856" s="179"/>
      <c r="AJN856" s="179"/>
      <c r="AJO856" s="179"/>
      <c r="AJP856" s="10"/>
      <c r="AJQ856" s="10">
        <f>SUM(AJP851:AJP855)</f>
        <v>33.6</v>
      </c>
      <c r="AJR856" s="239"/>
      <c r="AJS856" s="179"/>
      <c r="AJT856" s="367"/>
      <c r="AJV856" s="179"/>
      <c r="AJW856" s="179"/>
      <c r="AJX856" s="179"/>
      <c r="AJY856" s="10"/>
      <c r="AJZ856" s="10">
        <f>SUM(AJY851:AJY855)</f>
        <v>146.80000000000001</v>
      </c>
      <c r="AKA856" s="239"/>
      <c r="AKB856" s="179"/>
      <c r="AKC856" s="439"/>
      <c r="AKE856" s="179"/>
      <c r="AKF856" s="179"/>
      <c r="AKG856" s="179"/>
      <c r="AKH856" s="10"/>
      <c r="AKI856" s="10">
        <f>SUM(AKH851:AKH855)</f>
        <v>147.19999999999999</v>
      </c>
      <c r="AKJ856" s="239"/>
      <c r="AKK856" s="179"/>
      <c r="AKL856" s="439"/>
      <c r="AKN856" s="179"/>
      <c r="AKO856" s="179"/>
      <c r="AKP856" s="179"/>
      <c r="AKQ856" s="10"/>
      <c r="AKR856" s="10">
        <f>SUM(AKQ851:AKQ855)</f>
        <v>32.1</v>
      </c>
      <c r="AKS856" s="239"/>
      <c r="AKT856" s="179"/>
      <c r="AKU856" s="439"/>
      <c r="AKW856" s="179"/>
      <c r="AKX856" s="179"/>
      <c r="AKY856" s="179"/>
      <c r="AKZ856" s="10"/>
      <c r="ALA856" s="10">
        <f>SUM(AKZ851:AKZ855)</f>
        <v>138.5</v>
      </c>
      <c r="ALB856" s="239"/>
      <c r="ALC856" s="179"/>
      <c r="ALD856" s="439"/>
      <c r="ALF856" s="179"/>
      <c r="ALG856" s="179"/>
      <c r="ALH856" s="179"/>
      <c r="ALI856" s="10"/>
      <c r="ALJ856" s="10">
        <f>SUM(ALI851:ALI855)</f>
        <v>147</v>
      </c>
      <c r="ALK856" s="239"/>
      <c r="ALL856" s="179"/>
      <c r="ALM856" s="439"/>
      <c r="ALO856" s="179"/>
      <c r="ALP856" s="179"/>
      <c r="ALQ856" s="179"/>
      <c r="ALR856" s="10"/>
      <c r="ALS856" s="10">
        <f>SUM(ALR851:ALR855)</f>
        <v>177</v>
      </c>
      <c r="ALT856" s="239"/>
      <c r="ALU856" s="179"/>
      <c r="ALV856" s="439"/>
      <c r="ALX856" s="179"/>
      <c r="ALY856" s="179"/>
      <c r="ALZ856" s="179"/>
      <c r="AMA856" s="10"/>
      <c r="AMB856" s="10">
        <f>SUM(AMA851:AMA855)</f>
        <v>138.39999999999998</v>
      </c>
      <c r="AMC856" s="239"/>
      <c r="AMD856" s="179"/>
      <c r="AME856" s="445"/>
      <c r="AMG856" s="179"/>
      <c r="AMH856" s="179"/>
      <c r="AMI856" s="179"/>
      <c r="AMJ856" s="10"/>
      <c r="AMK856" s="10">
        <f>SUM(AMJ851:AMJ855)</f>
        <v>93.199999999999989</v>
      </c>
      <c r="AML856" s="239"/>
      <c r="AMM856" s="179"/>
      <c r="AMN856" s="364"/>
      <c r="AMP856" s="179"/>
      <c r="AMQ856" s="179"/>
      <c r="AMR856" s="179"/>
      <c r="AMS856" s="10"/>
      <c r="AMT856" s="10">
        <f>SUM(AMS851:AMS855)</f>
        <v>99.4</v>
      </c>
      <c r="AMU856" s="239"/>
      <c r="AMV856" s="179"/>
      <c r="AMW856" s="439"/>
      <c r="AMY856" s="179"/>
      <c r="AMZ856" s="179"/>
      <c r="ANA856" s="179"/>
      <c r="ANB856" s="10"/>
      <c r="ANC856" s="10">
        <f>SUM(ANB851:ANB855)</f>
        <v>141.69999999999999</v>
      </c>
      <c r="AND856" s="239"/>
      <c r="ANE856" s="179"/>
      <c r="ANF856" s="439"/>
      <c r="ANH856" s="179"/>
      <c r="ANI856" s="179"/>
      <c r="ANJ856" s="179"/>
      <c r="ANK856" s="10"/>
      <c r="ANL856" s="10">
        <f>SUM(ANK851:ANK855)</f>
        <v>30.6</v>
      </c>
      <c r="ANM856" s="239"/>
      <c r="ANN856" s="179"/>
      <c r="ANO856" s="372"/>
      <c r="ANQ856" s="179"/>
      <c r="ANR856" s="179"/>
      <c r="ANS856" s="179"/>
      <c r="ANT856" s="10"/>
      <c r="ANU856" s="10">
        <f>SUM(ANT851:ANT855)</f>
        <v>158.1</v>
      </c>
      <c r="ANV856" s="239"/>
      <c r="ANW856" s="179"/>
      <c r="ANX856" s="439"/>
      <c r="ANZ856" s="179"/>
      <c r="AOA856" s="179"/>
      <c r="AOB856" s="179"/>
      <c r="AOC856" s="10"/>
      <c r="AOD856" s="10">
        <f>SUM(AOC851:AOC855)</f>
        <v>226.8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9"/>
      <c r="AOR856" s="179"/>
      <c r="AOS856" s="179"/>
      <c r="AOT856" s="179"/>
      <c r="AOU856" s="10"/>
      <c r="AOV856" s="10">
        <f>SUM(AOU851:AOU855)</f>
        <v>83.2</v>
      </c>
      <c r="AOW856" s="239"/>
      <c r="AOX856" s="179"/>
      <c r="AOY856" s="364"/>
      <c r="APA856" s="179"/>
      <c r="APB856" s="179"/>
      <c r="APC856" s="179"/>
      <c r="APD856" s="10"/>
      <c r="APE856" s="10">
        <f>SUM(APD851:APD855)</f>
        <v>64.2</v>
      </c>
      <c r="APF856" s="239"/>
      <c r="APG856" s="179"/>
      <c r="APH856" s="439"/>
      <c r="APJ856" s="179"/>
      <c r="APK856" s="179"/>
      <c r="APL856" s="179"/>
      <c r="APM856" s="10"/>
      <c r="APN856" s="10">
        <f>SUM(APM851:APM855)</f>
        <v>137.19999999999999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9"/>
      <c r="AQB856" s="179"/>
      <c r="AQC856" s="179"/>
      <c r="AQD856" s="179"/>
      <c r="AQE856" s="10"/>
      <c r="AQF856" s="10">
        <f>SUM(AQE851:AQE855)</f>
        <v>27</v>
      </c>
      <c r="AQG856" s="239"/>
      <c r="AQH856" s="179"/>
      <c r="AQI856" s="439"/>
      <c r="AQK856" s="179"/>
      <c r="AQL856" s="179"/>
      <c r="AQM856" s="179"/>
      <c r="AQN856" s="10"/>
      <c r="AQO856" s="10">
        <f>SUM(AQN851:AQN855)</f>
        <v>118.5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9"/>
      <c r="ASD856" s="179"/>
      <c r="ASE856" s="179"/>
      <c r="ASF856" s="179"/>
      <c r="ASG856" s="10"/>
      <c r="ASH856" s="10">
        <f>SUM(ASG851:ASG855)</f>
        <v>38.9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9"/>
      <c r="ASV856" s="179"/>
      <c r="ASW856" s="179"/>
      <c r="ASX856" s="179"/>
      <c r="ASY856" s="10"/>
      <c r="ASZ856" s="10">
        <f>SUM(ASY851:ASY855)</f>
        <v>204.2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9"/>
      <c r="AWQ856" s="179"/>
      <c r="AWR856" s="179"/>
      <c r="AWS856" s="179"/>
      <c r="AWT856" s="10"/>
      <c r="AWU856" s="10">
        <f>SUM(AWT851:AWT855)</f>
        <v>31.299999999999997</v>
      </c>
      <c r="AWV856" s="239"/>
      <c r="AWW856" s="179"/>
      <c r="AWX856" s="439"/>
      <c r="AWZ856" s="179"/>
      <c r="AXA856" s="179"/>
      <c r="AXB856" s="179"/>
      <c r="AXC856" s="10"/>
      <c r="AXD856" s="10">
        <f>SUM(AXC851:AXC855)</f>
        <v>45.1</v>
      </c>
      <c r="AXE856" s="239"/>
      <c r="AXF856" s="179"/>
      <c r="AXG856" s="439"/>
      <c r="AXI856" s="179"/>
      <c r="AXJ856" s="179"/>
      <c r="AXK856" s="179"/>
      <c r="AXL856" s="10"/>
      <c r="AXM856" s="10">
        <f>SUM(AXL851:AXL855)</f>
        <v>160.00000000000003</v>
      </c>
      <c r="AXN856" s="239"/>
      <c r="AXO856" s="179"/>
      <c r="AXP856" s="439"/>
      <c r="AXR856" s="179"/>
      <c r="AXS856" s="179"/>
      <c r="AXT856" s="179"/>
      <c r="AXU856" s="10"/>
      <c r="AXV856" s="10">
        <f>SUM(AXU851:AXU855)</f>
        <v>213.4</v>
      </c>
      <c r="AXW856" s="239"/>
      <c r="AXX856" s="179"/>
      <c r="AXY856" s="439"/>
      <c r="AYA856" s="179"/>
      <c r="AYB856" s="179"/>
      <c r="AYC856" s="179"/>
      <c r="AYD856" s="10"/>
      <c r="AYE856" s="10">
        <f>SUM(AYD851:AYD855)</f>
        <v>113.6</v>
      </c>
      <c r="AYF856" s="239"/>
      <c r="AYG856" s="179"/>
      <c r="AYH856" s="439"/>
      <c r="AYJ856" s="179"/>
      <c r="AYK856" s="179"/>
      <c r="AYL856" s="179"/>
      <c r="AYM856" s="10"/>
      <c r="AYN856" s="10">
        <f>SUM(AYM851:AYM855)</f>
        <v>53.5</v>
      </c>
      <c r="AYO856" s="239"/>
      <c r="AYP856" s="179"/>
      <c r="AYQ856" s="439"/>
      <c r="AYS856" s="179"/>
      <c r="AYT856" s="179"/>
      <c r="AYU856" s="179"/>
      <c r="AYV856" s="10"/>
      <c r="AYW856" s="10">
        <f>SUM(AYV851:AYV855)</f>
        <v>72.399999999999991</v>
      </c>
      <c r="AYX856" s="239"/>
      <c r="AYY856" s="179"/>
      <c r="AYZ856" s="439"/>
      <c r="AZB856" s="179"/>
      <c r="AZC856" s="179"/>
      <c r="AZD856" s="179"/>
      <c r="AZE856" s="10"/>
      <c r="AZF856" s="10">
        <f>SUM(AZE851:AZE855)</f>
        <v>120.8</v>
      </c>
      <c r="AZG856" s="239"/>
      <c r="AZH856" s="179"/>
      <c r="AZI856" s="439"/>
      <c r="AZK856" s="179"/>
      <c r="AZL856" s="179"/>
      <c r="AZM856" s="179"/>
      <c r="AZN856" s="10"/>
      <c r="AZO856" s="10">
        <f>SUM(AZN851:AZN855)</f>
        <v>45.7</v>
      </c>
      <c r="AZP856" s="239"/>
      <c r="AZQ856" s="179"/>
      <c r="AZR856" s="439"/>
      <c r="AZT856" s="179"/>
      <c r="AZU856" s="179"/>
      <c r="AZV856" s="179"/>
      <c r="AZW856" s="10"/>
      <c r="AZX856" s="10">
        <f>SUM(AZW851:AZW855)</f>
        <v>27</v>
      </c>
      <c r="AZY856" s="239"/>
      <c r="AZZ856" s="179"/>
      <c r="BAA856" s="439"/>
      <c r="BAC856" s="179"/>
      <c r="BAD856" s="179"/>
      <c r="BAE856" s="179"/>
      <c r="BAF856" s="10"/>
      <c r="BAG856" s="10">
        <f>SUM(BAF851:BAF855)</f>
        <v>211.70000000000002</v>
      </c>
      <c r="BAH856" s="239"/>
      <c r="BAI856" s="179"/>
      <c r="BAJ856" s="442"/>
      <c r="BAL856" s="179"/>
      <c r="BAM856" s="179"/>
      <c r="BAN856" s="179"/>
      <c r="BAO856" s="10"/>
      <c r="BAP856" s="10">
        <f>SUM(BAO851:BAO855)</f>
        <v>168.4</v>
      </c>
      <c r="BAQ856" s="239"/>
      <c r="BAR856" s="179"/>
      <c r="BAS856" s="439"/>
      <c r="BAU856" s="179"/>
      <c r="BAV856" s="179"/>
      <c r="BAW856" s="179"/>
      <c r="BAX856" s="10"/>
      <c r="BAY856" s="10">
        <f>SUM(BAX851:BAX855)</f>
        <v>271.39999999999998</v>
      </c>
      <c r="BAZ856" s="239"/>
      <c r="BBA856" s="179"/>
      <c r="BBB856" s="439"/>
      <c r="BBD856" s="179"/>
      <c r="BBE856" s="179"/>
      <c r="BBF856" s="179"/>
      <c r="BBG856" s="10"/>
      <c r="BBH856" s="10">
        <f>SUM(BBG851:BBG855)</f>
        <v>58</v>
      </c>
      <c r="BBI856" s="239"/>
      <c r="BBJ856" s="179"/>
      <c r="BBK856" s="439"/>
      <c r="BBM856" s="179"/>
      <c r="BBN856" s="179"/>
      <c r="BBO856" s="179"/>
      <c r="BBP856" s="10"/>
      <c r="BBQ856" s="10">
        <f>SUM(BBP851:BBP855)</f>
        <v>311.5</v>
      </c>
      <c r="BBR856" s="239"/>
      <c r="BBS856" s="179"/>
      <c r="BBT856" s="367"/>
      <c r="BBV856" s="179"/>
      <c r="BBW856" s="179"/>
      <c r="BBX856" s="179"/>
      <c r="BBY856" s="10"/>
      <c r="BBZ856" s="10">
        <f>SUM(BBY851:BBY855)</f>
        <v>94.100000000000009</v>
      </c>
      <c r="BCA856" s="239"/>
      <c r="BCB856" s="179"/>
      <c r="BCC856" s="439"/>
      <c r="BCE856" s="179"/>
      <c r="BCF856" s="179"/>
      <c r="BCG856" s="179"/>
      <c r="BCH856" s="10"/>
      <c r="BCI856" s="10">
        <f>SUM(BCH851:BCH855)</f>
        <v>137.69999999999999</v>
      </c>
      <c r="BCJ856" s="239"/>
      <c r="BCK856" s="179"/>
      <c r="BCL856" s="439"/>
      <c r="BCN856" s="179"/>
      <c r="BCO856" s="179"/>
      <c r="BCP856" s="179"/>
      <c r="BCQ856" s="10"/>
      <c r="BCR856" s="10">
        <f>SUM(BCQ851:BCQ855)</f>
        <v>50</v>
      </c>
      <c r="BCS856" s="239"/>
      <c r="BCT856" s="179"/>
      <c r="BCU856" s="372"/>
      <c r="BCW856" s="179"/>
      <c r="BCX856" s="179"/>
      <c r="BCY856" s="179"/>
      <c r="BCZ856" s="10"/>
      <c r="BDA856" s="10">
        <f>SUM(BCZ851:BCZ855)</f>
        <v>253.6</v>
      </c>
      <c r="BDB856" s="239"/>
      <c r="BDC856" s="179"/>
      <c r="BDD856" s="367"/>
      <c r="BDF856" s="179"/>
      <c r="BDG856" s="179"/>
      <c r="BDH856" s="179"/>
      <c r="BDI856" s="10"/>
      <c r="BDJ856" s="10">
        <f>SUM(BDI851:BDI855)</f>
        <v>169.8</v>
      </c>
      <c r="BDK856" s="239"/>
      <c r="BDL856" s="179"/>
      <c r="BDM856" s="439"/>
      <c r="BDO856" s="179"/>
      <c r="BDP856" s="179"/>
      <c r="BDQ856" s="179"/>
      <c r="BDR856" s="10"/>
      <c r="BDS856" s="10">
        <f>SUM(BDR851:BDR855)</f>
        <v>101.5</v>
      </c>
      <c r="BDT856" s="239"/>
      <c r="BDU856" s="179"/>
      <c r="BDV856" s="439"/>
      <c r="BDX856" s="179"/>
      <c r="BDY856" s="179"/>
      <c r="BDZ856" s="179"/>
      <c r="BEA856" s="10"/>
      <c r="BEB856" s="10">
        <f>SUM(BEA851:BEA855)</f>
        <v>390.59999999999997</v>
      </c>
      <c r="BEC856" s="239"/>
      <c r="BED856" s="179"/>
      <c r="BEE856" s="439"/>
      <c r="BEG856" s="179"/>
      <c r="BEH856" s="179"/>
      <c r="BEI856" s="179"/>
      <c r="BEJ856" s="10"/>
      <c r="BEK856" s="10">
        <f>SUM(BEJ851:BEJ855)</f>
        <v>137.5</v>
      </c>
      <c r="BEL856" s="239"/>
      <c r="BEM856" s="179"/>
      <c r="BEN856" s="439"/>
      <c r="BEP856" s="179"/>
      <c r="BEQ856" s="179"/>
      <c r="BER856" s="179"/>
      <c r="BES856" s="10"/>
      <c r="BET856" s="10">
        <f>SUM(BES851:BES855)</f>
        <v>147</v>
      </c>
      <c r="BEU856" s="239"/>
      <c r="BEV856" s="179"/>
      <c r="BEW856" s="439"/>
      <c r="BEY856" s="179"/>
      <c r="BEZ856" s="179"/>
      <c r="BFA856" s="179"/>
      <c r="BFB856" s="10"/>
      <c r="BFC856" s="10">
        <f>SUM(BFB851:BFB855)</f>
        <v>179.9</v>
      </c>
      <c r="BFD856" s="239"/>
      <c r="BFE856" s="179"/>
      <c r="BFF856" s="439"/>
      <c r="BFH856" s="179"/>
      <c r="BFI856" s="179"/>
      <c r="BFJ856" s="179"/>
      <c r="BFK856" s="10"/>
      <c r="BFL856" s="10">
        <f>SUM(BFK851:BFK855)</f>
        <v>53.1</v>
      </c>
      <c r="BFM856" s="239"/>
      <c r="BFN856" s="179"/>
      <c r="BFO856" s="439"/>
      <c r="BFQ856" s="179"/>
      <c r="BFR856" s="179"/>
      <c r="BFS856" s="179"/>
      <c r="BFT856" s="10"/>
      <c r="BFU856" s="10">
        <f>SUM(BFT851:BFT855)</f>
        <v>97.1</v>
      </c>
      <c r="BFV856" s="239"/>
      <c r="BFW856" s="179"/>
      <c r="BFX856" s="372"/>
      <c r="BFZ856" s="179"/>
      <c r="BGA856" s="179"/>
      <c r="BGB856" s="179"/>
      <c r="BGC856" s="10"/>
      <c r="BGD856" s="10">
        <f>SUM(BGC851:BGC855)</f>
        <v>139.9</v>
      </c>
      <c r="BGE856" s="239"/>
      <c r="BGF856" s="179"/>
      <c r="BGG856" s="439"/>
      <c r="BGI856" s="179"/>
      <c r="BGJ856" s="179"/>
      <c r="BGK856" s="179"/>
      <c r="BGL856" s="10"/>
      <c r="BGM856" s="10">
        <f>SUM(BGL851:BGL855)</f>
        <v>176.5</v>
      </c>
      <c r="BGN856" s="239"/>
      <c r="BGO856" s="179"/>
      <c r="BGP856" s="372"/>
      <c r="BGR856" s="179"/>
      <c r="BGS856" s="179"/>
      <c r="BGT856" s="179"/>
      <c r="BGU856" s="10"/>
      <c r="BGV856" s="10">
        <f>SUM(BGU851:BGU855)</f>
        <v>180.1</v>
      </c>
      <c r="BGW856" s="239"/>
      <c r="BGX856" s="179"/>
      <c r="BGY856" s="439"/>
      <c r="BHA856" s="179"/>
      <c r="BHB856" s="179"/>
      <c r="BHC856" s="179"/>
      <c r="BHD856" s="10"/>
      <c r="BHE856" s="10">
        <f>SUM(BHD851:BHD855)</f>
        <v>40.9</v>
      </c>
    </row>
    <row r="857" spans="1:1565" s="14" customFormat="1" ht="15">
      <c r="A857" s="179" t="s">
        <v>115</v>
      </c>
      <c r="B857" s="363" t="s">
        <v>1148</v>
      </c>
      <c r="D857" s="248">
        <f>IF(C857="Kopman",2.1,1)</f>
        <v>1</v>
      </c>
      <c r="E857" s="180">
        <f>VLOOKUP(B857,$A$879:$F$2508,6,FALSE)</f>
        <v>119</v>
      </c>
      <c r="F857" s="179" t="s">
        <v>61</v>
      </c>
      <c r="G857" s="10">
        <f>E857*1.5*D857</f>
        <v>178.5</v>
      </c>
      <c r="H857" s="10"/>
      <c r="I857" s="233"/>
      <c r="J857" s="179" t="s">
        <v>115</v>
      </c>
      <c r="K857" s="361" t="s">
        <v>3475</v>
      </c>
      <c r="M857" s="248">
        <f>IF(L857="Kopman",2.1,1)</f>
        <v>1</v>
      </c>
      <c r="N857" s="180">
        <f>VLOOKUP(K857,$A$879:$F$2508,6,FALSE)</f>
        <v>0</v>
      </c>
      <c r="O857" s="179" t="s">
        <v>61</v>
      </c>
      <c r="P857" s="10">
        <f>N857*1.5*M857</f>
        <v>0</v>
      </c>
      <c r="Q857" s="10"/>
      <c r="R857" s="233"/>
      <c r="S857" s="179" t="s">
        <v>115</v>
      </c>
      <c r="T857" s="361" t="s">
        <v>1148</v>
      </c>
      <c r="V857" s="248">
        <f>IF(U857="Kopman",2.1,1)</f>
        <v>1</v>
      </c>
      <c r="W857" s="180">
        <f>VLOOKUP(T857,$A$879:$F$2508,6,FALSE)</f>
        <v>119</v>
      </c>
      <c r="X857" s="179" t="s">
        <v>61</v>
      </c>
      <c r="Y857" s="10">
        <f>W857*1.5*V857</f>
        <v>178.5</v>
      </c>
      <c r="Z857" s="10"/>
      <c r="AA857" s="233"/>
      <c r="AB857" s="179" t="s">
        <v>115</v>
      </c>
      <c r="AC857" s="361" t="s">
        <v>1148</v>
      </c>
      <c r="AE857" s="248">
        <f>IF(AD857="Kopman",2.1,1)</f>
        <v>1</v>
      </c>
      <c r="AF857" s="180">
        <f>VLOOKUP(AC857,$A$879:$F$2508,6,FALSE)</f>
        <v>119</v>
      </c>
      <c r="AG857" s="179" t="s">
        <v>61</v>
      </c>
      <c r="AH857" s="10">
        <f>AF857*1.5*AE857</f>
        <v>178.5</v>
      </c>
      <c r="AI857" s="10"/>
      <c r="AJ857" s="233"/>
      <c r="AK857" s="179" t="s">
        <v>115</v>
      </c>
      <c r="AL857" s="361" t="s">
        <v>1148</v>
      </c>
      <c r="AN857" s="248">
        <f>IF(AM857="Kopman",2.1,1)</f>
        <v>1</v>
      </c>
      <c r="AO857" s="180">
        <f>VLOOKUP(AL857,$A$879:$F$2508,6,FALSE)</f>
        <v>119</v>
      </c>
      <c r="AP857" s="179" t="s">
        <v>61</v>
      </c>
      <c r="AQ857" s="10">
        <f>AO857*1.5*AN857</f>
        <v>178.5</v>
      </c>
      <c r="AR857" s="10"/>
      <c r="AS857" s="233"/>
      <c r="AT857" s="179" t="s">
        <v>115</v>
      </c>
      <c r="AU857" s="361" t="s">
        <v>2331</v>
      </c>
      <c r="AW857" s="248">
        <f>IF(AV857="Kopman",2.1,1)</f>
        <v>1</v>
      </c>
      <c r="AX857" s="180">
        <f>VLOOKUP(AU857,$A$879:$F$2508,6,FALSE)</f>
        <v>156</v>
      </c>
      <c r="AY857" s="179" t="s">
        <v>61</v>
      </c>
      <c r="AZ857" s="10">
        <f>AX857*1.5*AW857</f>
        <v>234</v>
      </c>
      <c r="BA857" s="10"/>
      <c r="BB857" s="233"/>
      <c r="BC857" s="179" t="s">
        <v>115</v>
      </c>
      <c r="BD857" s="362" t="s">
        <v>3136</v>
      </c>
      <c r="BE857" s="14" t="s">
        <v>1662</v>
      </c>
      <c r="BF857" s="248">
        <f>IF(BE857="Kopman",2.1,1)</f>
        <v>2.1</v>
      </c>
      <c r="BG857" s="180">
        <f>VLOOKUP(BD857,$A$879:$F$2508,6,FALSE)</f>
        <v>39</v>
      </c>
      <c r="BH857" s="179" t="s">
        <v>61</v>
      </c>
      <c r="BI857" s="10">
        <f>BG857*1.5*BF857</f>
        <v>122.85000000000001</v>
      </c>
      <c r="BJ857" s="10"/>
      <c r="BK857" s="233"/>
      <c r="BL857" s="179" t="s">
        <v>115</v>
      </c>
      <c r="BM857" s="362" t="s">
        <v>1148</v>
      </c>
      <c r="BN857" s="14" t="s">
        <v>1662</v>
      </c>
      <c r="BO857" s="248">
        <f>IF(BN857="Kopman",2.1,1)</f>
        <v>2.1</v>
      </c>
      <c r="BP857" s="180">
        <f>VLOOKUP(BM857,$A$879:$F$2508,6,FALSE)</f>
        <v>119</v>
      </c>
      <c r="BQ857" s="179" t="s">
        <v>61</v>
      </c>
      <c r="BR857" s="10">
        <f>BP857*1.5*BO857</f>
        <v>374.85</v>
      </c>
      <c r="BS857" s="10"/>
      <c r="BT857" s="233"/>
      <c r="BU857" s="179" t="s">
        <v>115</v>
      </c>
      <c r="BV857" s="361" t="s">
        <v>3475</v>
      </c>
      <c r="BX857" s="248">
        <f>IF(BW857="Kopman",2.1,1)</f>
        <v>1</v>
      </c>
      <c r="BY857" s="180">
        <f>VLOOKUP(BV857,$A$879:$F$2508,6,FALSE)</f>
        <v>0</v>
      </c>
      <c r="BZ857" s="179" t="s">
        <v>61</v>
      </c>
      <c r="CA857" s="10">
        <f>BY857*1.5*BX857</f>
        <v>0</v>
      </c>
      <c r="CB857" s="10"/>
      <c r="CC857" s="233"/>
      <c r="CD857" s="179" t="s">
        <v>115</v>
      </c>
      <c r="CE857" s="361" t="s">
        <v>2572</v>
      </c>
      <c r="CG857" s="248">
        <f>IF(CF857="Kopman",2.1,1)</f>
        <v>1</v>
      </c>
      <c r="CH857" s="180">
        <f>VLOOKUP(CE857,$A$879:$F$2508,6,FALSE)</f>
        <v>7</v>
      </c>
      <c r="CI857" s="179" t="s">
        <v>61</v>
      </c>
      <c r="CJ857" s="10">
        <f>CH857*1.5*CG857</f>
        <v>10.5</v>
      </c>
      <c r="CK857" s="10"/>
      <c r="CL857" s="233"/>
      <c r="CM857" s="179" t="s">
        <v>115</v>
      </c>
      <c r="CN857" s="361" t="s">
        <v>2331</v>
      </c>
      <c r="CP857" s="248">
        <f>IF(CO857="Kopman",2.1,1)</f>
        <v>1</v>
      </c>
      <c r="CQ857" s="180">
        <f>VLOOKUP(CN857,$A$879:$F$2508,6,FALSE)</f>
        <v>156</v>
      </c>
      <c r="CR857" s="179" t="s">
        <v>61</v>
      </c>
      <c r="CS857" s="10">
        <f>CQ857*1.5*CP857</f>
        <v>234</v>
      </c>
      <c r="CT857" s="10"/>
      <c r="CU857" s="233"/>
      <c r="CV857" s="179" t="s">
        <v>115</v>
      </c>
      <c r="CW857" s="361" t="s">
        <v>3257</v>
      </c>
      <c r="CY857" s="248">
        <f>IF(CX857="Kopman",2.1,1)</f>
        <v>1</v>
      </c>
      <c r="CZ857" s="180">
        <f>VLOOKUP(CW857,$A$879:$F$2508,6,FALSE)</f>
        <v>125</v>
      </c>
      <c r="DA857" s="179" t="s">
        <v>61</v>
      </c>
      <c r="DB857" s="10">
        <f>CZ857*1.5*CY857</f>
        <v>187.5</v>
      </c>
      <c r="DC857" s="10"/>
      <c r="DD857" s="233"/>
      <c r="DE857" s="179" t="s">
        <v>115</v>
      </c>
      <c r="DF857" s="361" t="s">
        <v>1148</v>
      </c>
      <c r="DH857" s="248">
        <f>IF(DG857="Kopman",2.1,1)</f>
        <v>1</v>
      </c>
      <c r="DI857" s="180">
        <f>VLOOKUP(DF857,$A$879:$F$2508,6,FALSE)</f>
        <v>119</v>
      </c>
      <c r="DJ857" s="179" t="s">
        <v>61</v>
      </c>
      <c r="DK857" s="10">
        <f>DI857*1.5*DH857</f>
        <v>178.5</v>
      </c>
      <c r="DL857" s="10"/>
      <c r="DM857" s="233"/>
      <c r="DN857" s="179" t="s">
        <v>115</v>
      </c>
      <c r="DO857" s="361" t="s">
        <v>3475</v>
      </c>
      <c r="DQ857" s="248">
        <f>IF(DP857="Kopman",2.1,1)</f>
        <v>1</v>
      </c>
      <c r="DR857" s="180">
        <f>VLOOKUP(DO857,$A$879:$F$2508,6,FALSE)</f>
        <v>0</v>
      </c>
      <c r="DS857" s="179" t="s">
        <v>61</v>
      </c>
      <c r="DT857" s="10">
        <f>DR857*1.5*DQ857</f>
        <v>0</v>
      </c>
      <c r="DU857" s="10"/>
      <c r="DV857" s="233"/>
      <c r="DW857" s="179" t="s">
        <v>115</v>
      </c>
      <c r="DX857" s="361" t="s">
        <v>1148</v>
      </c>
      <c r="DZ857" s="248">
        <f>IF(DY857="Kopman",2.1,1)</f>
        <v>1</v>
      </c>
      <c r="EA857" s="180">
        <f>VLOOKUP(DX857,$A$879:$F$2508,6,FALSE)</f>
        <v>119</v>
      </c>
      <c r="EB857" s="179" t="s">
        <v>61</v>
      </c>
      <c r="EC857" s="10">
        <f>EA857*1.5*DZ857</f>
        <v>178.5</v>
      </c>
      <c r="ED857" s="10"/>
      <c r="EE857" s="233"/>
      <c r="EF857" s="179" t="s">
        <v>115</v>
      </c>
      <c r="EG857" s="361" t="s">
        <v>2331</v>
      </c>
      <c r="EI857" s="248">
        <f>IF(EH857="Kopman",2.1,1)</f>
        <v>1</v>
      </c>
      <c r="EJ857" s="180">
        <f>VLOOKUP(EG857,$A$879:$F$2508,6,FALSE)</f>
        <v>156</v>
      </c>
      <c r="EK857" s="179" t="s">
        <v>61</v>
      </c>
      <c r="EL857" s="10">
        <f>EJ857*1.5*EI857</f>
        <v>234</v>
      </c>
      <c r="EM857" s="10"/>
      <c r="EN857" s="233"/>
      <c r="EO857" s="179" t="s">
        <v>115</v>
      </c>
      <c r="EP857" s="361" t="s">
        <v>3475</v>
      </c>
      <c r="ER857" s="248">
        <f>IF(EQ857="Kopman",2.1,1)</f>
        <v>1</v>
      </c>
      <c r="ES857" s="180">
        <f>VLOOKUP(EP857,$A$879:$F$2508,6,FALSE)</f>
        <v>0</v>
      </c>
      <c r="ET857" s="179" t="s">
        <v>61</v>
      </c>
      <c r="EU857" s="10">
        <f>ES857*1.5*ER857</f>
        <v>0</v>
      </c>
      <c r="EV857" s="10"/>
      <c r="EW857" s="233"/>
      <c r="EX857" s="179" t="s">
        <v>115</v>
      </c>
      <c r="EY857" s="361" t="s">
        <v>728</v>
      </c>
      <c r="FA857" s="248">
        <f>IF(EZ857="Kopman",2.1,1)</f>
        <v>1</v>
      </c>
      <c r="FB857" s="180">
        <f>VLOOKUP(EY857,$A$879:$F$2508,6,FALSE)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2" t="s">
        <v>3475</v>
      </c>
      <c r="FI857" s="14" t="s">
        <v>1662</v>
      </c>
      <c r="FJ857" s="248">
        <f>IF(FI857="Kopman",2.1,1)</f>
        <v>2.1</v>
      </c>
      <c r="FK857" s="180">
        <f>VLOOKUP(FH857,$A$879:$F$2508,6,FALSE)</f>
        <v>0</v>
      </c>
      <c r="FL857" s="179" t="s">
        <v>61</v>
      </c>
      <c r="FM857" s="10">
        <f>FK857*1.5*FJ857</f>
        <v>0</v>
      </c>
      <c r="FN857" s="10"/>
      <c r="FO857" s="233"/>
      <c r="FP857" s="179" t="s">
        <v>115</v>
      </c>
      <c r="FQ857" s="361" t="s">
        <v>1148</v>
      </c>
      <c r="FS857" s="248">
        <f>IF(FR857="Kopman",2.1,1)</f>
        <v>1</v>
      </c>
      <c r="FT857" s="180">
        <f>VLOOKUP(FQ857,$A$879:$F$2508,6,FALSE)</f>
        <v>119</v>
      </c>
      <c r="FU857" s="179" t="s">
        <v>61</v>
      </c>
      <c r="FV857" s="10">
        <f>FT857*1.5*FS857</f>
        <v>178.5</v>
      </c>
      <c r="FW857" s="10"/>
      <c r="FX857" s="233"/>
      <c r="FY857" s="179" t="s">
        <v>115</v>
      </c>
      <c r="FZ857" s="369" t="s">
        <v>183</v>
      </c>
      <c r="GB857" s="248">
        <f>IF(GA857="Kopman",2.1,1)</f>
        <v>1</v>
      </c>
      <c r="GC857" s="180" t="e">
        <f>VLOOKUP(FZ857,$A$879:$F$2508,6,FALSE)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1" t="s">
        <v>3301</v>
      </c>
      <c r="GK857" s="248">
        <f>IF(GJ857="Kopman",2.1,1)</f>
        <v>1</v>
      </c>
      <c r="GL857" s="180">
        <f>VLOOKUP(GI857,$A$879:$F$2508,6,FALSE)</f>
        <v>0</v>
      </c>
      <c r="GM857" s="179" t="s">
        <v>61</v>
      </c>
      <c r="GN857" s="10">
        <f>GL857*1.5*GK857</f>
        <v>0</v>
      </c>
      <c r="GO857" s="10"/>
      <c r="GP857" s="233"/>
      <c r="GQ857" s="179" t="s">
        <v>115</v>
      </c>
      <c r="GR857" s="361" t="s">
        <v>419</v>
      </c>
      <c r="GT857" s="248">
        <f>IF(GS857="Kopman",2.1,1)</f>
        <v>1</v>
      </c>
      <c r="GU857" s="180">
        <f>VLOOKUP(GR857,$A$879:$F$2508,6,FALSE)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1" t="s">
        <v>3257</v>
      </c>
      <c r="HC857" s="248">
        <f>IF(HB857="Kopman",2.1,1)</f>
        <v>1</v>
      </c>
      <c r="HD857" s="180">
        <f>VLOOKUP(HA857,$A$879:$F$2508,6,FALSE)</f>
        <v>125</v>
      </c>
      <c r="HE857" s="179" t="s">
        <v>61</v>
      </c>
      <c r="HF857" s="10">
        <f>HD857*1.5*HC857</f>
        <v>187.5</v>
      </c>
      <c r="HG857" s="10"/>
      <c r="HH857" s="233"/>
      <c r="HI857" s="179" t="s">
        <v>115</v>
      </c>
      <c r="HJ857" s="361" t="s">
        <v>3257</v>
      </c>
      <c r="HL857" s="248">
        <f>IF(HK857="Kopman",2.1,1)</f>
        <v>1</v>
      </c>
      <c r="HM857" s="180">
        <f>VLOOKUP(HJ857,$A$879:$F$2508,6,FALSE)</f>
        <v>125</v>
      </c>
      <c r="HN857" s="179" t="s">
        <v>61</v>
      </c>
      <c r="HO857" s="10">
        <f>HM857*1.5*HL857</f>
        <v>187.5</v>
      </c>
      <c r="HP857" s="10"/>
      <c r="HQ857" s="233"/>
      <c r="HR857" s="179" t="s">
        <v>115</v>
      </c>
      <c r="HS857" s="361" t="s">
        <v>2352</v>
      </c>
      <c r="HU857" s="248">
        <f>IF(HT857="Kopman",2.1,1)</f>
        <v>1</v>
      </c>
      <c r="HV857" s="180">
        <f>VLOOKUP(HS857,$A$879:$F$2508,6,FALSE)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1" t="s">
        <v>447</v>
      </c>
      <c r="ID857" s="248">
        <f>IF(IC857="Kopman",2.1,1)</f>
        <v>1</v>
      </c>
      <c r="IE857" s="180">
        <f>VLOOKUP(IB857,$A$879:$F$2508,6,FALSE)</f>
        <v>4</v>
      </c>
      <c r="IF857" s="179" t="s">
        <v>61</v>
      </c>
      <c r="IG857" s="10">
        <f>IE857*1.5*ID857</f>
        <v>6</v>
      </c>
      <c r="IH857" s="10"/>
      <c r="II857" s="233"/>
      <c r="IJ857" s="179" t="s">
        <v>115</v>
      </c>
      <c r="IK857" s="361" t="s">
        <v>447</v>
      </c>
      <c r="IM857" s="248">
        <f>IF(IL857="Kopman",2.1,1)</f>
        <v>1</v>
      </c>
      <c r="IN857" s="180">
        <f>VLOOKUP(IK857,$A$879:$F$2508,6,FALSE)</f>
        <v>4</v>
      </c>
      <c r="IO857" s="179" t="s">
        <v>61</v>
      </c>
      <c r="IP857" s="10">
        <f>IN857*1.5*IM857</f>
        <v>6</v>
      </c>
      <c r="IQ857" s="10"/>
      <c r="IR857" s="233"/>
      <c r="IS857" s="179" t="s">
        <v>115</v>
      </c>
      <c r="IT857" s="361" t="s">
        <v>1148</v>
      </c>
      <c r="IV857" s="248">
        <f>IF(IU857="Kopman",2.1,1)</f>
        <v>1</v>
      </c>
      <c r="IW857" s="180">
        <f>VLOOKUP(IT857,$A$879:$F$2508,6,FALSE)</f>
        <v>119</v>
      </c>
      <c r="IX857" s="179" t="s">
        <v>61</v>
      </c>
      <c r="IY857" s="10">
        <f>IW857*1.5*IV857</f>
        <v>178.5</v>
      </c>
      <c r="IZ857" s="10"/>
      <c r="JA857" s="233"/>
      <c r="JB857" s="179" t="s">
        <v>115</v>
      </c>
      <c r="JC857" s="361" t="s">
        <v>728</v>
      </c>
      <c r="JE857" s="248">
        <f>IF(JD857="Kopman",2.1,1)</f>
        <v>1</v>
      </c>
      <c r="JF857" s="180">
        <f>VLOOKUP(JC857,$A$879:$F$2508,6,FALSE)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1" t="s">
        <v>3475</v>
      </c>
      <c r="JN857" s="248">
        <f>IF(JM857="Kopman",2.1,1)</f>
        <v>1</v>
      </c>
      <c r="JO857" s="180">
        <f>VLOOKUP(JL857,$A$879:$F$2508,6,FALSE)</f>
        <v>0</v>
      </c>
      <c r="JP857" s="179" t="s">
        <v>61</v>
      </c>
      <c r="JQ857" s="10">
        <f>JO857*1.5*JN857</f>
        <v>0</v>
      </c>
      <c r="JR857" s="10"/>
      <c r="JS857" s="233"/>
      <c r="JT857" s="179" t="s">
        <v>115</v>
      </c>
      <c r="JU857" s="361" t="s">
        <v>2005</v>
      </c>
      <c r="JW857" s="248">
        <f>IF(JV857="Kopman",2.1,1)</f>
        <v>1</v>
      </c>
      <c r="JX857" s="180">
        <f>VLOOKUP(JU857,$A$879:$F$2508,6,FALSE)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9" t="s">
        <v>183</v>
      </c>
      <c r="KF857" s="248">
        <f>IF(KE857="Kopman",2.1,1)</f>
        <v>1</v>
      </c>
      <c r="KG857" s="180" t="e">
        <f>VLOOKUP(KD857,$A$879:$F$2508,6,FALSE)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1" t="s">
        <v>3257</v>
      </c>
      <c r="KO857" s="248">
        <f>IF(KN857="Kopman",2.1,1)</f>
        <v>1</v>
      </c>
      <c r="KP857" s="180">
        <f>VLOOKUP(KM857,$A$879:$F$2508,6,FALSE)</f>
        <v>125</v>
      </c>
      <c r="KQ857" s="179" t="s">
        <v>61</v>
      </c>
      <c r="KR857" s="10">
        <f>KP857*1.5*KO857</f>
        <v>187.5</v>
      </c>
      <c r="KS857" s="10"/>
      <c r="KT857" s="233"/>
      <c r="KU857" s="179" t="s">
        <v>115</v>
      </c>
      <c r="KV857" s="361" t="s">
        <v>3257</v>
      </c>
      <c r="KX857" s="248">
        <f>IF(KW857="Kopman",2.1,1)</f>
        <v>1</v>
      </c>
      <c r="KY857" s="180">
        <f>VLOOKUP(KV857,$A$879:$F$2508,6,FALSE)</f>
        <v>125</v>
      </c>
      <c r="KZ857" s="179" t="s">
        <v>61</v>
      </c>
      <c r="LA857" s="10">
        <f>KY857*1.5*KX857</f>
        <v>187.5</v>
      </c>
      <c r="LB857" s="10"/>
      <c r="LC857" s="233"/>
      <c r="LD857" s="179" t="s">
        <v>115</v>
      </c>
      <c r="LE857" s="369" t="s">
        <v>183</v>
      </c>
      <c r="LG857" s="248">
        <f>IF(LF857="Kopman",2.1,1)</f>
        <v>1</v>
      </c>
      <c r="LH857" s="180" t="e">
        <f>VLOOKUP(LE857,$A$879:$F$2508,6,FALSE)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1" t="s">
        <v>1148</v>
      </c>
      <c r="LP857" s="248">
        <f>IF(LO857="Kopman",2.1,1)</f>
        <v>1</v>
      </c>
      <c r="LQ857" s="180">
        <f>VLOOKUP(LN857,$A$879:$F$2508,6,FALSE)</f>
        <v>119</v>
      </c>
      <c r="LR857" s="179" t="s">
        <v>61</v>
      </c>
      <c r="LS857" s="10">
        <f>LQ857*1.5*LP857</f>
        <v>178.5</v>
      </c>
      <c r="LT857" s="10"/>
      <c r="LU857" s="233"/>
      <c r="LV857" s="179" t="s">
        <v>115</v>
      </c>
      <c r="LW857" s="361" t="s">
        <v>584</v>
      </c>
      <c r="LY857" s="248">
        <f>IF(LX857="Kopman",2.1,1)</f>
        <v>1</v>
      </c>
      <c r="LZ857" s="180">
        <f>VLOOKUP(LW857,$A$879:$F$2508,6,FALSE)</f>
        <v>17</v>
      </c>
      <c r="MA857" s="179" t="s">
        <v>61</v>
      </c>
      <c r="MB857" s="10">
        <f>LZ857*1.5*LY857</f>
        <v>25.5</v>
      </c>
      <c r="MC857" s="10"/>
      <c r="MD857" s="233"/>
      <c r="ME857" s="179" t="s">
        <v>115</v>
      </c>
      <c r="MF857" s="361" t="s">
        <v>3257</v>
      </c>
      <c r="MH857" s="248">
        <f>IF(MG857="Kopman",2.1,1)</f>
        <v>1</v>
      </c>
      <c r="MI857" s="180">
        <f>VLOOKUP(MF857,$A$879:$F$2508,6,FALSE)</f>
        <v>125</v>
      </c>
      <c r="MJ857" s="179" t="s">
        <v>61</v>
      </c>
      <c r="MK857" s="10">
        <f>MI857*1.5*MH857</f>
        <v>187.5</v>
      </c>
      <c r="ML857" s="10"/>
      <c r="MM857" s="233"/>
      <c r="MN857" s="179" t="s">
        <v>115</v>
      </c>
      <c r="MO857" s="369" t="s">
        <v>183</v>
      </c>
      <c r="MQ857" s="248">
        <f>IF(MP857="Kopman",2.1,1)</f>
        <v>1</v>
      </c>
      <c r="MR857" s="180" t="e">
        <f>VLOOKUP(MO857,$A$879:$F$2508,6,FALSE)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1" t="s">
        <v>1148</v>
      </c>
      <c r="MZ857" s="248">
        <f>IF(MY857="Kopman",2.1,1)</f>
        <v>1</v>
      </c>
      <c r="NA857" s="180">
        <f>VLOOKUP(MX857,$A$879:$F$2508,6,FALSE)</f>
        <v>119</v>
      </c>
      <c r="NB857" s="179" t="s">
        <v>61</v>
      </c>
      <c r="NC857" s="10">
        <f>NA857*1.5*MZ857</f>
        <v>178.5</v>
      </c>
      <c r="ND857" s="10"/>
      <c r="NE857" s="233"/>
      <c r="NF857" s="179" t="s">
        <v>115</v>
      </c>
      <c r="NG857" s="361" t="s">
        <v>2599</v>
      </c>
      <c r="NI857" s="248">
        <f>IF(NH857="Kopman",2.1,1)</f>
        <v>1</v>
      </c>
      <c r="NJ857" s="180">
        <f>VLOOKUP(NG857,$A$879:$F$2508,6,FALSE)</f>
        <v>18</v>
      </c>
      <c r="NK857" s="179" t="s">
        <v>61</v>
      </c>
      <c r="NL857" s="10">
        <f>NJ857*1.5*NI857</f>
        <v>27</v>
      </c>
      <c r="NM857" s="10"/>
      <c r="NN857" s="233"/>
      <c r="NO857" s="179" t="s">
        <v>115</v>
      </c>
      <c r="NP857" s="361" t="s">
        <v>414</v>
      </c>
      <c r="NR857" s="248">
        <f>IF(NQ857="Kopman",2.1,1)</f>
        <v>1</v>
      </c>
      <c r="NS857" s="180">
        <f>VLOOKUP(NP857,$A$879:$F$2508,6,FALSE)</f>
        <v>0</v>
      </c>
      <c r="NT857" s="179" t="s">
        <v>61</v>
      </c>
      <c r="NU857" s="10">
        <f>NS857*1.5*NR857</f>
        <v>0</v>
      </c>
      <c r="NV857" s="10"/>
      <c r="NW857" s="233"/>
      <c r="NX857" s="179" t="s">
        <v>115</v>
      </c>
      <c r="NY857" s="361" t="s">
        <v>1148</v>
      </c>
      <c r="OA857" s="248">
        <f>IF(NZ857="Kopman",2.1,1)</f>
        <v>1</v>
      </c>
      <c r="OB857" s="180">
        <f>VLOOKUP(NY857,$A$879:$F$2508,6,FALSE)</f>
        <v>119</v>
      </c>
      <c r="OC857" s="179" t="s">
        <v>61</v>
      </c>
      <c r="OD857" s="10">
        <f>OB857*1.5*OA857</f>
        <v>178.5</v>
      </c>
      <c r="OE857" s="10"/>
      <c r="OF857" s="233"/>
      <c r="OG857" s="179" t="s">
        <v>115</v>
      </c>
      <c r="OH857" s="361" t="s">
        <v>419</v>
      </c>
      <c r="OJ857" s="248">
        <f>IF(OI857="Kopman",2.1,1)</f>
        <v>1</v>
      </c>
      <c r="OK857" s="180">
        <f>VLOOKUP(OH857,$A$879:$F$2508,6,FALSE)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1" t="s">
        <v>447</v>
      </c>
      <c r="OS857" s="248">
        <f>IF(OR857="Kopman",2.1,1)</f>
        <v>1</v>
      </c>
      <c r="OT857" s="180">
        <f>VLOOKUP(OQ857,$A$879:$F$2508,6,FALSE)</f>
        <v>4</v>
      </c>
      <c r="OU857" s="179" t="s">
        <v>61</v>
      </c>
      <c r="OV857" s="10">
        <f>OT857*1.5*OS857</f>
        <v>6</v>
      </c>
      <c r="OW857" s="10"/>
      <c r="OX857" s="233"/>
      <c r="OY857" s="179" t="s">
        <v>115</v>
      </c>
      <c r="OZ857" s="371" t="s">
        <v>3257</v>
      </c>
      <c r="PB857" s="248">
        <f>IF(PA857="Kopman",2.1,1)</f>
        <v>1</v>
      </c>
      <c r="PC857" s="180">
        <f>VLOOKUP(OZ857,$A$879:$F$2508,6,FALSE)</f>
        <v>125</v>
      </c>
      <c r="PD857" s="179" t="s">
        <v>61</v>
      </c>
      <c r="PE857" s="10">
        <f>PC857*1.5*PB857</f>
        <v>187.5</v>
      </c>
      <c r="PF857" s="10"/>
      <c r="PG857" s="233"/>
      <c r="PH857" s="179" t="s">
        <v>115</v>
      </c>
      <c r="PI857" s="361" t="s">
        <v>584</v>
      </c>
      <c r="PK857" s="248">
        <f>IF(PJ857="Kopman",2.1,1)</f>
        <v>1</v>
      </c>
      <c r="PL857" s="180">
        <f>VLOOKUP(PI857,$A$879:$F$2508,6,FALSE)</f>
        <v>17</v>
      </c>
      <c r="PM857" s="179" t="s">
        <v>61</v>
      </c>
      <c r="PN857" s="10">
        <f>PL857*1.5*PK857</f>
        <v>25.5</v>
      </c>
      <c r="PO857" s="10"/>
      <c r="PP857" s="233"/>
      <c r="PQ857" s="179" t="s">
        <v>115</v>
      </c>
      <c r="PR857" s="361" t="s">
        <v>2090</v>
      </c>
      <c r="PT857" s="248">
        <f>IF(PS857="Kopman",2.1,1)</f>
        <v>1</v>
      </c>
      <c r="PU857" s="180">
        <f>VLOOKUP(PR857,$A$879:$F$2508,6,FALSE)</f>
        <v>0</v>
      </c>
      <c r="PV857" s="179" t="s">
        <v>61</v>
      </c>
      <c r="PW857" s="10">
        <f>PU857*1.5*PT857</f>
        <v>0</v>
      </c>
      <c r="PX857" s="10"/>
      <c r="PY857" s="233"/>
      <c r="PZ857" s="179" t="s">
        <v>115</v>
      </c>
      <c r="QA857" s="363" t="s">
        <v>3475</v>
      </c>
      <c r="QC857" s="248">
        <f>IF(QB857="Kopman",2.1,1)</f>
        <v>1</v>
      </c>
      <c r="QD857" s="180">
        <f>VLOOKUP(QA857,$A$879:$F$2508,6,FALSE)</f>
        <v>0</v>
      </c>
      <c r="QE857" s="179" t="s">
        <v>61</v>
      </c>
      <c r="QF857" s="10">
        <f>QD857*1.5*QC857</f>
        <v>0</v>
      </c>
      <c r="QG857" s="10"/>
      <c r="QH857" s="233"/>
      <c r="QI857" s="179" t="s">
        <v>115</v>
      </c>
      <c r="QJ857" s="369" t="s">
        <v>183</v>
      </c>
      <c r="QL857" s="248">
        <f>IF(QK857="Kopman",2.1,1)</f>
        <v>1</v>
      </c>
      <c r="QM857" s="180" t="e">
        <f>VLOOKUP(QJ857,$A$879:$F$2508,6,FALSE)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1" t="s">
        <v>559</v>
      </c>
      <c r="QU857" s="248">
        <f>IF(QT857="Kopman",2.1,1)</f>
        <v>1</v>
      </c>
      <c r="QV857" s="180">
        <f>VLOOKUP(QS857,$A$879:$F$2508,6,FALSE)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1" t="s">
        <v>2049</v>
      </c>
      <c r="RD857" s="248">
        <f>IF(RC857="Kopman",2.1,1)</f>
        <v>1</v>
      </c>
      <c r="RE857" s="180">
        <f>VLOOKUP(RB857,$A$879:$F$2508,6,FALSE)</f>
        <v>25</v>
      </c>
      <c r="RF857" s="179" t="s">
        <v>61</v>
      </c>
      <c r="RG857" s="10">
        <f>RE857*1.5*RD857</f>
        <v>37.5</v>
      </c>
      <c r="RH857" s="10"/>
      <c r="RI857" s="233"/>
      <c r="RJ857" s="179" t="s">
        <v>115</v>
      </c>
      <c r="RK857" s="361" t="s">
        <v>3257</v>
      </c>
      <c r="RM857" s="248">
        <f>IF(RL857="Kopman",2.1,1)</f>
        <v>1</v>
      </c>
      <c r="RN857" s="180">
        <f>VLOOKUP(RK857,$A$879:$F$2508,6,FALSE)</f>
        <v>125</v>
      </c>
      <c r="RO857" s="179" t="s">
        <v>61</v>
      </c>
      <c r="RP857" s="10">
        <f>RN857*1.5*RM857</f>
        <v>187.5</v>
      </c>
      <c r="RQ857" s="10"/>
      <c r="RR857" s="233"/>
      <c r="RS857" s="179" t="s">
        <v>115</v>
      </c>
      <c r="RT857" s="369" t="s">
        <v>183</v>
      </c>
      <c r="RV857" s="248">
        <f>IF(RU857="Kopman",2.1,1)</f>
        <v>1</v>
      </c>
      <c r="RW857" s="180" t="e">
        <f>VLOOKUP(RT857,$A$879:$F$2508,6,FALSE)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1" t="s">
        <v>3257</v>
      </c>
      <c r="SE857" s="248">
        <f>IF(SD857="Kopman",2.1,1)</f>
        <v>1</v>
      </c>
      <c r="SF857" s="180">
        <f>VLOOKUP(SC857,$A$879:$F$2508,6,FALSE)</f>
        <v>125</v>
      </c>
      <c r="SG857" s="179" t="s">
        <v>61</v>
      </c>
      <c r="SH857" s="10">
        <f>SF857*1.5*SE857</f>
        <v>187.5</v>
      </c>
      <c r="SI857" s="10"/>
      <c r="SJ857" s="239"/>
      <c r="SK857" s="179" t="s">
        <v>115</v>
      </c>
      <c r="SL857" s="361" t="s">
        <v>2599</v>
      </c>
      <c r="SN857" s="248">
        <f>IF(SM857="Kopman",2.1,1)</f>
        <v>1</v>
      </c>
      <c r="SO857" s="180">
        <f>VLOOKUP(SL857,$A$879:$F$2508,6,FALSE)</f>
        <v>18</v>
      </c>
      <c r="SP857" s="179" t="s">
        <v>61</v>
      </c>
      <c r="SQ857" s="10">
        <f>SO857*1.5*SN857</f>
        <v>27</v>
      </c>
      <c r="SR857" s="10"/>
      <c r="SS857" s="239"/>
      <c r="ST857" s="179" t="s">
        <v>115</v>
      </c>
      <c r="SU857" s="361" t="s">
        <v>1148</v>
      </c>
      <c r="SW857" s="248">
        <f>IF(SV857="Kopman",2.1,1)</f>
        <v>1</v>
      </c>
      <c r="SX857" s="180">
        <f>VLOOKUP(SU857,$A$879:$F$2508,6,FALSE)</f>
        <v>119</v>
      </c>
      <c r="SY857" s="179" t="s">
        <v>61</v>
      </c>
      <c r="SZ857" s="10">
        <f>SX857*1.5*SW857</f>
        <v>178.5</v>
      </c>
      <c r="TA857" s="10"/>
      <c r="TB857" s="239"/>
      <c r="TC857" s="179" t="s">
        <v>115</v>
      </c>
      <c r="TD857" s="369" t="s">
        <v>183</v>
      </c>
      <c r="TF857" s="248">
        <f>IF(TE857="Kopman",2.1,1)</f>
        <v>1</v>
      </c>
      <c r="TG857" s="180" t="e">
        <f>VLOOKUP(TD857,$A$879:$F$2508,6,FALSE)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1" t="s">
        <v>3477</v>
      </c>
      <c r="TO857" s="248">
        <f>IF(TN857="Kopman",2.1,1)</f>
        <v>1</v>
      </c>
      <c r="TP857" s="180">
        <f>VLOOKUP(TM857,$A$879:$F$2508,6,FALSE)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1" t="s">
        <v>514</v>
      </c>
      <c r="TX857" s="248">
        <f>IF(TW857="Kopman",2.1,1)</f>
        <v>1</v>
      </c>
      <c r="TY857" s="180">
        <f>VLOOKUP(TV857,$A$879:$F$2508,6,FALSE)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1" t="s">
        <v>2582</v>
      </c>
      <c r="UG857" s="248">
        <f>IF(UF857="Kopman",2.1,1)</f>
        <v>1</v>
      </c>
      <c r="UH857" s="180">
        <f>VLOOKUP(UE857,$A$879:$F$2508,6,FALSE)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9" t="s">
        <v>183</v>
      </c>
      <c r="UP857" s="248">
        <f>IF(UO857="Kopman",2.1,1)</f>
        <v>1</v>
      </c>
      <c r="UQ857" s="180" t="e">
        <f>VLOOKUP(UN857,$A$879:$F$2508,6,FALSE)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1" t="s">
        <v>1734</v>
      </c>
      <c r="UY857" s="248">
        <f>IF(UX857="Kopman",2.1,1)</f>
        <v>1</v>
      </c>
      <c r="UZ857" s="180">
        <f>VLOOKUP(UW857,$A$879:$F$2508,6,FALSE)</f>
        <v>5</v>
      </c>
      <c r="VA857" s="179" t="s">
        <v>61</v>
      </c>
      <c r="VB857" s="10">
        <f>UZ857*1.5*UY857</f>
        <v>7.5</v>
      </c>
      <c r="VC857" s="10"/>
      <c r="VD857" s="239"/>
      <c r="VE857" s="179" t="s">
        <v>115</v>
      </c>
      <c r="VF857" s="369" t="s">
        <v>183</v>
      </c>
      <c r="VH857" s="248">
        <f>IF(VG857="Kopman",2.1,1)</f>
        <v>1</v>
      </c>
      <c r="VI857" s="180" t="e">
        <f>VLOOKUP(VF857,$A$879:$F$2508,6,FALSE)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1" t="s">
        <v>859</v>
      </c>
      <c r="VQ857" s="248">
        <f>IF(VP857="Kopman",2.1,1)</f>
        <v>1</v>
      </c>
      <c r="VR857" s="180">
        <f>VLOOKUP(VO857,$A$879:$F$2508,6,FALSE)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9" t="s">
        <v>183</v>
      </c>
      <c r="VZ857" s="248">
        <f>IF(VY857="Kopman",2.1,1)</f>
        <v>1</v>
      </c>
      <c r="WA857" s="180" t="e">
        <f>VLOOKUP(VX857,$A$879:$F$2508,6,FALSE)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1" t="s">
        <v>614</v>
      </c>
      <c r="WJ857" s="180">
        <f>VLOOKUP(WG857,$A$879:$F$2508,6,FALSE)</f>
        <v>0</v>
      </c>
      <c r="WK857" s="179" t="s">
        <v>61</v>
      </c>
      <c r="WL857" s="10">
        <f>WJ857*1.5*WI855</f>
        <v>0</v>
      </c>
      <c r="WN857" s="239"/>
      <c r="WO857" s="179" t="s">
        <v>115</v>
      </c>
      <c r="WP857" s="361" t="s">
        <v>2599</v>
      </c>
      <c r="WQ857" s="180"/>
      <c r="WR857" s="248">
        <f>IF(WQ857="Kopman",2.1,1)</f>
        <v>1</v>
      </c>
      <c r="WS857" s="180">
        <f>VLOOKUP(WP857,$A$879:$F$2508,6,FALSE)</f>
        <v>18</v>
      </c>
      <c r="WT857" s="179" t="s">
        <v>61</v>
      </c>
      <c r="WU857" s="10">
        <f>WS857*1.5*WR857</f>
        <v>27</v>
      </c>
      <c r="WV857" s="10"/>
      <c r="WW857" s="239"/>
      <c r="WX857" s="179" t="s">
        <v>115</v>
      </c>
      <c r="WY857" s="361" t="s">
        <v>559</v>
      </c>
      <c r="XA857" s="248">
        <f>IF(WZ857="Kopman",2.1,1)</f>
        <v>1</v>
      </c>
      <c r="XB857" s="180">
        <f>VLOOKUP(WY857,$A$879:$F$2508,6,FALSE)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1" t="s">
        <v>1148</v>
      </c>
      <c r="XJ857" s="248">
        <f>IF(XI857="Kopman",2.1,1)</f>
        <v>1</v>
      </c>
      <c r="XK857" s="180">
        <f>VLOOKUP(XH857,$A$879:$F$2508,6,FALSE)</f>
        <v>119</v>
      </c>
      <c r="XL857" s="179" t="s">
        <v>61</v>
      </c>
      <c r="XM857" s="10">
        <f>XK857*1.5*XJ857</f>
        <v>178.5</v>
      </c>
      <c r="XO857" s="239"/>
      <c r="XP857" s="179" t="s">
        <v>115</v>
      </c>
      <c r="XQ857" s="361" t="s">
        <v>2065</v>
      </c>
      <c r="XS857" s="248">
        <f>IF(XR857="Kopman",2.1,1)</f>
        <v>1</v>
      </c>
      <c r="XT857" s="180">
        <f>VLOOKUP(XQ857,$A$879:$F$2508,6,FALSE)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1" t="s">
        <v>419</v>
      </c>
      <c r="YB857" s="248">
        <f>IF(YA857="Kopman",2.1,1)</f>
        <v>1</v>
      </c>
      <c r="YC857" s="180">
        <f>VLOOKUP(XZ857,$A$879:$F$2508,6,FALSE)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1" t="s">
        <v>3475</v>
      </c>
      <c r="YK857" s="248">
        <f>IF(YJ857="Kopman",2.1,1)</f>
        <v>1</v>
      </c>
      <c r="YL857" s="180">
        <f>VLOOKUP(YI857,$A$879:$F$2508,6,FALSE)</f>
        <v>0</v>
      </c>
      <c r="YM857" s="179" t="s">
        <v>61</v>
      </c>
      <c r="YN857" s="10">
        <f>YL857*1.5*YK857</f>
        <v>0</v>
      </c>
      <c r="YO857" s="10"/>
      <c r="YP857" s="239"/>
      <c r="YQ857" s="179" t="s">
        <v>115</v>
      </c>
      <c r="YR857" s="361" t="s">
        <v>1013</v>
      </c>
      <c r="YT857" s="248">
        <f>IF(YS857="Kopman",2.1,1)</f>
        <v>1</v>
      </c>
      <c r="YU857" s="180">
        <f>VLOOKUP(YR857,$A$879:$F$2508,6,FALSE)</f>
        <v>0</v>
      </c>
      <c r="YV857" s="179" t="s">
        <v>61</v>
      </c>
      <c r="YW857" s="10">
        <f>YU857*1.5*YT857</f>
        <v>0</v>
      </c>
      <c r="YY857" s="239"/>
      <c r="YZ857" s="179" t="s">
        <v>115</v>
      </c>
      <c r="ZA857" s="361" t="s">
        <v>859</v>
      </c>
      <c r="ZC857" s="248">
        <f>IF(ZB857="Kopman",2.1,1)</f>
        <v>1</v>
      </c>
      <c r="ZD857" s="180">
        <f>VLOOKUP(ZA857,$A$879:$F$2508,6,FALSE)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1" t="s">
        <v>623</v>
      </c>
      <c r="ZL857" s="248">
        <f>IF(ZK857="Kopman",2.1,1)</f>
        <v>1</v>
      </c>
      <c r="ZM857" s="180">
        <f>VLOOKUP(ZJ857,$A$879:$F$2508,6,FALSE)</f>
        <v>0</v>
      </c>
      <c r="ZN857" s="179" t="s">
        <v>61</v>
      </c>
      <c r="ZO857" s="10">
        <f>ZM857*1.5*ZL857</f>
        <v>0</v>
      </c>
      <c r="ZQ857" s="239"/>
      <c r="ZR857" s="179" t="s">
        <v>115</v>
      </c>
      <c r="ZS857" s="361" t="s">
        <v>419</v>
      </c>
      <c r="ZU857" s="248">
        <f>IF(ZT857="Kopman",2.1,1)</f>
        <v>1</v>
      </c>
      <c r="ZV857" s="180">
        <f>VLOOKUP(ZS857,$A$879:$F$2508,6,FALSE)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1" t="s">
        <v>2582</v>
      </c>
      <c r="AAD857" s="248">
        <f>IF(AAC857="Kopman",2.1,1)</f>
        <v>1</v>
      </c>
      <c r="AAE857" s="180">
        <f>VLOOKUP(AAB857,$A$879:$F$2508,6,FALSE)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VLOOKUP(AAK857,$A$879:$F$2508,6,FALSE)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1" t="s">
        <v>555</v>
      </c>
      <c r="AAV857" s="248">
        <f>IF(AAU857="Kopman",2.1,1)</f>
        <v>1</v>
      </c>
      <c r="AAW857" s="180">
        <f>VLOOKUP(AAT857,$A$879:$F$2508,6,FALSE)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5" t="s">
        <v>447</v>
      </c>
      <c r="ABE857" s="248">
        <f>IF(ABD857="Kopman",2.1,1)</f>
        <v>1</v>
      </c>
      <c r="ABF857" s="180">
        <f>VLOOKUP(ABC857,$A$879:$F$2508,6,FALSE)</f>
        <v>4</v>
      </c>
      <c r="ABG857" s="179" t="s">
        <v>61</v>
      </c>
      <c r="ABH857" s="10">
        <f>ABF857*1.5*ABE857</f>
        <v>6</v>
      </c>
      <c r="ABI857" s="10"/>
      <c r="ABJ857" s="239"/>
      <c r="ABK857" s="179" t="s">
        <v>115</v>
      </c>
      <c r="ABL857" s="361" t="s">
        <v>419</v>
      </c>
      <c r="ABN857" s="248">
        <f>IF(ABM857="Kopman",2.1,1)</f>
        <v>1</v>
      </c>
      <c r="ABO857" s="180">
        <f>VLOOKUP(ABL857,$A$879:$F$2508,6,FALSE)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VLOOKUP(ABU857,$A$879:$F$2508,6,FALSE)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VLOOKUP(ACD857,$A$879:$F$2508,6,FALSE)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VLOOKUP(ACM857,$A$879:$F$2508,6,FALSE)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VLOOKUP(ACV857,$A$879:$F$2508,6,FALSE)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1" t="s">
        <v>414</v>
      </c>
      <c r="ADG857" s="248">
        <f>IF(ADF857="Kopman",2.1,1)</f>
        <v>1</v>
      </c>
      <c r="ADH857" s="180">
        <f>VLOOKUP(ADE857,$A$879:$F$2508,6,FALSE)</f>
        <v>0</v>
      </c>
      <c r="ADI857" s="179" t="s">
        <v>61</v>
      </c>
      <c r="ADJ857" s="10">
        <f>ADH857*1.5*ADG857</f>
        <v>0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VLOOKUP(ADN857,$A$879:$F$2508,6,FALSE)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1" t="s">
        <v>859</v>
      </c>
      <c r="ADY857" s="248">
        <f>IF(ADX857="Kopman",2.1,1)</f>
        <v>1</v>
      </c>
      <c r="ADZ857" s="180">
        <f>VLOOKUP(ADW857,$A$879:$F$2508,6,FALSE)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VLOOKUP(AEF857,$A$879:$F$2508,6,FALSE)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VLOOKUP(AEO857,$A$879:$F$2508,6,FALSE)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VLOOKUP(AEX857,$A$879:$F$2508,6,FALSE)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VLOOKUP(AFG857,$A$879:$F$2508,6,FALSE)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VLOOKUP(AFP857,$A$879:$F$2508,6,FALSE)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2" t="s">
        <v>1148</v>
      </c>
      <c r="AFZ857" s="14" t="s">
        <v>1662</v>
      </c>
      <c r="AGA857" s="248">
        <f>IF(AFZ857="Kopman",2.1,1)</f>
        <v>2.1</v>
      </c>
      <c r="AGB857" s="180">
        <f>VLOOKUP(AFY857,$A$879:$F$2508,6,FALSE)</f>
        <v>119</v>
      </c>
      <c r="AGC857" s="179" t="s">
        <v>61</v>
      </c>
      <c r="AGD857" s="10">
        <f>AGB857*1.5*AGA857</f>
        <v>374.85</v>
      </c>
      <c r="AGE857" s="10"/>
      <c r="AGF857" s="239"/>
      <c r="AGG857" s="179" t="s">
        <v>115</v>
      </c>
      <c r="AGH857" s="361" t="s">
        <v>1148</v>
      </c>
      <c r="AGJ857" s="248">
        <f>IF(AGI857="Kopman",2.1,1)</f>
        <v>1</v>
      </c>
      <c r="AGK857" s="180">
        <f>VLOOKUP(AGH857,$A$879:$F$2508,6,FALSE)</f>
        <v>119</v>
      </c>
      <c r="AGL857" s="179" t="s">
        <v>61</v>
      </c>
      <c r="AGM857" s="10">
        <f>AGK857*1.5*AGJ857</f>
        <v>178.5</v>
      </c>
      <c r="AGN857" s="10"/>
      <c r="AGO857" s="239"/>
      <c r="AGP857" s="179" t="s">
        <v>115</v>
      </c>
      <c r="AGQ857" s="361" t="s">
        <v>442</v>
      </c>
      <c r="AGS857" s="248">
        <f>IF(AGR857="Kopman",2.1,1)</f>
        <v>1</v>
      </c>
      <c r="AGT857" s="180">
        <f>VLOOKUP(AGQ857,$A$879:$F$2508,6,FALSE)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1" t="s">
        <v>3475</v>
      </c>
      <c r="AHB857" s="248">
        <f>IF(AHA857="Kopman",2.1,1)</f>
        <v>1</v>
      </c>
      <c r="AHC857" s="180">
        <f>VLOOKUP(AGZ857,$A$879:$F$2508,6,FALSE)</f>
        <v>0</v>
      </c>
      <c r="AHD857" s="179" t="s">
        <v>61</v>
      </c>
      <c r="AHE857" s="10">
        <f>AHC857*1.5*AHB857</f>
        <v>0</v>
      </c>
      <c r="AHF857" s="10"/>
      <c r="AHG857" s="239"/>
      <c r="AHH857" s="179" t="s">
        <v>115</v>
      </c>
      <c r="AHI857" s="441" t="s">
        <v>3475</v>
      </c>
      <c r="AHK857" s="248">
        <f>IF(AHJ857="Kopman",2.1,1)</f>
        <v>1</v>
      </c>
      <c r="AHL857" s="180">
        <f>VLOOKUP(AHI857,$A$879:$F$2508,6,FALSE)</f>
        <v>0</v>
      </c>
      <c r="AHM857" s="179" t="s">
        <v>61</v>
      </c>
      <c r="AHN857" s="10">
        <f>AHL857*1.5*AHK857</f>
        <v>0</v>
      </c>
      <c r="AHO857" s="10"/>
      <c r="AHP857" s="239"/>
      <c r="AHQ857" s="179" t="s">
        <v>115</v>
      </c>
      <c r="AHR857" s="361" t="s">
        <v>1148</v>
      </c>
      <c r="AHT857" s="248">
        <f>IF(AHS857="Kopman",2.1,1)</f>
        <v>1</v>
      </c>
      <c r="AHU857" s="180">
        <f>VLOOKUP(AHR857,$A$879:$F$2508,6,FALSE)</f>
        <v>119</v>
      </c>
      <c r="AHV857" s="179" t="s">
        <v>61</v>
      </c>
      <c r="AHW857" s="10">
        <f>AHU857*1.5*AHT857</f>
        <v>178.5</v>
      </c>
      <c r="AHX857" s="10"/>
      <c r="AHY857" s="239"/>
      <c r="AHZ857" s="179" t="s">
        <v>115</v>
      </c>
      <c r="AIA857" s="361" t="s">
        <v>3475</v>
      </c>
      <c r="AIC857" s="248">
        <f>IF(AIB857="Kopman",2.1,1)</f>
        <v>1</v>
      </c>
      <c r="AID857" s="180">
        <f>VLOOKUP(AIA857,$A$879:$F$2508,6,FALSE)</f>
        <v>0</v>
      </c>
      <c r="AIE857" s="179" t="s">
        <v>61</v>
      </c>
      <c r="AIF857" s="10">
        <f>AID857*1.5*AIC857</f>
        <v>0</v>
      </c>
      <c r="AIG857" s="10"/>
      <c r="AIH857" s="239"/>
      <c r="AII857" s="179" t="s">
        <v>115</v>
      </c>
      <c r="AIJ857" s="361" t="s">
        <v>3257</v>
      </c>
      <c r="AIL857" s="248">
        <f>IF(AIK857="Kopman",2.1,1)</f>
        <v>1</v>
      </c>
      <c r="AIM857" s="180">
        <f>VLOOKUP(AIJ857,$A$879:$F$2508,6,FALSE)</f>
        <v>125</v>
      </c>
      <c r="AIN857" s="179" t="s">
        <v>61</v>
      </c>
      <c r="AIO857" s="10">
        <f>AIM857*1.5*AIL857</f>
        <v>187.5</v>
      </c>
      <c r="AIP857" s="10"/>
      <c r="AIQ857" s="239"/>
      <c r="AIR857" s="179" t="s">
        <v>115</v>
      </c>
      <c r="AIS857" s="361" t="s">
        <v>1148</v>
      </c>
      <c r="AIU857" s="248">
        <f>IF(AIT857="Kopman",2.1,1)</f>
        <v>1</v>
      </c>
      <c r="AIV857" s="180">
        <f>VLOOKUP(AIS857,$A$879:$F$2508,6,FALSE)</f>
        <v>119</v>
      </c>
      <c r="AIW857" s="179" t="s">
        <v>61</v>
      </c>
      <c r="AIX857" s="10">
        <f>AIV857*1.5*AIU857</f>
        <v>178.5</v>
      </c>
      <c r="AIY857" s="10"/>
      <c r="AIZ857" s="239"/>
      <c r="AJA857" s="179" t="s">
        <v>115</v>
      </c>
      <c r="AJB857" s="371" t="s">
        <v>1706</v>
      </c>
      <c r="AJD857" s="248">
        <f>IF(AJC857="Kopman",2.1,1)</f>
        <v>1</v>
      </c>
      <c r="AJE857" s="180">
        <f>VLOOKUP(AJB857,$A$879:$F$2508,6,FALSE)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1" t="s">
        <v>2331</v>
      </c>
      <c r="AJM857" s="248">
        <f>IF(AJL857="Kopman",2.1,1)</f>
        <v>1</v>
      </c>
      <c r="AJN857" s="180">
        <f>VLOOKUP(AJK857,$A$879:$F$2508,6,FALSE)</f>
        <v>156</v>
      </c>
      <c r="AJO857" s="179" t="s">
        <v>61</v>
      </c>
      <c r="AJP857" s="10">
        <f>AJN857*1.5*AJM857</f>
        <v>234</v>
      </c>
      <c r="AJQ857" s="10"/>
      <c r="AJR857" s="239"/>
      <c r="AJS857" s="179" t="s">
        <v>115</v>
      </c>
      <c r="AJT857" s="367" t="s">
        <v>614</v>
      </c>
      <c r="AJV857" s="248">
        <f>IF(AJU857="Kopman",2.1,1)</f>
        <v>1</v>
      </c>
      <c r="AJW857" s="180">
        <f>VLOOKUP(AJT857,$A$879:$F$2508,6,FALSE)</f>
        <v>0</v>
      </c>
      <c r="AJX857" s="179" t="s">
        <v>61</v>
      </c>
      <c r="AJY857" s="10">
        <f>AJW857*1.5*AJV857</f>
        <v>0</v>
      </c>
      <c r="AJZ857" s="10"/>
      <c r="AKA857" s="239"/>
      <c r="AKB857" s="179" t="s">
        <v>115</v>
      </c>
      <c r="AKC857" s="361" t="s">
        <v>2331</v>
      </c>
      <c r="AKE857" s="248">
        <f>IF(AKD857="Kopman",2.1,1)</f>
        <v>1</v>
      </c>
      <c r="AKF857" s="180">
        <f>VLOOKUP(AKC857,$A$879:$F$2508,6,FALSE)</f>
        <v>156</v>
      </c>
      <c r="AKG857" s="179" t="s">
        <v>61</v>
      </c>
      <c r="AKH857" s="10">
        <f>AKF857*1.5*AKE857</f>
        <v>234</v>
      </c>
      <c r="AKI857" s="10"/>
      <c r="AKJ857" s="239"/>
      <c r="AKK857" s="179" t="s">
        <v>115</v>
      </c>
      <c r="AKL857" s="361" t="s">
        <v>1395</v>
      </c>
      <c r="AKN857" s="248">
        <f>IF(AKM857="Kopman",2.1,1)</f>
        <v>1</v>
      </c>
      <c r="AKO857" s="180">
        <f>VLOOKUP(AKL857,$A$879:$F$2508,6,FALSE)</f>
        <v>22</v>
      </c>
      <c r="AKP857" s="179" t="s">
        <v>61</v>
      </c>
      <c r="AKQ857" s="10">
        <f>AKO857*1.5*AKN857</f>
        <v>33</v>
      </c>
      <c r="AKR857" s="10"/>
      <c r="AKS857" s="239"/>
      <c r="AKT857" s="179" t="s">
        <v>115</v>
      </c>
      <c r="AKU857" s="361" t="s">
        <v>1148</v>
      </c>
      <c r="AKW857" s="248">
        <f>IF(AKV857="Kopman",2.1,1)</f>
        <v>1</v>
      </c>
      <c r="AKX857" s="180">
        <f>VLOOKUP(AKU857,$A$879:$F$2508,6,FALSE)</f>
        <v>119</v>
      </c>
      <c r="AKY857" s="179" t="s">
        <v>61</v>
      </c>
      <c r="AKZ857" s="10">
        <f>AKX857*1.5*AKW857</f>
        <v>178.5</v>
      </c>
      <c r="ALA857" s="10"/>
      <c r="ALB857" s="239"/>
      <c r="ALC857" s="179" t="s">
        <v>115</v>
      </c>
      <c r="ALD857" s="361" t="s">
        <v>419</v>
      </c>
      <c r="ALF857" s="248">
        <f>IF(ALE857="Kopman",2.1,1)</f>
        <v>1</v>
      </c>
      <c r="ALG857" s="180">
        <f>VLOOKUP(ALD857,$A$879:$F$2508,6,FALSE)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1" t="s">
        <v>734</v>
      </c>
      <c r="ALO857" s="248">
        <f>IF(ALN857="Kopman",2.1,1)</f>
        <v>1</v>
      </c>
      <c r="ALP857" s="180">
        <f>VLOOKUP(ALM857,$A$879:$F$2508,6,FALSE)</f>
        <v>0</v>
      </c>
      <c r="ALQ857" s="179" t="s">
        <v>61</v>
      </c>
      <c r="ALR857" s="10">
        <f>ALP857*1.5*ALO857</f>
        <v>0</v>
      </c>
      <c r="ALS857" s="10"/>
      <c r="ALT857" s="239"/>
      <c r="ALU857" s="179" t="s">
        <v>115</v>
      </c>
      <c r="ALV857" s="361" t="s">
        <v>3475</v>
      </c>
      <c r="ALX857" s="248">
        <f>IF(ALW857="Kopman",2.1,1)</f>
        <v>1</v>
      </c>
      <c r="ALY857" s="180">
        <f>VLOOKUP(ALV857,$A$879:$F$2508,6,FALSE)</f>
        <v>0</v>
      </c>
      <c r="ALZ857" s="179" t="s">
        <v>61</v>
      </c>
      <c r="AMA857" s="10">
        <f>ALY857*1.5*ALX857</f>
        <v>0</v>
      </c>
      <c r="AMB857" s="10"/>
      <c r="AMC857" s="239"/>
      <c r="AMD857" s="179" t="s">
        <v>115</v>
      </c>
      <c r="AME857" s="444" t="s">
        <v>447</v>
      </c>
      <c r="AMG857" s="248">
        <f>IF(AMF857="Kopman",2.1,1)</f>
        <v>1</v>
      </c>
      <c r="AMH857" s="180">
        <f>VLOOKUP(AME857,$A$879:$F$2508,6,FALSE)</f>
        <v>4</v>
      </c>
      <c r="AMI857" s="179" t="s">
        <v>61</v>
      </c>
      <c r="AMJ857" s="10">
        <f>AMH857*1.5*AMG857</f>
        <v>6</v>
      </c>
      <c r="AMK857" s="10"/>
      <c r="AML857" s="239"/>
      <c r="AMM857" s="179" t="s">
        <v>115</v>
      </c>
      <c r="AMN857" s="363" t="s">
        <v>559</v>
      </c>
      <c r="AMP857" s="248">
        <f>IF(AMO857="Kopman",2.1,1)</f>
        <v>1</v>
      </c>
      <c r="AMQ857" s="180">
        <f>VLOOKUP(AMN857,$A$879:$F$2508,6,FALSE)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2" t="s">
        <v>1148</v>
      </c>
      <c r="AMX857" s="14" t="s">
        <v>1662</v>
      </c>
      <c r="AMY857" s="248">
        <f>IF(AMX857="Kopman",2.1,1)</f>
        <v>2.1</v>
      </c>
      <c r="AMZ857" s="180">
        <f>VLOOKUP(AMW857,$A$879:$F$2508,6,FALSE)</f>
        <v>119</v>
      </c>
      <c r="ANA857" s="179" t="s">
        <v>61</v>
      </c>
      <c r="ANB857" s="10">
        <f>AMZ857*1.5*AMY857</f>
        <v>374.85</v>
      </c>
      <c r="ANC857" s="10"/>
      <c r="AND857" s="239"/>
      <c r="ANE857" s="179" t="s">
        <v>115</v>
      </c>
      <c r="ANF857" s="361" t="s">
        <v>1148</v>
      </c>
      <c r="ANH857" s="248">
        <f>IF(ANG857="Kopman",2.1,1)</f>
        <v>1</v>
      </c>
      <c r="ANI857" s="180">
        <f>VLOOKUP(ANF857,$A$879:$F$2508,6,FALSE)</f>
        <v>119</v>
      </c>
      <c r="ANJ857" s="179" t="s">
        <v>61</v>
      </c>
      <c r="ANK857" s="10">
        <f>ANI857*1.5*ANH857</f>
        <v>178.5</v>
      </c>
      <c r="ANL857" s="10"/>
      <c r="ANM857" s="239"/>
      <c r="ANN857" s="179" t="s">
        <v>115</v>
      </c>
      <c r="ANO857" s="371" t="s">
        <v>584</v>
      </c>
      <c r="ANQ857" s="248">
        <f>IF(ANP857="Kopman",2.1,1)</f>
        <v>1</v>
      </c>
      <c r="ANR857" s="180">
        <f>VLOOKUP(ANO857,$A$879:$F$2508,6,FALSE)</f>
        <v>17</v>
      </c>
      <c r="ANS857" s="179" t="s">
        <v>61</v>
      </c>
      <c r="ANT857" s="10">
        <f>ANR857*1.5*ANQ857</f>
        <v>25.5</v>
      </c>
      <c r="ANU857" s="10"/>
      <c r="ANV857" s="239"/>
      <c r="ANW857" s="179" t="s">
        <v>115</v>
      </c>
      <c r="ANX857" s="361" t="s">
        <v>1696</v>
      </c>
      <c r="ANZ857" s="248">
        <f>IF(ANY857="Kopman",2.1,1)</f>
        <v>1</v>
      </c>
      <c r="AOA857" s="180">
        <f>VLOOKUP(ANX857,$A$879:$F$2508,6,FALSE)</f>
        <v>39</v>
      </c>
      <c r="AOB857" s="179" t="s">
        <v>61</v>
      </c>
      <c r="AOC857" s="10">
        <f>AOA857*1.5*ANZ857</f>
        <v>58.5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VLOOKUP(AOG857,$A$879:$F$2508,6,FALSE)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1" t="s">
        <v>559</v>
      </c>
      <c r="AOR857" s="248">
        <f>IF(AOQ857="Kopman",2.1,1)</f>
        <v>1</v>
      </c>
      <c r="AOS857" s="180">
        <f>VLOOKUP(AOP857,$A$879:$F$2508,6,FALSE)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7" t="s">
        <v>1148</v>
      </c>
      <c r="APA857" s="248">
        <f>IF(AOZ857="Kopman",2.1,1)</f>
        <v>1</v>
      </c>
      <c r="APB857" s="180">
        <f>VLOOKUP(AOY857,$A$879:$F$2508,6,FALSE)</f>
        <v>119</v>
      </c>
      <c r="APC857" s="179" t="s">
        <v>61</v>
      </c>
      <c r="APD857" s="10">
        <f>APB857*1.5*APA857</f>
        <v>178.5</v>
      </c>
      <c r="APE857" s="10"/>
      <c r="APF857" s="239"/>
      <c r="APG857" s="179" t="s">
        <v>115</v>
      </c>
      <c r="APH857" s="361" t="s">
        <v>419</v>
      </c>
      <c r="APJ857" s="248">
        <f>IF(API857="Kopman",2.1,1)</f>
        <v>1</v>
      </c>
      <c r="APK857" s="180">
        <f>VLOOKUP(APH857,$A$879:$F$2508,6,FALSE)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VLOOKUP(APQ857,$A$879:$F$2508,6,FALSE)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1" t="s">
        <v>2090</v>
      </c>
      <c r="AQB857" s="248">
        <f>IF(AQA857="Kopman",2.1,1)</f>
        <v>1</v>
      </c>
      <c r="AQC857" s="180">
        <f>VLOOKUP(APZ857,$A$879:$F$2508,6,FALSE)</f>
        <v>0</v>
      </c>
      <c r="AQD857" s="179" t="s">
        <v>61</v>
      </c>
      <c r="AQE857" s="10">
        <f>AQC857*1.5*AQB857</f>
        <v>0</v>
      </c>
      <c r="AQF857" s="10"/>
      <c r="AQG857" s="239"/>
      <c r="AQH857" s="179" t="s">
        <v>115</v>
      </c>
      <c r="AQI857" s="361" t="s">
        <v>2090</v>
      </c>
      <c r="AQK857" s="248">
        <f>IF(AQJ857="Kopman",2.1,1)</f>
        <v>1</v>
      </c>
      <c r="AQL857" s="180">
        <f>VLOOKUP(AQI857,$A$879:$F$2508,6,FALSE)</f>
        <v>0</v>
      </c>
      <c r="AQM857" s="179" t="s">
        <v>61</v>
      </c>
      <c r="AQN857" s="10">
        <f>AQL857*1.5*AQK857</f>
        <v>0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VLOOKUP(AQR857,$A$879:$F$2508,6,FALSE)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VLOOKUP(ARA857,$A$879:$F$2508,6,FALSE)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VLOOKUP(ARJ857,$A$879:$F$2508,6,FALSE)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VLOOKUP(ARS857,$A$879:$F$2508,6,FALSE)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1" t="s">
        <v>1148</v>
      </c>
      <c r="ASD857" s="248">
        <f>IF(ASC857="Kopman",2.1,1)</f>
        <v>1</v>
      </c>
      <c r="ASE857" s="180">
        <f>VLOOKUP(ASB857,$A$879:$F$2508,6,FALSE)</f>
        <v>119</v>
      </c>
      <c r="ASF857" s="179" t="s">
        <v>61</v>
      </c>
      <c r="ASG857" s="10">
        <f>ASE857*1.5*ASD857</f>
        <v>178.5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VLOOKUP(ASK857,$A$879:$F$2508,6,FALSE)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1" t="s">
        <v>2065</v>
      </c>
      <c r="ASV857" s="248">
        <f>IF(ASU857="Kopman",2.1,1)</f>
        <v>1</v>
      </c>
      <c r="ASW857" s="180">
        <f>VLOOKUP(AST857,$A$879:$F$2508,6,FALSE)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VLOOKUP(ATC857,$A$879:$F$2508,6,FALSE)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VLOOKUP(ATL857,$A$879:$F$2508,6,FALSE)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VLOOKUP(ATU857,$A$879:$F$2508,6,FALSE)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VLOOKUP(AUD857,$A$879:$F$2508,6,FALSE)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VLOOKUP(AUM857,$A$879:$F$2508,6,FALSE)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VLOOKUP(AUV857,$A$879:$F$2508,6,FALSE)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VLOOKUP(AVE857,$A$879:$F$2508,6,FALSE)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VLOOKUP(AVN857,$A$879:$F$2508,6,FALSE)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VLOOKUP(AVW857,$A$879:$F$2508,6,FALSE)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VLOOKUP(AWF857,$A$879:$F$2508,6,FALSE)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1" t="s">
        <v>1486</v>
      </c>
      <c r="AWQ857" s="248">
        <f>IF(AWP857="Kopman",2.1,1)</f>
        <v>1</v>
      </c>
      <c r="AWR857" s="180">
        <f>VLOOKUP(AWO857,$A$879:$F$2508,6,FALSE)</f>
        <v>18</v>
      </c>
      <c r="AWS857" s="179" t="s">
        <v>61</v>
      </c>
      <c r="AWT857" s="10">
        <f>AWR857*1.5*AWQ857</f>
        <v>27</v>
      </c>
      <c r="AWU857" s="10"/>
      <c r="AWV857" s="239"/>
      <c r="AWW857" s="179" t="s">
        <v>115</v>
      </c>
      <c r="AWX857" s="361" t="s">
        <v>1378</v>
      </c>
      <c r="AWZ857" s="248">
        <f>IF(AWY857="Kopman",2.1,1)</f>
        <v>1</v>
      </c>
      <c r="AXA857" s="180">
        <f>VLOOKUP(AWX857,$A$879:$F$2508,6,FALSE)</f>
        <v>10</v>
      </c>
      <c r="AXB857" s="179" t="s">
        <v>61</v>
      </c>
      <c r="AXC857" s="10">
        <f>AXA857*1.5*AWZ857</f>
        <v>15</v>
      </c>
      <c r="AXD857" s="10"/>
      <c r="AXE857" s="239"/>
      <c r="AXF857" s="179" t="s">
        <v>115</v>
      </c>
      <c r="AXG857" s="361" t="s">
        <v>419</v>
      </c>
      <c r="AXI857" s="248">
        <f>IF(AXH857="Kopman",2.1,1)</f>
        <v>1</v>
      </c>
      <c r="AXJ857" s="180">
        <f>VLOOKUP(AXG857,$A$879:$F$2508,6,FALSE)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1" t="s">
        <v>517</v>
      </c>
      <c r="AXR857" s="248">
        <f>IF(AXQ857="Kopman",2.1,1)</f>
        <v>1</v>
      </c>
      <c r="AXS857" s="180">
        <f>VLOOKUP(AXP857,$A$879:$F$2508,6,FALSE)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1" t="s">
        <v>447</v>
      </c>
      <c r="AYA857" s="248">
        <f>IF(AXZ857="Kopman",2.1,1)</f>
        <v>1</v>
      </c>
      <c r="AYB857" s="180">
        <f>VLOOKUP(AXY857,$A$879:$F$2508,6,FALSE)</f>
        <v>4</v>
      </c>
      <c r="AYC857" s="179" t="s">
        <v>61</v>
      </c>
      <c r="AYD857" s="10">
        <f>AYB857*1.5*AYA857</f>
        <v>6</v>
      </c>
      <c r="AYE857" s="10"/>
      <c r="AYF857" s="239"/>
      <c r="AYG857" s="179" t="s">
        <v>115</v>
      </c>
      <c r="AYH857" s="361" t="s">
        <v>733</v>
      </c>
      <c r="AYJ857" s="248">
        <f>IF(AYI857="Kopman",2.1,1)</f>
        <v>1</v>
      </c>
      <c r="AYK857" s="180">
        <f>VLOOKUP(AYH857,$A$879:$F$2508,6,FALSE)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1" t="s">
        <v>3475</v>
      </c>
      <c r="AYS857" s="248">
        <f>IF(AYR857="Kopman",2.1,1)</f>
        <v>1</v>
      </c>
      <c r="AYT857" s="180">
        <f>VLOOKUP(AYQ857,$A$879:$F$2508,6,FALSE)</f>
        <v>0</v>
      </c>
      <c r="AYU857" s="179" t="s">
        <v>61</v>
      </c>
      <c r="AYV857" s="10">
        <f>AYT857*1.5*AYS857</f>
        <v>0</v>
      </c>
      <c r="AYW857" s="10"/>
      <c r="AYX857" s="239"/>
      <c r="AYY857" s="179" t="s">
        <v>115</v>
      </c>
      <c r="AYZ857" s="361" t="s">
        <v>584</v>
      </c>
      <c r="AZB857" s="248">
        <f>IF(AZA857="Kopman",2.1,1)</f>
        <v>1</v>
      </c>
      <c r="AZC857" s="180">
        <f>VLOOKUP(AYZ857,$A$879:$F$2508,6,FALSE)</f>
        <v>17</v>
      </c>
      <c r="AZD857" s="179" t="s">
        <v>61</v>
      </c>
      <c r="AZE857" s="10">
        <f>AZC857*1.5*AZB857</f>
        <v>25.5</v>
      </c>
      <c r="AZF857" s="10"/>
      <c r="AZG857" s="239"/>
      <c r="AZH857" s="179" t="s">
        <v>115</v>
      </c>
      <c r="AZI857" s="361" t="s">
        <v>447</v>
      </c>
      <c r="AZK857" s="248">
        <f>IF(AZJ857="Kopman",2.1,1)</f>
        <v>1</v>
      </c>
      <c r="AZL857" s="180">
        <f>VLOOKUP(AZI857,$A$879:$F$2508,6,FALSE)</f>
        <v>4</v>
      </c>
      <c r="AZM857" s="179" t="s">
        <v>61</v>
      </c>
      <c r="AZN857" s="10">
        <f>AZL857*1.5*AZK857</f>
        <v>6</v>
      </c>
      <c r="AZO857" s="10"/>
      <c r="AZP857" s="239"/>
      <c r="AZQ857" s="179" t="s">
        <v>115</v>
      </c>
      <c r="AZR857" s="361" t="s">
        <v>1706</v>
      </c>
      <c r="AZT857" s="248">
        <f>IF(AZS857="Kopman",2.1,1)</f>
        <v>1</v>
      </c>
      <c r="AZU857" s="180">
        <f>VLOOKUP(AZR857,$A$879:$F$2508,6,FALSE)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1" t="s">
        <v>3117</v>
      </c>
      <c r="BAC857" s="248">
        <f>IF(BAB857="Kopman",2.1,1)</f>
        <v>1</v>
      </c>
      <c r="BAD857" s="180">
        <f>VLOOKUP(BAA857,$A$879:$F$2508,6,FALSE)</f>
        <v>23</v>
      </c>
      <c r="BAE857" s="179" t="s">
        <v>61</v>
      </c>
      <c r="BAF857" s="10">
        <f>BAD857*1.5*BAC857</f>
        <v>34.5</v>
      </c>
      <c r="BAG857" s="10"/>
      <c r="BAH857" s="239"/>
      <c r="BAI857" s="179" t="s">
        <v>115</v>
      </c>
      <c r="BAJ857" s="441" t="s">
        <v>3475</v>
      </c>
      <c r="BAL857" s="248">
        <f>IF(BAK857="Kopman",2.1,1)</f>
        <v>1</v>
      </c>
      <c r="BAM857" s="180">
        <f>VLOOKUP(BAJ857,$A$879:$F$2508,6,FALSE)</f>
        <v>0</v>
      </c>
      <c r="BAN857" s="179" t="s">
        <v>61</v>
      </c>
      <c r="BAO857" s="10">
        <f>BAM857*1.5*BAL857</f>
        <v>0</v>
      </c>
      <c r="BAP857" s="10"/>
      <c r="BAQ857" s="239"/>
      <c r="BAR857" s="179" t="s">
        <v>115</v>
      </c>
      <c r="BAS857" s="361" t="s">
        <v>1148</v>
      </c>
      <c r="BAU857" s="248">
        <f>IF(BAT857="Kopman",2.1,1)</f>
        <v>1</v>
      </c>
      <c r="BAV857" s="180">
        <f>VLOOKUP(BAS857,$A$879:$F$2508,6,FALSE)</f>
        <v>119</v>
      </c>
      <c r="BAW857" s="179" t="s">
        <v>61</v>
      </c>
      <c r="BAX857" s="10">
        <f>BAV857*1.5*BAU857</f>
        <v>178.5</v>
      </c>
      <c r="BAY857" s="10"/>
      <c r="BAZ857" s="239"/>
      <c r="BBA857" s="179" t="s">
        <v>115</v>
      </c>
      <c r="BBB857" s="361" t="s">
        <v>1148</v>
      </c>
      <c r="BBD857" s="248">
        <f>IF(BBC857="Kopman",2.1,1)</f>
        <v>1</v>
      </c>
      <c r="BBE857" s="180">
        <f>VLOOKUP(BBB857,$A$879:$F$2508,6,FALSE)</f>
        <v>119</v>
      </c>
      <c r="BBF857" s="179" t="s">
        <v>61</v>
      </c>
      <c r="BBG857" s="10">
        <f>BBE857*1.5*BBD857</f>
        <v>178.5</v>
      </c>
      <c r="BBH857" s="10"/>
      <c r="BBI857" s="239"/>
      <c r="BBJ857" s="179" t="s">
        <v>115</v>
      </c>
      <c r="BBK857" s="361" t="s">
        <v>1013</v>
      </c>
      <c r="BBM857" s="248">
        <f>IF(BBL857="Kopman",2.1,1)</f>
        <v>1</v>
      </c>
      <c r="BBN857" s="180">
        <f>VLOOKUP(BBK857,$A$879:$F$2508,6,FALSE)</f>
        <v>0</v>
      </c>
      <c r="BBO857" s="179" t="s">
        <v>61</v>
      </c>
      <c r="BBP857" s="10">
        <f>BBN857*1.5*BBM857</f>
        <v>0</v>
      </c>
      <c r="BBQ857" s="10"/>
      <c r="BBR857" s="239"/>
      <c r="BBS857" s="179" t="s">
        <v>115</v>
      </c>
      <c r="BBT857" s="367" t="s">
        <v>1148</v>
      </c>
      <c r="BBV857" s="248">
        <f>IF(BBU857="Kopman",2.1,1)</f>
        <v>1</v>
      </c>
      <c r="BBW857" s="180">
        <f>VLOOKUP(BBT857,$A$879:$F$2508,6,FALSE)</f>
        <v>119</v>
      </c>
      <c r="BBX857" s="179" t="s">
        <v>61</v>
      </c>
      <c r="BBY857" s="10">
        <f>BBW857*1.5*BBV857</f>
        <v>178.5</v>
      </c>
      <c r="BBZ857" s="10"/>
      <c r="BCA857" s="239"/>
      <c r="BCB857" s="179" t="s">
        <v>115</v>
      </c>
      <c r="BCC857" s="361" t="s">
        <v>838</v>
      </c>
      <c r="BCE857" s="248">
        <f>IF(BCD857="Kopman",2.1,1)</f>
        <v>1</v>
      </c>
      <c r="BCF857" s="180">
        <f>VLOOKUP(BCC857,$A$879:$F$2508,6,FALSE)</f>
        <v>12</v>
      </c>
      <c r="BCG857" s="179" t="s">
        <v>61</v>
      </c>
      <c r="BCH857" s="10">
        <f>BCF857*1.5*BCE857</f>
        <v>18</v>
      </c>
      <c r="BCI857" s="10"/>
      <c r="BCJ857" s="239"/>
      <c r="BCK857" s="179" t="s">
        <v>115</v>
      </c>
      <c r="BCL857" s="361" t="s">
        <v>1148</v>
      </c>
      <c r="BCN857" s="248">
        <f>IF(BCM857="Kopman",2.1,1)</f>
        <v>1</v>
      </c>
      <c r="BCO857" s="180">
        <f>VLOOKUP(BCL857,$A$879:$F$2508,6,FALSE)</f>
        <v>119</v>
      </c>
      <c r="BCP857" s="179" t="s">
        <v>61</v>
      </c>
      <c r="BCQ857" s="10">
        <f>BCO857*1.5*BCN857</f>
        <v>178.5</v>
      </c>
      <c r="BCR857" s="10"/>
      <c r="BCS857" s="239"/>
      <c r="BCT857" s="179" t="s">
        <v>115</v>
      </c>
      <c r="BCU857" s="371" t="s">
        <v>1148</v>
      </c>
      <c r="BCW857" s="248">
        <f>IF(BCV857="Kopman",2.1,1)</f>
        <v>1</v>
      </c>
      <c r="BCX857" s="180">
        <f>VLOOKUP(BCU857,$A$879:$F$2508,6,FALSE)</f>
        <v>119</v>
      </c>
      <c r="BCY857" s="179" t="s">
        <v>61</v>
      </c>
      <c r="BCZ857" s="10">
        <f>BCX857*1.5*BCW857</f>
        <v>178.5</v>
      </c>
      <c r="BDA857" s="10"/>
      <c r="BDB857" s="239"/>
      <c r="BDC857" s="179" t="s">
        <v>115</v>
      </c>
      <c r="BDD857" s="367" t="s">
        <v>614</v>
      </c>
      <c r="BDF857" s="248">
        <f>IF(BDE857="Kopman",2.1,1)</f>
        <v>1</v>
      </c>
      <c r="BDG857" s="180">
        <f>VLOOKUP(BDD857,$A$879:$F$2508,6,FALSE)</f>
        <v>0</v>
      </c>
      <c r="BDH857" s="179" t="s">
        <v>61</v>
      </c>
      <c r="BDI857" s="10">
        <f>BDG857*1.5*BDF857</f>
        <v>0</v>
      </c>
      <c r="BDJ857" s="10"/>
      <c r="BDK857" s="239"/>
      <c r="BDL857" s="179" t="s">
        <v>115</v>
      </c>
      <c r="BDM857" s="361" t="s">
        <v>1148</v>
      </c>
      <c r="BDO857" s="248">
        <f>IF(BDN857="Kopman",2.1,1)</f>
        <v>1</v>
      </c>
      <c r="BDP857" s="180">
        <f>VLOOKUP(BDM857,$A$879:$F$2508,6,FALSE)</f>
        <v>119</v>
      </c>
      <c r="BDQ857" s="179" t="s">
        <v>61</v>
      </c>
      <c r="BDR857" s="10">
        <f>BDP857*1.5*BDO857</f>
        <v>178.5</v>
      </c>
      <c r="BDS857" s="10"/>
      <c r="BDT857" s="239"/>
      <c r="BDU857" s="179" t="s">
        <v>115</v>
      </c>
      <c r="BDV857" s="361" t="s">
        <v>517</v>
      </c>
      <c r="BDX857" s="248">
        <f>IF(BDW857="Kopman",2.1,1)</f>
        <v>1</v>
      </c>
      <c r="BDY857" s="180">
        <f>VLOOKUP(BDV857,$A$879:$F$2508,6,FALSE)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1" t="s">
        <v>623</v>
      </c>
      <c r="BEG857" s="248">
        <f>IF(BEF857="Kopman",2.1,1)</f>
        <v>1</v>
      </c>
      <c r="BEH857" s="180">
        <f>VLOOKUP(BEE857,$A$879:$F$2508,6,FALSE)</f>
        <v>0</v>
      </c>
      <c r="BEI857" s="179" t="s">
        <v>61</v>
      </c>
      <c r="BEJ857" s="10">
        <f>BEH857*1.5*BEG857</f>
        <v>0</v>
      </c>
      <c r="BEK857" s="10"/>
      <c r="BEL857" s="239"/>
      <c r="BEM857" s="179" t="s">
        <v>115</v>
      </c>
      <c r="BEN857" s="361" t="s">
        <v>559</v>
      </c>
      <c r="BEP857" s="248">
        <f>IF(BEO857="Kopman",2.1,1)</f>
        <v>1</v>
      </c>
      <c r="BEQ857" s="180">
        <f>VLOOKUP(BEN857,$A$879:$F$2508,6,FALSE)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1" t="s">
        <v>414</v>
      </c>
      <c r="BEY857" s="248">
        <f>IF(BEX857="Kopman",2.1,1)</f>
        <v>1</v>
      </c>
      <c r="BEZ857" s="180">
        <f>VLOOKUP(BEW857,$A$879:$F$2508,6,FALSE)</f>
        <v>0</v>
      </c>
      <c r="BFA857" s="179" t="s">
        <v>61</v>
      </c>
      <c r="BFB857" s="10">
        <f>BEZ857*1.5*BEY857</f>
        <v>0</v>
      </c>
      <c r="BFC857" s="10"/>
      <c r="BFD857" s="239"/>
      <c r="BFE857" s="179" t="s">
        <v>115</v>
      </c>
      <c r="BFF857" s="361" t="s">
        <v>414</v>
      </c>
      <c r="BFH857" s="248">
        <f>IF(BFG857="Kopman",2.1,1)</f>
        <v>1</v>
      </c>
      <c r="BFI857" s="180">
        <f>VLOOKUP(BFF857,$A$879:$F$2508,6,FALSE)</f>
        <v>0</v>
      </c>
      <c r="BFJ857" s="179" t="s">
        <v>61</v>
      </c>
      <c r="BFK857" s="10">
        <f>BFI857*1.5*BFH857</f>
        <v>0</v>
      </c>
      <c r="BFL857" s="10"/>
      <c r="BFM857" s="239"/>
      <c r="BFN857" s="179" t="s">
        <v>115</v>
      </c>
      <c r="BFO857" s="361" t="s">
        <v>447</v>
      </c>
      <c r="BFQ857" s="248">
        <f>IF(BFP857="Kopman",2.1,1)</f>
        <v>1</v>
      </c>
      <c r="BFR857" s="180">
        <f>VLOOKUP(BFO857,$A$879:$F$2508,6,FALSE)</f>
        <v>4</v>
      </c>
      <c r="BFS857" s="179" t="s">
        <v>61</v>
      </c>
      <c r="BFT857" s="10">
        <f>BFR857*1.5*BFQ857</f>
        <v>6</v>
      </c>
      <c r="BFU857" s="10"/>
      <c r="BFV857" s="239"/>
      <c r="BFW857" s="179" t="s">
        <v>115</v>
      </c>
      <c r="BFX857" s="371" t="s">
        <v>614</v>
      </c>
      <c r="BFZ857" s="248">
        <f>IF(BFY857="Kopman",2.1,1)</f>
        <v>1</v>
      </c>
      <c r="BGA857" s="180">
        <f>VLOOKUP(BFX857,$A$879:$F$2508,6,FALSE)</f>
        <v>0</v>
      </c>
      <c r="BGB857" s="179" t="s">
        <v>61</v>
      </c>
      <c r="BGC857" s="10">
        <f>BGA857*1.5*BFZ857</f>
        <v>0</v>
      </c>
      <c r="BGD857" s="10"/>
      <c r="BGE857" s="239"/>
      <c r="BGF857" s="179" t="s">
        <v>115</v>
      </c>
      <c r="BGG857" s="361" t="s">
        <v>1702</v>
      </c>
      <c r="BGI857" s="248">
        <f>IF(BGH857="Kopman",2.1,1)</f>
        <v>1</v>
      </c>
      <c r="BGJ857" s="180">
        <f>VLOOKUP(BGG857,$A$879:$F$2508,6,FALSE)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1" t="s">
        <v>1696</v>
      </c>
      <c r="BGR857" s="248">
        <f>IF(BGQ857="Kopman",2.1,1)</f>
        <v>1</v>
      </c>
      <c r="BGS857" s="180">
        <f>VLOOKUP(BGP857,$A$879:$F$2508,6,FALSE)</f>
        <v>39</v>
      </c>
      <c r="BGT857" s="179" t="s">
        <v>61</v>
      </c>
      <c r="BGU857" s="10">
        <f>BGS857*1.5*BGR857</f>
        <v>58.5</v>
      </c>
      <c r="BGV857" s="10"/>
      <c r="BGW857" s="239"/>
      <c r="BGX857" s="179" t="s">
        <v>115</v>
      </c>
      <c r="BGY857" s="361" t="s">
        <v>1989</v>
      </c>
      <c r="BHA857" s="248">
        <f>IF(BGZ857="Kopman",2.1,1)</f>
        <v>1</v>
      </c>
      <c r="BHB857" s="180">
        <f>VLOOKUP(BGY857,$A$879:$F$2508,6,FALSE)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3" t="s">
        <v>728</v>
      </c>
      <c r="D858" s="180"/>
      <c r="E858" s="180">
        <f>VLOOKUP(B858,$A$879:$F$2508,6,FALSE)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1" t="s">
        <v>3257</v>
      </c>
      <c r="M858" s="180"/>
      <c r="N858" s="180">
        <f>VLOOKUP(K858,$A$879:$F$2508,6,FALSE)</f>
        <v>125</v>
      </c>
      <c r="O858" s="179" t="s">
        <v>63</v>
      </c>
      <c r="P858" s="10">
        <f>N858*1.4</f>
        <v>175</v>
      </c>
      <c r="Q858" s="10"/>
      <c r="R858" s="233"/>
      <c r="S858" s="179" t="s">
        <v>116</v>
      </c>
      <c r="T858" s="361" t="s">
        <v>487</v>
      </c>
      <c r="V858" s="180"/>
      <c r="W858" s="180">
        <f>VLOOKUP(T858,$A$879:$F$2508,6,FALSE)</f>
        <v>0</v>
      </c>
      <c r="X858" s="179" t="s">
        <v>63</v>
      </c>
      <c r="Y858" s="10">
        <f>W858*1.4</f>
        <v>0</v>
      </c>
      <c r="Z858" s="10"/>
      <c r="AA858" s="233"/>
      <c r="AB858" s="179" t="s">
        <v>116</v>
      </c>
      <c r="AC858" s="361" t="s">
        <v>3475</v>
      </c>
      <c r="AE858" s="180"/>
      <c r="AF858" s="180">
        <f>VLOOKUP(AC858,$A$879:$F$2508,6,FALSE)</f>
        <v>0</v>
      </c>
      <c r="AG858" s="179" t="s">
        <v>63</v>
      </c>
      <c r="AH858" s="10">
        <f>AF858*1.4</f>
        <v>0</v>
      </c>
      <c r="AI858" s="10"/>
      <c r="AJ858" s="233"/>
      <c r="AK858" s="179" t="s">
        <v>116</v>
      </c>
      <c r="AL858" s="361" t="s">
        <v>1739</v>
      </c>
      <c r="AN858" s="180"/>
      <c r="AO858" s="180">
        <f>VLOOKUP(AL858,$A$879:$F$2508,6,FALSE)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1" t="s">
        <v>1706</v>
      </c>
      <c r="AW858" s="180"/>
      <c r="AX858" s="180">
        <f>VLOOKUP(AU858,$A$879:$F$2508,6,FALSE)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1" t="s">
        <v>2626</v>
      </c>
      <c r="BF858" s="180"/>
      <c r="BG858" s="180">
        <f>VLOOKUP(BD858,$A$879:$F$2508,6,FALSE)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1" t="s">
        <v>2000</v>
      </c>
      <c r="BO858" s="180"/>
      <c r="BP858" s="180">
        <f>VLOOKUP(BM858,$A$879:$F$2508,6,FALSE)</f>
        <v>0</v>
      </c>
      <c r="BQ858" s="179" t="s">
        <v>63</v>
      </c>
      <c r="BR858" s="10">
        <f>BP858*1.4</f>
        <v>0</v>
      </c>
      <c r="BS858" s="10"/>
      <c r="BT858" s="233"/>
      <c r="BU858" s="179" t="s">
        <v>116</v>
      </c>
      <c r="BV858" s="361" t="s">
        <v>3257</v>
      </c>
      <c r="BX858" s="180"/>
      <c r="BY858" s="180">
        <f>VLOOKUP(BV858,$A$879:$F$2508,6,FALSE)</f>
        <v>125</v>
      </c>
      <c r="BZ858" s="179" t="s">
        <v>63</v>
      </c>
      <c r="CA858" s="10">
        <f>BY858*1.4</f>
        <v>175</v>
      </c>
      <c r="CB858" s="10"/>
      <c r="CC858" s="233"/>
      <c r="CD858" s="179" t="s">
        <v>116</v>
      </c>
      <c r="CE858" s="361" t="s">
        <v>3257</v>
      </c>
      <c r="CG858" s="180"/>
      <c r="CH858" s="180">
        <f>VLOOKUP(CE858,$A$879:$F$2508,6,FALSE)</f>
        <v>125</v>
      </c>
      <c r="CI858" s="179" t="s">
        <v>63</v>
      </c>
      <c r="CJ858" s="10">
        <f>CH858*1.4</f>
        <v>175</v>
      </c>
      <c r="CK858" s="10"/>
      <c r="CL858" s="233"/>
      <c r="CM858" s="179" t="s">
        <v>116</v>
      </c>
      <c r="CN858" s="361" t="s">
        <v>2626</v>
      </c>
      <c r="CP858" s="180"/>
      <c r="CQ858" s="180">
        <f>VLOOKUP(CN858,$A$879:$F$2508,6,FALSE)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1" t="s">
        <v>733</v>
      </c>
      <c r="CY858" s="180"/>
      <c r="CZ858" s="180">
        <f>VLOOKUP(CW858,$A$879:$F$2508,6,FALSE)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1" t="s">
        <v>447</v>
      </c>
      <c r="DH858" s="180"/>
      <c r="DI858" s="180">
        <f>VLOOKUP(DF858,$A$879:$F$2508,6,FALSE)</f>
        <v>4</v>
      </c>
      <c r="DJ858" s="179" t="s">
        <v>63</v>
      </c>
      <c r="DK858" s="10">
        <f>DI858*1.4</f>
        <v>5.6</v>
      </c>
      <c r="DL858" s="10"/>
      <c r="DM858" s="233"/>
      <c r="DN858" s="179" t="s">
        <v>116</v>
      </c>
      <c r="DO858" s="361" t="s">
        <v>3257</v>
      </c>
      <c r="DQ858" s="180"/>
      <c r="DR858" s="180">
        <f>VLOOKUP(DO858,$A$879:$F$2508,6,FALSE)</f>
        <v>125</v>
      </c>
      <c r="DS858" s="179" t="s">
        <v>63</v>
      </c>
      <c r="DT858" s="10">
        <f>DR858*1.4</f>
        <v>175</v>
      </c>
      <c r="DU858" s="10"/>
      <c r="DV858" s="233"/>
      <c r="DW858" s="179" t="s">
        <v>116</v>
      </c>
      <c r="DX858" s="361" t="s">
        <v>3257</v>
      </c>
      <c r="DZ858" s="180"/>
      <c r="EA858" s="180">
        <f>VLOOKUP(DX858,$A$879:$F$2508,6,FALSE)</f>
        <v>125</v>
      </c>
      <c r="EB858" s="179" t="s">
        <v>63</v>
      </c>
      <c r="EC858" s="10">
        <f>EA858*1.4</f>
        <v>175</v>
      </c>
      <c r="ED858" s="10"/>
      <c r="EE858" s="233"/>
      <c r="EF858" s="179" t="s">
        <v>116</v>
      </c>
      <c r="EG858" s="361" t="s">
        <v>3475</v>
      </c>
      <c r="EI858" s="180"/>
      <c r="EJ858" s="180">
        <f>VLOOKUP(EG858,$A$879:$F$2508,6,FALSE)</f>
        <v>0</v>
      </c>
      <c r="EK858" s="179" t="s">
        <v>63</v>
      </c>
      <c r="EL858" s="10">
        <f>EJ858*1.4</f>
        <v>0</v>
      </c>
      <c r="EM858" s="10"/>
      <c r="EN858" s="233"/>
      <c r="EO858" s="179" t="s">
        <v>116</v>
      </c>
      <c r="EP858" s="361" t="s">
        <v>1696</v>
      </c>
      <c r="ER858" s="180"/>
      <c r="ES858" s="180">
        <f>VLOOKUP(EP858,$A$879:$F$2508,6,FALSE)</f>
        <v>39</v>
      </c>
      <c r="ET858" s="179" t="s">
        <v>63</v>
      </c>
      <c r="EU858" s="10">
        <f>ES858*1.4</f>
        <v>54.599999999999994</v>
      </c>
      <c r="EV858" s="10"/>
      <c r="EW858" s="233"/>
      <c r="EX858" s="179" t="s">
        <v>116</v>
      </c>
      <c r="EY858" s="361" t="s">
        <v>487</v>
      </c>
      <c r="FA858" s="180"/>
      <c r="FB858" s="180">
        <f>VLOOKUP(EY858,$A$879:$F$2508,6,FALSE)</f>
        <v>0</v>
      </c>
      <c r="FC858" s="179" t="s">
        <v>63</v>
      </c>
      <c r="FD858" s="10">
        <f>FB858*1.4</f>
        <v>0</v>
      </c>
      <c r="FE858" s="10"/>
      <c r="FF858" s="233"/>
      <c r="FG858" s="179" t="s">
        <v>116</v>
      </c>
      <c r="FH858" s="361" t="s">
        <v>3257</v>
      </c>
      <c r="FJ858" s="180"/>
      <c r="FK858" s="180">
        <f>VLOOKUP(FH858,$A$879:$F$2508,6,FALSE)</f>
        <v>125</v>
      </c>
      <c r="FL858" s="179" t="s">
        <v>63</v>
      </c>
      <c r="FM858" s="10">
        <f>FK858*1.4</f>
        <v>175</v>
      </c>
      <c r="FN858" s="10"/>
      <c r="FO858" s="233"/>
      <c r="FP858" s="179" t="s">
        <v>116</v>
      </c>
      <c r="FQ858" s="361" t="s">
        <v>3257</v>
      </c>
      <c r="FS858" s="180"/>
      <c r="FT858" s="180">
        <f>VLOOKUP(FQ858,$A$879:$F$2508,6,FALSE)</f>
        <v>125</v>
      </c>
      <c r="FU858" s="179" t="s">
        <v>63</v>
      </c>
      <c r="FV858" s="10">
        <f>FT858*1.4</f>
        <v>175</v>
      </c>
      <c r="FW858" s="10"/>
      <c r="FX858" s="233"/>
      <c r="FY858" s="179" t="s">
        <v>116</v>
      </c>
      <c r="FZ858" s="369" t="s">
        <v>183</v>
      </c>
      <c r="GB858" s="180"/>
      <c r="GC858" s="180" t="e">
        <f>VLOOKUP(FZ858,$A$879:$F$2508,6,FALSE)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1" t="s">
        <v>1148</v>
      </c>
      <c r="GK858" s="180"/>
      <c r="GL858" s="180">
        <f>VLOOKUP(GI858,$A$879:$F$2508,6,FALSE)</f>
        <v>119</v>
      </c>
      <c r="GM858" s="179" t="s">
        <v>63</v>
      </c>
      <c r="GN858" s="10">
        <f>GL858*1.4</f>
        <v>166.6</v>
      </c>
      <c r="GO858" s="10"/>
      <c r="GP858" s="233"/>
      <c r="GQ858" s="179" t="s">
        <v>116</v>
      </c>
      <c r="GR858" s="361" t="s">
        <v>1148</v>
      </c>
      <c r="GT858" s="180"/>
      <c r="GU858" s="180">
        <f>VLOOKUP(GR858,$A$879:$F$2508,6,FALSE)</f>
        <v>119</v>
      </c>
      <c r="GV858" s="179" t="s">
        <v>63</v>
      </c>
      <c r="GW858" s="10">
        <f>GU858*1.4</f>
        <v>166.6</v>
      </c>
      <c r="GX858" s="10"/>
      <c r="GY858" s="233"/>
      <c r="GZ858" s="179" t="s">
        <v>116</v>
      </c>
      <c r="HA858" s="361" t="s">
        <v>442</v>
      </c>
      <c r="HC858" s="180"/>
      <c r="HD858" s="180">
        <f>VLOOKUP(HA858,$A$879:$F$2508,6,FALSE)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1" t="s">
        <v>3475</v>
      </c>
      <c r="HL858" s="180"/>
      <c r="HM858" s="180">
        <f>VLOOKUP(HJ858,$A$879:$F$2508,6,FALSE)</f>
        <v>0</v>
      </c>
      <c r="HN858" s="179" t="s">
        <v>63</v>
      </c>
      <c r="HO858" s="10">
        <f>HM858*1.4</f>
        <v>0</v>
      </c>
      <c r="HP858" s="10"/>
      <c r="HQ858" s="233"/>
      <c r="HR858" s="179" t="s">
        <v>116</v>
      </c>
      <c r="HS858" s="361" t="s">
        <v>3475</v>
      </c>
      <c r="HU858" s="180"/>
      <c r="HV858" s="180">
        <f>VLOOKUP(HS858,$A$879:$F$2508,6,FALSE)</f>
        <v>0</v>
      </c>
      <c r="HW858" s="179" t="s">
        <v>63</v>
      </c>
      <c r="HX858" s="10">
        <f>HV858*1.4</f>
        <v>0</v>
      </c>
      <c r="HY858" s="10"/>
      <c r="HZ858" s="233"/>
      <c r="IA858" s="179" t="s">
        <v>116</v>
      </c>
      <c r="IB858" s="361" t="s">
        <v>1696</v>
      </c>
      <c r="ID858" s="180"/>
      <c r="IE858" s="180">
        <f>VLOOKUP(IB858,$A$879:$F$2508,6,FALSE)</f>
        <v>39</v>
      </c>
      <c r="IF858" s="179" t="s">
        <v>63</v>
      </c>
      <c r="IG858" s="10">
        <f>IE858*1.4</f>
        <v>54.599999999999994</v>
      </c>
      <c r="IH858" s="10"/>
      <c r="II858" s="233"/>
      <c r="IJ858" s="179" t="s">
        <v>116</v>
      </c>
      <c r="IK858" s="361" t="s">
        <v>3475</v>
      </c>
      <c r="IM858" s="180"/>
      <c r="IN858" s="180">
        <f>VLOOKUP(IK858,$A$879:$F$2508,6,FALSE)</f>
        <v>0</v>
      </c>
      <c r="IO858" s="179" t="s">
        <v>63</v>
      </c>
      <c r="IP858" s="10">
        <f>IN858*1.4</f>
        <v>0</v>
      </c>
      <c r="IQ858" s="10"/>
      <c r="IR858" s="233"/>
      <c r="IS858" s="179" t="s">
        <v>116</v>
      </c>
      <c r="IT858" s="361" t="s">
        <v>1013</v>
      </c>
      <c r="IV858" s="180"/>
      <c r="IW858" s="180">
        <f>VLOOKUP(IT858,$A$879:$F$2508,6,FALSE)</f>
        <v>0</v>
      </c>
      <c r="IX858" s="179" t="s">
        <v>63</v>
      </c>
      <c r="IY858" s="10">
        <f>IW858*1.4</f>
        <v>0</v>
      </c>
      <c r="IZ858" s="10"/>
      <c r="JA858" s="233"/>
      <c r="JB858" s="179" t="s">
        <v>116</v>
      </c>
      <c r="JC858" s="361" t="s">
        <v>1013</v>
      </c>
      <c r="JE858" s="180"/>
      <c r="JF858" s="180">
        <f>VLOOKUP(JC858,$A$879:$F$2508,6,FALSE)</f>
        <v>0</v>
      </c>
      <c r="JG858" s="179" t="s">
        <v>63</v>
      </c>
      <c r="JH858" s="10">
        <f>JF858*1.4</f>
        <v>0</v>
      </c>
      <c r="JI858" s="10"/>
      <c r="JJ858" s="233"/>
      <c r="JK858" s="179" t="s">
        <v>116</v>
      </c>
      <c r="JL858" s="361" t="s">
        <v>1148</v>
      </c>
      <c r="JN858" s="180"/>
      <c r="JO858" s="180">
        <f>VLOOKUP(JL858,$A$879:$F$2508,6,FALSE)</f>
        <v>119</v>
      </c>
      <c r="JP858" s="179" t="s">
        <v>63</v>
      </c>
      <c r="JQ858" s="10">
        <f>JO858*1.4</f>
        <v>166.6</v>
      </c>
      <c r="JR858" s="10"/>
      <c r="JS858" s="233"/>
      <c r="JT858" s="179" t="s">
        <v>116</v>
      </c>
      <c r="JU858" s="361" t="s">
        <v>3257</v>
      </c>
      <c r="JW858" s="180"/>
      <c r="JX858" s="180">
        <f>VLOOKUP(JU858,$A$879:$F$2508,6,FALSE)</f>
        <v>125</v>
      </c>
      <c r="JY858" s="179" t="s">
        <v>63</v>
      </c>
      <c r="JZ858" s="10">
        <f>JX858*1.4</f>
        <v>175</v>
      </c>
      <c r="KA858" s="10"/>
      <c r="KB858" s="233"/>
      <c r="KC858" s="179" t="s">
        <v>116</v>
      </c>
      <c r="KD858" s="369" t="s">
        <v>183</v>
      </c>
      <c r="KF858" s="180"/>
      <c r="KG858" s="180" t="e">
        <f>VLOOKUP(KD858,$A$879:$F$2508,6,FALSE)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1" t="s">
        <v>3475</v>
      </c>
      <c r="KO858" s="180"/>
      <c r="KP858" s="180">
        <f>VLOOKUP(KM858,$A$879:$F$2508,6,FALSE)</f>
        <v>0</v>
      </c>
      <c r="KQ858" s="179" t="s">
        <v>63</v>
      </c>
      <c r="KR858" s="10">
        <f>KP858*1.4</f>
        <v>0</v>
      </c>
      <c r="KS858" s="10"/>
      <c r="KT858" s="233"/>
      <c r="KU858" s="179" t="s">
        <v>116</v>
      </c>
      <c r="KV858" s="361" t="s">
        <v>3475</v>
      </c>
      <c r="KX858" s="180"/>
      <c r="KY858" s="180">
        <f>VLOOKUP(KV858,$A$879:$F$2508,6,FALSE)</f>
        <v>0</v>
      </c>
      <c r="KZ858" s="179" t="s">
        <v>63</v>
      </c>
      <c r="LA858" s="10">
        <f>KY858*1.4</f>
        <v>0</v>
      </c>
      <c r="LB858" s="10"/>
      <c r="LC858" s="233"/>
      <c r="LD858" s="179" t="s">
        <v>116</v>
      </c>
      <c r="LE858" s="369" t="s">
        <v>183</v>
      </c>
      <c r="LG858" s="180"/>
      <c r="LH858" s="180" t="e">
        <f>VLOOKUP(LE858,$A$879:$F$2508,6,FALSE)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1" t="s">
        <v>3475</v>
      </c>
      <c r="LP858" s="180"/>
      <c r="LQ858" s="180">
        <f>VLOOKUP(LN858,$A$879:$F$2508,6,FALSE)</f>
        <v>0</v>
      </c>
      <c r="LR858" s="179" t="s">
        <v>63</v>
      </c>
      <c r="LS858" s="10">
        <f>LQ858*1.4</f>
        <v>0</v>
      </c>
      <c r="LT858" s="10"/>
      <c r="LU858" s="233"/>
      <c r="LV858" s="179" t="s">
        <v>116</v>
      </c>
      <c r="LW858" s="361" t="s">
        <v>733</v>
      </c>
      <c r="LY858" s="180"/>
      <c r="LZ858" s="180">
        <f>VLOOKUP(LW858,$A$879:$F$2508,6,FALSE)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1" t="s">
        <v>3475</v>
      </c>
      <c r="MH858" s="180"/>
      <c r="MI858" s="180">
        <f>VLOOKUP(MF858,$A$879:$F$2508,6,FALSE)</f>
        <v>0</v>
      </c>
      <c r="MJ858" s="179" t="s">
        <v>63</v>
      </c>
      <c r="MK858" s="10">
        <f>MI858*1.4</f>
        <v>0</v>
      </c>
      <c r="ML858" s="10"/>
      <c r="MM858" s="233"/>
      <c r="MN858" s="179" t="s">
        <v>116</v>
      </c>
      <c r="MO858" s="369" t="s">
        <v>183</v>
      </c>
      <c r="MQ858" s="180"/>
      <c r="MR858" s="180" t="e">
        <f>VLOOKUP(MO858,$A$879:$F$2508,6,FALSE)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1" t="s">
        <v>2331</v>
      </c>
      <c r="MZ858" s="180"/>
      <c r="NA858" s="180">
        <f>VLOOKUP(MX858,$A$879:$F$2508,6,FALSE)</f>
        <v>156</v>
      </c>
      <c r="NB858" s="179" t="s">
        <v>63</v>
      </c>
      <c r="NC858" s="10">
        <f>NA858*1.4</f>
        <v>218.39999999999998</v>
      </c>
      <c r="ND858" s="10"/>
      <c r="NE858" s="233"/>
      <c r="NF858" s="179" t="s">
        <v>116</v>
      </c>
      <c r="NG858" s="361" t="s">
        <v>1696</v>
      </c>
      <c r="NI858" s="180"/>
      <c r="NJ858" s="180">
        <f>VLOOKUP(NG858,$A$879:$F$2508,6,FALSE)</f>
        <v>39</v>
      </c>
      <c r="NK858" s="179" t="s">
        <v>63</v>
      </c>
      <c r="NL858" s="10">
        <f>NJ858*1.4</f>
        <v>54.599999999999994</v>
      </c>
      <c r="NM858" s="10"/>
      <c r="NN858" s="233"/>
      <c r="NO858" s="179" t="s">
        <v>116</v>
      </c>
      <c r="NP858" s="361" t="s">
        <v>447</v>
      </c>
      <c r="NR858" s="180"/>
      <c r="NS858" s="180">
        <f>VLOOKUP(NP858,$A$879:$F$2508,6,FALSE)</f>
        <v>4</v>
      </c>
      <c r="NT858" s="179" t="s">
        <v>63</v>
      </c>
      <c r="NU858" s="10">
        <f>NS858*1.4</f>
        <v>5.6</v>
      </c>
      <c r="NV858" s="10"/>
      <c r="NW858" s="233"/>
      <c r="NX858" s="179" t="s">
        <v>116</v>
      </c>
      <c r="NY858" s="361" t="s">
        <v>1706</v>
      </c>
      <c r="OA858" s="180"/>
      <c r="OB858" s="180">
        <f>VLOOKUP(NY858,$A$879:$F$2508,6,FALSE)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1" t="s">
        <v>447</v>
      </c>
      <c r="OJ858" s="180"/>
      <c r="OK858" s="180">
        <f>VLOOKUP(OH858,$A$879:$F$2508,6,FALSE)</f>
        <v>4</v>
      </c>
      <c r="OL858" s="179" t="s">
        <v>63</v>
      </c>
      <c r="OM858" s="10">
        <f>OK858*1.4</f>
        <v>5.6</v>
      </c>
      <c r="ON858" s="10"/>
      <c r="OO858" s="233"/>
      <c r="OP858" s="179" t="s">
        <v>116</v>
      </c>
      <c r="OQ858" s="361" t="s">
        <v>2988</v>
      </c>
      <c r="OS858" s="180"/>
      <c r="OT858" s="180">
        <f>VLOOKUP(OQ858,$A$879:$F$2508,6,FALSE)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1" t="s">
        <v>728</v>
      </c>
      <c r="PB858" s="180"/>
      <c r="PC858" s="180">
        <f>VLOOKUP(OZ858,$A$879:$F$2508,6,FALSE)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1" t="s">
        <v>1706</v>
      </c>
      <c r="PK858" s="180"/>
      <c r="PL858" s="180">
        <f>VLOOKUP(PI858,$A$879:$F$2508,6,FALSE)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1" t="s">
        <v>3475</v>
      </c>
      <c r="PT858" s="180"/>
      <c r="PU858" s="180">
        <f>VLOOKUP(PR858,$A$879:$F$2508,6,FALSE)</f>
        <v>0</v>
      </c>
      <c r="PV858" s="179" t="s">
        <v>63</v>
      </c>
      <c r="PW858" s="10">
        <f>PU858*1.4</f>
        <v>0</v>
      </c>
      <c r="PX858" s="10"/>
      <c r="PY858" s="233"/>
      <c r="PZ858" s="179" t="s">
        <v>116</v>
      </c>
      <c r="QA858" s="363" t="s">
        <v>1696</v>
      </c>
      <c r="QC858" s="180"/>
      <c r="QD858" s="180">
        <f>VLOOKUP(QA858,$A$879:$F$2508,6,FALSE)</f>
        <v>39</v>
      </c>
      <c r="QE858" s="179" t="s">
        <v>63</v>
      </c>
      <c r="QF858" s="10">
        <f>QD858*1.4</f>
        <v>54.599999999999994</v>
      </c>
      <c r="QG858" s="10"/>
      <c r="QH858" s="233"/>
      <c r="QI858" s="179" t="s">
        <v>116</v>
      </c>
      <c r="QJ858" s="369" t="s">
        <v>183</v>
      </c>
      <c r="QL858" s="180"/>
      <c r="QM858" s="180" t="e">
        <f>VLOOKUP(QJ858,$A$879:$F$2508,6,FALSE)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1" t="s">
        <v>419</v>
      </c>
      <c r="QU858" s="180"/>
      <c r="QV858" s="180">
        <f>VLOOKUP(QS858,$A$879:$F$2508,6,FALSE)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1" t="s">
        <v>3256</v>
      </c>
      <c r="RD858" s="180"/>
      <c r="RE858" s="180">
        <f>VLOOKUP(RB858,$A$879:$F$2508,6,FALSE)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1" t="s">
        <v>3475</v>
      </c>
      <c r="RM858" s="180"/>
      <c r="RN858" s="180">
        <f>VLOOKUP(RK858,$A$879:$F$2508,6,FALSE)</f>
        <v>0</v>
      </c>
      <c r="RO858" s="179" t="s">
        <v>63</v>
      </c>
      <c r="RP858" s="10">
        <f>RN858*1.4</f>
        <v>0</v>
      </c>
      <c r="RQ858" s="10"/>
      <c r="RR858" s="233"/>
      <c r="RS858" s="179" t="s">
        <v>116</v>
      </c>
      <c r="RT858" s="369" t="s">
        <v>183</v>
      </c>
      <c r="RV858" s="180"/>
      <c r="RW858" s="180" t="e">
        <f>VLOOKUP(RT858,$A$879:$F$2508,6,FALSE)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1" t="s">
        <v>1739</v>
      </c>
      <c r="SE858" s="180"/>
      <c r="SF858" s="180">
        <f>VLOOKUP(SC858,$A$879:$F$2508,6,FALSE)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1" t="s">
        <v>3257</v>
      </c>
      <c r="SN858" s="180"/>
      <c r="SO858" s="180">
        <f>VLOOKUP(SL858,$A$879:$F$2508,6,FALSE)</f>
        <v>125</v>
      </c>
      <c r="SP858" s="179" t="s">
        <v>63</v>
      </c>
      <c r="SQ858" s="10">
        <f>SO858*1.4</f>
        <v>175</v>
      </c>
      <c r="SR858" s="10"/>
      <c r="SS858" s="239"/>
      <c r="ST858" s="179" t="s">
        <v>116</v>
      </c>
      <c r="SU858" s="361" t="s">
        <v>3475</v>
      </c>
      <c r="SW858" s="180"/>
      <c r="SX858" s="180">
        <f>VLOOKUP(SU858,$A$879:$F$2508,6,FALSE)</f>
        <v>0</v>
      </c>
      <c r="SY858" s="179" t="s">
        <v>63</v>
      </c>
      <c r="SZ858" s="10">
        <f>SX858*1.4</f>
        <v>0</v>
      </c>
      <c r="TA858" s="10"/>
      <c r="TB858" s="239"/>
      <c r="TC858" s="179" t="s">
        <v>116</v>
      </c>
      <c r="TD858" s="369" t="s">
        <v>183</v>
      </c>
      <c r="TF858" s="180"/>
      <c r="TG858" s="180" t="e">
        <f>VLOOKUP(TD858,$A$879:$F$2508,6,FALSE)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1" t="s">
        <v>969</v>
      </c>
      <c r="TO858" s="180"/>
      <c r="TP858" s="180">
        <f>VLOOKUP(TM858,$A$879:$F$2508,6,FALSE)</f>
        <v>0</v>
      </c>
      <c r="TQ858" s="179" t="s">
        <v>63</v>
      </c>
      <c r="TR858" s="10">
        <f>TP858*1.4</f>
        <v>0</v>
      </c>
      <c r="TS858" s="10"/>
      <c r="TT858" s="239"/>
      <c r="TU858" s="179" t="s">
        <v>116</v>
      </c>
      <c r="TV858" s="361" t="s">
        <v>3457</v>
      </c>
      <c r="TX858" s="180"/>
      <c r="TY858" s="180">
        <f>VLOOKUP(TV858,$A$879:$F$2508,6,FALSE)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1" t="s">
        <v>612</v>
      </c>
      <c r="UG858" s="180"/>
      <c r="UH858" s="180">
        <f>VLOOKUP(UE858,$A$879:$F$2508,6,FALSE)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9" t="s">
        <v>183</v>
      </c>
      <c r="UP858" s="180"/>
      <c r="UQ858" s="180" t="e">
        <f>VLOOKUP(UN858,$A$879:$F$2508,6,FALSE)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1" t="s">
        <v>2582</v>
      </c>
      <c r="UY858" s="180"/>
      <c r="UZ858" s="180">
        <f>VLOOKUP(UW858,$A$879:$F$2508,6,FALSE)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9" t="s">
        <v>183</v>
      </c>
      <c r="VH858" s="180"/>
      <c r="VI858" s="180" t="e">
        <f>VLOOKUP(VF858,$A$879:$F$2508,6,FALSE)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1" t="s">
        <v>1800</v>
      </c>
      <c r="VQ858" s="180"/>
      <c r="VR858" s="180">
        <f>VLOOKUP(VO858,$A$879:$F$2508,6,FALSE)</f>
        <v>30</v>
      </c>
      <c r="VS858" s="179" t="s">
        <v>63</v>
      </c>
      <c r="VT858" s="10">
        <f>VR858*1.4</f>
        <v>42</v>
      </c>
      <c r="VU858" s="10"/>
      <c r="VV858" s="239"/>
      <c r="VW858" s="179" t="s">
        <v>116</v>
      </c>
      <c r="VX858" s="369" t="s">
        <v>183</v>
      </c>
      <c r="VZ858" s="180"/>
      <c r="WA858" s="180" t="e">
        <f>VLOOKUP(VX858,$A$879:$F$2508,6,FALSE)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1" t="s">
        <v>3475</v>
      </c>
      <c r="WI858" s="180"/>
      <c r="WJ858" s="180">
        <f>VLOOKUP(WG858,$A$879:$F$2508,6,FALSE)</f>
        <v>0</v>
      </c>
      <c r="WK858" s="179" t="s">
        <v>63</v>
      </c>
      <c r="WL858" s="10">
        <f>WJ858*1.4</f>
        <v>0</v>
      </c>
      <c r="WN858" s="239"/>
      <c r="WO858" s="179" t="s">
        <v>116</v>
      </c>
      <c r="WP858" s="361" t="s">
        <v>1696</v>
      </c>
      <c r="WQ858" s="180"/>
      <c r="WR858" s="180"/>
      <c r="WS858" s="180">
        <f>VLOOKUP(WP858,$A$879:$F$2508,6,FALSE)</f>
        <v>39</v>
      </c>
      <c r="WT858" s="179" t="s">
        <v>63</v>
      </c>
      <c r="WU858" s="10">
        <f>WS858*1.4</f>
        <v>54.599999999999994</v>
      </c>
      <c r="WV858" s="10"/>
      <c r="WW858" s="239"/>
      <c r="WX858" s="179" t="s">
        <v>116</v>
      </c>
      <c r="WY858" s="361" t="s">
        <v>859</v>
      </c>
      <c r="XA858" s="180"/>
      <c r="XB858" s="180">
        <f>VLOOKUP(WY858,$A$879:$F$2508,6,FALSE)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1" t="s">
        <v>3257</v>
      </c>
      <c r="XJ858" s="180"/>
      <c r="XK858" s="180">
        <f>VLOOKUP(XH858,$A$879:$F$2508,6,FALSE)</f>
        <v>125</v>
      </c>
      <c r="XL858" s="179" t="s">
        <v>63</v>
      </c>
      <c r="XM858" s="10">
        <f>XK858*1.4</f>
        <v>175</v>
      </c>
      <c r="XO858" s="239"/>
      <c r="XP858" s="179" t="s">
        <v>116</v>
      </c>
      <c r="XQ858" s="361" t="s">
        <v>623</v>
      </c>
      <c r="XS858" s="180"/>
      <c r="XT858" s="180">
        <f>VLOOKUP(XQ858,$A$879:$F$2508,6,FALSE)</f>
        <v>0</v>
      </c>
      <c r="XU858" s="179" t="s">
        <v>63</v>
      </c>
      <c r="XV858" s="10">
        <f>XT858*1.4</f>
        <v>0</v>
      </c>
      <c r="XW858" s="10"/>
      <c r="XX858" s="239"/>
      <c r="XY858" s="179" t="s">
        <v>116</v>
      </c>
      <c r="XZ858" s="361" t="s">
        <v>442</v>
      </c>
      <c r="YB858" s="180"/>
      <c r="YC858" s="180">
        <f>VLOOKUP(XZ858,$A$879:$F$2508,6,FALSE)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1" t="s">
        <v>3257</v>
      </c>
      <c r="YK858" s="180"/>
      <c r="YL858" s="180">
        <f>VLOOKUP(YI858,$A$879:$F$2508,6,FALSE)</f>
        <v>125</v>
      </c>
      <c r="YM858" s="179" t="s">
        <v>63</v>
      </c>
      <c r="YN858" s="10">
        <f>YL858*1.4</f>
        <v>175</v>
      </c>
      <c r="YO858" s="10"/>
      <c r="YP858" s="239"/>
      <c r="YQ858" s="179" t="s">
        <v>116</v>
      </c>
      <c r="YR858" s="361" t="s">
        <v>517</v>
      </c>
      <c r="YT858" s="180"/>
      <c r="YU858" s="180">
        <f>VLOOKUP(YR858,$A$879:$F$2508,6,FALSE)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1" t="s">
        <v>1800</v>
      </c>
      <c r="ZC858" s="180"/>
      <c r="ZD858" s="180">
        <f>VLOOKUP(ZA858,$A$879:$F$2508,6,FALSE)</f>
        <v>30</v>
      </c>
      <c r="ZE858" s="179" t="s">
        <v>63</v>
      </c>
      <c r="ZF858" s="10">
        <f>ZD858*1.4</f>
        <v>42</v>
      </c>
      <c r="ZH858" s="239"/>
      <c r="ZI858" s="179" t="s">
        <v>116</v>
      </c>
      <c r="ZJ858" s="361" t="s">
        <v>1148</v>
      </c>
      <c r="ZL858" s="180"/>
      <c r="ZM858" s="180">
        <f>VLOOKUP(ZJ858,$A$879:$F$2508,6,FALSE)</f>
        <v>119</v>
      </c>
      <c r="ZN858" s="179" t="s">
        <v>63</v>
      </c>
      <c r="ZO858" s="10">
        <f>ZM858*1.4</f>
        <v>166.6</v>
      </c>
      <c r="ZQ858" s="239"/>
      <c r="ZR858" s="179" t="s">
        <v>116</v>
      </c>
      <c r="ZS858" s="361" t="s">
        <v>517</v>
      </c>
      <c r="ZU858" s="180"/>
      <c r="ZV858" s="180">
        <f>VLOOKUP(ZS858,$A$879:$F$2508,6,FALSE)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1" t="s">
        <v>626</v>
      </c>
      <c r="AAD858" s="180"/>
      <c r="AAE858" s="180">
        <f>VLOOKUP(AAB858,$A$879:$F$2508,6,FALSE)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VLOOKUP(AAK858,$A$879:$F$2508,6,FALSE)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1" t="s">
        <v>3327</v>
      </c>
      <c r="AAV858" s="180"/>
      <c r="AAW858" s="180">
        <f>VLOOKUP(AAT858,$A$879:$F$2508,6,FALSE)</f>
        <v>0</v>
      </c>
      <c r="AAX858" s="179" t="s">
        <v>63</v>
      </c>
      <c r="AAY858" s="10">
        <f>AAW858*1.4</f>
        <v>0</v>
      </c>
      <c r="AAZ858" s="10"/>
      <c r="ABA858" s="239"/>
      <c r="ABB858" s="179" t="s">
        <v>116</v>
      </c>
      <c r="ABC858" s="375" t="s">
        <v>1148</v>
      </c>
      <c r="ABE858" s="180"/>
      <c r="ABF858" s="180">
        <f>VLOOKUP(ABC858,$A$879:$F$2508,6,FALSE)</f>
        <v>119</v>
      </c>
      <c r="ABG858" s="179" t="s">
        <v>63</v>
      </c>
      <c r="ABH858" s="10">
        <f>ABF858*1.4</f>
        <v>166.6</v>
      </c>
      <c r="ABI858" s="10"/>
      <c r="ABJ858" s="239"/>
      <c r="ABK858" s="179" t="s">
        <v>116</v>
      </c>
      <c r="ABL858" s="361" t="s">
        <v>612</v>
      </c>
      <c r="ABN858" s="180"/>
      <c r="ABO858" s="180">
        <f>VLOOKUP(ABL858,$A$879:$F$2508,6,FALSE)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VLOOKUP(ABU858,$A$879:$F$2508,6,FALSE)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VLOOKUP(ACD858,$A$879:$F$2508,6,FALSE)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VLOOKUP(ACM858,$A$879:$F$2508,6,FALSE)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VLOOKUP(ACV858,$A$879:$F$2508,6,FALSE)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1" t="s">
        <v>517</v>
      </c>
      <c r="ADG858" s="180"/>
      <c r="ADH858" s="180">
        <f>VLOOKUP(ADE858,$A$879:$F$2508,6,FALSE)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VLOOKUP(ADN858,$A$879:$F$2508,6,FALSE)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1" t="s">
        <v>2629</v>
      </c>
      <c r="ADY858" s="180"/>
      <c r="ADZ858" s="180">
        <f>VLOOKUP(ADW858,$A$879:$F$2508,6,FALSE)</f>
        <v>2</v>
      </c>
      <c r="AEA858" s="179" t="s">
        <v>63</v>
      </c>
      <c r="AEB858" s="10">
        <f>ADZ858*1.4</f>
        <v>2.8</v>
      </c>
      <c r="AED858" s="239"/>
      <c r="AEE858" s="179" t="s">
        <v>116</v>
      </c>
      <c r="AEF858" s="75" t="s">
        <v>183</v>
      </c>
      <c r="AEH858" s="180"/>
      <c r="AEI858" s="180" t="e">
        <f>VLOOKUP(AEF858,$A$879:$F$2508,6,FALSE)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VLOOKUP(AEO858,$A$879:$F$2508,6,FALSE)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VLOOKUP(AEX858,$A$879:$F$2508,6,FALSE)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VLOOKUP(AFG858,$A$879:$F$2508,6,FALSE)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VLOOKUP(AFP858,$A$879:$F$2508,6,FALSE)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1" t="s">
        <v>447</v>
      </c>
      <c r="AGA858" s="180"/>
      <c r="AGB858" s="180">
        <f>VLOOKUP(AFY858,$A$879:$F$2508,6,FALSE)</f>
        <v>4</v>
      </c>
      <c r="AGC858" s="179" t="s">
        <v>63</v>
      </c>
      <c r="AGD858" s="10">
        <f>AGB858*1.4</f>
        <v>5.6</v>
      </c>
      <c r="AGE858" s="10"/>
      <c r="AGF858" s="239"/>
      <c r="AGG858" s="179" t="s">
        <v>116</v>
      </c>
      <c r="AGH858" s="361" t="s">
        <v>2331</v>
      </c>
      <c r="AGJ858" s="180"/>
      <c r="AGK858" s="180">
        <f>VLOOKUP(AGH858,$A$879:$F$2508,6,FALSE)</f>
        <v>156</v>
      </c>
      <c r="AGL858" s="179" t="s">
        <v>63</v>
      </c>
      <c r="AGM858" s="10">
        <f>AGK858*1.4</f>
        <v>218.39999999999998</v>
      </c>
      <c r="AGN858" s="10"/>
      <c r="AGO858" s="239"/>
      <c r="AGP858" s="179" t="s">
        <v>116</v>
      </c>
      <c r="AGQ858" s="361" t="s">
        <v>555</v>
      </c>
      <c r="AGS858" s="180"/>
      <c r="AGT858" s="180">
        <f>VLOOKUP(AGQ858,$A$879:$F$2508,6,FALSE)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1" t="s">
        <v>614</v>
      </c>
      <c r="AHB858" s="180"/>
      <c r="AHC858" s="180">
        <f>VLOOKUP(AGZ858,$A$879:$F$2508,6,FALSE)</f>
        <v>0</v>
      </c>
      <c r="AHD858" s="179" t="s">
        <v>63</v>
      </c>
      <c r="AHE858" s="10">
        <f>AHC858*1.4</f>
        <v>0</v>
      </c>
      <c r="AHF858" s="10"/>
      <c r="AHG858" s="239"/>
      <c r="AHH858" s="179" t="s">
        <v>116</v>
      </c>
      <c r="AHI858" s="441" t="s">
        <v>3257</v>
      </c>
      <c r="AHK858" s="180"/>
      <c r="AHL858" s="180">
        <f>VLOOKUP(AHI858,$A$879:$F$2508,6,FALSE)</f>
        <v>125</v>
      </c>
      <c r="AHM858" s="179" t="s">
        <v>63</v>
      </c>
      <c r="AHN858" s="10">
        <f>AHL858*1.4</f>
        <v>175</v>
      </c>
      <c r="AHO858" s="10"/>
      <c r="AHP858" s="239"/>
      <c r="AHQ858" s="179" t="s">
        <v>116</v>
      </c>
      <c r="AHR858" s="361" t="s">
        <v>1989</v>
      </c>
      <c r="AHT858" s="180"/>
      <c r="AHU858" s="180">
        <f>VLOOKUP(AHR858,$A$879:$F$2508,6,FALSE)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1" t="s">
        <v>487</v>
      </c>
      <c r="AIC858" s="180"/>
      <c r="AID858" s="180">
        <f>VLOOKUP(AIA858,$A$879:$F$2508,6,FALSE)</f>
        <v>0</v>
      </c>
      <c r="AIE858" s="179" t="s">
        <v>63</v>
      </c>
      <c r="AIF858" s="10">
        <f>AID858*1.4</f>
        <v>0</v>
      </c>
      <c r="AIG858" s="10"/>
      <c r="AIH858" s="239"/>
      <c r="AII858" s="179" t="s">
        <v>116</v>
      </c>
      <c r="AIJ858" s="361" t="s">
        <v>2090</v>
      </c>
      <c r="AIL858" s="180"/>
      <c r="AIM858" s="180">
        <f>VLOOKUP(AIJ858,$A$879:$F$2508,6,FALSE)</f>
        <v>0</v>
      </c>
      <c r="AIN858" s="179" t="s">
        <v>63</v>
      </c>
      <c r="AIO858" s="10">
        <f>AIM858*1.4</f>
        <v>0</v>
      </c>
      <c r="AIP858" s="10"/>
      <c r="AIQ858" s="239"/>
      <c r="AIR858" s="179" t="s">
        <v>116</v>
      </c>
      <c r="AIS858" s="361" t="s">
        <v>447</v>
      </c>
      <c r="AIU858" s="180"/>
      <c r="AIV858" s="180">
        <f>VLOOKUP(AIS858,$A$879:$F$2508,6,FALSE)</f>
        <v>4</v>
      </c>
      <c r="AIW858" s="179" t="s">
        <v>63</v>
      </c>
      <c r="AIX858" s="10">
        <f>AIV858*1.4</f>
        <v>5.6</v>
      </c>
      <c r="AIY858" s="10"/>
      <c r="AIZ858" s="239"/>
      <c r="AJA858" s="179" t="s">
        <v>116</v>
      </c>
      <c r="AJB858" s="371" t="s">
        <v>3256</v>
      </c>
      <c r="AJD858" s="180"/>
      <c r="AJE858" s="180">
        <f>VLOOKUP(AJB858,$A$879:$F$2508,6,FALSE)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1" t="s">
        <v>3475</v>
      </c>
      <c r="AJM858" s="180"/>
      <c r="AJN858" s="180">
        <f>VLOOKUP(AJK858,$A$879:$F$2508,6,FALSE)</f>
        <v>0</v>
      </c>
      <c r="AJO858" s="179" t="s">
        <v>63</v>
      </c>
      <c r="AJP858" s="10">
        <f>AJN858*1.4</f>
        <v>0</v>
      </c>
      <c r="AJQ858" s="10"/>
      <c r="AJR858" s="239"/>
      <c r="AJS858" s="179" t="s">
        <v>116</v>
      </c>
      <c r="AJT858" s="367" t="s">
        <v>1388</v>
      </c>
      <c r="AJV858" s="180"/>
      <c r="AJW858" s="180">
        <f>VLOOKUP(AJT858,$A$879:$F$2508,6,FALSE)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1" t="s">
        <v>414</v>
      </c>
      <c r="AKE858" s="180"/>
      <c r="AKF858" s="180">
        <f>VLOOKUP(AKC858,$A$879:$F$2508,6,FALSE)</f>
        <v>0</v>
      </c>
      <c r="AKG858" s="179" t="s">
        <v>63</v>
      </c>
      <c r="AKH858" s="10">
        <f>AKF858*1.4</f>
        <v>0</v>
      </c>
      <c r="AKI858" s="10"/>
      <c r="AKJ858" s="239"/>
      <c r="AKK858" s="179" t="s">
        <v>116</v>
      </c>
      <c r="AKL858" s="361" t="s">
        <v>3301</v>
      </c>
      <c r="AKN858" s="180"/>
      <c r="AKO858" s="180">
        <f>VLOOKUP(AKL858,$A$879:$F$2508,6,FALSE)</f>
        <v>0</v>
      </c>
      <c r="AKP858" s="179" t="s">
        <v>63</v>
      </c>
      <c r="AKQ858" s="10">
        <f>AKO858*1.4</f>
        <v>0</v>
      </c>
      <c r="AKR858" s="10"/>
      <c r="AKS858" s="239"/>
      <c r="AKT858" s="179" t="s">
        <v>116</v>
      </c>
      <c r="AKU858" s="361" t="s">
        <v>447</v>
      </c>
      <c r="AKW858" s="180"/>
      <c r="AKX858" s="180">
        <f>VLOOKUP(AKU858,$A$879:$F$2508,6,FALSE)</f>
        <v>4</v>
      </c>
      <c r="AKY858" s="179" t="s">
        <v>63</v>
      </c>
      <c r="AKZ858" s="10">
        <f>AKX858*1.4</f>
        <v>5.6</v>
      </c>
      <c r="ALA858" s="10"/>
      <c r="ALB858" s="239"/>
      <c r="ALC858" s="179" t="s">
        <v>116</v>
      </c>
      <c r="ALD858" s="361" t="s">
        <v>3113</v>
      </c>
      <c r="ALF858" s="180"/>
      <c r="ALG858" s="180">
        <f>VLOOKUP(ALD858,$A$879:$F$2508,6,FALSE)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1" t="s">
        <v>3382</v>
      </c>
      <c r="ALO858" s="180"/>
      <c r="ALP858" s="180">
        <f>VLOOKUP(ALM858,$A$879:$F$2508,6,FALSE)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1" t="s">
        <v>1696</v>
      </c>
      <c r="ALX858" s="180"/>
      <c r="ALY858" s="180">
        <f>VLOOKUP(ALV858,$A$879:$F$2508,6,FALSE)</f>
        <v>39</v>
      </c>
      <c r="ALZ858" s="179" t="s">
        <v>63</v>
      </c>
      <c r="AMA858" s="10">
        <f>ALY858*1.4</f>
        <v>54.599999999999994</v>
      </c>
      <c r="AMB858" s="10"/>
      <c r="AMC858" s="239"/>
      <c r="AMD858" s="179" t="s">
        <v>116</v>
      </c>
      <c r="AME858" s="444" t="s">
        <v>508</v>
      </c>
      <c r="AMG858" s="180"/>
      <c r="AMH858" s="180">
        <f>VLOOKUP(AME858,$A$879:$F$2508,6,FALSE)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3" t="s">
        <v>414</v>
      </c>
      <c r="AMP858" s="180"/>
      <c r="AMQ858" s="180">
        <f>VLOOKUP(AMN858,$A$879:$F$2508,6,FALSE)</f>
        <v>0</v>
      </c>
      <c r="AMR858" s="179" t="s">
        <v>63</v>
      </c>
      <c r="AMS858" s="10">
        <f>AMQ858*1.4</f>
        <v>0</v>
      </c>
      <c r="AMT858" s="10"/>
      <c r="AMU858" s="239"/>
      <c r="AMV858" s="179" t="s">
        <v>116</v>
      </c>
      <c r="AMW858" s="361" t="s">
        <v>447</v>
      </c>
      <c r="AMY858" s="180"/>
      <c r="AMZ858" s="180">
        <f>VLOOKUP(AMW858,$A$879:$F$2508,6,FALSE)</f>
        <v>4</v>
      </c>
      <c r="ANA858" s="179" t="s">
        <v>63</v>
      </c>
      <c r="ANB858" s="10">
        <f>AMZ858*1.4</f>
        <v>5.6</v>
      </c>
      <c r="ANC858" s="10"/>
      <c r="AND858" s="239"/>
      <c r="ANE858" s="179" t="s">
        <v>116</v>
      </c>
      <c r="ANF858" s="361" t="s">
        <v>614</v>
      </c>
      <c r="ANH858" s="180"/>
      <c r="ANI858" s="180">
        <f>VLOOKUP(ANF858,$A$879:$F$2508,6,FALSE)</f>
        <v>0</v>
      </c>
      <c r="ANJ858" s="179" t="s">
        <v>63</v>
      </c>
      <c r="ANK858" s="10">
        <f>ANI858*1.4</f>
        <v>0</v>
      </c>
      <c r="ANL858" s="10"/>
      <c r="ANM858" s="239"/>
      <c r="ANN858" s="179" t="s">
        <v>116</v>
      </c>
      <c r="ANO858" s="371" t="s">
        <v>483</v>
      </c>
      <c r="ANQ858" s="180"/>
      <c r="ANR858" s="180">
        <f>VLOOKUP(ANO858,$A$879:$F$2508,6,FALSE)</f>
        <v>8</v>
      </c>
      <c r="ANS858" s="179" t="s">
        <v>63</v>
      </c>
      <c r="ANT858" s="10">
        <f>ANR858*1.4</f>
        <v>11.2</v>
      </c>
      <c r="ANU858" s="10"/>
      <c r="ANV858" s="239"/>
      <c r="ANW858" s="179" t="s">
        <v>116</v>
      </c>
      <c r="ANX858" s="361" t="s">
        <v>1148</v>
      </c>
      <c r="ANZ858" s="180"/>
      <c r="AOA858" s="180">
        <f>VLOOKUP(ANX858,$A$879:$F$2508,6,FALSE)</f>
        <v>119</v>
      </c>
      <c r="AOB858" s="179" t="s">
        <v>63</v>
      </c>
      <c r="AOC858" s="10">
        <f>AOA858*1.4</f>
        <v>166.6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VLOOKUP(AOG858,$A$879:$F$2508,6,FALSE)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1" t="s">
        <v>1989</v>
      </c>
      <c r="AOR858" s="180"/>
      <c r="AOS858" s="180">
        <f>VLOOKUP(AOP858,$A$879:$F$2508,6,FALSE)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7" t="s">
        <v>3256</v>
      </c>
      <c r="APA858" s="180"/>
      <c r="APB858" s="180">
        <f>VLOOKUP(AOY858,$A$879:$F$2508,6,FALSE)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1" t="s">
        <v>447</v>
      </c>
      <c r="APJ858" s="180"/>
      <c r="APK858" s="180">
        <f>VLOOKUP(APH858,$A$879:$F$2508,6,FALSE)</f>
        <v>4</v>
      </c>
      <c r="APL858" s="179" t="s">
        <v>63</v>
      </c>
      <c r="APM858" s="10">
        <f>APK858*1.4</f>
        <v>5.6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VLOOKUP(APQ858,$A$879:$F$2508,6,FALSE)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1" t="s">
        <v>442</v>
      </c>
      <c r="AQB858" s="180"/>
      <c r="AQC858" s="180">
        <f>VLOOKUP(APZ858,$A$879:$F$2508,6,FALSE)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1" t="s">
        <v>3394</v>
      </c>
      <c r="AQK858" s="180"/>
      <c r="AQL858" s="180">
        <f>VLOOKUP(AQI858,$A$879:$F$2508,6,FALSE)</f>
        <v>12</v>
      </c>
      <c r="AQM858" s="179" t="s">
        <v>63</v>
      </c>
      <c r="AQN858" s="10">
        <f>AQL858*1.4</f>
        <v>16.799999999999997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VLOOKUP(AQR858,$A$879:$F$2508,6,FALSE)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VLOOKUP(ARA858,$A$879:$F$2508,6,FALSE)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VLOOKUP(ARJ858,$A$879:$F$2508,6,FALSE)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VLOOKUP(ARS858,$A$879:$F$2508,6,FALSE)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1" t="s">
        <v>2026</v>
      </c>
      <c r="ASD858" s="180"/>
      <c r="ASE858" s="180">
        <f>VLOOKUP(ASB858,$A$879:$F$2508,6,FALSE)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VLOOKUP(ASK858,$A$879:$F$2508,6,FALSE)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1" t="s">
        <v>1989</v>
      </c>
      <c r="ASV858" s="180"/>
      <c r="ASW858" s="180">
        <f>VLOOKUP(AST858,$A$879:$F$2508,6,FALSE)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VLOOKUP(ATC858,$A$879:$F$2508,6,FALSE)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VLOOKUP(ATL858,$A$879:$F$2508,6,FALSE)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VLOOKUP(ATU858,$A$879:$F$2508,6,FALSE)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VLOOKUP(AUD858,$A$879:$F$2508,6,FALSE)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VLOOKUP(AUM858,$A$879:$F$2508,6,FALSE)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VLOOKUP(AUV858,$A$879:$F$2508,6,FALSE)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VLOOKUP(AVE858,$A$879:$F$2508,6,FALSE)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VLOOKUP(AVN858,$A$879:$F$2508,6,FALSE)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VLOOKUP(AVW858,$A$879:$F$2508,6,FALSE)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VLOOKUP(AWF858,$A$879:$F$2508,6,FALSE)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1" t="s">
        <v>746</v>
      </c>
      <c r="AWQ858" s="180"/>
      <c r="AWR858" s="180">
        <f>VLOOKUP(AWO858,$A$879:$F$2508,6,FALSE)</f>
        <v>4</v>
      </c>
      <c r="AWS858" s="179" t="s">
        <v>63</v>
      </c>
      <c r="AWT858" s="10">
        <f>AWR858*1.4</f>
        <v>5.6</v>
      </c>
      <c r="AWU858" s="10"/>
      <c r="AWV858" s="239"/>
      <c r="AWW858" s="179" t="s">
        <v>116</v>
      </c>
      <c r="AWX858" s="361" t="s">
        <v>1486</v>
      </c>
      <c r="AWZ858" s="180"/>
      <c r="AXA858" s="180">
        <f>VLOOKUP(AWX858,$A$879:$F$2508,6,FALSE)</f>
        <v>18</v>
      </c>
      <c r="AXB858" s="179" t="s">
        <v>63</v>
      </c>
      <c r="AXC858" s="10">
        <f>AXA858*1.4</f>
        <v>25.2</v>
      </c>
      <c r="AXD858" s="10"/>
      <c r="AXE858" s="239"/>
      <c r="AXF858" s="179" t="s">
        <v>116</v>
      </c>
      <c r="AXG858" s="361" t="s">
        <v>447</v>
      </c>
      <c r="AXI858" s="180"/>
      <c r="AXJ858" s="180">
        <f>VLOOKUP(AXG858,$A$879:$F$2508,6,FALSE)</f>
        <v>4</v>
      </c>
      <c r="AXK858" s="179" t="s">
        <v>63</v>
      </c>
      <c r="AXL858" s="10">
        <f>AXJ858*1.4</f>
        <v>5.6</v>
      </c>
      <c r="AXM858" s="10"/>
      <c r="AXN858" s="239"/>
      <c r="AXO858" s="179" t="s">
        <v>116</v>
      </c>
      <c r="AXP858" s="361" t="s">
        <v>1718</v>
      </c>
      <c r="AXR858" s="180"/>
      <c r="AXS858" s="180">
        <f>VLOOKUP(AXP858,$A$879:$F$2508,6,FALSE)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1" t="s">
        <v>3475</v>
      </c>
      <c r="AYA858" s="180"/>
      <c r="AYB858" s="180">
        <f>VLOOKUP(AXY858,$A$879:$F$2508,6,FALSE)</f>
        <v>0</v>
      </c>
      <c r="AYC858" s="179" t="s">
        <v>63</v>
      </c>
      <c r="AYD858" s="10">
        <f>AYB858*1.4</f>
        <v>0</v>
      </c>
      <c r="AYE858" s="10"/>
      <c r="AYF858" s="239"/>
      <c r="AYG858" s="179" t="s">
        <v>116</v>
      </c>
      <c r="AYH858" s="361" t="s">
        <v>584</v>
      </c>
      <c r="AYJ858" s="180"/>
      <c r="AYK858" s="180">
        <f>VLOOKUP(AYH858,$A$879:$F$2508,6,FALSE)</f>
        <v>17</v>
      </c>
      <c r="AYL858" s="179" t="s">
        <v>63</v>
      </c>
      <c r="AYM858" s="10">
        <f>AYK858*1.4</f>
        <v>23.799999999999997</v>
      </c>
      <c r="AYN858" s="10"/>
      <c r="AYO858" s="239"/>
      <c r="AYP858" s="179" t="s">
        <v>116</v>
      </c>
      <c r="AYQ858" s="361" t="s">
        <v>447</v>
      </c>
      <c r="AYS858" s="180"/>
      <c r="AYT858" s="180">
        <f>VLOOKUP(AYQ858,$A$879:$F$2508,6,FALSE)</f>
        <v>4</v>
      </c>
      <c r="AYU858" s="179" t="s">
        <v>63</v>
      </c>
      <c r="AYV858" s="10">
        <f>AYT858*1.4</f>
        <v>5.6</v>
      </c>
      <c r="AYW858" s="10"/>
      <c r="AYX858" s="239"/>
      <c r="AYY858" s="179" t="s">
        <v>116</v>
      </c>
      <c r="AYZ858" s="361" t="s">
        <v>859</v>
      </c>
      <c r="AZB858" s="180"/>
      <c r="AZC858" s="180">
        <f>VLOOKUP(AYZ858,$A$879:$F$2508,6,FALSE)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1" t="s">
        <v>527</v>
      </c>
      <c r="AZK858" s="180"/>
      <c r="AZL858" s="180">
        <f>VLOOKUP(AZI858,$A$879:$F$2508,6,FALSE)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1" t="s">
        <v>584</v>
      </c>
      <c r="AZT858" s="180"/>
      <c r="AZU858" s="180">
        <f>VLOOKUP(AZR858,$A$879:$F$2508,6,FALSE)</f>
        <v>17</v>
      </c>
      <c r="AZV858" s="179" t="s">
        <v>63</v>
      </c>
      <c r="AZW858" s="10">
        <f>AZU858*1.4</f>
        <v>23.799999999999997</v>
      </c>
      <c r="AZX858" s="10"/>
      <c r="AZY858" s="239"/>
      <c r="AZZ858" s="179" t="s">
        <v>116</v>
      </c>
      <c r="BAA858" s="361" t="s">
        <v>728</v>
      </c>
      <c r="BAC858" s="180"/>
      <c r="BAD858" s="180">
        <f>VLOOKUP(BAA858,$A$879:$F$2508,6,FALSE)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41" t="s">
        <v>3257</v>
      </c>
      <c r="BAL858" s="180"/>
      <c r="BAM858" s="180">
        <f>VLOOKUP(BAJ858,$A$879:$F$2508,6,FALSE)</f>
        <v>125</v>
      </c>
      <c r="BAN858" s="179" t="s">
        <v>63</v>
      </c>
      <c r="BAO858" s="10">
        <f>BAM858*1.4</f>
        <v>175</v>
      </c>
      <c r="BAP858" s="10"/>
      <c r="BAQ858" s="239"/>
      <c r="BAR858" s="179" t="s">
        <v>116</v>
      </c>
      <c r="BAS858" s="361" t="s">
        <v>614</v>
      </c>
      <c r="BAU858" s="180"/>
      <c r="BAV858" s="180">
        <f>VLOOKUP(BAS858,$A$879:$F$2508,6,FALSE)</f>
        <v>0</v>
      </c>
      <c r="BAW858" s="179" t="s">
        <v>63</v>
      </c>
      <c r="BAX858" s="10">
        <f>BAV858*1.4</f>
        <v>0</v>
      </c>
      <c r="BAY858" s="10"/>
      <c r="BAZ858" s="239"/>
      <c r="BBA858" s="179" t="s">
        <v>116</v>
      </c>
      <c r="BBB858" s="361" t="s">
        <v>3117</v>
      </c>
      <c r="BBD858" s="180"/>
      <c r="BBE858" s="180">
        <f>VLOOKUP(BBB858,$A$879:$F$2508,6,FALSE)</f>
        <v>23</v>
      </c>
      <c r="BBF858" s="179" t="s">
        <v>63</v>
      </c>
      <c r="BBG858" s="10">
        <f>BBE858*1.4</f>
        <v>32.199999999999996</v>
      </c>
      <c r="BBH858" s="10"/>
      <c r="BBI858" s="239"/>
      <c r="BBJ858" s="179" t="s">
        <v>116</v>
      </c>
      <c r="BBK858" s="361" t="s">
        <v>2331</v>
      </c>
      <c r="BBM858" s="180"/>
      <c r="BBN858" s="180">
        <f>VLOOKUP(BBK858,$A$879:$F$2508,6,FALSE)</f>
        <v>156</v>
      </c>
      <c r="BBO858" s="179" t="s">
        <v>63</v>
      </c>
      <c r="BBP858" s="10">
        <f>BBN858*1.4</f>
        <v>218.39999999999998</v>
      </c>
      <c r="BBQ858" s="10"/>
      <c r="BBR858" s="239"/>
      <c r="BBS858" s="179" t="s">
        <v>116</v>
      </c>
      <c r="BBT858" s="367" t="s">
        <v>419</v>
      </c>
      <c r="BBV858" s="180"/>
      <c r="BBW858" s="180">
        <f>VLOOKUP(BBT858,$A$879:$F$2508,6,FALSE)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1" t="s">
        <v>419</v>
      </c>
      <c r="BCE858" s="180"/>
      <c r="BCF858" s="180">
        <f>VLOOKUP(BCC858,$A$879:$F$2508,6,FALSE)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1" t="s">
        <v>1706</v>
      </c>
      <c r="BCN858" s="180"/>
      <c r="BCO858" s="180">
        <f>VLOOKUP(BCL858,$A$879:$F$2508,6,FALSE)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1" t="s">
        <v>1395</v>
      </c>
      <c r="BCW858" s="180"/>
      <c r="BCX858" s="180">
        <f>VLOOKUP(BCU858,$A$879:$F$2508,6,FALSE)</f>
        <v>22</v>
      </c>
      <c r="BCY858" s="179" t="s">
        <v>63</v>
      </c>
      <c r="BCZ858" s="10">
        <f>BCX858*1.4</f>
        <v>30.799999999999997</v>
      </c>
      <c r="BDA858" s="10"/>
      <c r="BDB858" s="239"/>
      <c r="BDC858" s="179" t="s">
        <v>116</v>
      </c>
      <c r="BDD858" s="367" t="s">
        <v>1148</v>
      </c>
      <c r="BDF858" s="180"/>
      <c r="BDG858" s="180">
        <f>VLOOKUP(BDD858,$A$879:$F$2508,6,FALSE)</f>
        <v>119</v>
      </c>
      <c r="BDH858" s="179" t="s">
        <v>63</v>
      </c>
      <c r="BDI858" s="10">
        <f>BDG858*1.4</f>
        <v>166.6</v>
      </c>
      <c r="BDJ858" s="10"/>
      <c r="BDK858" s="239"/>
      <c r="BDL858" s="179" t="s">
        <v>116</v>
      </c>
      <c r="BDM858" s="361" t="s">
        <v>728</v>
      </c>
      <c r="BDO858" s="180"/>
      <c r="BDP858" s="180">
        <f>VLOOKUP(BDM858,$A$879:$F$2508,6,FALSE)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1" t="s">
        <v>447</v>
      </c>
      <c r="BDX858" s="180"/>
      <c r="BDY858" s="180">
        <f>VLOOKUP(BDV858,$A$879:$F$2508,6,FALSE)</f>
        <v>4</v>
      </c>
      <c r="BDZ858" s="179" t="s">
        <v>63</v>
      </c>
      <c r="BEA858" s="10">
        <f>BDY858*1.4</f>
        <v>5.6</v>
      </c>
      <c r="BEB858" s="10"/>
      <c r="BEC858" s="239"/>
      <c r="BED858" s="179" t="s">
        <v>116</v>
      </c>
      <c r="BEE858" s="361" t="s">
        <v>1739</v>
      </c>
      <c r="BEG858" s="180"/>
      <c r="BEH858" s="180">
        <f>VLOOKUP(BEE858,$A$879:$F$2508,6,FALSE)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1" t="s">
        <v>414</v>
      </c>
      <c r="BEP858" s="180"/>
      <c r="BEQ858" s="180">
        <f>VLOOKUP(BEN858,$A$879:$F$2508,6,FALSE)</f>
        <v>0</v>
      </c>
      <c r="BER858" s="179" t="s">
        <v>63</v>
      </c>
      <c r="BES858" s="10">
        <f>BEQ858*1.4</f>
        <v>0</v>
      </c>
      <c r="BET858" s="10"/>
      <c r="BEU858" s="239"/>
      <c r="BEV858" s="179" t="s">
        <v>116</v>
      </c>
      <c r="BEW858" s="361" t="s">
        <v>508</v>
      </c>
      <c r="BEY858" s="180"/>
      <c r="BEZ858" s="180">
        <f>VLOOKUP(BEW858,$A$879:$F$2508,6,FALSE)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1" t="s">
        <v>1148</v>
      </c>
      <c r="BFH858" s="180"/>
      <c r="BFI858" s="180">
        <f>VLOOKUP(BFF858,$A$879:$F$2508,6,FALSE)</f>
        <v>119</v>
      </c>
      <c r="BFJ858" s="179" t="s">
        <v>63</v>
      </c>
      <c r="BFK858" s="10">
        <f>BFI858*1.4</f>
        <v>166.6</v>
      </c>
      <c r="BFL858" s="10"/>
      <c r="BFM858" s="239"/>
      <c r="BFN858" s="179" t="s">
        <v>116</v>
      </c>
      <c r="BFO858" s="361" t="s">
        <v>3475</v>
      </c>
      <c r="BFQ858" s="180"/>
      <c r="BFR858" s="180">
        <f>VLOOKUP(BFO858,$A$879:$F$2508,6,FALSE)</f>
        <v>0</v>
      </c>
      <c r="BFS858" s="179" t="s">
        <v>63</v>
      </c>
      <c r="BFT858" s="10">
        <f>BFR858*1.4</f>
        <v>0</v>
      </c>
      <c r="BFU858" s="10"/>
      <c r="BFV858" s="239"/>
      <c r="BFW858" s="179" t="s">
        <v>116</v>
      </c>
      <c r="BFX858" s="371" t="s">
        <v>517</v>
      </c>
      <c r="BFZ858" s="180"/>
      <c r="BGA858" s="180">
        <f>VLOOKUP(BFX858,$A$879:$F$2508,6,FALSE)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1" t="s">
        <v>2656</v>
      </c>
      <c r="BGI858" s="180"/>
      <c r="BGJ858" s="180">
        <f>VLOOKUP(BGG858,$A$879:$F$2508,6,FALSE)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1" t="s">
        <v>733</v>
      </c>
      <c r="BGR858" s="180"/>
      <c r="BGS858" s="180">
        <f>VLOOKUP(BGP858,$A$879:$F$2508,6,FALSE)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1" t="s">
        <v>1368</v>
      </c>
      <c r="BHA858" s="180"/>
      <c r="BHB858" s="180">
        <f>VLOOKUP(BGY858,$A$879:$F$2508,6,FALSE)</f>
        <v>15</v>
      </c>
      <c r="BHC858" s="179" t="s">
        <v>63</v>
      </c>
      <c r="BHD858" s="10">
        <f>BHB858*1.4</f>
        <v>21</v>
      </c>
      <c r="BHE858" s="10"/>
    </row>
    <row r="859" spans="1:1565" s="14" customFormat="1" ht="15">
      <c r="A859" s="179" t="s">
        <v>117</v>
      </c>
      <c r="B859" s="363" t="s">
        <v>3475</v>
      </c>
      <c r="D859" s="180"/>
      <c r="E859" s="180">
        <f>VLOOKUP(B859,$A$879:$F$2508,6,FALSE)</f>
        <v>0</v>
      </c>
      <c r="F859" s="179" t="s">
        <v>65</v>
      </c>
      <c r="G859" s="10">
        <f>E859*1.3</f>
        <v>0</v>
      </c>
      <c r="H859" s="10"/>
      <c r="I859" s="233"/>
      <c r="J859" s="179" t="s">
        <v>117</v>
      </c>
      <c r="K859" s="361" t="s">
        <v>3136</v>
      </c>
      <c r="M859" s="180"/>
      <c r="N859" s="180">
        <f>VLOOKUP(K859,$A$879:$F$2508,6,FALSE)</f>
        <v>39</v>
      </c>
      <c r="O859" s="179" t="s">
        <v>65</v>
      </c>
      <c r="P859" s="10">
        <f>N859*1.3</f>
        <v>50.7</v>
      </c>
      <c r="Q859" s="10"/>
      <c r="R859" s="233"/>
      <c r="S859" s="179" t="s">
        <v>117</v>
      </c>
      <c r="T859" s="361" t="s">
        <v>508</v>
      </c>
      <c r="V859" s="180"/>
      <c r="W859" s="180">
        <f>VLOOKUP(T859,$A$879:$F$2508,6,FALSE)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1" t="s">
        <v>2331</v>
      </c>
      <c r="AE859" s="180"/>
      <c r="AF859" s="180">
        <f>VLOOKUP(AC859,$A$879:$F$2508,6,FALSE)</f>
        <v>156</v>
      </c>
      <c r="AG859" s="179" t="s">
        <v>65</v>
      </c>
      <c r="AH859" s="10">
        <f>AF859*1.3</f>
        <v>202.8</v>
      </c>
      <c r="AI859" s="10"/>
      <c r="AJ859" s="233"/>
      <c r="AK859" s="179" t="s">
        <v>117</v>
      </c>
      <c r="AL859" s="361" t="s">
        <v>3475</v>
      </c>
      <c r="AN859" s="180"/>
      <c r="AO859" s="180">
        <f>VLOOKUP(AL859,$A$879:$F$2508,6,FALSE)</f>
        <v>0</v>
      </c>
      <c r="AP859" s="179" t="s">
        <v>65</v>
      </c>
      <c r="AQ859" s="10">
        <f>AO859*1.3</f>
        <v>0</v>
      </c>
      <c r="AR859" s="10"/>
      <c r="AS859" s="233"/>
      <c r="AT859" s="179" t="s">
        <v>117</v>
      </c>
      <c r="AU859" s="361" t="s">
        <v>1148</v>
      </c>
      <c r="AW859" s="180"/>
      <c r="AX859" s="180">
        <f>VLOOKUP(AU859,$A$879:$F$2508,6,FALSE)</f>
        <v>119</v>
      </c>
      <c r="AY859" s="179" t="s">
        <v>65</v>
      </c>
      <c r="AZ859" s="10">
        <f>AX859*1.3</f>
        <v>154.70000000000002</v>
      </c>
      <c r="BA859" s="10"/>
      <c r="BB859" s="233"/>
      <c r="BC859" s="179" t="s">
        <v>117</v>
      </c>
      <c r="BD859" s="361" t="s">
        <v>3475</v>
      </c>
      <c r="BF859" s="180"/>
      <c r="BG859" s="180">
        <f>VLOOKUP(BD859,$A$879:$F$2508,6,FALSE)</f>
        <v>0</v>
      </c>
      <c r="BH859" s="179" t="s">
        <v>65</v>
      </c>
      <c r="BI859" s="10">
        <f>BG859*1.3</f>
        <v>0</v>
      </c>
      <c r="BJ859" s="10"/>
      <c r="BK859" s="233"/>
      <c r="BL859" s="179" t="s">
        <v>117</v>
      </c>
      <c r="BM859" s="361" t="s">
        <v>447</v>
      </c>
      <c r="BO859" s="180"/>
      <c r="BP859" s="180">
        <f>VLOOKUP(BM859,$A$879:$F$2508,6,FALSE)</f>
        <v>4</v>
      </c>
      <c r="BQ859" s="179" t="s">
        <v>65</v>
      </c>
      <c r="BR859" s="10">
        <f>BP859*1.3</f>
        <v>5.2</v>
      </c>
      <c r="BS859" s="10"/>
      <c r="BT859" s="233"/>
      <c r="BU859" s="179" t="s">
        <v>117</v>
      </c>
      <c r="BV859" s="361" t="s">
        <v>1148</v>
      </c>
      <c r="BX859" s="180"/>
      <c r="BY859" s="180">
        <f>VLOOKUP(BV859,$A$879:$F$2508,6,FALSE)</f>
        <v>119</v>
      </c>
      <c r="BZ859" s="179" t="s">
        <v>65</v>
      </c>
      <c r="CA859" s="10">
        <f>BY859*1.3</f>
        <v>154.70000000000002</v>
      </c>
      <c r="CB859" s="10"/>
      <c r="CC859" s="233"/>
      <c r="CD859" s="179" t="s">
        <v>117</v>
      </c>
      <c r="CE859" s="361" t="s">
        <v>3136</v>
      </c>
      <c r="CG859" s="180"/>
      <c r="CH859" s="180">
        <f>VLOOKUP(CE859,$A$879:$F$2508,6,FALSE)</f>
        <v>39</v>
      </c>
      <c r="CI859" s="179" t="s">
        <v>65</v>
      </c>
      <c r="CJ859" s="10">
        <f>CH859*1.3</f>
        <v>50.7</v>
      </c>
      <c r="CK859" s="10"/>
      <c r="CL859" s="233"/>
      <c r="CM859" s="179" t="s">
        <v>117</v>
      </c>
      <c r="CN859" s="361" t="s">
        <v>3475</v>
      </c>
      <c r="CP859" s="180"/>
      <c r="CQ859" s="180">
        <f>VLOOKUP(CN859,$A$879:$F$2508,6,FALSE)</f>
        <v>0</v>
      </c>
      <c r="CR859" s="179" t="s">
        <v>65</v>
      </c>
      <c r="CS859" s="10">
        <f>CQ859*1.3</f>
        <v>0</v>
      </c>
      <c r="CT859" s="10"/>
      <c r="CU859" s="233"/>
      <c r="CV859" s="179" t="s">
        <v>117</v>
      </c>
      <c r="CW859" s="361" t="s">
        <v>3475</v>
      </c>
      <c r="CY859" s="180"/>
      <c r="CZ859" s="180">
        <f>VLOOKUP(CW859,$A$879:$F$2508,6,FALSE)</f>
        <v>0</v>
      </c>
      <c r="DA859" s="179" t="s">
        <v>65</v>
      </c>
      <c r="DB859" s="10">
        <f>CZ859*1.3</f>
        <v>0</v>
      </c>
      <c r="DC859" s="10"/>
      <c r="DD859" s="233"/>
      <c r="DE859" s="179" t="s">
        <v>117</v>
      </c>
      <c r="DF859" s="361" t="s">
        <v>419</v>
      </c>
      <c r="DH859" s="180"/>
      <c r="DI859" s="180">
        <f>VLOOKUP(DF859,$A$879:$F$2508,6,FALSE)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1" t="s">
        <v>447</v>
      </c>
      <c r="DQ859" s="180"/>
      <c r="DR859" s="180">
        <f>VLOOKUP(DO859,$A$879:$F$2508,6,FALSE)</f>
        <v>4</v>
      </c>
      <c r="DS859" s="179" t="s">
        <v>65</v>
      </c>
      <c r="DT859" s="10">
        <f>DR859*1.3</f>
        <v>5.2</v>
      </c>
      <c r="DU859" s="10"/>
      <c r="DV859" s="233"/>
      <c r="DW859" s="179" t="s">
        <v>117</v>
      </c>
      <c r="DX859" s="361" t="s">
        <v>1702</v>
      </c>
      <c r="DZ859" s="180"/>
      <c r="EA859" s="180">
        <f>VLOOKUP(DX859,$A$879:$F$2508,6,FALSE)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1" t="s">
        <v>3257</v>
      </c>
      <c r="EI859" s="180"/>
      <c r="EJ859" s="180">
        <f>VLOOKUP(EG859,$A$879:$F$2508,6,FALSE)</f>
        <v>125</v>
      </c>
      <c r="EK859" s="179" t="s">
        <v>65</v>
      </c>
      <c r="EL859" s="10">
        <f>EJ859*1.3</f>
        <v>162.5</v>
      </c>
      <c r="EM859" s="10"/>
      <c r="EN859" s="233"/>
      <c r="EO859" s="179" t="s">
        <v>117</v>
      </c>
      <c r="EP859" s="361" t="s">
        <v>1148</v>
      </c>
      <c r="ER859" s="180"/>
      <c r="ES859" s="180">
        <f>VLOOKUP(EP859,$A$879:$F$2508,6,FALSE)</f>
        <v>119</v>
      </c>
      <c r="ET859" s="179" t="s">
        <v>65</v>
      </c>
      <c r="EU859" s="10">
        <f>ES859*1.3</f>
        <v>154.70000000000002</v>
      </c>
      <c r="EV859" s="10"/>
      <c r="EW859" s="233"/>
      <c r="EX859" s="179" t="s">
        <v>117</v>
      </c>
      <c r="EY859" s="361" t="s">
        <v>3475</v>
      </c>
      <c r="FA859" s="180"/>
      <c r="FB859" s="180">
        <f>VLOOKUP(EY859,$A$879:$F$2508,6,FALSE)</f>
        <v>0</v>
      </c>
      <c r="FC859" s="179" t="s">
        <v>65</v>
      </c>
      <c r="FD859" s="10">
        <f>FB859*1.3</f>
        <v>0</v>
      </c>
      <c r="FE859" s="10"/>
      <c r="FF859" s="233"/>
      <c r="FG859" s="179" t="s">
        <v>117</v>
      </c>
      <c r="FH859" s="361" t="s">
        <v>559</v>
      </c>
      <c r="FJ859" s="180"/>
      <c r="FK859" s="180">
        <f>VLOOKUP(FH859,$A$879:$F$2508,6,FALSE)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1" t="s">
        <v>728</v>
      </c>
      <c r="FS859" s="180"/>
      <c r="FT859" s="180">
        <f>VLOOKUP(FQ859,$A$879:$F$2508,6,FALSE)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9" t="s">
        <v>183</v>
      </c>
      <c r="GB859" s="180"/>
      <c r="GC859" s="180" t="e">
        <f>VLOOKUP(FZ859,$A$879:$F$2508,6,FALSE)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1" t="s">
        <v>733</v>
      </c>
      <c r="GK859" s="180"/>
      <c r="GL859" s="180">
        <f>VLOOKUP(GI859,$A$879:$F$2508,6,FALSE)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1" t="s">
        <v>3475</v>
      </c>
      <c r="GT859" s="180"/>
      <c r="GU859" s="180">
        <f>VLOOKUP(GR859,$A$879:$F$2508,6,FALSE)</f>
        <v>0</v>
      </c>
      <c r="GV859" s="179" t="s">
        <v>65</v>
      </c>
      <c r="GW859" s="10">
        <f>GU859*1.3</f>
        <v>0</v>
      </c>
      <c r="GX859" s="10"/>
      <c r="GY859" s="233"/>
      <c r="GZ859" s="179" t="s">
        <v>117</v>
      </c>
      <c r="HA859" s="361" t="s">
        <v>590</v>
      </c>
      <c r="HC859" s="180"/>
      <c r="HD859" s="180">
        <f>VLOOKUP(HA859,$A$879:$F$2508,6,FALSE)</f>
        <v>0</v>
      </c>
      <c r="HE859" s="179" t="s">
        <v>65</v>
      </c>
      <c r="HF859" s="10">
        <f>HD859*1.3</f>
        <v>0</v>
      </c>
      <c r="HG859" s="10"/>
      <c r="HH859" s="233"/>
      <c r="HI859" s="179" t="s">
        <v>117</v>
      </c>
      <c r="HJ859" s="361" t="s">
        <v>1148</v>
      </c>
      <c r="HL859" s="180"/>
      <c r="HM859" s="180">
        <f>VLOOKUP(HJ859,$A$879:$F$2508,6,FALSE)</f>
        <v>119</v>
      </c>
      <c r="HN859" s="179" t="s">
        <v>65</v>
      </c>
      <c r="HO859" s="10">
        <f>HM859*1.3</f>
        <v>154.70000000000002</v>
      </c>
      <c r="HP859" s="10"/>
      <c r="HQ859" s="233"/>
      <c r="HR859" s="179" t="s">
        <v>117</v>
      </c>
      <c r="HS859" s="361" t="s">
        <v>2626</v>
      </c>
      <c r="HU859" s="180"/>
      <c r="HV859" s="180">
        <f>VLOOKUP(HS859,$A$879:$F$2508,6,FALSE)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1" t="s">
        <v>1148</v>
      </c>
      <c r="ID859" s="180"/>
      <c r="IE859" s="180">
        <f>VLOOKUP(IB859,$A$879:$F$2508,6,FALSE)</f>
        <v>119</v>
      </c>
      <c r="IF859" s="179" t="s">
        <v>65</v>
      </c>
      <c r="IG859" s="10">
        <f>IE859*1.3</f>
        <v>154.70000000000002</v>
      </c>
      <c r="IH859" s="10"/>
      <c r="II859" s="233"/>
      <c r="IJ859" s="179" t="s">
        <v>117</v>
      </c>
      <c r="IK859" s="361" t="s">
        <v>1378</v>
      </c>
      <c r="IM859" s="180"/>
      <c r="IN859" s="180">
        <f>VLOOKUP(IK859,$A$879:$F$2508,6,FALSE)</f>
        <v>10</v>
      </c>
      <c r="IO859" s="179" t="s">
        <v>65</v>
      </c>
      <c r="IP859" s="10">
        <f>IN859*1.3</f>
        <v>13</v>
      </c>
      <c r="IQ859" s="10"/>
      <c r="IR859" s="233"/>
      <c r="IS859" s="179" t="s">
        <v>117</v>
      </c>
      <c r="IT859" s="361" t="s">
        <v>3301</v>
      </c>
      <c r="IV859" s="180"/>
      <c r="IW859" s="180">
        <f>VLOOKUP(IT859,$A$879:$F$2508,6,FALSE)</f>
        <v>0</v>
      </c>
      <c r="IX859" s="179" t="s">
        <v>65</v>
      </c>
      <c r="IY859" s="10">
        <f>IW859*1.3</f>
        <v>0</v>
      </c>
      <c r="IZ859" s="10"/>
      <c r="JA859" s="233"/>
      <c r="JB859" s="179" t="s">
        <v>117</v>
      </c>
      <c r="JC859" s="361" t="s">
        <v>3475</v>
      </c>
      <c r="JE859" s="180"/>
      <c r="JF859" s="180">
        <f>VLOOKUP(JC859,$A$879:$F$2508,6,FALSE)</f>
        <v>0</v>
      </c>
      <c r="JG859" s="179" t="s">
        <v>65</v>
      </c>
      <c r="JH859" s="10">
        <f>JF859*1.3</f>
        <v>0</v>
      </c>
      <c r="JI859" s="10"/>
      <c r="JJ859" s="233"/>
      <c r="JK859" s="179" t="s">
        <v>117</v>
      </c>
      <c r="JL859" s="361" t="s">
        <v>1739</v>
      </c>
      <c r="JN859" s="180"/>
      <c r="JO859" s="180">
        <f>VLOOKUP(JL859,$A$879:$F$2508,6,FALSE)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1" t="s">
        <v>614</v>
      </c>
      <c r="JW859" s="180"/>
      <c r="JX859" s="180">
        <f>VLOOKUP(JU859,$A$879:$F$2508,6,FALSE)</f>
        <v>0</v>
      </c>
      <c r="JY859" s="179" t="s">
        <v>65</v>
      </c>
      <c r="JZ859" s="10">
        <f>JX859*1.3</f>
        <v>0</v>
      </c>
      <c r="KA859" s="10"/>
      <c r="KB859" s="233"/>
      <c r="KC859" s="179" t="s">
        <v>117</v>
      </c>
      <c r="KD859" s="369" t="s">
        <v>183</v>
      </c>
      <c r="KF859" s="180"/>
      <c r="KG859" s="180" t="e">
        <f>VLOOKUP(KD859,$A$879:$F$2508,6,FALSE)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1" t="s">
        <v>559</v>
      </c>
      <c r="KO859" s="180"/>
      <c r="KP859" s="180">
        <f>VLOOKUP(KM859,$A$879:$F$2508,6,FALSE)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1" t="s">
        <v>1368</v>
      </c>
      <c r="KX859" s="180"/>
      <c r="KY859" s="180">
        <f>VLOOKUP(KV859,$A$879:$F$2508,6,FALSE)</f>
        <v>15</v>
      </c>
      <c r="KZ859" s="179" t="s">
        <v>65</v>
      </c>
      <c r="LA859" s="10">
        <f>KY859*1.3</f>
        <v>19.5</v>
      </c>
      <c r="LB859" s="10"/>
      <c r="LC859" s="233"/>
      <c r="LD859" s="179" t="s">
        <v>117</v>
      </c>
      <c r="LE859" s="369" t="s">
        <v>183</v>
      </c>
      <c r="LG859" s="180"/>
      <c r="LH859" s="180" t="e">
        <f>VLOOKUP(LE859,$A$879:$F$2508,6,FALSE)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1" t="s">
        <v>2331</v>
      </c>
      <c r="LP859" s="180"/>
      <c r="LQ859" s="180">
        <f>VLOOKUP(LN859,$A$879:$F$2508,6,FALSE)</f>
        <v>156</v>
      </c>
      <c r="LR859" s="179" t="s">
        <v>65</v>
      </c>
      <c r="LS859" s="10">
        <f>LQ859*1.3</f>
        <v>202.8</v>
      </c>
      <c r="LT859" s="10"/>
      <c r="LU859" s="233"/>
      <c r="LV859" s="179" t="s">
        <v>117</v>
      </c>
      <c r="LW859" s="361" t="s">
        <v>1378</v>
      </c>
      <c r="LY859" s="180"/>
      <c r="LZ859" s="180">
        <f>VLOOKUP(LW859,$A$879:$F$2508,6,FALSE)</f>
        <v>10</v>
      </c>
      <c r="MA859" s="179" t="s">
        <v>65</v>
      </c>
      <c r="MB859" s="10">
        <f>LZ859*1.3</f>
        <v>13</v>
      </c>
      <c r="MC859" s="10"/>
      <c r="MD859" s="233"/>
      <c r="ME859" s="179" t="s">
        <v>117</v>
      </c>
      <c r="MF859" s="361" t="s">
        <v>2005</v>
      </c>
      <c r="MH859" s="180"/>
      <c r="MI859" s="180">
        <f>VLOOKUP(MF859,$A$879:$F$2508,6,FALSE)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9" t="s">
        <v>183</v>
      </c>
      <c r="MQ859" s="180"/>
      <c r="MR859" s="180" t="e">
        <f>VLOOKUP(MO859,$A$879:$F$2508,6,FALSE)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1" t="s">
        <v>3475</v>
      </c>
      <c r="MZ859" s="180"/>
      <c r="NA859" s="180">
        <f>VLOOKUP(MX859,$A$879:$F$2508,6,FALSE)</f>
        <v>0</v>
      </c>
      <c r="NB859" s="179" t="s">
        <v>65</v>
      </c>
      <c r="NC859" s="10">
        <f>NA859*1.3</f>
        <v>0</v>
      </c>
      <c r="ND859" s="10"/>
      <c r="NE859" s="233"/>
      <c r="NF859" s="179" t="s">
        <v>117</v>
      </c>
      <c r="NG859" s="361" t="s">
        <v>614</v>
      </c>
      <c r="NI859" s="180"/>
      <c r="NJ859" s="180">
        <f>VLOOKUP(NG859,$A$879:$F$2508,6,FALSE)</f>
        <v>0</v>
      </c>
      <c r="NK859" s="179" t="s">
        <v>65</v>
      </c>
      <c r="NL859" s="10">
        <f>NJ859*1.3</f>
        <v>0</v>
      </c>
      <c r="NM859" s="10"/>
      <c r="NN859" s="233"/>
      <c r="NO859" s="179" t="s">
        <v>117</v>
      </c>
      <c r="NP859" s="361" t="s">
        <v>442</v>
      </c>
      <c r="NR859" s="180"/>
      <c r="NS859" s="180">
        <f>VLOOKUP(NP859,$A$879:$F$2508,6,FALSE)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1" t="s">
        <v>3257</v>
      </c>
      <c r="OA859" s="180"/>
      <c r="OB859" s="180">
        <f>VLOOKUP(NY859,$A$879:$F$2508,6,FALSE)</f>
        <v>125</v>
      </c>
      <c r="OC859" s="179" t="s">
        <v>65</v>
      </c>
      <c r="OD859" s="10">
        <f>OB859*1.3</f>
        <v>162.5</v>
      </c>
      <c r="OE859" s="10"/>
      <c r="OF859" s="233"/>
      <c r="OG859" s="179" t="s">
        <v>117</v>
      </c>
      <c r="OH859" s="361" t="s">
        <v>414</v>
      </c>
      <c r="OJ859" s="180"/>
      <c r="OK859" s="180">
        <f>VLOOKUP(OH859,$A$879:$F$2508,6,FALSE)</f>
        <v>0</v>
      </c>
      <c r="OL859" s="179" t="s">
        <v>65</v>
      </c>
      <c r="OM859" s="10">
        <f>OK859*1.3</f>
        <v>0</v>
      </c>
      <c r="ON859" s="10"/>
      <c r="OO859" s="233"/>
      <c r="OP859" s="179" t="s">
        <v>117</v>
      </c>
      <c r="OQ859" s="361" t="s">
        <v>1734</v>
      </c>
      <c r="OS859" s="180"/>
      <c r="OT859" s="180">
        <f>VLOOKUP(OQ859,$A$879:$F$2508,6,FALSE)</f>
        <v>5</v>
      </c>
      <c r="OU859" s="179" t="s">
        <v>65</v>
      </c>
      <c r="OV859" s="10">
        <f>OT859*1.3</f>
        <v>6.5</v>
      </c>
      <c r="OW859" s="10"/>
      <c r="OX859" s="233"/>
      <c r="OY859" s="179" t="s">
        <v>117</v>
      </c>
      <c r="OZ859" s="371" t="s">
        <v>1395</v>
      </c>
      <c r="PB859" s="180"/>
      <c r="PC859" s="180">
        <f>VLOOKUP(OZ859,$A$879:$F$2508,6,FALSE)</f>
        <v>22</v>
      </c>
      <c r="PD859" s="179" t="s">
        <v>65</v>
      </c>
      <c r="PE859" s="10">
        <f>PC859*1.3</f>
        <v>28.6</v>
      </c>
      <c r="PF859" s="10"/>
      <c r="PG859" s="233"/>
      <c r="PH859" s="179" t="s">
        <v>117</v>
      </c>
      <c r="PI859" s="361" t="s">
        <v>3475</v>
      </c>
      <c r="PK859" s="180"/>
      <c r="PL859" s="180">
        <f>VLOOKUP(PI859,$A$879:$F$2508,6,FALSE)</f>
        <v>0</v>
      </c>
      <c r="PM859" s="179" t="s">
        <v>65</v>
      </c>
      <c r="PN859" s="10">
        <f>PL859*1.3</f>
        <v>0</v>
      </c>
      <c r="PO859" s="10"/>
      <c r="PP859" s="233"/>
      <c r="PQ859" s="179" t="s">
        <v>117</v>
      </c>
      <c r="PR859" s="361" t="s">
        <v>584</v>
      </c>
      <c r="PT859" s="180"/>
      <c r="PU859" s="180">
        <f>VLOOKUP(PR859,$A$879:$F$2508,6,FALSE)</f>
        <v>17</v>
      </c>
      <c r="PV859" s="179" t="s">
        <v>65</v>
      </c>
      <c r="PW859" s="10">
        <f>PU859*1.3</f>
        <v>22.1</v>
      </c>
      <c r="PX859" s="10"/>
      <c r="PY859" s="233"/>
      <c r="PZ859" s="179" t="s">
        <v>117</v>
      </c>
      <c r="QA859" s="363" t="s">
        <v>614</v>
      </c>
      <c r="QC859" s="180"/>
      <c r="QD859" s="180">
        <f>VLOOKUP(QA859,$A$879:$F$2508,6,FALSE)</f>
        <v>0</v>
      </c>
      <c r="QE859" s="179" t="s">
        <v>65</v>
      </c>
      <c r="QF859" s="10">
        <f>QD859*1.3</f>
        <v>0</v>
      </c>
      <c r="QG859" s="10"/>
      <c r="QH859" s="233"/>
      <c r="QI859" s="179" t="s">
        <v>117</v>
      </c>
      <c r="QJ859" s="369" t="s">
        <v>183</v>
      </c>
      <c r="QL859" s="180"/>
      <c r="QM859" s="180" t="e">
        <f>VLOOKUP(QJ859,$A$879:$F$2508,6,FALSE)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1" t="s">
        <v>3475</v>
      </c>
      <c r="QU859" s="180"/>
      <c r="QV859" s="180">
        <f>VLOOKUP(QS859,$A$879:$F$2508,6,FALSE)</f>
        <v>0</v>
      </c>
      <c r="QW859" s="179" t="s">
        <v>65</v>
      </c>
      <c r="QX859" s="10">
        <f>QV859*1.3</f>
        <v>0</v>
      </c>
      <c r="QY859" s="10"/>
      <c r="QZ859" s="233"/>
      <c r="RA859" s="179" t="s">
        <v>117</v>
      </c>
      <c r="RB859" s="361" t="s">
        <v>1492</v>
      </c>
      <c r="RD859" s="180"/>
      <c r="RE859" s="180">
        <f>VLOOKUP(RB859,$A$879:$F$2508,6,FALSE)</f>
        <v>76</v>
      </c>
      <c r="RF859" s="179" t="s">
        <v>65</v>
      </c>
      <c r="RG859" s="10">
        <f>RE859*1.3</f>
        <v>98.8</v>
      </c>
      <c r="RH859" s="10"/>
      <c r="RI859" s="233"/>
      <c r="RJ859" s="179" t="s">
        <v>117</v>
      </c>
      <c r="RK859" s="361" t="s">
        <v>1706</v>
      </c>
      <c r="RM859" s="180"/>
      <c r="RN859" s="180">
        <f>VLOOKUP(RK859,$A$879:$F$2508,6,FALSE)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9" t="s">
        <v>183</v>
      </c>
      <c r="RV859" s="180"/>
      <c r="RW859" s="180" t="e">
        <f>VLOOKUP(RT859,$A$879:$F$2508,6,FALSE)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1" t="s">
        <v>3113</v>
      </c>
      <c r="SE859" s="180"/>
      <c r="SF859" s="180">
        <f>VLOOKUP(SC859,$A$879:$F$2508,6,FALSE)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1" t="s">
        <v>1739</v>
      </c>
      <c r="SN859" s="180"/>
      <c r="SO859" s="180">
        <f>VLOOKUP(SL859,$A$879:$F$2508,6,FALSE)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1" t="s">
        <v>3257</v>
      </c>
      <c r="SW859" s="180"/>
      <c r="SX859" s="180">
        <f>VLOOKUP(SU859,$A$879:$F$2508,6,FALSE)</f>
        <v>125</v>
      </c>
      <c r="SY859" s="179" t="s">
        <v>65</v>
      </c>
      <c r="SZ859" s="10">
        <f>SX859*1.3</f>
        <v>162.5</v>
      </c>
      <c r="TA859" s="10"/>
      <c r="TB859" s="239"/>
      <c r="TC859" s="179" t="s">
        <v>117</v>
      </c>
      <c r="TD859" s="369" t="s">
        <v>183</v>
      </c>
      <c r="TF859" s="180"/>
      <c r="TG859" s="180" t="e">
        <f>VLOOKUP(TD859,$A$879:$F$2508,6,FALSE)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1" t="s">
        <v>1800</v>
      </c>
      <c r="TO859" s="180"/>
      <c r="TP859" s="180">
        <f>VLOOKUP(TM859,$A$879:$F$2508,6,FALSE)</f>
        <v>30</v>
      </c>
      <c r="TQ859" s="179" t="s">
        <v>65</v>
      </c>
      <c r="TR859" s="10">
        <f>TP859*1.3</f>
        <v>39</v>
      </c>
      <c r="TS859" s="10"/>
      <c r="TT859" s="239"/>
      <c r="TU859" s="179" t="s">
        <v>117</v>
      </c>
      <c r="TV859" s="361" t="s">
        <v>2037</v>
      </c>
      <c r="TX859" s="180"/>
      <c r="TY859" s="180">
        <f>VLOOKUP(TV859,$A$879:$F$2508,6,FALSE)</f>
        <v>8</v>
      </c>
      <c r="TZ859" s="179" t="s">
        <v>65</v>
      </c>
      <c r="UA859" s="10">
        <f>TY859*1.3</f>
        <v>10.4</v>
      </c>
      <c r="UB859" s="10"/>
      <c r="UC859" s="239"/>
      <c r="UD859" s="179" t="s">
        <v>117</v>
      </c>
      <c r="UE859" s="361" t="s">
        <v>1706</v>
      </c>
      <c r="UG859" s="180"/>
      <c r="UH859" s="180">
        <f>VLOOKUP(UE859,$A$879:$F$2508,6,FALSE)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9" t="s">
        <v>183</v>
      </c>
      <c r="UP859" s="180"/>
      <c r="UQ859" s="180" t="e">
        <f>VLOOKUP(UN859,$A$879:$F$2508,6,FALSE)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1" t="s">
        <v>3272</v>
      </c>
      <c r="UY859" s="180"/>
      <c r="UZ859" s="180">
        <f>VLOOKUP(UW859,$A$879:$F$2508,6,FALSE)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9" t="s">
        <v>183</v>
      </c>
      <c r="VH859" s="180"/>
      <c r="VI859" s="180" t="e">
        <f>VLOOKUP(VF859,$A$879:$F$2508,6,FALSE)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1" t="s">
        <v>1734</v>
      </c>
      <c r="VQ859" s="180"/>
      <c r="VR859" s="180">
        <f>VLOOKUP(VO859,$A$879:$F$2508,6,FALSE)</f>
        <v>5</v>
      </c>
      <c r="VS859" s="179" t="s">
        <v>65</v>
      </c>
      <c r="VT859" s="10">
        <f>VR859*1.3</f>
        <v>6.5</v>
      </c>
      <c r="VU859" s="10"/>
      <c r="VV859" s="239"/>
      <c r="VW859" s="179" t="s">
        <v>117</v>
      </c>
      <c r="VX859" s="369" t="s">
        <v>183</v>
      </c>
      <c r="VZ859" s="180"/>
      <c r="WA859" s="180" t="e">
        <f>VLOOKUP(VX859,$A$879:$F$2508,6,FALSE)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1" t="s">
        <v>3257</v>
      </c>
      <c r="WI859" s="180"/>
      <c r="WJ859" s="180">
        <f>VLOOKUP(WG859,$A$879:$F$2508,6,FALSE)</f>
        <v>125</v>
      </c>
      <c r="WK859" s="179" t="s">
        <v>65</v>
      </c>
      <c r="WL859" s="10">
        <f>WJ859*1.3</f>
        <v>162.5</v>
      </c>
      <c r="WN859" s="239"/>
      <c r="WO859" s="179" t="s">
        <v>117</v>
      </c>
      <c r="WP859" s="361" t="s">
        <v>614</v>
      </c>
      <c r="WQ859" s="180"/>
      <c r="WR859" s="180"/>
      <c r="WS859" s="180">
        <f>VLOOKUP(WP859,$A$879:$F$2508,6,FALSE)</f>
        <v>0</v>
      </c>
      <c r="WT859" s="179" t="s">
        <v>65</v>
      </c>
      <c r="WU859" s="10">
        <f>WS859*1.3</f>
        <v>0</v>
      </c>
      <c r="WV859" s="10"/>
      <c r="WW859" s="239"/>
      <c r="WX859" s="179" t="s">
        <v>117</v>
      </c>
      <c r="WY859" s="361" t="s">
        <v>969</v>
      </c>
      <c r="XA859" s="180"/>
      <c r="XB859" s="180">
        <f>VLOOKUP(WY859,$A$879:$F$2508,6,FALSE)</f>
        <v>0</v>
      </c>
      <c r="XC859" s="179" t="s">
        <v>65</v>
      </c>
      <c r="XD859" s="10">
        <f>XB859*1.3</f>
        <v>0</v>
      </c>
      <c r="XF859" s="239"/>
      <c r="XG859" s="179" t="s">
        <v>117</v>
      </c>
      <c r="XH859" s="371" t="s">
        <v>1378</v>
      </c>
      <c r="XJ859" s="180"/>
      <c r="XK859" s="180">
        <f>VLOOKUP(XH859,$A$879:$F$2508,6,FALSE)</f>
        <v>10</v>
      </c>
      <c r="XL859" s="179" t="s">
        <v>65</v>
      </c>
      <c r="XM859" s="10">
        <f>XK859*1.3</f>
        <v>13</v>
      </c>
      <c r="XO859" s="239"/>
      <c r="XP859" s="179" t="s">
        <v>117</v>
      </c>
      <c r="XQ859" s="361" t="s">
        <v>838</v>
      </c>
      <c r="XS859" s="180"/>
      <c r="XT859" s="180">
        <f>VLOOKUP(XQ859,$A$879:$F$2508,6,FALSE)</f>
        <v>12</v>
      </c>
      <c r="XU859" s="179" t="s">
        <v>65</v>
      </c>
      <c r="XV859" s="10">
        <f>XT859*1.3</f>
        <v>15.600000000000001</v>
      </c>
      <c r="XW859" s="10"/>
      <c r="XX859" s="239"/>
      <c r="XY859" s="179" t="s">
        <v>117</v>
      </c>
      <c r="XZ859" s="361" t="s">
        <v>1148</v>
      </c>
      <c r="YB859" s="180"/>
      <c r="YC859" s="180">
        <f>VLOOKUP(XZ859,$A$879:$F$2508,6,FALSE)</f>
        <v>119</v>
      </c>
      <c r="YD859" s="179" t="s">
        <v>65</v>
      </c>
      <c r="YE859" s="10">
        <f>YC859*1.3</f>
        <v>154.70000000000002</v>
      </c>
      <c r="YG859" s="239"/>
      <c r="YH859" s="179" t="s">
        <v>117</v>
      </c>
      <c r="YI859" s="361" t="s">
        <v>2599</v>
      </c>
      <c r="YK859" s="180"/>
      <c r="YL859" s="180">
        <f>VLOOKUP(YI859,$A$879:$F$2508,6,FALSE)</f>
        <v>18</v>
      </c>
      <c r="YM859" s="179" t="s">
        <v>65</v>
      </c>
      <c r="YN859" s="10">
        <f>YL859*1.3</f>
        <v>23.400000000000002</v>
      </c>
      <c r="YO859" s="10"/>
      <c r="YP859" s="239"/>
      <c r="YQ859" s="179" t="s">
        <v>117</v>
      </c>
      <c r="YR859" s="361" t="s">
        <v>2599</v>
      </c>
      <c r="YT859" s="180"/>
      <c r="YU859" s="180">
        <f>VLOOKUP(YR859,$A$879:$F$2508,6,FALSE)</f>
        <v>18</v>
      </c>
      <c r="YV859" s="179" t="s">
        <v>65</v>
      </c>
      <c r="YW859" s="10">
        <f>YU859*1.3</f>
        <v>23.400000000000002</v>
      </c>
      <c r="YY859" s="239"/>
      <c r="YZ859" s="179" t="s">
        <v>117</v>
      </c>
      <c r="ZA859" s="361" t="s">
        <v>2130</v>
      </c>
      <c r="ZC859" s="180"/>
      <c r="ZD859" s="180">
        <f>VLOOKUP(ZA859,$A$879:$F$2508,6,FALSE)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1" t="s">
        <v>614</v>
      </c>
      <c r="ZL859" s="180"/>
      <c r="ZM859" s="180">
        <f>VLOOKUP(ZJ859,$A$879:$F$2508,6,FALSE)</f>
        <v>0</v>
      </c>
      <c r="ZN859" s="179" t="s">
        <v>65</v>
      </c>
      <c r="ZO859" s="10">
        <f>ZM859*1.3</f>
        <v>0</v>
      </c>
      <c r="ZQ859" s="239"/>
      <c r="ZR859" s="179" t="s">
        <v>117</v>
      </c>
      <c r="ZS859" s="361" t="s">
        <v>2090</v>
      </c>
      <c r="ZU859" s="180"/>
      <c r="ZV859" s="180">
        <f>VLOOKUP(ZS859,$A$879:$F$2508,6,FALSE)</f>
        <v>0</v>
      </c>
      <c r="ZW859" s="179" t="s">
        <v>65</v>
      </c>
      <c r="ZX859" s="10">
        <f>ZV859*1.3</f>
        <v>0</v>
      </c>
      <c r="ZY859" s="10"/>
      <c r="ZZ859" s="239"/>
      <c r="AAA859" s="179" t="s">
        <v>117</v>
      </c>
      <c r="AAB859" s="361" t="s">
        <v>577</v>
      </c>
      <c r="AAD859" s="180"/>
      <c r="AAE859" s="180">
        <f>VLOOKUP(AAB859,$A$879:$F$2508,6,FALSE)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VLOOKUP(AAK859,$A$879:$F$2508,6,FALSE)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1" t="s">
        <v>2538</v>
      </c>
      <c r="AAV859" s="180"/>
      <c r="AAW859" s="180">
        <f>VLOOKUP(AAT859,$A$879:$F$2508,6,FALSE)</f>
        <v>0</v>
      </c>
      <c r="AAX859" s="179" t="s">
        <v>65</v>
      </c>
      <c r="AAY859" s="10">
        <f>AAW859*1.3</f>
        <v>0</v>
      </c>
      <c r="AAZ859" s="10"/>
      <c r="ABA859" s="239"/>
      <c r="ABB859" s="179" t="s">
        <v>117</v>
      </c>
      <c r="ABC859" s="375" t="s">
        <v>3257</v>
      </c>
      <c r="ABE859" s="180"/>
      <c r="ABF859" s="180">
        <f>VLOOKUP(ABC859,$A$879:$F$2508,6,FALSE)</f>
        <v>125</v>
      </c>
      <c r="ABG859" s="179" t="s">
        <v>65</v>
      </c>
      <c r="ABH859" s="10">
        <f>ABF859*1.3</f>
        <v>162.5</v>
      </c>
      <c r="ABI859" s="10"/>
      <c r="ABJ859" s="239"/>
      <c r="ABK859" s="179" t="s">
        <v>117</v>
      </c>
      <c r="ABL859" s="361" t="s">
        <v>514</v>
      </c>
      <c r="ABN859" s="180"/>
      <c r="ABO859" s="180">
        <f>VLOOKUP(ABL859,$A$879:$F$2508,6,FALSE)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VLOOKUP(ABU859,$A$879:$F$2508,6,FALSE)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VLOOKUP(ACD859,$A$879:$F$2508,6,FALSE)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VLOOKUP(ACM859,$A$879:$F$2508,6,FALSE)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VLOOKUP(ACV859,$A$879:$F$2508,6,FALSE)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1" t="s">
        <v>442</v>
      </c>
      <c r="ADG859" s="180"/>
      <c r="ADH859" s="180">
        <f>VLOOKUP(ADE859,$A$879:$F$2508,6,FALSE)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VLOOKUP(ADN859,$A$879:$F$2508,6,FALSE)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1" t="s">
        <v>2657</v>
      </c>
      <c r="ADY859" s="180"/>
      <c r="ADZ859" s="180">
        <f>VLOOKUP(ADW859,$A$879:$F$2508,6,FALSE)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VLOOKUP(AEF859,$A$879:$F$2508,6,FALSE)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VLOOKUP(AEO859,$A$879:$F$2508,6,FALSE)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VLOOKUP(AEX859,$A$879:$F$2508,6,FALSE)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VLOOKUP(AFG859,$A$879:$F$2508,6,FALSE)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VLOOKUP(AFP859,$A$879:$F$2508,6,FALSE)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1" t="s">
        <v>419</v>
      </c>
      <c r="AGA859" s="180"/>
      <c r="AGB859" s="180">
        <f>VLOOKUP(AFY859,$A$879:$F$2508,6,FALSE)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1" t="s">
        <v>1739</v>
      </c>
      <c r="AGJ859" s="180"/>
      <c r="AGK859" s="180">
        <f>VLOOKUP(AGH859,$A$879:$F$2508,6,FALSE)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1" t="s">
        <v>614</v>
      </c>
      <c r="AGS859" s="180"/>
      <c r="AGT859" s="180">
        <f>VLOOKUP(AGQ859,$A$879:$F$2508,6,FALSE)</f>
        <v>0</v>
      </c>
      <c r="AGU859" s="179" t="s">
        <v>65</v>
      </c>
      <c r="AGV859" s="10">
        <f>AGT859*1.3</f>
        <v>0</v>
      </c>
      <c r="AGW859" s="10"/>
      <c r="AGX859" s="239"/>
      <c r="AGY859" s="179" t="s">
        <v>117</v>
      </c>
      <c r="AGZ859" s="361" t="s">
        <v>527</v>
      </c>
      <c r="AHB859" s="180"/>
      <c r="AHC859" s="180">
        <f>VLOOKUP(AGZ859,$A$879:$F$2508,6,FALSE)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41" t="s">
        <v>1148</v>
      </c>
      <c r="AHK859" s="180"/>
      <c r="AHL859" s="180">
        <f>VLOOKUP(AHI859,$A$879:$F$2508,6,FALSE)</f>
        <v>119</v>
      </c>
      <c r="AHM859" s="179" t="s">
        <v>65</v>
      </c>
      <c r="AHN859" s="10">
        <f>AHL859*1.3</f>
        <v>154.70000000000002</v>
      </c>
      <c r="AHO859" s="10"/>
      <c r="AHP859" s="239"/>
      <c r="AHQ859" s="179" t="s">
        <v>117</v>
      </c>
      <c r="AHR859" s="361" t="s">
        <v>838</v>
      </c>
      <c r="AHT859" s="180"/>
      <c r="AHU859" s="180">
        <f>VLOOKUP(AHR859,$A$879:$F$2508,6,FALSE)</f>
        <v>12</v>
      </c>
      <c r="AHV859" s="179" t="s">
        <v>65</v>
      </c>
      <c r="AHW859" s="10">
        <f>AHU859*1.3</f>
        <v>15.600000000000001</v>
      </c>
      <c r="AHX859" s="10"/>
      <c r="AHY859" s="239"/>
      <c r="AHZ859" s="179" t="s">
        <v>117</v>
      </c>
      <c r="AIA859" s="361" t="s">
        <v>3301</v>
      </c>
      <c r="AIC859" s="180"/>
      <c r="AID859" s="180">
        <f>VLOOKUP(AIA859,$A$879:$F$2508,6,FALSE)</f>
        <v>0</v>
      </c>
      <c r="AIE859" s="179" t="s">
        <v>65</v>
      </c>
      <c r="AIF859" s="10">
        <f>AID859*1.3</f>
        <v>0</v>
      </c>
      <c r="AIG859" s="10"/>
      <c r="AIH859" s="239"/>
      <c r="AII859" s="179" t="s">
        <v>117</v>
      </c>
      <c r="AIJ859" s="361" t="s">
        <v>3113</v>
      </c>
      <c r="AIL859" s="180"/>
      <c r="AIM859" s="180">
        <f>VLOOKUP(AIJ859,$A$879:$F$2508,6,FALSE)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1" t="s">
        <v>419</v>
      </c>
      <c r="AIU859" s="180"/>
      <c r="AIV859" s="180">
        <f>VLOOKUP(AIS859,$A$879:$F$2508,6,FALSE)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1" t="s">
        <v>3113</v>
      </c>
      <c r="AJD859" s="180"/>
      <c r="AJE859" s="180">
        <f>VLOOKUP(AJB859,$A$879:$F$2508,6,FALSE)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1" t="s">
        <v>3257</v>
      </c>
      <c r="AJM859" s="180"/>
      <c r="AJN859" s="180">
        <f>VLOOKUP(AJK859,$A$879:$F$2508,6,FALSE)</f>
        <v>125</v>
      </c>
      <c r="AJO859" s="179" t="s">
        <v>65</v>
      </c>
      <c r="AJP859" s="10">
        <f>AJN859*1.3</f>
        <v>162.5</v>
      </c>
      <c r="AJQ859" s="10"/>
      <c r="AJR859" s="239"/>
      <c r="AJS859" s="179" t="s">
        <v>117</v>
      </c>
      <c r="AJT859" s="367" t="s">
        <v>1148</v>
      </c>
      <c r="AJV859" s="180"/>
      <c r="AJW859" s="180">
        <f>VLOOKUP(AJT859,$A$879:$F$2508,6,FALSE)</f>
        <v>119</v>
      </c>
      <c r="AJX859" s="179" t="s">
        <v>65</v>
      </c>
      <c r="AJY859" s="10">
        <f>AJW859*1.3</f>
        <v>154.70000000000002</v>
      </c>
      <c r="AJZ859" s="10"/>
      <c r="AKA859" s="239"/>
      <c r="AKB859" s="179" t="s">
        <v>117</v>
      </c>
      <c r="AKC859" s="361" t="s">
        <v>733</v>
      </c>
      <c r="AKE859" s="180"/>
      <c r="AKF859" s="180">
        <f>VLOOKUP(AKC859,$A$879:$F$2508,6,FALSE)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1" t="s">
        <v>1148</v>
      </c>
      <c r="AKN859" s="180"/>
      <c r="AKO859" s="180">
        <f>VLOOKUP(AKL859,$A$879:$F$2508,6,FALSE)</f>
        <v>119</v>
      </c>
      <c r="AKP859" s="179" t="s">
        <v>65</v>
      </c>
      <c r="AKQ859" s="10">
        <f>AKO859*1.3</f>
        <v>154.70000000000002</v>
      </c>
      <c r="AKR859" s="10"/>
      <c r="AKS859" s="239"/>
      <c r="AKT859" s="179" t="s">
        <v>117</v>
      </c>
      <c r="AKU859" s="361" t="s">
        <v>614</v>
      </c>
      <c r="AKW859" s="180"/>
      <c r="AKX859" s="180">
        <f>VLOOKUP(AKU859,$A$879:$F$2508,6,FALSE)</f>
        <v>0</v>
      </c>
      <c r="AKY859" s="179" t="s">
        <v>65</v>
      </c>
      <c r="AKZ859" s="10">
        <f>AKX859*1.3</f>
        <v>0</v>
      </c>
      <c r="ALA859" s="10"/>
      <c r="ALB859" s="239"/>
      <c r="ALC859" s="179" t="s">
        <v>117</v>
      </c>
      <c r="ALD859" s="361" t="s">
        <v>3301</v>
      </c>
      <c r="ALF859" s="180"/>
      <c r="ALG859" s="180">
        <f>VLOOKUP(ALD859,$A$879:$F$2508,6,FALSE)</f>
        <v>0</v>
      </c>
      <c r="ALH859" s="179" t="s">
        <v>65</v>
      </c>
      <c r="ALI859" s="10">
        <f>ALG859*1.3</f>
        <v>0</v>
      </c>
      <c r="ALJ859" s="10"/>
      <c r="ALK859" s="239"/>
      <c r="ALL859" s="179" t="s">
        <v>117</v>
      </c>
      <c r="ALM859" s="361" t="s">
        <v>1378</v>
      </c>
      <c r="ALO859" s="180"/>
      <c r="ALP859" s="180">
        <f>VLOOKUP(ALM859,$A$879:$F$2508,6,FALSE)</f>
        <v>10</v>
      </c>
      <c r="ALQ859" s="179" t="s">
        <v>65</v>
      </c>
      <c r="ALR859" s="10">
        <f>ALP859*1.3</f>
        <v>13</v>
      </c>
      <c r="ALS859" s="10"/>
      <c r="ALT859" s="239"/>
      <c r="ALU859" s="179" t="s">
        <v>117</v>
      </c>
      <c r="ALV859" s="361" t="s">
        <v>3257</v>
      </c>
      <c r="ALX859" s="180"/>
      <c r="ALY859" s="180">
        <f>VLOOKUP(ALV859,$A$879:$F$2508,6,FALSE)</f>
        <v>125</v>
      </c>
      <c r="ALZ859" s="179" t="s">
        <v>65</v>
      </c>
      <c r="AMA859" s="10">
        <f>ALY859*1.3</f>
        <v>162.5</v>
      </c>
      <c r="AMB859" s="10"/>
      <c r="AMC859" s="239"/>
      <c r="AMD859" s="179" t="s">
        <v>117</v>
      </c>
      <c r="AME859" s="444" t="s">
        <v>3257</v>
      </c>
      <c r="AMG859" s="180"/>
      <c r="AMH859" s="180">
        <f>VLOOKUP(AME859,$A$879:$F$2508,6,FALSE)</f>
        <v>125</v>
      </c>
      <c r="AMI859" s="179" t="s">
        <v>65</v>
      </c>
      <c r="AMJ859" s="10">
        <f>AMH859*1.3</f>
        <v>162.5</v>
      </c>
      <c r="AMK859" s="10"/>
      <c r="AML859" s="239"/>
      <c r="AMM859" s="179" t="s">
        <v>117</v>
      </c>
      <c r="AMN859" s="363" t="s">
        <v>3257</v>
      </c>
      <c r="AMP859" s="180"/>
      <c r="AMQ859" s="180">
        <f>VLOOKUP(AMN859,$A$879:$F$2508,6,FALSE)</f>
        <v>125</v>
      </c>
      <c r="AMR859" s="179" t="s">
        <v>65</v>
      </c>
      <c r="AMS859" s="10">
        <f>AMQ859*1.3</f>
        <v>162.5</v>
      </c>
      <c r="AMT859" s="10"/>
      <c r="AMU859" s="239"/>
      <c r="AMV859" s="179" t="s">
        <v>117</v>
      </c>
      <c r="AMW859" s="361" t="s">
        <v>419</v>
      </c>
      <c r="AMY859" s="180"/>
      <c r="AMZ859" s="180">
        <f>VLOOKUP(AMW859,$A$879:$F$2508,6,FALSE)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1" t="s">
        <v>559</v>
      </c>
      <c r="ANH859" s="180"/>
      <c r="ANI859" s="180">
        <f>VLOOKUP(ANF859,$A$879:$F$2508,6,FALSE)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1" t="s">
        <v>2049</v>
      </c>
      <c r="ANQ859" s="180"/>
      <c r="ANR859" s="180">
        <f>VLOOKUP(ANO859,$A$879:$F$2508,6,FALSE)</f>
        <v>25</v>
      </c>
      <c r="ANS859" s="179" t="s">
        <v>65</v>
      </c>
      <c r="ANT859" s="10">
        <f>ANR859*1.3</f>
        <v>32.5</v>
      </c>
      <c r="ANU859" s="10"/>
      <c r="ANV859" s="239"/>
      <c r="ANW859" s="179" t="s">
        <v>117</v>
      </c>
      <c r="ANX859" s="361" t="s">
        <v>1395</v>
      </c>
      <c r="ANZ859" s="180"/>
      <c r="AOA859" s="180">
        <f>VLOOKUP(ANX859,$A$879:$F$2508,6,FALSE)</f>
        <v>22</v>
      </c>
      <c r="AOB859" s="179" t="s">
        <v>65</v>
      </c>
      <c r="AOC859" s="10">
        <f>AOA859*1.3</f>
        <v>28.6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VLOOKUP(AOG859,$A$879:$F$2508,6,FALSE)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1" t="s">
        <v>447</v>
      </c>
      <c r="AOR859" s="180"/>
      <c r="AOS859" s="180">
        <f>VLOOKUP(AOP859,$A$879:$F$2508,6,FALSE)</f>
        <v>4</v>
      </c>
      <c r="AOT859" s="179" t="s">
        <v>65</v>
      </c>
      <c r="AOU859" s="10">
        <f>AOS859*1.3</f>
        <v>5.2</v>
      </c>
      <c r="AOV859" s="10"/>
      <c r="AOW859" s="239"/>
      <c r="AOX859" s="179" t="s">
        <v>117</v>
      </c>
      <c r="AOY859" s="447" t="s">
        <v>3382</v>
      </c>
      <c r="APA859" s="180"/>
      <c r="APB859" s="180">
        <f>VLOOKUP(AOY859,$A$879:$F$2508,6,FALSE)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1" t="s">
        <v>2585</v>
      </c>
      <c r="APJ859" s="180"/>
      <c r="APK859" s="180">
        <f>VLOOKUP(APH859,$A$879:$F$2508,6,FALSE)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VLOOKUP(APQ859,$A$879:$F$2508,6,FALSE)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1" t="s">
        <v>1013</v>
      </c>
      <c r="AQB859" s="180"/>
      <c r="AQC859" s="180">
        <f>VLOOKUP(APZ859,$A$879:$F$2508,6,FALSE)</f>
        <v>0</v>
      </c>
      <c r="AQD859" s="179" t="s">
        <v>65</v>
      </c>
      <c r="AQE859" s="10">
        <f>AQC859*1.3</f>
        <v>0</v>
      </c>
      <c r="AQF859" s="10"/>
      <c r="AQG859" s="239"/>
      <c r="AQH859" s="179" t="s">
        <v>117</v>
      </c>
      <c r="AQI859" s="361" t="s">
        <v>1739</v>
      </c>
      <c r="AQK859" s="180"/>
      <c r="AQL859" s="180">
        <f>VLOOKUP(AQI859,$A$879:$F$2508,6,FALSE)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VLOOKUP(AQR859,$A$879:$F$2508,6,FALSE)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VLOOKUP(ARA859,$A$879:$F$2508,6,FALSE)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VLOOKUP(ARJ859,$A$879:$F$2508,6,FALSE)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VLOOKUP(ARS859,$A$879:$F$2508,6,FALSE)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1" t="s">
        <v>3301</v>
      </c>
      <c r="ASD859" s="180"/>
      <c r="ASE859" s="180">
        <f>VLOOKUP(ASB859,$A$879:$F$2508,6,FALSE)</f>
        <v>0</v>
      </c>
      <c r="ASF859" s="179" t="s">
        <v>65</v>
      </c>
      <c r="ASG859" s="10">
        <f>ASE859*1.3</f>
        <v>0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VLOOKUP(ASK859,$A$879:$F$2508,6,FALSE)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1" t="s">
        <v>590</v>
      </c>
      <c r="ASV859" s="180"/>
      <c r="ASW859" s="180">
        <f>VLOOKUP(AST859,$A$879:$F$2508,6,FALSE)</f>
        <v>0</v>
      </c>
      <c r="ASX859" s="179" t="s">
        <v>65</v>
      </c>
      <c r="ASY859" s="10">
        <f>ASW859*1.3</f>
        <v>0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VLOOKUP(ATC859,$A$879:$F$2508,6,FALSE)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VLOOKUP(ATL859,$A$879:$F$2508,6,FALSE)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VLOOKUP(ATU859,$A$879:$F$2508,6,FALSE)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VLOOKUP(AUD859,$A$879:$F$2508,6,FALSE)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VLOOKUP(AUM859,$A$879:$F$2508,6,FALSE)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VLOOKUP(AUV859,$A$879:$F$2508,6,FALSE)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VLOOKUP(AVE859,$A$879:$F$2508,6,FALSE)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VLOOKUP(AVN859,$A$879:$F$2508,6,FALSE)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VLOOKUP(AVW859,$A$879:$F$2508,6,FALSE)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VLOOKUP(AWF859,$A$879:$F$2508,6,FALSE)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1" t="s">
        <v>1696</v>
      </c>
      <c r="AWQ859" s="180"/>
      <c r="AWR859" s="180">
        <f>VLOOKUP(AWO859,$A$879:$F$2508,6,FALSE)</f>
        <v>39</v>
      </c>
      <c r="AWS859" s="179" t="s">
        <v>65</v>
      </c>
      <c r="AWT859" s="10">
        <f>AWR859*1.3</f>
        <v>50.7</v>
      </c>
      <c r="AWU859" s="10"/>
      <c r="AWV859" s="239"/>
      <c r="AWW859" s="179" t="s">
        <v>117</v>
      </c>
      <c r="AWX859" s="361" t="s">
        <v>1013</v>
      </c>
      <c r="AWZ859" s="180"/>
      <c r="AXA859" s="180">
        <f>VLOOKUP(AWX859,$A$879:$F$2508,6,FALSE)</f>
        <v>0</v>
      </c>
      <c r="AXB859" s="179" t="s">
        <v>65</v>
      </c>
      <c r="AXC859" s="10">
        <f>AXA859*1.3</f>
        <v>0</v>
      </c>
      <c r="AXD859" s="10"/>
      <c r="AXE859" s="239"/>
      <c r="AXF859" s="179" t="s">
        <v>117</v>
      </c>
      <c r="AXG859" s="361" t="s">
        <v>508</v>
      </c>
      <c r="AXI859" s="180"/>
      <c r="AXJ859" s="180">
        <f>VLOOKUP(AXG859,$A$879:$F$2508,6,FALSE)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1" t="s">
        <v>1706</v>
      </c>
      <c r="AXR859" s="180"/>
      <c r="AXS859" s="180">
        <f>VLOOKUP(AXP859,$A$879:$F$2508,6,FALSE)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1" t="s">
        <v>3257</v>
      </c>
      <c r="AYA859" s="180"/>
      <c r="AYB859" s="180">
        <f>VLOOKUP(AXY859,$A$879:$F$2508,6,FALSE)</f>
        <v>125</v>
      </c>
      <c r="AYC859" s="179" t="s">
        <v>65</v>
      </c>
      <c r="AYD859" s="10">
        <f>AYB859*1.3</f>
        <v>162.5</v>
      </c>
      <c r="AYE859" s="10"/>
      <c r="AYF859" s="239"/>
      <c r="AYG859" s="179" t="s">
        <v>117</v>
      </c>
      <c r="AYH859" s="361" t="s">
        <v>508</v>
      </c>
      <c r="AYJ859" s="180"/>
      <c r="AYK859" s="180">
        <f>VLOOKUP(AYH859,$A$879:$F$2508,6,FALSE)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1" t="s">
        <v>3301</v>
      </c>
      <c r="AYS859" s="180"/>
      <c r="AYT859" s="180">
        <f>VLOOKUP(AYQ859,$A$879:$F$2508,6,FALSE)</f>
        <v>0</v>
      </c>
      <c r="AYU859" s="179" t="s">
        <v>65</v>
      </c>
      <c r="AYV859" s="10">
        <f>AYT859*1.3</f>
        <v>0</v>
      </c>
      <c r="AYW859" s="10"/>
      <c r="AYX859" s="239"/>
      <c r="AYY859" s="179" t="s">
        <v>117</v>
      </c>
      <c r="AYZ859" s="361" t="s">
        <v>447</v>
      </c>
      <c r="AZB859" s="180"/>
      <c r="AZC859" s="180">
        <f>VLOOKUP(AYZ859,$A$879:$F$2508,6,FALSE)</f>
        <v>4</v>
      </c>
      <c r="AZD859" s="179" t="s">
        <v>65</v>
      </c>
      <c r="AZE859" s="10">
        <f>AZC859*1.3</f>
        <v>5.2</v>
      </c>
      <c r="AZF859" s="10"/>
      <c r="AZG859" s="239"/>
      <c r="AZH859" s="179" t="s">
        <v>117</v>
      </c>
      <c r="AZI859" s="361" t="s">
        <v>419</v>
      </c>
      <c r="AZK859" s="180"/>
      <c r="AZL859" s="180">
        <f>VLOOKUP(AZI859,$A$879:$F$2508,6,FALSE)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1" t="s">
        <v>2034</v>
      </c>
      <c r="AZT859" s="180"/>
      <c r="AZU859" s="180">
        <f>VLOOKUP(AZR859,$A$879:$F$2508,6,FALSE)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1" t="s">
        <v>3136</v>
      </c>
      <c r="BAC859" s="180"/>
      <c r="BAD859" s="180">
        <f>VLOOKUP(BAA859,$A$879:$F$2508,6,FALSE)</f>
        <v>39</v>
      </c>
      <c r="BAE859" s="179" t="s">
        <v>65</v>
      </c>
      <c r="BAF859" s="10">
        <f>BAD859*1.3</f>
        <v>50.7</v>
      </c>
      <c r="BAG859" s="10"/>
      <c r="BAH859" s="239"/>
      <c r="BAI859" s="179" t="s">
        <v>117</v>
      </c>
      <c r="BAJ859" s="441" t="s">
        <v>859</v>
      </c>
      <c r="BAL859" s="180"/>
      <c r="BAM859" s="180">
        <f>VLOOKUP(BAJ859,$A$879:$F$2508,6,FALSE)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1" t="s">
        <v>1696</v>
      </c>
      <c r="BAU859" s="180"/>
      <c r="BAV859" s="180">
        <f>VLOOKUP(BAS859,$A$879:$F$2508,6,FALSE)</f>
        <v>39</v>
      </c>
      <c r="BAW859" s="179" t="s">
        <v>65</v>
      </c>
      <c r="BAX859" s="10">
        <f>BAV859*1.3</f>
        <v>50.7</v>
      </c>
      <c r="BAY859" s="10"/>
      <c r="BAZ859" s="239"/>
      <c r="BBA859" s="179" t="s">
        <v>117</v>
      </c>
      <c r="BBB859" s="361" t="s">
        <v>2331</v>
      </c>
      <c r="BBD859" s="180"/>
      <c r="BBE859" s="180">
        <f>VLOOKUP(BBB859,$A$879:$F$2508,6,FALSE)</f>
        <v>156</v>
      </c>
      <c r="BBF859" s="179" t="s">
        <v>65</v>
      </c>
      <c r="BBG859" s="10">
        <f>BBE859*1.3</f>
        <v>202.8</v>
      </c>
      <c r="BBH859" s="10"/>
      <c r="BBI859" s="239"/>
      <c r="BBJ859" s="179" t="s">
        <v>117</v>
      </c>
      <c r="BBK859" s="361" t="s">
        <v>447</v>
      </c>
      <c r="BBM859" s="180"/>
      <c r="BBN859" s="180">
        <f>VLOOKUP(BBK859,$A$879:$F$2508,6,FALSE)</f>
        <v>4</v>
      </c>
      <c r="BBO859" s="179" t="s">
        <v>65</v>
      </c>
      <c r="BBP859" s="10">
        <f>BBN859*1.3</f>
        <v>5.2</v>
      </c>
      <c r="BBQ859" s="10"/>
      <c r="BBR859" s="239"/>
      <c r="BBS859" s="179" t="s">
        <v>117</v>
      </c>
      <c r="BBT859" s="367" t="s">
        <v>3256</v>
      </c>
      <c r="BBV859" s="180"/>
      <c r="BBW859" s="180">
        <f>VLOOKUP(BBT859,$A$879:$F$2508,6,FALSE)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1" t="s">
        <v>1706</v>
      </c>
      <c r="BCE859" s="180"/>
      <c r="BCF859" s="180">
        <f>VLOOKUP(BCC859,$A$879:$F$2508,6,FALSE)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1" t="s">
        <v>3475</v>
      </c>
      <c r="BCN859" s="180"/>
      <c r="BCO859" s="180">
        <f>VLOOKUP(BCL859,$A$879:$F$2508,6,FALSE)</f>
        <v>0</v>
      </c>
      <c r="BCP859" s="179" t="s">
        <v>65</v>
      </c>
      <c r="BCQ859" s="10">
        <f>BCO859*1.3</f>
        <v>0</v>
      </c>
      <c r="BCR859" s="10"/>
      <c r="BCS859" s="239"/>
      <c r="BCT859" s="179" t="s">
        <v>117</v>
      </c>
      <c r="BCU859" s="371" t="s">
        <v>1378</v>
      </c>
      <c r="BCW859" s="180"/>
      <c r="BCX859" s="180">
        <f>VLOOKUP(BCU859,$A$879:$F$2508,6,FALSE)</f>
        <v>10</v>
      </c>
      <c r="BCY859" s="179" t="s">
        <v>65</v>
      </c>
      <c r="BCZ859" s="10">
        <f>BCX859*1.3</f>
        <v>13</v>
      </c>
      <c r="BDA859" s="10"/>
      <c r="BDB859" s="239"/>
      <c r="BDC859" s="179" t="s">
        <v>117</v>
      </c>
      <c r="BDD859" s="367" t="s">
        <v>733</v>
      </c>
      <c r="BDF859" s="180"/>
      <c r="BDG859" s="180">
        <f>VLOOKUP(BDD859,$A$879:$F$2508,6,FALSE)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1" t="s">
        <v>3475</v>
      </c>
      <c r="BDO859" s="180"/>
      <c r="BDP859" s="180">
        <f>VLOOKUP(BDM859,$A$879:$F$2508,6,FALSE)</f>
        <v>0</v>
      </c>
      <c r="BDQ859" s="179" t="s">
        <v>65</v>
      </c>
      <c r="BDR859" s="10">
        <f>BDP859*1.3</f>
        <v>0</v>
      </c>
      <c r="BDS859" s="10"/>
      <c r="BDT859" s="239"/>
      <c r="BDU859" s="179" t="s">
        <v>117</v>
      </c>
      <c r="BDV859" s="361" t="s">
        <v>2049</v>
      </c>
      <c r="BDX859" s="180"/>
      <c r="BDY859" s="180">
        <f>VLOOKUP(BDV859,$A$879:$F$2508,6,FALSE)</f>
        <v>25</v>
      </c>
      <c r="BDZ859" s="179" t="s">
        <v>65</v>
      </c>
      <c r="BEA859" s="10">
        <f>BDY859*1.3</f>
        <v>32.5</v>
      </c>
      <c r="BEB859" s="10"/>
      <c r="BEC859" s="239"/>
      <c r="BED859" s="179" t="s">
        <v>117</v>
      </c>
      <c r="BEE859" s="361" t="s">
        <v>2572</v>
      </c>
      <c r="BEG859" s="180"/>
      <c r="BEH859" s="180">
        <f>VLOOKUP(BEE859,$A$879:$F$2508,6,FALSE)</f>
        <v>7</v>
      </c>
      <c r="BEI859" s="179" t="s">
        <v>65</v>
      </c>
      <c r="BEJ859" s="10">
        <f>BEH859*1.3</f>
        <v>9.1</v>
      </c>
      <c r="BEK859" s="10"/>
      <c r="BEL859" s="239"/>
      <c r="BEM859" s="179" t="s">
        <v>117</v>
      </c>
      <c r="BEN859" s="361" t="s">
        <v>3485</v>
      </c>
      <c r="BEP859" s="180"/>
      <c r="BEQ859" s="180">
        <f>VLOOKUP(BEN859,$A$879:$F$2508,6,FALSE)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1" t="s">
        <v>1702</v>
      </c>
      <c r="BEY859" s="180"/>
      <c r="BEZ859" s="180">
        <f>VLOOKUP(BEW859,$A$879:$F$2508,6,FALSE)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1" t="s">
        <v>447</v>
      </c>
      <c r="BFH859" s="180"/>
      <c r="BFI859" s="180">
        <f>VLOOKUP(BFF859,$A$879:$F$2508,6,FALSE)</f>
        <v>4</v>
      </c>
      <c r="BFJ859" s="179" t="s">
        <v>65</v>
      </c>
      <c r="BFK859" s="10">
        <f>BFI859*1.3</f>
        <v>5.2</v>
      </c>
      <c r="BFL859" s="10"/>
      <c r="BFM859" s="239"/>
      <c r="BFN859" s="179" t="s">
        <v>117</v>
      </c>
      <c r="BFO859" s="361" t="s">
        <v>734</v>
      </c>
      <c r="BFQ859" s="180"/>
      <c r="BFR859" s="180">
        <f>VLOOKUP(BFO859,$A$879:$F$2508,6,FALSE)</f>
        <v>0</v>
      </c>
      <c r="BFS859" s="179" t="s">
        <v>65</v>
      </c>
      <c r="BFT859" s="10">
        <f>BFR859*1.3</f>
        <v>0</v>
      </c>
      <c r="BFU859" s="10"/>
      <c r="BFV859" s="239"/>
      <c r="BFW859" s="179" t="s">
        <v>117</v>
      </c>
      <c r="BFX859" s="371" t="s">
        <v>2090</v>
      </c>
      <c r="BFZ859" s="180"/>
      <c r="BGA859" s="180">
        <f>VLOOKUP(BFX859,$A$879:$F$2508,6,FALSE)</f>
        <v>0</v>
      </c>
      <c r="BGB859" s="179" t="s">
        <v>65</v>
      </c>
      <c r="BGC859" s="10">
        <f>BGA859*1.3</f>
        <v>0</v>
      </c>
      <c r="BGD859" s="10"/>
      <c r="BGE859" s="239"/>
      <c r="BGF859" s="179" t="s">
        <v>117</v>
      </c>
      <c r="BGG859" s="361" t="s">
        <v>1013</v>
      </c>
      <c r="BGI859" s="180"/>
      <c r="BGJ859" s="180">
        <f>VLOOKUP(BGG859,$A$879:$F$2508,6,FALSE)</f>
        <v>0</v>
      </c>
      <c r="BGK859" s="179" t="s">
        <v>65</v>
      </c>
      <c r="BGL859" s="10">
        <f>BGJ859*1.3</f>
        <v>0</v>
      </c>
      <c r="BGM859" s="10"/>
      <c r="BGN859" s="239"/>
      <c r="BGO859" s="179" t="s">
        <v>117</v>
      </c>
      <c r="BGP859" s="371" t="s">
        <v>3113</v>
      </c>
      <c r="BGR859" s="180"/>
      <c r="BGS859" s="180">
        <f>VLOOKUP(BGP859,$A$879:$F$2508,6,FALSE)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1" t="s">
        <v>728</v>
      </c>
      <c r="BHA859" s="180"/>
      <c r="BHB859" s="180">
        <f>VLOOKUP(BGY859,$A$879:$F$2508,6,FALSE)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3" t="s">
        <v>3257</v>
      </c>
      <c r="D860" s="180"/>
      <c r="E860" s="180">
        <f>VLOOKUP(B860,$A$879:$F$2508,6,FALSE)</f>
        <v>125</v>
      </c>
      <c r="F860" s="179" t="s">
        <v>67</v>
      </c>
      <c r="G860" s="10">
        <f>E860*1.2</f>
        <v>150</v>
      </c>
      <c r="H860" s="10"/>
      <c r="I860" s="233"/>
      <c r="J860" s="179" t="s">
        <v>118</v>
      </c>
      <c r="K860" s="361" t="s">
        <v>614</v>
      </c>
      <c r="M860" s="180"/>
      <c r="N860" s="180">
        <f>VLOOKUP(K860,$A$879:$F$2508,6,FALSE)</f>
        <v>0</v>
      </c>
      <c r="O860" s="179" t="s">
        <v>67</v>
      </c>
      <c r="P860" s="10">
        <f>N860*1.2</f>
        <v>0</v>
      </c>
      <c r="Q860" s="10"/>
      <c r="R860" s="233"/>
      <c r="S860" s="179" t="s">
        <v>118</v>
      </c>
      <c r="T860" s="361" t="s">
        <v>419</v>
      </c>
      <c r="V860" s="180"/>
      <c r="W860" s="180">
        <f>VLOOKUP(T860,$A$879:$F$2508,6,FALSE)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1" t="s">
        <v>447</v>
      </c>
      <c r="AE860" s="180"/>
      <c r="AF860" s="180">
        <f>VLOOKUP(AC860,$A$879:$F$2508,6,FALSE)</f>
        <v>4</v>
      </c>
      <c r="AG860" s="179" t="s">
        <v>67</v>
      </c>
      <c r="AH860" s="10">
        <f>AF860*1.2</f>
        <v>4.8</v>
      </c>
      <c r="AI860" s="10"/>
      <c r="AJ860" s="233"/>
      <c r="AK860" s="179" t="s">
        <v>118</v>
      </c>
      <c r="AL860" s="361" t="s">
        <v>2331</v>
      </c>
      <c r="AN860" s="180"/>
      <c r="AO860" s="180">
        <f>VLOOKUP(AL860,$A$879:$F$2508,6,FALSE)</f>
        <v>156</v>
      </c>
      <c r="AP860" s="179" t="s">
        <v>67</v>
      </c>
      <c r="AQ860" s="10">
        <f>AO860*1.2</f>
        <v>187.2</v>
      </c>
      <c r="AR860" s="10"/>
      <c r="AS860" s="233"/>
      <c r="AT860" s="179" t="s">
        <v>118</v>
      </c>
      <c r="AU860" s="361" t="s">
        <v>614</v>
      </c>
      <c r="AW860" s="180"/>
      <c r="AX860" s="180">
        <f>VLOOKUP(AU860,$A$879:$F$2508,6,FALSE)</f>
        <v>0</v>
      </c>
      <c r="AY860" s="179" t="s">
        <v>67</v>
      </c>
      <c r="AZ860" s="10">
        <f>AX860*1.2</f>
        <v>0</v>
      </c>
      <c r="BA860" s="10"/>
      <c r="BB860" s="233"/>
      <c r="BC860" s="179" t="s">
        <v>118</v>
      </c>
      <c r="BD860" s="361" t="s">
        <v>2331</v>
      </c>
      <c r="BF860" s="180"/>
      <c r="BG860" s="180">
        <f>VLOOKUP(BD860,$A$879:$F$2508,6,FALSE)</f>
        <v>156</v>
      </c>
      <c r="BH860" s="179" t="s">
        <v>67</v>
      </c>
      <c r="BI860" s="10">
        <f>BG860*1.2</f>
        <v>187.2</v>
      </c>
      <c r="BJ860" s="10"/>
      <c r="BK860" s="233"/>
      <c r="BL860" s="179" t="s">
        <v>118</v>
      </c>
      <c r="BM860" s="361" t="s">
        <v>584</v>
      </c>
      <c r="BO860" s="180"/>
      <c r="BP860" s="180">
        <f>VLOOKUP(BM860,$A$879:$F$2508,6,FALSE)</f>
        <v>17</v>
      </c>
      <c r="BQ860" s="179" t="s">
        <v>67</v>
      </c>
      <c r="BR860" s="10">
        <f>BP860*1.2</f>
        <v>20.399999999999999</v>
      </c>
      <c r="BS860" s="10"/>
      <c r="BT860" s="233"/>
      <c r="BU860" s="179" t="s">
        <v>118</v>
      </c>
      <c r="BV860" s="361" t="s">
        <v>2331</v>
      </c>
      <c r="BX860" s="180"/>
      <c r="BY860" s="180">
        <f>VLOOKUP(BV860,$A$879:$F$2508,6,FALSE)</f>
        <v>156</v>
      </c>
      <c r="BZ860" s="179" t="s">
        <v>67</v>
      </c>
      <c r="CA860" s="10">
        <f>BY860*1.2</f>
        <v>187.2</v>
      </c>
      <c r="CB860" s="10"/>
      <c r="CC860" s="233"/>
      <c r="CD860" s="179" t="s">
        <v>118</v>
      </c>
      <c r="CE860" s="361" t="s">
        <v>2117</v>
      </c>
      <c r="CG860" s="180"/>
      <c r="CH860" s="180">
        <f>VLOOKUP(CE860,$A$879:$F$2508,6,FALSE)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1" t="s">
        <v>3136</v>
      </c>
      <c r="CP860" s="180"/>
      <c r="CQ860" s="180">
        <f>VLOOKUP(CN860,$A$879:$F$2508,6,FALSE)</f>
        <v>39</v>
      </c>
      <c r="CR860" s="179" t="s">
        <v>67</v>
      </c>
      <c r="CS860" s="10">
        <f>CQ860*1.2</f>
        <v>46.8</v>
      </c>
      <c r="CT860" s="10"/>
      <c r="CU860" s="233"/>
      <c r="CV860" s="179" t="s">
        <v>118</v>
      </c>
      <c r="CW860" s="361" t="s">
        <v>1395</v>
      </c>
      <c r="CY860" s="180"/>
      <c r="CZ860" s="180">
        <f>VLOOKUP(CW860,$A$879:$F$2508,6,FALSE)</f>
        <v>22</v>
      </c>
      <c r="DA860" s="179" t="s">
        <v>67</v>
      </c>
      <c r="DB860" s="10">
        <f>CZ860*1.2</f>
        <v>26.4</v>
      </c>
      <c r="DC860" s="10"/>
      <c r="DD860" s="233"/>
      <c r="DE860" s="179" t="s">
        <v>118</v>
      </c>
      <c r="DF860" s="361" t="s">
        <v>1696</v>
      </c>
      <c r="DH860" s="180"/>
      <c r="DI860" s="180">
        <f>VLOOKUP(DF860,$A$879:$F$2508,6,FALSE)</f>
        <v>39</v>
      </c>
      <c r="DJ860" s="179" t="s">
        <v>67</v>
      </c>
      <c r="DK860" s="10">
        <f>DI860*1.2</f>
        <v>46.8</v>
      </c>
      <c r="DL860" s="10"/>
      <c r="DM860" s="233"/>
      <c r="DN860" s="179" t="s">
        <v>118</v>
      </c>
      <c r="DO860" s="361" t="s">
        <v>419</v>
      </c>
      <c r="DQ860" s="180"/>
      <c r="DR860" s="180">
        <f>VLOOKUP(DO860,$A$879:$F$2508,6,FALSE)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1" t="s">
        <v>447</v>
      </c>
      <c r="DZ860" s="180"/>
      <c r="EA860" s="180">
        <f>VLOOKUP(DX860,$A$879:$F$2508,6,FALSE)</f>
        <v>4</v>
      </c>
      <c r="EB860" s="179" t="s">
        <v>67</v>
      </c>
      <c r="EC860" s="10">
        <f>EA860*1.2</f>
        <v>4.8</v>
      </c>
      <c r="ED860" s="10"/>
      <c r="EE860" s="233"/>
      <c r="EF860" s="179" t="s">
        <v>118</v>
      </c>
      <c r="EG860" s="361" t="s">
        <v>584</v>
      </c>
      <c r="EI860" s="180"/>
      <c r="EJ860" s="180">
        <f>VLOOKUP(EG860,$A$879:$F$2508,6,FALSE)</f>
        <v>17</v>
      </c>
      <c r="EK860" s="179" t="s">
        <v>67</v>
      </c>
      <c r="EL860" s="10">
        <f>EJ860*1.2</f>
        <v>20.399999999999999</v>
      </c>
      <c r="EM860" s="10"/>
      <c r="EN860" s="233"/>
      <c r="EO860" s="179" t="s">
        <v>118</v>
      </c>
      <c r="EP860" s="361" t="s">
        <v>1706</v>
      </c>
      <c r="ER860" s="180"/>
      <c r="ES860" s="180">
        <f>VLOOKUP(EP860,$A$879:$F$2508,6,FALSE)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1" t="s">
        <v>1148</v>
      </c>
      <c r="FA860" s="180"/>
      <c r="FB860" s="180">
        <f>VLOOKUP(EY860,$A$879:$F$2508,6,FALSE)</f>
        <v>119</v>
      </c>
      <c r="FC860" s="179" t="s">
        <v>67</v>
      </c>
      <c r="FD860" s="10">
        <f>FB860*1.2</f>
        <v>142.79999999999998</v>
      </c>
      <c r="FE860" s="10"/>
      <c r="FF860" s="233"/>
      <c r="FG860" s="179" t="s">
        <v>118</v>
      </c>
      <c r="FH860" s="361" t="s">
        <v>1148</v>
      </c>
      <c r="FJ860" s="180"/>
      <c r="FK860" s="180">
        <f>VLOOKUP(FH860,$A$879:$F$2508,6,FALSE)</f>
        <v>119</v>
      </c>
      <c r="FL860" s="179" t="s">
        <v>67</v>
      </c>
      <c r="FM860" s="10">
        <f>FK860*1.2</f>
        <v>142.79999999999998</v>
      </c>
      <c r="FN860" s="10"/>
      <c r="FO860" s="233"/>
      <c r="FP860" s="179" t="s">
        <v>118</v>
      </c>
      <c r="FQ860" s="361" t="s">
        <v>447</v>
      </c>
      <c r="FS860" s="180"/>
      <c r="FT860" s="180">
        <f>VLOOKUP(FQ860,$A$879:$F$2508,6,FALSE)</f>
        <v>4</v>
      </c>
      <c r="FU860" s="179" t="s">
        <v>67</v>
      </c>
      <c r="FV860" s="10">
        <f>FT860*1.2</f>
        <v>4.8</v>
      </c>
      <c r="FW860" s="10"/>
      <c r="FX860" s="233"/>
      <c r="FY860" s="179" t="s">
        <v>118</v>
      </c>
      <c r="FZ860" s="369" t="s">
        <v>183</v>
      </c>
      <c r="GB860" s="180"/>
      <c r="GC860" s="180" t="e">
        <f>VLOOKUP(FZ860,$A$879:$F$2508,6,FALSE)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1" t="s">
        <v>527</v>
      </c>
      <c r="GK860" s="180"/>
      <c r="GL860" s="180">
        <f>VLOOKUP(GI860,$A$879:$F$2508,6,FALSE)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1" t="s">
        <v>3136</v>
      </c>
      <c r="GT860" s="180"/>
      <c r="GU860" s="180">
        <f>VLOOKUP(GR860,$A$879:$F$2508,6,FALSE)</f>
        <v>39</v>
      </c>
      <c r="GV860" s="179" t="s">
        <v>67</v>
      </c>
      <c r="GW860" s="10">
        <f>GU860*1.2</f>
        <v>46.8</v>
      </c>
      <c r="GX860" s="10"/>
      <c r="GY860" s="233"/>
      <c r="GZ860" s="179" t="s">
        <v>118</v>
      </c>
      <c r="HA860" s="361" t="s">
        <v>3540</v>
      </c>
      <c r="HC860" s="180"/>
      <c r="HD860" s="180">
        <f>VLOOKUP(HA860,$A$879:$F$2508,6,FALSE)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1" t="s">
        <v>2331</v>
      </c>
      <c r="HL860" s="180"/>
      <c r="HM860" s="180">
        <f>VLOOKUP(HJ860,$A$879:$F$2508,6,FALSE)</f>
        <v>156</v>
      </c>
      <c r="HN860" s="179" t="s">
        <v>67</v>
      </c>
      <c r="HO860" s="10">
        <f>HM860*1.2</f>
        <v>187.2</v>
      </c>
      <c r="HP860" s="10"/>
      <c r="HQ860" s="233"/>
      <c r="HR860" s="179" t="s">
        <v>118</v>
      </c>
      <c r="HS860" s="361" t="s">
        <v>3136</v>
      </c>
      <c r="HU860" s="180"/>
      <c r="HV860" s="180">
        <f>VLOOKUP(HS860,$A$879:$F$2508,6,FALSE)</f>
        <v>39</v>
      </c>
      <c r="HW860" s="179" t="s">
        <v>67</v>
      </c>
      <c r="HX860" s="10">
        <f>HV860*1.2</f>
        <v>46.8</v>
      </c>
      <c r="HY860" s="10"/>
      <c r="HZ860" s="233"/>
      <c r="IA860" s="179" t="s">
        <v>118</v>
      </c>
      <c r="IB860" s="361" t="s">
        <v>2331</v>
      </c>
      <c r="ID860" s="180"/>
      <c r="IE860" s="180">
        <f>VLOOKUP(IB860,$A$879:$F$2508,6,FALSE)</f>
        <v>156</v>
      </c>
      <c r="IF860" s="179" t="s">
        <v>67</v>
      </c>
      <c r="IG860" s="10">
        <f>IE860*1.2</f>
        <v>187.2</v>
      </c>
      <c r="IH860" s="10"/>
      <c r="II860" s="233"/>
      <c r="IJ860" s="179" t="s">
        <v>118</v>
      </c>
      <c r="IK860" s="361" t="s">
        <v>414</v>
      </c>
      <c r="IM860" s="180"/>
      <c r="IN860" s="180">
        <f>VLOOKUP(IK860,$A$879:$F$2508,6,FALSE)</f>
        <v>0</v>
      </c>
      <c r="IO860" s="179" t="s">
        <v>67</v>
      </c>
      <c r="IP860" s="10">
        <f>IN860*1.2</f>
        <v>0</v>
      </c>
      <c r="IQ860" s="10"/>
      <c r="IR860" s="233"/>
      <c r="IS860" s="179" t="s">
        <v>118</v>
      </c>
      <c r="IT860" s="361" t="s">
        <v>2572</v>
      </c>
      <c r="IV860" s="180"/>
      <c r="IW860" s="180">
        <f>VLOOKUP(IT860,$A$879:$F$2508,6,FALSE)</f>
        <v>7</v>
      </c>
      <c r="IX860" s="179" t="s">
        <v>67</v>
      </c>
      <c r="IY860" s="10">
        <f>IW860*1.2</f>
        <v>8.4</v>
      </c>
      <c r="IZ860" s="10"/>
      <c r="JA860" s="233"/>
      <c r="JB860" s="179" t="s">
        <v>118</v>
      </c>
      <c r="JC860" s="361" t="s">
        <v>1696</v>
      </c>
      <c r="JE860" s="180"/>
      <c r="JF860" s="180">
        <f>VLOOKUP(JC860,$A$879:$F$2508,6,FALSE)</f>
        <v>39</v>
      </c>
      <c r="JG860" s="179" t="s">
        <v>67</v>
      </c>
      <c r="JH860" s="10">
        <f>JF860*1.2</f>
        <v>46.8</v>
      </c>
      <c r="JI860" s="10"/>
      <c r="JJ860" s="233"/>
      <c r="JK860" s="179" t="s">
        <v>118</v>
      </c>
      <c r="JL860" s="361" t="s">
        <v>3257</v>
      </c>
      <c r="JN860" s="180"/>
      <c r="JO860" s="180">
        <f>VLOOKUP(JL860,$A$879:$F$2508,6,FALSE)</f>
        <v>125</v>
      </c>
      <c r="JP860" s="179" t="s">
        <v>67</v>
      </c>
      <c r="JQ860" s="10">
        <f>JO860*1.2</f>
        <v>150</v>
      </c>
      <c r="JR860" s="10"/>
      <c r="JS860" s="233"/>
      <c r="JT860" s="179" t="s">
        <v>118</v>
      </c>
      <c r="JU860" s="361" t="s">
        <v>447</v>
      </c>
      <c r="JW860" s="180"/>
      <c r="JX860" s="180">
        <f>VLOOKUP(JU860,$A$879:$F$2508,6,FALSE)</f>
        <v>4</v>
      </c>
      <c r="JY860" s="179" t="s">
        <v>67</v>
      </c>
      <c r="JZ860" s="10">
        <f>JX860*1.2</f>
        <v>4.8</v>
      </c>
      <c r="KA860" s="10"/>
      <c r="KB860" s="233"/>
      <c r="KC860" s="179" t="s">
        <v>118</v>
      </c>
      <c r="KD860" s="369" t="s">
        <v>183</v>
      </c>
      <c r="KF860" s="180"/>
      <c r="KG860" s="180" t="e">
        <f>VLOOKUP(KD860,$A$879:$F$2508,6,FALSE)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1" t="s">
        <v>1739</v>
      </c>
      <c r="KO860" s="180"/>
      <c r="KP860" s="180">
        <f>VLOOKUP(KM860,$A$879:$F$2508,6,FALSE)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1" t="s">
        <v>1395</v>
      </c>
      <c r="KX860" s="180"/>
      <c r="KY860" s="180">
        <f>VLOOKUP(KV860,$A$879:$F$2508,6,FALSE)</f>
        <v>22</v>
      </c>
      <c r="KZ860" s="179" t="s">
        <v>67</v>
      </c>
      <c r="LA860" s="10">
        <f>KY860*1.2</f>
        <v>26.4</v>
      </c>
      <c r="LB860" s="10"/>
      <c r="LC860" s="233"/>
      <c r="LD860" s="179" t="s">
        <v>118</v>
      </c>
      <c r="LE860" s="369" t="s">
        <v>183</v>
      </c>
      <c r="LG860" s="180"/>
      <c r="LH860" s="180" t="e">
        <f>VLOOKUP(LE860,$A$879:$F$2508,6,FALSE)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1" t="s">
        <v>447</v>
      </c>
      <c r="LP860" s="180"/>
      <c r="LQ860" s="180">
        <f>VLOOKUP(LN860,$A$879:$F$2508,6,FALSE)</f>
        <v>4</v>
      </c>
      <c r="LR860" s="179" t="s">
        <v>67</v>
      </c>
      <c r="LS860" s="10">
        <f>LQ860*1.2</f>
        <v>4.8</v>
      </c>
      <c r="LT860" s="10"/>
      <c r="LU860" s="233"/>
      <c r="LV860" s="179" t="s">
        <v>118</v>
      </c>
      <c r="LW860" s="361" t="s">
        <v>508</v>
      </c>
      <c r="LY860" s="180"/>
      <c r="LZ860" s="180">
        <f>VLOOKUP(LW860,$A$879:$F$2508,6,FALSE)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1" t="s">
        <v>3394</v>
      </c>
      <c r="MH860" s="180"/>
      <c r="MI860" s="180">
        <f>VLOOKUP(MF860,$A$879:$F$2508,6,FALSE)</f>
        <v>12</v>
      </c>
      <c r="MJ860" s="179" t="s">
        <v>67</v>
      </c>
      <c r="MK860" s="10">
        <f>MI860*1.2</f>
        <v>14.399999999999999</v>
      </c>
      <c r="ML860" s="10"/>
      <c r="MM860" s="233"/>
      <c r="MN860" s="179" t="s">
        <v>118</v>
      </c>
      <c r="MO860" s="369" t="s">
        <v>183</v>
      </c>
      <c r="MQ860" s="180"/>
      <c r="MR860" s="180" t="e">
        <f>VLOOKUP(MO860,$A$879:$F$2508,6,FALSE)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1" t="s">
        <v>3257</v>
      </c>
      <c r="MZ860" s="180"/>
      <c r="NA860" s="180">
        <f>VLOOKUP(MX860,$A$879:$F$2508,6,FALSE)</f>
        <v>125</v>
      </c>
      <c r="NB860" s="179" t="s">
        <v>67</v>
      </c>
      <c r="NC860" s="10">
        <f>NA860*1.2</f>
        <v>150</v>
      </c>
      <c r="ND860" s="10"/>
      <c r="NE860" s="233"/>
      <c r="NF860" s="179" t="s">
        <v>118</v>
      </c>
      <c r="NG860" s="361" t="s">
        <v>447</v>
      </c>
      <c r="NI860" s="180"/>
      <c r="NJ860" s="180">
        <f>VLOOKUP(NG860,$A$879:$F$2508,6,FALSE)</f>
        <v>4</v>
      </c>
      <c r="NK860" s="179" t="s">
        <v>67</v>
      </c>
      <c r="NL860" s="10">
        <f>NJ860*1.2</f>
        <v>4.8</v>
      </c>
      <c r="NM860" s="10"/>
      <c r="NN860" s="233"/>
      <c r="NO860" s="179" t="s">
        <v>118</v>
      </c>
      <c r="NP860" s="361" t="s">
        <v>559</v>
      </c>
      <c r="NR860" s="180"/>
      <c r="NS860" s="180">
        <f>VLOOKUP(NP860,$A$879:$F$2508,6,FALSE)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1" t="s">
        <v>2331</v>
      </c>
      <c r="OA860" s="180"/>
      <c r="OB860" s="180">
        <f>VLOOKUP(NY860,$A$879:$F$2508,6,FALSE)</f>
        <v>156</v>
      </c>
      <c r="OC860" s="179" t="s">
        <v>67</v>
      </c>
      <c r="OD860" s="10">
        <f>OB860*1.2</f>
        <v>187.2</v>
      </c>
      <c r="OE860" s="10"/>
      <c r="OF860" s="233"/>
      <c r="OG860" s="179" t="s">
        <v>118</v>
      </c>
      <c r="OH860" s="361" t="s">
        <v>508</v>
      </c>
      <c r="OJ860" s="180"/>
      <c r="OK860" s="180">
        <f>VLOOKUP(OH860,$A$879:$F$2508,6,FALSE)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1" t="s">
        <v>3382</v>
      </c>
      <c r="OS860" s="180"/>
      <c r="OT860" s="180">
        <f>VLOOKUP(OQ860,$A$879:$F$2508,6,FALSE)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1" t="s">
        <v>1702</v>
      </c>
      <c r="PB860" s="180"/>
      <c r="PC860" s="180">
        <f>VLOOKUP(OZ860,$A$879:$F$2508,6,FALSE)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1" t="s">
        <v>559</v>
      </c>
      <c r="PK860" s="180"/>
      <c r="PL860" s="180">
        <f>VLOOKUP(PI860,$A$879:$F$2508,6,FALSE)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1" t="s">
        <v>859</v>
      </c>
      <c r="PT860" s="180"/>
      <c r="PU860" s="180">
        <f>VLOOKUP(PR860,$A$879:$F$2508,6,FALSE)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3" t="s">
        <v>728</v>
      </c>
      <c r="QC860" s="180"/>
      <c r="QD860" s="180">
        <f>VLOOKUP(QA860,$A$879:$F$2508,6,FALSE)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9" t="s">
        <v>183</v>
      </c>
      <c r="QL860" s="180"/>
      <c r="QM860" s="180" t="e">
        <f>VLOOKUP(QJ860,$A$879:$F$2508,6,FALSE)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1" t="s">
        <v>614</v>
      </c>
      <c r="QU860" s="180"/>
      <c r="QV860" s="180">
        <f>VLOOKUP(QS860,$A$879:$F$2508,6,FALSE)</f>
        <v>0</v>
      </c>
      <c r="QW860" s="179" t="s">
        <v>67</v>
      </c>
      <c r="QX860" s="10">
        <f>QV860*1.2</f>
        <v>0</v>
      </c>
      <c r="QY860" s="10"/>
      <c r="QZ860" s="233"/>
      <c r="RA860" s="179" t="s">
        <v>118</v>
      </c>
      <c r="RB860" s="361" t="s">
        <v>3148</v>
      </c>
      <c r="RD860" s="180"/>
      <c r="RE860" s="180">
        <f>VLOOKUP(RB860,$A$879:$F$2508,6,FALSE)</f>
        <v>26</v>
      </c>
      <c r="RF860" s="179" t="s">
        <v>67</v>
      </c>
      <c r="RG860" s="10">
        <f>RE860*1.2</f>
        <v>31.2</v>
      </c>
      <c r="RH860" s="10"/>
      <c r="RI860" s="233"/>
      <c r="RJ860" s="179" t="s">
        <v>118</v>
      </c>
      <c r="RK860" s="361" t="s">
        <v>838</v>
      </c>
      <c r="RM860" s="180"/>
      <c r="RN860" s="180">
        <f>VLOOKUP(RK860,$A$879:$F$2508,6,FALSE)</f>
        <v>12</v>
      </c>
      <c r="RO860" s="179" t="s">
        <v>67</v>
      </c>
      <c r="RP860" s="10">
        <f>RN860*1.2</f>
        <v>14.399999999999999</v>
      </c>
      <c r="RQ860" s="10"/>
      <c r="RR860" s="233"/>
      <c r="RS860" s="179" t="s">
        <v>118</v>
      </c>
      <c r="RT860" s="369" t="s">
        <v>183</v>
      </c>
      <c r="RV860" s="180"/>
      <c r="RW860" s="180" t="e">
        <f>VLOOKUP(RT860,$A$879:$F$2508,6,FALSE)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1" t="s">
        <v>859</v>
      </c>
      <c r="SE860" s="180"/>
      <c r="SF860" s="180">
        <f>VLOOKUP(SC860,$A$879:$F$2508,6,FALSE)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1" t="s">
        <v>2572</v>
      </c>
      <c r="SN860" s="180"/>
      <c r="SO860" s="180">
        <f>VLOOKUP(SL860,$A$879:$F$2508,6,FALSE)</f>
        <v>7</v>
      </c>
      <c r="SP860" s="179" t="s">
        <v>67</v>
      </c>
      <c r="SQ860" s="10">
        <f>SO860*1.2</f>
        <v>8.4</v>
      </c>
      <c r="SR860" s="10"/>
      <c r="SS860" s="239"/>
      <c r="ST860" s="179" t="s">
        <v>118</v>
      </c>
      <c r="SU860" s="361" t="s">
        <v>447</v>
      </c>
      <c r="SW860" s="180"/>
      <c r="SX860" s="180">
        <f>VLOOKUP(SU860,$A$879:$F$2508,6,FALSE)</f>
        <v>4</v>
      </c>
      <c r="SY860" s="179" t="s">
        <v>67</v>
      </c>
      <c r="SZ860" s="10">
        <f>SX860*1.2</f>
        <v>4.8</v>
      </c>
      <c r="TA860" s="10"/>
      <c r="TB860" s="239"/>
      <c r="TC860" s="179" t="s">
        <v>118</v>
      </c>
      <c r="TD860" s="369" t="s">
        <v>183</v>
      </c>
      <c r="TF860" s="180"/>
      <c r="TG860" s="180" t="e">
        <f>VLOOKUP(TD860,$A$879:$F$2508,6,FALSE)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1" t="s">
        <v>3257</v>
      </c>
      <c r="TO860" s="180"/>
      <c r="TP860" s="180">
        <f>VLOOKUP(TM860,$A$879:$F$2508,6,FALSE)</f>
        <v>125</v>
      </c>
      <c r="TQ860" s="179" t="s">
        <v>67</v>
      </c>
      <c r="TR860" s="10">
        <f>TP860*1.2</f>
        <v>150</v>
      </c>
      <c r="TS860" s="10"/>
      <c r="TT860" s="239"/>
      <c r="TU860" s="179" t="s">
        <v>118</v>
      </c>
      <c r="TV860" s="361" t="s">
        <v>746</v>
      </c>
      <c r="TX860" s="180"/>
      <c r="TY860" s="180">
        <f>VLOOKUP(TV860,$A$879:$F$2508,6,FALSE)</f>
        <v>4</v>
      </c>
      <c r="TZ860" s="179" t="s">
        <v>67</v>
      </c>
      <c r="UA860" s="10">
        <f>TY860*1.2</f>
        <v>4.8</v>
      </c>
      <c r="UB860" s="10"/>
      <c r="UC860" s="239"/>
      <c r="UD860" s="179" t="s">
        <v>118</v>
      </c>
      <c r="UE860" s="361" t="s">
        <v>577</v>
      </c>
      <c r="UG860" s="180"/>
      <c r="UH860" s="180">
        <f>VLOOKUP(UE860,$A$879:$F$2508,6,FALSE)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9" t="s">
        <v>183</v>
      </c>
      <c r="UP860" s="180"/>
      <c r="UQ860" s="180" t="e">
        <f>VLOOKUP(UN860,$A$879:$F$2508,6,FALSE)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1" t="s">
        <v>3260</v>
      </c>
      <c r="UY860" s="180"/>
      <c r="UZ860" s="180">
        <f>VLOOKUP(UW860,$A$879:$F$2508,6,FALSE)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9" t="s">
        <v>183</v>
      </c>
      <c r="VH860" s="180"/>
      <c r="VI860" s="180" t="e">
        <f>VLOOKUP(VF860,$A$879:$F$2508,6,FALSE)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1" t="s">
        <v>2065</v>
      </c>
      <c r="VQ860" s="180"/>
      <c r="VR860" s="180">
        <f>VLOOKUP(VO860,$A$879:$F$2508,6,FALSE)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9" t="s">
        <v>183</v>
      </c>
      <c r="VZ860" s="180"/>
      <c r="WA860" s="180" t="e">
        <f>VLOOKUP(VX860,$A$879:$F$2508,6,FALSE)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1" t="s">
        <v>1706</v>
      </c>
      <c r="WI860" s="180"/>
      <c r="WJ860" s="180">
        <f>VLOOKUP(WG860,$A$879:$F$2508,6,FALSE)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1" t="s">
        <v>447</v>
      </c>
      <c r="WQ860" s="180"/>
      <c r="WR860" s="180"/>
      <c r="WS860" s="180">
        <f>VLOOKUP(WP860,$A$879:$F$2508,6,FALSE)</f>
        <v>4</v>
      </c>
      <c r="WT860" s="179" t="s">
        <v>67</v>
      </c>
      <c r="WU860" s="10">
        <f>WS860*1.2</f>
        <v>4.8</v>
      </c>
      <c r="WV860" s="10"/>
      <c r="WW860" s="239"/>
      <c r="WX860" s="179" t="s">
        <v>118</v>
      </c>
      <c r="WY860" s="361" t="s">
        <v>614</v>
      </c>
      <c r="XA860" s="180"/>
      <c r="XB860" s="180">
        <f>VLOOKUP(WY860,$A$879:$F$2508,6,FALSE)</f>
        <v>0</v>
      </c>
      <c r="XC860" s="179" t="s">
        <v>67</v>
      </c>
      <c r="XD860" s="10">
        <f>XB860*1.2</f>
        <v>0</v>
      </c>
      <c r="XF860" s="239"/>
      <c r="XG860" s="179" t="s">
        <v>118</v>
      </c>
      <c r="XH860" s="371" t="s">
        <v>1739</v>
      </c>
      <c r="XJ860" s="180"/>
      <c r="XK860" s="180">
        <f>VLOOKUP(XH860,$A$879:$F$2508,6,FALSE)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1" t="s">
        <v>3339</v>
      </c>
      <c r="XS860" s="180"/>
      <c r="XT860" s="180">
        <f>VLOOKUP(XQ860,$A$879:$F$2508,6,FALSE)</f>
        <v>0</v>
      </c>
      <c r="XU860" s="179" t="s">
        <v>67</v>
      </c>
      <c r="XV860" s="10">
        <f>XT860*1.2</f>
        <v>0</v>
      </c>
      <c r="XW860" s="10"/>
      <c r="XX860" s="239"/>
      <c r="XY860" s="179" t="s">
        <v>118</v>
      </c>
      <c r="XZ860" s="361" t="s">
        <v>508</v>
      </c>
      <c r="YB860" s="180"/>
      <c r="YC860" s="180">
        <f>VLOOKUP(XZ860,$A$879:$F$2508,6,FALSE)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1" t="s">
        <v>1706</v>
      </c>
      <c r="YK860" s="180"/>
      <c r="YL860" s="180">
        <f>VLOOKUP(YI860,$A$879:$F$2508,6,FALSE)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1" t="s">
        <v>3323</v>
      </c>
      <c r="YT860" s="180"/>
      <c r="YU860" s="180">
        <f>VLOOKUP(YR860,$A$879:$F$2508,6,FALSE)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1" t="s">
        <v>1148</v>
      </c>
      <c r="ZC860" s="180"/>
      <c r="ZD860" s="180">
        <f>VLOOKUP(ZA860,$A$879:$F$2508,6,FALSE)</f>
        <v>119</v>
      </c>
      <c r="ZE860" s="179" t="s">
        <v>67</v>
      </c>
      <c r="ZF860" s="10">
        <f>ZD860*1.2</f>
        <v>142.79999999999998</v>
      </c>
      <c r="ZH860" s="239"/>
      <c r="ZI860" s="179" t="s">
        <v>118</v>
      </c>
      <c r="ZJ860" s="361" t="s">
        <v>838</v>
      </c>
      <c r="ZL860" s="180"/>
      <c r="ZM860" s="180">
        <f>VLOOKUP(ZJ860,$A$879:$F$2508,6,FALSE)</f>
        <v>12</v>
      </c>
      <c r="ZN860" s="179" t="s">
        <v>67</v>
      </c>
      <c r="ZO860" s="10">
        <f>ZM860*1.2</f>
        <v>14.399999999999999</v>
      </c>
      <c r="ZQ860" s="239"/>
      <c r="ZR860" s="179" t="s">
        <v>118</v>
      </c>
      <c r="ZS860" s="361" t="s">
        <v>555</v>
      </c>
      <c r="ZU860" s="180"/>
      <c r="ZV860" s="180">
        <f>VLOOKUP(ZS860,$A$879:$F$2508,6,FALSE)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1" t="s">
        <v>2599</v>
      </c>
      <c r="AAD860" s="180"/>
      <c r="AAE860" s="180">
        <f>VLOOKUP(AAB860,$A$879:$F$2508,6,FALSE)</f>
        <v>18</v>
      </c>
      <c r="AAF860" s="179" t="s">
        <v>67</v>
      </c>
      <c r="AAG860" s="10">
        <f>AAE860*1.2</f>
        <v>21.599999999999998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VLOOKUP(AAK860,$A$879:$F$2508,6,FALSE)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1" t="s">
        <v>626</v>
      </c>
      <c r="AAV860" s="180"/>
      <c r="AAW860" s="180">
        <f>VLOOKUP(AAT860,$A$879:$F$2508,6,FALSE)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5" t="s">
        <v>3475</v>
      </c>
      <c r="ABE860" s="180"/>
      <c r="ABF860" s="180">
        <f>VLOOKUP(ABC860,$A$879:$F$2508,6,FALSE)</f>
        <v>0</v>
      </c>
      <c r="ABG860" s="179" t="s">
        <v>67</v>
      </c>
      <c r="ABH860" s="10">
        <f>ABF860*1.2</f>
        <v>0</v>
      </c>
      <c r="ABI860" s="10"/>
      <c r="ABJ860" s="239"/>
      <c r="ABK860" s="179" t="s">
        <v>118</v>
      </c>
      <c r="ABL860" s="361" t="s">
        <v>1696</v>
      </c>
      <c r="ABN860" s="180"/>
      <c r="ABO860" s="180">
        <f>VLOOKUP(ABL860,$A$879:$F$2508,6,FALSE)</f>
        <v>39</v>
      </c>
      <c r="ABP860" s="179" t="s">
        <v>67</v>
      </c>
      <c r="ABQ860" s="10">
        <f>ABO860*1.2</f>
        <v>46.8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VLOOKUP(ABU860,$A$879:$F$2508,6,FALSE)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VLOOKUP(ACD860,$A$879:$F$2508,6,FALSE)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VLOOKUP(ACM860,$A$879:$F$2508,6,FALSE)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VLOOKUP(ACV860,$A$879:$F$2508,6,FALSE)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1" t="s">
        <v>419</v>
      </c>
      <c r="ADG860" s="180"/>
      <c r="ADH860" s="180">
        <f>VLOOKUP(ADE860,$A$879:$F$2508,6,FALSE)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VLOOKUP(ADN860,$A$879:$F$2508,6,FALSE)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1" t="s">
        <v>2656</v>
      </c>
      <c r="ADY860" s="180"/>
      <c r="ADZ860" s="180">
        <f>VLOOKUP(ADW860,$A$879:$F$2508,6,FALSE)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VLOOKUP(AEF860,$A$879:$F$2508,6,FALSE)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VLOOKUP(AEO860,$A$879:$F$2508,6,FALSE)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VLOOKUP(AEX860,$A$879:$F$2508,6,FALSE)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VLOOKUP(AFG860,$A$879:$F$2508,6,FALSE)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VLOOKUP(AFP860,$A$879:$F$2508,6,FALSE)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1" t="s">
        <v>3257</v>
      </c>
      <c r="AGA860" s="180"/>
      <c r="AGB860" s="180">
        <f>VLOOKUP(AFY860,$A$879:$F$2508,6,FALSE)</f>
        <v>125</v>
      </c>
      <c r="AGC860" s="179" t="s">
        <v>67</v>
      </c>
      <c r="AGD860" s="10">
        <f>AGB860*1.2</f>
        <v>150</v>
      </c>
      <c r="AGE860" s="10"/>
      <c r="AGF860" s="239"/>
      <c r="AGG860" s="179" t="s">
        <v>118</v>
      </c>
      <c r="AGH860" s="361" t="s">
        <v>3136</v>
      </c>
      <c r="AGJ860" s="180"/>
      <c r="AGK860" s="180">
        <f>VLOOKUP(AGH860,$A$879:$F$2508,6,FALSE)</f>
        <v>39</v>
      </c>
      <c r="AGL860" s="179" t="s">
        <v>67</v>
      </c>
      <c r="AGM860" s="10">
        <f>AGK860*1.2</f>
        <v>46.8</v>
      </c>
      <c r="AGN860" s="10"/>
      <c r="AGO860" s="239"/>
      <c r="AGP860" s="179" t="s">
        <v>118</v>
      </c>
      <c r="AGQ860" s="361" t="s">
        <v>419</v>
      </c>
      <c r="AGS860" s="180"/>
      <c r="AGT860" s="180">
        <f>VLOOKUP(AGQ860,$A$879:$F$2508,6,FALSE)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1" t="s">
        <v>2331</v>
      </c>
      <c r="AHB860" s="180"/>
      <c r="AHC860" s="180">
        <f>VLOOKUP(AGZ860,$A$879:$F$2508,6,FALSE)</f>
        <v>156</v>
      </c>
      <c r="AHD860" s="179" t="s">
        <v>67</v>
      </c>
      <c r="AHE860" s="10">
        <f>AHC860*1.2</f>
        <v>187.2</v>
      </c>
      <c r="AHF860" s="10"/>
      <c r="AHG860" s="239"/>
      <c r="AHH860" s="179" t="s">
        <v>118</v>
      </c>
      <c r="AHI860" s="441" t="s">
        <v>3477</v>
      </c>
      <c r="AHK860" s="180"/>
      <c r="AHL860" s="180">
        <f>VLOOKUP(AHI860,$A$879:$F$2508,6,FALSE)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1" t="s">
        <v>3136</v>
      </c>
      <c r="AHT860" s="180"/>
      <c r="AHU860" s="180">
        <f>VLOOKUP(AHR860,$A$879:$F$2508,6,FALSE)</f>
        <v>39</v>
      </c>
      <c r="AHV860" s="179" t="s">
        <v>67</v>
      </c>
      <c r="AHW860" s="10">
        <f>AHU860*1.2</f>
        <v>46.8</v>
      </c>
      <c r="AHX860" s="10"/>
      <c r="AHY860" s="239"/>
      <c r="AHZ860" s="179" t="s">
        <v>118</v>
      </c>
      <c r="AIA860" s="361" t="s">
        <v>3113</v>
      </c>
      <c r="AIC860" s="180"/>
      <c r="AID860" s="180">
        <f>VLOOKUP(AIA860,$A$879:$F$2508,6,FALSE)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1" t="s">
        <v>3136</v>
      </c>
      <c r="AIL860" s="180"/>
      <c r="AIM860" s="180">
        <f>VLOOKUP(AIJ860,$A$879:$F$2508,6,FALSE)</f>
        <v>39</v>
      </c>
      <c r="AIN860" s="179" t="s">
        <v>67</v>
      </c>
      <c r="AIO860" s="10">
        <f>AIM860*1.2</f>
        <v>46.8</v>
      </c>
      <c r="AIP860" s="10"/>
      <c r="AIQ860" s="239"/>
      <c r="AIR860" s="179" t="s">
        <v>118</v>
      </c>
      <c r="AIS860" s="361" t="s">
        <v>1696</v>
      </c>
      <c r="AIU860" s="180"/>
      <c r="AIV860" s="180">
        <f>VLOOKUP(AIS860,$A$879:$F$2508,6,FALSE)</f>
        <v>39</v>
      </c>
      <c r="AIW860" s="179" t="s">
        <v>67</v>
      </c>
      <c r="AIX860" s="10">
        <f>AIV860*1.2</f>
        <v>46.8</v>
      </c>
      <c r="AIY860" s="10"/>
      <c r="AIZ860" s="239"/>
      <c r="AJA860" s="179" t="s">
        <v>118</v>
      </c>
      <c r="AJB860" s="371" t="s">
        <v>1739</v>
      </c>
      <c r="AJD860" s="180"/>
      <c r="AJE860" s="180">
        <f>VLOOKUP(AJB860,$A$879:$F$2508,6,FALSE)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1" t="s">
        <v>3136</v>
      </c>
      <c r="AJM860" s="180"/>
      <c r="AJN860" s="180">
        <f>VLOOKUP(AJK860,$A$879:$F$2508,6,FALSE)</f>
        <v>39</v>
      </c>
      <c r="AJO860" s="179" t="s">
        <v>67</v>
      </c>
      <c r="AJP860" s="10">
        <f>AJN860*1.2</f>
        <v>46.8</v>
      </c>
      <c r="AJQ860" s="10"/>
      <c r="AJR860" s="239"/>
      <c r="AJS860" s="179" t="s">
        <v>118</v>
      </c>
      <c r="AJT860" s="367" t="s">
        <v>559</v>
      </c>
      <c r="AJV860" s="180"/>
      <c r="AJW860" s="180">
        <f>VLOOKUP(AJT860,$A$879:$F$2508,6,FALSE)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1" t="s">
        <v>1706</v>
      </c>
      <c r="AKE860" s="180"/>
      <c r="AKF860" s="180">
        <f>VLOOKUP(AKC860,$A$879:$F$2508,6,FALSE)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1" t="s">
        <v>3475</v>
      </c>
      <c r="AKN860" s="180"/>
      <c r="AKO860" s="180">
        <f>VLOOKUP(AKL860,$A$879:$F$2508,6,FALSE)</f>
        <v>0</v>
      </c>
      <c r="AKP860" s="179" t="s">
        <v>67</v>
      </c>
      <c r="AKQ860" s="10">
        <f>AKO860*1.2</f>
        <v>0</v>
      </c>
      <c r="AKR860" s="10"/>
      <c r="AKS860" s="239"/>
      <c r="AKT860" s="179" t="s">
        <v>118</v>
      </c>
      <c r="AKU860" s="361" t="s">
        <v>1706</v>
      </c>
      <c r="AKW860" s="180"/>
      <c r="AKX860" s="180">
        <f>VLOOKUP(AKU860,$A$879:$F$2508,6,FALSE)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1" t="s">
        <v>1148</v>
      </c>
      <c r="ALF860" s="180"/>
      <c r="ALG860" s="180">
        <f>VLOOKUP(ALD860,$A$879:$F$2508,6,FALSE)</f>
        <v>119</v>
      </c>
      <c r="ALH860" s="179" t="s">
        <v>67</v>
      </c>
      <c r="ALI860" s="10">
        <f>ALG860*1.2</f>
        <v>142.79999999999998</v>
      </c>
      <c r="ALJ860" s="10"/>
      <c r="ALK860" s="239"/>
      <c r="ALL860" s="179" t="s">
        <v>118</v>
      </c>
      <c r="ALM860" s="361" t="s">
        <v>3113</v>
      </c>
      <c r="ALO860" s="180"/>
      <c r="ALP860" s="180">
        <f>VLOOKUP(ALM860,$A$879:$F$2508,6,FALSE)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1" t="s">
        <v>1368</v>
      </c>
      <c r="ALX860" s="180"/>
      <c r="ALY860" s="180">
        <f>VLOOKUP(ALV860,$A$879:$F$2508,6,FALSE)</f>
        <v>15</v>
      </c>
      <c r="ALZ860" s="179" t="s">
        <v>67</v>
      </c>
      <c r="AMA860" s="10">
        <f>ALY860*1.2</f>
        <v>18</v>
      </c>
      <c r="AMB860" s="10"/>
      <c r="AMC860" s="239"/>
      <c r="AMD860" s="179" t="s">
        <v>118</v>
      </c>
      <c r="AME860" s="444" t="s">
        <v>3475</v>
      </c>
      <c r="AMG860" s="180"/>
      <c r="AMH860" s="180">
        <f>VLOOKUP(AME860,$A$879:$F$2508,6,FALSE)</f>
        <v>0</v>
      </c>
      <c r="AMI860" s="179" t="s">
        <v>67</v>
      </c>
      <c r="AMJ860" s="10">
        <f>AMH860*1.2</f>
        <v>0</v>
      </c>
      <c r="AMK860" s="10"/>
      <c r="AML860" s="239"/>
      <c r="AMM860" s="179" t="s">
        <v>118</v>
      </c>
      <c r="AMN860" s="363" t="s">
        <v>3475</v>
      </c>
      <c r="AMP860" s="180"/>
      <c r="AMQ860" s="180">
        <f>VLOOKUP(AMN860,$A$879:$F$2508,6,FALSE)</f>
        <v>0</v>
      </c>
      <c r="AMR860" s="179" t="s">
        <v>67</v>
      </c>
      <c r="AMS860" s="10">
        <f>AMQ860*1.2</f>
        <v>0</v>
      </c>
      <c r="AMT860" s="10"/>
      <c r="AMU860" s="239"/>
      <c r="AMV860" s="179" t="s">
        <v>118</v>
      </c>
      <c r="AMW860" s="361" t="s">
        <v>1696</v>
      </c>
      <c r="AMY860" s="180"/>
      <c r="AMZ860" s="180">
        <f>VLOOKUP(AMW860,$A$879:$F$2508,6,FALSE)</f>
        <v>39</v>
      </c>
      <c r="ANA860" s="179" t="s">
        <v>67</v>
      </c>
      <c r="ANB860" s="10">
        <f>AMZ860*1.2</f>
        <v>46.8</v>
      </c>
      <c r="ANC860" s="10"/>
      <c r="AND860" s="239"/>
      <c r="ANE860" s="179" t="s">
        <v>118</v>
      </c>
      <c r="ANF860" s="361" t="s">
        <v>1696</v>
      </c>
      <c r="ANH860" s="180"/>
      <c r="ANI860" s="180">
        <f>VLOOKUP(ANF860,$A$879:$F$2508,6,FALSE)</f>
        <v>39</v>
      </c>
      <c r="ANJ860" s="179" t="s">
        <v>67</v>
      </c>
      <c r="ANK860" s="10">
        <f>ANI860*1.2</f>
        <v>46.8</v>
      </c>
      <c r="ANL860" s="10"/>
      <c r="ANM860" s="239"/>
      <c r="ANN860" s="179" t="s">
        <v>118</v>
      </c>
      <c r="ANO860" s="371" t="s">
        <v>626</v>
      </c>
      <c r="ANQ860" s="180"/>
      <c r="ANR860" s="180">
        <f>VLOOKUP(ANO860,$A$879:$F$2508,6,FALSE)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1" t="s">
        <v>728</v>
      </c>
      <c r="ANZ860" s="180"/>
      <c r="AOA860" s="180">
        <f>VLOOKUP(ANX860,$A$879:$F$2508,6,FALSE)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VLOOKUP(AOG860,$A$879:$F$2508,6,FALSE)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1" t="s">
        <v>2988</v>
      </c>
      <c r="AOR860" s="180"/>
      <c r="AOS860" s="180">
        <f>VLOOKUP(AOP860,$A$879:$F$2508,6,FALSE)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7" t="s">
        <v>1696</v>
      </c>
      <c r="APA860" s="180"/>
      <c r="APB860" s="180">
        <f>VLOOKUP(AOY860,$A$879:$F$2508,6,FALSE)</f>
        <v>39</v>
      </c>
      <c r="APC860" s="179" t="s">
        <v>67</v>
      </c>
      <c r="APD860" s="10">
        <f>APB860*1.2</f>
        <v>46.8</v>
      </c>
      <c r="APE860" s="10"/>
      <c r="APF860" s="239"/>
      <c r="APG860" s="179" t="s">
        <v>118</v>
      </c>
      <c r="APH860" s="361" t="s">
        <v>559</v>
      </c>
      <c r="APJ860" s="180"/>
      <c r="APK860" s="180">
        <f>VLOOKUP(APH860,$A$879:$F$2508,6,FALSE)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VLOOKUP(APQ860,$A$879:$F$2508,6,FALSE)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1" t="s">
        <v>2652</v>
      </c>
      <c r="AQB860" s="180"/>
      <c r="AQC860" s="180">
        <f>VLOOKUP(APZ860,$A$879:$F$2508,6,FALSE)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1" t="s">
        <v>2652</v>
      </c>
      <c r="AQK860" s="180"/>
      <c r="AQL860" s="180">
        <f>VLOOKUP(AQI860,$A$879:$F$2508,6,FALSE)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VLOOKUP(AQR860,$A$879:$F$2508,6,FALSE)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VLOOKUP(ARA860,$A$879:$F$2508,6,FALSE)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VLOOKUP(ARJ860,$A$879:$F$2508,6,FALSE)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VLOOKUP(ARS860,$A$879:$F$2508,6,FALSE)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1" t="s">
        <v>733</v>
      </c>
      <c r="ASD860" s="180"/>
      <c r="ASE860" s="180">
        <f>VLOOKUP(ASB860,$A$879:$F$2508,6,FALSE)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VLOOKUP(ASK860,$A$879:$F$2508,6,FALSE)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1" t="s">
        <v>3540</v>
      </c>
      <c r="ASV860" s="180"/>
      <c r="ASW860" s="180">
        <f>VLOOKUP(AST860,$A$879:$F$2508,6,FALSE)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VLOOKUP(ATC860,$A$879:$F$2508,6,FALSE)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VLOOKUP(ATL860,$A$879:$F$2508,6,FALSE)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VLOOKUP(ATU860,$A$879:$F$2508,6,FALSE)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VLOOKUP(AUD860,$A$879:$F$2508,6,FALSE)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VLOOKUP(AUM860,$A$879:$F$2508,6,FALSE)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VLOOKUP(AUV860,$A$879:$F$2508,6,FALSE)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VLOOKUP(AVE860,$A$879:$F$2508,6,FALSE)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VLOOKUP(AVN860,$A$879:$F$2508,6,FALSE)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VLOOKUP(AVW860,$A$879:$F$2508,6,FALSE)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VLOOKUP(AWF860,$A$879:$F$2508,6,FALSE)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1" t="s">
        <v>1368</v>
      </c>
      <c r="AWQ860" s="180"/>
      <c r="AWR860" s="180">
        <f>VLOOKUP(AWO860,$A$879:$F$2508,6,FALSE)</f>
        <v>15</v>
      </c>
      <c r="AWS860" s="179" t="s">
        <v>67</v>
      </c>
      <c r="AWT860" s="10">
        <f>AWR860*1.2</f>
        <v>18</v>
      </c>
      <c r="AWU860" s="10"/>
      <c r="AWV860" s="239"/>
      <c r="AWW860" s="179" t="s">
        <v>118</v>
      </c>
      <c r="AWX860" s="361" t="s">
        <v>1395</v>
      </c>
      <c r="AWZ860" s="180"/>
      <c r="AXA860" s="180">
        <f>VLOOKUP(AWX860,$A$879:$F$2508,6,FALSE)</f>
        <v>22</v>
      </c>
      <c r="AXB860" s="179" t="s">
        <v>67</v>
      </c>
      <c r="AXC860" s="10">
        <f>AXA860*1.2</f>
        <v>26.4</v>
      </c>
      <c r="AXD860" s="10"/>
      <c r="AXE860" s="239"/>
      <c r="AXF860" s="179" t="s">
        <v>118</v>
      </c>
      <c r="AXG860" s="361" t="s">
        <v>1718</v>
      </c>
      <c r="AXI860" s="180"/>
      <c r="AXJ860" s="180">
        <f>VLOOKUP(AXG860,$A$879:$F$2508,6,FALSE)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1" t="s">
        <v>623</v>
      </c>
      <c r="AXR860" s="180"/>
      <c r="AXS860" s="180">
        <f>VLOOKUP(AXP860,$A$879:$F$2508,6,FALSE)</f>
        <v>0</v>
      </c>
      <c r="AXT860" s="179" t="s">
        <v>67</v>
      </c>
      <c r="AXU860" s="10">
        <f>AXS860*1.2</f>
        <v>0</v>
      </c>
      <c r="AXV860" s="10"/>
      <c r="AXW860" s="239"/>
      <c r="AXX860" s="179" t="s">
        <v>118</v>
      </c>
      <c r="AXY860" s="361" t="s">
        <v>3113</v>
      </c>
      <c r="AYA860" s="180"/>
      <c r="AYB860" s="180">
        <f>VLOOKUP(AXY860,$A$879:$F$2508,6,FALSE)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1" t="s">
        <v>419</v>
      </c>
      <c r="AYJ860" s="180"/>
      <c r="AYK860" s="180">
        <f>VLOOKUP(AYH860,$A$879:$F$2508,6,FALSE)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1" t="s">
        <v>419</v>
      </c>
      <c r="AYS860" s="180"/>
      <c r="AYT860" s="180">
        <f>VLOOKUP(AYQ860,$A$879:$F$2508,6,FALSE)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1" t="s">
        <v>1696</v>
      </c>
      <c r="AZB860" s="180"/>
      <c r="AZC860" s="180">
        <f>VLOOKUP(AYZ860,$A$879:$F$2508,6,FALSE)</f>
        <v>39</v>
      </c>
      <c r="AZD860" s="179" t="s">
        <v>67</v>
      </c>
      <c r="AZE860" s="10">
        <f>AZC860*1.2</f>
        <v>46.8</v>
      </c>
      <c r="AZF860" s="10"/>
      <c r="AZG860" s="239"/>
      <c r="AZH860" s="179" t="s">
        <v>118</v>
      </c>
      <c r="AZI860" s="361" t="s">
        <v>1368</v>
      </c>
      <c r="AZK860" s="180"/>
      <c r="AZL860" s="180">
        <f>VLOOKUP(AZI860,$A$879:$F$2508,6,FALSE)</f>
        <v>15</v>
      </c>
      <c r="AZM860" s="179" t="s">
        <v>67</v>
      </c>
      <c r="AZN860" s="10">
        <f>AZL860*1.2</f>
        <v>18</v>
      </c>
      <c r="AZO860" s="10"/>
      <c r="AZP860" s="239"/>
      <c r="AZQ860" s="179" t="s">
        <v>118</v>
      </c>
      <c r="AZR860" s="361" t="s">
        <v>1395</v>
      </c>
      <c r="AZT860" s="180"/>
      <c r="AZU860" s="180">
        <f>VLOOKUP(AZR860,$A$879:$F$2508,6,FALSE)</f>
        <v>22</v>
      </c>
      <c r="AZV860" s="179" t="s">
        <v>67</v>
      </c>
      <c r="AZW860" s="10">
        <f>AZU860*1.2</f>
        <v>26.4</v>
      </c>
      <c r="AZX860" s="10"/>
      <c r="AZY860" s="239"/>
      <c r="AZZ860" s="179" t="s">
        <v>118</v>
      </c>
      <c r="BAA860" s="361" t="s">
        <v>2572</v>
      </c>
      <c r="BAC860" s="180"/>
      <c r="BAD860" s="180">
        <f>VLOOKUP(BAA860,$A$879:$F$2508,6,FALSE)</f>
        <v>7</v>
      </c>
      <c r="BAE860" s="179" t="s">
        <v>67</v>
      </c>
      <c r="BAF860" s="10">
        <f>BAD860*1.2</f>
        <v>8.4</v>
      </c>
      <c r="BAG860" s="10"/>
      <c r="BAH860" s="239"/>
      <c r="BAI860" s="179" t="s">
        <v>118</v>
      </c>
      <c r="BAJ860" s="441" t="s">
        <v>2626</v>
      </c>
      <c r="BAL860" s="180"/>
      <c r="BAM860" s="180">
        <f>VLOOKUP(BAJ860,$A$879:$F$2508,6,FALSE)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1" t="s">
        <v>1395</v>
      </c>
      <c r="BAU860" s="180"/>
      <c r="BAV860" s="180">
        <f>VLOOKUP(BAS860,$A$879:$F$2508,6,FALSE)</f>
        <v>22</v>
      </c>
      <c r="BAW860" s="179" t="s">
        <v>67</v>
      </c>
      <c r="BAX860" s="10">
        <f>BAV860*1.2</f>
        <v>26.4</v>
      </c>
      <c r="BAY860" s="10"/>
      <c r="BAZ860" s="239"/>
      <c r="BBA860" s="179" t="s">
        <v>118</v>
      </c>
      <c r="BBB860" s="361" t="s">
        <v>419</v>
      </c>
      <c r="BBD860" s="180"/>
      <c r="BBE860" s="180">
        <f>VLOOKUP(BBB860,$A$879:$F$2508,6,FALSE)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1" t="s">
        <v>733</v>
      </c>
      <c r="BBM860" s="180"/>
      <c r="BBN860" s="180">
        <f>VLOOKUP(BBK860,$A$879:$F$2508,6,FALSE)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7" t="s">
        <v>614</v>
      </c>
      <c r="BBV860" s="180"/>
      <c r="BBW860" s="180">
        <f>VLOOKUP(BBT860,$A$879:$F$2508,6,FALSE)</f>
        <v>0</v>
      </c>
      <c r="BBX860" s="179" t="s">
        <v>67</v>
      </c>
      <c r="BBY860" s="10">
        <f>BBW860*1.2</f>
        <v>0</v>
      </c>
      <c r="BBZ860" s="10"/>
      <c r="BCA860" s="239"/>
      <c r="BCB860" s="179" t="s">
        <v>118</v>
      </c>
      <c r="BCC860" s="361" t="s">
        <v>1486</v>
      </c>
      <c r="BCE860" s="180"/>
      <c r="BCF860" s="180">
        <f>VLOOKUP(BCC860,$A$879:$F$2508,6,FALSE)</f>
        <v>18</v>
      </c>
      <c r="BCG860" s="179" t="s">
        <v>67</v>
      </c>
      <c r="BCH860" s="10">
        <f>BCF860*1.2</f>
        <v>21.599999999999998</v>
      </c>
      <c r="BCI860" s="10"/>
      <c r="BCJ860" s="239"/>
      <c r="BCK860" s="179" t="s">
        <v>118</v>
      </c>
      <c r="BCL860" s="361" t="s">
        <v>447</v>
      </c>
      <c r="BCN860" s="180"/>
      <c r="BCO860" s="180">
        <f>VLOOKUP(BCL860,$A$879:$F$2508,6,FALSE)</f>
        <v>4</v>
      </c>
      <c r="BCP860" s="179" t="s">
        <v>67</v>
      </c>
      <c r="BCQ860" s="10">
        <f>BCO860*1.2</f>
        <v>4.8</v>
      </c>
      <c r="BCR860" s="10"/>
      <c r="BCS860" s="239"/>
      <c r="BCT860" s="179" t="s">
        <v>118</v>
      </c>
      <c r="BCU860" s="371" t="s">
        <v>728</v>
      </c>
      <c r="BCW860" s="180"/>
      <c r="BCX860" s="180">
        <f>VLOOKUP(BCU860,$A$879:$F$2508,6,FALSE)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7" t="s">
        <v>442</v>
      </c>
      <c r="BDF860" s="180"/>
      <c r="BDG860" s="180">
        <f>VLOOKUP(BDD860,$A$879:$F$2508,6,FALSE)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1" t="s">
        <v>614</v>
      </c>
      <c r="BDO860" s="180"/>
      <c r="BDP860" s="180">
        <f>VLOOKUP(BDM860,$A$879:$F$2508,6,FALSE)</f>
        <v>0</v>
      </c>
      <c r="BDQ860" s="179" t="s">
        <v>67</v>
      </c>
      <c r="BDR860" s="10">
        <f>BDP860*1.2</f>
        <v>0</v>
      </c>
      <c r="BDS860" s="10"/>
      <c r="BDT860" s="239"/>
      <c r="BDU860" s="179" t="s">
        <v>118</v>
      </c>
      <c r="BDV860" s="361" t="s">
        <v>728</v>
      </c>
      <c r="BDX860" s="180"/>
      <c r="BDY860" s="180">
        <f>VLOOKUP(BDV860,$A$879:$F$2508,6,FALSE)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1" t="s">
        <v>3323</v>
      </c>
      <c r="BEG860" s="180"/>
      <c r="BEH860" s="180">
        <f>VLOOKUP(BEE860,$A$879:$F$2508,6,FALSE)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1" t="s">
        <v>2352</v>
      </c>
      <c r="BEP860" s="180"/>
      <c r="BEQ860" s="180">
        <f>VLOOKUP(BEN860,$A$879:$F$2508,6,FALSE)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1" t="s">
        <v>447</v>
      </c>
      <c r="BEY860" s="180"/>
      <c r="BEZ860" s="180">
        <f>VLOOKUP(BEW860,$A$879:$F$2508,6,FALSE)</f>
        <v>4</v>
      </c>
      <c r="BFA860" s="179" t="s">
        <v>67</v>
      </c>
      <c r="BFB860" s="10">
        <f>BEZ860*1.2</f>
        <v>4.8</v>
      </c>
      <c r="BFC860" s="10"/>
      <c r="BFD860" s="239"/>
      <c r="BFE860" s="179" t="s">
        <v>118</v>
      </c>
      <c r="BFF860" s="361" t="s">
        <v>487</v>
      </c>
      <c r="BFH860" s="180"/>
      <c r="BFI860" s="180">
        <f>VLOOKUP(BFF860,$A$879:$F$2508,6,FALSE)</f>
        <v>0</v>
      </c>
      <c r="BFJ860" s="179" t="s">
        <v>67</v>
      </c>
      <c r="BFK860" s="10">
        <f>BFI860*1.2</f>
        <v>0</v>
      </c>
      <c r="BFL860" s="10"/>
      <c r="BFM860" s="239"/>
      <c r="BFN860" s="179" t="s">
        <v>118</v>
      </c>
      <c r="BFO860" s="361" t="s">
        <v>1696</v>
      </c>
      <c r="BFQ860" s="180"/>
      <c r="BFR860" s="180">
        <f>VLOOKUP(BFO860,$A$879:$F$2508,6,FALSE)</f>
        <v>39</v>
      </c>
      <c r="BFS860" s="179" t="s">
        <v>67</v>
      </c>
      <c r="BFT860" s="10">
        <f>BFR860*1.2</f>
        <v>46.8</v>
      </c>
      <c r="BFU860" s="10"/>
      <c r="BFV860" s="239"/>
      <c r="BFW860" s="179" t="s">
        <v>118</v>
      </c>
      <c r="BFX860" s="371" t="s">
        <v>3301</v>
      </c>
      <c r="BFZ860" s="180"/>
      <c r="BGA860" s="180">
        <f>VLOOKUP(BFX860,$A$879:$F$2508,6,FALSE)</f>
        <v>0</v>
      </c>
      <c r="BGB860" s="179" t="s">
        <v>67</v>
      </c>
      <c r="BGC860" s="10">
        <f>BGA860*1.2</f>
        <v>0</v>
      </c>
      <c r="BGD860" s="10"/>
      <c r="BGE860" s="239"/>
      <c r="BGF860" s="179" t="s">
        <v>118</v>
      </c>
      <c r="BGG860" s="361" t="s">
        <v>1486</v>
      </c>
      <c r="BGI860" s="180"/>
      <c r="BGJ860" s="180">
        <f>VLOOKUP(BGG860,$A$879:$F$2508,6,FALSE)</f>
        <v>18</v>
      </c>
      <c r="BGK860" s="179" t="s">
        <v>67</v>
      </c>
      <c r="BGL860" s="10">
        <f>BGJ860*1.2</f>
        <v>21.599999999999998</v>
      </c>
      <c r="BGM860" s="10"/>
      <c r="BGN860" s="239"/>
      <c r="BGO860" s="179" t="s">
        <v>118</v>
      </c>
      <c r="BGP860" s="371" t="s">
        <v>734</v>
      </c>
      <c r="BGR860" s="180"/>
      <c r="BGS860" s="180">
        <f>VLOOKUP(BGP860,$A$879:$F$2508,6,FALSE)</f>
        <v>0</v>
      </c>
      <c r="BGT860" s="179" t="s">
        <v>67</v>
      </c>
      <c r="BGU860" s="10">
        <f>BGS860*1.2</f>
        <v>0</v>
      </c>
      <c r="BGV860" s="10"/>
      <c r="BGW860" s="239"/>
      <c r="BGX860" s="179" t="s">
        <v>118</v>
      </c>
      <c r="BGY860" s="361" t="s">
        <v>1706</v>
      </c>
      <c r="BHA860" s="180"/>
      <c r="BHB860" s="180">
        <f>VLOOKUP(BGY860,$A$879:$F$2508,6,FALSE)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3" t="s">
        <v>3136</v>
      </c>
      <c r="D861" s="180"/>
      <c r="E861" s="180">
        <f>VLOOKUP(B861,$A$879:$F$2508,6,FALSE)</f>
        <v>39</v>
      </c>
      <c r="F861" s="179" t="s">
        <v>69</v>
      </c>
      <c r="G861" s="10">
        <f>E861*1.1</f>
        <v>42.900000000000006</v>
      </c>
      <c r="H861" s="10"/>
      <c r="I861" s="233"/>
      <c r="J861" s="179" t="s">
        <v>119</v>
      </c>
      <c r="K861" s="361" t="s">
        <v>447</v>
      </c>
      <c r="M861" s="180"/>
      <c r="N861" s="180">
        <f>VLOOKUP(K861,$A$879:$F$2508,6,FALSE)</f>
        <v>4</v>
      </c>
      <c r="O861" s="179" t="s">
        <v>69</v>
      </c>
      <c r="P861" s="10">
        <f>N861*1.1</f>
        <v>4.4000000000000004</v>
      </c>
      <c r="Q861" s="10"/>
      <c r="R861" s="233"/>
      <c r="S861" s="179" t="s">
        <v>119</v>
      </c>
      <c r="T861" s="361" t="s">
        <v>447</v>
      </c>
      <c r="V861" s="180"/>
      <c r="W861" s="180">
        <f>VLOOKUP(T861,$A$879:$F$2508,6,FALSE)</f>
        <v>4</v>
      </c>
      <c r="X861" s="179" t="s">
        <v>69</v>
      </c>
      <c r="Y861" s="10">
        <f>W861*1.1</f>
        <v>4.4000000000000004</v>
      </c>
      <c r="Z861" s="10"/>
      <c r="AA861" s="233"/>
      <c r="AB861" s="179" t="s">
        <v>119</v>
      </c>
      <c r="AC861" s="361" t="s">
        <v>3257</v>
      </c>
      <c r="AE861" s="180"/>
      <c r="AF861" s="180">
        <f>VLOOKUP(AC861,$A$879:$F$2508,6,FALSE)</f>
        <v>125</v>
      </c>
      <c r="AG861" s="179" t="s">
        <v>69</v>
      </c>
      <c r="AH861" s="10">
        <f>AF861*1.1</f>
        <v>137.5</v>
      </c>
      <c r="AI861" s="10"/>
      <c r="AJ861" s="233"/>
      <c r="AK861" s="179" t="s">
        <v>119</v>
      </c>
      <c r="AL861" s="361" t="s">
        <v>3257</v>
      </c>
      <c r="AN861" s="180"/>
      <c r="AO861" s="180">
        <f>VLOOKUP(AL861,$A$879:$F$2508,6,FALSE)</f>
        <v>125</v>
      </c>
      <c r="AP861" s="179" t="s">
        <v>69</v>
      </c>
      <c r="AQ861" s="10">
        <f>AO861*1.1</f>
        <v>137.5</v>
      </c>
      <c r="AR861" s="10"/>
      <c r="AS861" s="233"/>
      <c r="AT861" s="179" t="s">
        <v>119</v>
      </c>
      <c r="AU861" s="361" t="s">
        <v>3475</v>
      </c>
      <c r="AW861" s="180"/>
      <c r="AX861" s="180">
        <f>VLOOKUP(AU861,$A$879:$F$2508,6,FALSE)</f>
        <v>0</v>
      </c>
      <c r="AY861" s="179" t="s">
        <v>69</v>
      </c>
      <c r="AZ861" s="10">
        <f>AX861*1.1</f>
        <v>0</v>
      </c>
      <c r="BA861" s="10"/>
      <c r="BB861" s="233"/>
      <c r="BC861" s="179" t="s">
        <v>119</v>
      </c>
      <c r="BD861" s="361" t="s">
        <v>2599</v>
      </c>
      <c r="BF861" s="180"/>
      <c r="BG861" s="180">
        <f>VLOOKUP(BD861,$A$879:$F$2508,6,FALSE)</f>
        <v>18</v>
      </c>
      <c r="BH861" s="179" t="s">
        <v>69</v>
      </c>
      <c r="BI861" s="10">
        <f>BG861*1.1</f>
        <v>19.8</v>
      </c>
      <c r="BJ861" s="10"/>
      <c r="BK861" s="233"/>
      <c r="BL861" s="179" t="s">
        <v>119</v>
      </c>
      <c r="BM861" s="361" t="s">
        <v>3382</v>
      </c>
      <c r="BO861" s="180"/>
      <c r="BP861" s="180">
        <f>VLOOKUP(BM861,$A$879:$F$2508,6,FALSE)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1" t="s">
        <v>3136</v>
      </c>
      <c r="BX861" s="180"/>
      <c r="BY861" s="180">
        <f>VLOOKUP(BV861,$A$879:$F$2508,6,FALSE)</f>
        <v>39</v>
      </c>
      <c r="BZ861" s="179" t="s">
        <v>69</v>
      </c>
      <c r="CA861" s="10">
        <f>BY861*1.1</f>
        <v>42.900000000000006</v>
      </c>
      <c r="CB861" s="10"/>
      <c r="CC861" s="233"/>
      <c r="CD861" s="179" t="s">
        <v>119</v>
      </c>
      <c r="CE861" s="361" t="s">
        <v>1395</v>
      </c>
      <c r="CG861" s="180"/>
      <c r="CH861" s="180">
        <f>VLOOKUP(CE861,$A$879:$F$2508,6,FALSE)</f>
        <v>22</v>
      </c>
      <c r="CI861" s="179" t="s">
        <v>69</v>
      </c>
      <c r="CJ861" s="10">
        <f>CH861*1.1</f>
        <v>24.200000000000003</v>
      </c>
      <c r="CK861" s="10"/>
      <c r="CL861" s="233"/>
      <c r="CM861" s="179" t="s">
        <v>119</v>
      </c>
      <c r="CN861" s="361" t="s">
        <v>3256</v>
      </c>
      <c r="CP861" s="180"/>
      <c r="CQ861" s="180">
        <f>VLOOKUP(CN861,$A$879:$F$2508,6,FALSE)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1" t="s">
        <v>447</v>
      </c>
      <c r="CY861" s="180"/>
      <c r="CZ861" s="180">
        <f>VLOOKUP(CW861,$A$879:$F$2508,6,FALSE)</f>
        <v>4</v>
      </c>
      <c r="DA861" s="179" t="s">
        <v>69</v>
      </c>
      <c r="DB861" s="10">
        <f>CZ861*1.1</f>
        <v>4.4000000000000004</v>
      </c>
      <c r="DC861" s="10"/>
      <c r="DD861" s="233"/>
      <c r="DE861" s="179" t="s">
        <v>119</v>
      </c>
      <c r="DF861" s="361" t="s">
        <v>3475</v>
      </c>
      <c r="DH861" s="180"/>
      <c r="DI861" s="180">
        <f>VLOOKUP(DF861,$A$879:$F$2508,6,FALSE)</f>
        <v>0</v>
      </c>
      <c r="DJ861" s="179" t="s">
        <v>69</v>
      </c>
      <c r="DK861" s="10">
        <f>DI861*1.1</f>
        <v>0</v>
      </c>
      <c r="DL861" s="10"/>
      <c r="DM861" s="233"/>
      <c r="DN861" s="179" t="s">
        <v>119</v>
      </c>
      <c r="DO861" s="361" t="s">
        <v>508</v>
      </c>
      <c r="DQ861" s="180"/>
      <c r="DR861" s="180">
        <f>VLOOKUP(DO861,$A$879:$F$2508,6,FALSE)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1" t="s">
        <v>1706</v>
      </c>
      <c r="DZ861" s="180"/>
      <c r="EA861" s="180">
        <f>VLOOKUP(DX861,$A$879:$F$2508,6,FALSE)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1" t="s">
        <v>559</v>
      </c>
      <c r="EI861" s="180"/>
      <c r="EJ861" s="180">
        <f>VLOOKUP(EG861,$A$879:$F$2508,6,FALSE)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1" t="s">
        <v>1702</v>
      </c>
      <c r="ER861" s="180"/>
      <c r="ES861" s="180">
        <f>VLOOKUP(EP861,$A$879:$F$2508,6,FALSE)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1" t="s">
        <v>447</v>
      </c>
      <c r="FA861" s="180"/>
      <c r="FB861" s="180">
        <f>VLOOKUP(EY861,$A$879:$F$2508,6,FALSE)</f>
        <v>4</v>
      </c>
      <c r="FC861" s="179" t="s">
        <v>69</v>
      </c>
      <c r="FD861" s="10">
        <f>FB861*1.1</f>
        <v>4.4000000000000004</v>
      </c>
      <c r="FE861" s="10"/>
      <c r="FF861" s="233"/>
      <c r="FG861" s="179" t="s">
        <v>119</v>
      </c>
      <c r="FH861" s="361" t="s">
        <v>3382</v>
      </c>
      <c r="FJ861" s="180"/>
      <c r="FK861" s="180">
        <f>VLOOKUP(FH861,$A$879:$F$2508,6,FALSE)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1" t="s">
        <v>514</v>
      </c>
      <c r="FS861" s="180"/>
      <c r="FT861" s="180">
        <f>VLOOKUP(FQ861,$A$879:$F$2508,6,FALSE)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9" t="s">
        <v>183</v>
      </c>
      <c r="GB861" s="180"/>
      <c r="GC861" s="180" t="e">
        <f>VLOOKUP(FZ861,$A$879:$F$2508,6,FALSE)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1" t="s">
        <v>728</v>
      </c>
      <c r="GK861" s="180"/>
      <c r="GL861" s="180">
        <f>VLOOKUP(GI861,$A$879:$F$2508,6,FALSE)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1" t="s">
        <v>2599</v>
      </c>
      <c r="GT861" s="180"/>
      <c r="GU861" s="180">
        <f>VLOOKUP(GR861,$A$879:$F$2508,6,FALSE)</f>
        <v>18</v>
      </c>
      <c r="GV861" s="179" t="s">
        <v>69</v>
      </c>
      <c r="GW861" s="10">
        <f>GU861*1.1</f>
        <v>19.8</v>
      </c>
      <c r="GX861" s="10"/>
      <c r="GY861" s="233"/>
      <c r="GZ861" s="179" t="s">
        <v>119</v>
      </c>
      <c r="HA861" s="361" t="s">
        <v>3148</v>
      </c>
      <c r="HC861" s="180"/>
      <c r="HD861" s="180">
        <f>VLOOKUP(HA861,$A$879:$F$2508,6,FALSE)</f>
        <v>26</v>
      </c>
      <c r="HE861" s="179" t="s">
        <v>69</v>
      </c>
      <c r="HF861" s="10">
        <f>HD861*1.1</f>
        <v>28.6</v>
      </c>
      <c r="HG861" s="10"/>
      <c r="HH861" s="233"/>
      <c r="HI861" s="179" t="s">
        <v>119</v>
      </c>
      <c r="HJ861" s="361" t="s">
        <v>728</v>
      </c>
      <c r="HL861" s="180"/>
      <c r="HM861" s="180">
        <f>VLOOKUP(HJ861,$A$879:$F$2508,6,FALSE)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1" t="s">
        <v>2331</v>
      </c>
      <c r="HU861" s="180"/>
      <c r="HV861" s="180">
        <f>VLOOKUP(HS861,$A$879:$F$2508,6,FALSE)</f>
        <v>156</v>
      </c>
      <c r="HW861" s="179" t="s">
        <v>69</v>
      </c>
      <c r="HX861" s="10">
        <f>HV861*1.1</f>
        <v>171.60000000000002</v>
      </c>
      <c r="HY861" s="10"/>
      <c r="HZ861" s="233"/>
      <c r="IA861" s="179" t="s">
        <v>119</v>
      </c>
      <c r="IB861" s="361" t="s">
        <v>1739</v>
      </c>
      <c r="ID861" s="180"/>
      <c r="IE861" s="180">
        <f>VLOOKUP(IB861,$A$879:$F$2508,6,FALSE)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1" t="s">
        <v>2585</v>
      </c>
      <c r="IM861" s="180"/>
      <c r="IN861" s="180">
        <f>VLOOKUP(IK861,$A$879:$F$2508,6,FALSE)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1" t="s">
        <v>1706</v>
      </c>
      <c r="IV861" s="180"/>
      <c r="IW861" s="180">
        <f>VLOOKUP(IT861,$A$879:$F$2508,6,FALSE)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1" t="s">
        <v>614</v>
      </c>
      <c r="JE861" s="180"/>
      <c r="JF861" s="180">
        <f>VLOOKUP(JC861,$A$879:$F$2508,6,FALSE)</f>
        <v>0</v>
      </c>
      <c r="JG861" s="179" t="s">
        <v>69</v>
      </c>
      <c r="JH861" s="10">
        <f>JF861*1.1</f>
        <v>0</v>
      </c>
      <c r="JI861" s="10"/>
      <c r="JJ861" s="233"/>
      <c r="JK861" s="179" t="s">
        <v>119</v>
      </c>
      <c r="JL861" s="361" t="s">
        <v>3136</v>
      </c>
      <c r="JN861" s="180"/>
      <c r="JO861" s="180">
        <f>VLOOKUP(JL861,$A$879:$F$2508,6,FALSE)</f>
        <v>39</v>
      </c>
      <c r="JP861" s="179" t="s">
        <v>69</v>
      </c>
      <c r="JQ861" s="10">
        <f>JO861*1.1</f>
        <v>42.900000000000006</v>
      </c>
      <c r="JR861" s="10"/>
      <c r="JS861" s="233"/>
      <c r="JT861" s="179" t="s">
        <v>119</v>
      </c>
      <c r="JU861" s="361" t="s">
        <v>3475</v>
      </c>
      <c r="JW861" s="180"/>
      <c r="JX861" s="180">
        <f>VLOOKUP(JU861,$A$879:$F$2508,6,FALSE)</f>
        <v>0</v>
      </c>
      <c r="JY861" s="179" t="s">
        <v>69</v>
      </c>
      <c r="JZ861" s="10">
        <f>JX861*1.1</f>
        <v>0</v>
      </c>
      <c r="KA861" s="10"/>
      <c r="KB861" s="233"/>
      <c r="KC861" s="179" t="s">
        <v>119</v>
      </c>
      <c r="KD861" s="369" t="s">
        <v>183</v>
      </c>
      <c r="KF861" s="180"/>
      <c r="KG861" s="180" t="e">
        <f>VLOOKUP(KD861,$A$879:$F$2508,6,FALSE)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1" t="s">
        <v>1706</v>
      </c>
      <c r="KO861" s="180"/>
      <c r="KP861" s="180">
        <f>VLOOKUP(KM861,$A$879:$F$2508,6,FALSE)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1" t="s">
        <v>447</v>
      </c>
      <c r="KX861" s="180"/>
      <c r="KY861" s="180">
        <f>VLOOKUP(KV861,$A$879:$F$2508,6,FALSE)</f>
        <v>4</v>
      </c>
      <c r="KZ861" s="179" t="s">
        <v>69</v>
      </c>
      <c r="LA861" s="10">
        <f>KY861*1.1</f>
        <v>4.4000000000000004</v>
      </c>
      <c r="LB861" s="10"/>
      <c r="LC861" s="233"/>
      <c r="LD861" s="179" t="s">
        <v>119</v>
      </c>
      <c r="LE861" s="369" t="s">
        <v>183</v>
      </c>
      <c r="LG861" s="180"/>
      <c r="LH861" s="180" t="e">
        <f>VLOOKUP(LE861,$A$879:$F$2508,6,FALSE)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1" t="s">
        <v>419</v>
      </c>
      <c r="LP861" s="180"/>
      <c r="LQ861" s="180">
        <f>VLOOKUP(LN861,$A$879:$F$2508,6,FALSE)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1" t="s">
        <v>414</v>
      </c>
      <c r="LY861" s="180"/>
      <c r="LZ861" s="180">
        <f>VLOOKUP(LW861,$A$879:$F$2508,6,FALSE)</f>
        <v>0</v>
      </c>
      <c r="MA861" s="179" t="s">
        <v>69</v>
      </c>
      <c r="MB861" s="10">
        <f>LZ861*1.1</f>
        <v>0</v>
      </c>
      <c r="MC861" s="10"/>
      <c r="MD861" s="233"/>
      <c r="ME861" s="179" t="s">
        <v>119</v>
      </c>
      <c r="MF861" s="361" t="s">
        <v>1368</v>
      </c>
      <c r="MH861" s="180"/>
      <c r="MI861" s="180">
        <f>VLOOKUP(MF861,$A$879:$F$2508,6,FALSE)</f>
        <v>15</v>
      </c>
      <c r="MJ861" s="179" t="s">
        <v>69</v>
      </c>
      <c r="MK861" s="10">
        <f>MI861*1.1</f>
        <v>16.5</v>
      </c>
      <c r="ML861" s="10"/>
      <c r="MM861" s="233"/>
      <c r="MN861" s="179" t="s">
        <v>119</v>
      </c>
      <c r="MO861" s="369" t="s">
        <v>183</v>
      </c>
      <c r="MQ861" s="180"/>
      <c r="MR861" s="180" t="e">
        <f>VLOOKUP(MO861,$A$879:$F$2508,6,FALSE)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1" t="s">
        <v>447</v>
      </c>
      <c r="MZ861" s="180"/>
      <c r="NA861" s="180">
        <f>VLOOKUP(MX861,$A$879:$F$2508,6,FALSE)</f>
        <v>4</v>
      </c>
      <c r="NB861" s="179" t="s">
        <v>69</v>
      </c>
      <c r="NC861" s="10">
        <f>NA861*1.1</f>
        <v>4.4000000000000004</v>
      </c>
      <c r="ND861" s="10"/>
      <c r="NE861" s="233"/>
      <c r="NF861" s="179" t="s">
        <v>119</v>
      </c>
      <c r="NG861" s="361" t="s">
        <v>859</v>
      </c>
      <c r="NI861" s="180"/>
      <c r="NJ861" s="180">
        <f>VLOOKUP(NG861,$A$879:$F$2508,6,FALSE)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1" t="s">
        <v>1706</v>
      </c>
      <c r="NR861" s="180"/>
      <c r="NS861" s="180">
        <f>VLOOKUP(NP861,$A$879:$F$2508,6,FALSE)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1" t="s">
        <v>3113</v>
      </c>
      <c r="OA861" s="180"/>
      <c r="OB861" s="180">
        <f>VLOOKUP(NY861,$A$879:$F$2508,6,FALSE)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1" t="s">
        <v>733</v>
      </c>
      <c r="OJ861" s="180"/>
      <c r="OK861" s="180">
        <f>VLOOKUP(OH861,$A$879:$F$2508,6,FALSE)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1" t="s">
        <v>3256</v>
      </c>
      <c r="OS861" s="180"/>
      <c r="OT861" s="180">
        <f>VLOOKUP(OQ861,$A$879:$F$2508,6,FALSE)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1" t="s">
        <v>3327</v>
      </c>
      <c r="PB861" s="180"/>
      <c r="PC861" s="180">
        <f>VLOOKUP(OZ861,$A$879:$F$2508,6,FALSE)</f>
        <v>0</v>
      </c>
      <c r="PD861" s="179" t="s">
        <v>69</v>
      </c>
      <c r="PE861" s="10">
        <f>PC861*1.1</f>
        <v>0</v>
      </c>
      <c r="PF861" s="10"/>
      <c r="PG861" s="233"/>
      <c r="PH861" s="179" t="s">
        <v>119</v>
      </c>
      <c r="PI861" s="361" t="s">
        <v>623</v>
      </c>
      <c r="PK861" s="180"/>
      <c r="PL861" s="180">
        <f>VLOOKUP(PI861,$A$879:$F$2508,6,FALSE)</f>
        <v>0</v>
      </c>
      <c r="PM861" s="179" t="s">
        <v>69</v>
      </c>
      <c r="PN861" s="10">
        <f>PL861*1.1</f>
        <v>0</v>
      </c>
      <c r="PO861" s="10"/>
      <c r="PP861" s="233"/>
      <c r="PQ861" s="179" t="s">
        <v>119</v>
      </c>
      <c r="PR861" s="361" t="s">
        <v>2656</v>
      </c>
      <c r="PT861" s="180"/>
      <c r="PU861" s="180">
        <f>VLOOKUP(PR861,$A$879:$F$2508,6,FALSE)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3" t="s">
        <v>1702</v>
      </c>
      <c r="QC861" s="180"/>
      <c r="QD861" s="180">
        <f>VLOOKUP(QA861,$A$879:$F$2508,6,FALSE)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9" t="s">
        <v>183</v>
      </c>
      <c r="QL861" s="180"/>
      <c r="QM861" s="180" t="e">
        <f>VLOOKUP(QJ861,$A$879:$F$2508,6,FALSE)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1" t="s">
        <v>2626</v>
      </c>
      <c r="QU861" s="180"/>
      <c r="QV861" s="180">
        <f>VLOOKUP(QS861,$A$879:$F$2508,6,FALSE)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1" t="s">
        <v>623</v>
      </c>
      <c r="RD861" s="180"/>
      <c r="RE861" s="180">
        <f>VLOOKUP(RB861,$A$879:$F$2508,6,FALSE)</f>
        <v>0</v>
      </c>
      <c r="RF861" s="179" t="s">
        <v>69</v>
      </c>
      <c r="RG861" s="10">
        <f>RE861*1.1</f>
        <v>0</v>
      </c>
      <c r="RH861" s="10"/>
      <c r="RI861" s="233"/>
      <c r="RJ861" s="179" t="s">
        <v>119</v>
      </c>
      <c r="RK861" s="361" t="s">
        <v>2652</v>
      </c>
      <c r="RM861" s="180"/>
      <c r="RN861" s="180">
        <f>VLOOKUP(RK861,$A$879:$F$2508,6,FALSE)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9" t="s">
        <v>183</v>
      </c>
      <c r="RV861" s="180"/>
      <c r="RW861" s="180" t="e">
        <f>VLOOKUP(RT861,$A$879:$F$2508,6,FALSE)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1" t="s">
        <v>1395</v>
      </c>
      <c r="SE861" s="180"/>
      <c r="SF861" s="180">
        <f>VLOOKUP(SC861,$A$879:$F$2508,6,FALSE)</f>
        <v>22</v>
      </c>
      <c r="SG861" s="179" t="s">
        <v>69</v>
      </c>
      <c r="SH861" s="10">
        <f>SF861*1.1</f>
        <v>24.200000000000003</v>
      </c>
      <c r="SI861" s="10"/>
      <c r="SJ861" s="239"/>
      <c r="SK861" s="179" t="s">
        <v>119</v>
      </c>
      <c r="SL861" s="361" t="s">
        <v>3256</v>
      </c>
      <c r="SN861" s="180"/>
      <c r="SO861" s="180">
        <f>VLOOKUP(SL861,$A$879:$F$2508,6,FALSE)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1" t="s">
        <v>3136</v>
      </c>
      <c r="SW861" s="180"/>
      <c r="SX861" s="180">
        <f>VLOOKUP(SU861,$A$879:$F$2508,6,FALSE)</f>
        <v>39</v>
      </c>
      <c r="SY861" s="179" t="s">
        <v>69</v>
      </c>
      <c r="SZ861" s="10">
        <f>SX861*1.1</f>
        <v>42.900000000000006</v>
      </c>
      <c r="TA861" s="10"/>
      <c r="TB861" s="239"/>
      <c r="TC861" s="179" t="s">
        <v>119</v>
      </c>
      <c r="TD861" s="369" t="s">
        <v>183</v>
      </c>
      <c r="TF861" s="180"/>
      <c r="TG861" s="180" t="e">
        <f>VLOOKUP(TD861,$A$879:$F$2508,6,FALSE)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1" t="s">
        <v>614</v>
      </c>
      <c r="TO861" s="180"/>
      <c r="TP861" s="180">
        <f>VLOOKUP(TM861,$A$879:$F$2508,6,FALSE)</f>
        <v>0</v>
      </c>
      <c r="TQ861" s="179" t="s">
        <v>69</v>
      </c>
      <c r="TR861" s="10">
        <f>TP861*1.1</f>
        <v>0</v>
      </c>
      <c r="TS861" s="10"/>
      <c r="TT861" s="239"/>
      <c r="TU861" s="179" t="s">
        <v>119</v>
      </c>
      <c r="TV861" s="361" t="s">
        <v>2652</v>
      </c>
      <c r="TX861" s="180"/>
      <c r="TY861" s="180">
        <f>VLOOKUP(TV861,$A$879:$F$2508,6,FALSE)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1" t="s">
        <v>2611</v>
      </c>
      <c r="UG861" s="180"/>
      <c r="UH861" s="180">
        <f>VLOOKUP(UE861,$A$879:$F$2508,6,FALSE)</f>
        <v>14</v>
      </c>
      <c r="UI861" s="179" t="s">
        <v>69</v>
      </c>
      <c r="UJ861" s="10">
        <f>UH861*1.1</f>
        <v>15.400000000000002</v>
      </c>
      <c r="UK861" s="10"/>
      <c r="UL861" s="239"/>
      <c r="UM861" s="179" t="s">
        <v>119</v>
      </c>
      <c r="UN861" s="369" t="s">
        <v>183</v>
      </c>
      <c r="UP861" s="180"/>
      <c r="UQ861" s="180" t="e">
        <f>VLOOKUP(UN861,$A$879:$F$2508,6,FALSE)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1" t="s">
        <v>577</v>
      </c>
      <c r="UY861" s="180"/>
      <c r="UZ861" s="180">
        <f>VLOOKUP(UW861,$A$879:$F$2508,6,FALSE)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9" t="s">
        <v>183</v>
      </c>
      <c r="VH861" s="180"/>
      <c r="VI861" s="180" t="e">
        <f>VLOOKUP(VF861,$A$879:$F$2508,6,FALSE)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1" t="s">
        <v>1378</v>
      </c>
      <c r="VQ861" s="180"/>
      <c r="VR861" s="180">
        <f>VLOOKUP(VO861,$A$879:$F$2508,6,FALSE)</f>
        <v>10</v>
      </c>
      <c r="VS861" s="179" t="s">
        <v>69</v>
      </c>
      <c r="VT861" s="10">
        <f>VR861*1.1</f>
        <v>11</v>
      </c>
      <c r="VU861" s="10"/>
      <c r="VV861" s="239"/>
      <c r="VW861" s="179" t="s">
        <v>119</v>
      </c>
      <c r="VX861" s="369" t="s">
        <v>183</v>
      </c>
      <c r="VZ861" s="180"/>
      <c r="WA861" s="180" t="e">
        <f>VLOOKUP(VX861,$A$879:$F$2508,6,FALSE)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1" t="s">
        <v>3136</v>
      </c>
      <c r="WI861" s="180"/>
      <c r="WJ861" s="180">
        <f>VLOOKUP(WG861,$A$879:$F$2508,6,FALSE)</f>
        <v>39</v>
      </c>
      <c r="WK861" s="179" t="s">
        <v>69</v>
      </c>
      <c r="WL861" s="10">
        <f>WJ861*1.1</f>
        <v>42.900000000000006</v>
      </c>
      <c r="WN861" s="239"/>
      <c r="WO861" s="179" t="s">
        <v>119</v>
      </c>
      <c r="WP861" s="361" t="s">
        <v>859</v>
      </c>
      <c r="WQ861" s="180"/>
      <c r="WR861" s="180"/>
      <c r="WS861" s="180">
        <f>VLOOKUP(WP861,$A$879:$F$2508,6,FALSE)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1" t="s">
        <v>1706</v>
      </c>
      <c r="XA861" s="180"/>
      <c r="XB861" s="180">
        <f>VLOOKUP(WY861,$A$879:$F$2508,6,FALSE)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1" t="s">
        <v>3475</v>
      </c>
      <c r="XJ861" s="180"/>
      <c r="XK861" s="180">
        <f>VLOOKUP(XH861,$A$879:$F$2508,6,FALSE)</f>
        <v>0</v>
      </c>
      <c r="XL861" s="179" t="s">
        <v>69</v>
      </c>
      <c r="XM861" s="10">
        <f>XK861*1.1</f>
        <v>0</v>
      </c>
      <c r="XO861" s="239"/>
      <c r="XP861" s="179" t="s">
        <v>119</v>
      </c>
      <c r="XQ861" s="361" t="s">
        <v>2117</v>
      </c>
      <c r="XS861" s="180"/>
      <c r="XT861" s="180">
        <f>VLOOKUP(XQ861,$A$879:$F$2508,6,FALSE)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1" t="s">
        <v>1696</v>
      </c>
      <c r="YB861" s="180"/>
      <c r="YC861" s="180">
        <f>VLOOKUP(XZ861,$A$879:$F$2508,6,FALSE)</f>
        <v>39</v>
      </c>
      <c r="YD861" s="179" t="s">
        <v>69</v>
      </c>
      <c r="YE861" s="10">
        <f>YC861*1.1</f>
        <v>42.900000000000006</v>
      </c>
      <c r="YG861" s="239"/>
      <c r="YH861" s="179" t="s">
        <v>119</v>
      </c>
      <c r="YI861" s="361" t="s">
        <v>2331</v>
      </c>
      <c r="YK861" s="180"/>
      <c r="YL861" s="180">
        <f>VLOOKUP(YI861,$A$879:$F$2508,6,FALSE)</f>
        <v>156</v>
      </c>
      <c r="YM861" s="179" t="s">
        <v>69</v>
      </c>
      <c r="YN861" s="10">
        <f>YL861*1.1</f>
        <v>171.60000000000002</v>
      </c>
      <c r="YO861" s="10"/>
      <c r="YP861" s="239"/>
      <c r="YQ861" s="179" t="s">
        <v>119</v>
      </c>
      <c r="YR861" s="361" t="s">
        <v>508</v>
      </c>
      <c r="YT861" s="180"/>
      <c r="YU861" s="180">
        <f>VLOOKUP(YR861,$A$879:$F$2508,6,FALSE)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1" t="s">
        <v>2000</v>
      </c>
      <c r="ZC861" s="180"/>
      <c r="ZD861" s="180">
        <f>VLOOKUP(ZA861,$A$879:$F$2508,6,FALSE)</f>
        <v>0</v>
      </c>
      <c r="ZE861" s="179" t="s">
        <v>69</v>
      </c>
      <c r="ZF861" s="10">
        <f>ZD861*1.1</f>
        <v>0</v>
      </c>
      <c r="ZH861" s="239"/>
      <c r="ZI861" s="179" t="s">
        <v>119</v>
      </c>
      <c r="ZJ861" s="361" t="s">
        <v>612</v>
      </c>
      <c r="ZL861" s="180"/>
      <c r="ZM861" s="180">
        <f>VLOOKUP(ZJ861,$A$879:$F$2508,6,FALSE)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1" t="s">
        <v>559</v>
      </c>
      <c r="ZU861" s="180"/>
      <c r="ZV861" s="180">
        <f>VLOOKUP(ZS861,$A$879:$F$2508,6,FALSE)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1" t="s">
        <v>1486</v>
      </c>
      <c r="AAD861" s="180"/>
      <c r="AAE861" s="180">
        <f>VLOOKUP(AAB861,$A$879:$F$2508,6,FALSE)</f>
        <v>18</v>
      </c>
      <c r="AAF861" s="179" t="s">
        <v>69</v>
      </c>
      <c r="AAG861" s="10">
        <f>AAE861*1.1</f>
        <v>19.8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VLOOKUP(AAK861,$A$879:$F$2508,6,FALSE)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1" t="s">
        <v>2074</v>
      </c>
      <c r="AAV861" s="180"/>
      <c r="AAW861" s="180">
        <f>VLOOKUP(AAT861,$A$879:$F$2508,6,FALSE)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5" t="s">
        <v>2117</v>
      </c>
      <c r="ABE861" s="180"/>
      <c r="ABF861" s="180">
        <f>VLOOKUP(ABC861,$A$879:$F$2508,6,FALSE)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1" t="s">
        <v>1013</v>
      </c>
      <c r="ABN861" s="180"/>
      <c r="ABO861" s="180">
        <f>VLOOKUP(ABL861,$A$879:$F$2508,6,FALSE)</f>
        <v>0</v>
      </c>
      <c r="ABP861" s="179" t="s">
        <v>69</v>
      </c>
      <c r="ABQ861" s="10">
        <f>ABO861*1.1</f>
        <v>0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VLOOKUP(ABU861,$A$879:$F$2508,6,FALSE)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VLOOKUP(ACD861,$A$879:$F$2508,6,FALSE)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VLOOKUP(ACM861,$A$879:$F$2508,6,FALSE)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VLOOKUP(ACV861,$A$879:$F$2508,6,FALSE)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1" t="s">
        <v>1702</v>
      </c>
      <c r="ADG861" s="180"/>
      <c r="ADH861" s="180">
        <f>VLOOKUP(ADE861,$A$879:$F$2508,6,FALSE)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VLOOKUP(ADN861,$A$879:$F$2508,6,FALSE)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1" t="s">
        <v>3256</v>
      </c>
      <c r="ADY861" s="180"/>
      <c r="ADZ861" s="180">
        <f>VLOOKUP(ADW861,$A$879:$F$2508,6,FALSE)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VLOOKUP(AEF861,$A$879:$F$2508,6,FALSE)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VLOOKUP(AEO861,$A$879:$F$2508,6,FALSE)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VLOOKUP(AEX861,$A$879:$F$2508,6,FALSE)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VLOOKUP(AFG861,$A$879:$F$2508,6,FALSE)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VLOOKUP(AFP861,$A$879:$F$2508,6,FALSE)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1" t="s">
        <v>1696</v>
      </c>
      <c r="AGA861" s="180"/>
      <c r="AGB861" s="180">
        <f>VLOOKUP(AFY861,$A$879:$F$2508,6,FALSE)</f>
        <v>39</v>
      </c>
      <c r="AGC861" s="179" t="s">
        <v>69</v>
      </c>
      <c r="AGD861" s="10">
        <f>AGB861*1.1</f>
        <v>42.900000000000006</v>
      </c>
      <c r="AGE861" s="10"/>
      <c r="AGF861" s="239"/>
      <c r="AGG861" s="179" t="s">
        <v>119</v>
      </c>
      <c r="AGH861" s="361" t="s">
        <v>419</v>
      </c>
      <c r="AGJ861" s="180"/>
      <c r="AGK861" s="180">
        <f>VLOOKUP(AGH861,$A$879:$F$2508,6,FALSE)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1" t="s">
        <v>3301</v>
      </c>
      <c r="AGS861" s="180"/>
      <c r="AGT861" s="180">
        <f>VLOOKUP(AGQ861,$A$879:$F$2508,6,FALSE)</f>
        <v>0</v>
      </c>
      <c r="AGU861" s="179" t="s">
        <v>69</v>
      </c>
      <c r="AGV861" s="10">
        <f>AGT861*1.1</f>
        <v>0</v>
      </c>
      <c r="AGW861" s="10"/>
      <c r="AGX861" s="239"/>
      <c r="AGY861" s="179" t="s">
        <v>119</v>
      </c>
      <c r="AGZ861" s="361" t="s">
        <v>2599</v>
      </c>
      <c r="AHB861" s="180"/>
      <c r="AHC861" s="180">
        <f>VLOOKUP(AGZ861,$A$879:$F$2508,6,FALSE)</f>
        <v>18</v>
      </c>
      <c r="AHD861" s="179" t="s">
        <v>69</v>
      </c>
      <c r="AHE861" s="10">
        <f>AHC861*1.1</f>
        <v>19.8</v>
      </c>
      <c r="AHF861" s="10"/>
      <c r="AHG861" s="239"/>
      <c r="AHH861" s="179" t="s">
        <v>119</v>
      </c>
      <c r="AHI861" s="441" t="s">
        <v>3113</v>
      </c>
      <c r="AHK861" s="180"/>
      <c r="AHL861" s="180">
        <f>VLOOKUP(AHI861,$A$879:$F$2508,6,FALSE)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1" t="s">
        <v>2331</v>
      </c>
      <c r="AHT861" s="180"/>
      <c r="AHU861" s="180">
        <f>VLOOKUP(AHR861,$A$879:$F$2508,6,FALSE)</f>
        <v>156</v>
      </c>
      <c r="AHV861" s="179" t="s">
        <v>69</v>
      </c>
      <c r="AHW861" s="10">
        <f>AHU861*1.1</f>
        <v>171.60000000000002</v>
      </c>
      <c r="AHX861" s="10"/>
      <c r="AHY861" s="239"/>
      <c r="AHZ861" s="179" t="s">
        <v>119</v>
      </c>
      <c r="AIA861" s="361" t="s">
        <v>2331</v>
      </c>
      <c r="AIC861" s="180"/>
      <c r="AID861" s="180">
        <f>VLOOKUP(AIA861,$A$879:$F$2508,6,FALSE)</f>
        <v>156</v>
      </c>
      <c r="AIE861" s="179" t="s">
        <v>69</v>
      </c>
      <c r="AIF861" s="10">
        <f>AID861*1.1</f>
        <v>171.60000000000002</v>
      </c>
      <c r="AIG861" s="10"/>
      <c r="AIH861" s="239"/>
      <c r="AII861" s="179" t="s">
        <v>119</v>
      </c>
      <c r="AIJ861" s="361" t="s">
        <v>1148</v>
      </c>
      <c r="AIL861" s="180"/>
      <c r="AIM861" s="180">
        <f>VLOOKUP(AIJ861,$A$879:$F$2508,6,FALSE)</f>
        <v>119</v>
      </c>
      <c r="AIN861" s="179" t="s">
        <v>69</v>
      </c>
      <c r="AIO861" s="10">
        <f>AIM861*1.1</f>
        <v>130.9</v>
      </c>
      <c r="AIP861" s="10"/>
      <c r="AIQ861" s="239"/>
      <c r="AIR861" s="179" t="s">
        <v>119</v>
      </c>
      <c r="AIS861" s="361" t="s">
        <v>3475</v>
      </c>
      <c r="AIU861" s="180"/>
      <c r="AIV861" s="180">
        <f>VLOOKUP(AIS861,$A$879:$F$2508,6,FALSE)</f>
        <v>0</v>
      </c>
      <c r="AIW861" s="179" t="s">
        <v>69</v>
      </c>
      <c r="AIX861" s="10">
        <f>AIV861*1.1</f>
        <v>0</v>
      </c>
      <c r="AIY861" s="10"/>
      <c r="AIZ861" s="239"/>
      <c r="AJA861" s="179" t="s">
        <v>119</v>
      </c>
      <c r="AJB861" s="371" t="s">
        <v>577</v>
      </c>
      <c r="AJD861" s="180"/>
      <c r="AJE861" s="180">
        <f>VLOOKUP(AJB861,$A$879:$F$2508,6,FALSE)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1" t="s">
        <v>3339</v>
      </c>
      <c r="AJM861" s="180"/>
      <c r="AJN861" s="180">
        <f>VLOOKUP(AJK861,$A$879:$F$2508,6,FALSE)</f>
        <v>0</v>
      </c>
      <c r="AJO861" s="179" t="s">
        <v>69</v>
      </c>
      <c r="AJP861" s="10">
        <f>AJN861*1.1</f>
        <v>0</v>
      </c>
      <c r="AJQ861" s="10"/>
      <c r="AJR861" s="239"/>
      <c r="AJS861" s="179" t="s">
        <v>119</v>
      </c>
      <c r="AJT861" s="367" t="s">
        <v>3136</v>
      </c>
      <c r="AJV861" s="180"/>
      <c r="AJW861" s="180">
        <f>VLOOKUP(AJT861,$A$879:$F$2508,6,FALSE)</f>
        <v>39</v>
      </c>
      <c r="AJX861" s="179" t="s">
        <v>69</v>
      </c>
      <c r="AJY861" s="10">
        <f>AJW861*1.1</f>
        <v>42.900000000000006</v>
      </c>
      <c r="AJZ861" s="10"/>
      <c r="AKA861" s="239"/>
      <c r="AKB861" s="179" t="s">
        <v>119</v>
      </c>
      <c r="AKC861" s="361" t="s">
        <v>487</v>
      </c>
      <c r="AKE861" s="180"/>
      <c r="AKF861" s="180">
        <f>VLOOKUP(AKC861,$A$879:$F$2508,6,FALSE)</f>
        <v>0</v>
      </c>
      <c r="AKG861" s="179" t="s">
        <v>69</v>
      </c>
      <c r="AKH861" s="10">
        <f>AKF861*1.1</f>
        <v>0</v>
      </c>
      <c r="AKI861" s="10"/>
      <c r="AKJ861" s="239"/>
      <c r="AKK861" s="179" t="s">
        <v>119</v>
      </c>
      <c r="AKL861" s="361" t="s">
        <v>3339</v>
      </c>
      <c r="AKN861" s="180"/>
      <c r="AKO861" s="180">
        <f>VLOOKUP(AKL861,$A$879:$F$2508,6,FALSE)</f>
        <v>0</v>
      </c>
      <c r="AKP861" s="179" t="s">
        <v>69</v>
      </c>
      <c r="AKQ861" s="10">
        <f>AKO861*1.1</f>
        <v>0</v>
      </c>
      <c r="AKR861" s="10"/>
      <c r="AKS861" s="239"/>
      <c r="AKT861" s="179" t="s">
        <v>119</v>
      </c>
      <c r="AKU861" s="361" t="s">
        <v>1486</v>
      </c>
      <c r="AKW861" s="180"/>
      <c r="AKX861" s="180">
        <f>VLOOKUP(AKU861,$A$879:$F$2508,6,FALSE)</f>
        <v>18</v>
      </c>
      <c r="AKY861" s="179" t="s">
        <v>69</v>
      </c>
      <c r="AKZ861" s="10">
        <f>AKX861*1.1</f>
        <v>19.8</v>
      </c>
      <c r="ALA861" s="10"/>
      <c r="ALB861" s="239"/>
      <c r="ALC861" s="179" t="s">
        <v>119</v>
      </c>
      <c r="ALD861" s="361" t="s">
        <v>614</v>
      </c>
      <c r="ALF861" s="180"/>
      <c r="ALG861" s="180">
        <f>VLOOKUP(ALD861,$A$879:$F$2508,6,FALSE)</f>
        <v>0</v>
      </c>
      <c r="ALH861" s="179" t="s">
        <v>69</v>
      </c>
      <c r="ALI861" s="10">
        <f>ALG861*1.1</f>
        <v>0</v>
      </c>
      <c r="ALJ861" s="10"/>
      <c r="ALK861" s="239"/>
      <c r="ALL861" s="179" t="s">
        <v>119</v>
      </c>
      <c r="ALM861" s="361" t="s">
        <v>2331</v>
      </c>
      <c r="ALO861" s="180"/>
      <c r="ALP861" s="180">
        <f>VLOOKUP(ALM861,$A$879:$F$2508,6,FALSE)</f>
        <v>156</v>
      </c>
      <c r="ALQ861" s="179" t="s">
        <v>69</v>
      </c>
      <c r="ALR861" s="10">
        <f>ALP861*1.1</f>
        <v>171.60000000000002</v>
      </c>
      <c r="ALS861" s="10"/>
      <c r="ALT861" s="239"/>
      <c r="ALU861" s="179" t="s">
        <v>119</v>
      </c>
      <c r="ALV861" s="361" t="s">
        <v>1706</v>
      </c>
      <c r="ALX861" s="180"/>
      <c r="ALY861" s="180">
        <f>VLOOKUP(ALV861,$A$879:$F$2508,6,FALSE)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4" t="s">
        <v>3136</v>
      </c>
      <c r="AMG861" s="180"/>
      <c r="AMH861" s="180">
        <f>VLOOKUP(AME861,$A$879:$F$2508,6,FALSE)</f>
        <v>39</v>
      </c>
      <c r="AMI861" s="179" t="s">
        <v>69</v>
      </c>
      <c r="AMJ861" s="10">
        <f>AMH861*1.1</f>
        <v>42.900000000000006</v>
      </c>
      <c r="AMK861" s="10"/>
      <c r="AML861" s="239"/>
      <c r="AMM861" s="179" t="s">
        <v>119</v>
      </c>
      <c r="AMN861" s="363" t="s">
        <v>1696</v>
      </c>
      <c r="AMP861" s="180"/>
      <c r="AMQ861" s="180">
        <f>VLOOKUP(AMN861,$A$879:$F$2508,6,FALSE)</f>
        <v>39</v>
      </c>
      <c r="AMR861" s="179" t="s">
        <v>69</v>
      </c>
      <c r="AMS861" s="10">
        <f>AMQ861*1.1</f>
        <v>42.900000000000006</v>
      </c>
      <c r="AMT861" s="10"/>
      <c r="AMU861" s="239"/>
      <c r="AMV861" s="179" t="s">
        <v>119</v>
      </c>
      <c r="AMW861" s="361" t="s">
        <v>614</v>
      </c>
      <c r="AMY861" s="180"/>
      <c r="AMZ861" s="180">
        <f>VLOOKUP(AMW861,$A$879:$F$2508,6,FALSE)</f>
        <v>0</v>
      </c>
      <c r="ANA861" s="179" t="s">
        <v>69</v>
      </c>
      <c r="ANB861" s="10">
        <f>AMZ861*1.1</f>
        <v>0</v>
      </c>
      <c r="ANC861" s="10"/>
      <c r="AND861" s="239"/>
      <c r="ANE861" s="179" t="s">
        <v>119</v>
      </c>
      <c r="ANF861" s="361" t="s">
        <v>3475</v>
      </c>
      <c r="ANH861" s="180"/>
      <c r="ANI861" s="180">
        <f>VLOOKUP(ANF861,$A$879:$F$2508,6,FALSE)</f>
        <v>0</v>
      </c>
      <c r="ANJ861" s="179" t="s">
        <v>69</v>
      </c>
      <c r="ANK861" s="10">
        <f>ANI861*1.1</f>
        <v>0</v>
      </c>
      <c r="ANL861" s="10"/>
      <c r="ANM861" s="239"/>
      <c r="ANN861" s="179" t="s">
        <v>119</v>
      </c>
      <c r="ANO861" s="371" t="s">
        <v>3260</v>
      </c>
      <c r="ANQ861" s="180"/>
      <c r="ANR861" s="180">
        <f>VLOOKUP(ANO861,$A$879:$F$2508,6,FALSE)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1" t="s">
        <v>2049</v>
      </c>
      <c r="ANZ861" s="180"/>
      <c r="AOA861" s="180">
        <f>VLOOKUP(ANX861,$A$879:$F$2508,6,FALSE)</f>
        <v>25</v>
      </c>
      <c r="AOB861" s="179" t="s">
        <v>69</v>
      </c>
      <c r="AOC861" s="10">
        <f>AOA861*1.1</f>
        <v>27.500000000000004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VLOOKUP(AOG861,$A$879:$F$2508,6,FALSE)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1" t="s">
        <v>734</v>
      </c>
      <c r="AOR861" s="180"/>
      <c r="AOS861" s="180">
        <f>VLOOKUP(AOP861,$A$879:$F$2508,6,FALSE)</f>
        <v>0</v>
      </c>
      <c r="AOT861" s="179" t="s">
        <v>69</v>
      </c>
      <c r="AOU861" s="10">
        <f>AOS861*1.1</f>
        <v>0</v>
      </c>
      <c r="AOV861" s="10"/>
      <c r="AOW861" s="239"/>
      <c r="AOX861" s="179" t="s">
        <v>119</v>
      </c>
      <c r="AOY861" s="447" t="s">
        <v>2049</v>
      </c>
      <c r="APA861" s="180"/>
      <c r="APB861" s="180">
        <f>VLOOKUP(AOY861,$A$879:$F$2508,6,FALSE)</f>
        <v>25</v>
      </c>
      <c r="APC861" s="179" t="s">
        <v>69</v>
      </c>
      <c r="APD861" s="10">
        <f>APB861*1.1</f>
        <v>27.500000000000004</v>
      </c>
      <c r="APE861" s="10"/>
      <c r="APF861" s="239"/>
      <c r="APG861" s="179" t="s">
        <v>119</v>
      </c>
      <c r="APH861" s="361" t="s">
        <v>733</v>
      </c>
      <c r="APJ861" s="180"/>
      <c r="APK861" s="180">
        <f>VLOOKUP(APH861,$A$879:$F$2508,6,FALSE)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VLOOKUP(APQ861,$A$879:$F$2508,6,FALSE)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1" t="s">
        <v>2538</v>
      </c>
      <c r="AQB861" s="180"/>
      <c r="AQC861" s="180">
        <f>VLOOKUP(APZ861,$A$879:$F$2508,6,FALSE)</f>
        <v>0</v>
      </c>
      <c r="AQD861" s="179" t="s">
        <v>69</v>
      </c>
      <c r="AQE861" s="10">
        <f>AQC861*1.1</f>
        <v>0</v>
      </c>
      <c r="AQF861" s="10"/>
      <c r="AQG861" s="239"/>
      <c r="AQH861" s="179" t="s">
        <v>119</v>
      </c>
      <c r="AQI861" s="361" t="s">
        <v>3117</v>
      </c>
      <c r="AQK861" s="180"/>
      <c r="AQL861" s="180">
        <f>VLOOKUP(AQI861,$A$879:$F$2508,6,FALSE)</f>
        <v>23</v>
      </c>
      <c r="AQM861" s="179" t="s">
        <v>69</v>
      </c>
      <c r="AQN861" s="10">
        <f>AQL861*1.1</f>
        <v>25.3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VLOOKUP(AQR861,$A$879:$F$2508,6,FALSE)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VLOOKUP(ARA861,$A$879:$F$2508,6,FALSE)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VLOOKUP(ARJ861,$A$879:$F$2508,6,FALSE)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VLOOKUP(ARS861,$A$879:$F$2508,6,FALSE)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1" t="s">
        <v>626</v>
      </c>
      <c r="ASD861" s="180"/>
      <c r="ASE861" s="180">
        <f>VLOOKUP(ASB861,$A$879:$F$2508,6,FALSE)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VLOOKUP(ASK861,$A$879:$F$2508,6,FALSE)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1" t="s">
        <v>3113</v>
      </c>
      <c r="ASV861" s="180"/>
      <c r="ASW861" s="180">
        <f>VLOOKUP(AST861,$A$879:$F$2508,6,FALSE)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VLOOKUP(ATC861,$A$879:$F$2508,6,FALSE)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VLOOKUP(ATL861,$A$879:$F$2508,6,FALSE)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VLOOKUP(ATU861,$A$879:$F$2508,6,FALSE)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VLOOKUP(AUD861,$A$879:$F$2508,6,FALSE)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VLOOKUP(AUM861,$A$879:$F$2508,6,FALSE)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VLOOKUP(AUV861,$A$879:$F$2508,6,FALSE)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VLOOKUP(AVE861,$A$879:$F$2508,6,FALSE)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VLOOKUP(AVN861,$A$879:$F$2508,6,FALSE)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VLOOKUP(AVW861,$A$879:$F$2508,6,FALSE)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VLOOKUP(AWF861,$A$879:$F$2508,6,FALSE)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1" t="s">
        <v>487</v>
      </c>
      <c r="AWQ861" s="180"/>
      <c r="AWR861" s="180">
        <f>VLOOKUP(AWO861,$A$879:$F$2508,6,FALSE)</f>
        <v>0</v>
      </c>
      <c r="AWS861" s="179" t="s">
        <v>69</v>
      </c>
      <c r="AWT861" s="10">
        <f>AWR861*1.1</f>
        <v>0</v>
      </c>
      <c r="AWU861" s="10"/>
      <c r="AWV861" s="239"/>
      <c r="AWW861" s="179" t="s">
        <v>119</v>
      </c>
      <c r="AWX861" s="361" t="s">
        <v>2331</v>
      </c>
      <c r="AWZ861" s="180"/>
      <c r="AXA861" s="180">
        <f>VLOOKUP(AWX861,$A$879:$F$2508,6,FALSE)</f>
        <v>156</v>
      </c>
      <c r="AXB861" s="179" t="s">
        <v>69</v>
      </c>
      <c r="AXC861" s="10">
        <f>AXA861*1.1</f>
        <v>171.60000000000002</v>
      </c>
      <c r="AXD861" s="10"/>
      <c r="AXE861" s="239"/>
      <c r="AXF861" s="179" t="s">
        <v>119</v>
      </c>
      <c r="AXG861" s="361" t="s">
        <v>414</v>
      </c>
      <c r="AXI861" s="180"/>
      <c r="AXJ861" s="180">
        <f>VLOOKUP(AXG861,$A$879:$F$2508,6,FALSE)</f>
        <v>0</v>
      </c>
      <c r="AXK861" s="179" t="s">
        <v>69</v>
      </c>
      <c r="AXL861" s="10">
        <f>AXJ861*1.1</f>
        <v>0</v>
      </c>
      <c r="AXM861" s="10"/>
      <c r="AXN861" s="239"/>
      <c r="AXO861" s="179" t="s">
        <v>119</v>
      </c>
      <c r="AXP861" s="361" t="s">
        <v>514</v>
      </c>
      <c r="AXR861" s="180"/>
      <c r="AXS861" s="180">
        <f>VLOOKUP(AXP861,$A$879:$F$2508,6,FALSE)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1" t="s">
        <v>734</v>
      </c>
      <c r="AYA861" s="180"/>
      <c r="AYB861" s="180">
        <f>VLOOKUP(AXY861,$A$879:$F$2508,6,FALSE)</f>
        <v>0</v>
      </c>
      <c r="AYC861" s="179" t="s">
        <v>69</v>
      </c>
      <c r="AYD861" s="10">
        <f>AYB861*1.1</f>
        <v>0</v>
      </c>
      <c r="AYE861" s="10"/>
      <c r="AYF861" s="239"/>
      <c r="AYG861" s="179" t="s">
        <v>119</v>
      </c>
      <c r="AYH861" s="361" t="s">
        <v>447</v>
      </c>
      <c r="AYJ861" s="180"/>
      <c r="AYK861" s="180">
        <f>VLOOKUP(AYH861,$A$879:$F$2508,6,FALSE)</f>
        <v>4</v>
      </c>
      <c r="AYL861" s="179" t="s">
        <v>69</v>
      </c>
      <c r="AYM861" s="10">
        <f>AYK861*1.1</f>
        <v>4.4000000000000004</v>
      </c>
      <c r="AYN861" s="10"/>
      <c r="AYO861" s="239"/>
      <c r="AYP861" s="179" t="s">
        <v>119</v>
      </c>
      <c r="AYQ861" s="361" t="s">
        <v>2331</v>
      </c>
      <c r="AYS861" s="180"/>
      <c r="AYT861" s="180">
        <f>VLOOKUP(AYQ861,$A$879:$F$2508,6,FALSE)</f>
        <v>156</v>
      </c>
      <c r="AYU861" s="179" t="s">
        <v>69</v>
      </c>
      <c r="AYV861" s="10">
        <f>AYT861*1.1</f>
        <v>171.60000000000002</v>
      </c>
      <c r="AYW861" s="10"/>
      <c r="AYX861" s="239"/>
      <c r="AYY861" s="179" t="s">
        <v>119</v>
      </c>
      <c r="AYZ861" s="361" t="s">
        <v>419</v>
      </c>
      <c r="AZB861" s="180"/>
      <c r="AZC861" s="180">
        <f>VLOOKUP(AYZ861,$A$879:$F$2508,6,FALSE)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1" t="s">
        <v>487</v>
      </c>
      <c r="AZK861" s="180"/>
      <c r="AZL861" s="180">
        <f>VLOOKUP(AZI861,$A$879:$F$2508,6,FALSE)</f>
        <v>0</v>
      </c>
      <c r="AZM861" s="179" t="s">
        <v>69</v>
      </c>
      <c r="AZN861" s="10">
        <f>AZL861*1.1</f>
        <v>0</v>
      </c>
      <c r="AZO861" s="10"/>
      <c r="AZP861" s="239"/>
      <c r="AZQ861" s="179" t="s">
        <v>119</v>
      </c>
      <c r="AZR861" s="361" t="s">
        <v>1013</v>
      </c>
      <c r="AZT861" s="180"/>
      <c r="AZU861" s="180">
        <f>VLOOKUP(AZR861,$A$879:$F$2508,6,FALSE)</f>
        <v>0</v>
      </c>
      <c r="AZV861" s="179" t="s">
        <v>69</v>
      </c>
      <c r="AZW861" s="10">
        <f>AZU861*1.1</f>
        <v>0</v>
      </c>
      <c r="AZX861" s="10"/>
      <c r="AZY861" s="239"/>
      <c r="AZZ861" s="179" t="s">
        <v>119</v>
      </c>
      <c r="BAA861" s="361" t="s">
        <v>3382</v>
      </c>
      <c r="BAC861" s="180"/>
      <c r="BAD861" s="180">
        <f>VLOOKUP(BAA861,$A$879:$F$2508,6,FALSE)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41" t="s">
        <v>3339</v>
      </c>
      <c r="BAL861" s="180"/>
      <c r="BAM861" s="180">
        <f>VLOOKUP(BAJ861,$A$879:$F$2508,6,FALSE)</f>
        <v>0</v>
      </c>
      <c r="BAN861" s="179" t="s">
        <v>69</v>
      </c>
      <c r="BAO861" s="10">
        <f>BAM861*1.1</f>
        <v>0</v>
      </c>
      <c r="BAP861" s="10"/>
      <c r="BAQ861" s="239"/>
      <c r="BAR861" s="179" t="s">
        <v>119</v>
      </c>
      <c r="BAS861" s="361" t="s">
        <v>559</v>
      </c>
      <c r="BAU861" s="180"/>
      <c r="BAV861" s="180">
        <f>VLOOKUP(BAS861,$A$879:$F$2508,6,FALSE)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1" t="s">
        <v>2090</v>
      </c>
      <c r="BBD861" s="180"/>
      <c r="BBE861" s="180">
        <f>VLOOKUP(BBB861,$A$879:$F$2508,6,FALSE)</f>
        <v>0</v>
      </c>
      <c r="BBF861" s="179" t="s">
        <v>69</v>
      </c>
      <c r="BBG861" s="10">
        <f>BBE861*1.1</f>
        <v>0</v>
      </c>
      <c r="BBH861" s="10"/>
      <c r="BBI861" s="239"/>
      <c r="BBJ861" s="179" t="s">
        <v>119</v>
      </c>
      <c r="BBK861" s="361" t="s">
        <v>1706</v>
      </c>
      <c r="BBM861" s="180"/>
      <c r="BBN861" s="180">
        <f>VLOOKUP(BBK861,$A$879:$F$2508,6,FALSE)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7" t="s">
        <v>447</v>
      </c>
      <c r="BBV861" s="180"/>
      <c r="BBW861" s="180">
        <f>VLOOKUP(BBT861,$A$879:$F$2508,6,FALSE)</f>
        <v>4</v>
      </c>
      <c r="BBX861" s="179" t="s">
        <v>69</v>
      </c>
      <c r="BBY861" s="10">
        <f>BBW861*1.1</f>
        <v>4.4000000000000004</v>
      </c>
      <c r="BBZ861" s="10"/>
      <c r="BCA861" s="239"/>
      <c r="BCB861" s="179" t="s">
        <v>119</v>
      </c>
      <c r="BCC861" s="361" t="s">
        <v>559</v>
      </c>
      <c r="BCE861" s="180"/>
      <c r="BCF861" s="180">
        <f>VLOOKUP(BCC861,$A$879:$F$2508,6,FALSE)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1" t="s">
        <v>1395</v>
      </c>
      <c r="BCN861" s="180"/>
      <c r="BCO861" s="180">
        <f>VLOOKUP(BCL861,$A$879:$F$2508,6,FALSE)</f>
        <v>22</v>
      </c>
      <c r="BCP861" s="179" t="s">
        <v>69</v>
      </c>
      <c r="BCQ861" s="10">
        <f>BCO861*1.1</f>
        <v>24.200000000000003</v>
      </c>
      <c r="BCR861" s="10"/>
      <c r="BCS861" s="239"/>
      <c r="BCT861" s="179" t="s">
        <v>119</v>
      </c>
      <c r="BCU861" s="371" t="s">
        <v>838</v>
      </c>
      <c r="BCW861" s="180"/>
      <c r="BCX861" s="180">
        <f>VLOOKUP(BCU861,$A$879:$F$2508,6,FALSE)</f>
        <v>12</v>
      </c>
      <c r="BCY861" s="179" t="s">
        <v>69</v>
      </c>
      <c r="BCZ861" s="10">
        <f>BCX861*1.1</f>
        <v>13.200000000000001</v>
      </c>
      <c r="BDA861" s="10"/>
      <c r="BDB861" s="239"/>
      <c r="BDC861" s="179" t="s">
        <v>119</v>
      </c>
      <c r="BDD861" s="367" t="s">
        <v>1696</v>
      </c>
      <c r="BDF861" s="180"/>
      <c r="BDG861" s="180">
        <f>VLOOKUP(BDD861,$A$879:$F$2508,6,FALSE)</f>
        <v>39</v>
      </c>
      <c r="BDH861" s="179" t="s">
        <v>69</v>
      </c>
      <c r="BDI861" s="10">
        <f>BDG861*1.1</f>
        <v>42.900000000000006</v>
      </c>
      <c r="BDJ861" s="10"/>
      <c r="BDK861" s="239"/>
      <c r="BDL861" s="179" t="s">
        <v>119</v>
      </c>
      <c r="BDM861" s="361" t="s">
        <v>1706</v>
      </c>
      <c r="BDO861" s="180"/>
      <c r="BDP861" s="180">
        <f>VLOOKUP(BDM861,$A$879:$F$2508,6,FALSE)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1" t="s">
        <v>614</v>
      </c>
      <c r="BDX861" s="180"/>
      <c r="BDY861" s="180">
        <f>VLOOKUP(BDV861,$A$879:$F$2508,6,FALSE)</f>
        <v>0</v>
      </c>
      <c r="BDZ861" s="179" t="s">
        <v>69</v>
      </c>
      <c r="BEA861" s="10">
        <f>BDY861*1.1</f>
        <v>0</v>
      </c>
      <c r="BEB861" s="10"/>
      <c r="BEC861" s="239"/>
      <c r="BED861" s="179" t="s">
        <v>119</v>
      </c>
      <c r="BEE861" s="361" t="s">
        <v>3136</v>
      </c>
      <c r="BEG861" s="180"/>
      <c r="BEH861" s="180">
        <f>VLOOKUP(BEE861,$A$879:$F$2508,6,FALSE)</f>
        <v>39</v>
      </c>
      <c r="BEI861" s="179" t="s">
        <v>69</v>
      </c>
      <c r="BEJ861" s="10">
        <f>BEH861*1.1</f>
        <v>42.900000000000006</v>
      </c>
      <c r="BEK861" s="10"/>
      <c r="BEL861" s="239"/>
      <c r="BEM861" s="179" t="s">
        <v>119</v>
      </c>
      <c r="BEN861" s="361" t="s">
        <v>2117</v>
      </c>
      <c r="BEP861" s="180"/>
      <c r="BEQ861" s="180">
        <f>VLOOKUP(BEN861,$A$879:$F$2508,6,FALSE)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1" t="s">
        <v>1148</v>
      </c>
      <c r="BEY861" s="180"/>
      <c r="BEZ861" s="180">
        <f>VLOOKUP(BEW861,$A$879:$F$2508,6,FALSE)</f>
        <v>119</v>
      </c>
      <c r="BFA861" s="179" t="s">
        <v>69</v>
      </c>
      <c r="BFB861" s="10">
        <f>BEZ861*1.1</f>
        <v>130.9</v>
      </c>
      <c r="BFC861" s="10"/>
      <c r="BFD861" s="239"/>
      <c r="BFE861" s="179" t="s">
        <v>119</v>
      </c>
      <c r="BFF861" s="361" t="s">
        <v>733</v>
      </c>
      <c r="BFH861" s="180"/>
      <c r="BFI861" s="180">
        <f>VLOOKUP(BFF861,$A$879:$F$2508,6,FALSE)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1" t="s">
        <v>1378</v>
      </c>
      <c r="BFQ861" s="180"/>
      <c r="BFR861" s="180">
        <f>VLOOKUP(BFO861,$A$879:$F$2508,6,FALSE)</f>
        <v>10</v>
      </c>
      <c r="BFS861" s="179" t="s">
        <v>69</v>
      </c>
      <c r="BFT861" s="10">
        <f>BFR861*1.1</f>
        <v>11</v>
      </c>
      <c r="BFU861" s="10"/>
      <c r="BFV861" s="239"/>
      <c r="BFW861" s="179" t="s">
        <v>119</v>
      </c>
      <c r="BFX861" s="371" t="s">
        <v>733</v>
      </c>
      <c r="BFZ861" s="180"/>
      <c r="BGA861" s="180">
        <f>VLOOKUP(BFX861,$A$879:$F$2508,6,FALSE)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1" t="s">
        <v>514</v>
      </c>
      <c r="BGI861" s="180"/>
      <c r="BGJ861" s="180">
        <f>VLOOKUP(BGG861,$A$879:$F$2508,6,FALSE)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1" t="s">
        <v>1395</v>
      </c>
      <c r="BGR861" s="180"/>
      <c r="BGS861" s="180">
        <f>VLOOKUP(BGP861,$A$879:$F$2508,6,FALSE)</f>
        <v>22</v>
      </c>
      <c r="BGT861" s="179" t="s">
        <v>69</v>
      </c>
      <c r="BGU861" s="10">
        <f>BGS861*1.1</f>
        <v>24.200000000000003</v>
      </c>
      <c r="BGV861" s="10"/>
      <c r="BGW861" s="239"/>
      <c r="BGX861" s="179" t="s">
        <v>119</v>
      </c>
      <c r="BGY861" s="361" t="s">
        <v>1734</v>
      </c>
      <c r="BHA861" s="180"/>
      <c r="BHB861" s="180">
        <f>VLOOKUP(BGY861,$A$879:$F$2508,6,FALSE)</f>
        <v>5</v>
      </c>
      <c r="BHC861" s="179" t="s">
        <v>69</v>
      </c>
      <c r="BHD861" s="10">
        <f>BHB861*1.1</f>
        <v>5.5</v>
      </c>
      <c r="BHE861" s="10"/>
    </row>
    <row r="862" spans="1:1565" s="14" customFormat="1" ht="15">
      <c r="A862" s="179"/>
      <c r="B862" s="364"/>
      <c r="D862" s="179"/>
      <c r="E862" s="179"/>
      <c r="F862" s="179"/>
      <c r="G862" s="10"/>
      <c r="H862" s="10">
        <f>SUM(G857:G861)</f>
        <v>371.4</v>
      </c>
      <c r="I862" s="233"/>
      <c r="J862" s="179"/>
      <c r="K862" s="438"/>
      <c r="M862" s="179"/>
      <c r="N862" s="179"/>
      <c r="O862" s="179"/>
      <c r="P862" s="10"/>
      <c r="Q862" s="10">
        <f>SUM(P857:P861)</f>
        <v>230.1</v>
      </c>
      <c r="R862" s="233"/>
      <c r="S862" s="179"/>
      <c r="T862" s="438"/>
      <c r="V862" s="179"/>
      <c r="W862" s="179"/>
      <c r="X862" s="179"/>
      <c r="Y862" s="10"/>
      <c r="Z862" s="10">
        <f>SUM(Y857:Y861)</f>
        <v>211.70000000000002</v>
      </c>
      <c r="AA862" s="233"/>
      <c r="AB862" s="179"/>
      <c r="AC862" s="438"/>
      <c r="AE862" s="179"/>
      <c r="AF862" s="179"/>
      <c r="AG862" s="179"/>
      <c r="AH862" s="10"/>
      <c r="AI862" s="10">
        <f>SUM(AH857:AH861)</f>
        <v>523.6</v>
      </c>
      <c r="AJ862" s="233"/>
      <c r="AK862" s="179"/>
      <c r="AL862" s="438"/>
      <c r="AN862" s="179"/>
      <c r="AO862" s="179"/>
      <c r="AP862" s="179"/>
      <c r="AQ862" s="10"/>
      <c r="AR862" s="10">
        <f>SUM(AQ857:AQ861)</f>
        <v>503.2</v>
      </c>
      <c r="AS862" s="233"/>
      <c r="AT862" s="179"/>
      <c r="AU862" s="438"/>
      <c r="AW862" s="179"/>
      <c r="AX862" s="179"/>
      <c r="AY862" s="179"/>
      <c r="AZ862" s="10"/>
      <c r="BA862" s="10">
        <f>SUM(AZ857:AZ861)</f>
        <v>437.70000000000005</v>
      </c>
      <c r="BB862" s="233"/>
      <c r="BC862" s="179"/>
      <c r="BD862" s="438"/>
      <c r="BF862" s="179"/>
      <c r="BG862" s="179"/>
      <c r="BH862" s="179"/>
      <c r="BI862" s="10"/>
      <c r="BJ862" s="10">
        <f>SUM(BI857:BI861)</f>
        <v>341.05</v>
      </c>
      <c r="BK862" s="233"/>
      <c r="BL862" s="179"/>
      <c r="BM862" s="438"/>
      <c r="BO862" s="179"/>
      <c r="BP862" s="179"/>
      <c r="BQ862" s="179"/>
      <c r="BR862" s="10"/>
      <c r="BS862" s="10">
        <f>SUM(BR857:BR861)</f>
        <v>407.05</v>
      </c>
      <c r="BT862" s="233"/>
      <c r="BU862" s="179"/>
      <c r="BV862" s="438"/>
      <c r="BX862" s="179"/>
      <c r="BY862" s="179"/>
      <c r="BZ862" s="179"/>
      <c r="CA862" s="10"/>
      <c r="CB862" s="10">
        <f>SUM(CA857:CA861)</f>
        <v>559.80000000000007</v>
      </c>
      <c r="CC862" s="233"/>
      <c r="CD862" s="179"/>
      <c r="CE862" s="438"/>
      <c r="CG862" s="179"/>
      <c r="CH862" s="179"/>
      <c r="CI862" s="179"/>
      <c r="CJ862" s="10"/>
      <c r="CK862" s="10">
        <f>SUM(CJ857:CJ861)</f>
        <v>301.2</v>
      </c>
      <c r="CL862" s="233"/>
      <c r="CM862" s="179"/>
      <c r="CN862" s="438"/>
      <c r="CP862" s="179"/>
      <c r="CQ862" s="179"/>
      <c r="CR862" s="179"/>
      <c r="CS862" s="10"/>
      <c r="CT862" s="10">
        <f>SUM(CS857:CS861)</f>
        <v>292</v>
      </c>
      <c r="CU862" s="233"/>
      <c r="CV862" s="179"/>
      <c r="CW862" s="438"/>
      <c r="CY862" s="179"/>
      <c r="CZ862" s="179"/>
      <c r="DA862" s="179"/>
      <c r="DB862" s="10"/>
      <c r="DC862" s="10">
        <f>SUM(DB857:DB861)</f>
        <v>223.9</v>
      </c>
      <c r="DD862" s="233"/>
      <c r="DE862" s="179"/>
      <c r="DF862" s="438"/>
      <c r="DH862" s="179"/>
      <c r="DI862" s="179"/>
      <c r="DJ862" s="179"/>
      <c r="DK862" s="10"/>
      <c r="DL862" s="10">
        <f>SUM(DK857:DK861)</f>
        <v>262.10000000000002</v>
      </c>
      <c r="DM862" s="233"/>
      <c r="DN862" s="179"/>
      <c r="DO862" s="438"/>
      <c r="DQ862" s="179"/>
      <c r="DR862" s="179"/>
      <c r="DS862" s="179"/>
      <c r="DT862" s="10"/>
      <c r="DU862" s="10">
        <f>SUM(DT857:DT861)</f>
        <v>209</v>
      </c>
      <c r="DV862" s="233"/>
      <c r="DW862" s="179"/>
      <c r="DX862" s="438"/>
      <c r="DZ862" s="179"/>
      <c r="EA862" s="179"/>
      <c r="EB862" s="179"/>
      <c r="EC862" s="10"/>
      <c r="ED862" s="10">
        <f>SUM(EC857:EC861)</f>
        <v>396.8</v>
      </c>
      <c r="EE862" s="233"/>
      <c r="EF862" s="179"/>
      <c r="EG862" s="438"/>
      <c r="EI862" s="179"/>
      <c r="EJ862" s="179"/>
      <c r="EK862" s="179"/>
      <c r="EL862" s="10"/>
      <c r="EM862" s="10">
        <f>SUM(EL857:EL861)</f>
        <v>425.7</v>
      </c>
      <c r="EN862" s="233"/>
      <c r="EO862" s="179"/>
      <c r="EP862" s="438"/>
      <c r="ER862" s="179"/>
      <c r="ES862" s="179"/>
      <c r="ET862" s="179"/>
      <c r="EU862" s="10"/>
      <c r="EV862" s="10">
        <f>SUM(EU857:EU861)</f>
        <v>251.3</v>
      </c>
      <c r="EW862" s="233"/>
      <c r="EX862" s="179"/>
      <c r="EY862" s="438"/>
      <c r="FA862" s="179"/>
      <c r="FB862" s="179"/>
      <c r="FC862" s="179"/>
      <c r="FD862" s="10"/>
      <c r="FE862" s="10">
        <f>SUM(FD857:FD861)</f>
        <v>147.19999999999999</v>
      </c>
      <c r="FF862" s="233"/>
      <c r="FG862" s="179"/>
      <c r="FH862" s="438"/>
      <c r="FJ862" s="179"/>
      <c r="FK862" s="179"/>
      <c r="FL862" s="179"/>
      <c r="FM862" s="10"/>
      <c r="FN862" s="10">
        <f>SUM(FM857:FM861)</f>
        <v>334.8</v>
      </c>
      <c r="FO862" s="233"/>
      <c r="FP862" s="179"/>
      <c r="FQ862" s="438"/>
      <c r="FS862" s="179"/>
      <c r="FT862" s="179"/>
      <c r="FU862" s="179"/>
      <c r="FV862" s="10"/>
      <c r="FW862" s="10">
        <f>SUM(FV857:FV861)</f>
        <v>358.3</v>
      </c>
      <c r="FX862" s="233"/>
      <c r="FY862" s="179"/>
      <c r="FZ862" s="370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8"/>
      <c r="GK862" s="179"/>
      <c r="GL862" s="179"/>
      <c r="GM862" s="179"/>
      <c r="GN862" s="10"/>
      <c r="GO862" s="10">
        <f>SUM(GN857:GN861)</f>
        <v>171.79999999999998</v>
      </c>
      <c r="GP862" s="233"/>
      <c r="GQ862" s="179"/>
      <c r="GR862" s="438"/>
      <c r="GT862" s="179"/>
      <c r="GU862" s="179"/>
      <c r="GV862" s="179"/>
      <c r="GW862" s="179"/>
      <c r="GX862" s="10">
        <f>SUM(GW857:GW861)</f>
        <v>269.2</v>
      </c>
      <c r="GY862" s="233"/>
      <c r="GZ862" s="179"/>
      <c r="HA862" s="438"/>
      <c r="HC862" s="179"/>
      <c r="HD862" s="179"/>
      <c r="HE862" s="179"/>
      <c r="HF862" s="10"/>
      <c r="HG862" s="10">
        <f>SUM(HF857:HF861)</f>
        <v>216.1</v>
      </c>
      <c r="HH862" s="233"/>
      <c r="HI862" s="179"/>
      <c r="HJ862" s="438"/>
      <c r="HL862" s="179"/>
      <c r="HM862" s="179"/>
      <c r="HN862" s="179"/>
      <c r="HO862" s="179"/>
      <c r="HP862" s="10">
        <f>SUM(HO857:HO861)</f>
        <v>529.40000000000009</v>
      </c>
      <c r="HQ862" s="233"/>
      <c r="HR862" s="179"/>
      <c r="HS862" s="438"/>
      <c r="HU862" s="179"/>
      <c r="HV862" s="179"/>
      <c r="HW862" s="179"/>
      <c r="HX862" s="179"/>
      <c r="HY862" s="10">
        <f>SUM(HX857:HX861)</f>
        <v>228.8</v>
      </c>
      <c r="HZ862" s="233"/>
      <c r="IA862" s="179"/>
      <c r="IB862" s="438"/>
      <c r="ID862" s="179"/>
      <c r="IE862" s="179"/>
      <c r="IF862" s="179"/>
      <c r="IG862" s="179"/>
      <c r="IH862" s="10">
        <f>SUM(IG857:IG861)</f>
        <v>402.5</v>
      </c>
      <c r="II862" s="233"/>
      <c r="IJ862" s="179"/>
      <c r="IK862" s="438"/>
      <c r="IM862" s="179"/>
      <c r="IN862" s="179"/>
      <c r="IO862" s="179"/>
      <c r="IP862" s="10"/>
      <c r="IQ862" s="10">
        <f>SUM(IP857:IP861)</f>
        <v>24.5</v>
      </c>
      <c r="IR862" s="233"/>
      <c r="IS862" s="179"/>
      <c r="IT862" s="438"/>
      <c r="IV862" s="179"/>
      <c r="IW862" s="179"/>
      <c r="IX862" s="179"/>
      <c r="IY862" s="10"/>
      <c r="IZ862" s="10">
        <f>SUM(IY857:IY861)</f>
        <v>225.4</v>
      </c>
      <c r="JA862" s="233"/>
      <c r="JB862" s="179"/>
      <c r="JC862" s="438"/>
      <c r="JE862" s="179"/>
      <c r="JF862" s="179"/>
      <c r="JG862" s="179"/>
      <c r="JH862" s="10"/>
      <c r="JI862" s="10">
        <f>SUM(JH857:JH861)</f>
        <v>46.8</v>
      </c>
      <c r="JJ862" s="233"/>
      <c r="JK862" s="179"/>
      <c r="JL862" s="438"/>
      <c r="JN862" s="179"/>
      <c r="JO862" s="179"/>
      <c r="JP862" s="179"/>
      <c r="JQ862" s="10"/>
      <c r="JR862" s="10">
        <f>SUM(JQ857:JQ861)</f>
        <v>359.5</v>
      </c>
      <c r="JS862" s="233"/>
      <c r="JT862" s="179"/>
      <c r="JU862" s="438"/>
      <c r="JW862" s="179"/>
      <c r="JX862" s="179"/>
      <c r="JY862" s="179"/>
      <c r="JZ862" s="10"/>
      <c r="KA862" s="10">
        <f>SUM(JZ857:JZ861)</f>
        <v>188.8</v>
      </c>
      <c r="KB862" s="233"/>
      <c r="KC862" s="179"/>
      <c r="KD862" s="370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8"/>
      <c r="KO862" s="179"/>
      <c r="KP862" s="179"/>
      <c r="KQ862" s="179"/>
      <c r="KR862" s="179"/>
      <c r="KS862" s="10">
        <f>SUM(KR857:KR861)</f>
        <v>236.4</v>
      </c>
      <c r="KT862" s="233"/>
      <c r="KU862" s="179"/>
      <c r="KV862" s="438"/>
      <c r="KX862" s="179"/>
      <c r="KY862" s="179"/>
      <c r="KZ862" s="179"/>
      <c r="LA862" s="10"/>
      <c r="LB862" s="10">
        <f>SUM(LA857:LA861)</f>
        <v>237.8</v>
      </c>
      <c r="LC862" s="233"/>
      <c r="LD862" s="179"/>
      <c r="LE862" s="370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8"/>
      <c r="LP862" s="179"/>
      <c r="LQ862" s="179"/>
      <c r="LR862" s="179"/>
      <c r="LS862" s="10"/>
      <c r="LT862" s="10">
        <f>SUM(LS857:LS861)</f>
        <v>412.5</v>
      </c>
      <c r="LU862" s="233"/>
      <c r="LV862" s="179"/>
      <c r="LW862" s="438"/>
      <c r="LY862" s="179"/>
      <c r="LZ862" s="179"/>
      <c r="MA862" s="179"/>
      <c r="MB862" s="10"/>
      <c r="MC862" s="10">
        <f>SUM(MB857:MB861)</f>
        <v>44.1</v>
      </c>
      <c r="MD862" s="233"/>
      <c r="ME862" s="179"/>
      <c r="MF862" s="438"/>
      <c r="MH862" s="179"/>
      <c r="MI862" s="179"/>
      <c r="MJ862" s="179"/>
      <c r="MK862" s="10"/>
      <c r="ML862" s="10">
        <f>SUM(MK857:MK861)</f>
        <v>226.20000000000002</v>
      </c>
      <c r="MM862" s="233"/>
      <c r="MN862" s="179"/>
      <c r="MO862" s="370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8"/>
      <c r="MZ862" s="179"/>
      <c r="NA862" s="179"/>
      <c r="NB862" s="179"/>
      <c r="NC862" s="10"/>
      <c r="ND862" s="10">
        <f>SUM(NC857:NC861)</f>
        <v>551.29999999999995</v>
      </c>
      <c r="NE862" s="233"/>
      <c r="NF862" s="179"/>
      <c r="NG862" s="438"/>
      <c r="NI862" s="179"/>
      <c r="NJ862" s="179"/>
      <c r="NK862" s="179"/>
      <c r="NL862" s="10"/>
      <c r="NM862" s="10">
        <f>SUM(NL857:NL861)</f>
        <v>161.19999999999999</v>
      </c>
      <c r="NN862" s="233"/>
      <c r="NO862" s="179"/>
      <c r="NP862" s="438"/>
      <c r="NR862" s="179"/>
      <c r="NS862" s="179"/>
      <c r="NT862" s="179"/>
      <c r="NU862" s="10"/>
      <c r="NV862" s="10">
        <f>SUM(NU857:NU861)</f>
        <v>53.7</v>
      </c>
      <c r="NW862" s="233"/>
      <c r="NX862" s="179"/>
      <c r="NY862" s="438"/>
      <c r="OA862" s="179"/>
      <c r="OB862" s="179"/>
      <c r="OC862" s="179"/>
      <c r="OD862" s="179"/>
      <c r="OE862" s="10">
        <f>SUM(OD857:OD861)</f>
        <v>580.5</v>
      </c>
      <c r="OF862" s="233"/>
      <c r="OG862" s="179"/>
      <c r="OH862" s="438"/>
      <c r="OJ862" s="179"/>
      <c r="OK862" s="179"/>
      <c r="OL862" s="179"/>
      <c r="OM862" s="10"/>
      <c r="ON862" s="10">
        <f>SUM(OM857:OM861)</f>
        <v>46</v>
      </c>
      <c r="OO862" s="233"/>
      <c r="OP862" s="179"/>
      <c r="OQ862" s="438"/>
      <c r="OS862" s="179"/>
      <c r="OT862" s="179"/>
      <c r="OU862" s="179"/>
      <c r="OV862" s="10"/>
      <c r="OW862" s="10">
        <f>SUM(OV857:OV861)</f>
        <v>19.7</v>
      </c>
      <c r="OX862" s="233"/>
      <c r="OY862" s="179"/>
      <c r="OZ862" s="372"/>
      <c r="PB862" s="179"/>
      <c r="PC862" s="179"/>
      <c r="PD862" s="179"/>
      <c r="PE862" s="10"/>
      <c r="PF862" s="10">
        <f>SUM(PE857:PE861)</f>
        <v>216.1</v>
      </c>
      <c r="PG862" s="233"/>
      <c r="PH862" s="179"/>
      <c r="PI862" s="438"/>
      <c r="PK862" s="179"/>
      <c r="PL862" s="179"/>
      <c r="PM862" s="179"/>
      <c r="PN862" s="10"/>
      <c r="PO862" s="10">
        <f>SUM(PN857:PN861)</f>
        <v>84.1</v>
      </c>
      <c r="PP862" s="233"/>
      <c r="PQ862" s="179"/>
      <c r="PR862" s="438"/>
      <c r="PT862" s="179"/>
      <c r="PU862" s="179"/>
      <c r="PV862" s="179"/>
      <c r="PW862" s="10"/>
      <c r="PX862" s="10">
        <f>SUM(PW857:PW861)</f>
        <v>103.69999999999999</v>
      </c>
      <c r="PY862" s="233"/>
      <c r="PZ862" s="179"/>
      <c r="QA862" s="364"/>
      <c r="QC862" s="179"/>
      <c r="QD862" s="179"/>
      <c r="QE862" s="179"/>
      <c r="QF862" s="10"/>
      <c r="QG862" s="10">
        <f>SUM(QF857:QF861)</f>
        <v>54.599999999999994</v>
      </c>
      <c r="QH862" s="233"/>
      <c r="QI862" s="179"/>
      <c r="QJ862" s="370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9"/>
      <c r="QU862" s="179"/>
      <c r="QV862" s="179"/>
      <c r="QW862" s="179"/>
      <c r="QX862" s="10"/>
      <c r="QY862" s="10">
        <f>SUM(QX857:QX861)</f>
        <v>54.399999999999991</v>
      </c>
      <c r="QZ862" s="233"/>
      <c r="RA862" s="179"/>
      <c r="RB862" s="438"/>
      <c r="RD862" s="179"/>
      <c r="RE862" s="179"/>
      <c r="RF862" s="179"/>
      <c r="RG862" s="10"/>
      <c r="RH862" s="10">
        <f>SUM(RG857:RG861)</f>
        <v>167.5</v>
      </c>
      <c r="RI862" s="233"/>
      <c r="RJ862" s="179"/>
      <c r="RK862" s="438"/>
      <c r="RM862" s="179"/>
      <c r="RN862" s="179"/>
      <c r="RO862" s="179"/>
      <c r="RP862" s="179"/>
      <c r="RQ862" s="10">
        <f>SUM(RP857:RP861)</f>
        <v>247.4</v>
      </c>
      <c r="RR862" s="233"/>
      <c r="RS862" s="179"/>
      <c r="RT862" s="370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8"/>
      <c r="SE862" s="179"/>
      <c r="SF862" s="179"/>
      <c r="SG862" s="179"/>
      <c r="SH862" s="10"/>
      <c r="SI862" s="10">
        <f>SUM(SH857:SH861)</f>
        <v>297.2</v>
      </c>
      <c r="SJ862" s="239"/>
      <c r="SK862" s="179"/>
      <c r="SL862" s="438"/>
      <c r="SN862" s="179"/>
      <c r="SO862" s="179"/>
      <c r="SP862" s="179"/>
      <c r="SQ862" s="10"/>
      <c r="SR862" s="10">
        <f>SUM(SQ857:SQ861)</f>
        <v>210.4</v>
      </c>
      <c r="SS862" s="239"/>
      <c r="ST862" s="179"/>
      <c r="SU862" s="438"/>
      <c r="SW862" s="179"/>
      <c r="SX862" s="179"/>
      <c r="SY862" s="179"/>
      <c r="SZ862" s="10"/>
      <c r="TA862" s="10">
        <f>SUM(SZ857:SZ861)</f>
        <v>388.70000000000005</v>
      </c>
      <c r="TB862" s="239"/>
      <c r="TC862" s="179"/>
      <c r="TD862" s="370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9"/>
      <c r="TO862" s="179"/>
      <c r="TP862" s="179"/>
      <c r="TQ862" s="179"/>
      <c r="TR862" s="10"/>
      <c r="TS862" s="10">
        <f>SUM(TR857:TR861)</f>
        <v>190.5</v>
      </c>
      <c r="TT862" s="239"/>
      <c r="TU862" s="179"/>
      <c r="TV862" s="439"/>
      <c r="TX862" s="179"/>
      <c r="TY862" s="179"/>
      <c r="TZ862" s="179"/>
      <c r="UA862" s="10"/>
      <c r="UB862" s="10">
        <f>SUM(UA857:UA861)</f>
        <v>15.2</v>
      </c>
      <c r="UC862" s="239"/>
      <c r="UD862" s="179"/>
      <c r="UE862" s="439"/>
      <c r="UG862" s="179"/>
      <c r="UH862" s="179"/>
      <c r="UI862" s="179"/>
      <c r="UJ862" s="10"/>
      <c r="UK862" s="10">
        <f>SUM(UJ857:UJ861)</f>
        <v>60.900000000000006</v>
      </c>
      <c r="UL862" s="239"/>
      <c r="UM862" s="179"/>
      <c r="UN862" s="370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9"/>
      <c r="UY862" s="179"/>
      <c r="UZ862" s="179"/>
      <c r="VA862" s="179"/>
      <c r="VB862" s="10"/>
      <c r="VC862" s="10">
        <f>SUM(VB857:VB861)</f>
        <v>11.4</v>
      </c>
      <c r="VD862" s="239"/>
      <c r="VE862" s="179"/>
      <c r="VF862" s="370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9"/>
      <c r="VQ862" s="179"/>
      <c r="VR862" s="179"/>
      <c r="VS862" s="179"/>
      <c r="VT862" s="10"/>
      <c r="VU862" s="10">
        <f>SUM(VT857:VT861)</f>
        <v>161.5</v>
      </c>
      <c r="VV862" s="239"/>
      <c r="VW862" s="179"/>
      <c r="VX862" s="370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9"/>
      <c r="WI862" s="179"/>
      <c r="WJ862" s="179"/>
      <c r="WK862" s="179"/>
      <c r="WL862" s="179"/>
      <c r="WM862" s="10">
        <f>SUM(WL857:WL861)</f>
        <v>247.4</v>
      </c>
      <c r="WN862" s="239"/>
      <c r="WO862" s="179"/>
      <c r="WP862" s="439"/>
      <c r="WQ862" s="179"/>
      <c r="WR862" s="179"/>
      <c r="WS862" s="179"/>
      <c r="WT862" s="179"/>
      <c r="WU862" s="10"/>
      <c r="WV862" s="10">
        <f>SUM(WU857:WU861)</f>
        <v>161.19999999999999</v>
      </c>
      <c r="WW862" s="239"/>
      <c r="WX862" s="179"/>
      <c r="WY862" s="439"/>
      <c r="XA862" s="179"/>
      <c r="XB862" s="179"/>
      <c r="XC862" s="179"/>
      <c r="XD862" s="179"/>
      <c r="XE862" s="10">
        <f>SUM(XD857:XD861)</f>
        <v>145.69999999999999</v>
      </c>
      <c r="XF862" s="239"/>
      <c r="XG862" s="179"/>
      <c r="XH862" s="372"/>
      <c r="XJ862" s="179"/>
      <c r="XK862" s="179"/>
      <c r="XL862" s="179"/>
      <c r="XM862" s="179"/>
      <c r="XN862" s="10">
        <f>SUM(XM857:XM861)</f>
        <v>366.5</v>
      </c>
      <c r="XO862" s="239"/>
      <c r="XP862" s="179"/>
      <c r="XQ862" s="439"/>
      <c r="XS862" s="179"/>
      <c r="XT862" s="179"/>
      <c r="XU862" s="179"/>
      <c r="XV862" s="10"/>
      <c r="XW862" s="10">
        <f>SUM(XV857:XV861)</f>
        <v>53.000000000000007</v>
      </c>
      <c r="XX862" s="239"/>
      <c r="XY862" s="179"/>
      <c r="XZ862" s="439"/>
      <c r="YB862" s="179"/>
      <c r="YC862" s="179"/>
      <c r="YD862" s="179"/>
      <c r="YE862" s="10"/>
      <c r="YF862" s="10">
        <f>SUM(YE857:YE861)</f>
        <v>233.60000000000002</v>
      </c>
      <c r="YG862" s="239"/>
      <c r="YH862" s="179"/>
      <c r="YI862" s="439"/>
      <c r="YK862" s="179"/>
      <c r="YL862" s="179"/>
      <c r="YM862" s="179"/>
      <c r="YN862" s="10"/>
      <c r="YO862" s="10">
        <f>SUM(YN857:YN861)</f>
        <v>412</v>
      </c>
      <c r="YP862" s="239"/>
      <c r="YQ862" s="179"/>
      <c r="YR862" s="439"/>
      <c r="YT862" s="179"/>
      <c r="YU862" s="179"/>
      <c r="YV862" s="179"/>
      <c r="YW862" s="10"/>
      <c r="YX862" s="10">
        <f>SUM(YW857:YW861)</f>
        <v>23.400000000000002</v>
      </c>
      <c r="YY862" s="239"/>
      <c r="YZ862" s="179"/>
      <c r="ZA862" s="439"/>
      <c r="ZC862" s="179"/>
      <c r="ZD862" s="179"/>
      <c r="ZE862" s="179"/>
      <c r="ZF862" s="10"/>
      <c r="ZG862" s="10">
        <f>SUM(ZF857:ZF861)</f>
        <v>336.2</v>
      </c>
      <c r="ZH862" s="239"/>
      <c r="ZI862" s="179"/>
      <c r="ZJ862" s="439"/>
      <c r="ZL862" s="179"/>
      <c r="ZM862" s="179"/>
      <c r="ZN862" s="179"/>
      <c r="ZO862" s="10"/>
      <c r="ZP862" s="10">
        <f>SUM(ZO857:ZO861)</f>
        <v>181</v>
      </c>
      <c r="ZQ862" s="239"/>
      <c r="ZR862" s="179"/>
      <c r="ZS862" s="439"/>
      <c r="ZU862" s="179"/>
      <c r="ZV862" s="179"/>
      <c r="ZW862" s="179"/>
      <c r="ZX862" s="10"/>
      <c r="ZY862" s="10">
        <f>SUM(ZX857:ZX861)</f>
        <v>109.6</v>
      </c>
      <c r="ZZ862" s="239"/>
      <c r="AAA862" s="179"/>
      <c r="AAB862" s="439"/>
      <c r="AAD862" s="179"/>
      <c r="AAE862" s="179"/>
      <c r="AAF862" s="179"/>
      <c r="AAG862" s="10"/>
      <c r="AAH862" s="10">
        <f>SUM(AAG857:AAG861)</f>
        <v>76.399999999999991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9"/>
      <c r="AAV862" s="179"/>
      <c r="AAW862" s="179"/>
      <c r="AAX862" s="179"/>
      <c r="AAY862" s="10"/>
      <c r="AAZ862" s="10">
        <f>SUM(AAY857:AAY861)</f>
        <v>118.7</v>
      </c>
      <c r="ABA862" s="239"/>
      <c r="ABB862" s="179"/>
      <c r="ABC862" s="440"/>
      <c r="ABE862" s="179"/>
      <c r="ABF862" s="179"/>
      <c r="ABG862" s="179"/>
      <c r="ABH862" s="10"/>
      <c r="ABI862" s="10">
        <f>SUM(ABH857:ABH861)</f>
        <v>372.5</v>
      </c>
      <c r="ABJ862" s="239"/>
      <c r="ABK862" s="179"/>
      <c r="ABL862" s="439"/>
      <c r="ABN862" s="179"/>
      <c r="ABO862" s="179"/>
      <c r="ABP862" s="179"/>
      <c r="ABQ862" s="10"/>
      <c r="ABR862" s="10">
        <f>SUM(ABQ857:ABQ861)</f>
        <v>82.8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9"/>
      <c r="ADG862" s="179"/>
      <c r="ADH862" s="179"/>
      <c r="ADI862" s="179"/>
      <c r="ADJ862" s="10"/>
      <c r="ADK862" s="10">
        <f>SUM(ADJ857:ADJ861)</f>
        <v>28.799999999999997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9"/>
      <c r="ADY862" s="179"/>
      <c r="ADZ862" s="179"/>
      <c r="AEA862" s="179"/>
      <c r="AEB862" s="10"/>
      <c r="AEC862" s="10">
        <f>SUM(AEB857:AEB861)</f>
        <v>104.8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9"/>
      <c r="AGA862" s="179"/>
      <c r="AGB862" s="179"/>
      <c r="AGC862" s="179"/>
      <c r="AGD862" s="10"/>
      <c r="AGE862" s="10">
        <f>SUM(AGD857:AGD861)</f>
        <v>604.55000000000007</v>
      </c>
      <c r="AGF862" s="239"/>
      <c r="AGG862" s="179"/>
      <c r="AGH862" s="439"/>
      <c r="AGJ862" s="179"/>
      <c r="AGK862" s="179"/>
      <c r="AGL862" s="179"/>
      <c r="AGM862" s="10"/>
      <c r="AGN862" s="10">
        <f>SUM(AGM857:AGM861)</f>
        <v>470.09999999999997</v>
      </c>
      <c r="AGO862" s="239"/>
      <c r="AGP862" s="179"/>
      <c r="AGQ862" s="439"/>
      <c r="AGS862" s="179"/>
      <c r="AGT862" s="179"/>
      <c r="AGU862" s="179"/>
      <c r="AGV862" s="10"/>
      <c r="AGW862" s="10">
        <f>SUM(AGV857:AGV861)</f>
        <v>104.39999999999999</v>
      </c>
      <c r="AGX862" s="239"/>
      <c r="AGY862" s="179"/>
      <c r="AGZ862" s="439"/>
      <c r="AHB862" s="179"/>
      <c r="AHC862" s="179"/>
      <c r="AHD862" s="179"/>
      <c r="AHE862" s="10"/>
      <c r="AHF862" s="10">
        <f>SUM(AHE857:AHE861)</f>
        <v>207</v>
      </c>
      <c r="AHG862" s="239"/>
      <c r="AHH862" s="179"/>
      <c r="AHI862" s="442"/>
      <c r="AHK862" s="179"/>
      <c r="AHL862" s="179"/>
      <c r="AHM862" s="179"/>
      <c r="AHN862" s="10"/>
      <c r="AHO862" s="10">
        <f>SUM(AHN857:AHN861)</f>
        <v>334.20000000000005</v>
      </c>
      <c r="AHP862" s="239"/>
      <c r="AHQ862" s="179"/>
      <c r="AHR862" s="439"/>
      <c r="AHT862" s="179"/>
      <c r="AHU862" s="179"/>
      <c r="AHV862" s="179"/>
      <c r="AHW862" s="10"/>
      <c r="AHX862" s="10">
        <f>SUM(AHW857:AHW861)</f>
        <v>412.5</v>
      </c>
      <c r="AHY862" s="239"/>
      <c r="AHZ862" s="179"/>
      <c r="AIA862" s="439"/>
      <c r="AIC862" s="179"/>
      <c r="AID862" s="179"/>
      <c r="AIE862" s="179"/>
      <c r="AIF862" s="10"/>
      <c r="AIG862" s="10">
        <f>SUM(AIF857:AIF861)</f>
        <v>175.20000000000002</v>
      </c>
      <c r="AIH862" s="239"/>
      <c r="AII862" s="179"/>
      <c r="AIJ862" s="439"/>
      <c r="AIL862" s="179"/>
      <c r="AIM862" s="179"/>
      <c r="AIN862" s="179"/>
      <c r="AIO862" s="10"/>
      <c r="AIP862" s="10">
        <f>SUM(AIO857:AIO861)</f>
        <v>369.1</v>
      </c>
      <c r="AIQ862" s="239"/>
      <c r="AIR862" s="179"/>
      <c r="AIS862" s="439"/>
      <c r="AIU862" s="179"/>
      <c r="AIV862" s="179"/>
      <c r="AIW862" s="179"/>
      <c r="AIX862" s="10"/>
      <c r="AIY862" s="10">
        <f>SUM(AIX857:AIX861)</f>
        <v>262.10000000000002</v>
      </c>
      <c r="AIZ862" s="239"/>
      <c r="AJA862" s="179"/>
      <c r="AJB862" s="372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9"/>
      <c r="AJM862" s="179"/>
      <c r="AJN862" s="179"/>
      <c r="AJO862" s="179"/>
      <c r="AJP862" s="10"/>
      <c r="AJQ862" s="10">
        <f>SUM(AJP857:AJP861)</f>
        <v>443.3</v>
      </c>
      <c r="AJR862" s="239"/>
      <c r="AJS862" s="179"/>
      <c r="AJT862" s="367"/>
      <c r="AJV862" s="179"/>
      <c r="AJW862" s="179"/>
      <c r="AJX862" s="179"/>
      <c r="AJY862" s="10"/>
      <c r="AJZ862" s="10">
        <f>SUM(AJY857:AJY861)</f>
        <v>218.4</v>
      </c>
      <c r="AKA862" s="239"/>
      <c r="AKB862" s="179"/>
      <c r="AKC862" s="439"/>
      <c r="AKE862" s="179"/>
      <c r="AKF862" s="179"/>
      <c r="AKG862" s="179"/>
      <c r="AKH862" s="10"/>
      <c r="AKI862" s="10">
        <f>SUM(AKH857:AKH861)</f>
        <v>281.2</v>
      </c>
      <c r="AKJ862" s="239"/>
      <c r="AKK862" s="179"/>
      <c r="AKL862" s="439"/>
      <c r="AKN862" s="179"/>
      <c r="AKO862" s="179"/>
      <c r="AKP862" s="179"/>
      <c r="AKQ862" s="10"/>
      <c r="AKR862" s="10">
        <f>SUM(AKQ857:AKQ861)</f>
        <v>187.70000000000002</v>
      </c>
      <c r="AKS862" s="239"/>
      <c r="AKT862" s="179"/>
      <c r="AKU862" s="439"/>
      <c r="AKW862" s="179"/>
      <c r="AKX862" s="179"/>
      <c r="AKY862" s="179"/>
      <c r="AKZ862" s="10"/>
      <c r="ALA862" s="10">
        <f>SUM(AKZ857:AKZ861)</f>
        <v>245.9</v>
      </c>
      <c r="ALB862" s="239"/>
      <c r="ALC862" s="179"/>
      <c r="ALD862" s="439"/>
      <c r="ALF862" s="179"/>
      <c r="ALG862" s="179"/>
      <c r="ALH862" s="179"/>
      <c r="ALI862" s="10"/>
      <c r="ALJ862" s="10">
        <f>SUM(ALI857:ALI861)</f>
        <v>183</v>
      </c>
      <c r="ALK862" s="239"/>
      <c r="ALL862" s="179"/>
      <c r="ALM862" s="439"/>
      <c r="ALO862" s="179"/>
      <c r="ALP862" s="179"/>
      <c r="ALQ862" s="179"/>
      <c r="ALR862" s="10"/>
      <c r="ALS862" s="10">
        <f>SUM(ALR857:ALR861)</f>
        <v>196.60000000000002</v>
      </c>
      <c r="ALT862" s="239"/>
      <c r="ALU862" s="179"/>
      <c r="ALV862" s="439"/>
      <c r="ALX862" s="179"/>
      <c r="ALY862" s="179"/>
      <c r="ALZ862" s="179"/>
      <c r="AMA862" s="10"/>
      <c r="AMB862" s="10">
        <f>SUM(AMA857:AMA861)</f>
        <v>273.60000000000002</v>
      </c>
      <c r="AMC862" s="239"/>
      <c r="AMD862" s="179"/>
      <c r="AME862" s="445"/>
      <c r="AMG862" s="179"/>
      <c r="AMH862" s="179"/>
      <c r="AMI862" s="179"/>
      <c r="AMJ862" s="10"/>
      <c r="AMK862" s="10">
        <f>SUM(AMJ857:AMJ861)</f>
        <v>211.4</v>
      </c>
      <c r="AML862" s="239"/>
      <c r="AMM862" s="179"/>
      <c r="AMN862" s="364"/>
      <c r="AMP862" s="179"/>
      <c r="AMQ862" s="179"/>
      <c r="AMR862" s="179"/>
      <c r="AMS862" s="10"/>
      <c r="AMT862" s="10">
        <f>SUM(AMS857:AMS861)</f>
        <v>217.4</v>
      </c>
      <c r="AMU862" s="239"/>
      <c r="AMV862" s="179"/>
      <c r="AMW862" s="439"/>
      <c r="AMY862" s="179"/>
      <c r="AMZ862" s="179"/>
      <c r="ANA862" s="179"/>
      <c r="ANB862" s="10"/>
      <c r="ANC862" s="10">
        <f>SUM(ANB857:ANB861)</f>
        <v>458.45000000000005</v>
      </c>
      <c r="AND862" s="239"/>
      <c r="ANE862" s="179"/>
      <c r="ANF862" s="439"/>
      <c r="ANH862" s="179"/>
      <c r="ANI862" s="179"/>
      <c r="ANJ862" s="179"/>
      <c r="ANK862" s="10"/>
      <c r="ANL862" s="10">
        <f>SUM(ANK857:ANK861)</f>
        <v>235.7</v>
      </c>
      <c r="ANM862" s="239"/>
      <c r="ANN862" s="179"/>
      <c r="ANO862" s="372"/>
      <c r="ANQ862" s="179"/>
      <c r="ANR862" s="179"/>
      <c r="ANS862" s="179"/>
      <c r="ANT862" s="10"/>
      <c r="ANU862" s="10">
        <f>SUM(ANT857:ANT861)</f>
        <v>99.2</v>
      </c>
      <c r="ANV862" s="239"/>
      <c r="ANW862" s="179"/>
      <c r="ANX862" s="439"/>
      <c r="ANZ862" s="179"/>
      <c r="AOA862" s="179"/>
      <c r="AOB862" s="179"/>
      <c r="AOC862" s="10"/>
      <c r="AOD862" s="10">
        <f>SUM(AOC857:AOC861)</f>
        <v>281.2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9"/>
      <c r="AOR862" s="179"/>
      <c r="AOS862" s="179"/>
      <c r="AOT862" s="179"/>
      <c r="AOU862" s="10"/>
      <c r="AOV862" s="10">
        <f>SUM(AOU857:AOU861)</f>
        <v>17.2</v>
      </c>
      <c r="AOW862" s="239"/>
      <c r="AOX862" s="179"/>
      <c r="AOY862" s="364"/>
      <c r="APA862" s="179"/>
      <c r="APB862" s="179"/>
      <c r="APC862" s="179"/>
      <c r="APD862" s="10"/>
      <c r="APE862" s="10">
        <f>SUM(APD857:APD861)</f>
        <v>260.60000000000002</v>
      </c>
      <c r="APF862" s="239"/>
      <c r="APG862" s="179"/>
      <c r="APH862" s="439"/>
      <c r="APJ862" s="179"/>
      <c r="APK862" s="179"/>
      <c r="APL862" s="179"/>
      <c r="APM862" s="10"/>
      <c r="APN862" s="10">
        <f>SUM(APM857:APM861)</f>
        <v>62.1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9"/>
      <c r="AQB862" s="179"/>
      <c r="AQC862" s="179"/>
      <c r="AQD862" s="179"/>
      <c r="AQE862" s="10"/>
      <c r="AQF862" s="10">
        <f>SUM(AQE857:AQE861)</f>
        <v>0</v>
      </c>
      <c r="AQG862" s="239"/>
      <c r="AQH862" s="179"/>
      <c r="AQI862" s="439"/>
      <c r="AQK862" s="179"/>
      <c r="AQL862" s="179"/>
      <c r="AQM862" s="179"/>
      <c r="AQN862" s="10"/>
      <c r="AQO862" s="10">
        <f>SUM(AQN857:AQN861)</f>
        <v>42.099999999999994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9"/>
      <c r="ASD862" s="179"/>
      <c r="ASE862" s="179"/>
      <c r="ASF862" s="179"/>
      <c r="ASG862" s="10"/>
      <c r="ASH862" s="10">
        <f>SUM(ASG857:ASG861)</f>
        <v>210.8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9"/>
      <c r="ASV862" s="179"/>
      <c r="ASW862" s="179"/>
      <c r="ASX862" s="179"/>
      <c r="ASY862" s="10"/>
      <c r="ASZ862" s="10">
        <f>SUM(ASY857:ASY861)</f>
        <v>3.3000000000000003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9"/>
      <c r="AWQ862" s="179"/>
      <c r="AWR862" s="179"/>
      <c r="AWS862" s="179"/>
      <c r="AWT862" s="10"/>
      <c r="AWU862" s="10">
        <f>SUM(AWT857:AWT861)</f>
        <v>101.30000000000001</v>
      </c>
      <c r="AWV862" s="239"/>
      <c r="AWW862" s="179"/>
      <c r="AWX862" s="439"/>
      <c r="AWZ862" s="179"/>
      <c r="AXA862" s="179"/>
      <c r="AXB862" s="179"/>
      <c r="AXC862" s="10"/>
      <c r="AXD862" s="10">
        <f>SUM(AXC857:AXC861)</f>
        <v>238.20000000000002</v>
      </c>
      <c r="AXE862" s="239"/>
      <c r="AXF862" s="179"/>
      <c r="AXG862" s="439"/>
      <c r="AXI862" s="179"/>
      <c r="AXJ862" s="179"/>
      <c r="AXK862" s="179"/>
      <c r="AXL862" s="10"/>
      <c r="AXM862" s="10">
        <f>SUM(AXL857:AXL861)</f>
        <v>41.6</v>
      </c>
      <c r="AXN862" s="239"/>
      <c r="AXO862" s="179"/>
      <c r="AXP862" s="439"/>
      <c r="AXR862" s="179"/>
      <c r="AXS862" s="179"/>
      <c r="AXT862" s="179"/>
      <c r="AXU862" s="10"/>
      <c r="AXV862" s="10">
        <f>SUM(AXU857:AXU861)</f>
        <v>45.5</v>
      </c>
      <c r="AXW862" s="239"/>
      <c r="AXX862" s="179"/>
      <c r="AXY862" s="439"/>
      <c r="AYA862" s="179"/>
      <c r="AYB862" s="179"/>
      <c r="AYC862" s="179"/>
      <c r="AYD862" s="10"/>
      <c r="AYE862" s="10">
        <f>SUM(AYD857:AYD861)</f>
        <v>172.1</v>
      </c>
      <c r="AYF862" s="239"/>
      <c r="AYG862" s="179"/>
      <c r="AYH862" s="439"/>
      <c r="AYJ862" s="179"/>
      <c r="AYK862" s="179"/>
      <c r="AYL862" s="179"/>
      <c r="AYM862" s="10"/>
      <c r="AYN862" s="10">
        <f>SUM(AYM857:AYM861)</f>
        <v>62.999999999999993</v>
      </c>
      <c r="AYO862" s="239"/>
      <c r="AYP862" s="179"/>
      <c r="AYQ862" s="439"/>
      <c r="AYS862" s="179"/>
      <c r="AYT862" s="179"/>
      <c r="AYU862" s="179"/>
      <c r="AYV862" s="10"/>
      <c r="AYW862" s="10">
        <f>SUM(AYV857:AYV861)</f>
        <v>206.00000000000003</v>
      </c>
      <c r="AYX862" s="239"/>
      <c r="AYY862" s="179"/>
      <c r="AYZ862" s="439"/>
      <c r="AZB862" s="179"/>
      <c r="AZC862" s="179"/>
      <c r="AZD862" s="179"/>
      <c r="AZE862" s="10"/>
      <c r="AZF862" s="10">
        <f>SUM(AZE857:AZE861)</f>
        <v>199.1</v>
      </c>
      <c r="AZG862" s="239"/>
      <c r="AZH862" s="179"/>
      <c r="AZI862" s="439"/>
      <c r="AZK862" s="179"/>
      <c r="AZL862" s="179"/>
      <c r="AZM862" s="179"/>
      <c r="AZN862" s="10"/>
      <c r="AZO862" s="10">
        <f>SUM(AZN857:AZN861)</f>
        <v>55.2</v>
      </c>
      <c r="AZP862" s="239"/>
      <c r="AZQ862" s="179"/>
      <c r="AZR862" s="439"/>
      <c r="AZT862" s="179"/>
      <c r="AZU862" s="179"/>
      <c r="AZV862" s="179"/>
      <c r="AZW862" s="10"/>
      <c r="AZX862" s="10">
        <f>SUM(AZW857:AZW861)</f>
        <v>102.69999999999999</v>
      </c>
      <c r="AZY862" s="239"/>
      <c r="AZZ862" s="179"/>
      <c r="BAA862" s="439"/>
      <c r="BAC862" s="179"/>
      <c r="BAD862" s="179"/>
      <c r="BAE862" s="179"/>
      <c r="BAF862" s="10"/>
      <c r="BAG862" s="10">
        <f>SUM(BAF857:BAF861)</f>
        <v>100.2</v>
      </c>
      <c r="BAH862" s="239"/>
      <c r="BAI862" s="179"/>
      <c r="BAJ862" s="442"/>
      <c r="BAL862" s="179"/>
      <c r="BAM862" s="179"/>
      <c r="BAN862" s="179"/>
      <c r="BAO862" s="10"/>
      <c r="BAP862" s="10">
        <f>SUM(BAO857:BAO861)</f>
        <v>273</v>
      </c>
      <c r="BAQ862" s="239"/>
      <c r="BAR862" s="179"/>
      <c r="BAS862" s="439"/>
      <c r="BAU862" s="179"/>
      <c r="BAV862" s="179"/>
      <c r="BAW862" s="179"/>
      <c r="BAX862" s="10"/>
      <c r="BAY862" s="10">
        <f>SUM(BAX857:BAX861)</f>
        <v>264.39999999999998</v>
      </c>
      <c r="BAZ862" s="239"/>
      <c r="BBA862" s="179"/>
      <c r="BBB862" s="439"/>
      <c r="BBD862" s="179"/>
      <c r="BBE862" s="179"/>
      <c r="BBF862" s="179"/>
      <c r="BBG862" s="10"/>
      <c r="BBH862" s="10">
        <f>SUM(BBG857:BBG861)</f>
        <v>442.3</v>
      </c>
      <c r="BBI862" s="239"/>
      <c r="BBJ862" s="179"/>
      <c r="BBK862" s="439"/>
      <c r="BBM862" s="179"/>
      <c r="BBN862" s="179"/>
      <c r="BBO862" s="179"/>
      <c r="BBP862" s="10"/>
      <c r="BBQ862" s="10">
        <f>SUM(BBP857:BBP861)</f>
        <v>266.89999999999998</v>
      </c>
      <c r="BBR862" s="239"/>
      <c r="BBS862" s="179"/>
      <c r="BBT862" s="367"/>
      <c r="BBV862" s="179"/>
      <c r="BBW862" s="179"/>
      <c r="BBX862" s="179"/>
      <c r="BBY862" s="10"/>
      <c r="BBZ862" s="10">
        <f>SUM(BBY857:BBY861)</f>
        <v>216.5</v>
      </c>
      <c r="BCA862" s="239"/>
      <c r="BCB862" s="179"/>
      <c r="BCC862" s="439"/>
      <c r="BCE862" s="179"/>
      <c r="BCF862" s="179"/>
      <c r="BCG862" s="179"/>
      <c r="BCH862" s="10"/>
      <c r="BCI862" s="10">
        <f>SUM(BCH857:BCH861)</f>
        <v>127.49999999999999</v>
      </c>
      <c r="BCJ862" s="239"/>
      <c r="BCK862" s="179"/>
      <c r="BCL862" s="439"/>
      <c r="BCN862" s="179"/>
      <c r="BCO862" s="179"/>
      <c r="BCP862" s="179"/>
      <c r="BCQ862" s="10"/>
      <c r="BCR862" s="10">
        <f>SUM(BCQ857:BCQ861)</f>
        <v>256.5</v>
      </c>
      <c r="BCS862" s="239"/>
      <c r="BCT862" s="179"/>
      <c r="BCU862" s="372"/>
      <c r="BCW862" s="179"/>
      <c r="BCX862" s="179"/>
      <c r="BCY862" s="179"/>
      <c r="BCZ862" s="10"/>
      <c r="BDA862" s="10">
        <f>SUM(BCZ857:BCZ861)</f>
        <v>235.5</v>
      </c>
      <c r="BDB862" s="239"/>
      <c r="BDC862" s="179"/>
      <c r="BDD862" s="367"/>
      <c r="BDF862" s="179"/>
      <c r="BDG862" s="179"/>
      <c r="BDH862" s="179"/>
      <c r="BDI862" s="10"/>
      <c r="BDJ862" s="10">
        <f>SUM(BDI857:BDI861)</f>
        <v>214.7</v>
      </c>
      <c r="BDK862" s="239"/>
      <c r="BDL862" s="179"/>
      <c r="BDM862" s="439"/>
      <c r="BDO862" s="179"/>
      <c r="BDP862" s="179"/>
      <c r="BDQ862" s="179"/>
      <c r="BDR862" s="10"/>
      <c r="BDS862" s="10">
        <f>SUM(BDR857:BDR861)</f>
        <v>217</v>
      </c>
      <c r="BDT862" s="239"/>
      <c r="BDU862" s="179"/>
      <c r="BDV862" s="439"/>
      <c r="BDX862" s="179"/>
      <c r="BDY862" s="179"/>
      <c r="BDZ862" s="179"/>
      <c r="BEA862" s="10"/>
      <c r="BEB862" s="10">
        <f>SUM(BEA857:BEA861)</f>
        <v>38.1</v>
      </c>
      <c r="BEC862" s="239"/>
      <c r="BED862" s="179"/>
      <c r="BEE862" s="439"/>
      <c r="BEG862" s="179"/>
      <c r="BEH862" s="179"/>
      <c r="BEI862" s="179"/>
      <c r="BEJ862" s="10"/>
      <c r="BEK862" s="10">
        <f>SUM(BEJ857:BEJ861)</f>
        <v>52.000000000000007</v>
      </c>
      <c r="BEL862" s="239"/>
      <c r="BEM862" s="179"/>
      <c r="BEN862" s="439"/>
      <c r="BEP862" s="179"/>
      <c r="BEQ862" s="179"/>
      <c r="BER862" s="179"/>
      <c r="BES862" s="10"/>
      <c r="BET862" s="10">
        <f>SUM(BES857:BES861)</f>
        <v>49.400000000000006</v>
      </c>
      <c r="BEU862" s="239"/>
      <c r="BEV862" s="179"/>
      <c r="BEW862" s="439"/>
      <c r="BEY862" s="179"/>
      <c r="BEZ862" s="179"/>
      <c r="BFA862" s="179"/>
      <c r="BFB862" s="10"/>
      <c r="BFC862" s="10">
        <f>SUM(BFB857:BFB861)</f>
        <v>135.70000000000002</v>
      </c>
      <c r="BFD862" s="239"/>
      <c r="BFE862" s="179"/>
      <c r="BFF862" s="439"/>
      <c r="BFH862" s="179"/>
      <c r="BFI862" s="179"/>
      <c r="BFJ862" s="179"/>
      <c r="BFK862" s="10"/>
      <c r="BFL862" s="10">
        <f>SUM(BFK857:BFK861)</f>
        <v>176.2</v>
      </c>
      <c r="BFM862" s="239"/>
      <c r="BFN862" s="179"/>
      <c r="BFO862" s="439"/>
      <c r="BFQ862" s="179"/>
      <c r="BFR862" s="179"/>
      <c r="BFS862" s="179"/>
      <c r="BFT862" s="10"/>
      <c r="BFU862" s="10">
        <f>SUM(BFT857:BFT861)</f>
        <v>63.8</v>
      </c>
      <c r="BFV862" s="239"/>
      <c r="BFW862" s="179"/>
      <c r="BFX862" s="372"/>
      <c r="BFZ862" s="179"/>
      <c r="BGA862" s="179"/>
      <c r="BGB862" s="179"/>
      <c r="BGC862" s="10"/>
      <c r="BGD862" s="10">
        <f>SUM(BGC857:BGC861)</f>
        <v>4.4000000000000004</v>
      </c>
      <c r="BGE862" s="239"/>
      <c r="BGF862" s="179"/>
      <c r="BGG862" s="439"/>
      <c r="BGI862" s="179"/>
      <c r="BGJ862" s="179"/>
      <c r="BGK862" s="179"/>
      <c r="BGL862" s="10"/>
      <c r="BGM862" s="10">
        <f>SUM(BGL857:BGL861)</f>
        <v>21.599999999999998</v>
      </c>
      <c r="BGN862" s="239"/>
      <c r="BGO862" s="179"/>
      <c r="BGP862" s="372"/>
      <c r="BGR862" s="179"/>
      <c r="BGS862" s="179"/>
      <c r="BGT862" s="179"/>
      <c r="BGU862" s="10"/>
      <c r="BGV862" s="10">
        <f>SUM(BGU857:BGU861)</f>
        <v>92.2</v>
      </c>
      <c r="BGW862" s="239"/>
      <c r="BGX862" s="179"/>
      <c r="BGY862" s="439"/>
      <c r="BHA862" s="179"/>
      <c r="BHB862" s="179"/>
      <c r="BHC862" s="179"/>
      <c r="BHD862" s="10"/>
      <c r="BHE862" s="10">
        <f>SUM(BHD857:BHD861)</f>
        <v>68.5</v>
      </c>
    </row>
    <row r="863" spans="1:1565" s="14" customFormat="1" ht="15">
      <c r="A863" s="179" t="s">
        <v>120</v>
      </c>
      <c r="B863" s="363" t="s">
        <v>1400</v>
      </c>
      <c r="D863" s="248">
        <f>IF(C863="Kopman",2.2,1)</f>
        <v>1</v>
      </c>
      <c r="E863" s="180">
        <f>VLOOKUP(B863,$A$879:$F$2508,6,FALSE)</f>
        <v>121</v>
      </c>
      <c r="F863" s="179" t="s">
        <v>61</v>
      </c>
      <c r="G863" s="10">
        <f>E863*1.5*D863</f>
        <v>181.5</v>
      </c>
      <c r="H863" s="10"/>
      <c r="I863" s="233"/>
      <c r="J863" s="179" t="s">
        <v>120</v>
      </c>
      <c r="K863" s="362" t="s">
        <v>2120</v>
      </c>
      <c r="L863" s="14" t="s">
        <v>1662</v>
      </c>
      <c r="M863" s="248">
        <f>IF(L863="Kopman",2.2,1)</f>
        <v>2.2000000000000002</v>
      </c>
      <c r="N863" s="180">
        <f>VLOOKUP(K863,$A$879:$F$2508,6,FALSE)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1" t="s">
        <v>500</v>
      </c>
      <c r="V863" s="248">
        <f>IF(U863="Kopman",2.2,1)</f>
        <v>1</v>
      </c>
      <c r="W863" s="180">
        <f>VLOOKUP(T863,$A$879:$F$2508,6,FALSE)</f>
        <v>0</v>
      </c>
      <c r="X863" s="179" t="s">
        <v>61</v>
      </c>
      <c r="Y863" s="10">
        <f>W863*1.5*V863</f>
        <v>0</v>
      </c>
      <c r="Z863" s="10"/>
      <c r="AA863" s="233"/>
      <c r="AB863" s="179" t="s">
        <v>120</v>
      </c>
      <c r="AC863" s="361" t="s">
        <v>973</v>
      </c>
      <c r="AE863" s="248">
        <f>IF(AD863="Kopman",2.2,1)</f>
        <v>1</v>
      </c>
      <c r="AF863" s="180">
        <f>VLOOKUP(AC863,$A$879:$F$2508,6,FALSE)</f>
        <v>0</v>
      </c>
      <c r="AG863" s="179" t="s">
        <v>61</v>
      </c>
      <c r="AH863" s="10">
        <f>AF863*1.5*AE863</f>
        <v>0</v>
      </c>
      <c r="AI863" s="10"/>
      <c r="AJ863" s="233"/>
      <c r="AK863" s="179" t="s">
        <v>120</v>
      </c>
      <c r="AL863" s="361" t="s">
        <v>2120</v>
      </c>
      <c r="AN863" s="248">
        <f>IF(AM863="Kopman",2.2,1)</f>
        <v>1</v>
      </c>
      <c r="AO863" s="180">
        <f>VLOOKUP(AL863,$A$879:$F$2508,6,FALSE)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1" t="s">
        <v>1400</v>
      </c>
      <c r="AW863" s="248">
        <f>IF(AV863="Kopman",2.2,1)</f>
        <v>1</v>
      </c>
      <c r="AX863" s="180">
        <f>VLOOKUP(AU863,$A$879:$F$2508,6,FALSE)</f>
        <v>121</v>
      </c>
      <c r="AY863" s="179" t="s">
        <v>61</v>
      </c>
      <c r="AZ863" s="10">
        <f>AX863*1.5*AW863</f>
        <v>181.5</v>
      </c>
      <c r="BA863" s="10"/>
      <c r="BB863" s="233"/>
      <c r="BC863" s="179" t="s">
        <v>120</v>
      </c>
      <c r="BD863" s="361" t="s">
        <v>3344</v>
      </c>
      <c r="BF863" s="248">
        <f>IF(BE863="Kopman",2.2,1)</f>
        <v>1</v>
      </c>
      <c r="BG863" s="180">
        <f>VLOOKUP(BD863,$A$879:$F$2508,6,FALSE)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1" t="s">
        <v>1400</v>
      </c>
      <c r="BO863" s="248">
        <f>IF(BN863="Kopman",2.2,1)</f>
        <v>1</v>
      </c>
      <c r="BP863" s="180">
        <f>VLOOKUP(BM863,$A$879:$F$2508,6,FALSE)</f>
        <v>121</v>
      </c>
      <c r="BQ863" s="179" t="s">
        <v>61</v>
      </c>
      <c r="BR863" s="10">
        <f>BP863*1.5*BO863</f>
        <v>181.5</v>
      </c>
      <c r="BS863" s="10"/>
      <c r="BT863" s="233"/>
      <c r="BU863" s="179" t="s">
        <v>120</v>
      </c>
      <c r="BV863" s="361" t="s">
        <v>1400</v>
      </c>
      <c r="BX863" s="248">
        <f>IF(BW863="Kopman",2.2,1)</f>
        <v>1</v>
      </c>
      <c r="BY863" s="180">
        <f>VLOOKUP(BV863,$A$879:$F$2508,6,FALSE)</f>
        <v>121</v>
      </c>
      <c r="BZ863" s="179" t="s">
        <v>61</v>
      </c>
      <c r="CA863" s="10">
        <f>BY863*1.5*BX863</f>
        <v>181.5</v>
      </c>
      <c r="CB863" s="10"/>
      <c r="CC863" s="233"/>
      <c r="CD863" s="179" t="s">
        <v>120</v>
      </c>
      <c r="CE863" s="362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VLOOKUP(CE863,$A$879:$F$2508,6,FALSE)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1" t="s">
        <v>3344</v>
      </c>
      <c r="CP863" s="248">
        <f>IF(CO863="Kopman",2.2,1)</f>
        <v>1</v>
      </c>
      <c r="CQ863" s="180">
        <f>VLOOKUP(CN863,$A$879:$F$2508,6,FALSE)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1" t="s">
        <v>973</v>
      </c>
      <c r="CY863" s="248">
        <f>IF(CX863="Kopman",2.2,1)</f>
        <v>1</v>
      </c>
      <c r="CZ863" s="180">
        <f>VLOOKUP(CW863,$A$879:$F$2508,6,FALSE)</f>
        <v>0</v>
      </c>
      <c r="DA863" s="179" t="s">
        <v>61</v>
      </c>
      <c r="DB863" s="10">
        <f>CZ863*1.5*CY863</f>
        <v>0</v>
      </c>
      <c r="DC863" s="10"/>
      <c r="DD863" s="233"/>
      <c r="DE863" s="179" t="s">
        <v>120</v>
      </c>
      <c r="DF863" s="361" t="s">
        <v>3509</v>
      </c>
      <c r="DH863" s="248">
        <f>IF(DG863="Kopman",2.2,1)</f>
        <v>1</v>
      </c>
      <c r="DI863" s="180">
        <f>VLOOKUP(DF863,$A$879:$F$2508,6,FALSE)</f>
        <v>79</v>
      </c>
      <c r="DJ863" s="179" t="s">
        <v>61</v>
      </c>
      <c r="DK863" s="10">
        <f>DI863*1.5*DH863</f>
        <v>118.5</v>
      </c>
      <c r="DL863" s="10"/>
      <c r="DM863" s="233"/>
      <c r="DN863" s="179" t="s">
        <v>120</v>
      </c>
      <c r="DO863" s="361" t="s">
        <v>500</v>
      </c>
      <c r="DQ863" s="248">
        <f>IF(DP863="Kopman",2.2,1)</f>
        <v>1</v>
      </c>
      <c r="DR863" s="180">
        <f>VLOOKUP(DO863,$A$879:$F$2508,6,FALSE)</f>
        <v>0</v>
      </c>
      <c r="DS863" s="179" t="s">
        <v>61</v>
      </c>
      <c r="DT863" s="10">
        <f>DR863*1.5*DQ863</f>
        <v>0</v>
      </c>
      <c r="DU863" s="10"/>
      <c r="DV863" s="233"/>
      <c r="DW863" s="179" t="s">
        <v>120</v>
      </c>
      <c r="DX863" s="361" t="s">
        <v>3509</v>
      </c>
      <c r="DZ863" s="248">
        <f>IF(DY863="Kopman",2.2,1)</f>
        <v>1</v>
      </c>
      <c r="EA863" s="180">
        <f>VLOOKUP(DX863,$A$879:$F$2508,6,FALSE)</f>
        <v>79</v>
      </c>
      <c r="EB863" s="179" t="s">
        <v>61</v>
      </c>
      <c r="EC863" s="10">
        <f>EA863*1.5*DZ863</f>
        <v>118.5</v>
      </c>
      <c r="ED863" s="10"/>
      <c r="EE863" s="233"/>
      <c r="EF863" s="179" t="s">
        <v>120</v>
      </c>
      <c r="EG863" s="361" t="s">
        <v>1400</v>
      </c>
      <c r="EI863" s="248">
        <f>IF(EH863="Kopman",2.2,1)</f>
        <v>1</v>
      </c>
      <c r="EJ863" s="180">
        <f>VLOOKUP(EG863,$A$879:$F$2508,6,FALSE)</f>
        <v>121</v>
      </c>
      <c r="EK863" s="179" t="s">
        <v>61</v>
      </c>
      <c r="EL863" s="10">
        <f>EJ863*1.5*EI863</f>
        <v>181.5</v>
      </c>
      <c r="EM863" s="10"/>
      <c r="EN863" s="233"/>
      <c r="EO863" s="179" t="s">
        <v>120</v>
      </c>
      <c r="EP863" s="361" t="s">
        <v>1400</v>
      </c>
      <c r="ER863" s="248">
        <f>IF(EQ863="Kopman",2.2,1)</f>
        <v>1</v>
      </c>
      <c r="ES863" s="180">
        <f>VLOOKUP(EP863,$A$879:$F$2508,6,FALSE)</f>
        <v>121</v>
      </c>
      <c r="ET863" s="179" t="s">
        <v>61</v>
      </c>
      <c r="EU863" s="10">
        <f>ES863*1.5*ER863</f>
        <v>181.5</v>
      </c>
      <c r="EV863" s="10"/>
      <c r="EW863" s="233"/>
      <c r="EX863" s="179" t="s">
        <v>120</v>
      </c>
      <c r="EY863" s="361" t="s">
        <v>519</v>
      </c>
      <c r="FA863" s="248">
        <f>IF(EZ863="Kopman",2.2,1)</f>
        <v>1</v>
      </c>
      <c r="FB863" s="180">
        <f>VLOOKUP(EY863,$A$879:$F$2508,6,FALSE)</f>
        <v>2</v>
      </c>
      <c r="FC863" s="179" t="s">
        <v>61</v>
      </c>
      <c r="FD863" s="10">
        <f>FB863*1.5*FA863</f>
        <v>3</v>
      </c>
      <c r="FE863" s="10"/>
      <c r="FF863" s="233"/>
      <c r="FG863" s="179" t="s">
        <v>120</v>
      </c>
      <c r="FH863" s="361" t="s">
        <v>1400</v>
      </c>
      <c r="FJ863" s="248">
        <f>IF(FI863="Kopman",2.2,1)</f>
        <v>1</v>
      </c>
      <c r="FK863" s="180">
        <f>VLOOKUP(FH863,$A$879:$F$2508,6,FALSE)</f>
        <v>121</v>
      </c>
      <c r="FL863" s="179" t="s">
        <v>61</v>
      </c>
      <c r="FM863" s="10">
        <f>FK863*1.5*FJ863</f>
        <v>181.5</v>
      </c>
      <c r="FN863" s="10"/>
      <c r="FO863" s="233"/>
      <c r="FP863" s="179" t="s">
        <v>120</v>
      </c>
      <c r="FQ863" s="361" t="s">
        <v>1400</v>
      </c>
      <c r="FS863" s="248">
        <f>IF(FR863="Kopman",2.2,1)</f>
        <v>1</v>
      </c>
      <c r="FT863" s="180">
        <f>VLOOKUP(FQ863,$A$879:$F$2508,6,FALSE)</f>
        <v>121</v>
      </c>
      <c r="FU863" s="179" t="s">
        <v>61</v>
      </c>
      <c r="FV863" s="10">
        <f>FT863*1.5*FS863</f>
        <v>181.5</v>
      </c>
      <c r="FW863" s="10"/>
      <c r="FX863" s="233"/>
      <c r="FY863" s="179" t="s">
        <v>120</v>
      </c>
      <c r="FZ863" s="369" t="s">
        <v>183</v>
      </c>
      <c r="GB863" s="248">
        <f>IF(GA863="Kopman",2.2,1)</f>
        <v>1</v>
      </c>
      <c r="GC863" s="180" t="e">
        <f>VLOOKUP(FZ863,$A$879:$F$2508,6,FALSE)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1" t="s">
        <v>1400</v>
      </c>
      <c r="GK863" s="248">
        <f>IF(GJ863="Kopman",2.2,1)</f>
        <v>1</v>
      </c>
      <c r="GL863" s="180">
        <f>VLOOKUP(GI863,$A$879:$F$2508,6,FALSE)</f>
        <v>121</v>
      </c>
      <c r="GM863" s="179" t="s">
        <v>61</v>
      </c>
      <c r="GN863" s="10">
        <f>GL863*1.5*GK863</f>
        <v>181.5</v>
      </c>
      <c r="GO863" s="10"/>
      <c r="GP863" s="233"/>
      <c r="GQ863" s="179" t="s">
        <v>120</v>
      </c>
      <c r="GR863" s="361" t="s">
        <v>3344</v>
      </c>
      <c r="GT863" s="248">
        <f>IF(GS863="Kopman",2.2,1)</f>
        <v>1</v>
      </c>
      <c r="GU863" s="180">
        <f>VLOOKUP(GR863,$A$879:$F$2508,6,FALSE)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1" t="s">
        <v>2597</v>
      </c>
      <c r="HC863" s="248">
        <f>IF(HB863="Kopman",2.2,1)</f>
        <v>1</v>
      </c>
      <c r="HD863" s="180">
        <f>VLOOKUP(HA863,$A$879:$F$2508,6,FALSE)</f>
        <v>14</v>
      </c>
      <c r="HE863" s="179" t="s">
        <v>61</v>
      </c>
      <c r="HF863" s="10">
        <f>HD863*1.5*HC863</f>
        <v>21</v>
      </c>
      <c r="HG863" s="10"/>
      <c r="HH863" s="233"/>
      <c r="HI863" s="179" t="s">
        <v>120</v>
      </c>
      <c r="HJ863" s="362" t="s">
        <v>3344</v>
      </c>
      <c r="HK863" s="14" t="s">
        <v>1662</v>
      </c>
      <c r="HL863" s="248">
        <f>IF(HK863="Kopman",2.2,1)</f>
        <v>2.2000000000000002</v>
      </c>
      <c r="HM863" s="180">
        <f>VLOOKUP(HJ863,$A$879:$F$2508,6,FALSE)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1" t="s">
        <v>3344</v>
      </c>
      <c r="HU863" s="248">
        <f>IF(HT863="Kopman",2.2,1)</f>
        <v>1</v>
      </c>
      <c r="HV863" s="180">
        <f>VLOOKUP(HS863,$A$879:$F$2508,6,FALSE)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1" t="s">
        <v>1400</v>
      </c>
      <c r="ID863" s="248">
        <f>IF(IC863="Kopman",2.2,1)</f>
        <v>1</v>
      </c>
      <c r="IE863" s="180">
        <f>VLOOKUP(IB863,$A$879:$F$2508,6,FALSE)</f>
        <v>121</v>
      </c>
      <c r="IF863" s="179" t="s">
        <v>61</v>
      </c>
      <c r="IG863" s="10">
        <f>IE863*1.5*ID863</f>
        <v>181.5</v>
      </c>
      <c r="IH863" s="10"/>
      <c r="II863" s="233"/>
      <c r="IJ863" s="179" t="s">
        <v>120</v>
      </c>
      <c r="IK863" s="361" t="s">
        <v>1381</v>
      </c>
      <c r="IM863" s="248">
        <f>IF(IL863="Kopman",2.2,1)</f>
        <v>1</v>
      </c>
      <c r="IN863" s="180">
        <f>VLOOKUP(IK863,$A$879:$F$2508,6,FALSE)</f>
        <v>107</v>
      </c>
      <c r="IO863" s="179" t="s">
        <v>61</v>
      </c>
      <c r="IP863" s="10">
        <f>IN863*1.5*IM863</f>
        <v>160.5</v>
      </c>
      <c r="IQ863" s="10"/>
      <c r="IR863" s="233"/>
      <c r="IS863" s="179" t="s">
        <v>120</v>
      </c>
      <c r="IT863" s="361" t="s">
        <v>1023</v>
      </c>
      <c r="IV863" s="248">
        <f>IF(IU863="Kopman",2.2,1)</f>
        <v>1</v>
      </c>
      <c r="IW863" s="180">
        <f>VLOOKUP(IT863,$A$879:$F$2508,6,FALSE)</f>
        <v>2</v>
      </c>
      <c r="IX863" s="179" t="s">
        <v>61</v>
      </c>
      <c r="IY863" s="10">
        <f>IW863*1.5*IV863</f>
        <v>3</v>
      </c>
      <c r="IZ863" s="10"/>
      <c r="JA863" s="233"/>
      <c r="JB863" s="179" t="s">
        <v>120</v>
      </c>
      <c r="JC863" s="361" t="s">
        <v>3502</v>
      </c>
      <c r="JE863" s="248">
        <f>IF(JD863="Kopman",2.2,1)</f>
        <v>1</v>
      </c>
      <c r="JF863" s="180">
        <f>VLOOKUP(JC863,$A$879:$F$2508,6,FALSE)</f>
        <v>0</v>
      </c>
      <c r="JG863" s="179" t="s">
        <v>61</v>
      </c>
      <c r="JH863" s="10">
        <f>JF863*1.5*JE863</f>
        <v>0</v>
      </c>
      <c r="JI863" s="10"/>
      <c r="JJ863" s="233"/>
      <c r="JK863" s="179" t="s">
        <v>120</v>
      </c>
      <c r="JL863" s="361" t="s">
        <v>1381</v>
      </c>
      <c r="JN863" s="248">
        <f>IF(JM863="Kopman",2.2,1)</f>
        <v>1</v>
      </c>
      <c r="JO863" s="180">
        <f>VLOOKUP(JL863,$A$879:$F$2508,6,FALSE)</f>
        <v>107</v>
      </c>
      <c r="JP863" s="179" t="s">
        <v>61</v>
      </c>
      <c r="JQ863" s="10">
        <f>JO863*1.5*JN863</f>
        <v>160.5</v>
      </c>
      <c r="JR863" s="10"/>
      <c r="JS863" s="233"/>
      <c r="JT863" s="179" t="s">
        <v>120</v>
      </c>
      <c r="JU863" s="362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VLOOKUP(JU863,$A$879:$F$2508,6,FALSE)</f>
        <v>2</v>
      </c>
      <c r="JY863" s="179" t="s">
        <v>61</v>
      </c>
      <c r="JZ863" s="10">
        <f>JX863*1.5*JW863</f>
        <v>6.6000000000000005</v>
      </c>
      <c r="KA863" s="10"/>
      <c r="KB863" s="233"/>
      <c r="KC863" s="179" t="s">
        <v>120</v>
      </c>
      <c r="KD863" s="369" t="s">
        <v>183</v>
      </c>
      <c r="KF863" s="248">
        <f>IF(KE863="Kopman",2.2,1)</f>
        <v>1</v>
      </c>
      <c r="KG863" s="180" t="e">
        <f>VLOOKUP(KD863,$A$879:$F$2508,6,FALSE)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1" t="s">
        <v>2624</v>
      </c>
      <c r="KO863" s="248">
        <f>IF(KN863="Kopman",2.2,1)</f>
        <v>1</v>
      </c>
      <c r="KP863" s="180">
        <f>VLOOKUP(KM863,$A$879:$F$2508,6,FALSE)</f>
        <v>27</v>
      </c>
      <c r="KQ863" s="179" t="s">
        <v>61</v>
      </c>
      <c r="KR863" s="10">
        <f>KP863*1.5*KO863</f>
        <v>40.5</v>
      </c>
      <c r="KS863" s="10"/>
      <c r="KT863" s="233"/>
      <c r="KU863" s="179" t="s">
        <v>120</v>
      </c>
      <c r="KV863" s="361" t="s">
        <v>3344</v>
      </c>
      <c r="KX863" s="248">
        <f>IF(KW863="Kopman",2.2,1)</f>
        <v>1</v>
      </c>
      <c r="KY863" s="180">
        <f>VLOOKUP(KV863,$A$879:$F$2508,6,FALSE)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9" t="s">
        <v>183</v>
      </c>
      <c r="LG863" s="248">
        <f>IF(LF863="Kopman",2.2,1)</f>
        <v>1</v>
      </c>
      <c r="LH863" s="180" t="e">
        <f>VLOOKUP(LE863,$A$879:$F$2508,6,FALSE)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1" t="s">
        <v>1400</v>
      </c>
      <c r="LP863" s="248">
        <f>IF(LO863="Kopman",2.2,1)</f>
        <v>1</v>
      </c>
      <c r="LQ863" s="180">
        <f>VLOOKUP(LN863,$A$879:$F$2508,6,FALSE)</f>
        <v>121</v>
      </c>
      <c r="LR863" s="179" t="s">
        <v>61</v>
      </c>
      <c r="LS863" s="10">
        <f>LQ863*1.5*LP863</f>
        <v>181.5</v>
      </c>
      <c r="LT863" s="10"/>
      <c r="LU863" s="233"/>
      <c r="LV863" s="179" t="s">
        <v>120</v>
      </c>
      <c r="LW863" s="361" t="s">
        <v>1023</v>
      </c>
      <c r="LY863" s="248">
        <f>IF(LX863="Kopman",2.2,1)</f>
        <v>1</v>
      </c>
      <c r="LZ863" s="180">
        <f>VLOOKUP(LW863,$A$879:$F$2508,6,FALSE)</f>
        <v>2</v>
      </c>
      <c r="MA863" s="179" t="s">
        <v>61</v>
      </c>
      <c r="MB863" s="10">
        <f>LZ863*1.5*LY863</f>
        <v>3</v>
      </c>
      <c r="MC863" s="10"/>
      <c r="MD863" s="233"/>
      <c r="ME863" s="179" t="s">
        <v>120</v>
      </c>
      <c r="MF863" s="361" t="s">
        <v>3344</v>
      </c>
      <c r="MH863" s="248">
        <f>IF(MG863="Kopman",2.2,1)</f>
        <v>1</v>
      </c>
      <c r="MI863" s="180">
        <f>VLOOKUP(MF863,$A$879:$F$2508,6,FALSE)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9" t="s">
        <v>183</v>
      </c>
      <c r="MQ863" s="248">
        <f>IF(MP863="Kopman",2.2,1)</f>
        <v>1</v>
      </c>
      <c r="MR863" s="180" t="e">
        <f>VLOOKUP(MO863,$A$879:$F$2508,6,FALSE)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1" t="s">
        <v>973</v>
      </c>
      <c r="MZ863" s="248">
        <f>IF(MY863="Kopman",2.2,1)</f>
        <v>1</v>
      </c>
      <c r="NA863" s="180">
        <f>VLOOKUP(MX863,$A$879:$F$2508,6,FALSE)</f>
        <v>0</v>
      </c>
      <c r="NB863" s="179" t="s">
        <v>61</v>
      </c>
      <c r="NC863" s="10">
        <f>NA863*1.5*MZ863</f>
        <v>0</v>
      </c>
      <c r="ND863" s="10"/>
      <c r="NE863" s="233"/>
      <c r="NF863" s="179" t="s">
        <v>120</v>
      </c>
      <c r="NG863" s="361" t="s">
        <v>2573</v>
      </c>
      <c r="NI863" s="248">
        <f>IF(NH863="Kopman",2.2,1)</f>
        <v>1</v>
      </c>
      <c r="NJ863" s="180">
        <f>VLOOKUP(NG863,$A$879:$F$2508,6,FALSE)</f>
        <v>12</v>
      </c>
      <c r="NK863" s="179" t="s">
        <v>61</v>
      </c>
      <c r="NL863" s="10">
        <f>NJ863*1.5*NI863</f>
        <v>18</v>
      </c>
      <c r="NM863" s="10"/>
      <c r="NN863" s="233"/>
      <c r="NO863" s="179" t="s">
        <v>120</v>
      </c>
      <c r="NP863" s="361" t="s">
        <v>3509</v>
      </c>
      <c r="NR863" s="248">
        <f>IF(NQ863="Kopman",2.2,1)</f>
        <v>1</v>
      </c>
      <c r="NS863" s="180">
        <f>VLOOKUP(NP863,$A$879:$F$2508,6,FALSE)</f>
        <v>79</v>
      </c>
      <c r="NT863" s="179" t="s">
        <v>61</v>
      </c>
      <c r="NU863" s="10">
        <f>NS863*1.5*NR863</f>
        <v>118.5</v>
      </c>
      <c r="NV863" s="10"/>
      <c r="NW863" s="233"/>
      <c r="NX863" s="179" t="s">
        <v>120</v>
      </c>
      <c r="NY863" s="362" t="s">
        <v>3509</v>
      </c>
      <c r="NZ863" s="14" t="s">
        <v>1662</v>
      </c>
      <c r="OA863" s="248">
        <f>IF(NZ863="Kopman",2.2,1)</f>
        <v>2.2000000000000002</v>
      </c>
      <c r="OB863" s="180">
        <f>VLOOKUP(NY863,$A$879:$F$2508,6,FALSE)</f>
        <v>79</v>
      </c>
      <c r="OC863" s="179" t="s">
        <v>61</v>
      </c>
      <c r="OD863" s="10">
        <f>OB863*1.5*OA863</f>
        <v>260.70000000000005</v>
      </c>
      <c r="OE863" s="10"/>
      <c r="OF863" s="233"/>
      <c r="OG863" s="179" t="s">
        <v>120</v>
      </c>
      <c r="OH863" s="361" t="s">
        <v>519</v>
      </c>
      <c r="OJ863" s="248">
        <f>IF(OI863="Kopman",2.2,1)</f>
        <v>1</v>
      </c>
      <c r="OK863" s="180">
        <f>VLOOKUP(OH863,$A$879:$F$2508,6,FALSE)</f>
        <v>2</v>
      </c>
      <c r="OL863" s="179" t="s">
        <v>61</v>
      </c>
      <c r="OM863" s="10">
        <f>OK863*1.5*OJ863</f>
        <v>3</v>
      </c>
      <c r="ON863" s="10"/>
      <c r="OO863" s="233"/>
      <c r="OP863" s="179" t="s">
        <v>120</v>
      </c>
      <c r="OQ863" s="362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VLOOKUP(OQ863,$A$879:$F$2508,6,FALSE)</f>
        <v>0</v>
      </c>
      <c r="OU863" s="179" t="s">
        <v>61</v>
      </c>
      <c r="OV863" s="10">
        <f>OT863*1.5*OS863</f>
        <v>0</v>
      </c>
      <c r="OW863" s="10"/>
      <c r="OX863" s="233"/>
      <c r="OY863" s="179" t="s">
        <v>120</v>
      </c>
      <c r="OZ863" s="371" t="s">
        <v>2120</v>
      </c>
      <c r="PB863" s="248">
        <f>IF(PA863="Kopman",2.2,1)</f>
        <v>1</v>
      </c>
      <c r="PC863" s="180">
        <f>VLOOKUP(OZ863,$A$879:$F$2508,6,FALSE)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1" t="s">
        <v>1400</v>
      </c>
      <c r="PK863" s="248">
        <f>IF(PJ863="Kopman",2.2,1)</f>
        <v>1</v>
      </c>
      <c r="PL863" s="180">
        <f>VLOOKUP(PI863,$A$879:$F$2508,6,FALSE)</f>
        <v>121</v>
      </c>
      <c r="PM863" s="179" t="s">
        <v>61</v>
      </c>
      <c r="PN863" s="10">
        <f>PL863*1.5*PK863</f>
        <v>181.5</v>
      </c>
      <c r="PO863" s="10"/>
      <c r="PP863" s="233"/>
      <c r="PQ863" s="179" t="s">
        <v>120</v>
      </c>
      <c r="PR863" s="361" t="s">
        <v>1980</v>
      </c>
      <c r="PT863" s="248">
        <f>IF(PS863="Kopman",2.2,1)</f>
        <v>1</v>
      </c>
      <c r="PU863" s="180">
        <f>VLOOKUP(PR863,$A$879:$F$2508,6,FALSE)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3" t="s">
        <v>2120</v>
      </c>
      <c r="QC863" s="248">
        <f>IF(QB863="Kopman",2.2,1)</f>
        <v>1</v>
      </c>
      <c r="QD863" s="180">
        <f>VLOOKUP(QA863,$A$879:$F$2508,6,FALSE)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9" t="s">
        <v>183</v>
      </c>
      <c r="QL863" s="248">
        <f>IF(QK863="Kopman",2.2,1)</f>
        <v>1</v>
      </c>
      <c r="QM863" s="180" t="e">
        <f>VLOOKUP(QJ863,$A$879:$F$2508,6,FALSE)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1" t="s">
        <v>3181</v>
      </c>
      <c r="QU863" s="248">
        <f>IF(QT863="Kopman",2.2,1)</f>
        <v>1</v>
      </c>
      <c r="QV863" s="180">
        <f>VLOOKUP(QS863,$A$879:$F$2508,6,FALSE)</f>
        <v>3</v>
      </c>
      <c r="QW863" s="179" t="s">
        <v>61</v>
      </c>
      <c r="QX863" s="10">
        <f>QV863*1.5*QU863</f>
        <v>4.5</v>
      </c>
      <c r="QY863" s="10"/>
      <c r="QZ863" s="233"/>
      <c r="RA863" s="179" t="s">
        <v>120</v>
      </c>
      <c r="RB863" s="361" t="s">
        <v>551</v>
      </c>
      <c r="RD863" s="248">
        <f>IF(RC863="Kopman",2.2,1)</f>
        <v>1</v>
      </c>
      <c r="RE863" s="180">
        <f>VLOOKUP(RB863,$A$879:$F$2508,6,FALSE)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1" t="s">
        <v>3509</v>
      </c>
      <c r="RM863" s="248">
        <f>IF(RL863="Kopman",2.2,1)</f>
        <v>1</v>
      </c>
      <c r="RN863" s="180">
        <f>VLOOKUP(RK863,$A$879:$F$2508,6,FALSE)</f>
        <v>79</v>
      </c>
      <c r="RO863" s="179" t="s">
        <v>61</v>
      </c>
      <c r="RP863" s="10">
        <f>RN863*1.5*RM863</f>
        <v>118.5</v>
      </c>
      <c r="RQ863" s="10"/>
      <c r="RR863" s="233"/>
      <c r="RS863" s="179" t="s">
        <v>120</v>
      </c>
      <c r="RT863" s="369" t="s">
        <v>183</v>
      </c>
      <c r="RV863" s="248">
        <f>IF(RU863="Kopman",2.2,1)</f>
        <v>1</v>
      </c>
      <c r="RW863" s="180" t="e">
        <f>VLOOKUP(RT863,$A$879:$F$2508,6,FALSE)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1" t="s">
        <v>3471</v>
      </c>
      <c r="SE863" s="248">
        <f>IF(SD863="Kopman",2.2,1)</f>
        <v>1</v>
      </c>
      <c r="SF863" s="180">
        <f>VLOOKUP(SC863,$A$879:$F$2508,6,FALSE)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1" t="s">
        <v>2660</v>
      </c>
      <c r="SN863" s="248">
        <f>IF(SM863="Kopman",2.2,1)</f>
        <v>1</v>
      </c>
      <c r="SO863" s="180">
        <f>VLOOKUP(SL863,$A$879:$F$2508,6,FALSE)</f>
        <v>0</v>
      </c>
      <c r="SP863" s="179" t="s">
        <v>61</v>
      </c>
      <c r="SQ863" s="10">
        <f>SO863*1.5*SN863</f>
        <v>0</v>
      </c>
      <c r="SR863" s="10"/>
      <c r="SS863" s="239"/>
      <c r="ST863" s="179" t="s">
        <v>120</v>
      </c>
      <c r="SU863" s="361" t="s">
        <v>3344</v>
      </c>
      <c r="SW863" s="248">
        <f>IF(SV863="Kopman",2.2,1)</f>
        <v>1</v>
      </c>
      <c r="SX863" s="180">
        <f>VLOOKUP(SU863,$A$879:$F$2508,6,FALSE)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9" t="s">
        <v>183</v>
      </c>
      <c r="TF863" s="248">
        <f>IF(TE863="Kopman",2.2,1)</f>
        <v>1</v>
      </c>
      <c r="TG863" s="180" t="e">
        <f>VLOOKUP(TD863,$A$879:$F$2508,6,FALSE)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1" t="s">
        <v>2662</v>
      </c>
      <c r="TO863" s="248">
        <f>IF(TN863="Kopman",2.2,1)</f>
        <v>1</v>
      </c>
      <c r="TP863" s="180">
        <f>VLOOKUP(TM863,$A$879:$F$2508,6,FALSE)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1" t="s">
        <v>3171</v>
      </c>
      <c r="TX863" s="248">
        <f>IF(TW863="Kopman",2.2,1)</f>
        <v>1</v>
      </c>
      <c r="TY863" s="180">
        <f>VLOOKUP(TV863,$A$879:$F$2508,6,FALSE)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1" t="s">
        <v>3357</v>
      </c>
      <c r="UG863" s="248">
        <f>IF(UF863="Kopman",2.2,1)</f>
        <v>1</v>
      </c>
      <c r="UH863" s="180">
        <f>VLOOKUP(UE863,$A$879:$F$2508,6,FALSE)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9" t="s">
        <v>183</v>
      </c>
      <c r="UP863" s="248">
        <f>IF(UO863="Kopman",2.2,1)</f>
        <v>1</v>
      </c>
      <c r="UQ863" s="180" t="e">
        <f>VLOOKUP(UN863,$A$879:$F$2508,6,FALSE)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1" t="s">
        <v>2655</v>
      </c>
      <c r="UY863" s="248">
        <f>IF(UX863="Kopman",2.2,1)</f>
        <v>1</v>
      </c>
      <c r="UZ863" s="180">
        <f>VLOOKUP(UW863,$A$879:$F$2508,6,FALSE)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9" t="s">
        <v>183</v>
      </c>
      <c r="VH863" s="248">
        <f>IF(VG863="Kopman",2.2,1)</f>
        <v>1</v>
      </c>
      <c r="VI863" s="180" t="e">
        <f>VLOOKUP(VF863,$A$879:$F$2508,6,FALSE)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1" t="s">
        <v>1735</v>
      </c>
      <c r="VQ863" s="248">
        <f>IF(VP863="Kopman",2.2,1)</f>
        <v>1</v>
      </c>
      <c r="VR863" s="180">
        <f>VLOOKUP(VO863,$A$879:$F$2508,6,FALSE)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9" t="s">
        <v>183</v>
      </c>
      <c r="VZ863" s="248">
        <f>IF(VY863="Kopman",2.2,1)</f>
        <v>1</v>
      </c>
      <c r="WA863" s="180" t="e">
        <f>VLOOKUP(VX863,$A$879:$F$2508,6,FALSE)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1" t="s">
        <v>2660</v>
      </c>
      <c r="WI863" s="248">
        <f>IF(WH863="Kopman",2.2,1)</f>
        <v>1</v>
      </c>
      <c r="WJ863" s="180">
        <f>VLOOKUP(WG863,$A$879:$F$2508,6,FALSE)</f>
        <v>0</v>
      </c>
      <c r="WK863" s="179" t="s">
        <v>61</v>
      </c>
      <c r="WL863" s="10">
        <f>WJ863*1.5*WI863</f>
        <v>0</v>
      </c>
      <c r="WN863" s="239"/>
      <c r="WO863" s="179" t="s">
        <v>120</v>
      </c>
      <c r="WP863" s="361" t="s">
        <v>2573</v>
      </c>
      <c r="WQ863" s="180"/>
      <c r="WR863" s="248">
        <f>IF(WQ863="Kopman",2.2,1)</f>
        <v>1</v>
      </c>
      <c r="WS863" s="180">
        <f>VLOOKUP(WP863,$A$879:$F$2508,6,FALSE)</f>
        <v>12</v>
      </c>
      <c r="WT863" s="179" t="s">
        <v>61</v>
      </c>
      <c r="WU863" s="10">
        <f>WS863*1.5*WR863</f>
        <v>18</v>
      </c>
      <c r="WV863" s="10"/>
      <c r="WW863" s="239"/>
      <c r="WX863" s="179" t="s">
        <v>120</v>
      </c>
      <c r="WY863" s="361" t="s">
        <v>3509</v>
      </c>
      <c r="XA863" s="248">
        <f>IF(WZ863="Kopman",2.2,1)</f>
        <v>1</v>
      </c>
      <c r="XB863" s="180">
        <f>VLOOKUP(WY863,$A$879:$F$2508,6,FALSE)</f>
        <v>79</v>
      </c>
      <c r="XC863" s="179" t="s">
        <v>61</v>
      </c>
      <c r="XD863" s="10">
        <f>XB863*1.5*XA863</f>
        <v>118.5</v>
      </c>
      <c r="XF863" s="239"/>
      <c r="XG863" s="179" t="s">
        <v>120</v>
      </c>
      <c r="XH863" s="371" t="s">
        <v>2660</v>
      </c>
      <c r="XJ863" s="248">
        <f>IF(XI863="Kopman",2.2,1)</f>
        <v>1</v>
      </c>
      <c r="XK863" s="180">
        <f>VLOOKUP(XH863,$A$879:$F$2508,6,FALSE)</f>
        <v>0</v>
      </c>
      <c r="XL863" s="179" t="s">
        <v>61</v>
      </c>
      <c r="XM863" s="10">
        <f>XK863*1.5*XJ863</f>
        <v>0</v>
      </c>
      <c r="XO863" s="239"/>
      <c r="XP863" s="179" t="s">
        <v>120</v>
      </c>
      <c r="XQ863" s="361" t="s">
        <v>2033</v>
      </c>
      <c r="XS863" s="248">
        <f>IF(XR863="Kopman",2.2,1)</f>
        <v>1</v>
      </c>
      <c r="XT863" s="180">
        <f>VLOOKUP(XQ863,$A$879:$F$2508,6,FALSE)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1" t="s">
        <v>1400</v>
      </c>
      <c r="YB863" s="248">
        <f>IF(YA863="Kopman",2.2,1)</f>
        <v>1</v>
      </c>
      <c r="YC863" s="180">
        <f>VLOOKUP(XZ863,$A$879:$F$2508,6,FALSE)</f>
        <v>121</v>
      </c>
      <c r="YD863" s="179" t="s">
        <v>61</v>
      </c>
      <c r="YE863" s="10">
        <f>YC863*1.5*YB863</f>
        <v>181.5</v>
      </c>
      <c r="YG863" s="239"/>
      <c r="YH863" s="179" t="s">
        <v>120</v>
      </c>
      <c r="YI863" s="361" t="s">
        <v>2660</v>
      </c>
      <c r="YK863" s="248">
        <f>IF(YJ863="Kopman",2.2,1)</f>
        <v>1</v>
      </c>
      <c r="YL863" s="180">
        <f>VLOOKUP(YI863,$A$879:$F$2508,6,FALSE)</f>
        <v>0</v>
      </c>
      <c r="YM863" s="179" t="s">
        <v>61</v>
      </c>
      <c r="YN863" s="10">
        <f>YL863*1.5*YK863</f>
        <v>0</v>
      </c>
      <c r="YO863" s="10"/>
      <c r="YP863" s="239"/>
      <c r="YQ863" s="179" t="s">
        <v>120</v>
      </c>
      <c r="YR863" s="361" t="s">
        <v>1400</v>
      </c>
      <c r="YT863" s="248">
        <f>IF(YS863="Kopman",2.2,1)</f>
        <v>1</v>
      </c>
      <c r="YU863" s="180">
        <f>VLOOKUP(YR863,$A$879:$F$2508,6,FALSE)</f>
        <v>121</v>
      </c>
      <c r="YV863" s="179" t="s">
        <v>61</v>
      </c>
      <c r="YW863" s="10">
        <f>YU863*1.5*YT863</f>
        <v>181.5</v>
      </c>
      <c r="YY863" s="239"/>
      <c r="YZ863" s="179" t="s">
        <v>120</v>
      </c>
      <c r="ZA863" s="361" t="s">
        <v>2655</v>
      </c>
      <c r="ZC863" s="248">
        <f>IF(ZB863="Kopman",2.2,1)</f>
        <v>1</v>
      </c>
      <c r="ZD863" s="180">
        <f>VLOOKUP(ZA863,$A$879:$F$2508,6,FALSE)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1" t="s">
        <v>1381</v>
      </c>
      <c r="ZL863" s="248">
        <f>IF(ZK863="Kopman",2.2,1)</f>
        <v>1</v>
      </c>
      <c r="ZM863" s="180">
        <f>VLOOKUP(ZJ863,$A$879:$F$2508,6,FALSE)</f>
        <v>107</v>
      </c>
      <c r="ZN863" s="179" t="s">
        <v>61</v>
      </c>
      <c r="ZO863" s="10">
        <f>ZM863*1.5*ZL863</f>
        <v>160.5</v>
      </c>
      <c r="ZQ863" s="239"/>
      <c r="ZR863" s="179" t="s">
        <v>120</v>
      </c>
      <c r="ZS863" s="361" t="s">
        <v>519</v>
      </c>
      <c r="ZU863" s="248">
        <f>IF(ZT863="Kopman",2.2,1)</f>
        <v>1</v>
      </c>
      <c r="ZV863" s="180">
        <f>VLOOKUP(ZS863,$A$879:$F$2508,6,FALSE)</f>
        <v>2</v>
      </c>
      <c r="ZW863" s="179" t="s">
        <v>61</v>
      </c>
      <c r="ZX863" s="10">
        <f>ZV863*1.5*ZU863</f>
        <v>3</v>
      </c>
      <c r="ZY863" s="10"/>
      <c r="ZZ863" s="239"/>
      <c r="AAA863" s="179" t="s">
        <v>120</v>
      </c>
      <c r="AAB863" s="361" t="s">
        <v>1023</v>
      </c>
      <c r="AAD863" s="248">
        <f>IF(AAC863="Kopman",2.2,1)</f>
        <v>1</v>
      </c>
      <c r="AAE863" s="180">
        <f>VLOOKUP(AAB863,$A$879:$F$2508,6,FALSE)</f>
        <v>2</v>
      </c>
      <c r="AAF863" s="179" t="s">
        <v>61</v>
      </c>
      <c r="AAG863" s="10">
        <f>AAE863*1.5*AAD863</f>
        <v>3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VLOOKUP(AAK863,$A$879:$F$2508,6,FALSE)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1" t="s">
        <v>3344</v>
      </c>
      <c r="AAV863" s="248">
        <f>IF(AAU863="Kopman",2.2,1)</f>
        <v>1</v>
      </c>
      <c r="AAW863" s="180">
        <f>VLOOKUP(AAT863,$A$879:$F$2508,6,FALSE)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5" t="s">
        <v>3344</v>
      </c>
      <c r="ABE863" s="248">
        <f>IF(ABD863="Kopman",2.2,1)</f>
        <v>1</v>
      </c>
      <c r="ABF863" s="180">
        <f>VLOOKUP(ABC863,$A$879:$F$2508,6,FALSE)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1" t="s">
        <v>557</v>
      </c>
      <c r="ABN863" s="248">
        <f>IF(ABM863="Kopman",2.2,1)</f>
        <v>1</v>
      </c>
      <c r="ABO863" s="180">
        <f>VLOOKUP(ABL863,$A$879:$F$2508,6,FALSE)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VLOOKUP(ABU863,$A$879:$F$2508,6,FALSE)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VLOOKUP(ACD863,$A$879:$F$2508,6,FALSE)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VLOOKUP(ACM863,$A$879:$F$2508,6,FALSE)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VLOOKUP(ACV863,$A$879:$F$2508,6,FALSE)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1" t="s">
        <v>3494</v>
      </c>
      <c r="ADG863" s="248">
        <f>IF(ADF863="Kopman",2.2,1)</f>
        <v>1</v>
      </c>
      <c r="ADH863" s="180">
        <f>VLOOKUP(ADE863,$A$879:$F$2508,6,FALSE)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VLOOKUP(ADN863,$A$879:$F$2508,6,FALSE)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1" t="s">
        <v>2660</v>
      </c>
      <c r="ADY863" s="248">
        <f>IF(ADX863="Kopman",2.2,1)</f>
        <v>1</v>
      </c>
      <c r="ADZ863" s="180">
        <f>VLOOKUP(ADW863,$A$879:$F$2508,6,FALSE)</f>
        <v>0</v>
      </c>
      <c r="AEA863" s="179" t="s">
        <v>61</v>
      </c>
      <c r="AEB863" s="10">
        <f>ADZ863*1.5*ADY863</f>
        <v>0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VLOOKUP(AEF863,$A$879:$F$2508,6,FALSE)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VLOOKUP(AEO863,$A$879:$F$2508,6,FALSE)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VLOOKUP(AEX863,$A$879:$F$2508,6,FALSE)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VLOOKUP(AFG863,$A$879:$F$2508,6,FALSE)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VLOOKUP(AFP863,$A$879:$F$2508,6,FALSE)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1" t="s">
        <v>3344</v>
      </c>
      <c r="AGA863" s="248">
        <f>IF(AFZ863="Kopman",2.2,1)</f>
        <v>1</v>
      </c>
      <c r="AGB863" s="180">
        <f>VLOOKUP(AFY863,$A$879:$F$2508,6,FALSE)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1" t="s">
        <v>2120</v>
      </c>
      <c r="AGJ863" s="248">
        <f>IF(AGI863="Kopman",2.2,1)</f>
        <v>1</v>
      </c>
      <c r="AGK863" s="180">
        <f>VLOOKUP(AGH863,$A$879:$F$2508,6,FALSE)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1" t="s">
        <v>2465</v>
      </c>
      <c r="AGS863" s="248">
        <f>IF(AGR863="Kopman",2.2,1)</f>
        <v>1</v>
      </c>
      <c r="AGT863" s="180">
        <f>VLOOKUP(AGQ863,$A$879:$F$2508,6,FALSE)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1" t="s">
        <v>3344</v>
      </c>
      <c r="AHB863" s="248">
        <f>IF(AHA863="Kopman",2.2,1)</f>
        <v>1</v>
      </c>
      <c r="AHC863" s="180">
        <f>VLOOKUP(AGZ863,$A$879:$F$2508,6,FALSE)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41" t="s">
        <v>2120</v>
      </c>
      <c r="AHK863" s="248">
        <f>IF(AHJ863="Kopman",2.2,1)</f>
        <v>1</v>
      </c>
      <c r="AHL863" s="180">
        <f>VLOOKUP(AHI863,$A$879:$F$2508,6,FALSE)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1" t="s">
        <v>2120</v>
      </c>
      <c r="AHT863" s="248">
        <f>IF(AHS863="Kopman",2.2,1)</f>
        <v>1</v>
      </c>
      <c r="AHU863" s="180">
        <f>VLOOKUP(AHR863,$A$879:$F$2508,6,FALSE)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1" t="s">
        <v>3344</v>
      </c>
      <c r="AIC863" s="248">
        <f>IF(AIB863="Kopman",2.2,1)</f>
        <v>1</v>
      </c>
      <c r="AID863" s="180">
        <f>VLOOKUP(AIA863,$A$879:$F$2508,6,FALSE)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1" t="s">
        <v>3355</v>
      </c>
      <c r="AIL863" s="248">
        <f>IF(AIK863="Kopman",2.2,1)</f>
        <v>1</v>
      </c>
      <c r="AIM863" s="180">
        <f>VLOOKUP(AIJ863,$A$879:$F$2508,6,FALSE)</f>
        <v>104</v>
      </c>
      <c r="AIN863" s="179" t="s">
        <v>61</v>
      </c>
      <c r="AIO863" s="10">
        <f>AIM863*1.5*AIL863</f>
        <v>156</v>
      </c>
      <c r="AIP863" s="10"/>
      <c r="AIQ863" s="239"/>
      <c r="AIR863" s="179" t="s">
        <v>120</v>
      </c>
      <c r="AIS863" s="361" t="s">
        <v>3427</v>
      </c>
      <c r="AIU863" s="248">
        <f>IF(AIT863="Kopman",2.2,1)</f>
        <v>1</v>
      </c>
      <c r="AIV863" s="180">
        <f>VLOOKUP(AIS863,$A$879:$F$2508,6,FALSE)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1" t="s">
        <v>3366</v>
      </c>
      <c r="AJD863" s="248">
        <f>IF(AJC863="Kopman",2.2,1)</f>
        <v>1</v>
      </c>
      <c r="AJE863" s="180">
        <f>VLOOKUP(AJB863,$A$879:$F$2508,6,FALSE)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2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VLOOKUP(AJK863,$A$879:$F$2508,6,FALSE)</f>
        <v>121</v>
      </c>
      <c r="AJO863" s="179" t="s">
        <v>61</v>
      </c>
      <c r="AJP863" s="10">
        <f>AJN863*1.5*AJM863</f>
        <v>399.3</v>
      </c>
      <c r="AJQ863" s="10"/>
      <c r="AJR863" s="239"/>
      <c r="AJS863" s="179" t="s">
        <v>120</v>
      </c>
      <c r="AJT863" s="367" t="s">
        <v>973</v>
      </c>
      <c r="AJV863" s="248">
        <f>IF(AJU863="Kopman",2.2,1)</f>
        <v>1</v>
      </c>
      <c r="AJW863" s="180">
        <f>VLOOKUP(AJT863,$A$879:$F$2508,6,FALSE)</f>
        <v>0</v>
      </c>
      <c r="AJX863" s="179" t="s">
        <v>61</v>
      </c>
      <c r="AJY863" s="10">
        <f>AJW863*1.5*AJV863</f>
        <v>0</v>
      </c>
      <c r="AJZ863" s="10"/>
      <c r="AKA863" s="239"/>
      <c r="AKB863" s="179" t="s">
        <v>120</v>
      </c>
      <c r="AKC863" s="361" t="s">
        <v>471</v>
      </c>
      <c r="AKE863" s="248">
        <f>IF(AKD863="Kopman",2.2,1)</f>
        <v>1</v>
      </c>
      <c r="AKF863" s="180">
        <f>VLOOKUP(AKC863,$A$879:$F$2508,6,FALSE)</f>
        <v>18</v>
      </c>
      <c r="AKG863" s="179" t="s">
        <v>61</v>
      </c>
      <c r="AKH863" s="10">
        <f>AKF863*1.5*AKE863</f>
        <v>27</v>
      </c>
      <c r="AKI863" s="10"/>
      <c r="AKJ863" s="239"/>
      <c r="AKK863" s="179" t="s">
        <v>120</v>
      </c>
      <c r="AKL863" s="361" t="s">
        <v>1381</v>
      </c>
      <c r="AKN863" s="248">
        <f>IF(AKM863="Kopman",2.2,1)</f>
        <v>1</v>
      </c>
      <c r="AKO863" s="180">
        <f>VLOOKUP(AKL863,$A$879:$F$2508,6,FALSE)</f>
        <v>107</v>
      </c>
      <c r="AKP863" s="179" t="s">
        <v>61</v>
      </c>
      <c r="AKQ863" s="10">
        <f>AKO863*1.5*AKN863</f>
        <v>160.5</v>
      </c>
      <c r="AKR863" s="10"/>
      <c r="AKS863" s="239"/>
      <c r="AKT863" s="179" t="s">
        <v>120</v>
      </c>
      <c r="AKU863" s="362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VLOOKUP(AKU863,$A$879:$F$2508,6,FALSE)</f>
        <v>121</v>
      </c>
      <c r="AKY863" s="179" t="s">
        <v>61</v>
      </c>
      <c r="AKZ863" s="10">
        <f>AKX863*1.5*AKW863</f>
        <v>399.3</v>
      </c>
      <c r="ALA863" s="10"/>
      <c r="ALB863" s="239"/>
      <c r="ALC863" s="179" t="s">
        <v>120</v>
      </c>
      <c r="ALD863" s="361" t="s">
        <v>3509</v>
      </c>
      <c r="ALF863" s="248">
        <f>IF(ALE863="Kopman",2.2,1)</f>
        <v>1</v>
      </c>
      <c r="ALG863" s="180">
        <f>VLOOKUP(ALD863,$A$879:$F$2508,6,FALSE)</f>
        <v>79</v>
      </c>
      <c r="ALH863" s="179" t="s">
        <v>61</v>
      </c>
      <c r="ALI863" s="10">
        <f>ALG863*1.5*ALF863</f>
        <v>118.5</v>
      </c>
      <c r="ALJ863" s="10"/>
      <c r="ALK863" s="239"/>
      <c r="ALL863" s="179" t="s">
        <v>120</v>
      </c>
      <c r="ALM863" s="361" t="s">
        <v>2660</v>
      </c>
      <c r="ALO863" s="248">
        <f>IF(ALN863="Kopman",2.2,1)</f>
        <v>1</v>
      </c>
      <c r="ALP863" s="180">
        <f>VLOOKUP(ALM863,$A$879:$F$2508,6,FALSE)</f>
        <v>0</v>
      </c>
      <c r="ALQ863" s="179" t="s">
        <v>61</v>
      </c>
      <c r="ALR863" s="10">
        <f>ALP863*1.5*ALO863</f>
        <v>0</v>
      </c>
      <c r="ALS863" s="10"/>
      <c r="ALT863" s="239"/>
      <c r="ALU863" s="179" t="s">
        <v>120</v>
      </c>
      <c r="ALV863" s="361" t="s">
        <v>2120</v>
      </c>
      <c r="ALX863" s="248">
        <f>IF(ALW863="Kopman",2.2,1)</f>
        <v>1</v>
      </c>
      <c r="ALY863" s="180">
        <f>VLOOKUP(ALV863,$A$879:$F$2508,6,FALSE)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4" t="s">
        <v>2120</v>
      </c>
      <c r="AMG863" s="248">
        <f>IF(AMF863="Kopman",2.2,1)</f>
        <v>1</v>
      </c>
      <c r="AMH863" s="180">
        <f>VLOOKUP(AME863,$A$879:$F$2508,6,FALSE)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3" t="s">
        <v>1007</v>
      </c>
      <c r="AMP863" s="248">
        <f>IF(AMO863="Kopman",2.2,1)</f>
        <v>1</v>
      </c>
      <c r="AMQ863" s="180">
        <f>VLOOKUP(AMN863,$A$879:$F$2508,6,FALSE)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1" t="s">
        <v>3427</v>
      </c>
      <c r="AMY863" s="248">
        <f>IF(AMX863="Kopman",2.2,1)</f>
        <v>1</v>
      </c>
      <c r="AMZ863" s="180">
        <f>VLOOKUP(AMW863,$A$879:$F$2508,6,FALSE)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1" t="s">
        <v>3427</v>
      </c>
      <c r="ANH863" s="248">
        <f>IF(ANG863="Kopman",2.2,1)</f>
        <v>1</v>
      </c>
      <c r="ANI863" s="180">
        <f>VLOOKUP(ANF863,$A$879:$F$2508,6,FALSE)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1" t="s">
        <v>1697</v>
      </c>
      <c r="ANQ863" s="248">
        <f>IF(ANP863="Kopman",2.2,1)</f>
        <v>1</v>
      </c>
      <c r="ANR863" s="180">
        <f>VLOOKUP(ANO863,$A$879:$F$2508,6,FALSE)</f>
        <v>13</v>
      </c>
      <c r="ANS863" s="179" t="s">
        <v>61</v>
      </c>
      <c r="ANT863" s="10">
        <f>ANR863*1.5*ANQ863</f>
        <v>19.5</v>
      </c>
      <c r="ANU863" s="10"/>
      <c r="ANV863" s="239"/>
      <c r="ANW863" s="179" t="s">
        <v>120</v>
      </c>
      <c r="ANX863" s="361" t="s">
        <v>973</v>
      </c>
      <c r="ANZ863" s="248">
        <f>IF(ANY863="Kopman",2.2,1)</f>
        <v>1</v>
      </c>
      <c r="AOA863" s="180">
        <f>VLOOKUP(ANX863,$A$879:$F$2508,6,FALSE)</f>
        <v>0</v>
      </c>
      <c r="AOB863" s="179" t="s">
        <v>61</v>
      </c>
      <c r="AOC863" s="10">
        <f>AOA863*1.5*ANZ863</f>
        <v>0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VLOOKUP(AOG863,$A$879:$F$2508,6,FALSE)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1" t="s">
        <v>3509</v>
      </c>
      <c r="AOR863" s="248">
        <f>IF(AOQ863="Kopman",2.2,1)</f>
        <v>1</v>
      </c>
      <c r="AOS863" s="180">
        <f>VLOOKUP(AOP863,$A$879:$F$2508,6,FALSE)</f>
        <v>79</v>
      </c>
      <c r="AOT863" s="179" t="s">
        <v>61</v>
      </c>
      <c r="AOU863" s="10">
        <f>AOS863*1.5*AOR863</f>
        <v>118.5</v>
      </c>
      <c r="AOV863" s="10"/>
      <c r="AOW863" s="239"/>
      <c r="AOX863" s="179" t="s">
        <v>120</v>
      </c>
      <c r="AOY863" s="448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VLOOKUP(AOY863,$A$879:$F$2508,6,FALSE)</f>
        <v>121</v>
      </c>
      <c r="APC863" s="179" t="s">
        <v>61</v>
      </c>
      <c r="APD863" s="10">
        <f>APB863*1.5*APA863</f>
        <v>399.3</v>
      </c>
      <c r="APE863" s="10"/>
      <c r="APF863" s="239"/>
      <c r="APG863" s="179" t="s">
        <v>120</v>
      </c>
      <c r="APH863" s="361" t="s">
        <v>1023</v>
      </c>
      <c r="APJ863" s="248">
        <f>IF(API863="Kopman",2.2,1)</f>
        <v>1</v>
      </c>
      <c r="APK863" s="180">
        <f>VLOOKUP(APH863,$A$879:$F$2508,6,FALSE)</f>
        <v>2</v>
      </c>
      <c r="APL863" s="179" t="s">
        <v>61</v>
      </c>
      <c r="APM863" s="10">
        <f>APK863*1.5*APJ863</f>
        <v>3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VLOOKUP(APQ863,$A$879:$F$2508,6,FALSE)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1" t="s">
        <v>3542</v>
      </c>
      <c r="AQB863" s="248">
        <f>IF(AQA863="Kopman",2.2,1)</f>
        <v>1</v>
      </c>
      <c r="AQC863" s="180">
        <f>VLOOKUP(APZ863,$A$879:$F$2508,6,FALSE)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1" t="s">
        <v>2035</v>
      </c>
      <c r="AQK863" s="248">
        <f>IF(AQJ863="Kopman",2.2,1)</f>
        <v>1</v>
      </c>
      <c r="AQL863" s="180">
        <f>VLOOKUP(AQI863,$A$879:$F$2508,6,FALSE)</f>
        <v>21</v>
      </c>
      <c r="AQM863" s="179" t="s">
        <v>61</v>
      </c>
      <c r="AQN863" s="10">
        <f>AQL863*1.5*AQK863</f>
        <v>31.5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VLOOKUP(AQR863,$A$879:$F$2508,6,FALSE)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VLOOKUP(ARA863,$A$879:$F$2508,6,FALSE)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VLOOKUP(ARJ863,$A$879:$F$2508,6,FALSE)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VLOOKUP(ARS863,$A$879:$F$2508,6,FALSE)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1" t="s">
        <v>503</v>
      </c>
      <c r="ASD863" s="248">
        <f>IF(ASC863="Kopman",2.2,1)</f>
        <v>1</v>
      </c>
      <c r="ASE863" s="180">
        <f>VLOOKUP(ASB863,$A$879:$F$2508,6,FALSE)</f>
        <v>0</v>
      </c>
      <c r="ASF863" s="179" t="s">
        <v>61</v>
      </c>
      <c r="ASG863" s="10">
        <f>ASE863*1.5*ASD863</f>
        <v>0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VLOOKUP(ASK863,$A$879:$F$2508,6,FALSE)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1" t="s">
        <v>998</v>
      </c>
      <c r="ASV863" s="248">
        <f>IF(ASU863="Kopman",2.2,1)</f>
        <v>1</v>
      </c>
      <c r="ASW863" s="180">
        <f>VLOOKUP(AST863,$A$879:$F$2508,6,FALSE)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VLOOKUP(ATC863,$A$879:$F$2508,6,FALSE)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VLOOKUP(ATL863,$A$879:$F$2508,6,FALSE)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VLOOKUP(ATU863,$A$879:$F$2508,6,FALSE)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VLOOKUP(AUD863,$A$879:$F$2508,6,FALSE)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VLOOKUP(AUM863,$A$879:$F$2508,6,FALSE)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VLOOKUP(AUV863,$A$879:$F$2508,6,FALSE)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VLOOKUP(AVE863,$A$879:$F$2508,6,FALSE)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VLOOKUP(AVN863,$A$879:$F$2508,6,FALSE)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VLOOKUP(AVW863,$A$879:$F$2508,6,FALSE)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VLOOKUP(AWF863,$A$879:$F$2508,6,FALSE)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1" t="s">
        <v>500</v>
      </c>
      <c r="AWQ863" s="248">
        <f>IF(AWP863="Kopman",2.2,1)</f>
        <v>1</v>
      </c>
      <c r="AWR863" s="180">
        <f>VLOOKUP(AWO863,$A$879:$F$2508,6,FALSE)</f>
        <v>0</v>
      </c>
      <c r="AWS863" s="179" t="s">
        <v>61</v>
      </c>
      <c r="AWT863" s="10">
        <f>AWR863*1.5*AWQ863</f>
        <v>0</v>
      </c>
      <c r="AWU863" s="10"/>
      <c r="AWV863" s="239"/>
      <c r="AWW863" s="179" t="s">
        <v>120</v>
      </c>
      <c r="AWX863" s="361" t="s">
        <v>519</v>
      </c>
      <c r="AWZ863" s="248">
        <f>IF(AWY863="Kopman",2.2,1)</f>
        <v>1</v>
      </c>
      <c r="AXA863" s="180">
        <f>VLOOKUP(AWX863,$A$879:$F$2508,6,FALSE)</f>
        <v>2</v>
      </c>
      <c r="AXB863" s="179" t="s">
        <v>61</v>
      </c>
      <c r="AXC863" s="10">
        <f>AXA863*1.5*AWZ863</f>
        <v>3</v>
      </c>
      <c r="AXD863" s="10"/>
      <c r="AXE863" s="239"/>
      <c r="AXF863" s="179" t="s">
        <v>120</v>
      </c>
      <c r="AXG863" s="361" t="s">
        <v>550</v>
      </c>
      <c r="AXI863" s="248">
        <f>IF(AXH863="Kopman",2.2,1)</f>
        <v>1</v>
      </c>
      <c r="AXJ863" s="180">
        <f>VLOOKUP(AXG863,$A$879:$F$2508,6,FALSE)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1" t="s">
        <v>500</v>
      </c>
      <c r="AXR863" s="248">
        <f>IF(AXQ863="Kopman",2.2,1)</f>
        <v>1</v>
      </c>
      <c r="AXS863" s="180">
        <f>VLOOKUP(AXP863,$A$879:$F$2508,6,FALSE)</f>
        <v>0</v>
      </c>
      <c r="AXT863" s="179" t="s">
        <v>61</v>
      </c>
      <c r="AXU863" s="10">
        <f>AXS863*1.5*AXR863</f>
        <v>0</v>
      </c>
      <c r="AXV863" s="10"/>
      <c r="AXW863" s="239"/>
      <c r="AXX863" s="179" t="s">
        <v>120</v>
      </c>
      <c r="AXY863" s="361" t="s">
        <v>3344</v>
      </c>
      <c r="AYA863" s="248">
        <f>IF(AXZ863="Kopman",2.2,1)</f>
        <v>1</v>
      </c>
      <c r="AYB863" s="180">
        <f>VLOOKUP(AXY863,$A$879:$F$2508,6,FALSE)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1" t="s">
        <v>1400</v>
      </c>
      <c r="AYJ863" s="248">
        <f>IF(AYI863="Kopman",2.2,1)</f>
        <v>1</v>
      </c>
      <c r="AYK863" s="180">
        <f>VLOOKUP(AYH863,$A$879:$F$2508,6,FALSE)</f>
        <v>121</v>
      </c>
      <c r="AYL863" s="179" t="s">
        <v>61</v>
      </c>
      <c r="AYM863" s="10">
        <f>AYK863*1.5*AYJ863</f>
        <v>181.5</v>
      </c>
      <c r="AYN863" s="10"/>
      <c r="AYO863" s="239"/>
      <c r="AYP863" s="179" t="s">
        <v>120</v>
      </c>
      <c r="AYQ863" s="361" t="s">
        <v>3344</v>
      </c>
      <c r="AYS863" s="248">
        <f>IF(AYR863="Kopman",2.2,1)</f>
        <v>1</v>
      </c>
      <c r="AYT863" s="180">
        <f>VLOOKUP(AYQ863,$A$879:$F$2508,6,FALSE)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1" t="s">
        <v>2124</v>
      </c>
      <c r="AZB863" s="248">
        <f>IF(AZA863="Kopman",2.2,1)</f>
        <v>1</v>
      </c>
      <c r="AZC863" s="180">
        <f>VLOOKUP(AYZ863,$A$879:$F$2508,6,FALSE)</f>
        <v>0</v>
      </c>
      <c r="AZD863" s="179" t="s">
        <v>61</v>
      </c>
      <c r="AZE863" s="10">
        <f>AZC863*1.5*AZB863</f>
        <v>0</v>
      </c>
      <c r="AZF863" s="10"/>
      <c r="AZG863" s="239"/>
      <c r="AZH863" s="179" t="s">
        <v>120</v>
      </c>
      <c r="AZI863" s="361" t="s">
        <v>500</v>
      </c>
      <c r="AZK863" s="248">
        <f>IF(AZJ863="Kopman",2.2,1)</f>
        <v>1</v>
      </c>
      <c r="AZL863" s="180">
        <f>VLOOKUP(AZI863,$A$879:$F$2508,6,FALSE)</f>
        <v>0</v>
      </c>
      <c r="AZM863" s="179" t="s">
        <v>61</v>
      </c>
      <c r="AZN863" s="10">
        <f>AZL863*1.5*AZK863</f>
        <v>0</v>
      </c>
      <c r="AZO863" s="10"/>
      <c r="AZP863" s="239"/>
      <c r="AZQ863" s="179" t="s">
        <v>120</v>
      </c>
      <c r="AZR863" s="361" t="s">
        <v>957</v>
      </c>
      <c r="AZT863" s="248">
        <f>IF(AZS863="Kopman",2.2,1)</f>
        <v>1</v>
      </c>
      <c r="AZU863" s="180">
        <f>VLOOKUP(AZR863,$A$879:$F$2508,6,FALSE)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1" t="s">
        <v>2120</v>
      </c>
      <c r="BAC863" s="248">
        <f>IF(BAB863="Kopman",2.2,1)</f>
        <v>1</v>
      </c>
      <c r="BAD863" s="180">
        <f>VLOOKUP(BAA863,$A$879:$F$2508,6,FALSE)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41" t="s">
        <v>2120</v>
      </c>
      <c r="BAL863" s="248">
        <f>IF(BAK863="Kopman",2.2,1)</f>
        <v>1</v>
      </c>
      <c r="BAM863" s="180">
        <f>VLOOKUP(BAJ863,$A$879:$F$2508,6,FALSE)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1" t="s">
        <v>1151</v>
      </c>
      <c r="BAU863" s="248">
        <f>IF(BAT863="Kopman",2.2,1)</f>
        <v>1</v>
      </c>
      <c r="BAV863" s="180">
        <f>VLOOKUP(BAS863,$A$879:$F$2508,6,FALSE)</f>
        <v>8</v>
      </c>
      <c r="BAW863" s="179" t="s">
        <v>61</v>
      </c>
      <c r="BAX863" s="10">
        <f>BAV863*1.5*BAU863</f>
        <v>12</v>
      </c>
      <c r="BAY863" s="10"/>
      <c r="BAZ863" s="239"/>
      <c r="BBA863" s="179" t="s">
        <v>120</v>
      </c>
      <c r="BBB863" s="361" t="s">
        <v>500</v>
      </c>
      <c r="BBD863" s="248">
        <f>IF(BBC863="Kopman",2.2,1)</f>
        <v>1</v>
      </c>
      <c r="BBE863" s="180">
        <f>VLOOKUP(BBB863,$A$879:$F$2508,6,FALSE)</f>
        <v>0</v>
      </c>
      <c r="BBF863" s="179" t="s">
        <v>61</v>
      </c>
      <c r="BBG863" s="10">
        <f>BBE863*1.5*BBD863</f>
        <v>0</v>
      </c>
      <c r="BBH863" s="10"/>
      <c r="BBI863" s="239"/>
      <c r="BBJ863" s="179" t="s">
        <v>120</v>
      </c>
      <c r="BBK863" s="361" t="s">
        <v>744</v>
      </c>
      <c r="BBM863" s="248">
        <f>IF(BBL863="Kopman",2.2,1)</f>
        <v>1</v>
      </c>
      <c r="BBN863" s="180">
        <f>VLOOKUP(BBK863,$A$879:$F$2508,6,FALSE)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8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VLOOKUP(BBT863,$A$879:$F$2508,6,FALSE)</f>
        <v>121</v>
      </c>
      <c r="BBX863" s="179" t="s">
        <v>61</v>
      </c>
      <c r="BBY863" s="10">
        <f>BBW863*1.5*BBV863</f>
        <v>399.3</v>
      </c>
      <c r="BBZ863" s="10"/>
      <c r="BCA863" s="239"/>
      <c r="BCB863" s="179" t="s">
        <v>120</v>
      </c>
      <c r="BCC863" s="361" t="s">
        <v>557</v>
      </c>
      <c r="BCE863" s="248">
        <f>IF(BCD863="Kopman",2.2,1)</f>
        <v>1</v>
      </c>
      <c r="BCF863" s="180">
        <f>VLOOKUP(BCC863,$A$879:$F$2508,6,FALSE)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1" t="s">
        <v>1400</v>
      </c>
      <c r="BCN863" s="248">
        <f>IF(BCM863="Kopman",2.2,1)</f>
        <v>1</v>
      </c>
      <c r="BCO863" s="180">
        <f>VLOOKUP(BCL863,$A$879:$F$2508,6,FALSE)</f>
        <v>121</v>
      </c>
      <c r="BCP863" s="179" t="s">
        <v>61</v>
      </c>
      <c r="BCQ863" s="10">
        <f>BCO863*1.5*BCN863</f>
        <v>181.5</v>
      </c>
      <c r="BCR863" s="10"/>
      <c r="BCS863" s="239"/>
      <c r="BCT863" s="179" t="s">
        <v>120</v>
      </c>
      <c r="BCU863" s="371" t="s">
        <v>1400</v>
      </c>
      <c r="BCW863" s="248">
        <f>IF(BCV863="Kopman",2.2,1)</f>
        <v>1</v>
      </c>
      <c r="BCX863" s="180">
        <f>VLOOKUP(BCU863,$A$879:$F$2508,6,FALSE)</f>
        <v>121</v>
      </c>
      <c r="BCY863" s="179" t="s">
        <v>61</v>
      </c>
      <c r="BCZ863" s="10">
        <f>BCX863*1.5*BCW863</f>
        <v>181.5</v>
      </c>
      <c r="BDA863" s="10"/>
      <c r="BDB863" s="239"/>
      <c r="BDC863" s="179" t="s">
        <v>120</v>
      </c>
      <c r="BDD863" s="367" t="s">
        <v>550</v>
      </c>
      <c r="BDF863" s="248">
        <f>IF(BDE863="Kopman",2.2,1)</f>
        <v>1</v>
      </c>
      <c r="BDG863" s="180">
        <f>VLOOKUP(BDD863,$A$879:$F$2508,6,FALSE)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1" t="s">
        <v>973</v>
      </c>
      <c r="BDO863" s="248">
        <f>IF(BDN863="Kopman",2.2,1)</f>
        <v>1</v>
      </c>
      <c r="BDP863" s="180">
        <f>VLOOKUP(BDM863,$A$879:$F$2508,6,FALSE)</f>
        <v>0</v>
      </c>
      <c r="BDQ863" s="179" t="s">
        <v>61</v>
      </c>
      <c r="BDR863" s="10">
        <f>BDP863*1.5*BDO863</f>
        <v>0</v>
      </c>
      <c r="BDS863" s="10"/>
      <c r="BDT863" s="239"/>
      <c r="BDU863" s="179" t="s">
        <v>120</v>
      </c>
      <c r="BDV863" s="361" t="s">
        <v>3216</v>
      </c>
      <c r="BDX863" s="248">
        <f>IF(BDW863="Kopman",2.2,1)</f>
        <v>1</v>
      </c>
      <c r="BDY863" s="180">
        <f>VLOOKUP(BDV863,$A$879:$F$2508,6,FALSE)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1" t="s">
        <v>3344</v>
      </c>
      <c r="BEG863" s="248">
        <f>IF(BEF863="Kopman",2.2,1)</f>
        <v>1</v>
      </c>
      <c r="BEH863" s="180">
        <f>VLOOKUP(BEE863,$A$879:$F$2508,6,FALSE)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1" t="s">
        <v>1400</v>
      </c>
      <c r="BEP863" s="248">
        <f>IF(BEO863="Kopman",2.2,1)</f>
        <v>1</v>
      </c>
      <c r="BEQ863" s="180">
        <f>VLOOKUP(BEN863,$A$879:$F$2508,6,FALSE)</f>
        <v>121</v>
      </c>
      <c r="BER863" s="179" t="s">
        <v>61</v>
      </c>
      <c r="BES863" s="10">
        <f>BEQ863*1.5*BEP863</f>
        <v>181.5</v>
      </c>
      <c r="BET863" s="10"/>
      <c r="BEU863" s="239"/>
      <c r="BEV863" s="179" t="s">
        <v>120</v>
      </c>
      <c r="BEW863" s="361" t="s">
        <v>2597</v>
      </c>
      <c r="BEY863" s="248">
        <f>IF(BEX863="Kopman",2.2,1)</f>
        <v>1</v>
      </c>
      <c r="BEZ863" s="180">
        <f>VLOOKUP(BEW863,$A$879:$F$2508,6,FALSE)</f>
        <v>14</v>
      </c>
      <c r="BFA863" s="179" t="s">
        <v>61</v>
      </c>
      <c r="BFB863" s="10">
        <f>BEZ863*1.5*BEY863</f>
        <v>21</v>
      </c>
      <c r="BFC863" s="10"/>
      <c r="BFD863" s="239"/>
      <c r="BFE863" s="179" t="s">
        <v>120</v>
      </c>
      <c r="BFF863" s="361" t="s">
        <v>500</v>
      </c>
      <c r="BFH863" s="248">
        <f>IF(BFG863="Kopman",2.2,1)</f>
        <v>1</v>
      </c>
      <c r="BFI863" s="180">
        <f>VLOOKUP(BFF863,$A$879:$F$2508,6,FALSE)</f>
        <v>0</v>
      </c>
      <c r="BFJ863" s="179" t="s">
        <v>61</v>
      </c>
      <c r="BFK863" s="10">
        <f>BFI863*1.5*BFH863</f>
        <v>0</v>
      </c>
      <c r="BFL863" s="10"/>
      <c r="BFM863" s="239"/>
      <c r="BFN863" s="179" t="s">
        <v>120</v>
      </c>
      <c r="BFO863" s="361" t="s">
        <v>3344</v>
      </c>
      <c r="BFQ863" s="248">
        <f>IF(BFP863="Kopman",2.2,1)</f>
        <v>1</v>
      </c>
      <c r="BFR863" s="180">
        <f>VLOOKUP(BFO863,$A$879:$F$2508,6,FALSE)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1" t="s">
        <v>1400</v>
      </c>
      <c r="BFZ863" s="248">
        <f>IF(BFY863="Kopman",2.2,1)</f>
        <v>1</v>
      </c>
      <c r="BGA863" s="180">
        <f>VLOOKUP(BFX863,$A$879:$F$2508,6,FALSE)</f>
        <v>121</v>
      </c>
      <c r="BGB863" s="179" t="s">
        <v>61</v>
      </c>
      <c r="BGC863" s="10">
        <f>BGA863*1.5*BFZ863</f>
        <v>181.5</v>
      </c>
      <c r="BGD863" s="10"/>
      <c r="BGE863" s="239"/>
      <c r="BGF863" s="179" t="s">
        <v>120</v>
      </c>
      <c r="BGG863" s="361" t="s">
        <v>3344</v>
      </c>
      <c r="BGI863" s="248">
        <f>IF(BGH863="Kopman",2.2,1)</f>
        <v>1</v>
      </c>
      <c r="BGJ863" s="180">
        <f>VLOOKUP(BGG863,$A$879:$F$2508,6,FALSE)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1" t="s">
        <v>973</v>
      </c>
      <c r="BGR863" s="248">
        <f>IF(BGQ863="Kopman",2.2,1)</f>
        <v>1</v>
      </c>
      <c r="BGS863" s="180">
        <f>VLOOKUP(BGP863,$A$879:$F$2508,6,FALSE)</f>
        <v>0</v>
      </c>
      <c r="BGT863" s="179" t="s">
        <v>61</v>
      </c>
      <c r="BGU863" s="10">
        <f>BGS863*1.5*BGR863</f>
        <v>0</v>
      </c>
      <c r="BGV863" s="10"/>
      <c r="BGW863" s="239"/>
      <c r="BGX863" s="179" t="s">
        <v>120</v>
      </c>
      <c r="BGY863" s="361" t="s">
        <v>1400</v>
      </c>
      <c r="BHA863" s="248">
        <f>IF(BGZ863="Kopman",2.2,1)</f>
        <v>1</v>
      </c>
      <c r="BHB863" s="180">
        <f>VLOOKUP(BGY863,$A$879:$F$2508,6,FALSE)</f>
        <v>121</v>
      </c>
      <c r="BHC863" s="179" t="s">
        <v>61</v>
      </c>
      <c r="BHD863" s="10">
        <f>BHB863*1.5*BHA863</f>
        <v>181.5</v>
      </c>
      <c r="BHE863" s="10"/>
    </row>
    <row r="864" spans="1:1565" s="14" customFormat="1" ht="15">
      <c r="A864" s="179" t="s">
        <v>121</v>
      </c>
      <c r="B864" s="363" t="s">
        <v>3509</v>
      </c>
      <c r="D864" s="180"/>
      <c r="E864" s="180">
        <f>VLOOKUP(B864,$A$879:$F$2508,6,FALSE)</f>
        <v>79</v>
      </c>
      <c r="F864" s="179" t="s">
        <v>63</v>
      </c>
      <c r="G864" s="10">
        <f>E864*1.4</f>
        <v>110.6</v>
      </c>
      <c r="H864" s="10"/>
      <c r="I864" s="233"/>
      <c r="J864" s="179" t="s">
        <v>121</v>
      </c>
      <c r="K864" s="361" t="s">
        <v>1400</v>
      </c>
      <c r="M864" s="180"/>
      <c r="N864" s="180">
        <f>VLOOKUP(K864,$A$879:$F$2508,6,FALSE)</f>
        <v>121</v>
      </c>
      <c r="O864" s="179" t="s">
        <v>63</v>
      </c>
      <c r="P864" s="10">
        <f>N864*1.4</f>
        <v>169.39999999999998</v>
      </c>
      <c r="Q864" s="10"/>
      <c r="R864" s="233"/>
      <c r="S864" s="179" t="s">
        <v>121</v>
      </c>
      <c r="T864" s="361" t="s">
        <v>3509</v>
      </c>
      <c r="V864" s="180"/>
      <c r="W864" s="180">
        <f>VLOOKUP(T864,$A$879:$F$2508,6,FALSE)</f>
        <v>79</v>
      </c>
      <c r="X864" s="179" t="s">
        <v>63</v>
      </c>
      <c r="Y864" s="10">
        <f>W864*1.4</f>
        <v>110.6</v>
      </c>
      <c r="Z864" s="10"/>
      <c r="AA864" s="233"/>
      <c r="AB864" s="179" t="s">
        <v>121</v>
      </c>
      <c r="AC864" s="361" t="s">
        <v>1400</v>
      </c>
      <c r="AE864" s="180"/>
      <c r="AF864" s="180">
        <f>VLOOKUP(AC864,$A$879:$F$2508,6,FALSE)</f>
        <v>121</v>
      </c>
      <c r="AG864" s="179" t="s">
        <v>63</v>
      </c>
      <c r="AH864" s="10">
        <f>AF864*1.4</f>
        <v>169.39999999999998</v>
      </c>
      <c r="AI864" s="10"/>
      <c r="AJ864" s="233"/>
      <c r="AK864" s="179" t="s">
        <v>121</v>
      </c>
      <c r="AL864" s="361" t="s">
        <v>1400</v>
      </c>
      <c r="AN864" s="180"/>
      <c r="AO864" s="180">
        <f>VLOOKUP(AL864,$A$879:$F$2508,6,FALSE)</f>
        <v>121</v>
      </c>
      <c r="AP864" s="179" t="s">
        <v>63</v>
      </c>
      <c r="AQ864" s="10">
        <f>AO864*1.4</f>
        <v>169.39999999999998</v>
      </c>
      <c r="AR864" s="10"/>
      <c r="AS864" s="233"/>
      <c r="AT864" s="179" t="s">
        <v>121</v>
      </c>
      <c r="AU864" s="361" t="s">
        <v>2120</v>
      </c>
      <c r="AW864" s="180"/>
      <c r="AX864" s="180">
        <f>VLOOKUP(AU864,$A$879:$F$2508,6,FALSE)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1" t="s">
        <v>3509</v>
      </c>
      <c r="BF864" s="180"/>
      <c r="BG864" s="180">
        <f>VLOOKUP(BD864,$A$879:$F$2508,6,FALSE)</f>
        <v>79</v>
      </c>
      <c r="BH864" s="179" t="s">
        <v>63</v>
      </c>
      <c r="BI864" s="10">
        <f>BG864*1.4</f>
        <v>110.6</v>
      </c>
      <c r="BJ864" s="10"/>
      <c r="BK864" s="233"/>
      <c r="BL864" s="179" t="s">
        <v>121</v>
      </c>
      <c r="BM864" s="361" t="s">
        <v>973</v>
      </c>
      <c r="BO864" s="180"/>
      <c r="BP864" s="180">
        <f>VLOOKUP(BM864,$A$879:$F$2508,6,FALSE)</f>
        <v>0</v>
      </c>
      <c r="BQ864" s="179" t="s">
        <v>63</v>
      </c>
      <c r="BR864" s="10">
        <f>BP864*1.4</f>
        <v>0</v>
      </c>
      <c r="BS864" s="10"/>
      <c r="BT864" s="233"/>
      <c r="BU864" s="179" t="s">
        <v>121</v>
      </c>
      <c r="BV864" s="361" t="s">
        <v>973</v>
      </c>
      <c r="BX864" s="180"/>
      <c r="BY864" s="180">
        <f>VLOOKUP(BV864,$A$879:$F$2508,6,FALSE)</f>
        <v>0</v>
      </c>
      <c r="BZ864" s="179" t="s">
        <v>63</v>
      </c>
      <c r="CA864" s="10">
        <f>BY864*1.4</f>
        <v>0</v>
      </c>
      <c r="CB864" s="10"/>
      <c r="CC864" s="233"/>
      <c r="CD864" s="179" t="s">
        <v>121</v>
      </c>
      <c r="CE864" s="361" t="s">
        <v>1400</v>
      </c>
      <c r="CG864" s="180"/>
      <c r="CH864" s="180">
        <f>VLOOKUP(CE864,$A$879:$F$2508,6,FALSE)</f>
        <v>121</v>
      </c>
      <c r="CI864" s="179" t="s">
        <v>63</v>
      </c>
      <c r="CJ864" s="10">
        <f>CH864*1.4</f>
        <v>169.39999999999998</v>
      </c>
      <c r="CK864" s="10"/>
      <c r="CL864" s="233"/>
      <c r="CM864" s="179" t="s">
        <v>121</v>
      </c>
      <c r="CN864" s="361" t="s">
        <v>3509</v>
      </c>
      <c r="CP864" s="180"/>
      <c r="CQ864" s="180">
        <f>VLOOKUP(CN864,$A$879:$F$2508,6,FALSE)</f>
        <v>79</v>
      </c>
      <c r="CR864" s="179" t="s">
        <v>63</v>
      </c>
      <c r="CS864" s="10">
        <f>CQ864*1.4</f>
        <v>110.6</v>
      </c>
      <c r="CT864" s="10"/>
      <c r="CU864" s="233"/>
      <c r="CV864" s="179" t="s">
        <v>121</v>
      </c>
      <c r="CW864" s="361" t="s">
        <v>2120</v>
      </c>
      <c r="CY864" s="180"/>
      <c r="CZ864" s="180">
        <f>VLOOKUP(CW864,$A$879:$F$2508,6,FALSE)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1" t="s">
        <v>2120</v>
      </c>
      <c r="DH864" s="180"/>
      <c r="DI864" s="180">
        <f>VLOOKUP(DF864,$A$879:$F$2508,6,FALSE)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1" t="s">
        <v>3344</v>
      </c>
      <c r="DQ864" s="180"/>
      <c r="DR864" s="180">
        <f>VLOOKUP(DO864,$A$879:$F$2508,6,FALSE)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1" t="s">
        <v>3344</v>
      </c>
      <c r="DZ864" s="180"/>
      <c r="EA864" s="180">
        <f>VLOOKUP(DX864,$A$879:$F$2508,6,FALSE)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1" t="s">
        <v>3344</v>
      </c>
      <c r="EI864" s="180"/>
      <c r="EJ864" s="180">
        <f>VLOOKUP(EG864,$A$879:$F$2508,6,FALSE)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1" t="s">
        <v>2120</v>
      </c>
      <c r="ER864" s="180"/>
      <c r="ES864" s="180">
        <f>VLOOKUP(EP864,$A$879:$F$2508,6,FALSE)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1" t="s">
        <v>2120</v>
      </c>
      <c r="FA864" s="180"/>
      <c r="FB864" s="180">
        <f>VLOOKUP(EY864,$A$879:$F$2508,6,FALSE)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1" t="s">
        <v>1023</v>
      </c>
      <c r="FJ864" s="180"/>
      <c r="FK864" s="180">
        <f>VLOOKUP(FH864,$A$879:$F$2508,6,FALSE)</f>
        <v>2</v>
      </c>
      <c r="FL864" s="179" t="s">
        <v>63</v>
      </c>
      <c r="FM864" s="10">
        <f>FK864*1.4</f>
        <v>2.8</v>
      </c>
      <c r="FN864" s="10"/>
      <c r="FO864" s="233"/>
      <c r="FP864" s="179" t="s">
        <v>121</v>
      </c>
      <c r="FQ864" s="361" t="s">
        <v>3344</v>
      </c>
      <c r="FS864" s="180"/>
      <c r="FT864" s="180">
        <f>VLOOKUP(FQ864,$A$879:$F$2508,6,FALSE)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9" t="s">
        <v>183</v>
      </c>
      <c r="GB864" s="180"/>
      <c r="GC864" s="180" t="e">
        <f>VLOOKUP(FZ864,$A$879:$F$2508,6,FALSE)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1" t="s">
        <v>1381</v>
      </c>
      <c r="GK864" s="180"/>
      <c r="GL864" s="180">
        <f>VLOOKUP(GI864,$A$879:$F$2508,6,FALSE)</f>
        <v>107</v>
      </c>
      <c r="GM864" s="179" t="s">
        <v>63</v>
      </c>
      <c r="GN864" s="10">
        <f>GL864*1.4</f>
        <v>149.79999999999998</v>
      </c>
      <c r="GO864" s="10"/>
      <c r="GP864" s="233"/>
      <c r="GQ864" s="179" t="s">
        <v>121</v>
      </c>
      <c r="GR864" s="361" t="s">
        <v>973</v>
      </c>
      <c r="GT864" s="180"/>
      <c r="GU864" s="180">
        <f>VLOOKUP(GR864,$A$879:$F$2508,6,FALSE)</f>
        <v>0</v>
      </c>
      <c r="GV864" s="179" t="s">
        <v>63</v>
      </c>
      <c r="GW864" s="10">
        <f>GU864*1.4</f>
        <v>0</v>
      </c>
      <c r="GX864" s="10"/>
      <c r="GY864" s="233"/>
      <c r="GZ864" s="179" t="s">
        <v>121</v>
      </c>
      <c r="HA864" s="361" t="s">
        <v>1023</v>
      </c>
      <c r="HC864" s="180"/>
      <c r="HD864" s="180">
        <f>VLOOKUP(HA864,$A$879:$F$2508,6,FALSE)</f>
        <v>2</v>
      </c>
      <c r="HE864" s="179" t="s">
        <v>63</v>
      </c>
      <c r="HF864" s="10">
        <f>HD864*1.4</f>
        <v>2.8</v>
      </c>
      <c r="HG864" s="10"/>
      <c r="HH864" s="233"/>
      <c r="HI864" s="179" t="s">
        <v>121</v>
      </c>
      <c r="HJ864" s="361" t="s">
        <v>1400</v>
      </c>
      <c r="HL864" s="180"/>
      <c r="HM864" s="180">
        <f>VLOOKUP(HJ864,$A$879:$F$2508,6,FALSE)</f>
        <v>121</v>
      </c>
      <c r="HN864" s="179" t="s">
        <v>63</v>
      </c>
      <c r="HO864" s="10">
        <f>HM864*1.4</f>
        <v>169.39999999999998</v>
      </c>
      <c r="HP864" s="10"/>
      <c r="HQ864" s="233"/>
      <c r="HR864" s="179" t="s">
        <v>121</v>
      </c>
      <c r="HS864" s="361" t="s">
        <v>3509</v>
      </c>
      <c r="HU864" s="180"/>
      <c r="HV864" s="180">
        <f>VLOOKUP(HS864,$A$879:$F$2508,6,FALSE)</f>
        <v>79</v>
      </c>
      <c r="HW864" s="179" t="s">
        <v>63</v>
      </c>
      <c r="HX864" s="10">
        <f>HV864*1.4</f>
        <v>110.6</v>
      </c>
      <c r="HY864" s="10"/>
      <c r="HZ864" s="233"/>
      <c r="IA864" s="179" t="s">
        <v>121</v>
      </c>
      <c r="IB864" s="361" t="s">
        <v>973</v>
      </c>
      <c r="ID864" s="180"/>
      <c r="IE864" s="180">
        <f>VLOOKUP(IB864,$A$879:$F$2508,6,FALSE)</f>
        <v>0</v>
      </c>
      <c r="IF864" s="179" t="s">
        <v>63</v>
      </c>
      <c r="IG864" s="10">
        <f>IE864*1.4</f>
        <v>0</v>
      </c>
      <c r="IH864" s="10"/>
      <c r="II864" s="233"/>
      <c r="IJ864" s="179" t="s">
        <v>121</v>
      </c>
      <c r="IK864" s="361" t="s">
        <v>3344</v>
      </c>
      <c r="IM864" s="180"/>
      <c r="IN864" s="180">
        <f>VLOOKUP(IK864,$A$879:$F$2508,6,FALSE)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1" t="s">
        <v>973</v>
      </c>
      <c r="IV864" s="180"/>
      <c r="IW864" s="180">
        <f>VLOOKUP(IT864,$A$879:$F$2508,6,FALSE)</f>
        <v>0</v>
      </c>
      <c r="IX864" s="179" t="s">
        <v>63</v>
      </c>
      <c r="IY864" s="10">
        <f>IW864*1.4</f>
        <v>0</v>
      </c>
      <c r="IZ864" s="10"/>
      <c r="JA864" s="233"/>
      <c r="JB864" s="179" t="s">
        <v>121</v>
      </c>
      <c r="JC864" s="361" t="s">
        <v>2569</v>
      </c>
      <c r="JE864" s="180"/>
      <c r="JF864" s="180">
        <f>VLOOKUP(JC864,$A$879:$F$2508,6,FALSE)</f>
        <v>0</v>
      </c>
      <c r="JG864" s="179" t="s">
        <v>63</v>
      </c>
      <c r="JH864" s="10">
        <f>JF864*1.4</f>
        <v>0</v>
      </c>
      <c r="JI864" s="10"/>
      <c r="JJ864" s="233"/>
      <c r="JK864" s="179" t="s">
        <v>121</v>
      </c>
      <c r="JL864" s="361" t="s">
        <v>1400</v>
      </c>
      <c r="JN864" s="180"/>
      <c r="JO864" s="180">
        <f>VLOOKUP(JL864,$A$879:$F$2508,6,FALSE)</f>
        <v>121</v>
      </c>
      <c r="JP864" s="179" t="s">
        <v>63</v>
      </c>
      <c r="JQ864" s="10">
        <f>JO864*1.4</f>
        <v>169.39999999999998</v>
      </c>
      <c r="JR864" s="10"/>
      <c r="JS864" s="233"/>
      <c r="JT864" s="179" t="s">
        <v>121</v>
      </c>
      <c r="JU864" s="361" t="s">
        <v>1400</v>
      </c>
      <c r="JW864" s="180"/>
      <c r="JX864" s="180">
        <f>VLOOKUP(JU864,$A$879:$F$2508,6,FALSE)</f>
        <v>121</v>
      </c>
      <c r="JY864" s="179" t="s">
        <v>63</v>
      </c>
      <c r="JZ864" s="10">
        <f>JX864*1.4</f>
        <v>169.39999999999998</v>
      </c>
      <c r="KA864" s="10"/>
      <c r="KB864" s="233"/>
      <c r="KC864" s="179" t="s">
        <v>121</v>
      </c>
      <c r="KD864" s="369" t="s">
        <v>183</v>
      </c>
      <c r="KF864" s="180"/>
      <c r="KG864" s="180" t="e">
        <f>VLOOKUP(KD864,$A$879:$F$2508,6,FALSE)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1" t="s">
        <v>1381</v>
      </c>
      <c r="KO864" s="180"/>
      <c r="KP864" s="180">
        <f>VLOOKUP(KM864,$A$879:$F$2508,6,FALSE)</f>
        <v>107</v>
      </c>
      <c r="KQ864" s="179" t="s">
        <v>63</v>
      </c>
      <c r="KR864" s="10">
        <f>KP864*1.4</f>
        <v>149.79999999999998</v>
      </c>
      <c r="KS864" s="10"/>
      <c r="KT864" s="233"/>
      <c r="KU864" s="179" t="s">
        <v>121</v>
      </c>
      <c r="KV864" s="361" t="s">
        <v>3509</v>
      </c>
      <c r="KX864" s="180"/>
      <c r="KY864" s="180">
        <f>VLOOKUP(KV864,$A$879:$F$2508,6,FALSE)</f>
        <v>79</v>
      </c>
      <c r="KZ864" s="179" t="s">
        <v>63</v>
      </c>
      <c r="LA864" s="10">
        <f>KY864*1.4</f>
        <v>110.6</v>
      </c>
      <c r="LB864" s="10"/>
      <c r="LC864" s="233"/>
      <c r="LD864" s="179" t="s">
        <v>121</v>
      </c>
      <c r="LE864" s="369" t="s">
        <v>183</v>
      </c>
      <c r="LG864" s="180"/>
      <c r="LH864" s="180" t="e">
        <f>VLOOKUP(LE864,$A$879:$F$2508,6,FALSE)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1" t="s">
        <v>973</v>
      </c>
      <c r="LP864" s="180"/>
      <c r="LQ864" s="180">
        <f>VLOOKUP(LN864,$A$879:$F$2508,6,FALSE)</f>
        <v>0</v>
      </c>
      <c r="LR864" s="179" t="s">
        <v>63</v>
      </c>
      <c r="LS864" s="10">
        <f>LQ864*1.4</f>
        <v>0</v>
      </c>
      <c r="LT864" s="10"/>
      <c r="LU864" s="233"/>
      <c r="LV864" s="179" t="s">
        <v>121</v>
      </c>
      <c r="LW864" s="361" t="s">
        <v>1400</v>
      </c>
      <c r="LY864" s="180"/>
      <c r="LZ864" s="180">
        <f>VLOOKUP(LW864,$A$879:$F$2508,6,FALSE)</f>
        <v>121</v>
      </c>
      <c r="MA864" s="179" t="s">
        <v>63</v>
      </c>
      <c r="MB864" s="10">
        <f>LZ864*1.4</f>
        <v>169.39999999999998</v>
      </c>
      <c r="MC864" s="10"/>
      <c r="MD864" s="233"/>
      <c r="ME864" s="179" t="s">
        <v>121</v>
      </c>
      <c r="MF864" s="361" t="s">
        <v>515</v>
      </c>
      <c r="MH864" s="180"/>
      <c r="MI864" s="180">
        <f>VLOOKUP(MF864,$A$879:$F$2508,6,FALSE)</f>
        <v>7</v>
      </c>
      <c r="MJ864" s="179" t="s">
        <v>63</v>
      </c>
      <c r="MK864" s="10">
        <f>MI864*1.4</f>
        <v>9.7999999999999989</v>
      </c>
      <c r="ML864" s="10"/>
      <c r="MM864" s="233"/>
      <c r="MN864" s="179" t="s">
        <v>121</v>
      </c>
      <c r="MO864" s="369" t="s">
        <v>183</v>
      </c>
      <c r="MQ864" s="180"/>
      <c r="MR864" s="180" t="e">
        <f>VLOOKUP(MO864,$A$879:$F$2508,6,FALSE)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1" t="s">
        <v>1400</v>
      </c>
      <c r="MZ864" s="180"/>
      <c r="NA864" s="180">
        <f>VLOOKUP(MX864,$A$879:$F$2508,6,FALSE)</f>
        <v>121</v>
      </c>
      <c r="NB864" s="179" t="s">
        <v>63</v>
      </c>
      <c r="NC864" s="10">
        <f>NA864*1.4</f>
        <v>169.39999999999998</v>
      </c>
      <c r="ND864" s="10"/>
      <c r="NE864" s="233"/>
      <c r="NF864" s="179" t="s">
        <v>121</v>
      </c>
      <c r="NG864" s="361" t="s">
        <v>2465</v>
      </c>
      <c r="NI864" s="180"/>
      <c r="NJ864" s="180">
        <f>VLOOKUP(NG864,$A$879:$F$2508,6,FALSE)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1" t="s">
        <v>430</v>
      </c>
      <c r="NR864" s="180"/>
      <c r="NS864" s="180">
        <f>VLOOKUP(NP864,$A$879:$F$2508,6,FALSE)</f>
        <v>9</v>
      </c>
      <c r="NT864" s="179" t="s">
        <v>63</v>
      </c>
      <c r="NU864" s="10">
        <f>NS864*1.4</f>
        <v>12.6</v>
      </c>
      <c r="NV864" s="10"/>
      <c r="NW864" s="233"/>
      <c r="NX864" s="179" t="s">
        <v>121</v>
      </c>
      <c r="NY864" s="361" t="s">
        <v>2120</v>
      </c>
      <c r="OA864" s="180"/>
      <c r="OB864" s="180">
        <f>VLOOKUP(NY864,$A$879:$F$2508,6,FALSE)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1" t="s">
        <v>457</v>
      </c>
      <c r="OJ864" s="180"/>
      <c r="OK864" s="180">
        <f>VLOOKUP(OH864,$A$879:$F$2508,6,FALSE)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1" t="s">
        <v>1151</v>
      </c>
      <c r="OS864" s="180"/>
      <c r="OT864" s="180">
        <f>VLOOKUP(OQ864,$A$879:$F$2508,6,FALSE)</f>
        <v>8</v>
      </c>
      <c r="OU864" s="179" t="s">
        <v>63</v>
      </c>
      <c r="OV864" s="10">
        <f>OT864*1.4</f>
        <v>11.2</v>
      </c>
      <c r="OW864" s="10"/>
      <c r="OX864" s="233"/>
      <c r="OY864" s="179" t="s">
        <v>121</v>
      </c>
      <c r="OZ864" s="371" t="s">
        <v>1381</v>
      </c>
      <c r="PB864" s="180"/>
      <c r="PC864" s="180">
        <f>VLOOKUP(OZ864,$A$879:$F$2508,6,FALSE)</f>
        <v>107</v>
      </c>
      <c r="PD864" s="179" t="s">
        <v>63</v>
      </c>
      <c r="PE864" s="10">
        <f>PC864*1.4</f>
        <v>149.79999999999998</v>
      </c>
      <c r="PF864" s="10"/>
      <c r="PG864" s="233"/>
      <c r="PH864" s="179" t="s">
        <v>121</v>
      </c>
      <c r="PI864" s="361" t="s">
        <v>515</v>
      </c>
      <c r="PK864" s="180"/>
      <c r="PL864" s="180">
        <f>VLOOKUP(PI864,$A$879:$F$2508,6,FALSE)</f>
        <v>7</v>
      </c>
      <c r="PM864" s="179" t="s">
        <v>63</v>
      </c>
      <c r="PN864" s="10">
        <f>PL864*1.4</f>
        <v>9.7999999999999989</v>
      </c>
      <c r="PO864" s="10"/>
      <c r="PP864" s="233"/>
      <c r="PQ864" s="179" t="s">
        <v>121</v>
      </c>
      <c r="PR864" s="361" t="s">
        <v>1023</v>
      </c>
      <c r="PT864" s="180"/>
      <c r="PU864" s="180">
        <f>VLOOKUP(PR864,$A$879:$F$2508,6,FALSE)</f>
        <v>2</v>
      </c>
      <c r="PV864" s="179" t="s">
        <v>63</v>
      </c>
      <c r="PW864" s="10">
        <f>PU864*1.4</f>
        <v>2.8</v>
      </c>
      <c r="PX864" s="10"/>
      <c r="PY864" s="233"/>
      <c r="PZ864" s="179" t="s">
        <v>121</v>
      </c>
      <c r="QA864" s="363" t="s">
        <v>500</v>
      </c>
      <c r="QC864" s="180"/>
      <c r="QD864" s="180">
        <f>VLOOKUP(QA864,$A$879:$F$2508,6,FALSE)</f>
        <v>0</v>
      </c>
      <c r="QE864" s="179" t="s">
        <v>63</v>
      </c>
      <c r="QF864" s="10">
        <f>QD864*1.4</f>
        <v>0</v>
      </c>
      <c r="QG864" s="10"/>
      <c r="QH864" s="233"/>
      <c r="QI864" s="179" t="s">
        <v>121</v>
      </c>
      <c r="QJ864" s="369" t="s">
        <v>183</v>
      </c>
      <c r="QL864" s="180"/>
      <c r="QM864" s="180" t="e">
        <f>VLOOKUP(QJ864,$A$879:$F$2508,6,FALSE)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1" t="s">
        <v>586</v>
      </c>
      <c r="QU864" s="180"/>
      <c r="QV864" s="180">
        <f>VLOOKUP(QS864,$A$879:$F$2508,6,FALSE)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1" t="s">
        <v>3509</v>
      </c>
      <c r="RD864" s="180"/>
      <c r="RE864" s="180">
        <f>VLOOKUP(RB864,$A$879:$F$2508,6,FALSE)</f>
        <v>79</v>
      </c>
      <c r="RF864" s="179" t="s">
        <v>63</v>
      </c>
      <c r="RG864" s="10">
        <f>RE864*1.4</f>
        <v>110.6</v>
      </c>
      <c r="RH864" s="10"/>
      <c r="RI864" s="233"/>
      <c r="RJ864" s="179" t="s">
        <v>121</v>
      </c>
      <c r="RK864" s="361" t="s">
        <v>3343</v>
      </c>
      <c r="RM864" s="180"/>
      <c r="RN864" s="180">
        <f>VLOOKUP(RK864,$A$879:$F$2508,6,FALSE)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9" t="s">
        <v>183</v>
      </c>
      <c r="RV864" s="180"/>
      <c r="RW864" s="180" t="e">
        <f>VLOOKUP(RT864,$A$879:$F$2508,6,FALSE)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1" t="s">
        <v>3156</v>
      </c>
      <c r="SE864" s="180"/>
      <c r="SF864" s="180">
        <f>VLOOKUP(SC864,$A$879:$F$2508,6,FALSE)</f>
        <v>6</v>
      </c>
      <c r="SG864" s="179" t="s">
        <v>63</v>
      </c>
      <c r="SH864" s="10">
        <f>SF864*1.4</f>
        <v>8.3999999999999986</v>
      </c>
      <c r="SI864" s="10"/>
      <c r="SJ864" s="239"/>
      <c r="SK864" s="179" t="s">
        <v>121</v>
      </c>
      <c r="SL864" s="361" t="s">
        <v>1736</v>
      </c>
      <c r="SN864" s="180"/>
      <c r="SO864" s="180">
        <f>VLOOKUP(SL864,$A$879:$F$2508,6,FALSE)</f>
        <v>20</v>
      </c>
      <c r="SP864" s="179" t="s">
        <v>63</v>
      </c>
      <c r="SQ864" s="10">
        <f>SO864*1.4</f>
        <v>28</v>
      </c>
      <c r="SR864" s="10"/>
      <c r="SS864" s="239"/>
      <c r="ST864" s="179" t="s">
        <v>121</v>
      </c>
      <c r="SU864" s="361" t="s">
        <v>3509</v>
      </c>
      <c r="SW864" s="180"/>
      <c r="SX864" s="180">
        <f>VLOOKUP(SU864,$A$879:$F$2508,6,FALSE)</f>
        <v>79</v>
      </c>
      <c r="SY864" s="179" t="s">
        <v>63</v>
      </c>
      <c r="SZ864" s="10">
        <f>SX864*1.4</f>
        <v>110.6</v>
      </c>
      <c r="TA864" s="10"/>
      <c r="TB864" s="239"/>
      <c r="TC864" s="179" t="s">
        <v>121</v>
      </c>
      <c r="TD864" s="369" t="s">
        <v>183</v>
      </c>
      <c r="TF864" s="180"/>
      <c r="TG864" s="180" t="e">
        <f>VLOOKUP(TD864,$A$879:$F$2508,6,FALSE)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1" t="s">
        <v>3162</v>
      </c>
      <c r="TO864" s="180"/>
      <c r="TP864" s="180">
        <f>VLOOKUP(TM864,$A$879:$F$2508,6,FALSE)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1" t="s">
        <v>2651</v>
      </c>
      <c r="TX864" s="180"/>
      <c r="TY864" s="180">
        <f>VLOOKUP(TV864,$A$879:$F$2508,6,FALSE)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1" t="s">
        <v>3518</v>
      </c>
      <c r="UG864" s="180"/>
      <c r="UH864" s="180">
        <f>VLOOKUP(UE864,$A$879:$F$2508,6,FALSE)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9" t="s">
        <v>183</v>
      </c>
      <c r="UP864" s="180"/>
      <c r="UQ864" s="180" t="e">
        <f>VLOOKUP(UN864,$A$879:$F$2508,6,FALSE)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1" t="s">
        <v>1387</v>
      </c>
      <c r="UY864" s="180"/>
      <c r="UZ864" s="180">
        <f>VLOOKUP(UW864,$A$879:$F$2508,6,FALSE)</f>
        <v>75</v>
      </c>
      <c r="VA864" s="179" t="s">
        <v>63</v>
      </c>
      <c r="VB864" s="10">
        <f>UZ864*1.4</f>
        <v>105</v>
      </c>
      <c r="VC864" s="10"/>
      <c r="VD864" s="239"/>
      <c r="VE864" s="179" t="s">
        <v>121</v>
      </c>
      <c r="VF864" s="369" t="s">
        <v>183</v>
      </c>
      <c r="VH864" s="180"/>
      <c r="VI864" s="180" t="e">
        <f>VLOOKUP(VF864,$A$879:$F$2508,6,FALSE)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1" t="s">
        <v>1727</v>
      </c>
      <c r="VQ864" s="180"/>
      <c r="VR864" s="180">
        <f>VLOOKUP(VO864,$A$879:$F$2508,6,FALSE)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9" t="s">
        <v>183</v>
      </c>
      <c r="VZ864" s="180"/>
      <c r="WA864" s="180" t="e">
        <f>VLOOKUP(VX864,$A$879:$F$2508,6,FALSE)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1" t="s">
        <v>3344</v>
      </c>
      <c r="WI864" s="180"/>
      <c r="WJ864" s="180">
        <f>VLOOKUP(WG864,$A$879:$F$2508,6,FALSE)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1" t="s">
        <v>2465</v>
      </c>
      <c r="WQ864" s="180"/>
      <c r="WR864" s="180"/>
      <c r="WS864" s="180">
        <f>VLOOKUP(WP864,$A$879:$F$2508,6,FALSE)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1" t="s">
        <v>1400</v>
      </c>
      <c r="XA864" s="180"/>
      <c r="XB864" s="180">
        <f>VLOOKUP(WY864,$A$879:$F$2508,6,FALSE)</f>
        <v>121</v>
      </c>
      <c r="XC864" s="179" t="s">
        <v>63</v>
      </c>
      <c r="XD864" s="10">
        <f>XB864*1.4</f>
        <v>169.39999999999998</v>
      </c>
      <c r="XF864" s="239"/>
      <c r="XG864" s="179" t="s">
        <v>121</v>
      </c>
      <c r="XH864" s="371" t="s">
        <v>3344</v>
      </c>
      <c r="XJ864" s="180"/>
      <c r="XK864" s="180">
        <f>VLOOKUP(XH864,$A$879:$F$2508,6,FALSE)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1" t="s">
        <v>1400</v>
      </c>
      <c r="XS864" s="180"/>
      <c r="XT864" s="180">
        <f>VLOOKUP(XQ864,$A$879:$F$2508,6,FALSE)</f>
        <v>121</v>
      </c>
      <c r="XU864" s="179" t="s">
        <v>63</v>
      </c>
      <c r="XV864" s="10">
        <f>XT864*1.4</f>
        <v>169.39999999999998</v>
      </c>
      <c r="XW864" s="10"/>
      <c r="XX864" s="239"/>
      <c r="XY864" s="179" t="s">
        <v>121</v>
      </c>
      <c r="XZ864" s="361" t="s">
        <v>1381</v>
      </c>
      <c r="YB864" s="180"/>
      <c r="YC864" s="180">
        <f>VLOOKUP(XZ864,$A$879:$F$2508,6,FALSE)</f>
        <v>107</v>
      </c>
      <c r="YD864" s="179" t="s">
        <v>63</v>
      </c>
      <c r="YE864" s="10">
        <f>YC864*1.4</f>
        <v>149.79999999999998</v>
      </c>
      <c r="YG864" s="239"/>
      <c r="YH864" s="179" t="s">
        <v>121</v>
      </c>
      <c r="YI864" s="361" t="s">
        <v>1023</v>
      </c>
      <c r="YK864" s="180"/>
      <c r="YL864" s="180">
        <f>VLOOKUP(YI864,$A$879:$F$2508,6,FALSE)</f>
        <v>2</v>
      </c>
      <c r="YM864" s="179" t="s">
        <v>63</v>
      </c>
      <c r="YN864" s="10">
        <f>YL864*1.4</f>
        <v>2.8</v>
      </c>
      <c r="YO864" s="10"/>
      <c r="YP864" s="239"/>
      <c r="YQ864" s="179" t="s">
        <v>121</v>
      </c>
      <c r="YR864" s="361" t="s">
        <v>1151</v>
      </c>
      <c r="YT864" s="180"/>
      <c r="YU864" s="180">
        <f>VLOOKUP(YR864,$A$879:$F$2508,6,FALSE)</f>
        <v>8</v>
      </c>
      <c r="YV864" s="179" t="s">
        <v>63</v>
      </c>
      <c r="YW864" s="10">
        <f>YU864*1.4</f>
        <v>11.2</v>
      </c>
      <c r="YY864" s="239"/>
      <c r="YZ864" s="179" t="s">
        <v>121</v>
      </c>
      <c r="ZA864" s="361" t="s">
        <v>2597</v>
      </c>
      <c r="ZC864" s="180"/>
      <c r="ZD864" s="180">
        <f>VLOOKUP(ZA864,$A$879:$F$2508,6,FALSE)</f>
        <v>14</v>
      </c>
      <c r="ZE864" s="179" t="s">
        <v>63</v>
      </c>
      <c r="ZF864" s="10">
        <f>ZD864*1.4</f>
        <v>19.599999999999998</v>
      </c>
      <c r="ZH864" s="239"/>
      <c r="ZI864" s="179" t="s">
        <v>121</v>
      </c>
      <c r="ZJ864" s="361" t="s">
        <v>3162</v>
      </c>
      <c r="ZL864" s="180"/>
      <c r="ZM864" s="180">
        <f>VLOOKUP(ZJ864,$A$879:$F$2508,6,FALSE)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1" t="s">
        <v>551</v>
      </c>
      <c r="ZU864" s="180"/>
      <c r="ZV864" s="180">
        <f>VLOOKUP(ZS864,$A$879:$F$2508,6,FALSE)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1" t="s">
        <v>1720</v>
      </c>
      <c r="AAD864" s="180"/>
      <c r="AAE864" s="180">
        <f>VLOOKUP(AAB864,$A$879:$F$2508,6,FALSE)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VLOOKUP(AAK864,$A$879:$F$2508,6,FALSE)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1" t="s">
        <v>3509</v>
      </c>
      <c r="AAV864" s="180"/>
      <c r="AAW864" s="180">
        <f>VLOOKUP(AAT864,$A$879:$F$2508,6,FALSE)</f>
        <v>79</v>
      </c>
      <c r="AAX864" s="179" t="s">
        <v>63</v>
      </c>
      <c r="AAY864" s="10">
        <f>AAW864*1.4</f>
        <v>110.6</v>
      </c>
      <c r="AAZ864" s="10"/>
      <c r="ABA864" s="239"/>
      <c r="ABB864" s="179" t="s">
        <v>121</v>
      </c>
      <c r="ABC864" s="375" t="s">
        <v>519</v>
      </c>
      <c r="ABE864" s="180"/>
      <c r="ABF864" s="180">
        <f>VLOOKUP(ABC864,$A$879:$F$2508,6,FALSE)</f>
        <v>2</v>
      </c>
      <c r="ABG864" s="179" t="s">
        <v>63</v>
      </c>
      <c r="ABH864" s="10">
        <f>ABF864*1.4</f>
        <v>2.8</v>
      </c>
      <c r="ABI864" s="10"/>
      <c r="ABJ864" s="239"/>
      <c r="ABK864" s="179" t="s">
        <v>121</v>
      </c>
      <c r="ABL864" s="361" t="s">
        <v>2465</v>
      </c>
      <c r="ABN864" s="180"/>
      <c r="ABO864" s="180">
        <f>VLOOKUP(ABL864,$A$879:$F$2508,6,FALSE)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VLOOKUP(ABU864,$A$879:$F$2508,6,FALSE)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VLOOKUP(ACD864,$A$879:$F$2508,6,FALSE)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VLOOKUP(ACM864,$A$879:$F$2508,6,FALSE)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VLOOKUP(ACV864,$A$879:$F$2508,6,FALSE)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1" t="s">
        <v>616</v>
      </c>
      <c r="ADG864" s="180"/>
      <c r="ADH864" s="180">
        <f>VLOOKUP(ADE864,$A$879:$F$2508,6,FALSE)</f>
        <v>0</v>
      </c>
      <c r="ADI864" s="179" t="s">
        <v>63</v>
      </c>
      <c r="ADJ864" s="10">
        <f>ADH864*1.4</f>
        <v>0</v>
      </c>
      <c r="ADL864" s="239"/>
      <c r="ADM864" s="179" t="s">
        <v>121</v>
      </c>
      <c r="ADN864" s="75" t="s">
        <v>183</v>
      </c>
      <c r="ADP864" s="180"/>
      <c r="ADQ864" s="180" t="e">
        <f>VLOOKUP(ADN864,$A$879:$F$2508,6,FALSE)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1" t="s">
        <v>1023</v>
      </c>
      <c r="ADY864" s="180"/>
      <c r="ADZ864" s="180">
        <f>VLOOKUP(ADW864,$A$879:$F$2508,6,FALSE)</f>
        <v>2</v>
      </c>
      <c r="AEA864" s="179" t="s">
        <v>63</v>
      </c>
      <c r="AEB864" s="10">
        <f>ADZ864*1.4</f>
        <v>2.8</v>
      </c>
      <c r="AED864" s="239"/>
      <c r="AEE864" s="179" t="s">
        <v>121</v>
      </c>
      <c r="AEF864" s="75" t="s">
        <v>183</v>
      </c>
      <c r="AEH864" s="180"/>
      <c r="AEI864" s="180" t="e">
        <f>VLOOKUP(AEF864,$A$879:$F$2508,6,FALSE)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VLOOKUP(AEO864,$A$879:$F$2508,6,FALSE)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VLOOKUP(AEX864,$A$879:$F$2508,6,FALSE)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VLOOKUP(AFG864,$A$879:$F$2508,6,FALSE)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VLOOKUP(AFP864,$A$879:$F$2508,6,FALSE)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1" t="s">
        <v>3509</v>
      </c>
      <c r="AGA864" s="180"/>
      <c r="AGB864" s="180">
        <f>VLOOKUP(AFY864,$A$879:$F$2508,6,FALSE)</f>
        <v>79</v>
      </c>
      <c r="AGC864" s="179" t="s">
        <v>63</v>
      </c>
      <c r="AGD864" s="10">
        <f>AGB864*1.4</f>
        <v>110.6</v>
      </c>
      <c r="AGE864" s="10"/>
      <c r="AGF864" s="239"/>
      <c r="AGG864" s="179" t="s">
        <v>121</v>
      </c>
      <c r="AGH864" s="361" t="s">
        <v>973</v>
      </c>
      <c r="AGJ864" s="180"/>
      <c r="AGK864" s="180">
        <f>VLOOKUP(AGH864,$A$879:$F$2508,6,FALSE)</f>
        <v>0</v>
      </c>
      <c r="AGL864" s="179" t="s">
        <v>63</v>
      </c>
      <c r="AGM864" s="10">
        <f>AGK864*1.4</f>
        <v>0</v>
      </c>
      <c r="AGN864" s="10"/>
      <c r="AGO864" s="239"/>
      <c r="AGP864" s="179" t="s">
        <v>121</v>
      </c>
      <c r="AGQ864" s="361" t="s">
        <v>507</v>
      </c>
      <c r="AGS864" s="180"/>
      <c r="AGT864" s="180">
        <f>VLOOKUP(AGQ864,$A$879:$F$2508,6,FALSE)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1" t="s">
        <v>3509</v>
      </c>
      <c r="AHB864" s="180"/>
      <c r="AHC864" s="180">
        <f>VLOOKUP(AGZ864,$A$879:$F$2508,6,FALSE)</f>
        <v>79</v>
      </c>
      <c r="AHD864" s="179" t="s">
        <v>63</v>
      </c>
      <c r="AHE864" s="10">
        <f>AHC864*1.4</f>
        <v>110.6</v>
      </c>
      <c r="AHF864" s="10"/>
      <c r="AHG864" s="239"/>
      <c r="AHH864" s="179" t="s">
        <v>121</v>
      </c>
      <c r="AHI864" s="441" t="s">
        <v>1400</v>
      </c>
      <c r="AHK864" s="180"/>
      <c r="AHL864" s="180">
        <f>VLOOKUP(AHI864,$A$879:$F$2508,6,FALSE)</f>
        <v>121</v>
      </c>
      <c r="AHM864" s="179" t="s">
        <v>63</v>
      </c>
      <c r="AHN864" s="10">
        <f>AHL864*1.4</f>
        <v>169.39999999999998</v>
      </c>
      <c r="AHO864" s="10"/>
      <c r="AHP864" s="239"/>
      <c r="AHQ864" s="179" t="s">
        <v>121</v>
      </c>
      <c r="AHR864" s="449" t="s">
        <v>2124</v>
      </c>
      <c r="AHT864" s="180"/>
      <c r="AHU864" s="180">
        <f>VLOOKUP(AHR864,$A$879:$F$2508,6,FALSE)</f>
        <v>0</v>
      </c>
      <c r="AHV864" s="179" t="s">
        <v>63</v>
      </c>
      <c r="AHW864" s="10">
        <f>AHU864*1.4</f>
        <v>0</v>
      </c>
      <c r="AHX864" s="10"/>
      <c r="AHY864" s="239"/>
      <c r="AHZ864" s="179" t="s">
        <v>121</v>
      </c>
      <c r="AIA864" s="361" t="s">
        <v>3509</v>
      </c>
      <c r="AIC864" s="180"/>
      <c r="AID864" s="180">
        <f>VLOOKUP(AIA864,$A$879:$F$2508,6,FALSE)</f>
        <v>79</v>
      </c>
      <c r="AIE864" s="179" t="s">
        <v>63</v>
      </c>
      <c r="AIF864" s="10">
        <f>AID864*1.4</f>
        <v>110.6</v>
      </c>
      <c r="AIG864" s="10"/>
      <c r="AIH864" s="239"/>
      <c r="AII864" s="179" t="s">
        <v>121</v>
      </c>
      <c r="AIJ864" s="361" t="s">
        <v>3168</v>
      </c>
      <c r="AIL864" s="180"/>
      <c r="AIM864" s="180">
        <f>VLOOKUP(AIJ864,$A$879:$F$2508,6,FALSE)</f>
        <v>33</v>
      </c>
      <c r="AIN864" s="179" t="s">
        <v>63</v>
      </c>
      <c r="AIO864" s="10">
        <f>AIM864*1.4</f>
        <v>46.199999999999996</v>
      </c>
      <c r="AIP864" s="10"/>
      <c r="AIQ864" s="239"/>
      <c r="AIR864" s="179" t="s">
        <v>121</v>
      </c>
      <c r="AIS864" s="361" t="s">
        <v>3509</v>
      </c>
      <c r="AIU864" s="180"/>
      <c r="AIV864" s="180">
        <f>VLOOKUP(AIS864,$A$879:$F$2508,6,FALSE)</f>
        <v>79</v>
      </c>
      <c r="AIW864" s="179" t="s">
        <v>63</v>
      </c>
      <c r="AIX864" s="10">
        <f>AIV864*1.4</f>
        <v>110.6</v>
      </c>
      <c r="AIY864" s="10"/>
      <c r="AIZ864" s="239"/>
      <c r="AJA864" s="179" t="s">
        <v>121</v>
      </c>
      <c r="AJB864" s="371" t="s">
        <v>3277</v>
      </c>
      <c r="AJD864" s="180"/>
      <c r="AJE864" s="180">
        <f>VLOOKUP(AJB864,$A$879:$F$2508,6,FALSE)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1" t="s">
        <v>3344</v>
      </c>
      <c r="AJM864" s="180"/>
      <c r="AJN864" s="180">
        <f>VLOOKUP(AJK864,$A$879:$F$2508,6,FALSE)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7" t="s">
        <v>2330</v>
      </c>
      <c r="AJV864" s="180"/>
      <c r="AJW864" s="180">
        <f>VLOOKUP(AJT864,$A$879:$F$2508,6,FALSE)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1" t="s">
        <v>581</v>
      </c>
      <c r="AKE864" s="180"/>
      <c r="AKF864" s="180">
        <f>VLOOKUP(AKC864,$A$879:$F$2508,6,FALSE)</f>
        <v>0</v>
      </c>
      <c r="AKG864" s="179" t="s">
        <v>63</v>
      </c>
      <c r="AKH864" s="10">
        <f>AKF864*1.4</f>
        <v>0</v>
      </c>
      <c r="AKI864" s="10"/>
      <c r="AKJ864" s="239"/>
      <c r="AKK864" s="179" t="s">
        <v>121</v>
      </c>
      <c r="AKL864" s="361" t="s">
        <v>3509</v>
      </c>
      <c r="AKN864" s="180"/>
      <c r="AKO864" s="180">
        <f>VLOOKUP(AKL864,$A$879:$F$2508,6,FALSE)</f>
        <v>79</v>
      </c>
      <c r="AKP864" s="179" t="s">
        <v>63</v>
      </c>
      <c r="AKQ864" s="10">
        <f>AKO864*1.4</f>
        <v>110.6</v>
      </c>
      <c r="AKR864" s="10"/>
      <c r="AKS864" s="239"/>
      <c r="AKT864" s="179" t="s">
        <v>121</v>
      </c>
      <c r="AKU864" s="361" t="s">
        <v>1023</v>
      </c>
      <c r="AKW864" s="180"/>
      <c r="AKX864" s="180">
        <f>VLOOKUP(AKU864,$A$879:$F$2508,6,FALSE)</f>
        <v>2</v>
      </c>
      <c r="AKY864" s="179" t="s">
        <v>63</v>
      </c>
      <c r="AKZ864" s="10">
        <f>AKX864*1.4</f>
        <v>2.8</v>
      </c>
      <c r="ALA864" s="10"/>
      <c r="ALB864" s="239"/>
      <c r="ALC864" s="179" t="s">
        <v>121</v>
      </c>
      <c r="ALD864" s="361" t="s">
        <v>973</v>
      </c>
      <c r="ALF864" s="180"/>
      <c r="ALG864" s="180">
        <f>VLOOKUP(ALD864,$A$879:$F$2508,6,FALSE)</f>
        <v>0</v>
      </c>
      <c r="ALH864" s="179" t="s">
        <v>63</v>
      </c>
      <c r="ALI864" s="10">
        <f>ALG864*1.4</f>
        <v>0</v>
      </c>
      <c r="ALJ864" s="10"/>
      <c r="ALK864" s="239"/>
      <c r="ALL864" s="179" t="s">
        <v>121</v>
      </c>
      <c r="ALM864" s="361" t="s">
        <v>3466</v>
      </c>
      <c r="ALO864" s="180"/>
      <c r="ALP864" s="180">
        <f>VLOOKUP(ALM864,$A$879:$F$2508,6,FALSE)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1" t="s">
        <v>3519</v>
      </c>
      <c r="ALX864" s="180"/>
      <c r="ALY864" s="180">
        <f>VLOOKUP(ALV864,$A$879:$F$2508,6,FALSE)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4" t="s">
        <v>1023</v>
      </c>
      <c r="AMG864" s="180"/>
      <c r="AMH864" s="180">
        <f>VLOOKUP(AME864,$A$879:$F$2508,6,FALSE)</f>
        <v>2</v>
      </c>
      <c r="AMI864" s="179" t="s">
        <v>63</v>
      </c>
      <c r="AMJ864" s="10">
        <f>AMH864*1.4</f>
        <v>2.8</v>
      </c>
      <c r="AMK864" s="10"/>
      <c r="AML864" s="239"/>
      <c r="AMM864" s="179" t="s">
        <v>121</v>
      </c>
      <c r="AMN864" s="363" t="s">
        <v>3509</v>
      </c>
      <c r="AMP864" s="180"/>
      <c r="AMQ864" s="180">
        <f>VLOOKUP(AMN864,$A$879:$F$2508,6,FALSE)</f>
        <v>79</v>
      </c>
      <c r="AMR864" s="179" t="s">
        <v>63</v>
      </c>
      <c r="AMS864" s="10">
        <f>AMQ864*1.4</f>
        <v>110.6</v>
      </c>
      <c r="AMT864" s="10"/>
      <c r="AMU864" s="239"/>
      <c r="AMV864" s="179" t="s">
        <v>121</v>
      </c>
      <c r="AMW864" s="361" t="s">
        <v>3509</v>
      </c>
      <c r="AMY864" s="180"/>
      <c r="AMZ864" s="180">
        <f>VLOOKUP(AMW864,$A$879:$F$2508,6,FALSE)</f>
        <v>79</v>
      </c>
      <c r="ANA864" s="179" t="s">
        <v>63</v>
      </c>
      <c r="ANB864" s="10">
        <f>AMZ864*1.4</f>
        <v>110.6</v>
      </c>
      <c r="ANC864" s="10"/>
      <c r="AND864" s="239"/>
      <c r="ANE864" s="179" t="s">
        <v>121</v>
      </c>
      <c r="ANF864" s="361" t="s">
        <v>3344</v>
      </c>
      <c r="ANH864" s="180"/>
      <c r="ANI864" s="180">
        <f>VLOOKUP(ANF864,$A$879:$F$2508,6,FALSE)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1" t="s">
        <v>1400</v>
      </c>
      <c r="ANQ864" s="180"/>
      <c r="ANR864" s="180">
        <f>VLOOKUP(ANO864,$A$879:$F$2508,6,FALSE)</f>
        <v>121</v>
      </c>
      <c r="ANS864" s="179" t="s">
        <v>63</v>
      </c>
      <c r="ANT864" s="10">
        <f>ANR864*1.4</f>
        <v>169.39999999999998</v>
      </c>
      <c r="ANU864" s="10"/>
      <c r="ANV864" s="239"/>
      <c r="ANW864" s="179" t="s">
        <v>121</v>
      </c>
      <c r="ANX864" s="361" t="s">
        <v>2120</v>
      </c>
      <c r="ANZ864" s="180"/>
      <c r="AOA864" s="180">
        <f>VLOOKUP(ANX864,$A$879:$F$2508,6,FALSE)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VLOOKUP(AOG864,$A$879:$F$2508,6,FALSE)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1" t="s">
        <v>507</v>
      </c>
      <c r="AOR864" s="180"/>
      <c r="AOS864" s="180">
        <f>VLOOKUP(AOP864,$A$879:$F$2508,6,FALSE)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7" t="s">
        <v>973</v>
      </c>
      <c r="APA864" s="180"/>
      <c r="APB864" s="180">
        <f>VLOOKUP(AOY864,$A$879:$F$2508,6,FALSE)</f>
        <v>0</v>
      </c>
      <c r="APC864" s="179" t="s">
        <v>63</v>
      </c>
      <c r="APD864" s="10">
        <f>APB864*1.4</f>
        <v>0</v>
      </c>
      <c r="APE864" s="10"/>
      <c r="APF864" s="239"/>
      <c r="APG864" s="179" t="s">
        <v>121</v>
      </c>
      <c r="APH864" s="361" t="s">
        <v>515</v>
      </c>
      <c r="APJ864" s="180"/>
      <c r="APK864" s="180">
        <f>VLOOKUP(APH864,$A$879:$F$2508,6,FALSE)</f>
        <v>7</v>
      </c>
      <c r="APL864" s="179" t="s">
        <v>63</v>
      </c>
      <c r="APM864" s="10">
        <f>APK864*1.4</f>
        <v>9.7999999999999989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VLOOKUP(APQ864,$A$879:$F$2508,6,FALSE)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1" t="s">
        <v>3390</v>
      </c>
      <c r="AQB864" s="180"/>
      <c r="AQC864" s="180">
        <f>VLOOKUP(APZ864,$A$879:$F$2508,6,FALSE)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1" t="s">
        <v>2120</v>
      </c>
      <c r="AQK864" s="180"/>
      <c r="AQL864" s="180">
        <f>VLOOKUP(AQI864,$A$879:$F$2508,6,FALSE)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VLOOKUP(AQR864,$A$879:$F$2508,6,FALSE)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VLOOKUP(ARA864,$A$879:$F$2508,6,FALSE)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VLOOKUP(ARJ864,$A$879:$F$2508,6,FALSE)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VLOOKUP(ARS864,$A$879:$F$2508,6,FALSE)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1" t="s">
        <v>3509</v>
      </c>
      <c r="ASD864" s="180"/>
      <c r="ASE864" s="180">
        <f>VLOOKUP(ASB864,$A$879:$F$2508,6,FALSE)</f>
        <v>79</v>
      </c>
      <c r="ASF864" s="179" t="s">
        <v>63</v>
      </c>
      <c r="ASG864" s="10">
        <f>ASE864*1.4</f>
        <v>110.6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VLOOKUP(ASK864,$A$879:$F$2508,6,FALSE)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1" t="s">
        <v>3355</v>
      </c>
      <c r="ASV864" s="180"/>
      <c r="ASW864" s="180">
        <f>VLOOKUP(AST864,$A$879:$F$2508,6,FALSE)</f>
        <v>104</v>
      </c>
      <c r="ASX864" s="179" t="s">
        <v>63</v>
      </c>
      <c r="ASY864" s="10">
        <f>ASW864*1.4</f>
        <v>145.6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VLOOKUP(ATC864,$A$879:$F$2508,6,FALSE)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VLOOKUP(ATL864,$A$879:$F$2508,6,FALSE)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VLOOKUP(ATU864,$A$879:$F$2508,6,FALSE)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VLOOKUP(AUD864,$A$879:$F$2508,6,FALSE)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VLOOKUP(AUM864,$A$879:$F$2508,6,FALSE)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VLOOKUP(AUV864,$A$879:$F$2508,6,FALSE)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VLOOKUP(AVE864,$A$879:$F$2508,6,FALSE)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VLOOKUP(AVN864,$A$879:$F$2508,6,FALSE)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VLOOKUP(AVW864,$A$879:$F$2508,6,FALSE)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VLOOKUP(AWF864,$A$879:$F$2508,6,FALSE)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1" t="s">
        <v>503</v>
      </c>
      <c r="AWQ864" s="180"/>
      <c r="AWR864" s="180">
        <f>VLOOKUP(AWO864,$A$879:$F$2508,6,FALSE)</f>
        <v>0</v>
      </c>
      <c r="AWS864" s="179" t="s">
        <v>63</v>
      </c>
      <c r="AWT864" s="10">
        <f>AWR864*1.4</f>
        <v>0</v>
      </c>
      <c r="AWU864" s="10"/>
      <c r="AWV864" s="239"/>
      <c r="AWW864" s="179" t="s">
        <v>121</v>
      </c>
      <c r="AWX864" s="361" t="s">
        <v>500</v>
      </c>
      <c r="AWZ864" s="180"/>
      <c r="AXA864" s="180">
        <f>VLOOKUP(AWX864,$A$879:$F$2508,6,FALSE)</f>
        <v>0</v>
      </c>
      <c r="AXB864" s="179" t="s">
        <v>63</v>
      </c>
      <c r="AXC864" s="10">
        <f>AXA864*1.4</f>
        <v>0</v>
      </c>
      <c r="AXD864" s="10"/>
      <c r="AXE864" s="239"/>
      <c r="AXF864" s="179" t="s">
        <v>121</v>
      </c>
      <c r="AXG864" s="361" t="s">
        <v>580</v>
      </c>
      <c r="AXI864" s="180"/>
      <c r="AXJ864" s="180">
        <f>VLOOKUP(AXG864,$A$879:$F$2508,6,FALSE)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1" t="s">
        <v>3370</v>
      </c>
      <c r="AXR864" s="180"/>
      <c r="AXS864" s="180">
        <f>VLOOKUP(AXP864,$A$879:$F$2508,6,FALSE)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1" t="s">
        <v>3509</v>
      </c>
      <c r="AYA864" s="180"/>
      <c r="AYB864" s="180">
        <f>VLOOKUP(AXY864,$A$879:$F$2508,6,FALSE)</f>
        <v>79</v>
      </c>
      <c r="AYC864" s="179" t="s">
        <v>63</v>
      </c>
      <c r="AYD864" s="10">
        <f>AYB864*1.4</f>
        <v>110.6</v>
      </c>
      <c r="AYE864" s="10"/>
      <c r="AYF864" s="239"/>
      <c r="AYG864" s="179" t="s">
        <v>121</v>
      </c>
      <c r="AYH864" s="361" t="s">
        <v>744</v>
      </c>
      <c r="AYJ864" s="180"/>
      <c r="AYK864" s="180">
        <f>VLOOKUP(AYH864,$A$879:$F$2508,6,FALSE)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1" t="s">
        <v>3509</v>
      </c>
      <c r="AYS864" s="180"/>
      <c r="AYT864" s="180">
        <f>VLOOKUP(AYQ864,$A$879:$F$2508,6,FALSE)</f>
        <v>79</v>
      </c>
      <c r="AYU864" s="179" t="s">
        <v>63</v>
      </c>
      <c r="AYV864" s="10">
        <f>AYT864*1.4</f>
        <v>110.6</v>
      </c>
      <c r="AYW864" s="10"/>
      <c r="AYX864" s="239"/>
      <c r="AYY864" s="179" t="s">
        <v>121</v>
      </c>
      <c r="AYZ864" s="361" t="s">
        <v>550</v>
      </c>
      <c r="AZB864" s="180"/>
      <c r="AZC864" s="180">
        <f>VLOOKUP(AYZ864,$A$879:$F$2508,6,FALSE)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1" t="s">
        <v>430</v>
      </c>
      <c r="AZK864" s="180"/>
      <c r="AZL864" s="180">
        <f>VLOOKUP(AZI864,$A$879:$F$2508,6,FALSE)</f>
        <v>9</v>
      </c>
      <c r="AZM864" s="179" t="s">
        <v>63</v>
      </c>
      <c r="AZN864" s="10">
        <f>AZL864*1.4</f>
        <v>12.6</v>
      </c>
      <c r="AZO864" s="10"/>
      <c r="AZP864" s="239"/>
      <c r="AZQ864" s="179" t="s">
        <v>121</v>
      </c>
      <c r="AZR864" s="361" t="s">
        <v>3334</v>
      </c>
      <c r="AZT864" s="180"/>
      <c r="AZU864" s="180">
        <f>VLOOKUP(AZR864,$A$879:$F$2508,6,FALSE)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1" t="s">
        <v>1400</v>
      </c>
      <c r="BAC864" s="180"/>
      <c r="BAD864" s="180">
        <f>VLOOKUP(BAA864,$A$879:$F$2508,6,FALSE)</f>
        <v>121</v>
      </c>
      <c r="BAE864" s="179" t="s">
        <v>63</v>
      </c>
      <c r="BAF864" s="10">
        <f>BAD864*1.4</f>
        <v>169.39999999999998</v>
      </c>
      <c r="BAG864" s="10"/>
      <c r="BAH864" s="239"/>
      <c r="BAI864" s="179" t="s">
        <v>121</v>
      </c>
      <c r="BAJ864" s="441" t="s">
        <v>1400</v>
      </c>
      <c r="BAL864" s="180"/>
      <c r="BAM864" s="180">
        <f>VLOOKUP(BAJ864,$A$879:$F$2508,6,FALSE)</f>
        <v>121</v>
      </c>
      <c r="BAN864" s="179" t="s">
        <v>63</v>
      </c>
      <c r="BAO864" s="10">
        <f>BAM864*1.4</f>
        <v>169.39999999999998</v>
      </c>
      <c r="BAP864" s="10"/>
      <c r="BAQ864" s="239"/>
      <c r="BAR864" s="179" t="s">
        <v>121</v>
      </c>
      <c r="BAS864" s="361" t="s">
        <v>2124</v>
      </c>
      <c r="BAU864" s="180"/>
      <c r="BAV864" s="180">
        <f>VLOOKUP(BAS864,$A$879:$F$2508,6,FALSE)</f>
        <v>0</v>
      </c>
      <c r="BAW864" s="179" t="s">
        <v>63</v>
      </c>
      <c r="BAX864" s="10">
        <f>BAV864*1.4</f>
        <v>0</v>
      </c>
      <c r="BAY864" s="10"/>
      <c r="BAZ864" s="239"/>
      <c r="BBA864" s="179" t="s">
        <v>121</v>
      </c>
      <c r="BBB864" s="361" t="s">
        <v>457</v>
      </c>
      <c r="BBD864" s="180"/>
      <c r="BBE864" s="180">
        <f>VLOOKUP(BBB864,$A$879:$F$2508,6,FALSE)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1" t="s">
        <v>1151</v>
      </c>
      <c r="BBM864" s="180"/>
      <c r="BBN864" s="180">
        <f>VLOOKUP(BBK864,$A$879:$F$2508,6,FALSE)</f>
        <v>8</v>
      </c>
      <c r="BBO864" s="179" t="s">
        <v>63</v>
      </c>
      <c r="BBP864" s="10">
        <f>BBN864*1.4</f>
        <v>11.2</v>
      </c>
      <c r="BBQ864" s="10"/>
      <c r="BBR864" s="239"/>
      <c r="BBS864" s="179" t="s">
        <v>121</v>
      </c>
      <c r="BBT864" s="367" t="s">
        <v>973</v>
      </c>
      <c r="BBV864" s="180"/>
      <c r="BBW864" s="180">
        <f>VLOOKUP(BBT864,$A$879:$F$2508,6,FALSE)</f>
        <v>0</v>
      </c>
      <c r="BBX864" s="179" t="s">
        <v>63</v>
      </c>
      <c r="BBY864" s="10">
        <f>BBW864*1.4</f>
        <v>0</v>
      </c>
      <c r="BBZ864" s="10"/>
      <c r="BCA864" s="239"/>
      <c r="BCB864" s="179" t="s">
        <v>121</v>
      </c>
      <c r="BCC864" s="361" t="s">
        <v>522</v>
      </c>
      <c r="BCE864" s="180"/>
      <c r="BCF864" s="180">
        <f>VLOOKUP(BCC864,$A$879:$F$2508,6,FALSE)</f>
        <v>0</v>
      </c>
      <c r="BCG864" s="179" t="s">
        <v>63</v>
      </c>
      <c r="BCH864" s="10">
        <f>BCF864*1.4</f>
        <v>0</v>
      </c>
      <c r="BCI864" s="10"/>
      <c r="BCJ864" s="239"/>
      <c r="BCK864" s="179" t="s">
        <v>121</v>
      </c>
      <c r="BCL864" s="361" t="s">
        <v>500</v>
      </c>
      <c r="BCN864" s="180"/>
      <c r="BCO864" s="180">
        <f>VLOOKUP(BCL864,$A$879:$F$2508,6,FALSE)</f>
        <v>0</v>
      </c>
      <c r="BCP864" s="179" t="s">
        <v>63</v>
      </c>
      <c r="BCQ864" s="10">
        <f>BCO864*1.4</f>
        <v>0</v>
      </c>
      <c r="BCR864" s="10"/>
      <c r="BCS864" s="239"/>
      <c r="BCT864" s="179" t="s">
        <v>121</v>
      </c>
      <c r="BCU864" s="371" t="s">
        <v>471</v>
      </c>
      <c r="BCW864" s="180"/>
      <c r="BCX864" s="180">
        <f>VLOOKUP(BCU864,$A$879:$F$2508,6,FALSE)</f>
        <v>18</v>
      </c>
      <c r="BCY864" s="179" t="s">
        <v>63</v>
      </c>
      <c r="BCZ864" s="10">
        <f>BCX864*1.4</f>
        <v>25.2</v>
      </c>
      <c r="BDA864" s="10"/>
      <c r="BDB864" s="239"/>
      <c r="BDC864" s="179" t="s">
        <v>121</v>
      </c>
      <c r="BDD864" s="367" t="s">
        <v>507</v>
      </c>
      <c r="BDF864" s="180"/>
      <c r="BDG864" s="180">
        <f>VLOOKUP(BDD864,$A$879:$F$2508,6,FALSE)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1" t="s">
        <v>1400</v>
      </c>
      <c r="BDO864" s="180"/>
      <c r="BDP864" s="180">
        <f>VLOOKUP(BDM864,$A$879:$F$2508,6,FALSE)</f>
        <v>121</v>
      </c>
      <c r="BDQ864" s="179" t="s">
        <v>63</v>
      </c>
      <c r="BDR864" s="10">
        <f>BDP864*1.4</f>
        <v>169.39999999999998</v>
      </c>
      <c r="BDS864" s="10"/>
      <c r="BDT864" s="239"/>
      <c r="BDU864" s="179" t="s">
        <v>121</v>
      </c>
      <c r="BDV864" s="361" t="s">
        <v>3172</v>
      </c>
      <c r="BDX864" s="180"/>
      <c r="BDY864" s="180">
        <f>VLOOKUP(BDV864,$A$879:$F$2508,6,FALSE)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1" t="s">
        <v>3509</v>
      </c>
      <c r="BEG864" s="180"/>
      <c r="BEH864" s="180">
        <f>VLOOKUP(BEE864,$A$879:$F$2508,6,FALSE)</f>
        <v>79</v>
      </c>
      <c r="BEI864" s="179" t="s">
        <v>63</v>
      </c>
      <c r="BEJ864" s="10">
        <f>BEH864*1.4</f>
        <v>110.6</v>
      </c>
      <c r="BEK864" s="10"/>
      <c r="BEL864" s="239"/>
      <c r="BEM864" s="179" t="s">
        <v>121</v>
      </c>
      <c r="BEN864" s="361" t="s">
        <v>3283</v>
      </c>
      <c r="BEP864" s="180"/>
      <c r="BEQ864" s="180">
        <f>VLOOKUP(BEN864,$A$879:$F$2508,6,FALSE)</f>
        <v>0</v>
      </c>
      <c r="BER864" s="179" t="s">
        <v>63</v>
      </c>
      <c r="BES864" s="10">
        <f>BEQ864*1.4</f>
        <v>0</v>
      </c>
      <c r="BET864" s="10"/>
      <c r="BEU864" s="239"/>
      <c r="BEV864" s="179" t="s">
        <v>121</v>
      </c>
      <c r="BEW864" s="361" t="s">
        <v>963</v>
      </c>
      <c r="BEY864" s="180"/>
      <c r="BEZ864" s="180">
        <f>VLOOKUP(BEW864,$A$879:$F$2508,6,FALSE)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1" t="s">
        <v>2465</v>
      </c>
      <c r="BFH864" s="180"/>
      <c r="BFI864" s="180">
        <f>VLOOKUP(BFF864,$A$879:$F$2508,6,FALSE)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1" t="s">
        <v>3509</v>
      </c>
      <c r="BFQ864" s="180"/>
      <c r="BFR864" s="180">
        <f>VLOOKUP(BFO864,$A$879:$F$2508,6,FALSE)</f>
        <v>79</v>
      </c>
      <c r="BFS864" s="179" t="s">
        <v>63</v>
      </c>
      <c r="BFT864" s="10">
        <f>BFR864*1.4</f>
        <v>110.6</v>
      </c>
      <c r="BFU864" s="10"/>
      <c r="BFV864" s="239"/>
      <c r="BFW864" s="179" t="s">
        <v>121</v>
      </c>
      <c r="BFX864" s="371" t="s">
        <v>515</v>
      </c>
      <c r="BFZ864" s="180"/>
      <c r="BGA864" s="180">
        <f>VLOOKUP(BFX864,$A$879:$F$2508,6,FALSE)</f>
        <v>7</v>
      </c>
      <c r="BGB864" s="179" t="s">
        <v>63</v>
      </c>
      <c r="BGC864" s="10">
        <f>BGA864*1.4</f>
        <v>9.7999999999999989</v>
      </c>
      <c r="BGD864" s="10"/>
      <c r="BGE864" s="239"/>
      <c r="BGF864" s="179" t="s">
        <v>121</v>
      </c>
      <c r="BGG864" s="361" t="s">
        <v>1151</v>
      </c>
      <c r="BGI864" s="180"/>
      <c r="BGJ864" s="180">
        <f>VLOOKUP(BGG864,$A$879:$F$2508,6,FALSE)</f>
        <v>8</v>
      </c>
      <c r="BGK864" s="179" t="s">
        <v>63</v>
      </c>
      <c r="BGL864" s="10">
        <f>BGJ864*1.4</f>
        <v>11.2</v>
      </c>
      <c r="BGM864" s="10"/>
      <c r="BGN864" s="239"/>
      <c r="BGO864" s="179" t="s">
        <v>121</v>
      </c>
      <c r="BGP864" s="371" t="s">
        <v>1400</v>
      </c>
      <c r="BGR864" s="180"/>
      <c r="BGS864" s="180">
        <f>VLOOKUP(BGP864,$A$879:$F$2508,6,FALSE)</f>
        <v>121</v>
      </c>
      <c r="BGT864" s="179" t="s">
        <v>63</v>
      </c>
      <c r="BGU864" s="10">
        <f>BGS864*1.4</f>
        <v>169.39999999999998</v>
      </c>
      <c r="BGV864" s="10"/>
      <c r="BGW864" s="239"/>
      <c r="BGX864" s="179" t="s">
        <v>121</v>
      </c>
      <c r="BGY864" s="361" t="s">
        <v>1381</v>
      </c>
      <c r="BHA864" s="180"/>
      <c r="BHB864" s="180">
        <f>VLOOKUP(BGY864,$A$879:$F$2508,6,FALSE)</f>
        <v>107</v>
      </c>
      <c r="BHC864" s="179" t="s">
        <v>63</v>
      </c>
      <c r="BHD864" s="10">
        <f>BHB864*1.4</f>
        <v>149.79999999999998</v>
      </c>
      <c r="BHE864" s="10"/>
    </row>
    <row r="865" spans="1:1565" s="14" customFormat="1" ht="15">
      <c r="A865" s="179" t="s">
        <v>122</v>
      </c>
      <c r="B865" s="363" t="s">
        <v>2120</v>
      </c>
      <c r="D865" s="180"/>
      <c r="E865" s="180">
        <f>VLOOKUP(B865,$A$879:$F$2508,6,FALSE)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1" t="s">
        <v>3344</v>
      </c>
      <c r="M865" s="180"/>
      <c r="N865" s="180">
        <f>VLOOKUP(K865,$A$879:$F$2508,6,FALSE)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1" t="s">
        <v>430</v>
      </c>
      <c r="V865" s="180"/>
      <c r="W865" s="180">
        <f>VLOOKUP(T865,$A$879:$F$2508,6,FALSE)</f>
        <v>9</v>
      </c>
      <c r="X865" s="179" t="s">
        <v>65</v>
      </c>
      <c r="Y865" s="10">
        <f>W865*1.3</f>
        <v>11.700000000000001</v>
      </c>
      <c r="Z865" s="10"/>
      <c r="AA865" s="233"/>
      <c r="AB865" s="179" t="s">
        <v>122</v>
      </c>
      <c r="AC865" s="361" t="s">
        <v>3344</v>
      </c>
      <c r="AE865" s="180"/>
      <c r="AF865" s="180">
        <f>VLOOKUP(AC865,$A$879:$F$2508,6,FALSE)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1" t="s">
        <v>973</v>
      </c>
      <c r="AN865" s="180"/>
      <c r="AO865" s="180">
        <f>VLOOKUP(AL865,$A$879:$F$2508,6,FALSE)</f>
        <v>0</v>
      </c>
      <c r="AP865" s="179" t="s">
        <v>65</v>
      </c>
      <c r="AQ865" s="10">
        <f>AO865*1.3</f>
        <v>0</v>
      </c>
      <c r="AR865" s="10"/>
      <c r="AS865" s="233"/>
      <c r="AT865" s="179" t="s">
        <v>122</v>
      </c>
      <c r="AU865" s="361" t="s">
        <v>1023</v>
      </c>
      <c r="AW865" s="180"/>
      <c r="AX865" s="180">
        <f>VLOOKUP(AU865,$A$879:$F$2508,6,FALSE)</f>
        <v>2</v>
      </c>
      <c r="AY865" s="179" t="s">
        <v>65</v>
      </c>
      <c r="AZ865" s="10">
        <f>AX865*1.3</f>
        <v>2.6</v>
      </c>
      <c r="BA865" s="10"/>
      <c r="BB865" s="233"/>
      <c r="BC865" s="179" t="s">
        <v>122</v>
      </c>
      <c r="BD865" s="361" t="s">
        <v>2632</v>
      </c>
      <c r="BF865" s="180"/>
      <c r="BG865" s="180">
        <f>VLOOKUP(BD865,$A$879:$F$2508,6,FALSE)</f>
        <v>1</v>
      </c>
      <c r="BH865" s="179" t="s">
        <v>65</v>
      </c>
      <c r="BI865" s="10">
        <f>BG865*1.3</f>
        <v>1.3</v>
      </c>
      <c r="BJ865" s="10"/>
      <c r="BK865" s="233"/>
      <c r="BL865" s="179" t="s">
        <v>122</v>
      </c>
      <c r="BM865" s="361" t="s">
        <v>3116</v>
      </c>
      <c r="BO865" s="180"/>
      <c r="BP865" s="180">
        <f>VLOOKUP(BM865,$A$879:$F$2508,6,FALSE)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1" t="s">
        <v>500</v>
      </c>
      <c r="BX865" s="180"/>
      <c r="BY865" s="180">
        <f>VLOOKUP(BV865,$A$879:$F$2508,6,FALSE)</f>
        <v>0</v>
      </c>
      <c r="BZ865" s="179" t="s">
        <v>65</v>
      </c>
      <c r="CA865" s="10">
        <f>BY865*1.3</f>
        <v>0</v>
      </c>
      <c r="CB865" s="10"/>
      <c r="CC865" s="233"/>
      <c r="CD865" s="179" t="s">
        <v>122</v>
      </c>
      <c r="CE865" s="361" t="s">
        <v>3344</v>
      </c>
      <c r="CG865" s="180"/>
      <c r="CH865" s="180">
        <f>VLOOKUP(CE865,$A$879:$F$2508,6,FALSE)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1" t="s">
        <v>1381</v>
      </c>
      <c r="CP865" s="180"/>
      <c r="CQ865" s="180">
        <f>VLOOKUP(CN865,$A$879:$F$2508,6,FALSE)</f>
        <v>107</v>
      </c>
      <c r="CR865" s="179" t="s">
        <v>65</v>
      </c>
      <c r="CS865" s="10">
        <f>CQ865*1.3</f>
        <v>139.1</v>
      </c>
      <c r="CT865" s="10"/>
      <c r="CU865" s="233"/>
      <c r="CV865" s="179" t="s">
        <v>122</v>
      </c>
      <c r="CW865" s="361" t="s">
        <v>1381</v>
      </c>
      <c r="CY865" s="180"/>
      <c r="CZ865" s="180">
        <f>VLOOKUP(CW865,$A$879:$F$2508,6,FALSE)</f>
        <v>107</v>
      </c>
      <c r="DA865" s="179" t="s">
        <v>65</v>
      </c>
      <c r="DB865" s="10">
        <f>CZ865*1.3</f>
        <v>139.1</v>
      </c>
      <c r="DC865" s="10"/>
      <c r="DD865" s="233"/>
      <c r="DE865" s="179" t="s">
        <v>122</v>
      </c>
      <c r="DF865" s="361" t="s">
        <v>2490</v>
      </c>
      <c r="DH865" s="180"/>
      <c r="DI865" s="180">
        <f>VLOOKUP(DF865,$A$879:$F$2508,6,FALSE)</f>
        <v>2</v>
      </c>
      <c r="DJ865" s="179" t="s">
        <v>65</v>
      </c>
      <c r="DK865" s="10">
        <f>DI865*1.3</f>
        <v>2.6</v>
      </c>
      <c r="DL865" s="10"/>
      <c r="DM865" s="233"/>
      <c r="DN865" s="179" t="s">
        <v>122</v>
      </c>
      <c r="DO865" s="361" t="s">
        <v>3509</v>
      </c>
      <c r="DQ865" s="180"/>
      <c r="DR865" s="180">
        <f>VLOOKUP(DO865,$A$879:$F$2508,6,FALSE)</f>
        <v>79</v>
      </c>
      <c r="DS865" s="179" t="s">
        <v>65</v>
      </c>
      <c r="DT865" s="10">
        <f>DR865*1.3</f>
        <v>102.7</v>
      </c>
      <c r="DU865" s="10"/>
      <c r="DV865" s="233"/>
      <c r="DW865" s="179" t="s">
        <v>122</v>
      </c>
      <c r="DX865" s="361" t="s">
        <v>1381</v>
      </c>
      <c r="DZ865" s="180"/>
      <c r="EA865" s="180">
        <f>VLOOKUP(DX865,$A$879:$F$2508,6,FALSE)</f>
        <v>107</v>
      </c>
      <c r="EB865" s="179" t="s">
        <v>65</v>
      </c>
      <c r="EC865" s="10">
        <f>EA865*1.3</f>
        <v>139.1</v>
      </c>
      <c r="ED865" s="10"/>
      <c r="EE865" s="233"/>
      <c r="EF865" s="179" t="s">
        <v>122</v>
      </c>
      <c r="EG865" s="361" t="s">
        <v>3509</v>
      </c>
      <c r="EI865" s="180"/>
      <c r="EJ865" s="180">
        <f>VLOOKUP(EG865,$A$879:$F$2508,6,FALSE)</f>
        <v>79</v>
      </c>
      <c r="EK865" s="179" t="s">
        <v>65</v>
      </c>
      <c r="EL865" s="10">
        <f>EJ865*1.3</f>
        <v>102.7</v>
      </c>
      <c r="EM865" s="10"/>
      <c r="EN865" s="233"/>
      <c r="EO865" s="179" t="s">
        <v>122</v>
      </c>
      <c r="EP865" s="361" t="s">
        <v>3509</v>
      </c>
      <c r="ER865" s="180"/>
      <c r="ES865" s="180">
        <f>VLOOKUP(EP865,$A$879:$F$2508,6,FALSE)</f>
        <v>79</v>
      </c>
      <c r="ET865" s="179" t="s">
        <v>65</v>
      </c>
      <c r="EU865" s="10">
        <f>ES865*1.3</f>
        <v>102.7</v>
      </c>
      <c r="EV865" s="10"/>
      <c r="EW865" s="233"/>
      <c r="EX865" s="179" t="s">
        <v>122</v>
      </c>
      <c r="EY865" s="361" t="s">
        <v>1400</v>
      </c>
      <c r="FA865" s="180"/>
      <c r="FB865" s="180">
        <f>VLOOKUP(EY865,$A$879:$F$2508,6,FALSE)</f>
        <v>121</v>
      </c>
      <c r="FC865" s="179" t="s">
        <v>65</v>
      </c>
      <c r="FD865" s="10">
        <f>FB865*1.3</f>
        <v>157.30000000000001</v>
      </c>
      <c r="FE865" s="10"/>
      <c r="FF865" s="233"/>
      <c r="FG865" s="179" t="s">
        <v>122</v>
      </c>
      <c r="FH865" s="361" t="s">
        <v>973</v>
      </c>
      <c r="FJ865" s="180"/>
      <c r="FK865" s="180">
        <f>VLOOKUP(FH865,$A$879:$F$2508,6,FALSE)</f>
        <v>0</v>
      </c>
      <c r="FL865" s="179" t="s">
        <v>65</v>
      </c>
      <c r="FM865" s="10">
        <f>FK865*1.3</f>
        <v>0</v>
      </c>
      <c r="FN865" s="10"/>
      <c r="FO865" s="233"/>
      <c r="FP865" s="179" t="s">
        <v>122</v>
      </c>
      <c r="FQ865" s="361" t="s">
        <v>1381</v>
      </c>
      <c r="FS865" s="180"/>
      <c r="FT865" s="180">
        <f>VLOOKUP(FQ865,$A$879:$F$2508,6,FALSE)</f>
        <v>107</v>
      </c>
      <c r="FU865" s="179" t="s">
        <v>65</v>
      </c>
      <c r="FV865" s="10">
        <f>FT865*1.3</f>
        <v>139.1</v>
      </c>
      <c r="FW865" s="10"/>
      <c r="FX865" s="233"/>
      <c r="FY865" s="179" t="s">
        <v>122</v>
      </c>
      <c r="FZ865" s="369" t="s">
        <v>183</v>
      </c>
      <c r="GB865" s="180"/>
      <c r="GC865" s="180" t="e">
        <f>VLOOKUP(FZ865,$A$879:$F$2508,6,FALSE)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1" t="s">
        <v>973</v>
      </c>
      <c r="GK865" s="180"/>
      <c r="GL865" s="180">
        <f>VLOOKUP(GI865,$A$879:$F$2508,6,FALSE)</f>
        <v>0</v>
      </c>
      <c r="GM865" s="179" t="s">
        <v>65</v>
      </c>
      <c r="GN865" s="10">
        <f>GL865*1.3</f>
        <v>0</v>
      </c>
      <c r="GO865" s="10"/>
      <c r="GP865" s="233"/>
      <c r="GQ865" s="179" t="s">
        <v>122</v>
      </c>
      <c r="GR865" s="361" t="s">
        <v>3495</v>
      </c>
      <c r="GT865" s="180"/>
      <c r="GU865" s="180">
        <f>VLOOKUP(GR865,$A$879:$F$2508,6,FALSE)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1" t="s">
        <v>3351</v>
      </c>
      <c r="HC865" s="180"/>
      <c r="HD865" s="180">
        <f>VLOOKUP(HA865,$A$879:$F$2508,6,FALSE)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1" t="s">
        <v>2120</v>
      </c>
      <c r="HL865" s="180"/>
      <c r="HM865" s="180">
        <f>VLOOKUP(HJ865,$A$879:$F$2508,6,FALSE)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1" t="s">
        <v>2330</v>
      </c>
      <c r="HU865" s="180"/>
      <c r="HV865" s="180">
        <f>VLOOKUP(HS865,$A$879:$F$2508,6,FALSE)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1" t="s">
        <v>515</v>
      </c>
      <c r="ID865" s="180"/>
      <c r="IE865" s="180">
        <f>VLOOKUP(IB865,$A$879:$F$2508,6,FALSE)</f>
        <v>7</v>
      </c>
      <c r="IF865" s="179" t="s">
        <v>65</v>
      </c>
      <c r="IG865" s="10">
        <f>IE865*1.3</f>
        <v>9.1</v>
      </c>
      <c r="IH865" s="10"/>
      <c r="II865" s="233"/>
      <c r="IJ865" s="179" t="s">
        <v>122</v>
      </c>
      <c r="IK865" s="361" t="s">
        <v>3509</v>
      </c>
      <c r="IM865" s="180"/>
      <c r="IN865" s="180">
        <f>VLOOKUP(IK865,$A$879:$F$2508,6,FALSE)</f>
        <v>79</v>
      </c>
      <c r="IO865" s="179" t="s">
        <v>65</v>
      </c>
      <c r="IP865" s="10">
        <f>IN865*1.3</f>
        <v>102.7</v>
      </c>
      <c r="IQ865" s="10"/>
      <c r="IR865" s="233"/>
      <c r="IS865" s="179" t="s">
        <v>122</v>
      </c>
      <c r="IT865" s="361" t="s">
        <v>500</v>
      </c>
      <c r="IV865" s="180"/>
      <c r="IW865" s="180">
        <f>VLOOKUP(IT865,$A$879:$F$2508,6,FALSE)</f>
        <v>0</v>
      </c>
      <c r="IX865" s="179" t="s">
        <v>65</v>
      </c>
      <c r="IY865" s="10">
        <f>IW865*1.3</f>
        <v>0</v>
      </c>
      <c r="IZ865" s="10"/>
      <c r="JA865" s="233"/>
      <c r="JB865" s="179" t="s">
        <v>122</v>
      </c>
      <c r="JC865" s="361" t="s">
        <v>3427</v>
      </c>
      <c r="JE865" s="180"/>
      <c r="JF865" s="180">
        <f>VLOOKUP(JC865,$A$879:$F$2508,6,FALSE)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1" t="s">
        <v>2624</v>
      </c>
      <c r="JN865" s="180"/>
      <c r="JO865" s="180">
        <f>VLOOKUP(JL865,$A$879:$F$2508,6,FALSE)</f>
        <v>27</v>
      </c>
      <c r="JP865" s="179" t="s">
        <v>65</v>
      </c>
      <c r="JQ865" s="10">
        <f>JO865*1.3</f>
        <v>35.1</v>
      </c>
      <c r="JR865" s="10"/>
      <c r="JS865" s="233"/>
      <c r="JT865" s="179" t="s">
        <v>122</v>
      </c>
      <c r="JU865" s="361" t="s">
        <v>3509</v>
      </c>
      <c r="JW865" s="180"/>
      <c r="JX865" s="180">
        <f>VLOOKUP(JU865,$A$879:$F$2508,6,FALSE)</f>
        <v>79</v>
      </c>
      <c r="JY865" s="179" t="s">
        <v>65</v>
      </c>
      <c r="JZ865" s="10">
        <f>JX865*1.3</f>
        <v>102.7</v>
      </c>
      <c r="KA865" s="10"/>
      <c r="KB865" s="233"/>
      <c r="KC865" s="179" t="s">
        <v>122</v>
      </c>
      <c r="KD865" s="369" t="s">
        <v>183</v>
      </c>
      <c r="KF865" s="180"/>
      <c r="KG865" s="180" t="e">
        <f>VLOOKUP(KD865,$A$879:$F$2508,6,FALSE)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1" t="s">
        <v>2660</v>
      </c>
      <c r="KO865" s="180"/>
      <c r="KP865" s="180">
        <f>VLOOKUP(KM865,$A$879:$F$2508,6,FALSE)</f>
        <v>0</v>
      </c>
      <c r="KQ865" s="179" t="s">
        <v>65</v>
      </c>
      <c r="KR865" s="10">
        <f>KP865*1.3</f>
        <v>0</v>
      </c>
      <c r="KS865" s="10"/>
      <c r="KT865" s="233"/>
      <c r="KU865" s="179" t="s">
        <v>122</v>
      </c>
      <c r="KV865" s="361" t="s">
        <v>1381</v>
      </c>
      <c r="KX865" s="180"/>
      <c r="KY865" s="180">
        <f>VLOOKUP(KV865,$A$879:$F$2508,6,FALSE)</f>
        <v>107</v>
      </c>
      <c r="KZ865" s="179" t="s">
        <v>65</v>
      </c>
      <c r="LA865" s="10">
        <f>KY865*1.3</f>
        <v>139.1</v>
      </c>
      <c r="LB865" s="10"/>
      <c r="LC865" s="233"/>
      <c r="LD865" s="179" t="s">
        <v>122</v>
      </c>
      <c r="LE865" s="369" t="s">
        <v>183</v>
      </c>
      <c r="LG865" s="180"/>
      <c r="LH865" s="180" t="e">
        <f>VLOOKUP(LE865,$A$879:$F$2508,6,FALSE)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1" t="s">
        <v>3344</v>
      </c>
      <c r="LP865" s="180"/>
      <c r="LQ865" s="180">
        <f>VLOOKUP(LN865,$A$879:$F$2508,6,FALSE)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1" t="s">
        <v>580</v>
      </c>
      <c r="LY865" s="180"/>
      <c r="LZ865" s="180">
        <f>VLOOKUP(LW865,$A$879:$F$2508,6,FALSE)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1" t="s">
        <v>3509</v>
      </c>
      <c r="MH865" s="180"/>
      <c r="MI865" s="180">
        <f>VLOOKUP(MF865,$A$879:$F$2508,6,FALSE)</f>
        <v>79</v>
      </c>
      <c r="MJ865" s="179" t="s">
        <v>65</v>
      </c>
      <c r="MK865" s="10">
        <f>MI865*1.3</f>
        <v>102.7</v>
      </c>
      <c r="ML865" s="10"/>
      <c r="MM865" s="233"/>
      <c r="MN865" s="179" t="s">
        <v>122</v>
      </c>
      <c r="MO865" s="369" t="s">
        <v>183</v>
      </c>
      <c r="MQ865" s="180"/>
      <c r="MR865" s="180" t="e">
        <f>VLOOKUP(MO865,$A$879:$F$2508,6,FALSE)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1" t="s">
        <v>3344</v>
      </c>
      <c r="MZ865" s="180"/>
      <c r="NA865" s="180">
        <f>VLOOKUP(MX865,$A$879:$F$2508,6,FALSE)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1" t="s">
        <v>500</v>
      </c>
      <c r="NI865" s="180"/>
      <c r="NJ865" s="180">
        <f>VLOOKUP(NG865,$A$879:$F$2508,6,FALSE)</f>
        <v>0</v>
      </c>
      <c r="NK865" s="179" t="s">
        <v>65</v>
      </c>
      <c r="NL865" s="10">
        <f>NJ865*1.3</f>
        <v>0</v>
      </c>
      <c r="NM865" s="10"/>
      <c r="NN865" s="233"/>
      <c r="NO865" s="179" t="s">
        <v>122</v>
      </c>
      <c r="NP865" s="361" t="s">
        <v>515</v>
      </c>
      <c r="NR865" s="180"/>
      <c r="NS865" s="180">
        <f>VLOOKUP(NP865,$A$879:$F$2508,6,FALSE)</f>
        <v>7</v>
      </c>
      <c r="NT865" s="179" t="s">
        <v>65</v>
      </c>
      <c r="NU865" s="10">
        <f>NS865*1.3</f>
        <v>9.1</v>
      </c>
      <c r="NV865" s="10"/>
      <c r="NW865" s="233"/>
      <c r="NX865" s="179" t="s">
        <v>122</v>
      </c>
      <c r="NY865" s="361" t="s">
        <v>3344</v>
      </c>
      <c r="OA865" s="180"/>
      <c r="OB865" s="180">
        <f>VLOOKUP(NY865,$A$879:$F$2508,6,FALSE)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1" t="s">
        <v>495</v>
      </c>
      <c r="OJ865" s="180"/>
      <c r="OK865" s="180">
        <f>VLOOKUP(OH865,$A$879:$F$2508,6,FALSE)</f>
        <v>1</v>
      </c>
      <c r="OL865" s="179" t="s">
        <v>65</v>
      </c>
      <c r="OM865" s="10">
        <f>OK865*1.3</f>
        <v>1.3</v>
      </c>
      <c r="ON865" s="10"/>
      <c r="OO865" s="233"/>
      <c r="OP865" s="179" t="s">
        <v>122</v>
      </c>
      <c r="OQ865" s="361" t="s">
        <v>2488</v>
      </c>
      <c r="OS865" s="180"/>
      <c r="OT865" s="180">
        <f>VLOOKUP(OQ865,$A$879:$F$2508,6,FALSE)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1" t="s">
        <v>2525</v>
      </c>
      <c r="PB865" s="180"/>
      <c r="PC865" s="180">
        <f>VLOOKUP(OZ865,$A$879:$F$2508,6,FALSE)</f>
        <v>0</v>
      </c>
      <c r="PD865" s="179" t="s">
        <v>65</v>
      </c>
      <c r="PE865" s="10">
        <f>PC865*1.3</f>
        <v>0</v>
      </c>
      <c r="PF865" s="10"/>
      <c r="PG865" s="233"/>
      <c r="PH865" s="179" t="s">
        <v>122</v>
      </c>
      <c r="PI865" s="361" t="s">
        <v>3344</v>
      </c>
      <c r="PK865" s="180"/>
      <c r="PL865" s="180">
        <f>VLOOKUP(PI865,$A$879:$F$2508,6,FALSE)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1" t="s">
        <v>1400</v>
      </c>
      <c r="PT865" s="180"/>
      <c r="PU865" s="180">
        <f>VLOOKUP(PR865,$A$879:$F$2508,6,FALSE)</f>
        <v>121</v>
      </c>
      <c r="PV865" s="179" t="s">
        <v>65</v>
      </c>
      <c r="PW865" s="10">
        <f>PU865*1.3</f>
        <v>157.30000000000001</v>
      </c>
      <c r="PX865" s="10"/>
      <c r="PY865" s="233"/>
      <c r="PZ865" s="179" t="s">
        <v>122</v>
      </c>
      <c r="QA865" s="363" t="s">
        <v>495</v>
      </c>
      <c r="QC865" s="180"/>
      <c r="QD865" s="180">
        <f>VLOOKUP(QA865,$A$879:$F$2508,6,FALSE)</f>
        <v>1</v>
      </c>
      <c r="QE865" s="179" t="s">
        <v>65</v>
      </c>
      <c r="QF865" s="10">
        <f>QD865*1.3</f>
        <v>1.3</v>
      </c>
      <c r="QG865" s="10"/>
      <c r="QH865" s="233"/>
      <c r="QI865" s="179" t="s">
        <v>122</v>
      </c>
      <c r="QJ865" s="369" t="s">
        <v>183</v>
      </c>
      <c r="QL865" s="180"/>
      <c r="QM865" s="180" t="e">
        <f>VLOOKUP(QJ865,$A$879:$F$2508,6,FALSE)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1" t="s">
        <v>2140</v>
      </c>
      <c r="QU865" s="180"/>
      <c r="QV865" s="180">
        <f>VLOOKUP(QS865,$A$879:$F$2508,6,FALSE)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1" t="s">
        <v>3344</v>
      </c>
      <c r="RD865" s="180"/>
      <c r="RE865" s="180">
        <f>VLOOKUP(RB865,$A$879:$F$2508,6,FALSE)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1" t="s">
        <v>3246</v>
      </c>
      <c r="RM865" s="180"/>
      <c r="RN865" s="180">
        <f>VLOOKUP(RK865,$A$879:$F$2508,6,FALSE)</f>
        <v>0</v>
      </c>
      <c r="RO865" s="179" t="s">
        <v>65</v>
      </c>
      <c r="RP865" s="10">
        <f>RN865*1.3</f>
        <v>0</v>
      </c>
      <c r="RQ865" s="10"/>
      <c r="RR865" s="233"/>
      <c r="RS865" s="179" t="s">
        <v>122</v>
      </c>
      <c r="RT865" s="369" t="s">
        <v>183</v>
      </c>
      <c r="RV865" s="180"/>
      <c r="RW865" s="180" t="e">
        <f>VLOOKUP(RT865,$A$879:$F$2508,6,FALSE)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1" t="s">
        <v>2539</v>
      </c>
      <c r="SE865" s="180"/>
      <c r="SF865" s="180">
        <f>VLOOKUP(SC865,$A$879:$F$2508,6,FALSE)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1" t="s">
        <v>2539</v>
      </c>
      <c r="SN865" s="180"/>
      <c r="SO865" s="180">
        <f>VLOOKUP(SL865,$A$879:$F$2508,6,FALSE)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1" t="s">
        <v>973</v>
      </c>
      <c r="SW865" s="180"/>
      <c r="SX865" s="180">
        <f>VLOOKUP(SU865,$A$879:$F$2508,6,FALSE)</f>
        <v>0</v>
      </c>
      <c r="SY865" s="179" t="s">
        <v>65</v>
      </c>
      <c r="SZ865" s="10">
        <f>SX865*1.3</f>
        <v>0</v>
      </c>
      <c r="TA865" s="10"/>
      <c r="TB865" s="239"/>
      <c r="TC865" s="179" t="s">
        <v>122</v>
      </c>
      <c r="TD865" s="369" t="s">
        <v>183</v>
      </c>
      <c r="TF865" s="180"/>
      <c r="TG865" s="180" t="e">
        <f>VLOOKUP(TD865,$A$879:$F$2508,6,FALSE)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1" t="s">
        <v>2618</v>
      </c>
      <c r="TO865" s="180"/>
      <c r="TP865" s="180">
        <f>VLOOKUP(TM865,$A$879:$F$2508,6,FALSE)</f>
        <v>0</v>
      </c>
      <c r="TQ865" s="179" t="s">
        <v>65</v>
      </c>
      <c r="TR865" s="10">
        <f>TP865*1.3</f>
        <v>0</v>
      </c>
      <c r="TS865" s="10"/>
      <c r="TT865" s="239"/>
      <c r="TU865" s="179" t="s">
        <v>122</v>
      </c>
      <c r="TV865" s="361" t="s">
        <v>2575</v>
      </c>
      <c r="TX865" s="180"/>
      <c r="TY865" s="180">
        <f>VLOOKUP(TV865,$A$879:$F$2508,6,FALSE)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1" t="s">
        <v>2047</v>
      </c>
      <c r="UG865" s="180"/>
      <c r="UH865" s="180">
        <f>VLOOKUP(UE865,$A$879:$F$2508,6,FALSE)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9" t="s">
        <v>183</v>
      </c>
      <c r="UP865" s="180"/>
      <c r="UQ865" s="180" t="e">
        <f>VLOOKUP(UN865,$A$879:$F$2508,6,FALSE)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1" t="s">
        <v>3193</v>
      </c>
      <c r="UY865" s="180"/>
      <c r="UZ865" s="180">
        <f>VLOOKUP(UW865,$A$879:$F$2508,6,FALSE)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9" t="s">
        <v>183</v>
      </c>
      <c r="VH865" s="180"/>
      <c r="VI865" s="180" t="e">
        <f>VLOOKUP(VF865,$A$879:$F$2508,6,FALSE)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1" t="s">
        <v>3120</v>
      </c>
      <c r="VQ865" s="180"/>
      <c r="VR865" s="180">
        <f>VLOOKUP(VO865,$A$879:$F$2508,6,FALSE)</f>
        <v>3</v>
      </c>
      <c r="VS865" s="179" t="s">
        <v>65</v>
      </c>
      <c r="VT865" s="10">
        <f>VR865*1.3</f>
        <v>3.9000000000000004</v>
      </c>
      <c r="VU865" s="10"/>
      <c r="VV865" s="239"/>
      <c r="VW865" s="179" t="s">
        <v>122</v>
      </c>
      <c r="VX865" s="369" t="s">
        <v>183</v>
      </c>
      <c r="VZ865" s="180"/>
      <c r="WA865" s="180" t="e">
        <f>VLOOKUP(VX865,$A$879:$F$2508,6,FALSE)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1" t="s">
        <v>973</v>
      </c>
      <c r="WI865" s="180"/>
      <c r="WJ865" s="180">
        <f>VLOOKUP(WG865,$A$879:$F$2508,6,FALSE)</f>
        <v>0</v>
      </c>
      <c r="WK865" s="179" t="s">
        <v>65</v>
      </c>
      <c r="WL865" s="10">
        <f>WJ865*1.3</f>
        <v>0</v>
      </c>
      <c r="WN865" s="239"/>
      <c r="WO865" s="179" t="s">
        <v>122</v>
      </c>
      <c r="WP865" s="361" t="s">
        <v>500</v>
      </c>
      <c r="WQ865" s="180"/>
      <c r="WR865" s="180"/>
      <c r="WS865" s="180">
        <f>VLOOKUP(WP865,$A$879:$F$2508,6,FALSE)</f>
        <v>0</v>
      </c>
      <c r="WT865" s="179" t="s">
        <v>65</v>
      </c>
      <c r="WU865" s="10">
        <f>WS865*1.3</f>
        <v>0</v>
      </c>
      <c r="WV865" s="10"/>
      <c r="WW865" s="239"/>
      <c r="WX865" s="179" t="s">
        <v>122</v>
      </c>
      <c r="WY865" s="361" t="s">
        <v>2329</v>
      </c>
      <c r="XA865" s="180"/>
      <c r="XB865" s="180">
        <f>VLOOKUP(WY865,$A$879:$F$2508,6,FALSE)</f>
        <v>0</v>
      </c>
      <c r="XC865" s="179" t="s">
        <v>65</v>
      </c>
      <c r="XD865" s="10">
        <f>XB865*1.3</f>
        <v>0</v>
      </c>
      <c r="XF865" s="239"/>
      <c r="XG865" s="179" t="s">
        <v>122</v>
      </c>
      <c r="XH865" s="371" t="s">
        <v>3509</v>
      </c>
      <c r="XJ865" s="180"/>
      <c r="XK865" s="180">
        <f>VLOOKUP(XH865,$A$879:$F$2508,6,FALSE)</f>
        <v>79</v>
      </c>
      <c r="XL865" s="179" t="s">
        <v>65</v>
      </c>
      <c r="XM865" s="10">
        <f>XK865*1.3</f>
        <v>102.7</v>
      </c>
      <c r="XO865" s="239"/>
      <c r="XP865" s="179" t="s">
        <v>122</v>
      </c>
      <c r="XQ865" s="361" t="s">
        <v>3112</v>
      </c>
      <c r="XS865" s="180"/>
      <c r="XT865" s="180">
        <f>VLOOKUP(XQ865,$A$879:$F$2508,6,FALSE)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1" t="s">
        <v>3509</v>
      </c>
      <c r="YB865" s="180"/>
      <c r="YC865" s="180">
        <f>VLOOKUP(XZ865,$A$879:$F$2508,6,FALSE)</f>
        <v>79</v>
      </c>
      <c r="YD865" s="179" t="s">
        <v>65</v>
      </c>
      <c r="YE865" s="10">
        <f>YC865*1.3</f>
        <v>102.7</v>
      </c>
      <c r="YG865" s="239"/>
      <c r="YH865" s="179" t="s">
        <v>122</v>
      </c>
      <c r="YI865" s="361" t="s">
        <v>3344</v>
      </c>
      <c r="YK865" s="180"/>
      <c r="YL865" s="180">
        <f>VLOOKUP(YI865,$A$879:$F$2508,6,FALSE)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1" t="s">
        <v>2024</v>
      </c>
      <c r="YT865" s="180"/>
      <c r="YU865" s="180">
        <f>VLOOKUP(YR865,$A$879:$F$2508,6,FALSE)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1" t="s">
        <v>3116</v>
      </c>
      <c r="ZC865" s="180"/>
      <c r="ZD865" s="180">
        <f>VLOOKUP(ZA865,$A$879:$F$2508,6,FALSE)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1" t="s">
        <v>3357</v>
      </c>
      <c r="ZL865" s="180"/>
      <c r="ZM865" s="180">
        <f>VLOOKUP(ZJ865,$A$879:$F$2508,6,FALSE)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1" t="s">
        <v>2575</v>
      </c>
      <c r="ZU865" s="180"/>
      <c r="ZV865" s="180">
        <f>VLOOKUP(ZS865,$A$879:$F$2508,6,FALSE)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1" t="s">
        <v>2490</v>
      </c>
      <c r="AAD865" s="180"/>
      <c r="AAE865" s="180">
        <f>VLOOKUP(AAB865,$A$879:$F$2508,6,FALSE)</f>
        <v>2</v>
      </c>
      <c r="AAF865" s="179" t="s">
        <v>65</v>
      </c>
      <c r="AAG865" s="10">
        <f>AAE865*1.3</f>
        <v>2.6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VLOOKUP(AAK865,$A$879:$F$2508,6,FALSE)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1" t="s">
        <v>3396</v>
      </c>
      <c r="AAV865" s="180"/>
      <c r="AAW865" s="180">
        <f>VLOOKUP(AAT865,$A$879:$F$2508,6,FALSE)</f>
        <v>0</v>
      </c>
      <c r="AAX865" s="179" t="s">
        <v>65</v>
      </c>
      <c r="AAY865" s="10">
        <f>AAW865*1.3</f>
        <v>0</v>
      </c>
      <c r="AAZ865" s="10"/>
      <c r="ABA865" s="239"/>
      <c r="ABB865" s="179" t="s">
        <v>122</v>
      </c>
      <c r="ABC865" s="375" t="s">
        <v>457</v>
      </c>
      <c r="ABE865" s="180"/>
      <c r="ABF865" s="180">
        <f>VLOOKUP(ABC865,$A$879:$F$2508,6,FALSE)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1" t="s">
        <v>727</v>
      </c>
      <c r="ABN865" s="180"/>
      <c r="ABO865" s="180">
        <f>VLOOKUP(ABL865,$A$879:$F$2508,6,FALSE)</f>
        <v>5</v>
      </c>
      <c r="ABP865" s="179" t="s">
        <v>65</v>
      </c>
      <c r="ABQ865" s="10">
        <f>ABO865*1.3</f>
        <v>6.5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VLOOKUP(ABU865,$A$879:$F$2508,6,FALSE)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VLOOKUP(ACD865,$A$879:$F$2508,6,FALSE)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VLOOKUP(ACM865,$A$879:$F$2508,6,FALSE)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VLOOKUP(ACV865,$A$879:$F$2508,6,FALSE)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1" t="s">
        <v>2597</v>
      </c>
      <c r="ADG865" s="180"/>
      <c r="ADH865" s="180">
        <f>VLOOKUP(ADE865,$A$879:$F$2508,6,FALSE)</f>
        <v>14</v>
      </c>
      <c r="ADI865" s="179" t="s">
        <v>65</v>
      </c>
      <c r="ADJ865" s="10">
        <f>ADH865*1.3</f>
        <v>18.2</v>
      </c>
      <c r="ADL865" s="239"/>
      <c r="ADM865" s="179" t="s">
        <v>122</v>
      </c>
      <c r="ADN865" s="75" t="s">
        <v>183</v>
      </c>
      <c r="ADP865" s="180"/>
      <c r="ADQ865" s="180" t="e">
        <f>VLOOKUP(ADN865,$A$879:$F$2508,6,FALSE)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1" t="s">
        <v>1400</v>
      </c>
      <c r="ADY865" s="180"/>
      <c r="ADZ865" s="180">
        <f>VLOOKUP(ADW865,$A$879:$F$2508,6,FALSE)</f>
        <v>121</v>
      </c>
      <c r="AEA865" s="179" t="s">
        <v>65</v>
      </c>
      <c r="AEB865" s="10">
        <f>ADZ865*1.3</f>
        <v>157.30000000000001</v>
      </c>
      <c r="AED865" s="239"/>
      <c r="AEE865" s="179" t="s">
        <v>122</v>
      </c>
      <c r="AEF865" s="75" t="s">
        <v>183</v>
      </c>
      <c r="AEH865" s="180"/>
      <c r="AEI865" s="180" t="e">
        <f>VLOOKUP(AEF865,$A$879:$F$2508,6,FALSE)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VLOOKUP(AEO865,$A$879:$F$2508,6,FALSE)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VLOOKUP(AEX865,$A$879:$F$2508,6,FALSE)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VLOOKUP(AFG865,$A$879:$F$2508,6,FALSE)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VLOOKUP(AFP865,$A$879:$F$2508,6,FALSE)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1" t="s">
        <v>2490</v>
      </c>
      <c r="AGA865" s="180"/>
      <c r="AGB865" s="180">
        <f>VLOOKUP(AFY865,$A$879:$F$2508,6,FALSE)</f>
        <v>2</v>
      </c>
      <c r="AGC865" s="179" t="s">
        <v>65</v>
      </c>
      <c r="AGD865" s="10">
        <f>AGB865*1.3</f>
        <v>2.6</v>
      </c>
      <c r="AGE865" s="10"/>
      <c r="AGF865" s="239"/>
      <c r="AGG865" s="179" t="s">
        <v>122</v>
      </c>
      <c r="AGH865" s="361" t="s">
        <v>515</v>
      </c>
      <c r="AGJ865" s="180"/>
      <c r="AGK865" s="180">
        <f>VLOOKUP(AGH865,$A$879:$F$2508,6,FALSE)</f>
        <v>7</v>
      </c>
      <c r="AGL865" s="179" t="s">
        <v>65</v>
      </c>
      <c r="AGM865" s="10">
        <f>AGK865*1.3</f>
        <v>9.1</v>
      </c>
      <c r="AGN865" s="10"/>
      <c r="AGO865" s="239"/>
      <c r="AGP865" s="179" t="s">
        <v>122</v>
      </c>
      <c r="AGQ865" s="361" t="s">
        <v>2476</v>
      </c>
      <c r="AGS865" s="180"/>
      <c r="AGT865" s="180">
        <f>VLOOKUP(AGQ865,$A$879:$F$2508,6,FALSE)</f>
        <v>2</v>
      </c>
      <c r="AGU865" s="179" t="s">
        <v>65</v>
      </c>
      <c r="AGV865" s="10">
        <f>AGT865*1.3</f>
        <v>2.6</v>
      </c>
      <c r="AGW865" s="10"/>
      <c r="AGX865" s="239"/>
      <c r="AGY865" s="179" t="s">
        <v>122</v>
      </c>
      <c r="AGZ865" s="361" t="s">
        <v>2120</v>
      </c>
      <c r="AHB865" s="180"/>
      <c r="AHC865" s="180">
        <f>VLOOKUP(AGZ865,$A$879:$F$2508,6,FALSE)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41" t="s">
        <v>3466</v>
      </c>
      <c r="AHK865" s="180"/>
      <c r="AHL865" s="180">
        <f>VLOOKUP(AHI865,$A$879:$F$2508,6,FALSE)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1" t="s">
        <v>973</v>
      </c>
      <c r="AHT865" s="180"/>
      <c r="AHU865" s="180">
        <f>VLOOKUP(AHR865,$A$879:$F$2508,6,FALSE)</f>
        <v>0</v>
      </c>
      <c r="AHV865" s="179" t="s">
        <v>65</v>
      </c>
      <c r="AHW865" s="10">
        <f>AHU865*1.3</f>
        <v>0</v>
      </c>
      <c r="AHX865" s="10"/>
      <c r="AHY865" s="239"/>
      <c r="AHZ865" s="179" t="s">
        <v>122</v>
      </c>
      <c r="AIA865" s="361" t="s">
        <v>2632</v>
      </c>
      <c r="AIC865" s="180"/>
      <c r="AID865" s="180">
        <f>VLOOKUP(AIA865,$A$879:$F$2508,6,FALSE)</f>
        <v>1</v>
      </c>
      <c r="AIE865" s="179" t="s">
        <v>65</v>
      </c>
      <c r="AIF865" s="10">
        <f>AID865*1.3</f>
        <v>1.3</v>
      </c>
      <c r="AIG865" s="10"/>
      <c r="AIH865" s="239"/>
      <c r="AII865" s="179" t="s">
        <v>122</v>
      </c>
      <c r="AIJ865" s="361" t="s">
        <v>3169</v>
      </c>
      <c r="AIL865" s="180"/>
      <c r="AIM865" s="180">
        <f>VLOOKUP(AIJ865,$A$879:$F$2508,6,FALSE)</f>
        <v>11</v>
      </c>
      <c r="AIN865" s="179" t="s">
        <v>65</v>
      </c>
      <c r="AIO865" s="10">
        <f>AIM865*1.3</f>
        <v>14.3</v>
      </c>
      <c r="AIP865" s="10"/>
      <c r="AIQ865" s="239"/>
      <c r="AIR865" s="179" t="s">
        <v>122</v>
      </c>
      <c r="AIS865" s="361" t="s">
        <v>2490</v>
      </c>
      <c r="AIU865" s="180"/>
      <c r="AIV865" s="180">
        <f>VLOOKUP(AIS865,$A$879:$F$2508,6,FALSE)</f>
        <v>2</v>
      </c>
      <c r="AIW865" s="179" t="s">
        <v>65</v>
      </c>
      <c r="AIX865" s="10">
        <f>AIV865*1.3</f>
        <v>2.6</v>
      </c>
      <c r="AIY865" s="10"/>
      <c r="AIZ865" s="239"/>
      <c r="AJA865" s="179" t="s">
        <v>122</v>
      </c>
      <c r="AJB865" s="371" t="s">
        <v>3344</v>
      </c>
      <c r="AJD865" s="180"/>
      <c r="AJE865" s="180">
        <f>VLOOKUP(AJB865,$A$879:$F$2508,6,FALSE)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1" t="s">
        <v>3509</v>
      </c>
      <c r="AJM865" s="180"/>
      <c r="AJN865" s="180">
        <f>VLOOKUP(AJK865,$A$879:$F$2508,6,FALSE)</f>
        <v>79</v>
      </c>
      <c r="AJO865" s="179" t="s">
        <v>65</v>
      </c>
      <c r="AJP865" s="10">
        <f>AJN865*1.3</f>
        <v>102.7</v>
      </c>
      <c r="AJQ865" s="10"/>
      <c r="AJR865" s="239"/>
      <c r="AJS865" s="179" t="s">
        <v>122</v>
      </c>
      <c r="AJT865" s="367" t="s">
        <v>430</v>
      </c>
      <c r="AJV865" s="180"/>
      <c r="AJW865" s="180">
        <f>VLOOKUP(AJT865,$A$879:$F$2508,6,FALSE)</f>
        <v>9</v>
      </c>
      <c r="AJX865" s="179" t="s">
        <v>65</v>
      </c>
      <c r="AJY865" s="10">
        <f>AJW865*1.3</f>
        <v>11.700000000000001</v>
      </c>
      <c r="AJZ865" s="10"/>
      <c r="AKA865" s="239"/>
      <c r="AKB865" s="179" t="s">
        <v>122</v>
      </c>
      <c r="AKC865" s="361" t="s">
        <v>3396</v>
      </c>
      <c r="AKE865" s="180"/>
      <c r="AKF865" s="180">
        <f>VLOOKUP(AKC865,$A$879:$F$2508,6,FALSE)</f>
        <v>0</v>
      </c>
      <c r="AKG865" s="179" t="s">
        <v>65</v>
      </c>
      <c r="AKH865" s="10">
        <f>AKF865*1.3</f>
        <v>0</v>
      </c>
      <c r="AKI865" s="10"/>
      <c r="AKJ865" s="239"/>
      <c r="AKK865" s="179" t="s">
        <v>122</v>
      </c>
      <c r="AKL865" s="361" t="s">
        <v>3344</v>
      </c>
      <c r="AKN865" s="180"/>
      <c r="AKO865" s="180">
        <f>VLOOKUP(AKL865,$A$879:$F$2508,6,FALSE)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1" t="s">
        <v>2660</v>
      </c>
      <c r="AKW865" s="180"/>
      <c r="AKX865" s="180">
        <f>VLOOKUP(AKU865,$A$879:$F$2508,6,FALSE)</f>
        <v>0</v>
      </c>
      <c r="AKY865" s="179" t="s">
        <v>65</v>
      </c>
      <c r="AKZ865" s="10">
        <f>AKX865*1.3</f>
        <v>0</v>
      </c>
      <c r="ALA865" s="10"/>
      <c r="ALB865" s="239"/>
      <c r="ALC865" s="179" t="s">
        <v>122</v>
      </c>
      <c r="ALD865" s="361" t="s">
        <v>2542</v>
      </c>
      <c r="ALF865" s="180"/>
      <c r="ALG865" s="180">
        <f>VLOOKUP(ALD865,$A$879:$F$2508,6,FALSE)</f>
        <v>1</v>
      </c>
      <c r="ALH865" s="179" t="s">
        <v>65</v>
      </c>
      <c r="ALI865" s="10">
        <f>ALG865*1.3</f>
        <v>1.3</v>
      </c>
      <c r="ALJ865" s="10"/>
      <c r="ALK865" s="239"/>
      <c r="ALL865" s="179" t="s">
        <v>122</v>
      </c>
      <c r="ALM865" s="361" t="s">
        <v>1400</v>
      </c>
      <c r="ALO865" s="180"/>
      <c r="ALP865" s="180">
        <f>VLOOKUP(ALM865,$A$879:$F$2508,6,FALSE)</f>
        <v>121</v>
      </c>
      <c r="ALQ865" s="179" t="s">
        <v>65</v>
      </c>
      <c r="ALR865" s="10">
        <f>ALP865*1.3</f>
        <v>157.30000000000001</v>
      </c>
      <c r="ALS865" s="10"/>
      <c r="ALT865" s="239"/>
      <c r="ALU865" s="179" t="s">
        <v>122</v>
      </c>
      <c r="ALV865" s="361" t="s">
        <v>2660</v>
      </c>
      <c r="ALX865" s="180"/>
      <c r="ALY865" s="180">
        <f>VLOOKUP(ALV865,$A$879:$F$2508,6,FALSE)</f>
        <v>0</v>
      </c>
      <c r="ALZ865" s="179" t="s">
        <v>65</v>
      </c>
      <c r="AMA865" s="10">
        <f>ALY865*1.3</f>
        <v>0</v>
      </c>
      <c r="AMB865" s="10"/>
      <c r="AMC865" s="239"/>
      <c r="AMD865" s="179" t="s">
        <v>122</v>
      </c>
      <c r="AME865" s="444" t="s">
        <v>1381</v>
      </c>
      <c r="AMG865" s="180"/>
      <c r="AMH865" s="180">
        <f>VLOOKUP(AME865,$A$879:$F$2508,6,FALSE)</f>
        <v>107</v>
      </c>
      <c r="AMI865" s="179" t="s">
        <v>65</v>
      </c>
      <c r="AMJ865" s="10">
        <f>AMH865*1.3</f>
        <v>139.1</v>
      </c>
      <c r="AMK865" s="10"/>
      <c r="AML865" s="239"/>
      <c r="AMM865" s="179" t="s">
        <v>122</v>
      </c>
      <c r="AMN865" s="363" t="s">
        <v>2120</v>
      </c>
      <c r="AMP865" s="180"/>
      <c r="AMQ865" s="180">
        <f>VLOOKUP(AMN865,$A$879:$F$2508,6,FALSE)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1" t="s">
        <v>2490</v>
      </c>
      <c r="AMY865" s="180"/>
      <c r="AMZ865" s="180">
        <f>VLOOKUP(AMW865,$A$879:$F$2508,6,FALSE)</f>
        <v>2</v>
      </c>
      <c r="ANA865" s="179" t="s">
        <v>65</v>
      </c>
      <c r="ANB865" s="10">
        <f>AMZ865*1.3</f>
        <v>2.6</v>
      </c>
      <c r="ANC865" s="10"/>
      <c r="AND865" s="239"/>
      <c r="ANE865" s="179" t="s">
        <v>122</v>
      </c>
      <c r="ANF865" s="361" t="s">
        <v>519</v>
      </c>
      <c r="ANH865" s="180"/>
      <c r="ANI865" s="180">
        <f>VLOOKUP(ANF865,$A$879:$F$2508,6,FALSE)</f>
        <v>2</v>
      </c>
      <c r="ANJ865" s="179" t="s">
        <v>65</v>
      </c>
      <c r="ANK865" s="10">
        <f>ANI865*1.3</f>
        <v>2.6</v>
      </c>
      <c r="ANL865" s="10"/>
      <c r="ANM865" s="239"/>
      <c r="ANN865" s="179" t="s">
        <v>122</v>
      </c>
      <c r="ANO865" s="371" t="s">
        <v>2573</v>
      </c>
      <c r="ANQ865" s="180"/>
      <c r="ANR865" s="180">
        <f>VLOOKUP(ANO865,$A$879:$F$2508,6,FALSE)</f>
        <v>12</v>
      </c>
      <c r="ANS865" s="179" t="s">
        <v>65</v>
      </c>
      <c r="ANT865" s="10">
        <f>ANR865*1.3</f>
        <v>15.600000000000001</v>
      </c>
      <c r="ANU865" s="10"/>
      <c r="ANV865" s="239"/>
      <c r="ANW865" s="179" t="s">
        <v>122</v>
      </c>
      <c r="ANX865" s="361" t="s">
        <v>1381</v>
      </c>
      <c r="ANZ865" s="180"/>
      <c r="AOA865" s="180">
        <f>VLOOKUP(ANX865,$A$879:$F$2508,6,FALSE)</f>
        <v>107</v>
      </c>
      <c r="AOB865" s="179" t="s">
        <v>65</v>
      </c>
      <c r="AOC865" s="10">
        <f>AOA865*1.3</f>
        <v>139.1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VLOOKUP(AOG865,$A$879:$F$2508,6,FALSE)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1" t="s">
        <v>3344</v>
      </c>
      <c r="AOR865" s="180"/>
      <c r="AOS865" s="180">
        <f>VLOOKUP(AOP865,$A$879:$F$2508,6,FALSE)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7" t="s">
        <v>507</v>
      </c>
      <c r="APA865" s="180"/>
      <c r="APB865" s="180">
        <f>VLOOKUP(AOY865,$A$879:$F$2508,6,FALSE)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1" t="s">
        <v>519</v>
      </c>
      <c r="APJ865" s="180"/>
      <c r="APK865" s="180">
        <f>VLOOKUP(APH865,$A$879:$F$2508,6,FALSE)</f>
        <v>2</v>
      </c>
      <c r="APL865" s="179" t="s">
        <v>65</v>
      </c>
      <c r="APM865" s="10">
        <f>APK865*1.3</f>
        <v>2.6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VLOOKUP(APQ865,$A$879:$F$2508,6,FALSE)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1" t="s">
        <v>3387</v>
      </c>
      <c r="AQB865" s="180"/>
      <c r="AQC865" s="180">
        <f>VLOOKUP(APZ865,$A$879:$F$2508,6,FALSE)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1" t="s">
        <v>1796</v>
      </c>
      <c r="AQK865" s="180"/>
      <c r="AQL865" s="180">
        <f>VLOOKUP(AQI865,$A$879:$F$2508,6,FALSE)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VLOOKUP(AQR865,$A$879:$F$2508,6,FALSE)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VLOOKUP(ARA865,$A$879:$F$2508,6,FALSE)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VLOOKUP(ARJ865,$A$879:$F$2508,6,FALSE)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VLOOKUP(ARS865,$A$879:$F$2508,6,FALSE)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1" t="s">
        <v>3548</v>
      </c>
      <c r="ASD865" s="180"/>
      <c r="ASE865" s="180">
        <f>VLOOKUP(ASB865,$A$879:$F$2508,6,FALSE)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VLOOKUP(ASK865,$A$879:$F$2508,6,FALSE)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1" t="s">
        <v>2110</v>
      </c>
      <c r="ASV865" s="180"/>
      <c r="ASW865" s="180">
        <f>VLOOKUP(AST865,$A$879:$F$2508,6,FALSE)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VLOOKUP(ATC865,$A$879:$F$2508,6,FALSE)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VLOOKUP(ATL865,$A$879:$F$2508,6,FALSE)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VLOOKUP(ATU865,$A$879:$F$2508,6,FALSE)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VLOOKUP(AUD865,$A$879:$F$2508,6,FALSE)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VLOOKUP(AUM865,$A$879:$F$2508,6,FALSE)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VLOOKUP(AUV865,$A$879:$F$2508,6,FALSE)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VLOOKUP(AVE865,$A$879:$F$2508,6,FALSE)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VLOOKUP(AVN865,$A$879:$F$2508,6,FALSE)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VLOOKUP(AVW865,$A$879:$F$2508,6,FALSE)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VLOOKUP(AWF865,$A$879:$F$2508,6,FALSE)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1" t="s">
        <v>471</v>
      </c>
      <c r="AWQ865" s="180"/>
      <c r="AWR865" s="180">
        <f>VLOOKUP(AWO865,$A$879:$F$2508,6,FALSE)</f>
        <v>18</v>
      </c>
      <c r="AWS865" s="179" t="s">
        <v>65</v>
      </c>
      <c r="AWT865" s="10">
        <f>AWR865*1.3</f>
        <v>23.400000000000002</v>
      </c>
      <c r="AWU865" s="10"/>
      <c r="AWV865" s="239"/>
      <c r="AWW865" s="179" t="s">
        <v>122</v>
      </c>
      <c r="AWX865" s="361" t="s">
        <v>1381</v>
      </c>
      <c r="AWZ865" s="180"/>
      <c r="AXA865" s="180">
        <f>VLOOKUP(AWX865,$A$879:$F$2508,6,FALSE)</f>
        <v>107</v>
      </c>
      <c r="AXB865" s="179" t="s">
        <v>65</v>
      </c>
      <c r="AXC865" s="10">
        <f>AXA865*1.3</f>
        <v>139.1</v>
      </c>
      <c r="AXD865" s="10"/>
      <c r="AXE865" s="239"/>
      <c r="AXF865" s="179" t="s">
        <v>122</v>
      </c>
      <c r="AXG865" s="361" t="s">
        <v>519</v>
      </c>
      <c r="AXI865" s="180"/>
      <c r="AXJ865" s="180">
        <f>VLOOKUP(AXG865,$A$879:$F$2508,6,FALSE)</f>
        <v>2</v>
      </c>
      <c r="AXK865" s="179" t="s">
        <v>65</v>
      </c>
      <c r="AXL865" s="10">
        <f>AXJ865*1.3</f>
        <v>2.6</v>
      </c>
      <c r="AXM865" s="10"/>
      <c r="AXN865" s="239"/>
      <c r="AXO865" s="179" t="s">
        <v>122</v>
      </c>
      <c r="AXP865" s="361" t="s">
        <v>2638</v>
      </c>
      <c r="AXR865" s="180"/>
      <c r="AXS865" s="180">
        <f>VLOOKUP(AXP865,$A$879:$F$2508,6,FALSE)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1" t="s">
        <v>973</v>
      </c>
      <c r="AYA865" s="180"/>
      <c r="AYB865" s="180">
        <f>VLOOKUP(AXY865,$A$879:$F$2508,6,FALSE)</f>
        <v>0</v>
      </c>
      <c r="AYC865" s="179" t="s">
        <v>65</v>
      </c>
      <c r="AYD865" s="10">
        <f>AYB865*1.3</f>
        <v>0</v>
      </c>
      <c r="AYE865" s="10"/>
      <c r="AYF865" s="239"/>
      <c r="AYG865" s="179" t="s">
        <v>122</v>
      </c>
      <c r="AYH865" s="361" t="s">
        <v>551</v>
      </c>
      <c r="AYJ865" s="180"/>
      <c r="AYK865" s="180">
        <f>VLOOKUP(AYH865,$A$879:$F$2508,6,FALSE)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1" t="s">
        <v>837</v>
      </c>
      <c r="AYS865" s="180"/>
      <c r="AYT865" s="180">
        <f>VLOOKUP(AYQ865,$A$879:$F$2508,6,FALSE)</f>
        <v>49</v>
      </c>
      <c r="AYU865" s="179" t="s">
        <v>65</v>
      </c>
      <c r="AYV865" s="10">
        <f>AYT865*1.3</f>
        <v>63.7</v>
      </c>
      <c r="AYW865" s="10"/>
      <c r="AYX865" s="239"/>
      <c r="AYY865" s="179" t="s">
        <v>122</v>
      </c>
      <c r="AYZ865" s="361" t="s">
        <v>973</v>
      </c>
      <c r="AZB865" s="180"/>
      <c r="AZC865" s="180">
        <f>VLOOKUP(AYZ865,$A$879:$F$2508,6,FALSE)</f>
        <v>0</v>
      </c>
      <c r="AZD865" s="179" t="s">
        <v>65</v>
      </c>
      <c r="AZE865" s="10">
        <f>AZC865*1.3</f>
        <v>0</v>
      </c>
      <c r="AZF865" s="10"/>
      <c r="AZG865" s="239"/>
      <c r="AZH865" s="179" t="s">
        <v>122</v>
      </c>
      <c r="AZI865" s="361" t="s">
        <v>503</v>
      </c>
      <c r="AZK865" s="180"/>
      <c r="AZL865" s="180">
        <f>VLOOKUP(AZI865,$A$879:$F$2508,6,FALSE)</f>
        <v>0</v>
      </c>
      <c r="AZM865" s="179" t="s">
        <v>65</v>
      </c>
      <c r="AZN865" s="10">
        <f>AZL865*1.3</f>
        <v>0</v>
      </c>
      <c r="AZO865" s="10"/>
      <c r="AZP865" s="239"/>
      <c r="AZQ865" s="179" t="s">
        <v>122</v>
      </c>
      <c r="AZR865" s="361" t="s">
        <v>3319</v>
      </c>
      <c r="AZT865" s="180"/>
      <c r="AZU865" s="180">
        <f>VLOOKUP(AZR865,$A$879:$F$2508,6,FALSE)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1" t="s">
        <v>1023</v>
      </c>
      <c r="BAC865" s="180"/>
      <c r="BAD865" s="180">
        <f>VLOOKUP(BAA865,$A$879:$F$2508,6,FALSE)</f>
        <v>2</v>
      </c>
      <c r="BAE865" s="179" t="s">
        <v>65</v>
      </c>
      <c r="BAF865" s="10">
        <f>BAD865*1.3</f>
        <v>2.6</v>
      </c>
      <c r="BAG865" s="10"/>
      <c r="BAH865" s="239"/>
      <c r="BAI865" s="179" t="s">
        <v>122</v>
      </c>
      <c r="BAJ865" s="441" t="s">
        <v>3466</v>
      </c>
      <c r="BAL865" s="180"/>
      <c r="BAM865" s="180">
        <f>VLOOKUP(BAJ865,$A$879:$F$2508,6,FALSE)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1" t="s">
        <v>2573</v>
      </c>
      <c r="BAU865" s="180"/>
      <c r="BAV865" s="180">
        <f>VLOOKUP(BAS865,$A$879:$F$2508,6,FALSE)</f>
        <v>12</v>
      </c>
      <c r="BAW865" s="179" t="s">
        <v>65</v>
      </c>
      <c r="BAX865" s="10">
        <f>BAV865*1.3</f>
        <v>15.600000000000001</v>
      </c>
      <c r="BAY865" s="10"/>
      <c r="BAZ865" s="239"/>
      <c r="BBA865" s="179" t="s">
        <v>122</v>
      </c>
      <c r="BBB865" s="361" t="s">
        <v>519</v>
      </c>
      <c r="BBD865" s="180"/>
      <c r="BBE865" s="180">
        <f>VLOOKUP(BBB865,$A$879:$F$2508,6,FALSE)</f>
        <v>2</v>
      </c>
      <c r="BBF865" s="179" t="s">
        <v>65</v>
      </c>
      <c r="BBG865" s="10">
        <f>BBE865*1.3</f>
        <v>2.6</v>
      </c>
      <c r="BBH865" s="10"/>
      <c r="BBI865" s="239"/>
      <c r="BBJ865" s="179" t="s">
        <v>122</v>
      </c>
      <c r="BBK865" s="361" t="s">
        <v>973</v>
      </c>
      <c r="BBM865" s="180"/>
      <c r="BBN865" s="180">
        <f>VLOOKUP(BBK865,$A$879:$F$2508,6,FALSE)</f>
        <v>0</v>
      </c>
      <c r="BBO865" s="179" t="s">
        <v>65</v>
      </c>
      <c r="BBP865" s="10">
        <f>BBN865*1.3</f>
        <v>0</v>
      </c>
      <c r="BBQ865" s="10"/>
      <c r="BBR865" s="239"/>
      <c r="BBS865" s="179" t="s">
        <v>122</v>
      </c>
      <c r="BBT865" s="367" t="s">
        <v>3344</v>
      </c>
      <c r="BBV865" s="180"/>
      <c r="BBW865" s="180">
        <f>VLOOKUP(BBT865,$A$879:$F$2508,6,FALSE)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1" t="s">
        <v>3509</v>
      </c>
      <c r="BCE865" s="180"/>
      <c r="BCF865" s="180">
        <f>VLOOKUP(BCC865,$A$879:$F$2508,6,FALSE)</f>
        <v>79</v>
      </c>
      <c r="BCG865" s="179" t="s">
        <v>65</v>
      </c>
      <c r="BCH865" s="10">
        <f>BCF865*1.3</f>
        <v>102.7</v>
      </c>
      <c r="BCI865" s="10"/>
      <c r="BCJ865" s="239"/>
      <c r="BCK865" s="179" t="s">
        <v>122</v>
      </c>
      <c r="BCL865" s="361" t="s">
        <v>3509</v>
      </c>
      <c r="BCN865" s="180"/>
      <c r="BCO865" s="180">
        <f>VLOOKUP(BCL865,$A$879:$F$2508,6,FALSE)</f>
        <v>79</v>
      </c>
      <c r="BCP865" s="179" t="s">
        <v>65</v>
      </c>
      <c r="BCQ865" s="10">
        <f>BCO865*1.3</f>
        <v>102.7</v>
      </c>
      <c r="BCR865" s="10"/>
      <c r="BCS865" s="239"/>
      <c r="BCT865" s="179" t="s">
        <v>122</v>
      </c>
      <c r="BCU865" s="371" t="s">
        <v>2120</v>
      </c>
      <c r="BCW865" s="180"/>
      <c r="BCX865" s="180">
        <f>VLOOKUP(BCU865,$A$879:$F$2508,6,FALSE)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7" t="s">
        <v>1381</v>
      </c>
      <c r="BDF865" s="180"/>
      <c r="BDG865" s="180">
        <f>VLOOKUP(BDD865,$A$879:$F$2508,6,FALSE)</f>
        <v>107</v>
      </c>
      <c r="BDH865" s="179" t="s">
        <v>65</v>
      </c>
      <c r="BDI865" s="10">
        <f>BDG865*1.3</f>
        <v>139.1</v>
      </c>
      <c r="BDJ865" s="10"/>
      <c r="BDK865" s="239"/>
      <c r="BDL865" s="179" t="s">
        <v>122</v>
      </c>
      <c r="BDM865" s="361" t="s">
        <v>495</v>
      </c>
      <c r="BDO865" s="180"/>
      <c r="BDP865" s="180">
        <f>VLOOKUP(BDM865,$A$879:$F$2508,6,FALSE)</f>
        <v>1</v>
      </c>
      <c r="BDQ865" s="179" t="s">
        <v>65</v>
      </c>
      <c r="BDR865" s="10">
        <f>BDP865*1.3</f>
        <v>1.3</v>
      </c>
      <c r="BDS865" s="10"/>
      <c r="BDT865" s="239"/>
      <c r="BDU865" s="179" t="s">
        <v>122</v>
      </c>
      <c r="BDV865" s="361" t="s">
        <v>457</v>
      </c>
      <c r="BDX865" s="180"/>
      <c r="BDY865" s="180">
        <f>VLOOKUP(BDV865,$A$879:$F$2508,6,FALSE)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1" t="s">
        <v>3181</v>
      </c>
      <c r="BEG865" s="180"/>
      <c r="BEH865" s="180">
        <f>VLOOKUP(BEE865,$A$879:$F$2508,6,FALSE)</f>
        <v>3</v>
      </c>
      <c r="BEI865" s="179" t="s">
        <v>65</v>
      </c>
      <c r="BEJ865" s="10">
        <f>BEH865*1.3</f>
        <v>3.9000000000000004</v>
      </c>
      <c r="BEK865" s="10"/>
      <c r="BEL865" s="239"/>
      <c r="BEM865" s="179" t="s">
        <v>122</v>
      </c>
      <c r="BEN865" s="361" t="s">
        <v>3349</v>
      </c>
      <c r="BEP865" s="180"/>
      <c r="BEQ865" s="180">
        <f>VLOOKUP(BEN865,$A$879:$F$2508,6,FALSE)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1" t="s">
        <v>578</v>
      </c>
      <c r="BEY865" s="180"/>
      <c r="BEZ865" s="180">
        <f>VLOOKUP(BEW865,$A$879:$F$2508,6,FALSE)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1" t="s">
        <v>495</v>
      </c>
      <c r="BFH865" s="180"/>
      <c r="BFI865" s="180">
        <f>VLOOKUP(BFF865,$A$879:$F$2508,6,FALSE)</f>
        <v>1</v>
      </c>
      <c r="BFJ865" s="179" t="s">
        <v>65</v>
      </c>
      <c r="BFK865" s="10">
        <f>BFI865*1.3</f>
        <v>1.3</v>
      </c>
      <c r="BFL865" s="10"/>
      <c r="BFM865" s="239"/>
      <c r="BFN865" s="179" t="s">
        <v>122</v>
      </c>
      <c r="BFO865" s="361" t="s">
        <v>973</v>
      </c>
      <c r="BFQ865" s="180"/>
      <c r="BFR865" s="180">
        <f>VLOOKUP(BFO865,$A$879:$F$2508,6,FALSE)</f>
        <v>0</v>
      </c>
      <c r="BFS865" s="179" t="s">
        <v>65</v>
      </c>
      <c r="BFT865" s="10">
        <f>BFR865*1.3</f>
        <v>0</v>
      </c>
      <c r="BFU865" s="10"/>
      <c r="BFV865" s="239"/>
      <c r="BFW865" s="179" t="s">
        <v>122</v>
      </c>
      <c r="BFX865" s="371" t="s">
        <v>2063</v>
      </c>
      <c r="BFZ865" s="180"/>
      <c r="BGA865" s="180">
        <f>VLOOKUP(BFX865,$A$879:$F$2508,6,FALSE)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1" t="s">
        <v>2490</v>
      </c>
      <c r="BGI865" s="180"/>
      <c r="BGJ865" s="180">
        <f>VLOOKUP(BGG865,$A$879:$F$2508,6,FALSE)</f>
        <v>2</v>
      </c>
      <c r="BGK865" s="179" t="s">
        <v>65</v>
      </c>
      <c r="BGL865" s="10">
        <f>BGJ865*1.3</f>
        <v>2.6</v>
      </c>
      <c r="BGM865" s="10"/>
      <c r="BGN865" s="239"/>
      <c r="BGO865" s="179" t="s">
        <v>122</v>
      </c>
      <c r="BGP865" s="371" t="s">
        <v>550</v>
      </c>
      <c r="BGR865" s="180"/>
      <c r="BGS865" s="180">
        <f>VLOOKUP(BGP865,$A$879:$F$2508,6,FALSE)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1" t="s">
        <v>756</v>
      </c>
      <c r="BHA865" s="180"/>
      <c r="BHB865" s="180">
        <f>VLOOKUP(BGY865,$A$879:$F$2508,6,FALSE)</f>
        <v>0</v>
      </c>
      <c r="BHC865" s="179" t="s">
        <v>65</v>
      </c>
      <c r="BHD865" s="10">
        <f>BHB865*1.3</f>
        <v>0</v>
      </c>
      <c r="BHE865" s="10"/>
    </row>
    <row r="866" spans="1:1565" s="14" customFormat="1" ht="15">
      <c r="A866" s="179" t="s">
        <v>123</v>
      </c>
      <c r="B866" s="363" t="s">
        <v>973</v>
      </c>
      <c r="D866" s="180"/>
      <c r="E866" s="180">
        <f>VLOOKUP(B866,$A$879:$F$2508,6,FALSE)</f>
        <v>0</v>
      </c>
      <c r="F866" s="179" t="s">
        <v>67</v>
      </c>
      <c r="G866" s="10">
        <f>E866*1.2</f>
        <v>0</v>
      </c>
      <c r="H866" s="10"/>
      <c r="I866" s="233"/>
      <c r="J866" s="179" t="s">
        <v>123</v>
      </c>
      <c r="K866" s="361" t="s">
        <v>1023</v>
      </c>
      <c r="M866" s="180"/>
      <c r="N866" s="180">
        <f>VLOOKUP(K866,$A$879:$F$2508,6,FALSE)</f>
        <v>2</v>
      </c>
      <c r="O866" s="179" t="s">
        <v>67</v>
      </c>
      <c r="P866" s="10">
        <f>N866*1.2</f>
        <v>2.4</v>
      </c>
      <c r="Q866" s="10"/>
      <c r="R866" s="233"/>
      <c r="S866" s="179" t="s">
        <v>123</v>
      </c>
      <c r="T866" s="361" t="s">
        <v>2120</v>
      </c>
      <c r="V866" s="180"/>
      <c r="W866" s="180">
        <f>VLOOKUP(T866,$A$879:$F$2508,6,FALSE)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1" t="s">
        <v>500</v>
      </c>
      <c r="AE866" s="180"/>
      <c r="AF866" s="180">
        <f>VLOOKUP(AC866,$A$879:$F$2508,6,FALSE)</f>
        <v>0</v>
      </c>
      <c r="AG866" s="179" t="s">
        <v>67</v>
      </c>
      <c r="AH866" s="10">
        <f>AF866*1.2</f>
        <v>0</v>
      </c>
      <c r="AI866" s="10"/>
      <c r="AJ866" s="233"/>
      <c r="AK866" s="179" t="s">
        <v>123</v>
      </c>
      <c r="AL866" s="361" t="s">
        <v>3344</v>
      </c>
      <c r="AN866" s="180"/>
      <c r="AO866" s="180">
        <f>VLOOKUP(AL866,$A$879:$F$2508,6,FALSE)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1" t="s">
        <v>744</v>
      </c>
      <c r="AW866" s="180"/>
      <c r="AX866" s="180">
        <f>VLOOKUP(AU866,$A$879:$F$2508,6,FALSE)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1" t="s">
        <v>3427</v>
      </c>
      <c r="BF866" s="180"/>
      <c r="BG866" s="180">
        <f>VLOOKUP(BD866,$A$879:$F$2508,6,FALSE)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1" t="s">
        <v>2120</v>
      </c>
      <c r="BO866" s="180"/>
      <c r="BP866" s="180">
        <f>VLOOKUP(BM866,$A$879:$F$2508,6,FALSE)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1" t="s">
        <v>519</v>
      </c>
      <c r="BX866" s="180"/>
      <c r="BY866" s="180">
        <f>VLOOKUP(BV866,$A$879:$F$2508,6,FALSE)</f>
        <v>2</v>
      </c>
      <c r="BZ866" s="179" t="s">
        <v>67</v>
      </c>
      <c r="CA866" s="10">
        <f>BY866*1.2</f>
        <v>2.4</v>
      </c>
      <c r="CB866" s="10"/>
      <c r="CC866" s="233"/>
      <c r="CD866" s="179" t="s">
        <v>123</v>
      </c>
      <c r="CE866" s="361" t="s">
        <v>1381</v>
      </c>
      <c r="CG866" s="180"/>
      <c r="CH866" s="180">
        <f>VLOOKUP(CE866,$A$879:$F$2508,6,FALSE)</f>
        <v>107</v>
      </c>
      <c r="CI866" s="179" t="s">
        <v>67</v>
      </c>
      <c r="CJ866" s="10">
        <f>CH866*1.2</f>
        <v>128.4</v>
      </c>
      <c r="CK866" s="10"/>
      <c r="CL866" s="233"/>
      <c r="CM866" s="179" t="s">
        <v>123</v>
      </c>
      <c r="CN866" s="361" t="s">
        <v>2632</v>
      </c>
      <c r="CP866" s="180"/>
      <c r="CQ866" s="180">
        <f>VLOOKUP(CN866,$A$879:$F$2508,6,FALSE)</f>
        <v>1</v>
      </c>
      <c r="CR866" s="179" t="s">
        <v>67</v>
      </c>
      <c r="CS866" s="10">
        <f>CQ866*1.2</f>
        <v>1.2</v>
      </c>
      <c r="CT866" s="10"/>
      <c r="CU866" s="233"/>
      <c r="CV866" s="179" t="s">
        <v>123</v>
      </c>
      <c r="CW866" s="361" t="s">
        <v>2330</v>
      </c>
      <c r="CY866" s="180"/>
      <c r="CZ866" s="180">
        <f>VLOOKUP(CW866,$A$879:$F$2508,6,FALSE)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1" t="s">
        <v>471</v>
      </c>
      <c r="DH866" s="180"/>
      <c r="DI866" s="180">
        <f>VLOOKUP(DF866,$A$879:$F$2508,6,FALSE)</f>
        <v>18</v>
      </c>
      <c r="DJ866" s="179" t="s">
        <v>67</v>
      </c>
      <c r="DK866" s="10">
        <f>DI866*1.2</f>
        <v>21.599999999999998</v>
      </c>
      <c r="DL866" s="10"/>
      <c r="DM866" s="233"/>
      <c r="DN866" s="179" t="s">
        <v>123</v>
      </c>
      <c r="DO866" s="361" t="s">
        <v>1381</v>
      </c>
      <c r="DQ866" s="180"/>
      <c r="DR866" s="180">
        <f>VLOOKUP(DO866,$A$879:$F$2508,6,FALSE)</f>
        <v>107</v>
      </c>
      <c r="DS866" s="179" t="s">
        <v>67</v>
      </c>
      <c r="DT866" s="10">
        <f>DR866*1.2</f>
        <v>128.4</v>
      </c>
      <c r="DU866" s="10"/>
      <c r="DV866" s="233"/>
      <c r="DW866" s="179" t="s">
        <v>123</v>
      </c>
      <c r="DX866" s="361" t="s">
        <v>2120</v>
      </c>
      <c r="DZ866" s="180"/>
      <c r="EA866" s="180">
        <f>VLOOKUP(DX866,$A$879:$F$2508,6,FALSE)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1" t="s">
        <v>1023</v>
      </c>
      <c r="EI866" s="180"/>
      <c r="EJ866" s="180">
        <f>VLOOKUP(EG866,$A$879:$F$2508,6,FALSE)</f>
        <v>2</v>
      </c>
      <c r="EK866" s="179" t="s">
        <v>67</v>
      </c>
      <c r="EL866" s="10">
        <f>EJ866*1.2</f>
        <v>2.4</v>
      </c>
      <c r="EM866" s="10"/>
      <c r="EN866" s="233"/>
      <c r="EO866" s="179" t="s">
        <v>123</v>
      </c>
      <c r="EP866" s="361" t="s">
        <v>2490</v>
      </c>
      <c r="ER866" s="180"/>
      <c r="ES866" s="180">
        <f>VLOOKUP(EP866,$A$879:$F$2508,6,FALSE)</f>
        <v>2</v>
      </c>
      <c r="ET866" s="179" t="s">
        <v>67</v>
      </c>
      <c r="EU866" s="10">
        <f>ES866*1.2</f>
        <v>2.4</v>
      </c>
      <c r="EV866" s="10"/>
      <c r="EW866" s="233"/>
      <c r="EX866" s="179" t="s">
        <v>123</v>
      </c>
      <c r="EY866" s="361" t="s">
        <v>2539</v>
      </c>
      <c r="FA866" s="180"/>
      <c r="FB866" s="180">
        <f>VLOOKUP(EY866,$A$879:$F$2508,6,FALSE)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1" t="s">
        <v>2573</v>
      </c>
      <c r="FJ866" s="180"/>
      <c r="FK866" s="180">
        <f>VLOOKUP(FH866,$A$879:$F$2508,6,FALSE)</f>
        <v>12</v>
      </c>
      <c r="FL866" s="179" t="s">
        <v>67</v>
      </c>
      <c r="FM866" s="10">
        <f>FK866*1.2</f>
        <v>14.399999999999999</v>
      </c>
      <c r="FN866" s="10"/>
      <c r="FO866" s="233"/>
      <c r="FP866" s="179" t="s">
        <v>123</v>
      </c>
      <c r="FQ866" s="361" t="s">
        <v>519</v>
      </c>
      <c r="FS866" s="180"/>
      <c r="FT866" s="180">
        <f>VLOOKUP(FQ866,$A$879:$F$2508,6,FALSE)</f>
        <v>2</v>
      </c>
      <c r="FU866" s="179" t="s">
        <v>67</v>
      </c>
      <c r="FV866" s="10">
        <f>FT866*1.2</f>
        <v>2.4</v>
      </c>
      <c r="FW866" s="10"/>
      <c r="FX866" s="233"/>
      <c r="FY866" s="179" t="s">
        <v>123</v>
      </c>
      <c r="FZ866" s="369" t="s">
        <v>183</v>
      </c>
      <c r="GB866" s="180"/>
      <c r="GC866" s="180" t="e">
        <f>VLOOKUP(FZ866,$A$879:$F$2508,6,FALSE)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1" t="s">
        <v>3509</v>
      </c>
      <c r="GK866" s="180"/>
      <c r="GL866" s="180">
        <f>VLOOKUP(GI866,$A$879:$F$2508,6,FALSE)</f>
        <v>79</v>
      </c>
      <c r="GM866" s="179" t="s">
        <v>67</v>
      </c>
      <c r="GN866" s="10">
        <f>GL866*1.2</f>
        <v>94.8</v>
      </c>
      <c r="GO866" s="10"/>
      <c r="GP866" s="233"/>
      <c r="GQ866" s="179" t="s">
        <v>123</v>
      </c>
      <c r="GR866" s="361" t="s">
        <v>1400</v>
      </c>
      <c r="GT866" s="180"/>
      <c r="GU866" s="180">
        <f>VLOOKUP(GR866,$A$879:$F$2508,6,FALSE)</f>
        <v>121</v>
      </c>
      <c r="GV866" s="179" t="s">
        <v>67</v>
      </c>
      <c r="GW866" s="10">
        <f>GU866*1.2</f>
        <v>145.19999999999999</v>
      </c>
      <c r="GX866" s="10"/>
      <c r="GY866" s="233"/>
      <c r="GZ866" s="179" t="s">
        <v>123</v>
      </c>
      <c r="HA866" s="361" t="s">
        <v>495</v>
      </c>
      <c r="HC866" s="180"/>
      <c r="HD866" s="180">
        <f>VLOOKUP(HA866,$A$879:$F$2508,6,FALSE)</f>
        <v>1</v>
      </c>
      <c r="HE866" s="179" t="s">
        <v>67</v>
      </c>
      <c r="HF866" s="10">
        <f>HD866*1.2</f>
        <v>1.2</v>
      </c>
      <c r="HG866" s="10"/>
      <c r="HH866" s="233"/>
      <c r="HI866" s="179" t="s">
        <v>123</v>
      </c>
      <c r="HJ866" s="361" t="s">
        <v>515</v>
      </c>
      <c r="HL866" s="180"/>
      <c r="HM866" s="180">
        <f>VLOOKUP(HJ866,$A$879:$F$2508,6,FALSE)</f>
        <v>7</v>
      </c>
      <c r="HN866" s="179" t="s">
        <v>67</v>
      </c>
      <c r="HO866" s="10">
        <f>HM866*1.2</f>
        <v>8.4</v>
      </c>
      <c r="HP866" s="10"/>
      <c r="HQ866" s="233"/>
      <c r="HR866" s="179" t="s">
        <v>123</v>
      </c>
      <c r="HS866" s="361" t="s">
        <v>2632</v>
      </c>
      <c r="HU866" s="180"/>
      <c r="HV866" s="180">
        <f>VLOOKUP(HS866,$A$879:$F$2508,6,FALSE)</f>
        <v>1</v>
      </c>
      <c r="HW866" s="179" t="s">
        <v>67</v>
      </c>
      <c r="HX866" s="10">
        <f>HV866*1.2</f>
        <v>1.2</v>
      </c>
      <c r="HY866" s="10"/>
      <c r="HZ866" s="233"/>
      <c r="IA866" s="179" t="s">
        <v>123</v>
      </c>
      <c r="IB866" s="361" t="s">
        <v>3344</v>
      </c>
      <c r="ID866" s="180"/>
      <c r="IE866" s="180">
        <f>VLOOKUP(IB866,$A$879:$F$2508,6,FALSE)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1" t="s">
        <v>2120</v>
      </c>
      <c r="IM866" s="180"/>
      <c r="IN866" s="180">
        <f>VLOOKUP(IK866,$A$879:$F$2508,6,FALSE)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1" t="s">
        <v>2573</v>
      </c>
      <c r="IV866" s="180"/>
      <c r="IW866" s="180">
        <f>VLOOKUP(IT866,$A$879:$F$2508,6,FALSE)</f>
        <v>12</v>
      </c>
      <c r="IX866" s="179" t="s">
        <v>67</v>
      </c>
      <c r="IY866" s="10">
        <f>IW866*1.2</f>
        <v>14.399999999999999</v>
      </c>
      <c r="IZ866" s="10"/>
      <c r="JA866" s="233"/>
      <c r="JB866" s="179" t="s">
        <v>123</v>
      </c>
      <c r="JC866" s="361" t="s">
        <v>1400</v>
      </c>
      <c r="JE866" s="180"/>
      <c r="JF866" s="180">
        <f>VLOOKUP(JC866,$A$879:$F$2508,6,FALSE)</f>
        <v>121</v>
      </c>
      <c r="JG866" s="179" t="s">
        <v>67</v>
      </c>
      <c r="JH866" s="10">
        <f>JF866*1.2</f>
        <v>145.19999999999999</v>
      </c>
      <c r="JI866" s="10"/>
      <c r="JJ866" s="233"/>
      <c r="JK866" s="179" t="s">
        <v>123</v>
      </c>
      <c r="JL866" s="361" t="s">
        <v>3181</v>
      </c>
      <c r="JN866" s="180"/>
      <c r="JO866" s="180">
        <f>VLOOKUP(JL866,$A$879:$F$2508,6,FALSE)</f>
        <v>3</v>
      </c>
      <c r="JP866" s="179" t="s">
        <v>67</v>
      </c>
      <c r="JQ866" s="10">
        <f>JO866*1.2</f>
        <v>3.5999999999999996</v>
      </c>
      <c r="JR866" s="10"/>
      <c r="JS866" s="233"/>
      <c r="JT866" s="179" t="s">
        <v>123</v>
      </c>
      <c r="JU866" s="361" t="s">
        <v>2120</v>
      </c>
      <c r="JW866" s="180"/>
      <c r="JX866" s="180">
        <f>VLOOKUP(JU866,$A$879:$F$2508,6,FALSE)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9" t="s">
        <v>183</v>
      </c>
      <c r="KF866" s="180"/>
      <c r="KG866" s="180" t="e">
        <f>VLOOKUP(KD866,$A$879:$F$2508,6,FALSE)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1" t="s">
        <v>3344</v>
      </c>
      <c r="KO866" s="180"/>
      <c r="KP866" s="180">
        <f>VLOOKUP(KM866,$A$879:$F$2508,6,FALSE)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1" t="s">
        <v>2330</v>
      </c>
      <c r="KX866" s="180"/>
      <c r="KY866" s="180">
        <f>VLOOKUP(KV866,$A$879:$F$2508,6,FALSE)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9" t="s">
        <v>183</v>
      </c>
      <c r="LG866" s="180"/>
      <c r="LH866" s="180" t="e">
        <f>VLOOKUP(LE866,$A$879:$F$2508,6,FALSE)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1" t="s">
        <v>507</v>
      </c>
      <c r="LP866" s="180"/>
      <c r="LQ866" s="180">
        <f>VLOOKUP(LN866,$A$879:$F$2508,6,FALSE)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1" t="s">
        <v>515</v>
      </c>
      <c r="LY866" s="180"/>
      <c r="LZ866" s="180">
        <f>VLOOKUP(LW866,$A$879:$F$2508,6,FALSE)</f>
        <v>7</v>
      </c>
      <c r="MA866" s="179" t="s">
        <v>67</v>
      </c>
      <c r="MB866" s="10">
        <f>LZ866*1.2</f>
        <v>8.4</v>
      </c>
      <c r="MC866" s="10"/>
      <c r="MD866" s="233"/>
      <c r="ME866" s="179" t="s">
        <v>123</v>
      </c>
      <c r="MF866" s="361" t="s">
        <v>3427</v>
      </c>
      <c r="MH866" s="180"/>
      <c r="MI866" s="180">
        <f>VLOOKUP(MF866,$A$879:$F$2508,6,FALSE)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9" t="s">
        <v>183</v>
      </c>
      <c r="MQ866" s="180"/>
      <c r="MR866" s="180" t="e">
        <f>VLOOKUP(MO866,$A$879:$F$2508,6,FALSE)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1" t="s">
        <v>2120</v>
      </c>
      <c r="MZ866" s="180"/>
      <c r="NA866" s="180">
        <f>VLOOKUP(MX866,$A$879:$F$2508,6,FALSE)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1" t="s">
        <v>2120</v>
      </c>
      <c r="NI866" s="180"/>
      <c r="NJ866" s="180">
        <f>VLOOKUP(NG866,$A$879:$F$2508,6,FALSE)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1" t="s">
        <v>727</v>
      </c>
      <c r="NR866" s="180"/>
      <c r="NS866" s="180">
        <f>VLOOKUP(NP866,$A$879:$F$2508,6,FALSE)</f>
        <v>5</v>
      </c>
      <c r="NT866" s="179" t="s">
        <v>67</v>
      </c>
      <c r="NU866" s="10">
        <f>NS866*1.2</f>
        <v>6</v>
      </c>
      <c r="NV866" s="10"/>
      <c r="NW866" s="233"/>
      <c r="NX866" s="179" t="s">
        <v>123</v>
      </c>
      <c r="NY866" s="361" t="s">
        <v>2660</v>
      </c>
      <c r="OA866" s="180"/>
      <c r="OB866" s="180">
        <f>VLOOKUP(NY866,$A$879:$F$2508,6,FALSE)</f>
        <v>0</v>
      </c>
      <c r="OC866" s="179" t="s">
        <v>67</v>
      </c>
      <c r="OD866" s="10">
        <f>OB866*1.2</f>
        <v>0</v>
      </c>
      <c r="OE866" s="10"/>
      <c r="OF866" s="233"/>
      <c r="OG866" s="179" t="s">
        <v>123</v>
      </c>
      <c r="OH866" s="361" t="s">
        <v>3279</v>
      </c>
      <c r="OJ866" s="180"/>
      <c r="OK866" s="180">
        <f>VLOOKUP(OH866,$A$879:$F$2508,6,FALSE)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1" t="s">
        <v>2152</v>
      </c>
      <c r="OS866" s="180"/>
      <c r="OT866" s="180">
        <f>VLOOKUP(OQ866,$A$879:$F$2508,6,FALSE)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1" t="s">
        <v>3427</v>
      </c>
      <c r="PB866" s="180"/>
      <c r="PC866" s="180">
        <f>VLOOKUP(OZ866,$A$879:$F$2508,6,FALSE)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1" t="s">
        <v>2120</v>
      </c>
      <c r="PK866" s="180"/>
      <c r="PL866" s="180">
        <f>VLOOKUP(PI866,$A$879:$F$2508,6,FALSE)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1" t="s">
        <v>2460</v>
      </c>
      <c r="PT866" s="180"/>
      <c r="PU866" s="180">
        <f>VLOOKUP(PR866,$A$879:$F$2508,6,FALSE)</f>
        <v>0</v>
      </c>
      <c r="PV866" s="179" t="s">
        <v>67</v>
      </c>
      <c r="PW866" s="10">
        <f>PU866*1.2</f>
        <v>0</v>
      </c>
      <c r="PX866" s="10"/>
      <c r="PY866" s="233"/>
      <c r="PZ866" s="179" t="s">
        <v>123</v>
      </c>
      <c r="QA866" s="363" t="s">
        <v>3509</v>
      </c>
      <c r="QC866" s="180"/>
      <c r="QD866" s="180">
        <f>VLOOKUP(QA866,$A$879:$F$2508,6,FALSE)</f>
        <v>79</v>
      </c>
      <c r="QE866" s="179" t="s">
        <v>67</v>
      </c>
      <c r="QF866" s="10">
        <f>QD866*1.2</f>
        <v>94.8</v>
      </c>
      <c r="QG866" s="10"/>
      <c r="QH866" s="233"/>
      <c r="QI866" s="179" t="s">
        <v>123</v>
      </c>
      <c r="QJ866" s="369" t="s">
        <v>183</v>
      </c>
      <c r="QL866" s="180"/>
      <c r="QM866" s="180" t="e">
        <f>VLOOKUP(QJ866,$A$879:$F$2508,6,FALSE)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1" t="s">
        <v>2655</v>
      </c>
      <c r="QU866" s="180"/>
      <c r="QV866" s="180">
        <f>VLOOKUP(QS866,$A$879:$F$2508,6,FALSE)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1" t="s">
        <v>1400</v>
      </c>
      <c r="RD866" s="180"/>
      <c r="RE866" s="180">
        <f>VLOOKUP(RB866,$A$879:$F$2508,6,FALSE)</f>
        <v>121</v>
      </c>
      <c r="RF866" s="179" t="s">
        <v>67</v>
      </c>
      <c r="RG866" s="10">
        <f>RE866*1.2</f>
        <v>145.19999999999999</v>
      </c>
      <c r="RH866" s="10"/>
      <c r="RI866" s="233"/>
      <c r="RJ866" s="179" t="s">
        <v>123</v>
      </c>
      <c r="RK866" s="361" t="s">
        <v>3326</v>
      </c>
      <c r="RM866" s="180"/>
      <c r="RN866" s="180">
        <f>VLOOKUP(RK866,$A$879:$F$2508,6,FALSE)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9" t="s">
        <v>183</v>
      </c>
      <c r="RV866" s="180"/>
      <c r="RW866" s="180" t="e">
        <f>VLOOKUP(RT866,$A$879:$F$2508,6,FALSE)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1" t="s">
        <v>2624</v>
      </c>
      <c r="SE866" s="180"/>
      <c r="SF866" s="180">
        <f>VLOOKUP(SC866,$A$879:$F$2508,6,FALSE)</f>
        <v>27</v>
      </c>
      <c r="SG866" s="179" t="s">
        <v>67</v>
      </c>
      <c r="SH866" s="10">
        <f>SF866*1.2</f>
        <v>32.4</v>
      </c>
      <c r="SI866" s="10"/>
      <c r="SJ866" s="239"/>
      <c r="SK866" s="179" t="s">
        <v>123</v>
      </c>
      <c r="SL866" s="361" t="s">
        <v>3355</v>
      </c>
      <c r="SN866" s="180"/>
      <c r="SO866" s="180">
        <f>VLOOKUP(SL866,$A$879:$F$2508,6,FALSE)</f>
        <v>104</v>
      </c>
      <c r="SP866" s="179" t="s">
        <v>67</v>
      </c>
      <c r="SQ866" s="10">
        <f>SO866*1.2</f>
        <v>124.8</v>
      </c>
      <c r="SR866" s="10"/>
      <c r="SS866" s="239"/>
      <c r="ST866" s="179" t="s">
        <v>123</v>
      </c>
      <c r="SU866" s="361" t="s">
        <v>1400</v>
      </c>
      <c r="SW866" s="180"/>
      <c r="SX866" s="180">
        <f>VLOOKUP(SU866,$A$879:$F$2508,6,FALSE)</f>
        <v>121</v>
      </c>
      <c r="SY866" s="179" t="s">
        <v>67</v>
      </c>
      <c r="SZ866" s="10">
        <f>SX866*1.2</f>
        <v>145.19999999999999</v>
      </c>
      <c r="TA866" s="10"/>
      <c r="TB866" s="239"/>
      <c r="TC866" s="179" t="s">
        <v>123</v>
      </c>
      <c r="TD866" s="369" t="s">
        <v>183</v>
      </c>
      <c r="TF866" s="180"/>
      <c r="TG866" s="180" t="e">
        <f>VLOOKUP(TD866,$A$879:$F$2508,6,FALSE)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1" t="s">
        <v>3310</v>
      </c>
      <c r="TO866" s="180"/>
      <c r="TP866" s="180">
        <f>VLOOKUP(TM866,$A$879:$F$2508,6,FALSE)</f>
        <v>0</v>
      </c>
      <c r="TQ866" s="179" t="s">
        <v>67</v>
      </c>
      <c r="TR866" s="10">
        <f>TP866*1.2</f>
        <v>0</v>
      </c>
      <c r="TS866" s="10"/>
      <c r="TT866" s="239"/>
      <c r="TU866" s="179" t="s">
        <v>123</v>
      </c>
      <c r="TV866" s="361" t="s">
        <v>2602</v>
      </c>
      <c r="TX866" s="180"/>
      <c r="TY866" s="180">
        <f>VLOOKUP(TV866,$A$879:$F$2508,6,FALSE)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1" t="s">
        <v>3484</v>
      </c>
      <c r="UG866" s="180"/>
      <c r="UH866" s="180">
        <f>VLOOKUP(UE866,$A$879:$F$2508,6,FALSE)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9" t="s">
        <v>183</v>
      </c>
      <c r="UP866" s="180"/>
      <c r="UQ866" s="180" t="e">
        <f>VLOOKUP(UN866,$A$879:$F$2508,6,FALSE)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1" t="s">
        <v>3396</v>
      </c>
      <c r="UY866" s="180"/>
      <c r="UZ866" s="180">
        <f>VLOOKUP(UW866,$A$879:$F$2508,6,FALSE)</f>
        <v>0</v>
      </c>
      <c r="VA866" s="179" t="s">
        <v>67</v>
      </c>
      <c r="VB866" s="10">
        <f>UZ866*1.2</f>
        <v>0</v>
      </c>
      <c r="VC866" s="10"/>
      <c r="VD866" s="239"/>
      <c r="VE866" s="179" t="s">
        <v>123</v>
      </c>
      <c r="VF866" s="369" t="s">
        <v>183</v>
      </c>
      <c r="VH866" s="180"/>
      <c r="VI866" s="180" t="e">
        <f>VLOOKUP(VF866,$A$879:$F$2508,6,FALSE)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1" t="s">
        <v>3396</v>
      </c>
      <c r="VQ866" s="180"/>
      <c r="VR866" s="180">
        <f>VLOOKUP(VO866,$A$879:$F$2508,6,FALSE)</f>
        <v>0</v>
      </c>
      <c r="VS866" s="179" t="s">
        <v>67</v>
      </c>
      <c r="VT866" s="10">
        <f>VR866*1.2</f>
        <v>0</v>
      </c>
      <c r="VU866" s="10"/>
      <c r="VV866" s="239"/>
      <c r="VW866" s="179" t="s">
        <v>123</v>
      </c>
      <c r="VX866" s="369" t="s">
        <v>183</v>
      </c>
      <c r="VZ866" s="180"/>
      <c r="WA866" s="180" t="e">
        <f>VLOOKUP(VX866,$A$879:$F$2508,6,FALSE)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1" t="s">
        <v>3509</v>
      </c>
      <c r="WI866" s="180"/>
      <c r="WJ866" s="180">
        <f>VLOOKUP(WG866,$A$879:$F$2508,6,FALSE)</f>
        <v>79</v>
      </c>
      <c r="WK866" s="179" t="s">
        <v>67</v>
      </c>
      <c r="WL866" s="10">
        <f>WJ866*1.2</f>
        <v>94.8</v>
      </c>
      <c r="WN866" s="239"/>
      <c r="WO866" s="179" t="s">
        <v>123</v>
      </c>
      <c r="WP866" s="361" t="s">
        <v>2120</v>
      </c>
      <c r="WQ866" s="180"/>
      <c r="WR866" s="180"/>
      <c r="WS866" s="180">
        <f>VLOOKUP(WP866,$A$879:$F$2508,6,FALSE)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1" t="s">
        <v>831</v>
      </c>
      <c r="XA866" s="180"/>
      <c r="XB866" s="180">
        <f>VLOOKUP(WY866,$A$879:$F$2508,6,FALSE)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1" t="s">
        <v>2617</v>
      </c>
      <c r="XJ866" s="180"/>
      <c r="XK866" s="180">
        <f>VLOOKUP(XH866,$A$879:$F$2508,6,FALSE)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1" t="s">
        <v>2565</v>
      </c>
      <c r="XS866" s="180"/>
      <c r="XT866" s="180">
        <f>VLOOKUP(XQ866,$A$879:$F$2508,6,FALSE)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1" t="s">
        <v>3353</v>
      </c>
      <c r="YB866" s="180"/>
      <c r="YC866" s="180">
        <f>VLOOKUP(XZ866,$A$879:$F$2508,6,FALSE)</f>
        <v>0</v>
      </c>
      <c r="YD866" s="179" t="s">
        <v>67</v>
      </c>
      <c r="YE866" s="10">
        <f>YC866*1.2</f>
        <v>0</v>
      </c>
      <c r="YG866" s="239"/>
      <c r="YH866" s="179" t="s">
        <v>123</v>
      </c>
      <c r="YI866" s="361" t="s">
        <v>2330</v>
      </c>
      <c r="YK866" s="180"/>
      <c r="YL866" s="180">
        <f>VLOOKUP(YI866,$A$879:$F$2508,6,FALSE)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1" t="s">
        <v>2561</v>
      </c>
      <c r="YT866" s="180"/>
      <c r="YU866" s="180">
        <f>VLOOKUP(YR866,$A$879:$F$2508,6,FALSE)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1" t="s">
        <v>2490</v>
      </c>
      <c r="ZC866" s="180"/>
      <c r="ZD866" s="180">
        <f>VLOOKUP(ZA866,$A$879:$F$2508,6,FALSE)</f>
        <v>2</v>
      </c>
      <c r="ZE866" s="179" t="s">
        <v>67</v>
      </c>
      <c r="ZF866" s="10">
        <f>ZD866*1.2</f>
        <v>2.4</v>
      </c>
      <c r="ZH866" s="239"/>
      <c r="ZI866" s="179" t="s">
        <v>123</v>
      </c>
      <c r="ZJ866" s="361" t="s">
        <v>727</v>
      </c>
      <c r="ZL866" s="180"/>
      <c r="ZM866" s="180">
        <f>VLOOKUP(ZJ866,$A$879:$F$2508,6,FALSE)</f>
        <v>5</v>
      </c>
      <c r="ZN866" s="179" t="s">
        <v>67</v>
      </c>
      <c r="ZO866" s="10">
        <f>ZM866*1.2</f>
        <v>6</v>
      </c>
      <c r="ZQ866" s="239"/>
      <c r="ZR866" s="179" t="s">
        <v>123</v>
      </c>
      <c r="ZS866" s="361" t="s">
        <v>1379</v>
      </c>
      <c r="ZU866" s="180"/>
      <c r="ZV866" s="180">
        <f>VLOOKUP(ZS866,$A$879:$F$2508,6,FALSE)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1" t="s">
        <v>3527</v>
      </c>
      <c r="AAD866" s="180"/>
      <c r="AAE866" s="180">
        <f>VLOOKUP(AAB866,$A$879:$F$2508,6,FALSE)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VLOOKUP(AAK866,$A$879:$F$2508,6,FALSE)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1" t="s">
        <v>2660</v>
      </c>
      <c r="AAV866" s="180"/>
      <c r="AAW866" s="180">
        <f>VLOOKUP(AAT866,$A$879:$F$2508,6,FALSE)</f>
        <v>0</v>
      </c>
      <c r="AAX866" s="179" t="s">
        <v>67</v>
      </c>
      <c r="AAY866" s="10">
        <f>AAW866*1.2</f>
        <v>0</v>
      </c>
      <c r="AAZ866" s="10"/>
      <c r="ABA866" s="239"/>
      <c r="ABB866" s="179" t="s">
        <v>123</v>
      </c>
      <c r="ABC866" s="375" t="s">
        <v>3509</v>
      </c>
      <c r="ABE866" s="180"/>
      <c r="ABF866" s="180">
        <f>VLOOKUP(ABC866,$A$879:$F$2508,6,FALSE)</f>
        <v>79</v>
      </c>
      <c r="ABG866" s="179" t="s">
        <v>67</v>
      </c>
      <c r="ABH866" s="10">
        <f>ABF866*1.2</f>
        <v>94.8</v>
      </c>
      <c r="ABI866" s="10"/>
      <c r="ABJ866" s="239"/>
      <c r="ABK866" s="179" t="s">
        <v>123</v>
      </c>
      <c r="ABL866" s="361" t="s">
        <v>2027</v>
      </c>
      <c r="ABN866" s="180"/>
      <c r="ABO866" s="180">
        <f>VLOOKUP(ABL866,$A$879:$F$2508,6,FALSE)</f>
        <v>0</v>
      </c>
      <c r="ABP866" s="179" t="s">
        <v>67</v>
      </c>
      <c r="ABQ866" s="10">
        <f>ABO866*1.2</f>
        <v>0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VLOOKUP(ABU866,$A$879:$F$2508,6,FALSE)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VLOOKUP(ACD866,$A$879:$F$2508,6,FALSE)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VLOOKUP(ACM866,$A$879:$F$2508,6,FALSE)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VLOOKUP(ACV866,$A$879:$F$2508,6,FALSE)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1" t="s">
        <v>3376</v>
      </c>
      <c r="ADG866" s="180"/>
      <c r="ADH866" s="180">
        <f>VLOOKUP(ADE866,$A$879:$F$2508,6,FALSE)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VLOOKUP(ADN866,$A$879:$F$2508,6,FALSE)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1" t="s">
        <v>3466</v>
      </c>
      <c r="ADY866" s="180"/>
      <c r="ADZ866" s="180">
        <f>VLOOKUP(ADW866,$A$879:$F$2508,6,FALSE)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VLOOKUP(AEF866,$A$879:$F$2508,6,FALSE)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VLOOKUP(AEO866,$A$879:$F$2508,6,FALSE)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VLOOKUP(AEX866,$A$879:$F$2508,6,FALSE)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VLOOKUP(AFG866,$A$879:$F$2508,6,FALSE)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VLOOKUP(AFP866,$A$879:$F$2508,6,FALSE)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1" t="s">
        <v>471</v>
      </c>
      <c r="AGA866" s="180"/>
      <c r="AGB866" s="180">
        <f>VLOOKUP(AFY866,$A$879:$F$2508,6,FALSE)</f>
        <v>18</v>
      </c>
      <c r="AGC866" s="179" t="s">
        <v>67</v>
      </c>
      <c r="AGD866" s="10">
        <f>AGB866*1.2</f>
        <v>21.599999999999998</v>
      </c>
      <c r="AGE866" s="10"/>
      <c r="AGF866" s="239"/>
      <c r="AGG866" s="179" t="s">
        <v>123</v>
      </c>
      <c r="AGH866" s="361" t="s">
        <v>2660</v>
      </c>
      <c r="AGJ866" s="180"/>
      <c r="AGK866" s="180">
        <f>VLOOKUP(AGH866,$A$879:$F$2508,6,FALSE)</f>
        <v>0</v>
      </c>
      <c r="AGL866" s="179" t="s">
        <v>67</v>
      </c>
      <c r="AGM866" s="10">
        <f>AGK866*1.2</f>
        <v>0</v>
      </c>
      <c r="AGN866" s="10"/>
      <c r="AGO866" s="239"/>
      <c r="AGP866" s="179" t="s">
        <v>123</v>
      </c>
      <c r="AGQ866" s="361" t="s">
        <v>1145</v>
      </c>
      <c r="AGS866" s="180"/>
      <c r="AGT866" s="180">
        <f>VLOOKUP(AGQ866,$A$879:$F$2508,6,FALSE)</f>
        <v>11</v>
      </c>
      <c r="AGU866" s="179" t="s">
        <v>67</v>
      </c>
      <c r="AGV866" s="10">
        <f>AGT866*1.2</f>
        <v>13.2</v>
      </c>
      <c r="AGW866" s="10"/>
      <c r="AGX866" s="239"/>
      <c r="AGY866" s="179" t="s">
        <v>123</v>
      </c>
      <c r="AGZ866" s="361" t="s">
        <v>1400</v>
      </c>
      <c r="AHB866" s="180"/>
      <c r="AHC866" s="180">
        <f>VLOOKUP(AGZ866,$A$879:$F$2508,6,FALSE)</f>
        <v>121</v>
      </c>
      <c r="AHD866" s="179" t="s">
        <v>67</v>
      </c>
      <c r="AHE866" s="10">
        <f>AHC866*1.2</f>
        <v>145.19999999999999</v>
      </c>
      <c r="AHF866" s="10"/>
      <c r="AHG866" s="239"/>
      <c r="AHH866" s="179" t="s">
        <v>123</v>
      </c>
      <c r="AHI866" s="441" t="s">
        <v>3509</v>
      </c>
      <c r="AHK866" s="180"/>
      <c r="AHL866" s="180">
        <f>VLOOKUP(AHI866,$A$879:$F$2508,6,FALSE)</f>
        <v>79</v>
      </c>
      <c r="AHM866" s="179" t="s">
        <v>67</v>
      </c>
      <c r="AHN866" s="10">
        <f>AHL866*1.2</f>
        <v>94.8</v>
      </c>
      <c r="AHO866" s="10"/>
      <c r="AHP866" s="239"/>
      <c r="AHQ866" s="179" t="s">
        <v>123</v>
      </c>
      <c r="AHR866" s="361" t="s">
        <v>3509</v>
      </c>
      <c r="AHT866" s="180"/>
      <c r="AHU866" s="180">
        <f>VLOOKUP(AHR866,$A$879:$F$2508,6,FALSE)</f>
        <v>79</v>
      </c>
      <c r="AHV866" s="179" t="s">
        <v>67</v>
      </c>
      <c r="AHW866" s="10">
        <f>AHU866*1.2</f>
        <v>94.8</v>
      </c>
      <c r="AHX866" s="10"/>
      <c r="AHY866" s="239"/>
      <c r="AHZ866" s="179" t="s">
        <v>123</v>
      </c>
      <c r="AIA866" s="361" t="s">
        <v>3343</v>
      </c>
      <c r="AIC866" s="180"/>
      <c r="AID866" s="180">
        <f>VLOOKUP(AIA866,$A$879:$F$2508,6,FALSE)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1" t="s">
        <v>3509</v>
      </c>
      <c r="AIL866" s="180"/>
      <c r="AIM866" s="180">
        <f>VLOOKUP(AIJ866,$A$879:$F$2508,6,FALSE)</f>
        <v>79</v>
      </c>
      <c r="AIN866" s="179" t="s">
        <v>67</v>
      </c>
      <c r="AIO866" s="10">
        <f>AIM866*1.2</f>
        <v>94.8</v>
      </c>
      <c r="AIP866" s="10"/>
      <c r="AIQ866" s="239"/>
      <c r="AIR866" s="179" t="s">
        <v>123</v>
      </c>
      <c r="AIS866" s="361" t="s">
        <v>471</v>
      </c>
      <c r="AIU866" s="180"/>
      <c r="AIV866" s="180">
        <f>VLOOKUP(AIS866,$A$879:$F$2508,6,FALSE)</f>
        <v>18</v>
      </c>
      <c r="AIW866" s="179" t="s">
        <v>67</v>
      </c>
      <c r="AIX866" s="10">
        <f>AIV866*1.2</f>
        <v>21.599999999999998</v>
      </c>
      <c r="AIY866" s="10"/>
      <c r="AIZ866" s="239"/>
      <c r="AJA866" s="179" t="s">
        <v>123</v>
      </c>
      <c r="AJB866" s="371" t="s">
        <v>2330</v>
      </c>
      <c r="AJD866" s="180"/>
      <c r="AJE866" s="180">
        <f>VLOOKUP(AJB866,$A$879:$F$2508,6,FALSE)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1" t="s">
        <v>2120</v>
      </c>
      <c r="AJM866" s="180"/>
      <c r="AJN866" s="180">
        <f>VLOOKUP(AJK866,$A$879:$F$2508,6,FALSE)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7" t="s">
        <v>1796</v>
      </c>
      <c r="AJV866" s="180"/>
      <c r="AJW866" s="180">
        <f>VLOOKUP(AJT866,$A$879:$F$2508,6,FALSE)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1" t="s">
        <v>1023</v>
      </c>
      <c r="AKE866" s="180"/>
      <c r="AKF866" s="180">
        <f>VLOOKUP(AKC866,$A$879:$F$2508,6,FALSE)</f>
        <v>2</v>
      </c>
      <c r="AKG866" s="179" t="s">
        <v>67</v>
      </c>
      <c r="AKH866" s="10">
        <f>AKF866*1.2</f>
        <v>2.4</v>
      </c>
      <c r="AKI866" s="10"/>
      <c r="AKJ866" s="239"/>
      <c r="AKK866" s="179" t="s">
        <v>123</v>
      </c>
      <c r="AKL866" s="361" t="s">
        <v>2465</v>
      </c>
      <c r="AKN866" s="180"/>
      <c r="AKO866" s="180">
        <f>VLOOKUP(AKL866,$A$879:$F$2508,6,FALSE)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1" t="s">
        <v>2120</v>
      </c>
      <c r="AKW866" s="180"/>
      <c r="AKX866" s="180">
        <f>VLOOKUP(AKU866,$A$879:$F$2508,6,FALSE)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1" t="s">
        <v>457</v>
      </c>
      <c r="ALF866" s="180"/>
      <c r="ALG866" s="180">
        <f>VLOOKUP(ALD866,$A$879:$F$2508,6,FALSE)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1" t="s">
        <v>471</v>
      </c>
      <c r="ALO866" s="180"/>
      <c r="ALP866" s="180">
        <f>VLOOKUP(ALM866,$A$879:$F$2508,6,FALSE)</f>
        <v>18</v>
      </c>
      <c r="ALQ866" s="179" t="s">
        <v>67</v>
      </c>
      <c r="ALR866" s="10">
        <f>ALP866*1.2</f>
        <v>21.599999999999998</v>
      </c>
      <c r="ALS866" s="10"/>
      <c r="ALT866" s="239"/>
      <c r="ALU866" s="179" t="s">
        <v>123</v>
      </c>
      <c r="ALV866" s="361" t="s">
        <v>471</v>
      </c>
      <c r="ALX866" s="180"/>
      <c r="ALY866" s="180">
        <f>VLOOKUP(ALV866,$A$879:$F$2508,6,FALSE)</f>
        <v>18</v>
      </c>
      <c r="ALZ866" s="179" t="s">
        <v>67</v>
      </c>
      <c r="AMA866" s="10">
        <f>ALY866*1.2</f>
        <v>21.599999999999998</v>
      </c>
      <c r="AMB866" s="10"/>
      <c r="AMC866" s="239"/>
      <c r="AMD866" s="179" t="s">
        <v>123</v>
      </c>
      <c r="AME866" s="444" t="s">
        <v>507</v>
      </c>
      <c r="AMG866" s="180"/>
      <c r="AMH866" s="180">
        <f>VLOOKUP(AME866,$A$879:$F$2508,6,FALSE)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3" t="s">
        <v>3344</v>
      </c>
      <c r="AMP866" s="180"/>
      <c r="AMQ866" s="180">
        <f>VLOOKUP(AMN866,$A$879:$F$2508,6,FALSE)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1" t="s">
        <v>471</v>
      </c>
      <c r="AMY866" s="180"/>
      <c r="AMZ866" s="180">
        <f>VLOOKUP(AMW866,$A$879:$F$2508,6,FALSE)</f>
        <v>18</v>
      </c>
      <c r="ANA866" s="179" t="s">
        <v>67</v>
      </c>
      <c r="ANB866" s="10">
        <f>AMZ866*1.2</f>
        <v>21.599999999999998</v>
      </c>
      <c r="ANC866" s="10"/>
      <c r="AND866" s="239"/>
      <c r="ANE866" s="179" t="s">
        <v>123</v>
      </c>
      <c r="ANF866" s="361" t="s">
        <v>3509</v>
      </c>
      <c r="ANH866" s="180"/>
      <c r="ANI866" s="180">
        <f>VLOOKUP(ANF866,$A$879:$F$2508,6,FALSE)</f>
        <v>79</v>
      </c>
      <c r="ANJ866" s="179" t="s">
        <v>67</v>
      </c>
      <c r="ANK866" s="10">
        <f>ANI866*1.2</f>
        <v>94.8</v>
      </c>
      <c r="ANL866" s="10"/>
      <c r="ANM866" s="239"/>
      <c r="ANN866" s="179" t="s">
        <v>123</v>
      </c>
      <c r="ANO866" s="371" t="s">
        <v>2330</v>
      </c>
      <c r="ANQ866" s="180"/>
      <c r="ANR866" s="180">
        <f>VLOOKUP(ANO866,$A$879:$F$2508,6,FALSE)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1" t="s">
        <v>471</v>
      </c>
      <c r="ANZ866" s="180"/>
      <c r="AOA866" s="180">
        <f>VLOOKUP(ANX866,$A$879:$F$2508,6,FALSE)</f>
        <v>18</v>
      </c>
      <c r="AOB866" s="179" t="s">
        <v>67</v>
      </c>
      <c r="AOC866" s="10">
        <f>AOA866*1.2</f>
        <v>21.599999999999998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VLOOKUP(AOG866,$A$879:$F$2508,6,FALSE)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1" t="s">
        <v>3216</v>
      </c>
      <c r="AOR866" s="180"/>
      <c r="AOS866" s="180">
        <f>VLOOKUP(AOP866,$A$879:$F$2508,6,FALSE)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7" t="s">
        <v>471</v>
      </c>
      <c r="APA866" s="180"/>
      <c r="APB866" s="180">
        <f>VLOOKUP(AOY866,$A$879:$F$2508,6,FALSE)</f>
        <v>18</v>
      </c>
      <c r="APC866" s="179" t="s">
        <v>67</v>
      </c>
      <c r="APD866" s="10">
        <f>APB866*1.2</f>
        <v>21.599999999999998</v>
      </c>
      <c r="APE866" s="10"/>
      <c r="APF866" s="239"/>
      <c r="APG866" s="179" t="s">
        <v>123</v>
      </c>
      <c r="APH866" s="361" t="s">
        <v>438</v>
      </c>
      <c r="APJ866" s="180"/>
      <c r="APK866" s="180">
        <f>VLOOKUP(APH866,$A$879:$F$2508,6,FALSE)</f>
        <v>0</v>
      </c>
      <c r="APL866" s="179" t="s">
        <v>67</v>
      </c>
      <c r="APM866" s="10">
        <f>APK866*1.2</f>
        <v>0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VLOOKUP(APQ866,$A$879:$F$2508,6,FALSE)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1" t="s">
        <v>3258</v>
      </c>
      <c r="AQB866" s="180"/>
      <c r="AQC866" s="180">
        <f>VLOOKUP(APZ866,$A$879:$F$2508,6,FALSE)</f>
        <v>7</v>
      </c>
      <c r="AQD866" s="179" t="s">
        <v>67</v>
      </c>
      <c r="AQE866" s="10">
        <f>AQC866*1.2</f>
        <v>8.4</v>
      </c>
      <c r="AQF866" s="10"/>
      <c r="AQG866" s="239"/>
      <c r="AQH866" s="179" t="s">
        <v>123</v>
      </c>
      <c r="AQI866" s="361" t="s">
        <v>3509</v>
      </c>
      <c r="AQK866" s="180"/>
      <c r="AQL866" s="180">
        <f>VLOOKUP(AQI866,$A$879:$F$2508,6,FALSE)</f>
        <v>79</v>
      </c>
      <c r="AQM866" s="179" t="s">
        <v>67</v>
      </c>
      <c r="AQN866" s="10">
        <f>AQL866*1.2</f>
        <v>94.8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VLOOKUP(AQR866,$A$879:$F$2508,6,FALSE)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VLOOKUP(ARA866,$A$879:$F$2508,6,FALSE)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VLOOKUP(ARJ866,$A$879:$F$2508,6,FALSE)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VLOOKUP(ARS866,$A$879:$F$2508,6,FALSE)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1" t="s">
        <v>3349</v>
      </c>
      <c r="ASD866" s="180"/>
      <c r="ASE866" s="180">
        <f>VLOOKUP(ASB866,$A$879:$F$2508,6,FALSE)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VLOOKUP(ASK866,$A$879:$F$2508,6,FALSE)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1" t="s">
        <v>3273</v>
      </c>
      <c r="ASV866" s="180"/>
      <c r="ASW866" s="180">
        <f>VLOOKUP(AST866,$A$879:$F$2508,6,FALSE)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VLOOKUP(ATC866,$A$879:$F$2508,6,FALSE)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VLOOKUP(ATL866,$A$879:$F$2508,6,FALSE)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VLOOKUP(ATU866,$A$879:$F$2508,6,FALSE)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VLOOKUP(AUD866,$A$879:$F$2508,6,FALSE)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VLOOKUP(AUM866,$A$879:$F$2508,6,FALSE)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VLOOKUP(AUV866,$A$879:$F$2508,6,FALSE)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VLOOKUP(AVE866,$A$879:$F$2508,6,FALSE)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VLOOKUP(AVN866,$A$879:$F$2508,6,FALSE)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VLOOKUP(AVW866,$A$879:$F$2508,6,FALSE)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VLOOKUP(AWF866,$A$879:$F$2508,6,FALSE)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1" t="s">
        <v>3506</v>
      </c>
      <c r="AWQ866" s="180"/>
      <c r="AWR866" s="180">
        <f>VLOOKUP(AWO866,$A$879:$F$2508,6,FALSE)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1" t="s">
        <v>774</v>
      </c>
      <c r="AWZ866" s="180"/>
      <c r="AXA866" s="180">
        <f>VLOOKUP(AWX866,$A$879:$F$2508,6,FALSE)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1" t="s">
        <v>1381</v>
      </c>
      <c r="AXI866" s="180"/>
      <c r="AXJ866" s="180">
        <f>VLOOKUP(AXG866,$A$879:$F$2508,6,FALSE)</f>
        <v>107</v>
      </c>
      <c r="AXK866" s="179" t="s">
        <v>67</v>
      </c>
      <c r="AXL866" s="10">
        <f>AXJ866*1.2</f>
        <v>128.4</v>
      </c>
      <c r="AXM866" s="10"/>
      <c r="AXN866" s="239"/>
      <c r="AXO866" s="179" t="s">
        <v>123</v>
      </c>
      <c r="AXP866" s="361" t="s">
        <v>3315</v>
      </c>
      <c r="AXR866" s="180"/>
      <c r="AXS866" s="180">
        <f>VLOOKUP(AXP866,$A$879:$F$2508,6,FALSE)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1" t="s">
        <v>471</v>
      </c>
      <c r="AYA866" s="180"/>
      <c r="AYB866" s="180">
        <f>VLOOKUP(AXY866,$A$879:$F$2508,6,FALSE)</f>
        <v>18</v>
      </c>
      <c r="AYC866" s="179" t="s">
        <v>67</v>
      </c>
      <c r="AYD866" s="10">
        <f>AYB866*1.2</f>
        <v>21.599999999999998</v>
      </c>
      <c r="AYE866" s="10"/>
      <c r="AYF866" s="239"/>
      <c r="AYG866" s="179" t="s">
        <v>123</v>
      </c>
      <c r="AYH866" s="361" t="s">
        <v>2465</v>
      </c>
      <c r="AYJ866" s="180"/>
      <c r="AYK866" s="180">
        <f>VLOOKUP(AYH866,$A$879:$F$2508,6,FALSE)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1" t="s">
        <v>3343</v>
      </c>
      <c r="AYS866" s="180"/>
      <c r="AYT866" s="180">
        <f>VLOOKUP(AYQ866,$A$879:$F$2508,6,FALSE)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1" t="s">
        <v>2465</v>
      </c>
      <c r="AZB866" s="180"/>
      <c r="AZC866" s="180">
        <f>VLOOKUP(AYZ866,$A$879:$F$2508,6,FALSE)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1" t="s">
        <v>438</v>
      </c>
      <c r="AZK866" s="180"/>
      <c r="AZL866" s="180">
        <f>VLOOKUP(AZI866,$A$879:$F$2508,6,FALSE)</f>
        <v>0</v>
      </c>
      <c r="AZM866" s="179" t="s">
        <v>67</v>
      </c>
      <c r="AZN866" s="10">
        <f>AZL866*1.2</f>
        <v>0</v>
      </c>
      <c r="AZO866" s="10"/>
      <c r="AZP866" s="239"/>
      <c r="AZQ866" s="179" t="s">
        <v>123</v>
      </c>
      <c r="AZR866" s="361" t="s">
        <v>3261</v>
      </c>
      <c r="AZT866" s="180"/>
      <c r="AZU866" s="180">
        <f>VLOOKUP(AZR866,$A$879:$F$2508,6,FALSE)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1" t="s">
        <v>2539</v>
      </c>
      <c r="BAC866" s="180"/>
      <c r="BAD866" s="180">
        <f>VLOOKUP(BAA866,$A$879:$F$2508,6,FALSE)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41" t="s">
        <v>3427</v>
      </c>
      <c r="BAL866" s="180"/>
      <c r="BAM866" s="180">
        <f>VLOOKUP(BAJ866,$A$879:$F$2508,6,FALSE)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1" t="s">
        <v>744</v>
      </c>
      <c r="BAU866" s="180"/>
      <c r="BAV866" s="180">
        <f>VLOOKUP(BAS866,$A$879:$F$2508,6,FALSE)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1" t="s">
        <v>438</v>
      </c>
      <c r="BBD866" s="180"/>
      <c r="BBE866" s="180">
        <f>VLOOKUP(BBB866,$A$879:$F$2508,6,FALSE)</f>
        <v>0</v>
      </c>
      <c r="BBF866" s="179" t="s">
        <v>67</v>
      </c>
      <c r="BBG866" s="10">
        <f>BBE866*1.2</f>
        <v>0</v>
      </c>
      <c r="BBH866" s="10"/>
      <c r="BBI866" s="239"/>
      <c r="BBJ866" s="179" t="s">
        <v>123</v>
      </c>
      <c r="BBK866" s="361" t="s">
        <v>1381</v>
      </c>
      <c r="BBM866" s="180"/>
      <c r="BBN866" s="180">
        <f>VLOOKUP(BBK866,$A$879:$F$2508,6,FALSE)</f>
        <v>107</v>
      </c>
      <c r="BBO866" s="179" t="s">
        <v>67</v>
      </c>
      <c r="BBP866" s="10">
        <f>BBN866*1.2</f>
        <v>128.4</v>
      </c>
      <c r="BBQ866" s="10"/>
      <c r="BBR866" s="239"/>
      <c r="BBS866" s="179" t="s">
        <v>123</v>
      </c>
      <c r="BBT866" s="367" t="s">
        <v>2660</v>
      </c>
      <c r="BBV866" s="180"/>
      <c r="BBW866" s="180">
        <f>VLOOKUP(BBT866,$A$879:$F$2508,6,FALSE)</f>
        <v>0</v>
      </c>
      <c r="BBX866" s="179" t="s">
        <v>67</v>
      </c>
      <c r="BBY866" s="10">
        <f>BBW866*1.2</f>
        <v>0</v>
      </c>
      <c r="BBZ866" s="10"/>
      <c r="BCA866" s="239"/>
      <c r="BCB866" s="179" t="s">
        <v>123</v>
      </c>
      <c r="BCC866" s="361" t="s">
        <v>2575</v>
      </c>
      <c r="BCE866" s="180"/>
      <c r="BCF866" s="180">
        <f>VLOOKUP(BCC866,$A$879:$F$2508,6,FALSE)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1" t="s">
        <v>2120</v>
      </c>
      <c r="BCN866" s="180"/>
      <c r="BCO866" s="180">
        <f>VLOOKUP(BCL866,$A$879:$F$2508,6,FALSE)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1" t="s">
        <v>3483</v>
      </c>
      <c r="BCW866" s="180"/>
      <c r="BCX866" s="180">
        <f>VLOOKUP(BCU866,$A$879:$F$2508,6,FALSE)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7" t="s">
        <v>1400</v>
      </c>
      <c r="BDF866" s="180"/>
      <c r="BDG866" s="180">
        <f>VLOOKUP(BDD866,$A$879:$F$2508,6,FALSE)</f>
        <v>121</v>
      </c>
      <c r="BDH866" s="179" t="s">
        <v>67</v>
      </c>
      <c r="BDI866" s="10">
        <f>BDG866*1.2</f>
        <v>145.19999999999999</v>
      </c>
      <c r="BDJ866" s="10"/>
      <c r="BDK866" s="239"/>
      <c r="BDL866" s="179" t="s">
        <v>123</v>
      </c>
      <c r="BDM866" s="361" t="s">
        <v>3509</v>
      </c>
      <c r="BDO866" s="180"/>
      <c r="BDP866" s="180">
        <f>VLOOKUP(BDM866,$A$879:$F$2508,6,FALSE)</f>
        <v>79</v>
      </c>
      <c r="BDQ866" s="179" t="s">
        <v>67</v>
      </c>
      <c r="BDR866" s="10">
        <f>BDP866*1.2</f>
        <v>94.8</v>
      </c>
      <c r="BDS866" s="10"/>
      <c r="BDT866" s="239"/>
      <c r="BDU866" s="179" t="s">
        <v>123</v>
      </c>
      <c r="BDV866" s="361" t="s">
        <v>587</v>
      </c>
      <c r="BDX866" s="180"/>
      <c r="BDY866" s="180">
        <f>VLOOKUP(BDV866,$A$879:$F$2508,6,FALSE)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1" t="s">
        <v>3510</v>
      </c>
      <c r="BEG866" s="180"/>
      <c r="BEH866" s="180">
        <f>VLOOKUP(BEE866,$A$879:$F$2508,6,FALSE)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1" t="s">
        <v>3270</v>
      </c>
      <c r="BEP866" s="180"/>
      <c r="BEQ866" s="180">
        <f>VLOOKUP(BEN866,$A$879:$F$2508,6,FALSE)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1" t="s">
        <v>495</v>
      </c>
      <c r="BEY866" s="180"/>
      <c r="BEZ866" s="180">
        <f>VLOOKUP(BEW866,$A$879:$F$2508,6,FALSE)</f>
        <v>1</v>
      </c>
      <c r="BFA866" s="179" t="s">
        <v>67</v>
      </c>
      <c r="BFB866" s="10">
        <f>BEZ866*1.2</f>
        <v>1.2</v>
      </c>
      <c r="BFC866" s="10"/>
      <c r="BFD866" s="239"/>
      <c r="BFE866" s="179" t="s">
        <v>123</v>
      </c>
      <c r="BFF866" s="361" t="s">
        <v>430</v>
      </c>
      <c r="BFH866" s="180"/>
      <c r="BFI866" s="180">
        <f>VLOOKUP(BFF866,$A$879:$F$2508,6,FALSE)</f>
        <v>9</v>
      </c>
      <c r="BFJ866" s="179" t="s">
        <v>67</v>
      </c>
      <c r="BFK866" s="10">
        <f>BFI866*1.2</f>
        <v>10.799999999999999</v>
      </c>
      <c r="BFL866" s="10"/>
      <c r="BFM866" s="239"/>
      <c r="BFN866" s="179" t="s">
        <v>123</v>
      </c>
      <c r="BFO866" s="361" t="s">
        <v>2490</v>
      </c>
      <c r="BFQ866" s="180"/>
      <c r="BFR866" s="180">
        <f>VLOOKUP(BFO866,$A$879:$F$2508,6,FALSE)</f>
        <v>2</v>
      </c>
      <c r="BFS866" s="179" t="s">
        <v>67</v>
      </c>
      <c r="BFT866" s="10">
        <f>BFR866*1.2</f>
        <v>2.4</v>
      </c>
      <c r="BFU866" s="10"/>
      <c r="BFV866" s="239"/>
      <c r="BFW866" s="179" t="s">
        <v>123</v>
      </c>
      <c r="BFX866" s="371" t="s">
        <v>608</v>
      </c>
      <c r="BFZ866" s="180"/>
      <c r="BGA866" s="180">
        <f>VLOOKUP(BFX866,$A$879:$F$2508,6,FALSE)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1" t="s">
        <v>831</v>
      </c>
      <c r="BGI866" s="180"/>
      <c r="BGJ866" s="180">
        <f>VLOOKUP(BGG866,$A$879:$F$2508,6,FALSE)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1" t="s">
        <v>3344</v>
      </c>
      <c r="BGR866" s="180"/>
      <c r="BGS866" s="180">
        <f>VLOOKUP(BGP866,$A$879:$F$2508,6,FALSE)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1" t="s">
        <v>3169</v>
      </c>
      <c r="BHA866" s="180"/>
      <c r="BHB866" s="180">
        <f>VLOOKUP(BGY866,$A$879:$F$2508,6,FALSE)</f>
        <v>11</v>
      </c>
      <c r="BHC866" s="179" t="s">
        <v>67</v>
      </c>
      <c r="BHD866" s="10">
        <f>BHB866*1.2</f>
        <v>13.2</v>
      </c>
      <c r="BHE866" s="10"/>
    </row>
    <row r="867" spans="1:1565" s="14" customFormat="1" ht="15">
      <c r="A867" s="179" t="s">
        <v>124</v>
      </c>
      <c r="B867" s="363" t="s">
        <v>3344</v>
      </c>
      <c r="D867" s="180"/>
      <c r="E867" s="180">
        <f>VLOOKUP(B867,$A$879:$F$2508,6,FALSE)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1" t="s">
        <v>973</v>
      </c>
      <c r="M867" s="180"/>
      <c r="N867" s="180">
        <f>VLOOKUP(K867,$A$879:$F$2508,6,FALSE)</f>
        <v>0</v>
      </c>
      <c r="O867" s="179" t="s">
        <v>69</v>
      </c>
      <c r="P867" s="10">
        <f>N867*1.1</f>
        <v>0</v>
      </c>
      <c r="Q867" s="10"/>
      <c r="R867" s="233"/>
      <c r="S867" s="179" t="s">
        <v>124</v>
      </c>
      <c r="T867" s="361" t="s">
        <v>587</v>
      </c>
      <c r="V867" s="180"/>
      <c r="W867" s="180">
        <f>VLOOKUP(T867,$A$879:$F$2508,6,FALSE)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1" t="s">
        <v>3509</v>
      </c>
      <c r="AE867" s="180"/>
      <c r="AF867" s="180">
        <f>VLOOKUP(AC867,$A$879:$F$2508,6,FALSE)</f>
        <v>79</v>
      </c>
      <c r="AG867" s="179" t="s">
        <v>69</v>
      </c>
      <c r="AH867" s="10">
        <f>AF867*1.1</f>
        <v>86.9</v>
      </c>
      <c r="AI867" s="10"/>
      <c r="AJ867" s="233"/>
      <c r="AK867" s="179" t="s">
        <v>124</v>
      </c>
      <c r="AL867" s="361" t="s">
        <v>3509</v>
      </c>
      <c r="AN867" s="180"/>
      <c r="AO867" s="180">
        <f>VLOOKUP(AL867,$A$879:$F$2508,6,FALSE)</f>
        <v>79</v>
      </c>
      <c r="AP867" s="179" t="s">
        <v>69</v>
      </c>
      <c r="AQ867" s="10">
        <f>AO867*1.1</f>
        <v>86.9</v>
      </c>
      <c r="AR867" s="10"/>
      <c r="AS867" s="233"/>
      <c r="AT867" s="179" t="s">
        <v>124</v>
      </c>
      <c r="AU867" s="361" t="s">
        <v>3344</v>
      </c>
      <c r="AW867" s="180"/>
      <c r="AX867" s="180">
        <f>VLOOKUP(AU867,$A$879:$F$2508,6,FALSE)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1" t="s">
        <v>2330</v>
      </c>
      <c r="BF867" s="180"/>
      <c r="BG867" s="180">
        <f>VLOOKUP(BD867,$A$879:$F$2508,6,FALSE)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1" t="s">
        <v>1023</v>
      </c>
      <c r="BO867" s="180"/>
      <c r="BP867" s="180">
        <f>VLOOKUP(BM867,$A$879:$F$2508,6,FALSE)</f>
        <v>2</v>
      </c>
      <c r="BQ867" s="179" t="s">
        <v>69</v>
      </c>
      <c r="BR867" s="10">
        <f>BP867*1.1</f>
        <v>2.2000000000000002</v>
      </c>
      <c r="BS867" s="10"/>
      <c r="BT867" s="233"/>
      <c r="BU867" s="179" t="s">
        <v>124</v>
      </c>
      <c r="BV867" s="361" t="s">
        <v>841</v>
      </c>
      <c r="BX867" s="180"/>
      <c r="BY867" s="180">
        <f>VLOOKUP(BV867,$A$879:$F$2508,6,FALSE)</f>
        <v>0</v>
      </c>
      <c r="BZ867" s="179" t="s">
        <v>69</v>
      </c>
      <c r="CA867" s="10">
        <f>BY867*1.1</f>
        <v>0</v>
      </c>
      <c r="CB867" s="10"/>
      <c r="CC867" s="233"/>
      <c r="CD867" s="179" t="s">
        <v>124</v>
      </c>
      <c r="CE867" s="361" t="s">
        <v>2573</v>
      </c>
      <c r="CG867" s="180"/>
      <c r="CH867" s="180">
        <f>VLOOKUP(CE867,$A$879:$F$2508,6,FALSE)</f>
        <v>12</v>
      </c>
      <c r="CI867" s="179" t="s">
        <v>69</v>
      </c>
      <c r="CJ867" s="10">
        <f>CH867*1.1</f>
        <v>13.200000000000001</v>
      </c>
      <c r="CK867" s="10"/>
      <c r="CL867" s="233"/>
      <c r="CM867" s="179" t="s">
        <v>124</v>
      </c>
      <c r="CN867" s="361" t="s">
        <v>2330</v>
      </c>
      <c r="CP867" s="180"/>
      <c r="CQ867" s="180">
        <f>VLOOKUP(CN867,$A$879:$F$2508,6,FALSE)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1" t="s">
        <v>1400</v>
      </c>
      <c r="CY867" s="180"/>
      <c r="CZ867" s="180">
        <f>VLOOKUP(CW867,$A$879:$F$2508,6,FALSE)</f>
        <v>121</v>
      </c>
      <c r="DA867" s="179" t="s">
        <v>69</v>
      </c>
      <c r="DB867" s="10">
        <f>CZ867*1.1</f>
        <v>133.10000000000002</v>
      </c>
      <c r="DC867" s="10"/>
      <c r="DD867" s="233"/>
      <c r="DE867" s="179" t="s">
        <v>124</v>
      </c>
      <c r="DF867" s="361" t="s">
        <v>3344</v>
      </c>
      <c r="DH867" s="180"/>
      <c r="DI867" s="180">
        <f>VLOOKUP(DF867,$A$879:$F$2508,6,FALSE)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1" t="s">
        <v>1400</v>
      </c>
      <c r="DQ867" s="180"/>
      <c r="DR867" s="180">
        <f>VLOOKUP(DO867,$A$879:$F$2508,6,FALSE)</f>
        <v>121</v>
      </c>
      <c r="DS867" s="179" t="s">
        <v>69</v>
      </c>
      <c r="DT867" s="10">
        <f>DR867*1.1</f>
        <v>133.10000000000002</v>
      </c>
      <c r="DU867" s="10"/>
      <c r="DV867" s="233"/>
      <c r="DW867" s="179" t="s">
        <v>124</v>
      </c>
      <c r="DX867" s="361" t="s">
        <v>2632</v>
      </c>
      <c r="DZ867" s="180"/>
      <c r="EA867" s="180">
        <f>VLOOKUP(DX867,$A$879:$F$2508,6,FALSE)</f>
        <v>1</v>
      </c>
      <c r="EB867" s="179" t="s">
        <v>69</v>
      </c>
      <c r="EC867" s="10">
        <f>EA867*1.1</f>
        <v>1.1000000000000001</v>
      </c>
      <c r="ED867" s="10"/>
      <c r="EE867" s="233"/>
      <c r="EF867" s="179" t="s">
        <v>124</v>
      </c>
      <c r="EG867" s="361" t="s">
        <v>1007</v>
      </c>
      <c r="EI867" s="180"/>
      <c r="EJ867" s="180">
        <f>VLOOKUP(EG867,$A$879:$F$2508,6,FALSE)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1" t="s">
        <v>973</v>
      </c>
      <c r="ER867" s="180"/>
      <c r="ES867" s="180">
        <f>VLOOKUP(EP867,$A$879:$F$2508,6,FALSE)</f>
        <v>0</v>
      </c>
      <c r="ET867" s="179" t="s">
        <v>69</v>
      </c>
      <c r="EU867" s="10">
        <f>ES867*1.1</f>
        <v>0</v>
      </c>
      <c r="EV867" s="10"/>
      <c r="EW867" s="233"/>
      <c r="EX867" s="179" t="s">
        <v>124</v>
      </c>
      <c r="EY867" s="361" t="s">
        <v>973</v>
      </c>
      <c r="FA867" s="180"/>
      <c r="FB867" s="180">
        <f>VLOOKUP(EY867,$A$879:$F$2508,6,FALSE)</f>
        <v>0</v>
      </c>
      <c r="FC867" s="179" t="s">
        <v>69</v>
      </c>
      <c r="FD867" s="10">
        <f>FB867*1.1</f>
        <v>0</v>
      </c>
      <c r="FE867" s="10"/>
      <c r="FF867" s="233"/>
      <c r="FG867" s="179" t="s">
        <v>124</v>
      </c>
      <c r="FH867" s="361" t="s">
        <v>1381</v>
      </c>
      <c r="FJ867" s="180"/>
      <c r="FK867" s="180">
        <f>VLOOKUP(FH867,$A$879:$F$2508,6,FALSE)</f>
        <v>107</v>
      </c>
      <c r="FL867" s="179" t="s">
        <v>69</v>
      </c>
      <c r="FM867" s="10">
        <f>FK867*1.1</f>
        <v>117.7</v>
      </c>
      <c r="FN867" s="10"/>
      <c r="FO867" s="233"/>
      <c r="FP867" s="179" t="s">
        <v>124</v>
      </c>
      <c r="FQ867" s="361" t="s">
        <v>500</v>
      </c>
      <c r="FS867" s="180"/>
      <c r="FT867" s="180">
        <f>VLOOKUP(FQ867,$A$879:$F$2508,6,FALSE)</f>
        <v>0</v>
      </c>
      <c r="FU867" s="179" t="s">
        <v>69</v>
      </c>
      <c r="FV867" s="10">
        <f>FT867*1.1</f>
        <v>0</v>
      </c>
      <c r="FW867" s="10"/>
      <c r="FX867" s="233"/>
      <c r="FY867" s="179" t="s">
        <v>124</v>
      </c>
      <c r="FZ867" s="369" t="s">
        <v>183</v>
      </c>
      <c r="GB867" s="180"/>
      <c r="GC867" s="180" t="e">
        <f>VLOOKUP(FZ867,$A$879:$F$2508,6,FALSE)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1" t="s">
        <v>2120</v>
      </c>
      <c r="GK867" s="180"/>
      <c r="GL867" s="180">
        <f>VLOOKUP(GI867,$A$879:$F$2508,6,FALSE)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1" t="s">
        <v>3427</v>
      </c>
      <c r="GT867" s="180"/>
      <c r="GU867" s="180">
        <f>VLOOKUP(GR867,$A$879:$F$2508,6,FALSE)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1" t="s">
        <v>3508</v>
      </c>
      <c r="HC867" s="180"/>
      <c r="HD867" s="180">
        <f>VLOOKUP(HA867,$A$879:$F$2508,6,FALSE)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1" t="s">
        <v>3466</v>
      </c>
      <c r="HL867" s="180"/>
      <c r="HM867" s="180">
        <f>VLOOKUP(HJ867,$A$879:$F$2508,6,FALSE)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1" t="s">
        <v>727</v>
      </c>
      <c r="HU867" s="180"/>
      <c r="HV867" s="180">
        <f>VLOOKUP(HS867,$A$879:$F$2508,6,FALSE)</f>
        <v>5</v>
      </c>
      <c r="HW867" s="179" t="s">
        <v>69</v>
      </c>
      <c r="HX867" s="10">
        <f>HV867*1.1</f>
        <v>5.5</v>
      </c>
      <c r="HY867" s="10"/>
      <c r="HZ867" s="233"/>
      <c r="IA867" s="179" t="s">
        <v>124</v>
      </c>
      <c r="IB867" s="361" t="s">
        <v>2124</v>
      </c>
      <c r="ID867" s="180"/>
      <c r="IE867" s="180">
        <f>VLOOKUP(IB867,$A$879:$F$2508,6,FALSE)</f>
        <v>0</v>
      </c>
      <c r="IF867" s="179" t="s">
        <v>69</v>
      </c>
      <c r="IG867" s="10">
        <f>IE867*1.1</f>
        <v>0</v>
      </c>
      <c r="IH867" s="10"/>
      <c r="II867" s="233"/>
      <c r="IJ867" s="179" t="s">
        <v>124</v>
      </c>
      <c r="IK867" s="361" t="s">
        <v>1400</v>
      </c>
      <c r="IM867" s="180"/>
      <c r="IN867" s="180">
        <f>VLOOKUP(IK867,$A$879:$F$2508,6,FALSE)</f>
        <v>121</v>
      </c>
      <c r="IO867" s="179" t="s">
        <v>69</v>
      </c>
      <c r="IP867" s="10">
        <f>IN867*1.1</f>
        <v>133.10000000000002</v>
      </c>
      <c r="IQ867" s="10"/>
      <c r="IR867" s="233"/>
      <c r="IS867" s="179" t="s">
        <v>124</v>
      </c>
      <c r="IT867" s="361" t="s">
        <v>596</v>
      </c>
      <c r="IV867" s="180"/>
      <c r="IW867" s="180">
        <f>VLOOKUP(IT867,$A$879:$F$2508,6,FALSE)</f>
        <v>0</v>
      </c>
      <c r="IX867" s="179" t="s">
        <v>69</v>
      </c>
      <c r="IY867" s="10">
        <f>IW867*1.1</f>
        <v>0</v>
      </c>
      <c r="IZ867" s="10"/>
      <c r="JA867" s="233"/>
      <c r="JB867" s="179" t="s">
        <v>124</v>
      </c>
      <c r="JC867" s="361" t="s">
        <v>2140</v>
      </c>
      <c r="JE867" s="180"/>
      <c r="JF867" s="180">
        <f>VLOOKUP(JC867,$A$879:$F$2508,6,FALSE)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1" t="s">
        <v>2330</v>
      </c>
      <c r="JN867" s="180"/>
      <c r="JO867" s="180">
        <f>VLOOKUP(JL867,$A$879:$F$2508,6,FALSE)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1" t="s">
        <v>507</v>
      </c>
      <c r="JW867" s="180"/>
      <c r="JX867" s="180">
        <f>VLOOKUP(JU867,$A$879:$F$2508,6,FALSE)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9" t="s">
        <v>183</v>
      </c>
      <c r="KF867" s="180"/>
      <c r="KG867" s="180" t="e">
        <f>VLOOKUP(KD867,$A$879:$F$2508,6,FALSE)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1" t="s">
        <v>2488</v>
      </c>
      <c r="KO867" s="180"/>
      <c r="KP867" s="180">
        <f>VLOOKUP(KM867,$A$879:$F$2508,6,FALSE)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1" t="s">
        <v>963</v>
      </c>
      <c r="KX867" s="180"/>
      <c r="KY867" s="180">
        <f>VLOOKUP(KV867,$A$879:$F$2508,6,FALSE)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9" t="s">
        <v>183</v>
      </c>
      <c r="LG867" s="180"/>
      <c r="LH867" s="180" t="e">
        <f>VLOOKUP(LE867,$A$879:$F$2508,6,FALSE)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1" t="s">
        <v>457</v>
      </c>
      <c r="LP867" s="180"/>
      <c r="LQ867" s="180">
        <f>VLOOKUP(LN867,$A$879:$F$2508,6,FALSE)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1" t="s">
        <v>3314</v>
      </c>
      <c r="LY867" s="180"/>
      <c r="LZ867" s="180">
        <f>VLOOKUP(LW867,$A$879:$F$2508,6,FALSE)</f>
        <v>0</v>
      </c>
      <c r="MA867" s="179" t="s">
        <v>69</v>
      </c>
      <c r="MB867" s="10">
        <f>LZ867*1.1</f>
        <v>0</v>
      </c>
      <c r="MC867" s="10"/>
      <c r="MD867" s="233"/>
      <c r="ME867" s="179" t="s">
        <v>124</v>
      </c>
      <c r="MF867" s="361" t="s">
        <v>3431</v>
      </c>
      <c r="MH867" s="180"/>
      <c r="MI867" s="180">
        <f>VLOOKUP(MF867,$A$879:$F$2508,6,FALSE)</f>
        <v>9</v>
      </c>
      <c r="MJ867" s="179" t="s">
        <v>69</v>
      </c>
      <c r="MK867" s="10">
        <f>MI867*1.1</f>
        <v>9.9</v>
      </c>
      <c r="ML867" s="10"/>
      <c r="MM867" s="233"/>
      <c r="MN867" s="179" t="s">
        <v>124</v>
      </c>
      <c r="MO867" s="369" t="s">
        <v>183</v>
      </c>
      <c r="MQ867" s="180"/>
      <c r="MR867" s="180" t="e">
        <f>VLOOKUP(MO867,$A$879:$F$2508,6,FALSE)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1" t="s">
        <v>471</v>
      </c>
      <c r="MZ867" s="180"/>
      <c r="NA867" s="180">
        <f>VLOOKUP(MX867,$A$879:$F$2508,6,FALSE)</f>
        <v>18</v>
      </c>
      <c r="NB867" s="179" t="s">
        <v>69</v>
      </c>
      <c r="NC867" s="10">
        <f>NA867*1.1</f>
        <v>19.8</v>
      </c>
      <c r="ND867" s="10"/>
      <c r="NE867" s="233"/>
      <c r="NF867" s="179" t="s">
        <v>124</v>
      </c>
      <c r="NG867" s="361" t="s">
        <v>973</v>
      </c>
      <c r="NI867" s="180"/>
      <c r="NJ867" s="180">
        <f>VLOOKUP(NG867,$A$879:$F$2508,6,FALSE)</f>
        <v>0</v>
      </c>
      <c r="NK867" s="179" t="s">
        <v>69</v>
      </c>
      <c r="NL867" s="10">
        <f>NJ867*1.1</f>
        <v>0</v>
      </c>
      <c r="NM867" s="10"/>
      <c r="NN867" s="233"/>
      <c r="NO867" s="179" t="s">
        <v>124</v>
      </c>
      <c r="NP867" s="361" t="s">
        <v>3156</v>
      </c>
      <c r="NR867" s="180"/>
      <c r="NS867" s="180">
        <f>VLOOKUP(NP867,$A$879:$F$2508,6,FALSE)</f>
        <v>6</v>
      </c>
      <c r="NT867" s="179" t="s">
        <v>69</v>
      </c>
      <c r="NU867" s="10">
        <f>NS867*1.1</f>
        <v>6.6000000000000005</v>
      </c>
      <c r="NV867" s="10"/>
      <c r="NW867" s="233"/>
      <c r="NX867" s="179" t="s">
        <v>124</v>
      </c>
      <c r="NY867" s="361" t="s">
        <v>500</v>
      </c>
      <c r="OA867" s="180"/>
      <c r="OB867" s="180">
        <f>VLOOKUP(NY867,$A$879:$F$2508,6,FALSE)</f>
        <v>0</v>
      </c>
      <c r="OC867" s="179" t="s">
        <v>69</v>
      </c>
      <c r="OD867" s="10">
        <f>OB867*1.1</f>
        <v>0</v>
      </c>
      <c r="OE867" s="10"/>
      <c r="OF867" s="233"/>
      <c r="OG867" s="179" t="s">
        <v>124</v>
      </c>
      <c r="OH867" s="361" t="s">
        <v>515</v>
      </c>
      <c r="OJ867" s="180"/>
      <c r="OK867" s="180">
        <f>VLOOKUP(OH867,$A$879:$F$2508,6,FALSE)</f>
        <v>7</v>
      </c>
      <c r="OL867" s="179" t="s">
        <v>69</v>
      </c>
      <c r="OM867" s="10">
        <f>OK867*1.1</f>
        <v>7.7000000000000011</v>
      </c>
      <c r="ON867" s="10"/>
      <c r="OO867" s="233"/>
      <c r="OP867" s="179" t="s">
        <v>124</v>
      </c>
      <c r="OQ867" s="361" t="s">
        <v>616</v>
      </c>
      <c r="OS867" s="180"/>
      <c r="OT867" s="180">
        <f>VLOOKUP(OQ867,$A$879:$F$2508,6,FALSE)</f>
        <v>0</v>
      </c>
      <c r="OU867" s="179" t="s">
        <v>69</v>
      </c>
      <c r="OV867" s="10">
        <f>OT867*1.1</f>
        <v>0</v>
      </c>
      <c r="OW867" s="10"/>
      <c r="OX867" s="233"/>
      <c r="OY867" s="179" t="s">
        <v>124</v>
      </c>
      <c r="OZ867" s="371" t="s">
        <v>2488</v>
      </c>
      <c r="PB867" s="180"/>
      <c r="PC867" s="180">
        <f>VLOOKUP(OZ867,$A$879:$F$2508,6,FALSE)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1" t="s">
        <v>1381</v>
      </c>
      <c r="PK867" s="180"/>
      <c r="PL867" s="180">
        <f>VLOOKUP(PI867,$A$879:$F$2508,6,FALSE)</f>
        <v>107</v>
      </c>
      <c r="PM867" s="179" t="s">
        <v>69</v>
      </c>
      <c r="PN867" s="10">
        <f>PL867*1.1</f>
        <v>117.7</v>
      </c>
      <c r="PO867" s="10"/>
      <c r="PP867" s="233"/>
      <c r="PQ867" s="179" t="s">
        <v>124</v>
      </c>
      <c r="PR867" s="361" t="s">
        <v>3369</v>
      </c>
      <c r="PT867" s="180"/>
      <c r="PU867" s="180">
        <f>VLOOKUP(PR867,$A$879:$F$2508,6,FALSE)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3" t="s">
        <v>1400</v>
      </c>
      <c r="QC867" s="180"/>
      <c r="QD867" s="180">
        <f>VLOOKUP(QA867,$A$879:$F$2508,6,FALSE)</f>
        <v>121</v>
      </c>
      <c r="QE867" s="179" t="s">
        <v>69</v>
      </c>
      <c r="QF867" s="10">
        <f>QD867*1.1</f>
        <v>133.10000000000002</v>
      </c>
      <c r="QG867" s="10"/>
      <c r="QH867" s="233"/>
      <c r="QI867" s="179" t="s">
        <v>124</v>
      </c>
      <c r="QJ867" s="369" t="s">
        <v>183</v>
      </c>
      <c r="QL867" s="180"/>
      <c r="QM867" s="180" t="e">
        <f>VLOOKUP(QJ867,$A$879:$F$2508,6,FALSE)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1" t="s">
        <v>3525</v>
      </c>
      <c r="QU867" s="180"/>
      <c r="QV867" s="180">
        <f>VLOOKUP(QS867,$A$879:$F$2508,6,FALSE)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1" t="s">
        <v>1151</v>
      </c>
      <c r="RD867" s="180"/>
      <c r="RE867" s="180">
        <f>VLOOKUP(RB867,$A$879:$F$2508,6,FALSE)</f>
        <v>8</v>
      </c>
      <c r="RF867" s="179" t="s">
        <v>69</v>
      </c>
      <c r="RG867" s="10">
        <f>RE867*1.1</f>
        <v>8.8000000000000007</v>
      </c>
      <c r="RH867" s="10"/>
      <c r="RI867" s="233"/>
      <c r="RJ867" s="179" t="s">
        <v>124</v>
      </c>
      <c r="RK867" s="361" t="s">
        <v>2106</v>
      </c>
      <c r="RM867" s="180"/>
      <c r="RN867" s="180">
        <f>VLOOKUP(RK867,$A$879:$F$2508,6,FALSE)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9" t="s">
        <v>183</v>
      </c>
      <c r="RV867" s="180"/>
      <c r="RW867" s="180" t="e">
        <f>VLOOKUP(RT867,$A$879:$F$2508,6,FALSE)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1" t="s">
        <v>2033</v>
      </c>
      <c r="SE867" s="180"/>
      <c r="SF867" s="180">
        <f>VLOOKUP(SC867,$A$879:$F$2508,6,FALSE)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1" t="s">
        <v>1400</v>
      </c>
      <c r="SN867" s="180"/>
      <c r="SO867" s="180">
        <f>VLOOKUP(SL867,$A$879:$F$2508,6,FALSE)</f>
        <v>121</v>
      </c>
      <c r="SP867" s="179" t="s">
        <v>69</v>
      </c>
      <c r="SQ867" s="10">
        <f>SO867*1.1</f>
        <v>133.10000000000002</v>
      </c>
      <c r="SR867" s="10"/>
      <c r="SS867" s="239"/>
      <c r="ST867" s="179" t="s">
        <v>124</v>
      </c>
      <c r="SU867" s="361" t="s">
        <v>507</v>
      </c>
      <c r="SW867" s="180"/>
      <c r="SX867" s="180">
        <f>VLOOKUP(SU867,$A$879:$F$2508,6,FALSE)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9" t="s">
        <v>183</v>
      </c>
      <c r="TF867" s="180"/>
      <c r="TG867" s="180" t="e">
        <f>VLOOKUP(TD867,$A$879:$F$2508,6,FALSE)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1" t="s">
        <v>3342</v>
      </c>
      <c r="TO867" s="180"/>
      <c r="TP867" s="180">
        <f>VLOOKUP(TM867,$A$879:$F$2508,6,FALSE)</f>
        <v>0</v>
      </c>
      <c r="TQ867" s="179" t="s">
        <v>69</v>
      </c>
      <c r="TR867" s="10">
        <f>TP867*1.1</f>
        <v>0</v>
      </c>
      <c r="TS867" s="10"/>
      <c r="TT867" s="239"/>
      <c r="TU867" s="179" t="s">
        <v>124</v>
      </c>
      <c r="TV867" s="361" t="s">
        <v>3555</v>
      </c>
      <c r="TX867" s="180"/>
      <c r="TY867" s="180">
        <f>VLOOKUP(TV867,$A$879:$F$2508,6,FALSE)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1" t="s">
        <v>2578</v>
      </c>
      <c r="UG867" s="180"/>
      <c r="UH867" s="180">
        <f>VLOOKUP(UE867,$A$879:$F$2508,6,FALSE)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9" t="s">
        <v>183</v>
      </c>
      <c r="UP867" s="180"/>
      <c r="UQ867" s="180" t="e">
        <f>VLOOKUP(UN867,$A$879:$F$2508,6,FALSE)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1" t="s">
        <v>3357</v>
      </c>
      <c r="UY867" s="180"/>
      <c r="UZ867" s="180">
        <f>VLOOKUP(UW867,$A$879:$F$2508,6,FALSE)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9" t="s">
        <v>183</v>
      </c>
      <c r="VH867" s="180"/>
      <c r="VI867" s="180" t="e">
        <f>VLOOKUP(VF867,$A$879:$F$2508,6,FALSE)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1" t="s">
        <v>3190</v>
      </c>
      <c r="VQ867" s="180"/>
      <c r="VR867" s="180">
        <f>VLOOKUP(VO867,$A$879:$F$2508,6,FALSE)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9" t="s">
        <v>183</v>
      </c>
      <c r="VZ867" s="180"/>
      <c r="WA867" s="180" t="e">
        <f>VLOOKUP(VX867,$A$879:$F$2508,6,FALSE)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1" t="s">
        <v>3466</v>
      </c>
      <c r="WI867" s="180"/>
      <c r="WJ867" s="180">
        <f>VLOOKUP(WG867,$A$879:$F$2508,6,FALSE)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1" t="s">
        <v>973</v>
      </c>
      <c r="WQ867" s="180"/>
      <c r="WR867" s="180"/>
      <c r="WS867" s="180">
        <f>VLOOKUP(WP867,$A$879:$F$2508,6,FALSE)</f>
        <v>0</v>
      </c>
      <c r="WT867" s="179" t="s">
        <v>69</v>
      </c>
      <c r="WU867" s="10">
        <f>WS867*1.1</f>
        <v>0</v>
      </c>
      <c r="WV867" s="10"/>
      <c r="WW867" s="239"/>
      <c r="WX867" s="179" t="s">
        <v>124</v>
      </c>
      <c r="WY867" s="361" t="s">
        <v>1023</v>
      </c>
      <c r="XA867" s="180"/>
      <c r="XB867" s="180">
        <f>VLOOKUP(WY867,$A$879:$F$2508,6,FALSE)</f>
        <v>2</v>
      </c>
      <c r="XC867" s="179" t="s">
        <v>69</v>
      </c>
      <c r="XD867" s="10">
        <f>XB867*1.1</f>
        <v>2.2000000000000002</v>
      </c>
      <c r="XF867" s="239"/>
      <c r="XG867" s="179" t="s">
        <v>124</v>
      </c>
      <c r="XH867" s="371" t="s">
        <v>1381</v>
      </c>
      <c r="XJ867" s="180"/>
      <c r="XK867" s="180">
        <f>VLOOKUP(XH867,$A$879:$F$2508,6,FALSE)</f>
        <v>107</v>
      </c>
      <c r="XL867" s="179" t="s">
        <v>69</v>
      </c>
      <c r="XM867" s="10">
        <f>XK867*1.1</f>
        <v>117.7</v>
      </c>
      <c r="XO867" s="239"/>
      <c r="XP867" s="179" t="s">
        <v>124</v>
      </c>
      <c r="XQ867" s="361" t="s">
        <v>2609</v>
      </c>
      <c r="XS867" s="180"/>
      <c r="XT867" s="180">
        <f>VLOOKUP(XQ867,$A$879:$F$2508,6,FALSE)</f>
        <v>18</v>
      </c>
      <c r="XU867" s="179" t="s">
        <v>69</v>
      </c>
      <c r="XV867" s="10">
        <f>XT867*1.1</f>
        <v>19.8</v>
      </c>
      <c r="XW867" s="10"/>
      <c r="XX867" s="239"/>
      <c r="XY867" s="179" t="s">
        <v>124</v>
      </c>
      <c r="XZ867" s="361" t="s">
        <v>507</v>
      </c>
      <c r="YB867" s="180"/>
      <c r="YC867" s="180">
        <f>VLOOKUP(XZ867,$A$879:$F$2508,6,FALSE)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1" t="s">
        <v>3509</v>
      </c>
      <c r="YK867" s="180"/>
      <c r="YL867" s="180">
        <f>VLOOKUP(YI867,$A$879:$F$2508,6,FALSE)</f>
        <v>79</v>
      </c>
      <c r="YM867" s="179" t="s">
        <v>69</v>
      </c>
      <c r="YN867" s="10">
        <f>YL867*1.1</f>
        <v>86.9</v>
      </c>
      <c r="YO867" s="10"/>
      <c r="YP867" s="239"/>
      <c r="YQ867" s="179" t="s">
        <v>124</v>
      </c>
      <c r="YR867" s="361" t="s">
        <v>3502</v>
      </c>
      <c r="YT867" s="180"/>
      <c r="YU867" s="180">
        <f>VLOOKUP(YR867,$A$879:$F$2508,6,FALSE)</f>
        <v>0</v>
      </c>
      <c r="YV867" s="179" t="s">
        <v>69</v>
      </c>
      <c r="YW867" s="10">
        <f>YU867*1.1</f>
        <v>0</v>
      </c>
      <c r="YY867" s="239"/>
      <c r="YZ867" s="179" t="s">
        <v>124</v>
      </c>
      <c r="ZA867" s="361" t="s">
        <v>3181</v>
      </c>
      <c r="ZC867" s="180"/>
      <c r="ZD867" s="180">
        <f>VLOOKUP(ZA867,$A$879:$F$2508,6,FALSE)</f>
        <v>3</v>
      </c>
      <c r="ZE867" s="179" t="s">
        <v>69</v>
      </c>
      <c r="ZF867" s="10">
        <f>ZD867*1.1</f>
        <v>3.3000000000000003</v>
      </c>
      <c r="ZH867" s="239"/>
      <c r="ZI867" s="179" t="s">
        <v>124</v>
      </c>
      <c r="ZJ867" s="361" t="s">
        <v>3171</v>
      </c>
      <c r="ZL867" s="180"/>
      <c r="ZM867" s="180">
        <f>VLOOKUP(ZJ867,$A$879:$F$2508,6,FALSE)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1" t="s">
        <v>457</v>
      </c>
      <c r="ZU867" s="180"/>
      <c r="ZV867" s="180">
        <f>VLOOKUP(ZS867,$A$879:$F$2508,6,FALSE)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1" t="s">
        <v>3502</v>
      </c>
      <c r="AAD867" s="180"/>
      <c r="AAE867" s="180">
        <f>VLOOKUP(AAB867,$A$879:$F$2508,6,FALSE)</f>
        <v>0</v>
      </c>
      <c r="AAF867" s="179" t="s">
        <v>69</v>
      </c>
      <c r="AAG867" s="10">
        <f>AAE867*1.1</f>
        <v>0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VLOOKUP(AAK867,$A$879:$F$2508,6,FALSE)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1" t="s">
        <v>743</v>
      </c>
      <c r="AAV867" s="180"/>
      <c r="AAW867" s="180">
        <f>VLOOKUP(AAT867,$A$879:$F$2508,6,FALSE)</f>
        <v>5</v>
      </c>
      <c r="AAX867" s="179" t="s">
        <v>69</v>
      </c>
      <c r="AAY867" s="10">
        <f>AAW867*1.1</f>
        <v>5.5</v>
      </c>
      <c r="AAZ867" s="10"/>
      <c r="ABA867" s="239"/>
      <c r="ABB867" s="179" t="s">
        <v>124</v>
      </c>
      <c r="ABC867" s="375" t="s">
        <v>2124</v>
      </c>
      <c r="ABE867" s="180"/>
      <c r="ABF867" s="180">
        <f>VLOOKUP(ABC867,$A$879:$F$2508,6,FALSE)</f>
        <v>0</v>
      </c>
      <c r="ABG867" s="179" t="s">
        <v>69</v>
      </c>
      <c r="ABH867" s="10">
        <f>ABF867*1.1</f>
        <v>0</v>
      </c>
      <c r="ABI867" s="10"/>
      <c r="ABJ867" s="239"/>
      <c r="ABK867" s="179" t="s">
        <v>124</v>
      </c>
      <c r="ABL867" s="361" t="s">
        <v>1381</v>
      </c>
      <c r="ABN867" s="180"/>
      <c r="ABO867" s="180">
        <f>VLOOKUP(ABL867,$A$879:$F$2508,6,FALSE)</f>
        <v>107</v>
      </c>
      <c r="ABP867" s="179" t="s">
        <v>69</v>
      </c>
      <c r="ABQ867" s="10">
        <f>ABO867*1.1</f>
        <v>117.7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VLOOKUP(ABU867,$A$879:$F$2508,6,FALSE)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VLOOKUP(ACD867,$A$879:$F$2508,6,FALSE)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VLOOKUP(ACM867,$A$879:$F$2508,6,FALSE)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VLOOKUP(ACV867,$A$879:$F$2508,6,FALSE)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1" t="s">
        <v>2460</v>
      </c>
      <c r="ADG867" s="180"/>
      <c r="ADH867" s="180">
        <f>VLOOKUP(ADE867,$A$879:$F$2508,6,FALSE)</f>
        <v>0</v>
      </c>
      <c r="ADI867" s="179" t="s">
        <v>69</v>
      </c>
      <c r="ADJ867" s="10">
        <f>ADH867*1.1</f>
        <v>0</v>
      </c>
      <c r="ADL867" s="239"/>
      <c r="ADM867" s="179" t="s">
        <v>124</v>
      </c>
      <c r="ADN867" s="75" t="s">
        <v>183</v>
      </c>
      <c r="ADP867" s="180"/>
      <c r="ADQ867" s="180" t="e">
        <f>VLOOKUP(ADN867,$A$879:$F$2508,6,FALSE)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1" t="s">
        <v>2116</v>
      </c>
      <c r="ADY867" s="180"/>
      <c r="ADZ867" s="180">
        <f>VLOOKUP(ADW867,$A$879:$F$2508,6,FALSE)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VLOOKUP(AEF867,$A$879:$F$2508,6,FALSE)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VLOOKUP(AEO867,$A$879:$F$2508,6,FALSE)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VLOOKUP(AEX867,$A$879:$F$2508,6,FALSE)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VLOOKUP(AFG867,$A$879:$F$2508,6,FALSE)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VLOOKUP(AFP867,$A$879:$F$2508,6,FALSE)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1" t="s">
        <v>2120</v>
      </c>
      <c r="AGA867" s="180"/>
      <c r="AGB867" s="180">
        <f>VLOOKUP(AFY867,$A$879:$F$2508,6,FALSE)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1" t="s">
        <v>3509</v>
      </c>
      <c r="AGJ867" s="180"/>
      <c r="AGK867" s="180">
        <f>VLOOKUP(AGH867,$A$879:$F$2508,6,FALSE)</f>
        <v>79</v>
      </c>
      <c r="AGL867" s="179" t="s">
        <v>69</v>
      </c>
      <c r="AGM867" s="10">
        <f>AGK867*1.1</f>
        <v>86.9</v>
      </c>
      <c r="AGN867" s="10"/>
      <c r="AGO867" s="239"/>
      <c r="AGP867" s="179" t="s">
        <v>124</v>
      </c>
      <c r="AGQ867" s="361" t="s">
        <v>457</v>
      </c>
      <c r="AGS867" s="180"/>
      <c r="AGT867" s="180">
        <f>VLOOKUP(AGQ867,$A$879:$F$2508,6,FALSE)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1" t="s">
        <v>1381</v>
      </c>
      <c r="AHB867" s="180"/>
      <c r="AHC867" s="180">
        <f>VLOOKUP(AGZ867,$A$879:$F$2508,6,FALSE)</f>
        <v>107</v>
      </c>
      <c r="AHD867" s="179" t="s">
        <v>69</v>
      </c>
      <c r="AHE867" s="10">
        <f>AHC867*1.1</f>
        <v>117.7</v>
      </c>
      <c r="AHF867" s="10"/>
      <c r="AHG867" s="239"/>
      <c r="AHH867" s="179" t="s">
        <v>124</v>
      </c>
      <c r="AHI867" s="441" t="s">
        <v>3351</v>
      </c>
      <c r="AHK867" s="180"/>
      <c r="AHL867" s="180">
        <f>VLOOKUP(AHI867,$A$879:$F$2508,6,FALSE)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1" t="s">
        <v>3344</v>
      </c>
      <c r="AHT867" s="180"/>
      <c r="AHU867" s="180">
        <f>VLOOKUP(AHR867,$A$879:$F$2508,6,FALSE)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1" t="s">
        <v>1381</v>
      </c>
      <c r="AIC867" s="180"/>
      <c r="AID867" s="180">
        <f>VLOOKUP(AIA867,$A$879:$F$2508,6,FALSE)</f>
        <v>107</v>
      </c>
      <c r="AIE867" s="179" t="s">
        <v>69</v>
      </c>
      <c r="AIF867" s="10">
        <f>AID867*1.1</f>
        <v>117.7</v>
      </c>
      <c r="AIG867" s="10"/>
      <c r="AIH867" s="239"/>
      <c r="AII867" s="179" t="s">
        <v>124</v>
      </c>
      <c r="AIJ867" s="361" t="s">
        <v>2073</v>
      </c>
      <c r="AIL867" s="180"/>
      <c r="AIM867" s="180">
        <f>VLOOKUP(AIJ867,$A$879:$F$2508,6,FALSE)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1" t="s">
        <v>1023</v>
      </c>
      <c r="AIU867" s="180"/>
      <c r="AIV867" s="180">
        <f>VLOOKUP(AIS867,$A$879:$F$2508,6,FALSE)</f>
        <v>2</v>
      </c>
      <c r="AIW867" s="179" t="s">
        <v>69</v>
      </c>
      <c r="AIX867" s="10">
        <f>AIV867*1.1</f>
        <v>2.2000000000000002</v>
      </c>
      <c r="AIY867" s="10"/>
      <c r="AIZ867" s="239"/>
      <c r="AJA867" s="179" t="s">
        <v>124</v>
      </c>
      <c r="AJB867" s="371" t="s">
        <v>2124</v>
      </c>
      <c r="AJD867" s="180"/>
      <c r="AJE867" s="180">
        <f>VLOOKUP(AJB867,$A$879:$F$2508,6,FALSE)</f>
        <v>0</v>
      </c>
      <c r="AJF867" s="179" t="s">
        <v>69</v>
      </c>
      <c r="AJG867" s="10">
        <f>AJE867*1.1</f>
        <v>0</v>
      </c>
      <c r="AJH867" s="10"/>
      <c r="AJI867" s="239"/>
      <c r="AJJ867" s="179" t="s">
        <v>124</v>
      </c>
      <c r="AJK867" s="361" t="s">
        <v>3396</v>
      </c>
      <c r="AJM867" s="180"/>
      <c r="AJN867" s="180">
        <f>VLOOKUP(AJK867,$A$879:$F$2508,6,FALSE)</f>
        <v>0</v>
      </c>
      <c r="AJO867" s="179" t="s">
        <v>69</v>
      </c>
      <c r="AJP867" s="10">
        <f>AJN867*1.1</f>
        <v>0</v>
      </c>
      <c r="AJQ867" s="10"/>
      <c r="AJR867" s="239"/>
      <c r="AJS867" s="179" t="s">
        <v>124</v>
      </c>
      <c r="AJT867" s="367" t="s">
        <v>2551</v>
      </c>
      <c r="AJV867" s="180"/>
      <c r="AJW867" s="180">
        <f>VLOOKUP(AJT867,$A$879:$F$2508,6,FALSE)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1" t="s">
        <v>841</v>
      </c>
      <c r="AKE867" s="180"/>
      <c r="AKF867" s="180">
        <f>VLOOKUP(AKC867,$A$879:$F$2508,6,FALSE)</f>
        <v>0</v>
      </c>
      <c r="AKG867" s="179" t="s">
        <v>69</v>
      </c>
      <c r="AKH867" s="10">
        <f>AKF867*1.1</f>
        <v>0</v>
      </c>
      <c r="AKI867" s="10"/>
      <c r="AKJ867" s="239"/>
      <c r="AKK867" s="179" t="s">
        <v>124</v>
      </c>
      <c r="AKL867" s="361" t="s">
        <v>2330</v>
      </c>
      <c r="AKN867" s="180"/>
      <c r="AKO867" s="180">
        <f>VLOOKUP(AKL867,$A$879:$F$2508,6,FALSE)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1" t="s">
        <v>3427</v>
      </c>
      <c r="AKW867" s="180"/>
      <c r="AKX867" s="180">
        <f>VLOOKUP(AKU867,$A$879:$F$2508,6,FALSE)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1" t="s">
        <v>515</v>
      </c>
      <c r="ALF867" s="180"/>
      <c r="ALG867" s="180">
        <f>VLOOKUP(ALD867,$A$879:$F$2508,6,FALSE)</f>
        <v>7</v>
      </c>
      <c r="ALH867" s="179" t="s">
        <v>69</v>
      </c>
      <c r="ALI867" s="10">
        <f>ALG867*1.1</f>
        <v>7.7000000000000011</v>
      </c>
      <c r="ALJ867" s="10"/>
      <c r="ALK867" s="239"/>
      <c r="ALL867" s="179" t="s">
        <v>124</v>
      </c>
      <c r="ALM867" s="361" t="s">
        <v>2120</v>
      </c>
      <c r="ALO867" s="180"/>
      <c r="ALP867" s="180">
        <f>VLOOKUP(ALM867,$A$879:$F$2508,6,FALSE)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1" t="s">
        <v>973</v>
      </c>
      <c r="ALX867" s="180"/>
      <c r="ALY867" s="180">
        <f>VLOOKUP(ALV867,$A$879:$F$2508,6,FALSE)</f>
        <v>0</v>
      </c>
      <c r="ALZ867" s="179" t="s">
        <v>69</v>
      </c>
      <c r="AMA867" s="10">
        <f>ALY867*1.1</f>
        <v>0</v>
      </c>
      <c r="AMB867" s="10"/>
      <c r="AMC867" s="239"/>
      <c r="AMD867" s="179" t="s">
        <v>124</v>
      </c>
      <c r="AME867" s="444" t="s">
        <v>1981</v>
      </c>
      <c r="AMG867" s="180"/>
      <c r="AMH867" s="180">
        <f>VLOOKUP(AME867,$A$879:$F$2508,6,FALSE)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3" t="s">
        <v>2573</v>
      </c>
      <c r="AMP867" s="180"/>
      <c r="AMQ867" s="180">
        <f>VLOOKUP(AMN867,$A$879:$F$2508,6,FALSE)</f>
        <v>12</v>
      </c>
      <c r="AMR867" s="179" t="s">
        <v>69</v>
      </c>
      <c r="AMS867" s="10">
        <f>AMQ867*1.1</f>
        <v>13.200000000000001</v>
      </c>
      <c r="AMT867" s="10"/>
      <c r="AMU867" s="239"/>
      <c r="AMV867" s="179" t="s">
        <v>124</v>
      </c>
      <c r="AMW867" s="361" t="s">
        <v>1023</v>
      </c>
      <c r="AMY867" s="180"/>
      <c r="AMZ867" s="180">
        <f>VLOOKUP(AMW867,$A$879:$F$2508,6,FALSE)</f>
        <v>2</v>
      </c>
      <c r="ANA867" s="179" t="s">
        <v>69</v>
      </c>
      <c r="ANB867" s="10">
        <f>AMZ867*1.1</f>
        <v>2.2000000000000002</v>
      </c>
      <c r="ANC867" s="10"/>
      <c r="AND867" s="239"/>
      <c r="ANE867" s="179" t="s">
        <v>124</v>
      </c>
      <c r="ANF867" s="361" t="s">
        <v>2120</v>
      </c>
      <c r="ANH867" s="180"/>
      <c r="ANI867" s="180">
        <f>VLOOKUP(ANF867,$A$879:$F$2508,6,FALSE)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1" t="s">
        <v>2036</v>
      </c>
      <c r="ANQ867" s="180"/>
      <c r="ANR867" s="180">
        <f>VLOOKUP(ANO867,$A$879:$F$2508,6,FALSE)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1" t="s">
        <v>3116</v>
      </c>
      <c r="ANZ867" s="180"/>
      <c r="AOA867" s="180">
        <f>VLOOKUP(ANX867,$A$879:$F$2508,6,FALSE)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VLOOKUP(AOG867,$A$879:$F$2508,6,FALSE)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1" t="s">
        <v>1400</v>
      </c>
      <c r="AOR867" s="180"/>
      <c r="AOS867" s="180">
        <f>VLOOKUP(AOP867,$A$879:$F$2508,6,FALSE)</f>
        <v>121</v>
      </c>
      <c r="AOT867" s="179" t="s">
        <v>69</v>
      </c>
      <c r="AOU867" s="10">
        <f>AOS867*1.1</f>
        <v>133.10000000000002</v>
      </c>
      <c r="AOV867" s="10"/>
      <c r="AOW867" s="239"/>
      <c r="AOX867" s="179" t="s">
        <v>124</v>
      </c>
      <c r="AOY867" s="447" t="s">
        <v>3510</v>
      </c>
      <c r="APA867" s="180"/>
      <c r="APB867" s="180">
        <f>VLOOKUP(AOY867,$A$879:$F$2508,6,FALSE)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1" t="s">
        <v>2575</v>
      </c>
      <c r="APJ867" s="180"/>
      <c r="APK867" s="180">
        <f>VLOOKUP(APH867,$A$879:$F$2508,6,FALSE)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VLOOKUP(APQ867,$A$879:$F$2508,6,FALSE)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1" t="s">
        <v>1400</v>
      </c>
      <c r="AQB867" s="180"/>
      <c r="AQC867" s="180">
        <f>VLOOKUP(APZ867,$A$879:$F$2508,6,FALSE)</f>
        <v>121</v>
      </c>
      <c r="AQD867" s="179" t="s">
        <v>69</v>
      </c>
      <c r="AQE867" s="10">
        <f>AQC867*1.1</f>
        <v>133.10000000000002</v>
      </c>
      <c r="AQF867" s="10"/>
      <c r="AQG867" s="239"/>
      <c r="AQH867" s="179" t="s">
        <v>124</v>
      </c>
      <c r="AQI867" s="361" t="s">
        <v>550</v>
      </c>
      <c r="AQK867" s="180"/>
      <c r="AQL867" s="180">
        <f>VLOOKUP(AQI867,$A$879:$F$2508,6,FALSE)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VLOOKUP(AQR867,$A$879:$F$2508,6,FALSE)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VLOOKUP(ARA867,$A$879:$F$2508,6,FALSE)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VLOOKUP(ARJ867,$A$879:$F$2508,6,FALSE)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VLOOKUP(ARS867,$A$879:$F$2508,6,FALSE)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1" t="s">
        <v>963</v>
      </c>
      <c r="ASD867" s="180"/>
      <c r="ASE867" s="180">
        <f>VLOOKUP(ASB867,$A$879:$F$2508,6,FALSE)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VLOOKUP(ASK867,$A$879:$F$2508,6,FALSE)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1" t="s">
        <v>3134</v>
      </c>
      <c r="ASV867" s="180"/>
      <c r="ASW867" s="180">
        <f>VLOOKUP(AST867,$A$879:$F$2508,6,FALSE)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VLOOKUP(ATC867,$A$879:$F$2508,6,FALSE)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VLOOKUP(ATL867,$A$879:$F$2508,6,FALSE)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VLOOKUP(ATU867,$A$879:$F$2508,6,FALSE)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VLOOKUP(AUD867,$A$879:$F$2508,6,FALSE)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VLOOKUP(AUM867,$A$879:$F$2508,6,FALSE)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VLOOKUP(AUV867,$A$879:$F$2508,6,FALSE)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VLOOKUP(AVE867,$A$879:$F$2508,6,FALSE)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VLOOKUP(AVN867,$A$879:$F$2508,6,FALSE)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VLOOKUP(AVW867,$A$879:$F$2508,6,FALSE)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VLOOKUP(AWF867,$A$879:$F$2508,6,FALSE)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1" t="s">
        <v>973</v>
      </c>
      <c r="AWQ867" s="180"/>
      <c r="AWR867" s="180">
        <f>VLOOKUP(AWO867,$A$879:$F$2508,6,FALSE)</f>
        <v>0</v>
      </c>
      <c r="AWS867" s="179" t="s">
        <v>69</v>
      </c>
      <c r="AWT867" s="10">
        <f>AWR867*1.1</f>
        <v>0</v>
      </c>
      <c r="AWU867" s="10"/>
      <c r="AWV867" s="239"/>
      <c r="AWW867" s="179" t="s">
        <v>124</v>
      </c>
      <c r="AWX867" s="361" t="s">
        <v>1379</v>
      </c>
      <c r="AWZ867" s="180"/>
      <c r="AXA867" s="180">
        <f>VLOOKUP(AWX867,$A$879:$F$2508,6,FALSE)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1" t="s">
        <v>515</v>
      </c>
      <c r="AXI867" s="180"/>
      <c r="AXJ867" s="180">
        <f>VLOOKUP(AXG867,$A$879:$F$2508,6,FALSE)</f>
        <v>7</v>
      </c>
      <c r="AXK867" s="179" t="s">
        <v>69</v>
      </c>
      <c r="AXL867" s="10">
        <f>AXJ867*1.1</f>
        <v>7.7000000000000011</v>
      </c>
      <c r="AXM867" s="10"/>
      <c r="AXN867" s="239"/>
      <c r="AXO867" s="179" t="s">
        <v>124</v>
      </c>
      <c r="AXP867" s="361" t="s">
        <v>744</v>
      </c>
      <c r="AXR867" s="180"/>
      <c r="AXS867" s="180">
        <f>VLOOKUP(AXP867,$A$879:$F$2508,6,FALSE)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1" t="s">
        <v>3427</v>
      </c>
      <c r="AYA867" s="180"/>
      <c r="AYB867" s="180">
        <f>VLOOKUP(AXY867,$A$879:$F$2508,6,FALSE)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1" t="s">
        <v>1151</v>
      </c>
      <c r="AYJ867" s="180"/>
      <c r="AYK867" s="180">
        <f>VLOOKUP(AYH867,$A$879:$F$2508,6,FALSE)</f>
        <v>8</v>
      </c>
      <c r="AYL867" s="179" t="s">
        <v>69</v>
      </c>
      <c r="AYM867" s="10">
        <f>AYK867*1.1</f>
        <v>8.8000000000000007</v>
      </c>
      <c r="AYN867" s="10"/>
      <c r="AYO867" s="239"/>
      <c r="AYP867" s="179" t="s">
        <v>124</v>
      </c>
      <c r="AYQ867" s="361" t="s">
        <v>727</v>
      </c>
      <c r="AYS867" s="180"/>
      <c r="AYT867" s="180">
        <f>VLOOKUP(AYQ867,$A$879:$F$2508,6,FALSE)</f>
        <v>5</v>
      </c>
      <c r="AYU867" s="179" t="s">
        <v>69</v>
      </c>
      <c r="AYV867" s="10">
        <f>AYT867*1.1</f>
        <v>5.5</v>
      </c>
      <c r="AYW867" s="10"/>
      <c r="AYX867" s="239"/>
      <c r="AYY867" s="179" t="s">
        <v>124</v>
      </c>
      <c r="AYZ867" s="361" t="s">
        <v>495</v>
      </c>
      <c r="AZB867" s="180"/>
      <c r="AZC867" s="180">
        <f>VLOOKUP(AYZ867,$A$879:$F$2508,6,FALSE)</f>
        <v>1</v>
      </c>
      <c r="AZD867" s="179" t="s">
        <v>69</v>
      </c>
      <c r="AZE867" s="10">
        <f>AZC867*1.1</f>
        <v>1.1000000000000001</v>
      </c>
      <c r="AZF867" s="10"/>
      <c r="AZG867" s="239"/>
      <c r="AZH867" s="179" t="s">
        <v>124</v>
      </c>
      <c r="AZI867" s="361" t="s">
        <v>752</v>
      </c>
      <c r="AZK867" s="180"/>
      <c r="AZL867" s="180">
        <f>VLOOKUP(AZI867,$A$879:$F$2508,6,FALSE)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1" t="s">
        <v>2464</v>
      </c>
      <c r="AZT867" s="180"/>
      <c r="AZU867" s="180">
        <f>VLOOKUP(AZR867,$A$879:$F$2508,6,FALSE)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1" t="s">
        <v>3509</v>
      </c>
      <c r="BAC867" s="180"/>
      <c r="BAD867" s="180">
        <f>VLOOKUP(BAA867,$A$879:$F$2508,6,FALSE)</f>
        <v>79</v>
      </c>
      <c r="BAE867" s="179" t="s">
        <v>69</v>
      </c>
      <c r="BAF867" s="10">
        <f>BAD867*1.1</f>
        <v>86.9</v>
      </c>
      <c r="BAG867" s="10"/>
      <c r="BAH867" s="239"/>
      <c r="BAI867" s="179" t="s">
        <v>124</v>
      </c>
      <c r="BAJ867" s="441" t="s">
        <v>2490</v>
      </c>
      <c r="BAL867" s="180"/>
      <c r="BAM867" s="180">
        <f>VLOOKUP(BAJ867,$A$879:$F$2508,6,FALSE)</f>
        <v>2</v>
      </c>
      <c r="BAN867" s="179" t="s">
        <v>69</v>
      </c>
      <c r="BAO867" s="10">
        <f>BAM867*1.1</f>
        <v>2.2000000000000002</v>
      </c>
      <c r="BAP867" s="10"/>
      <c r="BAQ867" s="239"/>
      <c r="BAR867" s="179" t="s">
        <v>124</v>
      </c>
      <c r="BAS867" s="361" t="s">
        <v>1381</v>
      </c>
      <c r="BAU867" s="180"/>
      <c r="BAV867" s="180">
        <f>VLOOKUP(BAS867,$A$879:$F$2508,6,FALSE)</f>
        <v>107</v>
      </c>
      <c r="BAW867" s="179" t="s">
        <v>69</v>
      </c>
      <c r="BAX867" s="10">
        <f>BAV867*1.1</f>
        <v>117.7</v>
      </c>
      <c r="BAY867" s="10"/>
      <c r="BAZ867" s="239"/>
      <c r="BBA867" s="179" t="s">
        <v>124</v>
      </c>
      <c r="BBB867" s="361" t="s">
        <v>471</v>
      </c>
      <c r="BBD867" s="180"/>
      <c r="BBE867" s="180">
        <f>VLOOKUP(BBB867,$A$879:$F$2508,6,FALSE)</f>
        <v>18</v>
      </c>
      <c r="BBF867" s="179" t="s">
        <v>69</v>
      </c>
      <c r="BBG867" s="10">
        <f>BBE867*1.1</f>
        <v>19.8</v>
      </c>
      <c r="BBH867" s="10"/>
      <c r="BBI867" s="239"/>
      <c r="BBJ867" s="179" t="s">
        <v>124</v>
      </c>
      <c r="BBK867" s="361" t="s">
        <v>3344</v>
      </c>
      <c r="BBM867" s="180"/>
      <c r="BBN867" s="180">
        <f>VLOOKUP(BBK867,$A$879:$F$2508,6,FALSE)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7" t="s">
        <v>3491</v>
      </c>
      <c r="BBV867" s="180"/>
      <c r="BBW867" s="180">
        <f>VLOOKUP(BBT867,$A$879:$F$2508,6,FALSE)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1" t="s">
        <v>570</v>
      </c>
      <c r="BCE867" s="180"/>
      <c r="BCF867" s="180">
        <f>VLOOKUP(BCC867,$A$879:$F$2508,6,FALSE)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1" t="s">
        <v>471</v>
      </c>
      <c r="BCN867" s="180"/>
      <c r="BCO867" s="180">
        <f>VLOOKUP(BCL867,$A$879:$F$2508,6,FALSE)</f>
        <v>18</v>
      </c>
      <c r="BCP867" s="179" t="s">
        <v>69</v>
      </c>
      <c r="BCQ867" s="10">
        <f>BCO867*1.1</f>
        <v>19.8</v>
      </c>
      <c r="BCR867" s="10"/>
      <c r="BCS867" s="239"/>
      <c r="BCT867" s="179" t="s">
        <v>124</v>
      </c>
      <c r="BCU867" s="371" t="s">
        <v>2114</v>
      </c>
      <c r="BCW867" s="180"/>
      <c r="BCX867" s="180">
        <f>VLOOKUP(BCU867,$A$879:$F$2508,6,FALSE)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7" t="s">
        <v>973</v>
      </c>
      <c r="BDF867" s="180"/>
      <c r="BDG867" s="180">
        <f>VLOOKUP(BDD867,$A$879:$F$2508,6,FALSE)</f>
        <v>0</v>
      </c>
      <c r="BDH867" s="179" t="s">
        <v>69</v>
      </c>
      <c r="BDI867" s="10">
        <f>BDG867*1.1</f>
        <v>0</v>
      </c>
      <c r="BDJ867" s="10"/>
      <c r="BDK867" s="239"/>
      <c r="BDL867" s="179" t="s">
        <v>124</v>
      </c>
      <c r="BDM867" s="361" t="s">
        <v>2120</v>
      </c>
      <c r="BDO867" s="180"/>
      <c r="BDP867" s="180">
        <f>VLOOKUP(BDM867,$A$879:$F$2508,6,FALSE)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1" t="s">
        <v>3493</v>
      </c>
      <c r="BDX867" s="180"/>
      <c r="BDY867" s="180">
        <f>VLOOKUP(BDV867,$A$879:$F$2508,6,FALSE)</f>
        <v>8</v>
      </c>
      <c r="BDZ867" s="179" t="s">
        <v>69</v>
      </c>
      <c r="BEA867" s="10">
        <f>BDY867*1.1</f>
        <v>8.8000000000000007</v>
      </c>
      <c r="BEB867" s="10"/>
      <c r="BEC867" s="239"/>
      <c r="BED867" s="179" t="s">
        <v>124</v>
      </c>
      <c r="BEE867" s="361" t="s">
        <v>756</v>
      </c>
      <c r="BEG867" s="180"/>
      <c r="BEH867" s="180">
        <f>VLOOKUP(BEE867,$A$879:$F$2508,6,FALSE)</f>
        <v>0</v>
      </c>
      <c r="BEI867" s="179" t="s">
        <v>69</v>
      </c>
      <c r="BEJ867" s="10">
        <f>BEH867*1.1</f>
        <v>0</v>
      </c>
      <c r="BEK867" s="10"/>
      <c r="BEL867" s="239"/>
      <c r="BEM867" s="179" t="s">
        <v>124</v>
      </c>
      <c r="BEN867" s="361" t="s">
        <v>515</v>
      </c>
      <c r="BEP867" s="180"/>
      <c r="BEQ867" s="180">
        <f>VLOOKUP(BEN867,$A$879:$F$2508,6,FALSE)</f>
        <v>7</v>
      </c>
      <c r="BER867" s="179" t="s">
        <v>69</v>
      </c>
      <c r="BES867" s="10">
        <f>BEQ867*1.1</f>
        <v>7.7000000000000011</v>
      </c>
      <c r="BET867" s="10"/>
      <c r="BEU867" s="239"/>
      <c r="BEV867" s="179" t="s">
        <v>124</v>
      </c>
      <c r="BEW867" s="361" t="s">
        <v>457</v>
      </c>
      <c r="BEY867" s="180"/>
      <c r="BEZ867" s="180">
        <f>VLOOKUP(BEW867,$A$879:$F$2508,6,FALSE)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1" t="s">
        <v>471</v>
      </c>
      <c r="BFH867" s="180"/>
      <c r="BFI867" s="180">
        <f>VLOOKUP(BFF867,$A$879:$F$2508,6,FALSE)</f>
        <v>18</v>
      </c>
      <c r="BFJ867" s="179" t="s">
        <v>69</v>
      </c>
      <c r="BFK867" s="10">
        <f>BFI867*1.1</f>
        <v>19.8</v>
      </c>
      <c r="BFL867" s="10"/>
      <c r="BFM867" s="239"/>
      <c r="BFN867" s="179" t="s">
        <v>124</v>
      </c>
      <c r="BFO867" s="361" t="s">
        <v>831</v>
      </c>
      <c r="BFQ867" s="180"/>
      <c r="BFR867" s="180">
        <f>VLOOKUP(BFO867,$A$879:$F$2508,6,FALSE)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1" t="s">
        <v>438</v>
      </c>
      <c r="BFZ867" s="180"/>
      <c r="BGA867" s="180">
        <f>VLOOKUP(BFX867,$A$879:$F$2508,6,FALSE)</f>
        <v>0</v>
      </c>
      <c r="BGB867" s="179" t="s">
        <v>69</v>
      </c>
      <c r="BGC867" s="10">
        <f>BGA867*1.1</f>
        <v>0</v>
      </c>
      <c r="BGD867" s="10"/>
      <c r="BGE867" s="239"/>
      <c r="BGF867" s="179" t="s">
        <v>124</v>
      </c>
      <c r="BGG867" s="361" t="s">
        <v>2573</v>
      </c>
      <c r="BGI867" s="180"/>
      <c r="BGJ867" s="180">
        <f>VLOOKUP(BGG867,$A$879:$F$2508,6,FALSE)</f>
        <v>12</v>
      </c>
      <c r="BGK867" s="179" t="s">
        <v>69</v>
      </c>
      <c r="BGL867" s="10">
        <f>BGJ867*1.1</f>
        <v>13.200000000000001</v>
      </c>
      <c r="BGM867" s="10"/>
      <c r="BGN867" s="239"/>
      <c r="BGO867" s="179" t="s">
        <v>124</v>
      </c>
      <c r="BGP867" s="371" t="s">
        <v>3116</v>
      </c>
      <c r="BGR867" s="180"/>
      <c r="BGS867" s="180">
        <f>VLOOKUP(BGP867,$A$879:$F$2508,6,FALSE)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1" t="s">
        <v>515</v>
      </c>
      <c r="BHA867" s="180"/>
      <c r="BHB867" s="180">
        <f>VLOOKUP(BGY867,$A$879:$F$2508,6,FALSE)</f>
        <v>7</v>
      </c>
      <c r="BHC867" s="179" t="s">
        <v>69</v>
      </c>
      <c r="BHD867" s="10">
        <f>BHB867*1.1</f>
        <v>7.7000000000000011</v>
      </c>
      <c r="BHE867" s="10"/>
    </row>
    <row r="868" spans="1:1565" ht="15">
      <c r="D868" s="1"/>
      <c r="H868" s="10">
        <f>SUM(G863:G867)</f>
        <v>354.5</v>
      </c>
      <c r="I868" s="232"/>
      <c r="Q868" s="10">
        <f>SUM(P863:P867)</f>
        <v>330.19999999999993</v>
      </c>
      <c r="R868" s="232"/>
      <c r="Z868" s="10">
        <f>SUM(Y863:Y867)</f>
        <v>262.39999999999998</v>
      </c>
      <c r="AA868" s="232"/>
      <c r="AI868" s="10">
        <f>SUM(AH863:AH867)</f>
        <v>256.29999999999995</v>
      </c>
      <c r="AJ868" s="232"/>
      <c r="AR868" s="10">
        <f>SUM(AQ863:AQ867)</f>
        <v>328.29999999999995</v>
      </c>
      <c r="AS868" s="232"/>
      <c r="AW868" s="1"/>
      <c r="BA868" s="10">
        <f>SUM(AZ863:AZ867)</f>
        <v>251.29999999999998</v>
      </c>
      <c r="BB868" s="232"/>
      <c r="BF868" s="1"/>
      <c r="BJ868" s="10">
        <f>SUM(BI863:BI867)</f>
        <v>111.89999999999999</v>
      </c>
      <c r="BK868" s="232"/>
      <c r="BO868" s="1"/>
      <c r="BS868" s="10">
        <f>SUM(BR863:BR867)</f>
        <v>241.29999999999998</v>
      </c>
      <c r="BT868" s="232"/>
      <c r="BX868" s="1"/>
      <c r="CB868" s="10">
        <f>SUM(CA863:CA867)</f>
        <v>183.9</v>
      </c>
      <c r="CC868" s="232"/>
      <c r="CG868" s="1"/>
      <c r="CK868" s="10">
        <f>SUM(CJ863:CJ867)</f>
        <v>469.39999999999992</v>
      </c>
      <c r="CL868" s="232"/>
      <c r="CP868" s="1"/>
      <c r="CT868" s="10">
        <f>SUM(CS863:CS867)</f>
        <v>250.89999999999998</v>
      </c>
      <c r="CU868" s="232"/>
      <c r="CY868" s="1"/>
      <c r="DC868" s="10">
        <f>SUM(DB863:DB867)</f>
        <v>339.4</v>
      </c>
      <c r="DD868" s="232"/>
      <c r="DH868" s="1"/>
      <c r="DL868" s="10">
        <f>SUM(DK863:DK867)</f>
        <v>209.89999999999998</v>
      </c>
      <c r="DM868" s="232"/>
      <c r="DQ868" s="1"/>
      <c r="DU868" s="10">
        <f>SUM(DT863:DT867)</f>
        <v>364.20000000000005</v>
      </c>
      <c r="DV868" s="232"/>
      <c r="DX868" s="14"/>
      <c r="DZ868" s="1"/>
      <c r="ED868" s="10">
        <f>SUM(EC863:EC867)</f>
        <v>316.30000000000007</v>
      </c>
      <c r="EE868" s="232"/>
      <c r="EI868" s="1"/>
      <c r="EM868" s="10">
        <f>SUM(EL863:EL867)</f>
        <v>288.79999999999995</v>
      </c>
      <c r="EN868" s="232"/>
      <c r="ER868" s="1"/>
      <c r="EV868" s="10">
        <f>SUM(EU863:EU867)</f>
        <v>353.79999999999995</v>
      </c>
      <c r="EW868" s="232"/>
      <c r="FA868" s="1"/>
      <c r="FE868" s="10">
        <f>SUM(FD863:FD867)</f>
        <v>267.10000000000002</v>
      </c>
      <c r="FF868" s="232"/>
      <c r="FJ868" s="1"/>
      <c r="FN868" s="10">
        <f>SUM(FM863:FM867)</f>
        <v>316.40000000000003</v>
      </c>
      <c r="FO868" s="232"/>
      <c r="FS868" s="1"/>
      <c r="FW868" s="10">
        <f>SUM(FV863:FV867)</f>
        <v>323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478.9</v>
      </c>
      <c r="GP868" s="232"/>
      <c r="GR868" s="14"/>
      <c r="GX868" s="10">
        <f>SUM(GW863:GW867)</f>
        <v>145.19999999999999</v>
      </c>
      <c r="GY868" s="232"/>
      <c r="HC868" s="1"/>
      <c r="HG868" s="10">
        <f>SUM(HF863:HF867)</f>
        <v>47.100000000000009</v>
      </c>
      <c r="HH868" s="232"/>
      <c r="HP868" s="10">
        <f>SUM(HO863:HO867)</f>
        <v>240.2</v>
      </c>
      <c r="HQ868" s="232"/>
      <c r="HR868" s="1"/>
      <c r="HU868" s="1"/>
      <c r="HV868" s="1"/>
      <c r="HW868" s="1"/>
      <c r="HX868" s="1"/>
      <c r="HY868" s="10">
        <f>SUM(HX863:HX867)</f>
        <v>117.3</v>
      </c>
      <c r="HZ868" s="232"/>
      <c r="IA868" s="1"/>
      <c r="IB868" s="251"/>
      <c r="IE868" s="1"/>
      <c r="IF868" s="1"/>
      <c r="IG868" s="1"/>
      <c r="IH868" s="10">
        <f>SUM(IG863:IG867)</f>
        <v>190.6</v>
      </c>
      <c r="II868" s="232"/>
      <c r="IJ868" s="1"/>
      <c r="IM868" s="1"/>
      <c r="IN868" s="1"/>
      <c r="IO868" s="1"/>
      <c r="IP868" s="1"/>
      <c r="IQ868" s="10">
        <f>SUM(IP863:IP867)</f>
        <v>453.9</v>
      </c>
      <c r="IR868" s="232"/>
      <c r="IS868" s="1"/>
      <c r="IT868" s="236"/>
      <c r="IV868" s="1"/>
      <c r="IW868" s="1"/>
      <c r="IX868" s="1"/>
      <c r="IY868" s="1"/>
      <c r="IZ868" s="10">
        <f>SUM(IY863:IY867)</f>
        <v>17.399999999999999</v>
      </c>
      <c r="JA868" s="232"/>
      <c r="JB868" s="1"/>
      <c r="JE868" s="1"/>
      <c r="JF868" s="1"/>
      <c r="JG868" s="1"/>
      <c r="JH868" s="1"/>
      <c r="JI868" s="10">
        <f>SUM(JH863:JH867)</f>
        <v>145.19999999999999</v>
      </c>
      <c r="JJ868" s="232"/>
      <c r="JK868" s="1"/>
      <c r="JN868" s="1"/>
      <c r="JO868" s="1"/>
      <c r="JP868" s="1"/>
      <c r="JQ868" s="1"/>
      <c r="JR868" s="10">
        <f>SUM(JQ863:JQ867)</f>
        <v>368.6</v>
      </c>
      <c r="JS868" s="232"/>
      <c r="JT868" s="1"/>
      <c r="JW868" s="1"/>
      <c r="JX868" s="1"/>
      <c r="JY868" s="1"/>
      <c r="JZ868" s="1"/>
      <c r="KA868" s="10">
        <f>SUM(JZ863:JZ867)</f>
        <v>336.29999999999995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195.79999999999998</v>
      </c>
      <c r="KT868" s="232"/>
      <c r="KU868" s="1"/>
      <c r="KV868" s="235"/>
      <c r="KX868" s="1"/>
      <c r="KY868" s="1"/>
      <c r="KZ868" s="1"/>
      <c r="LA868" s="1"/>
      <c r="LB868" s="10">
        <f>SUM(LA863:LA867)</f>
        <v>260.7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181.5</v>
      </c>
      <c r="LU868" s="232"/>
      <c r="LV868" s="1"/>
      <c r="LY868" s="1"/>
      <c r="LZ868" s="1"/>
      <c r="MA868" s="1"/>
      <c r="MB868" s="1"/>
      <c r="MC868" s="10">
        <f>SUM(MB863:MB867)</f>
        <v>180.79999999999998</v>
      </c>
      <c r="MD868" s="232"/>
      <c r="ME868" s="1"/>
      <c r="MH868" s="1"/>
      <c r="MI868" s="1"/>
      <c r="MJ868" s="1"/>
      <c r="MK868" s="1"/>
      <c r="ML868" s="10">
        <f>SUM(MK863:MK867)</f>
        <v>122.4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246.79999999999998</v>
      </c>
      <c r="NE868" s="232"/>
      <c r="NF868" s="1"/>
      <c r="NI868" s="1"/>
      <c r="NJ868" s="1"/>
      <c r="NK868" s="1"/>
      <c r="NL868" s="1"/>
      <c r="NM868" s="10">
        <f>SUM(NL863:NL867)</f>
        <v>77</v>
      </c>
      <c r="NN868" s="232"/>
      <c r="NO868" s="1"/>
      <c r="NR868" s="1"/>
      <c r="NS868" s="1"/>
      <c r="NT868" s="1"/>
      <c r="NU868" s="1"/>
      <c r="NV868" s="10">
        <f>SUM(NU863:NU867)</f>
        <v>152.79999999999998</v>
      </c>
      <c r="NW868" s="232"/>
      <c r="NX868" s="1"/>
      <c r="NY868" s="14"/>
      <c r="OB868" s="1"/>
      <c r="OC868" s="1"/>
      <c r="OD868" s="1"/>
      <c r="OE868" s="10">
        <f>SUM(OD863:OD867)</f>
        <v>327.90000000000003</v>
      </c>
      <c r="OF868" s="232"/>
      <c r="OG868" s="1"/>
      <c r="OJ868" s="1"/>
      <c r="OK868" s="1"/>
      <c r="OL868" s="1"/>
      <c r="OM868" s="1"/>
      <c r="ON868" s="10">
        <f>SUM(OM863:OM867)</f>
        <v>12</v>
      </c>
      <c r="OO868" s="232"/>
      <c r="OP868" s="1"/>
      <c r="OS868" s="1"/>
      <c r="OT868" s="1"/>
      <c r="OU868" s="1"/>
      <c r="OV868" s="1"/>
      <c r="OW868" s="10">
        <f>SUM(OV863:OV867)</f>
        <v>17.7</v>
      </c>
      <c r="OX868" s="232"/>
      <c r="OY868" s="1"/>
      <c r="PB868" s="1"/>
      <c r="PC868" s="1"/>
      <c r="PD868" s="1"/>
      <c r="PE868" s="1"/>
      <c r="PF868" s="10">
        <f>SUM(PE863:PE867)</f>
        <v>227.29999999999998</v>
      </c>
      <c r="PG868" s="232"/>
      <c r="PH868" s="1"/>
      <c r="PK868" s="1"/>
      <c r="PL868" s="1"/>
      <c r="PM868" s="1"/>
      <c r="PN868" s="1"/>
      <c r="PO868" s="10">
        <f>SUM(PN863:PN867)</f>
        <v>366.6</v>
      </c>
      <c r="PP868" s="232"/>
      <c r="PQ868" s="1"/>
      <c r="PR868" s="231"/>
      <c r="PT868" s="1"/>
      <c r="PU868" s="1"/>
      <c r="PV868" s="1"/>
      <c r="PW868" s="1"/>
      <c r="PX868" s="10">
        <f>SUM(PW863:PW867)</f>
        <v>160.10000000000002</v>
      </c>
      <c r="PY868" s="232"/>
      <c r="PZ868" s="1"/>
      <c r="QC868" s="1"/>
      <c r="QD868" s="1"/>
      <c r="QE868" s="1"/>
      <c r="QF868" s="1"/>
      <c r="QG868" s="10">
        <f>SUM(QF863:QF867)</f>
        <v>301.20000000000005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4.5</v>
      </c>
      <c r="QZ868" s="232"/>
      <c r="RA868" s="1"/>
      <c r="RD868" s="1"/>
      <c r="RE868" s="1"/>
      <c r="RF868" s="1"/>
      <c r="RG868" s="1"/>
      <c r="RH868" s="10">
        <f>SUM(RG863:RG867)</f>
        <v>264.59999999999997</v>
      </c>
      <c r="RI868" s="232"/>
      <c r="RJ868" s="1"/>
      <c r="RK868" s="14"/>
      <c r="RN868" s="1"/>
      <c r="RO868" s="1"/>
      <c r="RP868" s="1"/>
      <c r="RQ868" s="10">
        <f>SUM(RP863:RP867)</f>
        <v>132.5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83.699999999999989</v>
      </c>
      <c r="SJ868" s="41"/>
      <c r="SK868" s="2"/>
      <c r="SN868" s="1"/>
      <c r="SO868" s="1"/>
      <c r="SP868" s="1"/>
      <c r="SQ868" s="1"/>
      <c r="SR868" s="10">
        <f>SUM(SQ863:SQ867)</f>
        <v>328.8</v>
      </c>
      <c r="SS868" s="41"/>
      <c r="ST868" s="2"/>
      <c r="SW868" s="1"/>
      <c r="SX868" s="1"/>
      <c r="SY868" s="1"/>
      <c r="SZ868" s="1"/>
      <c r="TA868" s="10">
        <f>SUM(SZ863:SZ867)</f>
        <v>255.79999999999998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1.5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105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16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94.8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77</v>
      </c>
      <c r="WW868" s="41"/>
      <c r="WX868" s="2"/>
      <c r="XE868" s="10">
        <f>SUM(XD863:XD867)</f>
        <v>368.09999999999997</v>
      </c>
      <c r="XF868" s="41"/>
      <c r="XG868" s="2"/>
      <c r="XN868" s="10">
        <f>SUM(XM863:XM867)</f>
        <v>222.8</v>
      </c>
      <c r="XO868" s="41"/>
      <c r="XP868" s="2"/>
      <c r="XS868" s="1"/>
      <c r="XT868" s="1"/>
      <c r="XU868" s="1"/>
      <c r="XV868" s="1"/>
      <c r="XW868" s="10">
        <f>SUM(XV863:XV867)</f>
        <v>189.2</v>
      </c>
      <c r="XX868" s="41"/>
      <c r="XY868" s="2"/>
      <c r="YF868" s="10">
        <f>SUM(YE863:YE867)</f>
        <v>433.99999999999994</v>
      </c>
      <c r="YG868" s="41"/>
      <c r="YH868" s="2"/>
      <c r="YK868" s="1"/>
      <c r="YL868" s="1"/>
      <c r="YM868" s="1"/>
      <c r="YN868" s="1"/>
      <c r="YO868" s="10">
        <f>SUM(YN863:YN867)</f>
        <v>89.7</v>
      </c>
      <c r="YP868" s="41"/>
      <c r="YQ868" s="2"/>
      <c r="YX868" s="10">
        <f>SUM(YW863:YW867)</f>
        <v>240.79999999999998</v>
      </c>
      <c r="YY868" s="41"/>
      <c r="YZ868" s="2"/>
      <c r="ZG868" s="10">
        <f>SUM(ZF863:ZF867)</f>
        <v>25.299999999999997</v>
      </c>
      <c r="ZH868" s="41"/>
      <c r="ZI868" s="2"/>
      <c r="ZP868" s="10">
        <f>SUM(ZO863:ZO867)</f>
        <v>166.5</v>
      </c>
      <c r="ZQ868" s="41"/>
      <c r="ZR868" s="2"/>
      <c r="ZU868" s="1"/>
      <c r="ZV868" s="1"/>
      <c r="ZW868" s="1"/>
      <c r="ZX868" s="1"/>
      <c r="ZY868" s="10">
        <f>SUM(ZX863:ZX867)</f>
        <v>16.2</v>
      </c>
      <c r="ZZ868" s="41"/>
      <c r="AAA868" s="2"/>
      <c r="AAD868" s="1"/>
      <c r="AAE868" s="1"/>
      <c r="AAF868" s="1"/>
      <c r="AAG868" s="1"/>
      <c r="AAH868" s="10">
        <f>SUM(AAG863:AAG867)</f>
        <v>11.2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116.1</v>
      </c>
      <c r="ABA868" s="41"/>
      <c r="ABB868" s="2"/>
      <c r="ABE868" s="1"/>
      <c r="ABF868" s="1"/>
      <c r="ABG868" s="1"/>
      <c r="ABH868" s="1"/>
      <c r="ABI868" s="10">
        <f>SUM(ABH863:ABH867)</f>
        <v>97.6</v>
      </c>
      <c r="ABJ868" s="41"/>
      <c r="ABK868" s="2"/>
      <c r="ABN868" s="1"/>
      <c r="ABO868" s="1"/>
      <c r="ABP868" s="1"/>
      <c r="ABQ868" s="1"/>
      <c r="ABR868" s="10">
        <f>SUM(ABQ863:ABQ867)</f>
        <v>125.60000000000001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18.2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160.10000000000002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187.6</v>
      </c>
      <c r="AGF868" s="41"/>
      <c r="AGG868" s="2"/>
      <c r="AGJ868" s="1"/>
      <c r="AGK868" s="1"/>
      <c r="AGL868" s="1"/>
      <c r="AGM868" s="1"/>
      <c r="AGN868" s="10">
        <f>SUM(AGM863:AGM867)</f>
        <v>168</v>
      </c>
      <c r="AGO868" s="41"/>
      <c r="AGP868" s="2"/>
      <c r="AGS868" s="1"/>
      <c r="AGT868" s="1"/>
      <c r="AGU868" s="1"/>
      <c r="AGV868" s="1"/>
      <c r="AGW868" s="10">
        <f>SUM(AGV863:AGV867)</f>
        <v>17.299999999999997</v>
      </c>
      <c r="AGX868" s="41"/>
      <c r="AGY868" s="2"/>
      <c r="AHB868" s="1"/>
      <c r="AHC868" s="1"/>
      <c r="AHD868" s="1"/>
      <c r="AHE868" s="1"/>
      <c r="AHF868" s="10">
        <f>SUM(AHE863:AHE867)</f>
        <v>435.9</v>
      </c>
      <c r="AHG868" s="41"/>
      <c r="AHH868" s="2"/>
      <c r="AHK868" s="1"/>
      <c r="AHL868" s="1"/>
      <c r="AHM868" s="1"/>
      <c r="AHN868" s="1"/>
      <c r="AHO868" s="10">
        <f>SUM(AHN863:AHN867)</f>
        <v>354.9</v>
      </c>
      <c r="AHP868" s="41"/>
      <c r="AHQ868" s="2"/>
      <c r="AHT868" s="1"/>
      <c r="AHU868" s="1"/>
      <c r="AHV868" s="1"/>
      <c r="AHW868" s="1"/>
      <c r="AHX868" s="10">
        <f>SUM(AHW863:AHW867)</f>
        <v>166.8</v>
      </c>
      <c r="AHY868" s="41"/>
      <c r="AHZ868" s="2"/>
      <c r="AIC868" s="1"/>
      <c r="AID868" s="1"/>
      <c r="AIE868" s="1"/>
      <c r="AIF868" s="1"/>
      <c r="AIG868" s="10">
        <f>SUM(AIF863:AIF867)</f>
        <v>241.6</v>
      </c>
      <c r="AIH868" s="41"/>
      <c r="AII868" s="2"/>
      <c r="AIL868" s="1"/>
      <c r="AIM868" s="1"/>
      <c r="AIN868" s="1"/>
      <c r="AIO868" s="1"/>
      <c r="AIP868" s="10">
        <f>SUM(AIO863:AIO867)</f>
        <v>311.3</v>
      </c>
      <c r="AIQ868" s="41"/>
      <c r="AIR868" s="2"/>
      <c r="AIU868" s="1"/>
      <c r="AIV868" s="1"/>
      <c r="AIW868" s="1"/>
      <c r="AIX868" s="1"/>
      <c r="AIY868" s="10">
        <f>SUM(AIX863:AIX867)</f>
        <v>136.99999999999997</v>
      </c>
      <c r="AIZ868" s="41"/>
      <c r="AJA868" s="2"/>
      <c r="AJD868" s="1"/>
      <c r="AJE868" s="1"/>
      <c r="AJF868" s="1"/>
      <c r="AJG868" s="1"/>
      <c r="AJH868" s="10">
        <f>SUM(AJG863:AJG867)</f>
        <v>0</v>
      </c>
      <c r="AJI868" s="41"/>
      <c r="AJJ868" s="2"/>
      <c r="AJM868" s="1"/>
      <c r="AJN868" s="1"/>
      <c r="AJO868" s="1"/>
      <c r="AJP868" s="1"/>
      <c r="AJQ868" s="10">
        <f>SUM(AJP863:AJP867)</f>
        <v>559.6</v>
      </c>
      <c r="AJR868" s="41"/>
      <c r="AJS868" s="2"/>
      <c r="AJV868" s="1"/>
      <c r="AJW868" s="1"/>
      <c r="AJX868" s="1"/>
      <c r="AJY868" s="1"/>
      <c r="AJZ868" s="10">
        <f>SUM(AJY863:AJY867)</f>
        <v>33.700000000000003</v>
      </c>
      <c r="AKA868" s="41"/>
      <c r="AKB868" s="2"/>
      <c r="AKE868" s="1"/>
      <c r="AKF868" s="1"/>
      <c r="AKG868" s="1"/>
      <c r="AKH868" s="1"/>
      <c r="AKI868" s="10">
        <f>SUM(AKH863:AKH867)</f>
        <v>29.4</v>
      </c>
      <c r="AKJ868" s="41"/>
      <c r="AKK868" s="2"/>
      <c r="AKN868" s="1"/>
      <c r="AKO868" s="1"/>
      <c r="AKP868" s="1"/>
      <c r="AKQ868" s="1"/>
      <c r="AKR868" s="10">
        <f>SUM(AKQ863:AKQ867)</f>
        <v>272.3</v>
      </c>
      <c r="AKS868" s="41"/>
      <c r="AKT868" s="2"/>
      <c r="AKW868" s="1"/>
      <c r="AKX868" s="1"/>
      <c r="AKY868" s="1"/>
      <c r="AKZ868" s="1"/>
      <c r="ALA868" s="10">
        <f>SUM(AKZ863:AKZ867)</f>
        <v>459.70000000000005</v>
      </c>
      <c r="ALB868" s="41"/>
      <c r="ALC868" s="2"/>
      <c r="ALF868" s="1"/>
      <c r="ALG868" s="1"/>
      <c r="ALH868" s="1"/>
      <c r="ALI868" s="1"/>
      <c r="ALJ868" s="10">
        <f>SUM(ALI863:ALI867)</f>
        <v>127.5</v>
      </c>
      <c r="ALK868" s="41"/>
      <c r="ALL868" s="2"/>
      <c r="ALO868" s="1"/>
      <c r="ALP868" s="1"/>
      <c r="ALQ868" s="1"/>
      <c r="ALR868" s="1"/>
      <c r="ALS868" s="10">
        <f>SUM(ALR863:ALR867)</f>
        <v>231.70000000000002</v>
      </c>
      <c r="ALT868" s="41"/>
      <c r="ALU868" s="2"/>
      <c r="ALX868" s="1"/>
      <c r="ALY868" s="1"/>
      <c r="ALZ868" s="1"/>
      <c r="AMA868" s="1"/>
      <c r="AMB868" s="10">
        <f>SUM(AMA863:AMA867)</f>
        <v>99.199999999999989</v>
      </c>
      <c r="AMC868" s="41"/>
      <c r="AMD868" s="2"/>
      <c r="AMG868" s="1"/>
      <c r="AMH868" s="1"/>
      <c r="AMI868" s="1"/>
      <c r="AMJ868" s="1"/>
      <c r="AMK868" s="10">
        <f>SUM(AMJ863:AMJ867)</f>
        <v>213.89999999999998</v>
      </c>
      <c r="AML868" s="41"/>
      <c r="AMM868" s="2"/>
      <c r="AMP868" s="1"/>
      <c r="AMQ868" s="1"/>
      <c r="AMR868" s="1"/>
      <c r="AMS868" s="1"/>
      <c r="AMT868" s="10">
        <f>SUM(AMS863:AMS867)</f>
        <v>189.2</v>
      </c>
      <c r="AMU868" s="41"/>
      <c r="AMV868" s="2"/>
      <c r="AMY868" s="1"/>
      <c r="AMZ868" s="1"/>
      <c r="ANA868" s="1"/>
      <c r="ANB868" s="1"/>
      <c r="ANC868" s="10">
        <f>SUM(ANB863:ANB867)</f>
        <v>136.99999999999997</v>
      </c>
      <c r="AND868" s="41"/>
      <c r="ANE868" s="2"/>
      <c r="ANH868" s="1"/>
      <c r="ANI868" s="1"/>
      <c r="ANJ868" s="1"/>
      <c r="ANK868" s="1"/>
      <c r="ANL868" s="10">
        <f>SUM(ANK863:ANK867)</f>
        <v>150.19999999999999</v>
      </c>
      <c r="ANM868" s="41"/>
      <c r="ANN868" s="2"/>
      <c r="ANQ868" s="1"/>
      <c r="ANR868" s="1"/>
      <c r="ANS868" s="1"/>
      <c r="ANT868" s="1"/>
      <c r="ANU868" s="10">
        <f>SUM(ANT863:ANT867)</f>
        <v>204.49999999999997</v>
      </c>
      <c r="ANV868" s="41"/>
      <c r="ANW868" s="2"/>
      <c r="ANZ868" s="1"/>
      <c r="AOA868" s="1"/>
      <c r="AOB868" s="1"/>
      <c r="AOC868" s="1"/>
      <c r="AOD868" s="10">
        <f>SUM(AOC863:AOC867)</f>
        <v>227.89999999999998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251.60000000000002</v>
      </c>
      <c r="AOW868" s="41"/>
      <c r="AOX868" s="2"/>
      <c r="APA868" s="1"/>
      <c r="APB868" s="1"/>
      <c r="APC868" s="1"/>
      <c r="APD868" s="1"/>
      <c r="APE868" s="10">
        <f>SUM(APD863:APD867)</f>
        <v>420.90000000000003</v>
      </c>
      <c r="APF868" s="41"/>
      <c r="APG868" s="2"/>
      <c r="APJ868" s="1"/>
      <c r="APK868" s="1"/>
      <c r="APL868" s="1"/>
      <c r="APM868" s="1"/>
      <c r="APN868" s="10">
        <f>SUM(APM863:APM867)</f>
        <v>15.399999999999999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141.50000000000003</v>
      </c>
      <c r="AQG868" s="41"/>
      <c r="AQK868" s="1"/>
      <c r="AQL868" s="1"/>
      <c r="AQM868" s="1"/>
      <c r="AQN868" s="1"/>
      <c r="AQO868" s="10">
        <f>SUM(AQN863:AQN867)</f>
        <v>237.5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121.6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175.6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23.400000000000002</v>
      </c>
      <c r="AWV868" s="41"/>
      <c r="AWZ868" s="1"/>
      <c r="AXA868" s="1"/>
      <c r="AXB868" s="1"/>
      <c r="AXC868" s="1"/>
      <c r="AXD868" s="10">
        <f>SUM(AXC863:AXC867)</f>
        <v>193.79999999999998</v>
      </c>
      <c r="AXE868" s="41"/>
      <c r="AXI868" s="1"/>
      <c r="AXJ868" s="1"/>
      <c r="AXK868" s="1"/>
      <c r="AXL868" s="1"/>
      <c r="AXM868" s="10">
        <f>SUM(AXL863:AXL867)</f>
        <v>198.7</v>
      </c>
      <c r="AXN868" s="41"/>
      <c r="AXR868" s="1"/>
      <c r="AXS868" s="1"/>
      <c r="AXT868" s="1"/>
      <c r="AXU868" s="1"/>
      <c r="AXV868" s="10">
        <f>SUM(AXU863:AXU867)</f>
        <v>0</v>
      </c>
      <c r="AXW868" s="41"/>
      <c r="AYA868" s="1"/>
      <c r="AYB868" s="1"/>
      <c r="AYC868" s="1"/>
      <c r="AYD868" s="1"/>
      <c r="AYE868" s="10">
        <f>SUM(AYD863:AYD867)</f>
        <v>132.19999999999999</v>
      </c>
      <c r="AYF868" s="41"/>
      <c r="AYJ868" s="1"/>
      <c r="AYK868" s="1"/>
      <c r="AYL868" s="1"/>
      <c r="AYM868" s="1"/>
      <c r="AYN868" s="10">
        <f>SUM(AYM863:AYM867)</f>
        <v>191.5</v>
      </c>
      <c r="AYO868" s="41"/>
      <c r="AYS868" s="1"/>
      <c r="AYT868" s="1"/>
      <c r="AYU868" s="1"/>
      <c r="AYV868" s="1"/>
      <c r="AYW868" s="10">
        <f>SUM(AYV863:AYV867)</f>
        <v>191.8</v>
      </c>
      <c r="AYX868" s="41"/>
      <c r="AZB868" s="1"/>
      <c r="AZC868" s="1"/>
      <c r="AZD868" s="1"/>
      <c r="AZE868" s="1"/>
      <c r="AZF868" s="10">
        <f>SUM(AZE863:AZE867)</f>
        <v>58.300000000000004</v>
      </c>
      <c r="AZG868" s="41"/>
      <c r="AZK868" s="1"/>
      <c r="AZL868" s="1"/>
      <c r="AZM868" s="1"/>
      <c r="AZN868" s="1"/>
      <c r="AZO868" s="10">
        <f>SUM(AZN863:AZN867)</f>
        <v>20.3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370.5</v>
      </c>
      <c r="BAH868" s="41"/>
      <c r="BAL868" s="1"/>
      <c r="BAM868" s="1"/>
      <c r="BAN868" s="1"/>
      <c r="BAO868" s="1"/>
      <c r="BAP868" s="10">
        <f>SUM(BAO863:BAO867)</f>
        <v>243.59999999999997</v>
      </c>
      <c r="BAQ868" s="41"/>
      <c r="BAU868" s="1"/>
      <c r="BAV868" s="1"/>
      <c r="BAW868" s="1"/>
      <c r="BAX868" s="1"/>
      <c r="BAY868" s="10">
        <f>SUM(BAX863:BAX867)</f>
        <v>145.30000000000001</v>
      </c>
      <c r="BAZ868" s="41"/>
      <c r="BBD868" s="1"/>
      <c r="BBE868" s="1"/>
      <c r="BBF868" s="1"/>
      <c r="BBG868" s="1"/>
      <c r="BBH868" s="10">
        <f>SUM(BBG863:BBG867)</f>
        <v>22.400000000000002</v>
      </c>
      <c r="BBI868" s="41"/>
      <c r="BBM868" s="1"/>
      <c r="BBN868" s="1"/>
      <c r="BBO868" s="1"/>
      <c r="BBP868" s="1"/>
      <c r="BBQ868" s="10">
        <f>SUM(BBP863:BBP867)</f>
        <v>139.6</v>
      </c>
      <c r="BBR868" s="41"/>
      <c r="BBV868" s="1"/>
      <c r="BBW868" s="1"/>
      <c r="BBX868" s="1"/>
      <c r="BBY868" s="1"/>
      <c r="BBZ868" s="10">
        <f>SUM(BBY863:BBY867)</f>
        <v>399.3</v>
      </c>
      <c r="BCA868" s="41"/>
      <c r="BCE868" s="1"/>
      <c r="BCF868" s="1"/>
      <c r="BCG868" s="1"/>
      <c r="BCH868" s="1"/>
      <c r="BCI868" s="10">
        <f>SUM(BCH863:BCH867)</f>
        <v>102.7</v>
      </c>
      <c r="BCJ868" s="41"/>
      <c r="BCN868" s="1"/>
      <c r="BCO868" s="1"/>
      <c r="BCP868" s="1"/>
      <c r="BCQ868" s="1"/>
      <c r="BCR868" s="10">
        <f>SUM(BCQ863:BCQ867)</f>
        <v>361.59999999999997</v>
      </c>
      <c r="BCS868" s="41"/>
      <c r="BCW868" s="1"/>
      <c r="BCX868" s="1"/>
      <c r="BCY868" s="1"/>
      <c r="BCZ868" s="1"/>
      <c r="BDA868" s="10">
        <f>SUM(BCZ863:BCZ867)</f>
        <v>302.10000000000002</v>
      </c>
      <c r="BDB868" s="41"/>
      <c r="BDF868" s="1"/>
      <c r="BDG868" s="1"/>
      <c r="BDH868" s="1"/>
      <c r="BDI868" s="1"/>
      <c r="BDJ868" s="10">
        <f>SUM(BDI863:BDI867)</f>
        <v>344.29999999999995</v>
      </c>
      <c r="BDK868" s="41"/>
      <c r="BDO868" s="1"/>
      <c r="BDP868" s="1"/>
      <c r="BDQ868" s="1"/>
      <c r="BDR868" s="1"/>
      <c r="BDS868" s="10">
        <f>SUM(BDR863:BDR867)</f>
        <v>318.3</v>
      </c>
      <c r="BDT868" s="41"/>
      <c r="BDX868" s="1"/>
      <c r="BDY868" s="1"/>
      <c r="BDZ868" s="1"/>
      <c r="BEA868" s="1"/>
      <c r="BEB868" s="10">
        <f>SUM(BEA863:BEA867)</f>
        <v>98.8</v>
      </c>
      <c r="BEC868" s="41"/>
      <c r="BEG868" s="1"/>
      <c r="BEH868" s="1"/>
      <c r="BEI868" s="1"/>
      <c r="BEJ868" s="1"/>
      <c r="BEK868" s="10">
        <f>SUM(BEJ863:BEJ867)</f>
        <v>114.5</v>
      </c>
      <c r="BEL868" s="41"/>
      <c r="BEP868" s="1"/>
      <c r="BEQ868" s="1"/>
      <c r="BER868" s="1"/>
      <c r="BES868" s="1"/>
      <c r="BET868" s="10">
        <f>SUM(BES863:BES867)</f>
        <v>191.6</v>
      </c>
      <c r="BEU868" s="41"/>
      <c r="BEY868" s="1"/>
      <c r="BEZ868" s="1"/>
      <c r="BFA868" s="1"/>
      <c r="BFB868" s="1"/>
      <c r="BFC868" s="10">
        <f>SUM(BFB863:BFB867)</f>
        <v>36.200000000000003</v>
      </c>
      <c r="BFD868" s="41"/>
      <c r="BFH868" s="1"/>
      <c r="BFI868" s="1"/>
      <c r="BFJ868" s="1"/>
      <c r="BFK868" s="1"/>
      <c r="BFL868" s="10">
        <f>SUM(BFK863:BFK867)</f>
        <v>33.299999999999997</v>
      </c>
      <c r="BFM868" s="41"/>
      <c r="BFQ868" s="1"/>
      <c r="BFR868" s="1"/>
      <c r="BFS868" s="1"/>
      <c r="BFT868" s="1"/>
      <c r="BFU868" s="10">
        <f>SUM(BFT863:BFT867)</f>
        <v>184.5</v>
      </c>
      <c r="BFV868" s="41"/>
      <c r="BFZ868" s="1"/>
      <c r="BGA868" s="1"/>
      <c r="BGB868" s="1"/>
      <c r="BGC868" s="1"/>
      <c r="BGD868" s="10">
        <f>SUM(BGC863:BGC867)</f>
        <v>240.60000000000002</v>
      </c>
      <c r="BGE868" s="41"/>
      <c r="BGI868" s="1"/>
      <c r="BGJ868" s="1"/>
      <c r="BGK868" s="1"/>
      <c r="BGL868" s="1"/>
      <c r="BGM868" s="10">
        <f>SUM(BGL863:BGL867)</f>
        <v>105</v>
      </c>
      <c r="BGN868" s="41"/>
      <c r="BGR868" s="1"/>
      <c r="BGS868" s="1"/>
      <c r="BGT868" s="1"/>
      <c r="BGU868" s="1"/>
      <c r="BGV868" s="10">
        <f>SUM(BGU863:BGU867)</f>
        <v>221.39999999999998</v>
      </c>
      <c r="BGW868" s="41"/>
      <c r="BHA868" s="1"/>
      <c r="BHB868" s="1"/>
      <c r="BHC868" s="1"/>
      <c r="BHD868" s="1"/>
      <c r="BHE868" s="10">
        <f>SUM(BHD863:BHD867)</f>
        <v>352.19999999999993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1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8614.9499999999989</v>
      </c>
      <c r="H870" s="56"/>
      <c r="I870" s="238"/>
      <c r="J870" s="56"/>
      <c r="N870" s="15" t="s">
        <v>1243</v>
      </c>
      <c r="O870" s="56"/>
      <c r="P870" s="181">
        <f>SUM(P797:P867)</f>
        <v>8628.3999999999978</v>
      </c>
      <c r="Q870" s="56"/>
      <c r="R870" s="238"/>
      <c r="S870" s="56"/>
      <c r="W870" s="15" t="s">
        <v>1243</v>
      </c>
      <c r="X870" s="56"/>
      <c r="Y870" s="181">
        <f>SUM(Y797:Y867)</f>
        <v>7420.5000000000018</v>
      </c>
      <c r="Z870" s="56"/>
      <c r="AA870" s="238"/>
      <c r="AB870" s="56"/>
      <c r="AF870" s="15" t="s">
        <v>1243</v>
      </c>
      <c r="AG870" s="56"/>
      <c r="AH870" s="181">
        <f>SUM(AH797:AH867)</f>
        <v>8912</v>
      </c>
      <c r="AI870" s="56"/>
      <c r="AJ870" s="238"/>
      <c r="AK870" s="56"/>
      <c r="AO870" s="15" t="s">
        <v>1243</v>
      </c>
      <c r="AP870" s="56"/>
      <c r="AQ870" s="181">
        <f>SUM(AQ797:AQ867)</f>
        <v>8434.3999999999978</v>
      </c>
      <c r="AR870" s="56"/>
      <c r="AS870" s="238"/>
      <c r="AT870" s="56"/>
      <c r="AX870" s="15" t="s">
        <v>1243</v>
      </c>
      <c r="AY870" s="56"/>
      <c r="AZ870" s="181">
        <f>SUM(AZ797:AZ867)</f>
        <v>8209.6</v>
      </c>
      <c r="BA870" s="56"/>
      <c r="BB870" s="238"/>
      <c r="BC870" s="56"/>
      <c r="BG870" s="15" t="s">
        <v>1243</v>
      </c>
      <c r="BH870" s="56"/>
      <c r="BI870" s="181">
        <f>SUM(BI797:BI867)</f>
        <v>9244.8500000000022</v>
      </c>
      <c r="BJ870" s="56"/>
      <c r="BK870" s="238"/>
      <c r="BL870" s="56"/>
      <c r="BP870" s="15" t="s">
        <v>1243</v>
      </c>
      <c r="BQ870" s="56"/>
      <c r="BR870" s="181">
        <f>SUM(BR797:BR867)</f>
        <v>7905.25</v>
      </c>
      <c r="BS870" s="56"/>
      <c r="BT870" s="238"/>
      <c r="BU870" s="56"/>
      <c r="BY870" s="15" t="s">
        <v>1243</v>
      </c>
      <c r="BZ870" s="56"/>
      <c r="CA870" s="181">
        <f>SUM(CA797:CA867)</f>
        <v>9138.6000000000022</v>
      </c>
      <c r="CB870" s="56"/>
      <c r="CC870" s="238"/>
      <c r="CD870" s="56"/>
      <c r="CH870" s="15" t="s">
        <v>1243</v>
      </c>
      <c r="CI870" s="56"/>
      <c r="CJ870" s="181">
        <f>SUM(CJ797:CJ867)</f>
        <v>7882.8999999999987</v>
      </c>
      <c r="CK870" s="56"/>
      <c r="CL870" s="238"/>
      <c r="CM870" s="56"/>
      <c r="CQ870" s="15" t="s">
        <v>1243</v>
      </c>
      <c r="CR870" s="56"/>
      <c r="CS870" s="181">
        <f>SUM(CS797:CS867)</f>
        <v>8730.35</v>
      </c>
      <c r="CT870" s="56"/>
      <c r="CU870" s="238"/>
      <c r="CV870" s="56"/>
      <c r="CZ870" s="15" t="s">
        <v>1243</v>
      </c>
      <c r="DA870" s="56"/>
      <c r="DB870" s="181">
        <f>SUM(DB797:DB867)</f>
        <v>8785.7999999999993</v>
      </c>
      <c r="DC870" s="56"/>
      <c r="DD870" s="238"/>
      <c r="DE870" s="56"/>
      <c r="DI870" s="15" t="s">
        <v>1243</v>
      </c>
      <c r="DJ870" s="56"/>
      <c r="DK870" s="181">
        <f>SUM(DK797:DK867)</f>
        <v>8461.8000000000011</v>
      </c>
      <c r="DL870" s="56"/>
      <c r="DM870" s="238"/>
      <c r="DN870" s="56"/>
      <c r="DR870" s="15" t="s">
        <v>1243</v>
      </c>
      <c r="DS870" s="56"/>
      <c r="DT870" s="181">
        <f>SUM(DT797:DT867)</f>
        <v>8380.0500000000011</v>
      </c>
      <c r="DU870" s="56"/>
      <c r="DV870" s="238"/>
      <c r="DW870" s="56"/>
      <c r="EA870" s="15" t="s">
        <v>1243</v>
      </c>
      <c r="EB870" s="56"/>
      <c r="EC870" s="181">
        <f>SUM(EC797:EC867)</f>
        <v>8879.6000000000022</v>
      </c>
      <c r="ED870" s="56"/>
      <c r="EE870" s="238"/>
      <c r="EF870" s="56"/>
      <c r="EJ870" s="15" t="s">
        <v>1243</v>
      </c>
      <c r="EK870" s="56"/>
      <c r="EL870" s="181">
        <f>SUM(EL797:EL867)</f>
        <v>7566.7999999999993</v>
      </c>
      <c r="EM870" s="56"/>
      <c r="EN870" s="238"/>
      <c r="EO870" s="56"/>
      <c r="ES870" s="15" t="s">
        <v>1243</v>
      </c>
      <c r="ET870" s="56"/>
      <c r="EU870" s="181">
        <f>SUM(EU797:EU867)</f>
        <v>7317.2500000000018</v>
      </c>
      <c r="EV870" s="56"/>
      <c r="EW870" s="238"/>
      <c r="EX870" s="56"/>
      <c r="FB870" s="15" t="s">
        <v>1243</v>
      </c>
      <c r="FC870" s="56"/>
      <c r="FD870" s="181">
        <f>SUM(FD797:FD867)</f>
        <v>7346.1</v>
      </c>
      <c r="FE870" s="56"/>
      <c r="FF870" s="238"/>
      <c r="FG870" s="56"/>
      <c r="FK870" s="15" t="s">
        <v>1243</v>
      </c>
      <c r="FL870" s="56"/>
      <c r="FM870" s="181">
        <f>SUM(FM797:FM867)</f>
        <v>7631.4999999999991</v>
      </c>
      <c r="FN870" s="56"/>
      <c r="FO870" s="238"/>
      <c r="FP870" s="56"/>
      <c r="FT870" s="15" t="s">
        <v>1243</v>
      </c>
      <c r="FU870" s="56"/>
      <c r="FV870" s="181">
        <f>SUM(FV797:FV867)</f>
        <v>8257.6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7346.4000000000005</v>
      </c>
      <c r="GO870" s="56"/>
      <c r="GP870" s="238"/>
      <c r="GQ870" s="56"/>
      <c r="GU870" s="15" t="s">
        <v>1243</v>
      </c>
      <c r="GV870" s="56"/>
      <c r="GW870" s="181">
        <f>SUM(GW797:GW867)</f>
        <v>8539.0999999999985</v>
      </c>
      <c r="GX870" s="56"/>
      <c r="GY870" s="238"/>
      <c r="GZ870" s="56"/>
      <c r="HD870" s="15" t="s">
        <v>1243</v>
      </c>
      <c r="HE870" s="56"/>
      <c r="HF870" s="181">
        <f>SUM(HF797:HF867)</f>
        <v>6191.7000000000025</v>
      </c>
      <c r="HG870" s="56"/>
      <c r="HH870" s="238"/>
      <c r="HI870" s="56"/>
      <c r="HM870" s="15" t="s">
        <v>1243</v>
      </c>
      <c r="HN870" s="56"/>
      <c r="HO870" s="181">
        <f>SUM(HO797:HO867)</f>
        <v>8730.5999999999985</v>
      </c>
      <c r="HP870" s="56"/>
      <c r="HQ870" s="238"/>
      <c r="HR870" s="56"/>
      <c r="HV870" s="15" t="s">
        <v>1243</v>
      </c>
      <c r="HW870" s="56"/>
      <c r="HX870" s="181">
        <f>SUM(HX797:HX867)</f>
        <v>6837.5999999999995</v>
      </c>
      <c r="HY870" s="56"/>
      <c r="HZ870" s="238"/>
      <c r="IA870" s="56"/>
      <c r="IE870" s="15" t="s">
        <v>1243</v>
      </c>
      <c r="IF870" s="56"/>
      <c r="IG870" s="181">
        <f>SUM(IG797:IG867)</f>
        <v>8414.5000000000018</v>
      </c>
      <c r="IH870" s="56"/>
      <c r="II870" s="238"/>
      <c r="IJ870" s="56"/>
      <c r="IN870" s="15" t="s">
        <v>1243</v>
      </c>
      <c r="IO870" s="56"/>
      <c r="IP870" s="181">
        <f>SUM(IP797:IP867)</f>
        <v>8024.2000000000025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8337.1999999999971</v>
      </c>
      <c r="IZ870" s="56"/>
      <c r="JA870" s="238"/>
      <c r="JB870" s="56"/>
      <c r="JF870" s="15" t="s">
        <v>1243</v>
      </c>
      <c r="JG870" s="56"/>
      <c r="JH870" s="181">
        <f>SUM(JH797:JH867)</f>
        <v>7776.0000000000009</v>
      </c>
      <c r="JI870" s="56"/>
      <c r="JJ870" s="238"/>
      <c r="JK870" s="56"/>
      <c r="JO870" s="15" t="s">
        <v>1243</v>
      </c>
      <c r="JP870" s="56"/>
      <c r="JQ870" s="181">
        <f>SUM(JQ797:JQ867)</f>
        <v>8860.2000000000007</v>
      </c>
      <c r="JR870" s="56"/>
      <c r="JS870" s="238"/>
      <c r="JT870" s="56"/>
      <c r="JX870" s="15" t="s">
        <v>1243</v>
      </c>
      <c r="JY870" s="56"/>
      <c r="JZ870" s="181">
        <f>SUM(JZ797:JZ867)</f>
        <v>8013.6000000000022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7703.6499999999987</v>
      </c>
      <c r="KS870" s="56"/>
      <c r="KT870" s="238"/>
      <c r="KU870" s="56"/>
      <c r="KY870" s="15" t="s">
        <v>1243</v>
      </c>
      <c r="KZ870" s="56"/>
      <c r="LA870" s="181">
        <f>SUM(LA797:LA867)</f>
        <v>8206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8715.0999999999985</v>
      </c>
      <c r="LT870" s="56"/>
      <c r="LU870" s="238"/>
      <c r="LV870" s="56"/>
      <c r="LZ870" s="15" t="s">
        <v>1243</v>
      </c>
      <c r="MA870" s="56"/>
      <c r="MB870" s="181">
        <f>SUM(MB797:MB867)</f>
        <v>7659.45</v>
      </c>
      <c r="MC870" s="56"/>
      <c r="MD870" s="238"/>
      <c r="ME870" s="56"/>
      <c r="MI870" s="15" t="s">
        <v>1243</v>
      </c>
      <c r="MJ870" s="56"/>
      <c r="MK870" s="181">
        <f>SUM(MK797:MK867)</f>
        <v>6497.4000000000005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9579.2500000000018</v>
      </c>
      <c r="ND870" s="56"/>
      <c r="NE870" s="238"/>
      <c r="NF870" s="56"/>
      <c r="NJ870" s="15" t="s">
        <v>1243</v>
      </c>
      <c r="NK870" s="56"/>
      <c r="NL870" s="181">
        <f>SUM(NL797:NL867)</f>
        <v>7488.2500000000009</v>
      </c>
      <c r="NM870" s="56"/>
      <c r="NN870" s="238"/>
      <c r="NO870" s="56"/>
      <c r="NS870" s="15" t="s">
        <v>1243</v>
      </c>
      <c r="NT870" s="56"/>
      <c r="NU870" s="181">
        <f>SUM(NU797:NU867)</f>
        <v>7212.8000000000029</v>
      </c>
      <c r="NV870" s="56"/>
      <c r="NW870" s="238"/>
      <c r="NX870" s="56"/>
      <c r="OB870" s="15" t="s">
        <v>1243</v>
      </c>
      <c r="OC870" s="56"/>
      <c r="OD870" s="181">
        <f>SUM(OD797:OD867)</f>
        <v>8527.2000000000025</v>
      </c>
      <c r="OE870" s="56"/>
      <c r="OF870" s="238"/>
      <c r="OG870" s="56"/>
      <c r="OK870" s="15" t="s">
        <v>1243</v>
      </c>
      <c r="OL870" s="56"/>
      <c r="OM870" s="181">
        <f>SUM(OM797:OM867)</f>
        <v>6545.05</v>
      </c>
      <c r="ON870" s="56"/>
      <c r="OO870" s="238"/>
      <c r="OP870" s="56"/>
      <c r="OT870" s="15" t="s">
        <v>1243</v>
      </c>
      <c r="OU870" s="56"/>
      <c r="OV870" s="181">
        <f>SUM(OV797:OV867)</f>
        <v>7239.2000000000007</v>
      </c>
      <c r="OW870" s="56"/>
      <c r="OX870" s="238"/>
      <c r="OY870" s="56"/>
      <c r="PC870" s="15" t="s">
        <v>1243</v>
      </c>
      <c r="PD870" s="56"/>
      <c r="PE870" s="181">
        <f>SUM(PE797:PE867)</f>
        <v>7729.2</v>
      </c>
      <c r="PF870" s="56"/>
      <c r="PG870" s="238"/>
      <c r="PH870" s="56"/>
      <c r="PL870" s="15" t="s">
        <v>1243</v>
      </c>
      <c r="PM870" s="56"/>
      <c r="PN870" s="181">
        <f>SUM(PN797:PN867)</f>
        <v>7812.6000000000022</v>
      </c>
      <c r="PO870" s="56"/>
      <c r="PP870" s="238"/>
      <c r="PQ870" s="56"/>
      <c r="PU870" s="15" t="s">
        <v>1243</v>
      </c>
      <c r="PV870" s="56"/>
      <c r="PW870" s="181">
        <f>SUM(PW797:PW867)</f>
        <v>7319.4000000000024</v>
      </c>
      <c r="PX870" s="56"/>
      <c r="PY870" s="238"/>
      <c r="PZ870" s="56"/>
      <c r="QD870" s="15" t="s">
        <v>1243</v>
      </c>
      <c r="QE870" s="56"/>
      <c r="QF870" s="181">
        <f>SUM(QF797:QF867)</f>
        <v>6975.0000000000018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6862.2000000000007</v>
      </c>
      <c r="QY870" s="56"/>
      <c r="QZ870" s="238"/>
      <c r="RA870" s="56"/>
      <c r="RE870" s="15" t="s">
        <v>1243</v>
      </c>
      <c r="RF870" s="56"/>
      <c r="RG870" s="181">
        <f>SUM(RG797:RG867)</f>
        <v>6532.9</v>
      </c>
      <c r="RH870" s="56"/>
      <c r="RI870" s="238"/>
      <c r="RJ870" s="56"/>
      <c r="RN870" s="15" t="s">
        <v>1243</v>
      </c>
      <c r="RO870" s="56"/>
      <c r="RP870" s="181">
        <f>SUM(RP797:RP867)</f>
        <v>7895.4999999999973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7565.3</v>
      </c>
      <c r="SJ870" s="240"/>
      <c r="SK870" s="163"/>
      <c r="SO870" s="15" t="s">
        <v>1243</v>
      </c>
      <c r="SQ870" s="181">
        <f>SUM(SQ797:SQ867)</f>
        <v>8331.3000000000011</v>
      </c>
      <c r="SS870" s="240"/>
      <c r="ST870" s="163"/>
      <c r="SX870" s="15" t="s">
        <v>1243</v>
      </c>
      <c r="SZ870" s="181">
        <f>SUM(SZ797:SZ867)</f>
        <v>9259.5499999999975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6592.1999999999989</v>
      </c>
      <c r="TT870" s="240"/>
      <c r="TU870" s="163"/>
      <c r="TY870" s="15" t="s">
        <v>1243</v>
      </c>
      <c r="UA870" s="181">
        <f>SUM(UA797:UA867)</f>
        <v>6574.2000000000007</v>
      </c>
      <c r="UC870" s="240"/>
      <c r="UD870" s="163"/>
      <c r="UH870" s="15" t="s">
        <v>1243</v>
      </c>
      <c r="UJ870" s="181">
        <f>SUM(UJ797:UJ867)</f>
        <v>4655.2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6782.0999999999995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5691.1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8462.9499999999971</v>
      </c>
      <c r="WN870" s="240"/>
      <c r="WO870" s="163"/>
      <c r="WS870" s="15" t="s">
        <v>1243</v>
      </c>
      <c r="WU870" s="181">
        <f>SUM(WU797:WU867)</f>
        <v>6840.0000000000027</v>
      </c>
      <c r="WW870" s="240"/>
      <c r="WX870" s="163"/>
      <c r="XB870" s="15" t="s">
        <v>1243</v>
      </c>
      <c r="XD870" s="181">
        <f>SUM(XD797:XD867)</f>
        <v>8345.3500000000022</v>
      </c>
      <c r="XF870" s="240"/>
      <c r="XG870" s="163"/>
      <c r="XK870" s="15" t="s">
        <v>1243</v>
      </c>
      <c r="XM870" s="181">
        <f>SUM(XM797:XM867)</f>
        <v>7381.0999999999995</v>
      </c>
      <c r="XO870" s="240"/>
      <c r="XP870" s="163"/>
      <c r="XT870" s="15" t="s">
        <v>1243</v>
      </c>
      <c r="XV870" s="181">
        <f>SUM(XV797:XV867)</f>
        <v>7705.4999999999991</v>
      </c>
      <c r="XX870" s="240"/>
      <c r="XY870" s="163"/>
      <c r="YC870" s="15" t="s">
        <v>1243</v>
      </c>
      <c r="YE870" s="181">
        <f>SUM(YE797:YE867)</f>
        <v>7033.6</v>
      </c>
      <c r="YG870" s="240"/>
      <c r="YH870" s="163"/>
      <c r="YL870" s="15" t="s">
        <v>1243</v>
      </c>
      <c r="YN870" s="181">
        <f>SUM(YN797:YN867)</f>
        <v>8167.5499999999975</v>
      </c>
      <c r="YP870" s="240"/>
      <c r="YQ870" s="163"/>
      <c r="YU870" s="15" t="s">
        <v>1243</v>
      </c>
      <c r="YW870" s="181">
        <f>SUM(YW797:YW867)</f>
        <v>6621.2</v>
      </c>
      <c r="YY870" s="240"/>
      <c r="YZ870" s="163"/>
      <c r="ZD870" s="15" t="s">
        <v>1243</v>
      </c>
      <c r="ZF870" s="181">
        <f>SUM(ZF797:ZF867)</f>
        <v>5756.15</v>
      </c>
      <c r="ZH870" s="240"/>
      <c r="ZI870" s="163"/>
      <c r="ZM870" s="15" t="s">
        <v>1243</v>
      </c>
      <c r="ZO870" s="181">
        <f>SUM(ZO797:ZO867)</f>
        <v>8304.2000000000007</v>
      </c>
      <c r="ZQ870" s="240"/>
      <c r="ZR870" s="163"/>
      <c r="ZV870" s="15" t="s">
        <v>1243</v>
      </c>
      <c r="ZX870" s="181">
        <f>SUM(ZX797:ZX867)</f>
        <v>7703.4000000000005</v>
      </c>
      <c r="ZZ870" s="240"/>
      <c r="AAA870" s="163"/>
      <c r="AAE870" s="15" t="s">
        <v>1243</v>
      </c>
      <c r="AAG870" s="181">
        <f>SUM(AAG797:AAG867)</f>
        <v>6596.1000000000013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7177.1</v>
      </c>
      <c r="ABA870" s="240"/>
      <c r="ABB870" s="163"/>
      <c r="ABF870" s="15" t="s">
        <v>1243</v>
      </c>
      <c r="ABH870" s="181">
        <f>SUM(ABH797:ABH867)</f>
        <v>6853.1</v>
      </c>
      <c r="ABJ870" s="240"/>
      <c r="ABK870" s="163"/>
      <c r="ABO870" s="15" t="s">
        <v>1243</v>
      </c>
      <c r="ABQ870" s="181">
        <f>SUM(ABQ797:ABQ867)</f>
        <v>6167.2000000000016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6066.7000000000016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5211.75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8632.0500000000029</v>
      </c>
      <c r="AGF870" s="240"/>
      <c r="AGG870" s="163"/>
      <c r="AGK870" s="15" t="s">
        <v>1243</v>
      </c>
      <c r="AGM870" s="181">
        <f>SUM(AGM797:AGM867)</f>
        <v>8314.3999999999978</v>
      </c>
      <c r="AGO870" s="240"/>
      <c r="AGP870" s="163"/>
      <c r="AGT870" s="15" t="s">
        <v>1243</v>
      </c>
      <c r="AGV870" s="181">
        <f>SUM(AGV797:AGV867)</f>
        <v>6960.2000000000007</v>
      </c>
      <c r="AGX870" s="240"/>
      <c r="AGY870" s="163"/>
      <c r="AHC870" s="15" t="s">
        <v>1243</v>
      </c>
      <c r="AHE870" s="181">
        <f>SUM(AHE797:AHE867)</f>
        <v>8117.4000000000005</v>
      </c>
      <c r="AHG870" s="240"/>
      <c r="AHH870" s="163"/>
      <c r="AHL870" s="15" t="s">
        <v>1243</v>
      </c>
      <c r="AHN870" s="181">
        <f>SUM(AHN797:AHN867)</f>
        <v>8000.2000000000016</v>
      </c>
      <c r="AHP870" s="240"/>
      <c r="AHQ870" s="163"/>
      <c r="AHU870" s="15" t="s">
        <v>1243</v>
      </c>
      <c r="AHW870" s="181">
        <f>SUM(AHW797:AHW867)</f>
        <v>8928.8000000000011</v>
      </c>
      <c r="AHY870" s="240"/>
      <c r="AHZ870" s="163"/>
      <c r="AID870" s="15" t="s">
        <v>1243</v>
      </c>
      <c r="AIF870" s="181">
        <f>SUM(AIF797:AIF867)</f>
        <v>6888.4999999999982</v>
      </c>
      <c r="AIH870" s="240"/>
      <c r="AII870" s="163"/>
      <c r="AIM870" s="15" t="s">
        <v>1243</v>
      </c>
      <c r="AIO870" s="181">
        <f>SUM(AIO797:AIO867)</f>
        <v>7657.4000000000005</v>
      </c>
      <c r="AIQ870" s="240"/>
      <c r="AIR870" s="163"/>
      <c r="AIV870" s="15" t="s">
        <v>1243</v>
      </c>
      <c r="AIX870" s="181">
        <f>SUM(AIX797:AIX867)</f>
        <v>8535.4000000000015</v>
      </c>
      <c r="AIZ870" s="240"/>
      <c r="AJA870" s="163"/>
      <c r="AJE870" s="15" t="s">
        <v>1243</v>
      </c>
      <c r="AJG870" s="181">
        <f>SUM(AJG797:AJG867)</f>
        <v>7286.9499999999971</v>
      </c>
      <c r="AJI870" s="240"/>
      <c r="AJJ870" s="163"/>
      <c r="AJN870" s="15" t="s">
        <v>1243</v>
      </c>
      <c r="AJP870" s="181">
        <f>SUM(AJP797:AJP867)</f>
        <v>8984.7000000000007</v>
      </c>
      <c r="AJR870" s="240"/>
      <c r="AJS870" s="163"/>
      <c r="AJW870" s="15" t="s">
        <v>1243</v>
      </c>
      <c r="AJY870" s="181">
        <f>SUM(AJY797:AJY867)</f>
        <v>7814.8999999999978</v>
      </c>
      <c r="AKA870" s="240"/>
      <c r="AKB870" s="163"/>
      <c r="AKF870" s="15" t="s">
        <v>1243</v>
      </c>
      <c r="AKH870" s="181">
        <f>SUM(AKH797:AKH867)</f>
        <v>8579.6999999999989</v>
      </c>
      <c r="AKJ870" s="240"/>
      <c r="AKK870" s="163"/>
      <c r="AKO870" s="15" t="s">
        <v>1243</v>
      </c>
      <c r="AKQ870" s="181">
        <f>SUM(AKQ797:AKQ867)</f>
        <v>8536.1000000000022</v>
      </c>
      <c r="AKS870" s="240"/>
      <c r="AKT870" s="163"/>
      <c r="AKX870" s="15" t="s">
        <v>1243</v>
      </c>
      <c r="AKZ870" s="181">
        <f>SUM(AKZ797:AKZ867)</f>
        <v>9043.3999999999978</v>
      </c>
      <c r="ALB870" s="240"/>
      <c r="ALC870" s="163"/>
      <c r="ALG870" s="15" t="s">
        <v>1243</v>
      </c>
      <c r="ALI870" s="181">
        <f>SUM(ALI797:ALI867)</f>
        <v>7099.0499999999984</v>
      </c>
      <c r="ALK870" s="240"/>
      <c r="ALL870" s="163"/>
      <c r="ALP870" s="15" t="s">
        <v>1243</v>
      </c>
      <c r="ALR870" s="181">
        <f>SUM(ALR797:ALR867)</f>
        <v>8319.1000000000022</v>
      </c>
      <c r="ALT870" s="240"/>
      <c r="ALU870" s="163"/>
      <c r="ALY870" s="15" t="s">
        <v>1243</v>
      </c>
      <c r="AMA870" s="181">
        <f>SUM(AMA797:AMA867)</f>
        <v>8815.4</v>
      </c>
      <c r="AMC870" s="240"/>
      <c r="AMD870" s="163"/>
      <c r="AMH870" s="15" t="s">
        <v>1243</v>
      </c>
      <c r="AMJ870" s="181">
        <f>SUM(AMJ797:AMJ867)</f>
        <v>8115.7000000000016</v>
      </c>
      <c r="AML870" s="240"/>
      <c r="AMM870" s="163"/>
      <c r="AMQ870" s="15" t="s">
        <v>1243</v>
      </c>
      <c r="AMS870" s="181">
        <f>SUM(AMS797:AMS867)</f>
        <v>7606.3999999999987</v>
      </c>
      <c r="AMU870" s="240"/>
      <c r="AMV870" s="163"/>
      <c r="AMZ870" s="15" t="s">
        <v>1243</v>
      </c>
      <c r="ANB870" s="181">
        <f>SUM(ANB797:ANB867)</f>
        <v>7994.2500000000036</v>
      </c>
      <c r="AND870" s="240"/>
      <c r="ANE870" s="163"/>
      <c r="ANI870" s="15" t="s">
        <v>1243</v>
      </c>
      <c r="ANK870" s="181">
        <f>SUM(ANK797:ANK867)</f>
        <v>7232.1999999999989</v>
      </c>
      <c r="ANM870" s="240"/>
      <c r="ANN870" s="163"/>
      <c r="ANR870" s="15" t="s">
        <v>1243</v>
      </c>
      <c r="ANT870" s="181">
        <f>SUM(ANT797:ANT867)</f>
        <v>7618.2</v>
      </c>
      <c r="ANV870" s="240"/>
      <c r="ANW870" s="163"/>
      <c r="AOA870" s="15" t="s">
        <v>1243</v>
      </c>
      <c r="AOC870" s="181">
        <f>SUM(AOC797:AOC867)</f>
        <v>7937.0000000000018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7202.9</v>
      </c>
      <c r="AOW870" s="240"/>
      <c r="AOX870" s="163"/>
      <c r="APB870" s="15" t="s">
        <v>1243</v>
      </c>
      <c r="APD870" s="181">
        <f>SUM(APD797:APD867)</f>
        <v>8965.1999999999989</v>
      </c>
      <c r="APF870" s="240"/>
      <c r="APG870" s="163"/>
      <c r="APK870" s="15" t="s">
        <v>1243</v>
      </c>
      <c r="APM870" s="181">
        <f>SUM(APM797:APM867)</f>
        <v>7420.7000000000025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6286.2000000000016</v>
      </c>
      <c r="AQG870" s="240"/>
      <c r="AQL870" s="15" t="s">
        <v>1243</v>
      </c>
      <c r="AQN870" s="181">
        <f>SUM(AQN797:AQN867)</f>
        <v>7330.4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6297.5000000000027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4415.3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7747.1000000000013</v>
      </c>
      <c r="AWV870" s="240"/>
      <c r="AXA870" s="15" t="s">
        <v>1243</v>
      </c>
      <c r="AXC870" s="181">
        <f>SUM(AXC797:AXC867)</f>
        <v>7211.6</v>
      </c>
      <c r="AXE870" s="240"/>
      <c r="AXJ870" s="15" t="s">
        <v>1243</v>
      </c>
      <c r="AXL870" s="181">
        <f>SUM(AXL797:AXL867)</f>
        <v>7949.7999999999984</v>
      </c>
      <c r="AXN870" s="240"/>
      <c r="AXS870" s="15" t="s">
        <v>1243</v>
      </c>
      <c r="AXU870" s="181">
        <f>SUM(AXU797:AXU867)</f>
        <v>7582.4000000000005</v>
      </c>
      <c r="AXW870" s="240"/>
      <c r="AYB870" s="15" t="s">
        <v>1243</v>
      </c>
      <c r="AYD870" s="181">
        <f>SUM(AYD797:AYD867)</f>
        <v>7600.4000000000024</v>
      </c>
      <c r="AYF870" s="240"/>
      <c r="AYK870" s="15" t="s">
        <v>1243</v>
      </c>
      <c r="AYM870" s="181">
        <f>SUM(AYM797:AYM867)</f>
        <v>8100.7</v>
      </c>
      <c r="AYO870" s="240"/>
      <c r="AYT870" s="15" t="s">
        <v>1243</v>
      </c>
      <c r="AYV870" s="181">
        <f>SUM(AYV797:AYV867)</f>
        <v>5928.3000000000011</v>
      </c>
      <c r="AYX870" s="240"/>
      <c r="AZC870" s="15" t="s">
        <v>1243</v>
      </c>
      <c r="AZE870" s="181">
        <f>SUM(AZE797:AZE867)</f>
        <v>7449.4000000000015</v>
      </c>
      <c r="AZG870" s="240"/>
      <c r="AZL870" s="15" t="s">
        <v>1243</v>
      </c>
      <c r="AZN870" s="181">
        <f>SUM(AZN797:AZN867)</f>
        <v>6474.9999999999991</v>
      </c>
      <c r="AZP870" s="240"/>
      <c r="AZU870" s="15" t="s">
        <v>1243</v>
      </c>
      <c r="AZW870" s="181">
        <f>SUM(AZW797:AZW867)</f>
        <v>6470.9999999999991</v>
      </c>
      <c r="AZY870" s="240"/>
      <c r="BAD870" s="15" t="s">
        <v>1243</v>
      </c>
      <c r="BAF870" s="181">
        <f>SUM(BAF797:BAF867)</f>
        <v>8116.2999999999984</v>
      </c>
      <c r="BAH870" s="240"/>
      <c r="BAM870" s="15" t="s">
        <v>1243</v>
      </c>
      <c r="BAO870" s="181">
        <f>SUM(BAO797:BAO867)</f>
        <v>8340.6000000000022</v>
      </c>
      <c r="BAQ870" s="240"/>
      <c r="BAV870" s="15" t="s">
        <v>1243</v>
      </c>
      <c r="BAX870" s="181">
        <f>SUM(BAX797:BAX867)</f>
        <v>8282.4</v>
      </c>
      <c r="BAZ870" s="240"/>
      <c r="BBE870" s="15" t="s">
        <v>1243</v>
      </c>
      <c r="BBG870" s="181">
        <f>SUM(BBG797:BBG867)</f>
        <v>7998</v>
      </c>
      <c r="BBI870" s="240"/>
      <c r="BBN870" s="15" t="s">
        <v>1243</v>
      </c>
      <c r="BBP870" s="181">
        <f>SUM(BBP797:BBP867)</f>
        <v>8435.7000000000007</v>
      </c>
      <c r="BBR870" s="240"/>
      <c r="BBW870" s="15" t="s">
        <v>1243</v>
      </c>
      <c r="BBY870" s="181">
        <f>SUM(BBY797:BBY867)</f>
        <v>7872.1</v>
      </c>
      <c r="BCA870" s="240"/>
      <c r="BCF870" s="15" t="s">
        <v>1243</v>
      </c>
      <c r="BCH870" s="181">
        <f>SUM(BCH797:BCH867)</f>
        <v>7410.1</v>
      </c>
      <c r="BCJ870" s="240"/>
      <c r="BCO870" s="15" t="s">
        <v>1243</v>
      </c>
      <c r="BCQ870" s="181">
        <f>SUM(BCQ797:BCQ867)</f>
        <v>7547.7000000000016</v>
      </c>
      <c r="BCS870" s="240"/>
      <c r="BCX870" s="15" t="s">
        <v>1243</v>
      </c>
      <c r="BCZ870" s="181">
        <f>SUM(BCZ797:BCZ867)</f>
        <v>8241.7999999999975</v>
      </c>
      <c r="BDB870" s="240"/>
      <c r="BDG870" s="15" t="s">
        <v>1243</v>
      </c>
      <c r="BDI870" s="181">
        <f>SUM(BDI797:BDI867)</f>
        <v>7601.5999999999995</v>
      </c>
      <c r="BDK870" s="240"/>
      <c r="BDP870" s="15" t="s">
        <v>1243</v>
      </c>
      <c r="BDR870" s="181">
        <f>SUM(BDR797:BDR867)</f>
        <v>9444.9999999999982</v>
      </c>
      <c r="BDT870" s="240"/>
      <c r="BDY870" s="15" t="s">
        <v>1243</v>
      </c>
      <c r="BEA870" s="181">
        <f>SUM(BEA797:BEA867)</f>
        <v>6529.9999999999982</v>
      </c>
      <c r="BEC870" s="240"/>
      <c r="BEH870" s="15" t="s">
        <v>1243</v>
      </c>
      <c r="BEJ870" s="181">
        <f>SUM(BEJ797:BEJ867)</f>
        <v>7770.3499999999995</v>
      </c>
      <c r="BEL870" s="240"/>
      <c r="BEQ870" s="15" t="s">
        <v>1243</v>
      </c>
      <c r="BES870" s="181">
        <f>SUM(BES797:BES867)</f>
        <v>6454.6999999999989</v>
      </c>
      <c r="BEU870" s="240"/>
      <c r="BEZ870" s="15" t="s">
        <v>1243</v>
      </c>
      <c r="BFB870" s="181">
        <f>SUM(BFB797:BFB867)</f>
        <v>7082.1</v>
      </c>
      <c r="BFD870" s="240"/>
      <c r="BFI870" s="15" t="s">
        <v>1243</v>
      </c>
      <c r="BFK870" s="181">
        <f>SUM(BFK797:BFK867)</f>
        <v>7834.3000000000011</v>
      </c>
      <c r="BFM870" s="240"/>
      <c r="BFR870" s="15" t="s">
        <v>1243</v>
      </c>
      <c r="BFT870" s="181">
        <f>SUM(BFT797:BFT867)</f>
        <v>8037.8000000000011</v>
      </c>
      <c r="BFV870" s="240"/>
      <c r="BGA870" s="15" t="s">
        <v>1243</v>
      </c>
      <c r="BGC870" s="181">
        <f>SUM(BGC797:BGC867)</f>
        <v>8119.3</v>
      </c>
      <c r="BGE870" s="240"/>
      <c r="BGJ870" s="15" t="s">
        <v>1243</v>
      </c>
      <c r="BGL870" s="181">
        <f>SUM(BGL797:BGL867)</f>
        <v>6827.1000000000013</v>
      </c>
      <c r="BGN870" s="240"/>
      <c r="BGS870" s="15" t="s">
        <v>1243</v>
      </c>
      <c r="BGU870" s="181">
        <f>SUM(BGU797:BGU867)</f>
        <v>6828.6</v>
      </c>
      <c r="BGW870" s="240"/>
      <c r="BHB870" s="15" t="s">
        <v>1243</v>
      </c>
      <c r="BHD870" s="181">
        <f>SUM(BHD797:BHD867)</f>
        <v>7837.2499999999991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1" t="s">
        <v>532</v>
      </c>
      <c r="AMY875" s="361" t="s">
        <v>532</v>
      </c>
      <c r="ANB875" s="362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1" t="s">
        <v>731</v>
      </c>
      <c r="AMY876" s="361" t="s">
        <v>835</v>
      </c>
      <c r="ANB876" s="361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1" t="s">
        <v>835</v>
      </c>
      <c r="AMY877" s="361" t="s">
        <v>731</v>
      </c>
      <c r="ANB877" s="361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1"/>
      <c r="AMY878" s="361"/>
      <c r="ANB878" s="361"/>
    </row>
    <row r="879" spans="1:1565" s="49" customFormat="1" ht="18">
      <c r="A879" s="264" t="s">
        <v>3502</v>
      </c>
      <c r="B879" s="28"/>
      <c r="C879" s="28"/>
      <c r="D879" s="314" t="s">
        <v>129</v>
      </c>
      <c r="E879" s="49">
        <f t="shared" ref="E879:E942" si="0">COUNTIF($A$797:$BHE$870,A879)</f>
        <v>3</v>
      </c>
      <c r="F879" s="249">
        <f>SUM(G879:K879)</f>
        <v>0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1"/>
      <c r="AMY879" s="361"/>
      <c r="ANB879" s="361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0"/>
        <v>3</v>
      </c>
      <c r="F880" s="249">
        <f t="shared" ref="F880:F943" si="1">SUM(G880:K880)</f>
        <v>0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2"/>
      <c r="AMY880" s="439"/>
      <c r="ANB880" s="439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0"/>
        <v>10</v>
      </c>
      <c r="F881" s="249">
        <f t="shared" si="1"/>
        <v>0</v>
      </c>
      <c r="AMW881" s="371" t="s">
        <v>1018</v>
      </c>
      <c r="AMY881" s="361"/>
      <c r="ANB881" s="361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0"/>
        <v>12</v>
      </c>
      <c r="F882" s="249">
        <f t="shared" si="1"/>
        <v>2</v>
      </c>
      <c r="H882" s="49">
        <v>2</v>
      </c>
      <c r="AMW882" s="371"/>
      <c r="AMY882" s="361" t="s">
        <v>466</v>
      </c>
      <c r="ANB882" s="361" t="s">
        <v>466</v>
      </c>
    </row>
    <row r="883" spans="1:11 1037:1042" s="49" customFormat="1" ht="18">
      <c r="A883" s="264" t="s">
        <v>3525</v>
      </c>
      <c r="B883" s="28"/>
      <c r="C883" s="28"/>
      <c r="D883" s="314" t="s">
        <v>129</v>
      </c>
      <c r="E883" s="49">
        <f t="shared" si="0"/>
        <v>1</v>
      </c>
      <c r="F883" s="249">
        <f t="shared" si="1"/>
        <v>0</v>
      </c>
      <c r="AMW883" s="371" t="s">
        <v>466</v>
      </c>
      <c r="AMY883" s="361"/>
      <c r="ANB883" s="361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0"/>
        <v>20</v>
      </c>
      <c r="F884" s="249">
        <f t="shared" si="1"/>
        <v>0</v>
      </c>
      <c r="AMW884" s="371"/>
      <c r="AMY884" s="361" t="s">
        <v>1018</v>
      </c>
      <c r="ANB884" s="361"/>
    </row>
    <row r="885" spans="1:11 1037:1042" s="49" customFormat="1" ht="18">
      <c r="A885" s="264" t="s">
        <v>3162</v>
      </c>
      <c r="B885" s="28"/>
      <c r="C885" s="28"/>
      <c r="D885" s="314" t="s">
        <v>129</v>
      </c>
      <c r="E885" s="49">
        <f t="shared" si="0"/>
        <v>2</v>
      </c>
      <c r="F885" s="249">
        <f t="shared" si="1"/>
        <v>0</v>
      </c>
      <c r="AMW885" s="371"/>
      <c r="AMY885" s="361"/>
      <c r="ANB885" s="361" t="s">
        <v>1018</v>
      </c>
    </row>
    <row r="886" spans="1:11 1037:1042" s="49" customFormat="1" ht="18">
      <c r="A886" s="264" t="s">
        <v>3357</v>
      </c>
      <c r="B886" s="28"/>
      <c r="C886" s="28"/>
      <c r="D886" s="314" t="s">
        <v>129</v>
      </c>
      <c r="E886" s="49">
        <f t="shared" si="0"/>
        <v>3</v>
      </c>
      <c r="F886" s="249">
        <f t="shared" si="1"/>
        <v>0</v>
      </c>
      <c r="AMW886" s="372"/>
      <c r="AMY886" s="439"/>
      <c r="ANB886" s="439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0"/>
        <v>11</v>
      </c>
      <c r="F887" s="249">
        <f t="shared" si="1"/>
        <v>52</v>
      </c>
      <c r="H887" s="49">
        <v>51</v>
      </c>
      <c r="J887" s="49">
        <v>1</v>
      </c>
      <c r="AMW887" s="373" t="s">
        <v>1402</v>
      </c>
      <c r="AMY887" s="361"/>
      <c r="ANB887" s="361"/>
    </row>
    <row r="888" spans="1:11 1037:1042" s="49" customFormat="1" ht="18">
      <c r="A888" s="264" t="s">
        <v>3283</v>
      </c>
      <c r="B888" s="28"/>
      <c r="C888" s="28"/>
      <c r="D888" s="314" t="s">
        <v>129</v>
      </c>
      <c r="E888" s="49">
        <f t="shared" si="0"/>
        <v>1</v>
      </c>
      <c r="F888" s="249">
        <f t="shared" si="1"/>
        <v>0</v>
      </c>
      <c r="AMW888" s="371"/>
      <c r="AMY888" s="361" t="s">
        <v>1402</v>
      </c>
      <c r="ANB888" s="361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0"/>
        <v>5</v>
      </c>
      <c r="F889" s="249">
        <f t="shared" si="1"/>
        <v>0</v>
      </c>
      <c r="AMW889" s="371"/>
      <c r="AMY889" s="361"/>
      <c r="ANB889" s="361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0"/>
        <v>4</v>
      </c>
      <c r="F890" s="249">
        <f t="shared" si="1"/>
        <v>14</v>
      </c>
      <c r="I890" s="49">
        <v>14</v>
      </c>
      <c r="K890" s="28"/>
      <c r="AMW890" s="371"/>
      <c r="AMY890" s="361"/>
      <c r="ANB890" s="361"/>
    </row>
    <row r="891" spans="1:11 1037:1042" s="49" customFormat="1" ht="18">
      <c r="A891" s="264" t="s">
        <v>3271</v>
      </c>
      <c r="B891" s="28"/>
      <c r="C891" s="28"/>
      <c r="D891" s="314" t="s">
        <v>129</v>
      </c>
      <c r="E891" s="49">
        <f t="shared" si="0"/>
        <v>0</v>
      </c>
      <c r="F891" s="249">
        <f t="shared" si="1"/>
        <v>0</v>
      </c>
      <c r="AMW891" s="371"/>
      <c r="AMY891" s="361"/>
      <c r="ANB891" s="361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0"/>
        <v>15</v>
      </c>
      <c r="F892" s="249">
        <f t="shared" si="1"/>
        <v>11</v>
      </c>
      <c r="I892" s="49">
        <v>11</v>
      </c>
      <c r="AMW892" s="372"/>
      <c r="AMY892" s="439"/>
      <c r="ANB892" s="439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0"/>
        <v>8</v>
      </c>
      <c r="F893" s="249">
        <f t="shared" si="1"/>
        <v>45</v>
      </c>
      <c r="H893" s="49">
        <v>45</v>
      </c>
      <c r="AMW893" s="371"/>
      <c r="AMY893" s="361"/>
      <c r="ANB893" s="361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0"/>
        <v>2</v>
      </c>
      <c r="F894" s="249">
        <f t="shared" si="1"/>
        <v>3</v>
      </c>
      <c r="I894" s="49">
        <v>3</v>
      </c>
      <c r="AMW894" s="371"/>
      <c r="AMY894" s="361"/>
      <c r="ANB894" s="361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0"/>
        <v>10</v>
      </c>
      <c r="F895" s="249">
        <f t="shared" si="1"/>
        <v>68</v>
      </c>
      <c r="H895" s="49">
        <v>50</v>
      </c>
      <c r="I895" s="49">
        <v>18</v>
      </c>
      <c r="AMW895" s="371"/>
      <c r="AMY895" s="361"/>
      <c r="ANB895" s="361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0"/>
        <v>82</v>
      </c>
      <c r="F896" s="249">
        <f t="shared" si="1"/>
        <v>380</v>
      </c>
      <c r="H896" s="49">
        <v>288</v>
      </c>
      <c r="I896" s="49">
        <v>92</v>
      </c>
      <c r="AMW896" s="371"/>
      <c r="AMY896" s="361"/>
      <c r="ANB896" s="361"/>
    </row>
    <row r="897" spans="1:11 1037:1042" s="49" customFormat="1" ht="18">
      <c r="A897" s="264" t="s">
        <v>3375</v>
      </c>
      <c r="B897" s="28"/>
      <c r="C897" s="28"/>
      <c r="D897" s="314" t="s">
        <v>129</v>
      </c>
      <c r="E897" s="49">
        <f t="shared" si="0"/>
        <v>0</v>
      </c>
      <c r="F897" s="249">
        <f t="shared" si="1"/>
        <v>1</v>
      </c>
      <c r="I897" s="49">
        <v>1</v>
      </c>
      <c r="AMW897" s="371"/>
      <c r="AMY897" s="361"/>
      <c r="ANB897" s="361"/>
    </row>
    <row r="898" spans="1:11 1037:1042" s="49" customFormat="1" ht="18">
      <c r="A898" s="264" t="s">
        <v>3122</v>
      </c>
      <c r="B898" s="28"/>
      <c r="C898" s="28"/>
      <c r="D898" s="314" t="s">
        <v>129</v>
      </c>
      <c r="E898" s="49">
        <f t="shared" si="0"/>
        <v>0</v>
      </c>
      <c r="F898" s="249">
        <f t="shared" si="1"/>
        <v>0</v>
      </c>
      <c r="AMW898" s="372"/>
      <c r="AMY898" s="439"/>
      <c r="ANB898" s="439"/>
    </row>
    <row r="899" spans="1:11 1037:1042" s="49" customFormat="1" ht="18">
      <c r="A899" s="264" t="s">
        <v>3171</v>
      </c>
      <c r="B899" s="28"/>
      <c r="C899" s="28"/>
      <c r="D899" s="314" t="s">
        <v>129</v>
      </c>
      <c r="E899" s="49">
        <f t="shared" si="0"/>
        <v>2</v>
      </c>
      <c r="F899" s="249">
        <f t="shared" si="1"/>
        <v>0</v>
      </c>
      <c r="AMW899" s="371"/>
      <c r="AMY899" s="361"/>
      <c r="ANB899" s="361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0"/>
        <v>0</v>
      </c>
      <c r="F900" s="249">
        <f t="shared" si="1"/>
        <v>0</v>
      </c>
      <c r="AMW900" s="371"/>
      <c r="AMY900" s="361"/>
      <c r="ANB900" s="361"/>
    </row>
    <row r="901" spans="1:11 1037:1042" s="49" customFormat="1" ht="18">
      <c r="A901" s="264" t="s">
        <v>3246</v>
      </c>
      <c r="B901" s="241"/>
      <c r="C901" s="241"/>
      <c r="D901" s="314" t="s">
        <v>129</v>
      </c>
      <c r="E901" s="49">
        <f t="shared" si="0"/>
        <v>1</v>
      </c>
      <c r="F901" s="249">
        <f t="shared" si="1"/>
        <v>0</v>
      </c>
      <c r="AMW901" s="371"/>
      <c r="AMY901" s="361"/>
      <c r="ANB901" s="361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0"/>
        <v>32</v>
      </c>
      <c r="F902" s="249">
        <f t="shared" si="1"/>
        <v>72</v>
      </c>
      <c r="H902" s="49">
        <v>52</v>
      </c>
      <c r="J902" s="49">
        <v>20</v>
      </c>
      <c r="K902" s="28"/>
      <c r="AMW902" s="371"/>
      <c r="AMY902" s="361"/>
      <c r="ANB902" s="361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0"/>
        <v>0</v>
      </c>
      <c r="F903" s="249">
        <f t="shared" si="1"/>
        <v>0</v>
      </c>
      <c r="AMW903" s="371"/>
      <c r="AMY903" s="361"/>
      <c r="ANB903" s="361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0"/>
        <v>7</v>
      </c>
      <c r="F904" s="249">
        <f t="shared" si="1"/>
        <v>31</v>
      </c>
      <c r="H904" s="49">
        <v>1</v>
      </c>
      <c r="I904" s="49">
        <v>15</v>
      </c>
      <c r="J904" s="49">
        <v>15</v>
      </c>
      <c r="AMW904" s="372"/>
      <c r="AMY904" s="439"/>
      <c r="ANB904" s="439"/>
    </row>
    <row r="905" spans="1:11 1037:1042" s="49" customFormat="1" ht="18">
      <c r="A905" s="264" t="s">
        <v>3428</v>
      </c>
      <c r="B905" s="28"/>
      <c r="C905" s="28"/>
      <c r="D905" s="314" t="s">
        <v>129</v>
      </c>
      <c r="E905" s="49">
        <f t="shared" si="0"/>
        <v>0</v>
      </c>
      <c r="F905" s="249">
        <f t="shared" si="1"/>
        <v>0</v>
      </c>
      <c r="AMW905" s="371"/>
      <c r="AMY905" s="361"/>
      <c r="ANB905" s="361"/>
    </row>
    <row r="906" spans="1:11 1037:1042" s="49" customFormat="1" ht="18">
      <c r="A906" s="264" t="s">
        <v>3436</v>
      </c>
      <c r="B906" s="28"/>
      <c r="C906" s="28"/>
      <c r="D906" s="314" t="s">
        <v>129</v>
      </c>
      <c r="E906" s="49">
        <f t="shared" si="0"/>
        <v>0</v>
      </c>
      <c r="F906" s="249">
        <f t="shared" si="1"/>
        <v>0</v>
      </c>
      <c r="AMW906" s="371"/>
      <c r="AMY906" s="361"/>
      <c r="ANB906" s="361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0"/>
        <v>1</v>
      </c>
      <c r="F907" s="249">
        <f t="shared" si="1"/>
        <v>9</v>
      </c>
      <c r="H907" s="49">
        <v>7</v>
      </c>
      <c r="I907" s="49">
        <v>2</v>
      </c>
      <c r="AMW907" s="371"/>
      <c r="AMY907" s="361"/>
      <c r="ANB907" s="361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0"/>
        <v>18</v>
      </c>
      <c r="F908" s="249">
        <f t="shared" si="1"/>
        <v>143</v>
      </c>
      <c r="H908" s="49">
        <v>116</v>
      </c>
      <c r="I908" s="49">
        <v>24</v>
      </c>
      <c r="J908" s="49">
        <v>3</v>
      </c>
      <c r="AMW908" s="371"/>
      <c r="AMY908" s="361"/>
      <c r="ANB908" s="361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0"/>
        <v>0</v>
      </c>
      <c r="F909" s="249">
        <f t="shared" si="1"/>
        <v>16</v>
      </c>
      <c r="J909" s="49">
        <v>13</v>
      </c>
      <c r="K909" s="49">
        <v>3</v>
      </c>
      <c r="AMW909" s="371"/>
      <c r="AMY909" s="361"/>
      <c r="ANB909" s="361"/>
    </row>
    <row r="910" spans="1:11 1037:1042" s="49" customFormat="1" ht="18">
      <c r="A910" s="264" t="s">
        <v>3284</v>
      </c>
      <c r="B910" s="28"/>
      <c r="C910" s="28"/>
      <c r="D910" s="314" t="s">
        <v>129</v>
      </c>
      <c r="E910" s="49">
        <f t="shared" si="0"/>
        <v>0</v>
      </c>
      <c r="F910" s="249">
        <f t="shared" si="1"/>
        <v>0</v>
      </c>
      <c r="AMW910" s="372"/>
      <c r="AMY910" s="439"/>
      <c r="ANB910" s="439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0"/>
        <v>0</v>
      </c>
      <c r="F911" s="249">
        <f t="shared" si="1"/>
        <v>0</v>
      </c>
      <c r="AMW911" s="371"/>
      <c r="AMY911" s="361"/>
      <c r="ANB911" s="361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0"/>
        <v>20</v>
      </c>
      <c r="F912" s="249">
        <f t="shared" si="1"/>
        <v>96</v>
      </c>
      <c r="H912" s="49">
        <v>72</v>
      </c>
      <c r="I912" s="49">
        <v>24</v>
      </c>
      <c r="AMW912" s="371" t="s">
        <v>1715</v>
      </c>
      <c r="AMY912" s="361"/>
      <c r="ANB912" s="361"/>
    </row>
    <row r="913" spans="1:11 1037:1042" s="49" customFormat="1" ht="18">
      <c r="A913" s="264" t="s">
        <v>3504</v>
      </c>
      <c r="B913" s="28"/>
      <c r="C913" s="28"/>
      <c r="D913" s="314" t="s">
        <v>129</v>
      </c>
      <c r="E913" s="49">
        <f t="shared" si="0"/>
        <v>0</v>
      </c>
      <c r="F913" s="249">
        <f t="shared" si="1"/>
        <v>0</v>
      </c>
      <c r="AMW913" s="371"/>
      <c r="AMY913" s="361"/>
      <c r="ANB913" s="361"/>
    </row>
    <row r="914" spans="1:11 1037:1042" s="49" customFormat="1" ht="18">
      <c r="A914" s="264" t="s">
        <v>3287</v>
      </c>
      <c r="B914" s="241"/>
      <c r="C914" s="241"/>
      <c r="D914" s="314" t="s">
        <v>129</v>
      </c>
      <c r="E914" s="49">
        <f t="shared" si="0"/>
        <v>0</v>
      </c>
      <c r="F914" s="249">
        <f t="shared" si="1"/>
        <v>0</v>
      </c>
      <c r="AMW914" s="371"/>
      <c r="AMY914" s="361" t="s">
        <v>1715</v>
      </c>
      <c r="ANB914" s="361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0"/>
        <v>8</v>
      </c>
      <c r="F915" s="249">
        <f t="shared" si="1"/>
        <v>70</v>
      </c>
      <c r="H915" s="49">
        <v>70</v>
      </c>
      <c r="AMW915" s="371"/>
      <c r="AMY915" s="361"/>
      <c r="ANB915" s="361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0"/>
        <v>6</v>
      </c>
      <c r="F916" s="249">
        <f t="shared" si="1"/>
        <v>0</v>
      </c>
      <c r="AMW916" s="372"/>
      <c r="AMY916" s="439"/>
      <c r="ANB916" s="439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0"/>
        <v>10</v>
      </c>
      <c r="F917" s="249">
        <f t="shared" si="1"/>
        <v>22</v>
      </c>
      <c r="I917" s="49">
        <v>3</v>
      </c>
      <c r="J917" s="49">
        <v>19</v>
      </c>
      <c r="AMW917" s="371"/>
      <c r="AMY917" s="361"/>
      <c r="ANB917" s="361"/>
    </row>
    <row r="918" spans="1:11 1037:1042" s="49" customFormat="1" ht="18">
      <c r="A918" s="264" t="s">
        <v>2660</v>
      </c>
      <c r="B918" s="28"/>
      <c r="C918" s="28"/>
      <c r="D918" s="314" t="s">
        <v>129</v>
      </c>
      <c r="E918" s="49">
        <f t="shared" si="0"/>
        <v>13</v>
      </c>
      <c r="F918" s="249">
        <f t="shared" si="1"/>
        <v>0</v>
      </c>
      <c r="AMW918" s="371"/>
      <c r="AMY918" s="361"/>
      <c r="ANB918" s="361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0"/>
        <v>17</v>
      </c>
      <c r="F919" s="249">
        <f t="shared" si="1"/>
        <v>0</v>
      </c>
      <c r="AMW919" s="371"/>
      <c r="AMY919" s="361"/>
      <c r="ANB919" s="361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0"/>
        <v>24</v>
      </c>
      <c r="F920" s="249">
        <f t="shared" si="1"/>
        <v>70</v>
      </c>
      <c r="H920" s="49">
        <v>44</v>
      </c>
      <c r="I920" s="49">
        <v>20</v>
      </c>
      <c r="J920" s="49">
        <v>6</v>
      </c>
      <c r="AMW920" s="371"/>
      <c r="AMY920" s="361"/>
      <c r="ANB920" s="361"/>
    </row>
    <row r="921" spans="1:11 1037:1042" s="49" customFormat="1" ht="18">
      <c r="A921" s="264" t="s">
        <v>3427</v>
      </c>
      <c r="B921" s="28"/>
      <c r="C921" s="28"/>
      <c r="D921" s="314" t="s">
        <v>129</v>
      </c>
      <c r="E921" s="49">
        <f t="shared" si="0"/>
        <v>11</v>
      </c>
      <c r="F921" s="249">
        <f t="shared" si="1"/>
        <v>0</v>
      </c>
      <c r="AMW921" s="371"/>
      <c r="AMY921" s="361"/>
      <c r="ANB921" s="361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0"/>
        <v>19</v>
      </c>
      <c r="F922" s="249">
        <f t="shared" si="1"/>
        <v>13</v>
      </c>
      <c r="H922" s="49">
        <v>3</v>
      </c>
      <c r="I922" s="49">
        <v>10</v>
      </c>
      <c r="AMW922" s="372"/>
      <c r="AMY922" s="439"/>
      <c r="ANB922" s="439"/>
    </row>
    <row r="923" spans="1:11 1037:1042" s="49" customFormat="1" ht="18">
      <c r="A923" s="264" t="s">
        <v>3114</v>
      </c>
      <c r="B923" s="28"/>
      <c r="C923" s="28"/>
      <c r="D923" s="314" t="s">
        <v>129</v>
      </c>
      <c r="E923" s="49">
        <f t="shared" si="0"/>
        <v>0</v>
      </c>
      <c r="F923" s="249">
        <f t="shared" si="1"/>
        <v>0</v>
      </c>
      <c r="AMW923" s="371"/>
      <c r="AMY923" s="361"/>
      <c r="ANB923" s="361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0"/>
        <v>71</v>
      </c>
      <c r="F924" s="249">
        <f t="shared" si="1"/>
        <v>501</v>
      </c>
      <c r="H924" s="49">
        <v>414</v>
      </c>
      <c r="I924" s="49">
        <v>87</v>
      </c>
      <c r="AMW924" s="371"/>
      <c r="AMY924" s="361"/>
      <c r="ANB924" s="361"/>
    </row>
    <row r="925" spans="1:11 1037:1042" s="49" customFormat="1" ht="18">
      <c r="A925" s="264" t="s">
        <v>3429</v>
      </c>
      <c r="B925" s="28"/>
      <c r="C925" s="241"/>
      <c r="D925" s="314" t="s">
        <v>129</v>
      </c>
      <c r="E925" s="49">
        <f t="shared" si="0"/>
        <v>0</v>
      </c>
      <c r="F925" s="249">
        <f t="shared" si="1"/>
        <v>0</v>
      </c>
      <c r="K925" s="174"/>
      <c r="AMW925" s="371"/>
      <c r="AMY925" s="361"/>
      <c r="ANB925" s="361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0"/>
        <v>1</v>
      </c>
      <c r="F926" s="249">
        <f t="shared" si="1"/>
        <v>0</v>
      </c>
      <c r="K926" s="174"/>
      <c r="AMW926" s="371"/>
      <c r="AMY926" s="361"/>
      <c r="ANB926" s="361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0"/>
        <v>0</v>
      </c>
      <c r="F927" s="249">
        <f t="shared" si="1"/>
        <v>3</v>
      </c>
      <c r="I927" s="49">
        <v>3</v>
      </c>
      <c r="AMW927" s="371"/>
      <c r="AMY927" s="361"/>
      <c r="ANB927" s="361"/>
    </row>
    <row r="928" spans="1:11 1037:1042" s="49" customFormat="1" ht="18">
      <c r="A928" s="264" t="s">
        <v>3264</v>
      </c>
      <c r="B928" s="28"/>
      <c r="C928" s="28"/>
      <c r="D928" s="314" t="s">
        <v>129</v>
      </c>
      <c r="E928" s="49">
        <f t="shared" si="0"/>
        <v>0</v>
      </c>
      <c r="F928" s="249">
        <f t="shared" si="1"/>
        <v>0</v>
      </c>
      <c r="AMW928" s="372"/>
      <c r="AMY928" s="439"/>
      <c r="ANB928" s="439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0"/>
        <v>52</v>
      </c>
      <c r="F929" s="249">
        <f t="shared" si="1"/>
        <v>119</v>
      </c>
      <c r="H929" s="49">
        <v>69</v>
      </c>
      <c r="I929" s="49">
        <v>50</v>
      </c>
      <c r="AMW929" s="371"/>
      <c r="AMY929" s="361"/>
      <c r="ANB929" s="361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0"/>
        <v>0</v>
      </c>
      <c r="F930" s="249">
        <f t="shared" si="1"/>
        <v>39</v>
      </c>
      <c r="H930" s="49">
        <v>24</v>
      </c>
      <c r="J930" s="49">
        <v>15</v>
      </c>
      <c r="AMW930" s="361"/>
      <c r="AMY930" s="361"/>
      <c r="ANB930" s="361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0"/>
        <v>2</v>
      </c>
      <c r="F931" s="249">
        <f t="shared" si="1"/>
        <v>0</v>
      </c>
      <c r="AMW931" s="371"/>
      <c r="AMY931" s="361"/>
      <c r="ANB931" s="361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0"/>
        <v>3</v>
      </c>
      <c r="F932" s="249">
        <f t="shared" si="1"/>
        <v>0</v>
      </c>
      <c r="AMW932" s="371"/>
      <c r="AMY932" s="361"/>
      <c r="ANB932" s="361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0"/>
        <v>21</v>
      </c>
      <c r="F933" s="249">
        <f t="shared" si="1"/>
        <v>91</v>
      </c>
      <c r="H933" s="49">
        <v>91</v>
      </c>
      <c r="AMW933" s="371"/>
      <c r="AMY933" s="361"/>
      <c r="ANB933" s="361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0"/>
        <v>0</v>
      </c>
      <c r="F934" s="249">
        <f t="shared" si="1"/>
        <v>0</v>
      </c>
      <c r="AMW934" s="372"/>
      <c r="AMY934" s="439"/>
      <c r="ANB934" s="439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0"/>
        <v>1</v>
      </c>
      <c r="F935" s="249">
        <f t="shared" si="1"/>
        <v>0</v>
      </c>
      <c r="K935" s="28"/>
      <c r="AMW935" s="371" t="s">
        <v>1148</v>
      </c>
      <c r="AMY935" s="362" t="s">
        <v>1148</v>
      </c>
      <c r="ANB935" s="361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0"/>
        <v>1</v>
      </c>
      <c r="F936" s="249">
        <f t="shared" si="1"/>
        <v>0</v>
      </c>
      <c r="AMW936" s="371"/>
      <c r="AMY936" s="361"/>
      <c r="ANB936" s="361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0"/>
        <v>6</v>
      </c>
      <c r="F937" s="249">
        <f t="shared" si="1"/>
        <v>0</v>
      </c>
      <c r="AMW937" s="371"/>
      <c r="AMY937" s="361"/>
      <c r="ANB937" s="361"/>
    </row>
    <row r="938" spans="1:11 1037:1042" s="49" customFormat="1" ht="18">
      <c r="A938" s="264" t="s">
        <v>616</v>
      </c>
      <c r="B938" s="505"/>
      <c r="C938" s="505"/>
      <c r="D938" s="314" t="s">
        <v>129</v>
      </c>
      <c r="E938" s="49">
        <f t="shared" si="0"/>
        <v>2</v>
      </c>
      <c r="F938" s="249">
        <f t="shared" si="1"/>
        <v>0</v>
      </c>
      <c r="AMW938" s="371"/>
      <c r="AMY938" s="361"/>
      <c r="ANB938" s="361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0"/>
        <v>3</v>
      </c>
      <c r="F939" s="249">
        <f t="shared" si="1"/>
        <v>6</v>
      </c>
      <c r="I939" s="49">
        <v>6</v>
      </c>
      <c r="AMW939" s="371"/>
      <c r="AMY939" s="361"/>
      <c r="ANB939" s="361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0"/>
        <v>7</v>
      </c>
      <c r="F940" s="249">
        <f t="shared" si="1"/>
        <v>9</v>
      </c>
      <c r="I940" s="49">
        <v>9</v>
      </c>
      <c r="AMW940" s="372"/>
      <c r="AMY940" s="439"/>
      <c r="ANB940" s="439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0"/>
        <v>7</v>
      </c>
      <c r="F941" s="249">
        <f t="shared" si="1"/>
        <v>2</v>
      </c>
      <c r="I941" s="49">
        <v>2</v>
      </c>
      <c r="AMW941" s="371"/>
      <c r="AMY941" s="361"/>
      <c r="ANB941" s="361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0"/>
        <v>2</v>
      </c>
      <c r="F942" s="249">
        <f t="shared" si="1"/>
        <v>34</v>
      </c>
      <c r="I942" s="49">
        <v>16</v>
      </c>
      <c r="J942" s="49">
        <v>18</v>
      </c>
      <c r="AMW942" s="371"/>
      <c r="AMY942" s="361" t="s">
        <v>3509</v>
      </c>
      <c r="ANB942" s="361" t="s">
        <v>3509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2">COUNTIF($A$797:$BHE$870,A943)</f>
        <v>3</v>
      </c>
      <c r="F943" s="249">
        <f t="shared" si="1"/>
        <v>30</v>
      </c>
      <c r="H943" s="49">
        <v>7</v>
      </c>
      <c r="I943" s="49">
        <v>10</v>
      </c>
      <c r="J943" s="49">
        <v>13</v>
      </c>
      <c r="AMW943" s="371" t="s">
        <v>3509</v>
      </c>
      <c r="AMY943" s="361"/>
      <c r="ANB943" s="361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2"/>
        <v>1</v>
      </c>
      <c r="F944" s="249">
        <f t="shared" ref="F944:F1007" si="3">SUM(G944:K944)</f>
        <v>18</v>
      </c>
      <c r="H944" s="49">
        <v>18</v>
      </c>
      <c r="AMW944" s="371"/>
      <c r="AMY944" s="361"/>
      <c r="ANB944" s="361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2"/>
        <v>0</v>
      </c>
      <c r="F945" s="249">
        <f t="shared" si="3"/>
        <v>3</v>
      </c>
      <c r="J945" s="49">
        <v>3</v>
      </c>
      <c r="AMW945" s="371"/>
      <c r="AMY945" s="361"/>
      <c r="ANB945" s="361"/>
    </row>
    <row r="946" spans="1:10 1037:1042" s="49" customFormat="1" ht="18">
      <c r="A946" s="264" t="s">
        <v>3444</v>
      </c>
      <c r="B946" s="505"/>
      <c r="C946" s="505"/>
      <c r="D946" s="314" t="s">
        <v>129</v>
      </c>
      <c r="E946" s="49">
        <f t="shared" si="2"/>
        <v>0</v>
      </c>
      <c r="F946" s="249">
        <f t="shared" si="3"/>
        <v>0</v>
      </c>
    </row>
    <row r="947" spans="1:10 1037:1042" s="49" customFormat="1" ht="18">
      <c r="A947" s="264" t="s">
        <v>3552</v>
      </c>
      <c r="B947" s="241"/>
      <c r="C947" s="241"/>
      <c r="D947" s="314" t="s">
        <v>129</v>
      </c>
      <c r="E947" s="49">
        <f t="shared" si="2"/>
        <v>0</v>
      </c>
      <c r="F947" s="249">
        <f t="shared" si="3"/>
        <v>0</v>
      </c>
    </row>
    <row r="948" spans="1:10 1037:1042" s="49" customFormat="1" ht="18">
      <c r="A948" s="264" t="s">
        <v>2516</v>
      </c>
      <c r="B948" s="505"/>
      <c r="C948" s="505"/>
      <c r="D948" s="314" t="s">
        <v>129</v>
      </c>
      <c r="E948" s="49">
        <f t="shared" si="2"/>
        <v>0</v>
      </c>
      <c r="F948" s="249">
        <f t="shared" si="3"/>
        <v>0</v>
      </c>
    </row>
    <row r="949" spans="1:10 1037:1042" s="49" customFormat="1" ht="18">
      <c r="A949" s="264" t="s">
        <v>3374</v>
      </c>
      <c r="B949" s="28"/>
      <c r="C949" s="241"/>
      <c r="D949" s="314" t="s">
        <v>129</v>
      </c>
      <c r="E949" s="49">
        <f t="shared" si="2"/>
        <v>0</v>
      </c>
      <c r="F949" s="249">
        <f t="shared" si="3"/>
        <v>0</v>
      </c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2"/>
        <v>5</v>
      </c>
      <c r="F950" s="249">
        <f t="shared" si="3"/>
        <v>0</v>
      </c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2"/>
        <v>13</v>
      </c>
      <c r="F951" s="249">
        <f t="shared" si="3"/>
        <v>9</v>
      </c>
      <c r="I951" s="49">
        <v>9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2"/>
        <v>22</v>
      </c>
      <c r="F952" s="249">
        <f t="shared" si="3"/>
        <v>112</v>
      </c>
      <c r="H952" s="49">
        <v>112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2"/>
        <v>21</v>
      </c>
      <c r="F953" s="249">
        <f t="shared" si="3"/>
        <v>2</v>
      </c>
      <c r="J953" s="49">
        <v>2</v>
      </c>
    </row>
    <row r="954" spans="1:10 1037:1042" s="49" customFormat="1" ht="18">
      <c r="A954" s="264" t="s">
        <v>1007</v>
      </c>
      <c r="B954" s="505"/>
      <c r="C954" s="505"/>
      <c r="D954" s="314" t="s">
        <v>129</v>
      </c>
      <c r="E954" s="49">
        <f t="shared" si="2"/>
        <v>2</v>
      </c>
      <c r="F954" s="249">
        <f t="shared" si="3"/>
        <v>2</v>
      </c>
      <c r="H954" s="49">
        <v>2</v>
      </c>
    </row>
    <row r="955" spans="1:10 1037:1042" s="49" customFormat="1" ht="18">
      <c r="A955" s="264" t="s">
        <v>3356</v>
      </c>
      <c r="B955" s="28"/>
      <c r="C955" s="28"/>
      <c r="D955" s="314" t="s">
        <v>129</v>
      </c>
      <c r="E955" s="49">
        <f t="shared" si="2"/>
        <v>0</v>
      </c>
      <c r="F955" s="249">
        <f t="shared" si="3"/>
        <v>0</v>
      </c>
    </row>
    <row r="956" spans="1:10 1037:1042" s="49" customFormat="1" ht="18">
      <c r="A956" s="264" t="s">
        <v>3344</v>
      </c>
      <c r="B956" s="28"/>
      <c r="C956" s="28"/>
      <c r="D956" s="314" t="s">
        <v>129</v>
      </c>
      <c r="E956" s="49">
        <f t="shared" si="2"/>
        <v>50</v>
      </c>
      <c r="F956" s="249">
        <f t="shared" si="3"/>
        <v>0</v>
      </c>
    </row>
    <row r="957" spans="1:10 1037:1042" s="49" customFormat="1" ht="18">
      <c r="A957" s="264" t="s">
        <v>3542</v>
      </c>
      <c r="B957" s="28"/>
      <c r="C957" s="241"/>
      <c r="D957" s="314" t="s">
        <v>129</v>
      </c>
      <c r="E957" s="49">
        <f t="shared" si="2"/>
        <v>1</v>
      </c>
      <c r="F957" s="249">
        <f t="shared" si="3"/>
        <v>0</v>
      </c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2"/>
        <v>10</v>
      </c>
      <c r="F958" s="249">
        <f t="shared" si="3"/>
        <v>1</v>
      </c>
      <c r="H958" s="49">
        <v>1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2"/>
        <v>23</v>
      </c>
      <c r="F959" s="249">
        <f t="shared" si="3"/>
        <v>43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2"/>
        <v>18</v>
      </c>
      <c r="F960" s="249">
        <f t="shared" si="3"/>
        <v>156</v>
      </c>
      <c r="H960" s="49">
        <v>156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2"/>
        <v>0</v>
      </c>
      <c r="F961" s="249">
        <f t="shared" si="3"/>
        <v>22</v>
      </c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2"/>
        <v>27</v>
      </c>
      <c r="F962" s="249">
        <f t="shared" si="3"/>
        <v>45</v>
      </c>
      <c r="H962" s="49">
        <v>45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2"/>
        <v>0</v>
      </c>
      <c r="F963" s="249">
        <f t="shared" si="3"/>
        <v>0</v>
      </c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2"/>
        <v>5</v>
      </c>
      <c r="F964" s="249">
        <f t="shared" si="3"/>
        <v>0</v>
      </c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2"/>
        <v>42</v>
      </c>
      <c r="F965" s="249">
        <f t="shared" si="3"/>
        <v>48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2"/>
        <v>5</v>
      </c>
      <c r="F966" s="249">
        <f t="shared" si="3"/>
        <v>0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2"/>
        <v>4</v>
      </c>
      <c r="F967" s="249">
        <f t="shared" si="3"/>
        <v>0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2"/>
        <v>5</v>
      </c>
      <c r="F968" s="249">
        <f t="shared" si="3"/>
        <v>70</v>
      </c>
      <c r="H968" s="49">
        <v>30</v>
      </c>
      <c r="I968" s="49">
        <v>36</v>
      </c>
      <c r="J968" s="49">
        <v>4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2"/>
        <v>0</v>
      </c>
      <c r="F969" s="249">
        <f t="shared" si="3"/>
        <v>1</v>
      </c>
      <c r="I969" s="49">
        <v>1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2"/>
        <v>17</v>
      </c>
      <c r="F970" s="249">
        <f t="shared" si="3"/>
        <v>13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2"/>
        <v>0</v>
      </c>
      <c r="F971" s="249">
        <f t="shared" si="3"/>
        <v>3</v>
      </c>
      <c r="I971" s="49">
        <v>3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2"/>
        <v>0</v>
      </c>
      <c r="F972" s="249">
        <f t="shared" si="3"/>
        <v>0</v>
      </c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2"/>
        <v>0</v>
      </c>
      <c r="F973" s="249">
        <f t="shared" si="3"/>
        <v>0</v>
      </c>
    </row>
    <row r="974" spans="1:11" s="49" customFormat="1" ht="18">
      <c r="A974" s="264" t="s">
        <v>3389</v>
      </c>
      <c r="B974" s="241"/>
      <c r="C974" s="241"/>
      <c r="D974" s="314" t="s">
        <v>129</v>
      </c>
      <c r="E974" s="49">
        <f t="shared" si="2"/>
        <v>0</v>
      </c>
      <c r="F974" s="249">
        <f t="shared" si="3"/>
        <v>0</v>
      </c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2"/>
        <v>3</v>
      </c>
      <c r="F975" s="249">
        <f t="shared" si="3"/>
        <v>38</v>
      </c>
      <c r="J975" s="49">
        <v>38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2"/>
        <v>12</v>
      </c>
      <c r="F976" s="249">
        <f t="shared" si="3"/>
        <v>217</v>
      </c>
      <c r="H976" s="49">
        <v>175</v>
      </c>
      <c r="I976" s="49">
        <v>42</v>
      </c>
    </row>
    <row r="977" spans="1:10" s="49" customFormat="1" ht="18">
      <c r="A977" s="264" t="s">
        <v>3330</v>
      </c>
      <c r="B977" s="28"/>
      <c r="C977" s="241"/>
      <c r="D977" s="1" t="s">
        <v>131</v>
      </c>
      <c r="E977" s="49">
        <f t="shared" si="2"/>
        <v>31</v>
      </c>
      <c r="F977" s="249">
        <f t="shared" si="3"/>
        <v>25</v>
      </c>
      <c r="H977" s="49">
        <v>19</v>
      </c>
      <c r="J977" s="49">
        <v>6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2"/>
        <v>4</v>
      </c>
      <c r="F978" s="249">
        <f t="shared" si="3"/>
        <v>72</v>
      </c>
      <c r="H978" s="49">
        <v>72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2"/>
        <v>25</v>
      </c>
      <c r="F979" s="249">
        <f t="shared" si="3"/>
        <v>59</v>
      </c>
      <c r="H979" s="49">
        <v>30</v>
      </c>
      <c r="I979" s="49">
        <v>29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2"/>
        <v>3</v>
      </c>
      <c r="F980" s="249">
        <f t="shared" si="3"/>
        <v>0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2"/>
        <v>3</v>
      </c>
      <c r="F981" s="249">
        <f t="shared" si="3"/>
        <v>5</v>
      </c>
      <c r="H981" s="49">
        <v>5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2"/>
        <v>45</v>
      </c>
      <c r="F982" s="249">
        <f t="shared" si="3"/>
        <v>26</v>
      </c>
      <c r="H982" s="49">
        <v>7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2"/>
        <v>0</v>
      </c>
      <c r="F983" s="249">
        <f t="shared" si="3"/>
        <v>112</v>
      </c>
      <c r="H983" s="49">
        <v>65</v>
      </c>
      <c r="I983" s="49">
        <v>5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2"/>
        <v>1</v>
      </c>
      <c r="F984" s="249">
        <f t="shared" si="3"/>
        <v>0</v>
      </c>
    </row>
    <row r="985" spans="1:10" s="49" customFormat="1" ht="18">
      <c r="A985" s="264" t="s">
        <v>2044</v>
      </c>
      <c r="B985" s="505"/>
      <c r="C985" s="505"/>
      <c r="D985" s="314" t="s">
        <v>129</v>
      </c>
      <c r="E985" s="49">
        <f t="shared" si="2"/>
        <v>0</v>
      </c>
      <c r="F985" s="249">
        <f t="shared" si="3"/>
        <v>0</v>
      </c>
    </row>
    <row r="986" spans="1:10" s="49" customFormat="1" ht="18">
      <c r="A986" s="264" t="s">
        <v>3104</v>
      </c>
      <c r="B986" s="28"/>
      <c r="C986" s="28"/>
      <c r="D986" s="314" t="s">
        <v>129</v>
      </c>
      <c r="E986" s="49">
        <f t="shared" si="2"/>
        <v>0</v>
      </c>
      <c r="F986" s="249">
        <f t="shared" si="3"/>
        <v>0</v>
      </c>
    </row>
    <row r="987" spans="1:10" s="49" customFormat="1" ht="18">
      <c r="A987" s="264" t="s">
        <v>2662</v>
      </c>
      <c r="B987" s="28"/>
      <c r="C987" s="28"/>
      <c r="D987" s="314" t="s">
        <v>129</v>
      </c>
      <c r="E987" s="49">
        <f t="shared" si="2"/>
        <v>1</v>
      </c>
      <c r="F987" s="249">
        <f t="shared" si="3"/>
        <v>1</v>
      </c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2"/>
        <v>3</v>
      </c>
      <c r="F988" s="249">
        <f t="shared" si="3"/>
        <v>0</v>
      </c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2"/>
        <v>0</v>
      </c>
      <c r="F989" s="249">
        <f t="shared" si="3"/>
        <v>0</v>
      </c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2"/>
        <v>9</v>
      </c>
      <c r="F990" s="249">
        <f t="shared" si="3"/>
        <v>35</v>
      </c>
      <c r="H990" s="49">
        <v>35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2"/>
        <v>1</v>
      </c>
      <c r="F991" s="249">
        <f t="shared" si="3"/>
        <v>30</v>
      </c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2"/>
        <v>0</v>
      </c>
      <c r="F992" s="249">
        <f t="shared" si="3"/>
        <v>0</v>
      </c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2"/>
        <v>1</v>
      </c>
      <c r="F993" s="249">
        <f t="shared" si="3"/>
        <v>0</v>
      </c>
    </row>
    <row r="994" spans="1:11" s="49" customFormat="1" ht="18">
      <c r="A994" s="264" t="s">
        <v>3342</v>
      </c>
      <c r="B994" s="28"/>
      <c r="C994" s="241"/>
      <c r="D994" s="314" t="s">
        <v>129</v>
      </c>
      <c r="E994" s="49">
        <f t="shared" si="2"/>
        <v>1</v>
      </c>
      <c r="F994" s="249">
        <f t="shared" si="3"/>
        <v>0</v>
      </c>
      <c r="K994" s="174"/>
    </row>
    <row r="995" spans="1:11" s="49" customFormat="1" ht="18">
      <c r="A995" s="264" t="s">
        <v>3160</v>
      </c>
      <c r="B995" s="28"/>
      <c r="C995" s="28"/>
      <c r="D995" s="314" t="s">
        <v>129</v>
      </c>
      <c r="E995" s="49">
        <f t="shared" si="2"/>
        <v>0</v>
      </c>
      <c r="F995" s="249">
        <f t="shared" si="3"/>
        <v>0</v>
      </c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2"/>
        <v>0</v>
      </c>
      <c r="F996" s="249">
        <f t="shared" si="3"/>
        <v>0</v>
      </c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2"/>
        <v>0</v>
      </c>
      <c r="F997" s="249">
        <f t="shared" si="3"/>
        <v>0</v>
      </c>
    </row>
    <row r="998" spans="1:11" s="49" customFormat="1" ht="18">
      <c r="A998" s="264" t="s">
        <v>3445</v>
      </c>
      <c r="B998" s="505"/>
      <c r="C998" s="505"/>
      <c r="D998" s="314" t="s">
        <v>129</v>
      </c>
      <c r="E998" s="49">
        <f t="shared" si="2"/>
        <v>0</v>
      </c>
      <c r="F998" s="249">
        <f t="shared" si="3"/>
        <v>0</v>
      </c>
    </row>
    <row r="999" spans="1:11" s="49" customFormat="1" ht="18">
      <c r="A999" s="264" t="s">
        <v>3237</v>
      </c>
      <c r="B999" s="28"/>
      <c r="C999" s="241"/>
      <c r="D999" s="314" t="s">
        <v>129</v>
      </c>
      <c r="E999" s="49">
        <f t="shared" si="2"/>
        <v>0</v>
      </c>
      <c r="F999" s="249">
        <f t="shared" si="3"/>
        <v>0</v>
      </c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2"/>
        <v>25</v>
      </c>
      <c r="F1000" s="249">
        <f t="shared" si="3"/>
        <v>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2"/>
        <v>5</v>
      </c>
      <c r="F1001" s="249">
        <f t="shared" si="3"/>
        <v>0</v>
      </c>
    </row>
    <row r="1002" spans="1:11" s="49" customFormat="1" ht="18">
      <c r="A1002" s="264" t="s">
        <v>3392</v>
      </c>
      <c r="B1002" s="28"/>
      <c r="C1002" s="241"/>
      <c r="D1002" s="314" t="s">
        <v>129</v>
      </c>
      <c r="E1002" s="49">
        <f t="shared" si="2"/>
        <v>0</v>
      </c>
      <c r="F1002" s="249">
        <f t="shared" si="3"/>
        <v>0</v>
      </c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2"/>
        <v>3</v>
      </c>
      <c r="F1003" s="249">
        <f t="shared" si="3"/>
        <v>25</v>
      </c>
      <c r="I1003" s="49">
        <v>25</v>
      </c>
    </row>
    <row r="1004" spans="1:11" s="49" customFormat="1" ht="18">
      <c r="A1004" s="264" t="s">
        <v>3441</v>
      </c>
      <c r="B1004" s="505"/>
      <c r="C1004" s="505"/>
      <c r="D1004" s="314" t="s">
        <v>129</v>
      </c>
      <c r="E1004" s="49">
        <f t="shared" si="2"/>
        <v>0</v>
      </c>
      <c r="F1004" s="249">
        <f t="shared" si="3"/>
        <v>0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2"/>
        <v>2</v>
      </c>
      <c r="F1005" s="249">
        <f t="shared" si="3"/>
        <v>0</v>
      </c>
    </row>
    <row r="1006" spans="1:11" s="49" customFormat="1" ht="18">
      <c r="A1006" s="264" t="s">
        <v>3182</v>
      </c>
      <c r="B1006" s="28"/>
      <c r="C1006" s="28"/>
      <c r="D1006" s="314" t="s">
        <v>129</v>
      </c>
      <c r="E1006" s="49">
        <f t="shared" si="2"/>
        <v>0</v>
      </c>
      <c r="F1006" s="249">
        <f t="shared" si="3"/>
        <v>0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4">COUNTIF($A$797:$BHE$870,A1007)</f>
        <v>0</v>
      </c>
      <c r="F1007" s="249">
        <f t="shared" si="3"/>
        <v>4</v>
      </c>
      <c r="J1007" s="49">
        <v>4</v>
      </c>
    </row>
    <row r="1008" spans="1:11" s="49" customFormat="1" ht="18">
      <c r="A1008" s="264" t="s">
        <v>3295</v>
      </c>
      <c r="B1008" s="28"/>
      <c r="C1008" s="28"/>
      <c r="D1008" s="314" t="s">
        <v>129</v>
      </c>
      <c r="E1008" s="49">
        <f t="shared" si="4"/>
        <v>0</v>
      </c>
      <c r="F1008" s="249">
        <f t="shared" ref="F1008:F1071" si="5">SUM(G1008:K1008)</f>
        <v>0</v>
      </c>
    </row>
    <row r="1009" spans="1:11" s="49" customFormat="1" ht="18">
      <c r="A1009" s="264" t="s">
        <v>3257</v>
      </c>
      <c r="B1009" s="241"/>
      <c r="C1009" s="241"/>
      <c r="D1009" s="314" t="s">
        <v>130</v>
      </c>
      <c r="E1009" s="49">
        <f t="shared" si="4"/>
        <v>40</v>
      </c>
      <c r="F1009" s="249">
        <f t="shared" si="5"/>
        <v>125</v>
      </c>
      <c r="H1009" s="49">
        <v>85</v>
      </c>
      <c r="I1009" s="49">
        <v>40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4"/>
        <v>14</v>
      </c>
      <c r="F1010" s="249">
        <f t="shared" si="5"/>
        <v>51</v>
      </c>
      <c r="I1010" s="49">
        <v>51</v>
      </c>
    </row>
    <row r="1011" spans="1:11" s="49" customFormat="1" ht="18">
      <c r="A1011" s="264" t="s">
        <v>3383</v>
      </c>
      <c r="B1011" s="28"/>
      <c r="C1011" s="241"/>
      <c r="D1011" s="314" t="s">
        <v>129</v>
      </c>
      <c r="E1011" s="49">
        <f t="shared" si="4"/>
        <v>0</v>
      </c>
      <c r="F1011" s="249">
        <f t="shared" si="5"/>
        <v>8</v>
      </c>
      <c r="J1011" s="49">
        <v>8</v>
      </c>
    </row>
    <row r="1012" spans="1:11" s="49" customFormat="1" ht="18">
      <c r="A1012" s="264" t="s">
        <v>3379</v>
      </c>
      <c r="B1012" s="28"/>
      <c r="C1012" s="241"/>
      <c r="D1012" s="314" t="s">
        <v>129</v>
      </c>
      <c r="E1012" s="49">
        <f t="shared" si="4"/>
        <v>0</v>
      </c>
      <c r="F1012" s="249">
        <f t="shared" si="5"/>
        <v>49</v>
      </c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4"/>
        <v>0</v>
      </c>
      <c r="F1013" s="249">
        <f t="shared" si="5"/>
        <v>0</v>
      </c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4"/>
        <v>1</v>
      </c>
      <c r="F1014" s="249">
        <f t="shared" si="5"/>
        <v>0</v>
      </c>
    </row>
    <row r="1015" spans="1:11" s="49" customFormat="1" ht="18">
      <c r="A1015" s="264" t="s">
        <v>3116</v>
      </c>
      <c r="B1015" s="28"/>
      <c r="C1015" s="241"/>
      <c r="D1015" s="314" t="s">
        <v>129</v>
      </c>
      <c r="E1015" s="49">
        <f t="shared" si="4"/>
        <v>4</v>
      </c>
      <c r="F1015" s="249">
        <f t="shared" si="5"/>
        <v>0</v>
      </c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4"/>
        <v>43</v>
      </c>
      <c r="F1016" s="249">
        <f t="shared" si="5"/>
        <v>4</v>
      </c>
      <c r="H1016" s="49">
        <v>4</v>
      </c>
    </row>
    <row r="1017" spans="1:11" s="49" customFormat="1" ht="18">
      <c r="A1017" s="264" t="s">
        <v>2489</v>
      </c>
      <c r="B1017" s="505"/>
      <c r="C1017" s="505"/>
      <c r="D1017" s="314" t="s">
        <v>129</v>
      </c>
      <c r="E1017" s="49">
        <f t="shared" si="4"/>
        <v>0</v>
      </c>
      <c r="F1017" s="249">
        <f t="shared" si="5"/>
        <v>0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4"/>
        <v>2</v>
      </c>
      <c r="F1018" s="249">
        <f t="shared" si="5"/>
        <v>0</v>
      </c>
    </row>
    <row r="1019" spans="1:11" s="49" customFormat="1" ht="18">
      <c r="A1019" s="264" t="s">
        <v>3255</v>
      </c>
      <c r="B1019" s="241"/>
      <c r="C1019" s="241"/>
      <c r="D1019" s="314" t="s">
        <v>132</v>
      </c>
      <c r="E1019" s="49">
        <f t="shared" si="4"/>
        <v>3</v>
      </c>
      <c r="F1019" s="249">
        <f t="shared" si="5"/>
        <v>1</v>
      </c>
      <c r="J1019" s="49">
        <v>1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4"/>
        <v>9</v>
      </c>
      <c r="F1020" s="249">
        <f t="shared" si="5"/>
        <v>128</v>
      </c>
      <c r="H1020" s="49">
        <v>24</v>
      </c>
      <c r="I1020" s="49">
        <v>74</v>
      </c>
      <c r="J1020" s="49">
        <v>30</v>
      </c>
    </row>
    <row r="1021" spans="1:11" s="49" customFormat="1" ht="18">
      <c r="A1021" s="264" t="s">
        <v>3238</v>
      </c>
      <c r="B1021" s="28"/>
      <c r="C1021" s="28"/>
      <c r="D1021" s="314" t="s">
        <v>129</v>
      </c>
      <c r="E1021" s="49">
        <f t="shared" si="4"/>
        <v>0</v>
      </c>
      <c r="F1021" s="249">
        <f t="shared" si="5"/>
        <v>0</v>
      </c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4"/>
        <v>3</v>
      </c>
      <c r="F1022" s="249">
        <f t="shared" si="5"/>
        <v>6</v>
      </c>
      <c r="I1022" s="49">
        <v>5</v>
      </c>
      <c r="J1022" s="49">
        <v>1</v>
      </c>
    </row>
    <row r="1023" spans="1:11" s="49" customFormat="1" ht="18">
      <c r="A1023" s="264" t="s">
        <v>2988</v>
      </c>
      <c r="B1023" s="28"/>
      <c r="C1023" s="241"/>
      <c r="D1023" s="314" t="s">
        <v>130</v>
      </c>
      <c r="E1023" s="49">
        <f t="shared" si="4"/>
        <v>2</v>
      </c>
      <c r="F1023" s="249">
        <f t="shared" si="5"/>
        <v>0</v>
      </c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4"/>
        <v>19</v>
      </c>
      <c r="F1024" s="249">
        <f t="shared" si="5"/>
        <v>13</v>
      </c>
      <c r="H1024" s="49">
        <v>13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4"/>
        <v>7</v>
      </c>
      <c r="F1025" s="249">
        <f t="shared" si="5"/>
        <v>0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4"/>
        <v>0</v>
      </c>
      <c r="F1026" s="249">
        <f t="shared" si="5"/>
        <v>0</v>
      </c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4"/>
        <v>15</v>
      </c>
      <c r="F1027" s="249">
        <f t="shared" si="5"/>
        <v>3</v>
      </c>
      <c r="H1027" s="49">
        <v>3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4"/>
        <v>0</v>
      </c>
      <c r="F1028" s="249">
        <f t="shared" si="5"/>
        <v>5</v>
      </c>
      <c r="J1028" s="49">
        <v>5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4"/>
        <v>7</v>
      </c>
      <c r="F1029" s="249">
        <f t="shared" si="5"/>
        <v>21</v>
      </c>
      <c r="H1029" s="49">
        <v>12</v>
      </c>
      <c r="J1029" s="49">
        <v>9</v>
      </c>
      <c r="K1029" s="28"/>
    </row>
    <row r="1030" spans="1:11" s="49" customFormat="1" ht="18">
      <c r="A1030" s="264" t="s">
        <v>3515</v>
      </c>
      <c r="B1030" s="28"/>
      <c r="C1030" s="28"/>
      <c r="D1030" s="314" t="s">
        <v>129</v>
      </c>
      <c r="E1030" s="49">
        <f t="shared" si="4"/>
        <v>0</v>
      </c>
      <c r="F1030" s="249">
        <f t="shared" si="5"/>
        <v>0</v>
      </c>
    </row>
    <row r="1031" spans="1:11" s="49" customFormat="1" ht="18">
      <c r="A1031" s="264" t="s">
        <v>2987</v>
      </c>
      <c r="B1031" s="28"/>
      <c r="C1031" s="241"/>
      <c r="D1031" s="1" t="s">
        <v>131</v>
      </c>
      <c r="E1031" s="49">
        <f t="shared" si="4"/>
        <v>4</v>
      </c>
      <c r="F1031" s="249">
        <f t="shared" si="5"/>
        <v>7</v>
      </c>
      <c r="H1031" s="49">
        <v>5</v>
      </c>
      <c r="J1031" s="49">
        <v>2</v>
      </c>
    </row>
    <row r="1032" spans="1:11" s="49" customFormat="1" ht="18">
      <c r="A1032" s="264" t="s">
        <v>3381</v>
      </c>
      <c r="B1032" s="28"/>
      <c r="C1032" s="28"/>
      <c r="D1032" s="314" t="s">
        <v>129</v>
      </c>
      <c r="E1032" s="49">
        <f t="shared" si="4"/>
        <v>0</v>
      </c>
      <c r="F1032" s="249">
        <f t="shared" si="5"/>
        <v>0</v>
      </c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4"/>
        <v>46</v>
      </c>
      <c r="F1033" s="249">
        <f t="shared" si="5"/>
        <v>61</v>
      </c>
      <c r="H1033" s="49">
        <v>59</v>
      </c>
      <c r="J1033" s="49">
        <v>2</v>
      </c>
    </row>
    <row r="1034" spans="1:11" s="49" customFormat="1" ht="18">
      <c r="A1034" s="264" t="s">
        <v>3168</v>
      </c>
      <c r="B1034" s="28"/>
      <c r="C1034" s="28"/>
      <c r="D1034" s="314" t="s">
        <v>129</v>
      </c>
      <c r="E1034" s="49">
        <f t="shared" si="4"/>
        <v>1</v>
      </c>
      <c r="F1034" s="249">
        <f t="shared" si="5"/>
        <v>33</v>
      </c>
      <c r="I1034" s="49">
        <v>23</v>
      </c>
      <c r="J1034" s="49">
        <v>10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4"/>
        <v>6</v>
      </c>
      <c r="F1035" s="249">
        <f t="shared" si="5"/>
        <v>0</v>
      </c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4"/>
        <v>0</v>
      </c>
      <c r="F1036" s="249">
        <f t="shared" si="5"/>
        <v>0</v>
      </c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4"/>
        <v>17</v>
      </c>
      <c r="F1037" s="249">
        <f t="shared" si="5"/>
        <v>0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4"/>
        <v>11</v>
      </c>
      <c r="F1038" s="249">
        <f t="shared" si="5"/>
        <v>0</v>
      </c>
    </row>
    <row r="1039" spans="1:11" s="49" customFormat="1" ht="18">
      <c r="A1039" s="264" t="s">
        <v>2610</v>
      </c>
      <c r="B1039" s="505"/>
      <c r="C1039" s="505"/>
      <c r="D1039" s="314" t="s">
        <v>129</v>
      </c>
      <c r="E1039" s="49">
        <f t="shared" si="4"/>
        <v>0</v>
      </c>
      <c r="F1039" s="249">
        <f t="shared" si="5"/>
        <v>0</v>
      </c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4"/>
        <v>14</v>
      </c>
      <c r="F1040" s="249">
        <f t="shared" si="5"/>
        <v>134</v>
      </c>
      <c r="H1040" s="49">
        <v>127</v>
      </c>
      <c r="I1040" s="49">
        <v>7</v>
      </c>
    </row>
    <row r="1041" spans="1:11" s="49" customFormat="1" ht="18.75">
      <c r="A1041" s="264" t="s">
        <v>542</v>
      </c>
      <c r="B1041" s="433"/>
      <c r="C1041" s="241"/>
      <c r="D1041" s="314" t="s">
        <v>135</v>
      </c>
      <c r="E1041" s="49">
        <f t="shared" si="4"/>
        <v>4</v>
      </c>
      <c r="F1041" s="249">
        <f t="shared" si="5"/>
        <v>39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4"/>
        <v>11</v>
      </c>
      <c r="F1042" s="249">
        <f t="shared" si="5"/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4"/>
        <v>0</v>
      </c>
      <c r="F1043" s="249">
        <f t="shared" si="5"/>
        <v>0</v>
      </c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4"/>
        <v>1</v>
      </c>
      <c r="F1044" s="249">
        <f t="shared" si="5"/>
        <v>13</v>
      </c>
      <c r="I1044" s="49">
        <v>13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4"/>
        <v>1</v>
      </c>
      <c r="F1045" s="249">
        <f t="shared" si="5"/>
        <v>20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4"/>
        <v>2</v>
      </c>
      <c r="F1046" s="249">
        <f t="shared" si="5"/>
        <v>0</v>
      </c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4"/>
        <v>2</v>
      </c>
      <c r="F1047" s="249">
        <f t="shared" si="5"/>
        <v>0</v>
      </c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4"/>
        <v>1</v>
      </c>
      <c r="F1048" s="249">
        <f t="shared" si="5"/>
        <v>4</v>
      </c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4"/>
        <v>2</v>
      </c>
      <c r="F1049" s="249">
        <f t="shared" si="5"/>
        <v>158</v>
      </c>
      <c r="H1049" s="49">
        <v>93</v>
      </c>
      <c r="I1049" s="49">
        <v>38</v>
      </c>
      <c r="J1049" s="49">
        <v>27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4"/>
        <v>4</v>
      </c>
      <c r="F1050" s="249">
        <f t="shared" si="5"/>
        <v>5</v>
      </c>
      <c r="J1050" s="49">
        <v>5</v>
      </c>
    </row>
    <row r="1051" spans="1:11" s="49" customFormat="1" ht="18">
      <c r="A1051" s="264" t="s">
        <v>3387</v>
      </c>
      <c r="B1051" s="28"/>
      <c r="C1051" s="241"/>
      <c r="D1051" s="314" t="s">
        <v>129</v>
      </c>
      <c r="E1051" s="49">
        <f t="shared" si="4"/>
        <v>1</v>
      </c>
      <c r="F1051" s="249">
        <f t="shared" si="5"/>
        <v>0</v>
      </c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4"/>
        <v>9</v>
      </c>
      <c r="F1052" s="249">
        <f t="shared" si="5"/>
        <v>31</v>
      </c>
      <c r="H1052" s="49">
        <v>31</v>
      </c>
    </row>
    <row r="1053" spans="1:11" s="49" customFormat="1" ht="18">
      <c r="A1053" s="264" t="s">
        <v>3190</v>
      </c>
      <c r="B1053" s="28"/>
      <c r="C1053" s="28"/>
      <c r="D1053" s="314" t="s">
        <v>129</v>
      </c>
      <c r="E1053" s="49">
        <f t="shared" si="4"/>
        <v>1</v>
      </c>
      <c r="F1053" s="249">
        <f t="shared" si="5"/>
        <v>11</v>
      </c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4"/>
        <v>16</v>
      </c>
      <c r="F1054" s="249">
        <f t="shared" si="5"/>
        <v>20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4"/>
        <v>45</v>
      </c>
      <c r="F1055" s="249">
        <f t="shared" si="5"/>
        <v>70</v>
      </c>
      <c r="I1055" s="49">
        <v>44</v>
      </c>
      <c r="J1055" s="49">
        <v>26</v>
      </c>
    </row>
    <row r="1056" spans="1:11" s="49" customFormat="1" ht="18">
      <c r="A1056" s="264" t="s">
        <v>3220</v>
      </c>
      <c r="B1056" s="28"/>
      <c r="C1056" s="28"/>
      <c r="D1056" s="314" t="s">
        <v>129</v>
      </c>
      <c r="E1056" s="49">
        <f t="shared" si="4"/>
        <v>0</v>
      </c>
      <c r="F1056" s="249">
        <f t="shared" si="5"/>
        <v>0</v>
      </c>
    </row>
    <row r="1057" spans="1:11" s="49" customFormat="1" ht="18">
      <c r="A1057" s="264" t="s">
        <v>3431</v>
      </c>
      <c r="B1057" s="28"/>
      <c r="C1057" s="28"/>
      <c r="D1057" s="314" t="s">
        <v>129</v>
      </c>
      <c r="E1057" s="49">
        <f t="shared" si="4"/>
        <v>1</v>
      </c>
      <c r="F1057" s="249">
        <f t="shared" si="5"/>
        <v>9</v>
      </c>
      <c r="J1057" s="49">
        <v>9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4"/>
        <v>0</v>
      </c>
      <c r="F1058" s="249">
        <f t="shared" si="5"/>
        <v>0</v>
      </c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4"/>
        <v>32</v>
      </c>
      <c r="F1059" s="249">
        <f t="shared" si="5"/>
        <v>117</v>
      </c>
      <c r="H1059" s="49">
        <v>117</v>
      </c>
    </row>
    <row r="1060" spans="1:11" s="49" customFormat="1" ht="18">
      <c r="A1060" s="264" t="s">
        <v>582</v>
      </c>
      <c r="B1060" s="505"/>
      <c r="C1060" s="241"/>
      <c r="D1060" s="314" t="s">
        <v>132</v>
      </c>
      <c r="E1060" s="49">
        <f t="shared" si="4"/>
        <v>2</v>
      </c>
      <c r="F1060" s="249">
        <f t="shared" si="5"/>
        <v>0</v>
      </c>
    </row>
    <row r="1061" spans="1:11" s="49" customFormat="1" ht="18">
      <c r="A1061" s="264" t="s">
        <v>3163</v>
      </c>
      <c r="B1061" s="28"/>
      <c r="C1061" s="28"/>
      <c r="D1061" s="314" t="s">
        <v>129</v>
      </c>
      <c r="E1061" s="49">
        <f t="shared" si="4"/>
        <v>0</v>
      </c>
      <c r="F1061" s="249">
        <f t="shared" si="5"/>
        <v>0</v>
      </c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4"/>
        <v>3</v>
      </c>
      <c r="F1062" s="249">
        <f t="shared" si="5"/>
        <v>0</v>
      </c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4"/>
        <v>1</v>
      </c>
      <c r="F1063" s="249">
        <f t="shared" si="5"/>
        <v>18</v>
      </c>
      <c r="H1063" s="49">
        <v>9</v>
      </c>
      <c r="J1063" s="49">
        <v>9</v>
      </c>
      <c r="K1063" s="28"/>
    </row>
    <row r="1064" spans="1:11" s="49" customFormat="1" ht="18">
      <c r="A1064" s="264" t="s">
        <v>3141</v>
      </c>
      <c r="B1064" s="505"/>
      <c r="C1064" s="505"/>
      <c r="D1064" s="314" t="s">
        <v>129</v>
      </c>
      <c r="E1064" s="49">
        <f t="shared" si="4"/>
        <v>0</v>
      </c>
      <c r="F1064" s="249">
        <f t="shared" si="5"/>
        <v>0</v>
      </c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4"/>
        <v>1</v>
      </c>
      <c r="F1065" s="249">
        <f t="shared" si="5"/>
        <v>20</v>
      </c>
      <c r="J1065" s="49">
        <v>20</v>
      </c>
    </row>
    <row r="1066" spans="1:11" s="49" customFormat="1" ht="18">
      <c r="A1066" s="264" t="s">
        <v>3316</v>
      </c>
      <c r="B1066" s="28"/>
      <c r="C1066" s="28"/>
      <c r="D1066" s="314" t="s">
        <v>129</v>
      </c>
      <c r="E1066" s="49">
        <f t="shared" si="4"/>
        <v>0</v>
      </c>
      <c r="F1066" s="249">
        <f t="shared" si="5"/>
        <v>0</v>
      </c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4"/>
        <v>0</v>
      </c>
      <c r="F1067" s="249">
        <f t="shared" si="5"/>
        <v>1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4"/>
        <v>1</v>
      </c>
      <c r="F1068" s="249">
        <f t="shared" si="5"/>
        <v>1</v>
      </c>
      <c r="H1068" s="49">
        <v>1</v>
      </c>
      <c r="K1068" s="174"/>
    </row>
    <row r="1069" spans="1:11" s="49" customFormat="1" ht="18.75">
      <c r="A1069" s="264" t="s">
        <v>493</v>
      </c>
      <c r="B1069" s="433"/>
      <c r="C1069" s="241"/>
      <c r="D1069" s="314" t="s">
        <v>135</v>
      </c>
      <c r="E1069" s="49">
        <f t="shared" si="4"/>
        <v>1</v>
      </c>
      <c r="F1069" s="249">
        <f t="shared" si="5"/>
        <v>15</v>
      </c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4"/>
        <v>3</v>
      </c>
      <c r="F1070" s="249">
        <f t="shared" si="5"/>
        <v>0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6">COUNTIF($A$797:$BHE$870,A1071)</f>
        <v>5</v>
      </c>
      <c r="F1071" s="249">
        <f t="shared" si="5"/>
        <v>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6"/>
        <v>0</v>
      </c>
      <c r="F1072" s="249">
        <f t="shared" ref="F1072:F1135" si="7">SUM(G1072:K1072)</f>
        <v>0</v>
      </c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6"/>
        <v>22</v>
      </c>
      <c r="F1073" s="249">
        <f t="shared" si="7"/>
        <v>89</v>
      </c>
      <c r="H1073" s="49">
        <v>65</v>
      </c>
      <c r="J1073" s="49">
        <v>24</v>
      </c>
    </row>
    <row r="1074" spans="1:11" s="49" customFormat="1" ht="18">
      <c r="A1074" s="264" t="s">
        <v>3555</v>
      </c>
      <c r="B1074" s="28"/>
      <c r="C1074" s="28"/>
      <c r="D1074" s="314" t="s">
        <v>129</v>
      </c>
      <c r="E1074" s="49">
        <f t="shared" si="6"/>
        <v>1</v>
      </c>
      <c r="F1074" s="249">
        <f t="shared" si="7"/>
        <v>19</v>
      </c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6"/>
        <v>7</v>
      </c>
      <c r="F1075" s="249">
        <f t="shared" si="7"/>
        <v>144</v>
      </c>
      <c r="H1075" s="49">
        <v>110</v>
      </c>
      <c r="J1075" s="49">
        <v>34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6"/>
        <v>24</v>
      </c>
      <c r="F1076" s="249">
        <f t="shared" si="7"/>
        <v>0</v>
      </c>
    </row>
    <row r="1077" spans="1:11" s="49" customFormat="1" ht="18">
      <c r="A1077" s="264" t="s">
        <v>3434</v>
      </c>
      <c r="B1077" s="241"/>
      <c r="C1077" s="241"/>
      <c r="D1077" s="314" t="s">
        <v>129</v>
      </c>
      <c r="E1077" s="49">
        <f t="shared" si="6"/>
        <v>0</v>
      </c>
      <c r="F1077" s="249">
        <f t="shared" si="7"/>
        <v>0</v>
      </c>
    </row>
    <row r="1078" spans="1:11" s="49" customFormat="1" ht="18">
      <c r="A1078" s="264" t="s">
        <v>467</v>
      </c>
      <c r="B1078" s="505"/>
      <c r="C1078" s="241"/>
      <c r="D1078" s="314" t="s">
        <v>132</v>
      </c>
      <c r="E1078" s="49">
        <f t="shared" si="6"/>
        <v>6</v>
      </c>
      <c r="F1078" s="249">
        <f t="shared" si="7"/>
        <v>20</v>
      </c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6"/>
        <v>8</v>
      </c>
      <c r="F1079" s="249">
        <f t="shared" si="7"/>
        <v>20</v>
      </c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6"/>
        <v>0</v>
      </c>
      <c r="F1080" s="249">
        <f t="shared" si="7"/>
        <v>0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6"/>
        <v>0</v>
      </c>
      <c r="F1081" s="249">
        <f t="shared" si="7"/>
        <v>0</v>
      </c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6"/>
        <v>7</v>
      </c>
      <c r="F1082" s="249">
        <f t="shared" si="7"/>
        <v>8</v>
      </c>
      <c r="J1082" s="49">
        <v>8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6"/>
        <v>1</v>
      </c>
      <c r="F1083" s="249">
        <f t="shared" si="7"/>
        <v>0</v>
      </c>
    </row>
    <row r="1084" spans="1:11" s="49" customFormat="1" ht="18">
      <c r="A1084" s="264" t="s">
        <v>3298</v>
      </c>
      <c r="B1084" s="28"/>
      <c r="C1084" s="28"/>
      <c r="D1084" s="314" t="s">
        <v>129</v>
      </c>
      <c r="E1084" s="49">
        <f t="shared" si="6"/>
        <v>0</v>
      </c>
      <c r="F1084" s="249">
        <f t="shared" si="7"/>
        <v>0</v>
      </c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6"/>
        <v>10</v>
      </c>
      <c r="F1085" s="249">
        <f t="shared" si="7"/>
        <v>31</v>
      </c>
      <c r="H1085" s="49">
        <v>11</v>
      </c>
      <c r="I1085" s="49">
        <v>20</v>
      </c>
    </row>
    <row r="1086" spans="1:11" s="49" customFormat="1" ht="18">
      <c r="A1086" s="264" t="s">
        <v>3371</v>
      </c>
      <c r="B1086" s="28"/>
      <c r="C1086" s="241"/>
      <c r="D1086" s="314" t="s">
        <v>132</v>
      </c>
      <c r="E1086" s="49">
        <f t="shared" si="6"/>
        <v>2</v>
      </c>
      <c r="F1086" s="249">
        <f t="shared" si="7"/>
        <v>0</v>
      </c>
    </row>
    <row r="1087" spans="1:11" s="49" customFormat="1" ht="18">
      <c r="A1087" s="264" t="s">
        <v>3370</v>
      </c>
      <c r="B1087" s="241"/>
      <c r="C1087" s="241"/>
      <c r="D1087" s="314" t="s">
        <v>129</v>
      </c>
      <c r="E1087" s="49">
        <f t="shared" si="6"/>
        <v>1</v>
      </c>
      <c r="F1087" s="249">
        <f t="shared" si="7"/>
        <v>0</v>
      </c>
    </row>
    <row r="1088" spans="1:11" s="49" customFormat="1" ht="18">
      <c r="A1088" s="264" t="s">
        <v>3124</v>
      </c>
      <c r="B1088" s="28"/>
      <c r="C1088" s="28"/>
      <c r="D1088" s="314" t="s">
        <v>129</v>
      </c>
      <c r="E1088" s="49">
        <f t="shared" si="6"/>
        <v>0</v>
      </c>
      <c r="F1088" s="249">
        <f t="shared" si="7"/>
        <v>0</v>
      </c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6"/>
        <v>2</v>
      </c>
      <c r="F1089" s="249">
        <f t="shared" si="7"/>
        <v>0</v>
      </c>
    </row>
    <row r="1090" spans="1:10" s="49" customFormat="1" ht="18">
      <c r="A1090" s="264" t="s">
        <v>3274</v>
      </c>
      <c r="B1090" s="28"/>
      <c r="C1090" s="241"/>
      <c r="D1090" s="314" t="s">
        <v>129</v>
      </c>
      <c r="E1090" s="49">
        <f t="shared" si="6"/>
        <v>0</v>
      </c>
      <c r="F1090" s="249">
        <f t="shared" si="7"/>
        <v>0</v>
      </c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6"/>
        <v>37</v>
      </c>
      <c r="F1091" s="249">
        <f t="shared" si="7"/>
        <v>34</v>
      </c>
      <c r="H1091" s="49">
        <v>9</v>
      </c>
      <c r="I1091" s="49">
        <v>24</v>
      </c>
      <c r="J1091" s="49">
        <v>1</v>
      </c>
    </row>
    <row r="1092" spans="1:10" s="49" customFormat="1" ht="18">
      <c r="A1092" s="264" t="s">
        <v>3227</v>
      </c>
      <c r="B1092" s="28"/>
      <c r="C1092" s="28"/>
      <c r="D1092" s="314" t="s">
        <v>129</v>
      </c>
      <c r="E1092" s="49">
        <f t="shared" si="6"/>
        <v>0</v>
      </c>
      <c r="F1092" s="249">
        <f t="shared" si="7"/>
        <v>0</v>
      </c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6"/>
        <v>5</v>
      </c>
      <c r="F1093" s="249">
        <f t="shared" si="7"/>
        <v>8</v>
      </c>
      <c r="I1093" s="49">
        <v>8</v>
      </c>
    </row>
    <row r="1094" spans="1:10" s="49" customFormat="1" ht="18">
      <c r="A1094" s="264" t="s">
        <v>3334</v>
      </c>
      <c r="B1094" s="28"/>
      <c r="C1094" s="28"/>
      <c r="D1094" s="314" t="s">
        <v>129</v>
      </c>
      <c r="E1094" s="49">
        <f t="shared" si="6"/>
        <v>1</v>
      </c>
      <c r="F1094" s="249">
        <f t="shared" si="7"/>
        <v>2</v>
      </c>
      <c r="I1094" s="49">
        <v>2</v>
      </c>
    </row>
    <row r="1095" spans="1:10" s="49" customFormat="1" ht="18">
      <c r="A1095" s="264" t="s">
        <v>3159</v>
      </c>
      <c r="B1095" s="28"/>
      <c r="C1095" s="28"/>
      <c r="D1095" s="314" t="s">
        <v>129</v>
      </c>
      <c r="E1095" s="49">
        <f t="shared" si="6"/>
        <v>0</v>
      </c>
      <c r="F1095" s="249">
        <f t="shared" si="7"/>
        <v>0</v>
      </c>
    </row>
    <row r="1096" spans="1:10" s="49" customFormat="1" ht="18">
      <c r="A1096" s="264" t="s">
        <v>3506</v>
      </c>
      <c r="B1096" s="241"/>
      <c r="C1096" s="241"/>
      <c r="D1096" s="314" t="s">
        <v>129</v>
      </c>
      <c r="E1096" s="49">
        <f t="shared" si="6"/>
        <v>1</v>
      </c>
      <c r="F1096" s="249">
        <f t="shared" si="7"/>
        <v>0</v>
      </c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6"/>
        <v>1</v>
      </c>
      <c r="F1097" s="249">
        <f t="shared" si="7"/>
        <v>5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6"/>
        <v>1</v>
      </c>
      <c r="F1098" s="249">
        <f t="shared" si="7"/>
        <v>88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6"/>
        <v>3</v>
      </c>
      <c r="F1099" s="249">
        <f t="shared" si="7"/>
        <v>0</v>
      </c>
    </row>
    <row r="1100" spans="1:10" s="49" customFormat="1" ht="18">
      <c r="A1100" s="264" t="s">
        <v>3158</v>
      </c>
      <c r="B1100" s="241"/>
      <c r="C1100" s="241"/>
      <c r="D1100" s="314" t="s">
        <v>129</v>
      </c>
      <c r="E1100" s="49">
        <f t="shared" si="6"/>
        <v>0</v>
      </c>
      <c r="F1100" s="249">
        <f t="shared" si="7"/>
        <v>0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6"/>
        <v>3</v>
      </c>
      <c r="F1101" s="249">
        <f t="shared" si="7"/>
        <v>54</v>
      </c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6"/>
        <v>25</v>
      </c>
      <c r="F1102" s="249">
        <f t="shared" si="7"/>
        <v>0</v>
      </c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6"/>
        <v>6</v>
      </c>
      <c r="F1103" s="249">
        <f t="shared" si="7"/>
        <v>43</v>
      </c>
      <c r="H1103" s="49">
        <v>42</v>
      </c>
      <c r="I1103" s="49">
        <v>1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6"/>
        <v>0</v>
      </c>
      <c r="F1104" s="249">
        <f t="shared" si="7"/>
        <v>0</v>
      </c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6"/>
        <v>56</v>
      </c>
      <c r="F1105" s="249">
        <f t="shared" si="7"/>
        <v>47</v>
      </c>
      <c r="I1105" s="49">
        <v>39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6"/>
        <v>1</v>
      </c>
      <c r="F1106" s="249">
        <f t="shared" si="7"/>
        <v>0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6"/>
        <v>0</v>
      </c>
      <c r="F1107" s="249">
        <f t="shared" si="7"/>
        <v>3</v>
      </c>
      <c r="J1107" s="49">
        <v>3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6"/>
        <v>5</v>
      </c>
      <c r="F1108" s="249">
        <f t="shared" si="7"/>
        <v>89</v>
      </c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6"/>
        <v>1</v>
      </c>
      <c r="F1109" s="249">
        <f t="shared" si="7"/>
        <v>0</v>
      </c>
    </row>
    <row r="1110" spans="1:11" s="49" customFormat="1" ht="18">
      <c r="A1110" s="264" t="s">
        <v>3103</v>
      </c>
      <c r="B1110" s="28"/>
      <c r="C1110" s="241"/>
      <c r="D1110" s="314" t="s">
        <v>135</v>
      </c>
      <c r="E1110" s="49">
        <f t="shared" si="6"/>
        <v>5</v>
      </c>
      <c r="F1110" s="249">
        <f t="shared" si="7"/>
        <v>5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6"/>
        <v>0</v>
      </c>
      <c r="F1111" s="249">
        <f t="shared" si="7"/>
        <v>0</v>
      </c>
      <c r="K1111" s="28"/>
    </row>
    <row r="1112" spans="1:11" s="49" customFormat="1" ht="18">
      <c r="A1112" s="264" t="s">
        <v>3337</v>
      </c>
      <c r="B1112" s="241"/>
      <c r="C1112" s="241"/>
      <c r="D1112" s="314" t="s">
        <v>132</v>
      </c>
      <c r="E1112" s="49">
        <f t="shared" si="6"/>
        <v>13</v>
      </c>
      <c r="F1112" s="249">
        <f t="shared" si="7"/>
        <v>7</v>
      </c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6"/>
        <v>0</v>
      </c>
      <c r="F1113" s="249">
        <f t="shared" si="7"/>
        <v>0</v>
      </c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6"/>
        <v>2</v>
      </c>
      <c r="F1114" s="249">
        <f t="shared" si="7"/>
        <v>0</v>
      </c>
    </row>
    <row r="1115" spans="1:11" s="49" customFormat="1" ht="18">
      <c r="A1115" s="264" t="s">
        <v>3425</v>
      </c>
      <c r="B1115" s="28"/>
      <c r="C1115" s="241"/>
      <c r="D1115" s="314" t="s">
        <v>129</v>
      </c>
      <c r="E1115" s="49">
        <f t="shared" si="6"/>
        <v>0</v>
      </c>
      <c r="F1115" s="249">
        <f t="shared" si="7"/>
        <v>0</v>
      </c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6"/>
        <v>0</v>
      </c>
      <c r="F1116" s="249">
        <f t="shared" si="7"/>
        <v>0</v>
      </c>
    </row>
    <row r="1117" spans="1:11" s="49" customFormat="1" ht="18">
      <c r="A1117" s="264" t="s">
        <v>3400</v>
      </c>
      <c r="B1117" s="28"/>
      <c r="C1117" s="28"/>
      <c r="D1117" s="314" t="s">
        <v>129</v>
      </c>
      <c r="E1117" s="49">
        <f t="shared" si="6"/>
        <v>0</v>
      </c>
      <c r="F1117" s="249">
        <f t="shared" si="7"/>
        <v>6</v>
      </c>
      <c r="J1117" s="49">
        <v>6</v>
      </c>
    </row>
    <row r="1118" spans="1:11" s="49" customFormat="1" ht="18">
      <c r="A1118" s="264" t="s">
        <v>449</v>
      </c>
      <c r="B1118" s="505"/>
      <c r="C1118" s="241"/>
      <c r="D1118" s="314" t="s">
        <v>132</v>
      </c>
      <c r="E1118" s="49">
        <f t="shared" si="6"/>
        <v>6</v>
      </c>
      <c r="F1118" s="249">
        <f t="shared" si="7"/>
        <v>30</v>
      </c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6"/>
        <v>11</v>
      </c>
      <c r="F1119" s="249">
        <f t="shared" si="7"/>
        <v>3</v>
      </c>
      <c r="H1119" s="49">
        <v>3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6"/>
        <v>8</v>
      </c>
      <c r="F1120" s="249">
        <f t="shared" si="7"/>
        <v>1</v>
      </c>
      <c r="I1120" s="49">
        <v>1</v>
      </c>
    </row>
    <row r="1121" spans="1:11" s="49" customFormat="1" ht="18">
      <c r="A1121" s="264" t="s">
        <v>3509</v>
      </c>
      <c r="B1121" s="505"/>
      <c r="C1121" s="505"/>
      <c r="D1121" s="314" t="s">
        <v>129</v>
      </c>
      <c r="E1121" s="49">
        <f t="shared" si="6"/>
        <v>55</v>
      </c>
      <c r="F1121" s="249">
        <f t="shared" si="7"/>
        <v>79</v>
      </c>
      <c r="H1121" s="49">
        <v>79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6"/>
        <v>1</v>
      </c>
      <c r="F1122" s="249">
        <f t="shared" si="7"/>
        <v>0</v>
      </c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6"/>
        <v>60</v>
      </c>
      <c r="F1123" s="249">
        <f t="shared" si="7"/>
        <v>179</v>
      </c>
      <c r="H1123" s="49">
        <v>120</v>
      </c>
      <c r="I1123" s="49">
        <v>40</v>
      </c>
      <c r="J1123" s="49">
        <v>19</v>
      </c>
    </row>
    <row r="1124" spans="1:11" s="49" customFormat="1" ht="18">
      <c r="A1124" s="264" t="s">
        <v>3446</v>
      </c>
      <c r="B1124" s="505"/>
      <c r="C1124" s="505"/>
      <c r="D1124" s="314" t="s">
        <v>129</v>
      </c>
      <c r="E1124" s="49">
        <f t="shared" si="6"/>
        <v>0</v>
      </c>
      <c r="F1124" s="249">
        <f t="shared" si="7"/>
        <v>0</v>
      </c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6"/>
        <v>0</v>
      </c>
      <c r="F1125" s="249">
        <f t="shared" si="7"/>
        <v>0</v>
      </c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6"/>
        <v>0</v>
      </c>
      <c r="F1126" s="249">
        <f t="shared" si="7"/>
        <v>13</v>
      </c>
      <c r="J1126" s="49">
        <v>13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6"/>
        <v>1</v>
      </c>
      <c r="F1127" s="249">
        <f t="shared" si="7"/>
        <v>43</v>
      </c>
      <c r="H1127" s="49">
        <v>25</v>
      </c>
      <c r="I1127" s="49">
        <v>3</v>
      </c>
      <c r="J1127" s="49">
        <v>15</v>
      </c>
    </row>
    <row r="1128" spans="1:11" s="49" customFormat="1" ht="18">
      <c r="A1128" s="264" t="s">
        <v>3439</v>
      </c>
      <c r="B1128" s="28"/>
      <c r="C1128" s="241"/>
      <c r="D1128" s="314" t="s">
        <v>129</v>
      </c>
      <c r="E1128" s="49">
        <f t="shared" si="6"/>
        <v>0</v>
      </c>
      <c r="F1128" s="249">
        <f t="shared" si="7"/>
        <v>0</v>
      </c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6"/>
        <v>35</v>
      </c>
      <c r="F1129" s="249">
        <f t="shared" si="7"/>
        <v>39</v>
      </c>
      <c r="H1129" s="49">
        <v>28</v>
      </c>
      <c r="I1129" s="49">
        <v>2</v>
      </c>
      <c r="J1129" s="49">
        <v>9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6"/>
        <v>3</v>
      </c>
      <c r="F1130" s="249">
        <f t="shared" si="7"/>
        <v>0</v>
      </c>
    </row>
    <row r="1131" spans="1:11" s="49" customFormat="1" ht="18">
      <c r="A1131" s="264" t="s">
        <v>3263</v>
      </c>
      <c r="B1131" s="28"/>
      <c r="C1131" s="28"/>
      <c r="D1131" s="314" t="s">
        <v>129</v>
      </c>
      <c r="E1131" s="49">
        <f t="shared" si="6"/>
        <v>0</v>
      </c>
      <c r="F1131" s="249">
        <f t="shared" si="7"/>
        <v>0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6"/>
        <v>4</v>
      </c>
      <c r="F1132" s="249">
        <f t="shared" si="7"/>
        <v>0</v>
      </c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6"/>
        <v>1</v>
      </c>
      <c r="F1133" s="249">
        <f t="shared" si="7"/>
        <v>17</v>
      </c>
      <c r="H1133" s="49">
        <v>13</v>
      </c>
      <c r="I1133" s="49">
        <v>4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6"/>
        <v>4</v>
      </c>
      <c r="F1134" s="249">
        <f t="shared" si="7"/>
        <v>0</v>
      </c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8">COUNTIF($A$797:$BHE$870,A1135)</f>
        <v>0</v>
      </c>
      <c r="F1135" s="249">
        <f t="shared" si="7"/>
        <v>5</v>
      </c>
      <c r="I1135" s="49">
        <v>5</v>
      </c>
      <c r="K1135" s="352"/>
    </row>
    <row r="1136" spans="1:11" s="49" customFormat="1" ht="18">
      <c r="A1136" s="264" t="s">
        <v>3491</v>
      </c>
      <c r="B1136" s="28"/>
      <c r="C1136" s="28"/>
      <c r="D1136" s="314" t="s">
        <v>129</v>
      </c>
      <c r="E1136" s="49">
        <f t="shared" si="8"/>
        <v>1</v>
      </c>
      <c r="F1136" s="249">
        <f t="shared" ref="F1136:F1199" si="9">SUM(G1136:K1136)</f>
        <v>0</v>
      </c>
    </row>
    <row r="1137" spans="1:11" s="49" customFormat="1" ht="18">
      <c r="A1137" s="264" t="s">
        <v>3351</v>
      </c>
      <c r="B1137" s="505"/>
      <c r="C1137" s="505"/>
      <c r="D1137" s="314" t="s">
        <v>129</v>
      </c>
      <c r="E1137" s="49">
        <f t="shared" si="8"/>
        <v>2</v>
      </c>
      <c r="F1137" s="249">
        <f t="shared" si="9"/>
        <v>17</v>
      </c>
      <c r="J1137" s="49">
        <v>17</v>
      </c>
    </row>
    <row r="1138" spans="1:11" s="49" customFormat="1" ht="18">
      <c r="A1138" s="264" t="s">
        <v>3382</v>
      </c>
      <c r="D1138" s="314" t="s">
        <v>130</v>
      </c>
      <c r="E1138" s="49">
        <f t="shared" si="8"/>
        <v>6</v>
      </c>
      <c r="F1138" s="249">
        <f t="shared" si="9"/>
        <v>6</v>
      </c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8"/>
        <v>5</v>
      </c>
      <c r="F1139" s="249">
        <f t="shared" si="9"/>
        <v>15</v>
      </c>
      <c r="J1139" s="49">
        <v>15</v>
      </c>
    </row>
    <row r="1140" spans="1:11" s="49" customFormat="1" ht="18">
      <c r="A1140" s="264" t="s">
        <v>3470</v>
      </c>
      <c r="B1140" s="28"/>
      <c r="C1140" s="241"/>
      <c r="D1140" s="314" t="s">
        <v>129</v>
      </c>
      <c r="E1140" s="49">
        <f t="shared" si="8"/>
        <v>0</v>
      </c>
      <c r="F1140" s="249">
        <f t="shared" si="9"/>
        <v>0</v>
      </c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8"/>
        <v>0</v>
      </c>
      <c r="F1141" s="249">
        <f t="shared" si="9"/>
        <v>2</v>
      </c>
      <c r="J1141" s="49">
        <v>2</v>
      </c>
    </row>
    <row r="1142" spans="1:11" s="49" customFormat="1" ht="18">
      <c r="A1142" s="264" t="s">
        <v>3447</v>
      </c>
      <c r="B1142" s="505"/>
      <c r="C1142" s="505"/>
      <c r="D1142" s="314" t="s">
        <v>129</v>
      </c>
      <c r="E1142" s="49">
        <f t="shared" si="8"/>
        <v>0</v>
      </c>
      <c r="F1142" s="249">
        <f t="shared" si="9"/>
        <v>0</v>
      </c>
    </row>
    <row r="1143" spans="1:11" s="49" customFormat="1" ht="18">
      <c r="A1143" s="264" t="s">
        <v>3133</v>
      </c>
      <c r="B1143" s="28"/>
      <c r="C1143" s="241"/>
      <c r="D1143" s="1" t="s">
        <v>131</v>
      </c>
      <c r="E1143" s="49">
        <f t="shared" si="8"/>
        <v>0</v>
      </c>
      <c r="F1143" s="249">
        <f t="shared" si="9"/>
        <v>0</v>
      </c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8"/>
        <v>0</v>
      </c>
      <c r="F1144" s="249">
        <f t="shared" si="9"/>
        <v>30</v>
      </c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8"/>
        <v>5</v>
      </c>
      <c r="F1145" s="249">
        <f t="shared" si="9"/>
        <v>6</v>
      </c>
      <c r="J1145" s="49">
        <v>6</v>
      </c>
    </row>
    <row r="1146" spans="1:11" s="49" customFormat="1" ht="18">
      <c r="A1146" s="264" t="s">
        <v>558</v>
      </c>
      <c r="B1146" s="505"/>
      <c r="C1146" s="505"/>
      <c r="D1146" s="314" t="s">
        <v>129</v>
      </c>
      <c r="E1146" s="49">
        <f t="shared" si="8"/>
        <v>0</v>
      </c>
      <c r="F1146" s="249">
        <f t="shared" si="9"/>
        <v>0</v>
      </c>
    </row>
    <row r="1147" spans="1:11" s="49" customFormat="1" ht="18">
      <c r="A1147" s="264" t="s">
        <v>3516</v>
      </c>
      <c r="B1147" s="241"/>
      <c r="C1147" s="241"/>
      <c r="D1147" s="314" t="s">
        <v>129</v>
      </c>
      <c r="E1147" s="49">
        <f t="shared" si="8"/>
        <v>0</v>
      </c>
      <c r="F1147" s="249">
        <f t="shared" si="9"/>
        <v>0</v>
      </c>
      <c r="K1147" s="174"/>
    </row>
    <row r="1148" spans="1:11" s="49" customFormat="1" ht="18">
      <c r="A1148" s="264" t="s">
        <v>3368</v>
      </c>
      <c r="B1148" s="28"/>
      <c r="C1148" s="28"/>
      <c r="D1148" s="314" t="s">
        <v>129</v>
      </c>
      <c r="E1148" s="49">
        <f t="shared" si="8"/>
        <v>0</v>
      </c>
      <c r="F1148" s="249">
        <f t="shared" si="9"/>
        <v>0</v>
      </c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8"/>
        <v>3</v>
      </c>
      <c r="F1149" s="249">
        <f t="shared" si="9"/>
        <v>10</v>
      </c>
      <c r="I1149" s="49">
        <v>1</v>
      </c>
      <c r="J1149" s="49">
        <v>9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8"/>
        <v>21</v>
      </c>
      <c r="F1150" s="249">
        <f t="shared" si="9"/>
        <v>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8"/>
        <v>2</v>
      </c>
      <c r="F1151" s="249">
        <f t="shared" si="9"/>
        <v>0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8"/>
        <v>2</v>
      </c>
      <c r="F1152" s="249">
        <f t="shared" si="9"/>
        <v>37</v>
      </c>
      <c r="H1152" s="49">
        <v>24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8"/>
        <v>0</v>
      </c>
      <c r="F1153" s="249">
        <f t="shared" si="9"/>
        <v>0</v>
      </c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8"/>
        <v>0</v>
      </c>
      <c r="F1154" s="249">
        <f t="shared" si="9"/>
        <v>0</v>
      </c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8"/>
        <v>0</v>
      </c>
      <c r="F1155" s="249">
        <f t="shared" si="9"/>
        <v>0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8"/>
        <v>6</v>
      </c>
      <c r="F1156" s="249">
        <f t="shared" si="9"/>
        <v>70</v>
      </c>
      <c r="I1156" s="49">
        <v>70</v>
      </c>
    </row>
    <row r="1157" spans="1:11" s="49" customFormat="1" ht="18">
      <c r="A1157" s="264" t="s">
        <v>3138</v>
      </c>
      <c r="B1157" s="28"/>
      <c r="C1157" s="28"/>
      <c r="D1157" s="314" t="s">
        <v>129</v>
      </c>
      <c r="E1157" s="49">
        <f t="shared" si="8"/>
        <v>0</v>
      </c>
      <c r="F1157" s="249">
        <f t="shared" si="9"/>
        <v>0</v>
      </c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8"/>
        <v>16</v>
      </c>
      <c r="F1158" s="249">
        <f t="shared" si="9"/>
        <v>8</v>
      </c>
      <c r="H1158" s="49">
        <v>7</v>
      </c>
      <c r="J1158" s="49">
        <v>1</v>
      </c>
    </row>
    <row r="1159" spans="1:11" s="49" customFormat="1" ht="18">
      <c r="A1159" s="264" t="s">
        <v>3476</v>
      </c>
      <c r="B1159" s="28"/>
      <c r="C1159" s="28"/>
      <c r="D1159" s="314" t="s">
        <v>129</v>
      </c>
      <c r="E1159" s="49">
        <f t="shared" si="8"/>
        <v>0</v>
      </c>
      <c r="F1159" s="249">
        <f t="shared" si="9"/>
        <v>0</v>
      </c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8"/>
        <v>0</v>
      </c>
      <c r="F1160" s="249">
        <f t="shared" si="9"/>
        <v>0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8"/>
        <v>8</v>
      </c>
      <c r="F1161" s="249">
        <f t="shared" si="9"/>
        <v>10</v>
      </c>
      <c r="J1161" s="49">
        <v>10</v>
      </c>
    </row>
    <row r="1162" spans="1:11" s="49" customFormat="1" ht="18">
      <c r="A1162" s="264" t="s">
        <v>3517</v>
      </c>
      <c r="B1162" s="28"/>
      <c r="C1162" s="28"/>
      <c r="D1162" s="314" t="s">
        <v>129</v>
      </c>
      <c r="E1162" s="49">
        <f t="shared" si="8"/>
        <v>0</v>
      </c>
      <c r="F1162" s="249">
        <f t="shared" si="9"/>
        <v>0</v>
      </c>
      <c r="K1162" s="352"/>
    </row>
    <row r="1163" spans="1:11" s="49" customFormat="1" ht="18">
      <c r="A1163" s="264" t="s">
        <v>3517</v>
      </c>
      <c r="B1163" s="28"/>
      <c r="C1163" s="241"/>
      <c r="D1163" s="314" t="s">
        <v>129</v>
      </c>
      <c r="E1163" s="49">
        <f t="shared" si="8"/>
        <v>0</v>
      </c>
      <c r="F1163" s="249">
        <f t="shared" si="9"/>
        <v>0</v>
      </c>
    </row>
    <row r="1164" spans="1:11" s="49" customFormat="1" ht="18">
      <c r="A1164" s="264" t="s">
        <v>3550</v>
      </c>
      <c r="B1164" s="505"/>
      <c r="C1164" s="505"/>
      <c r="D1164" s="314" t="s">
        <v>129</v>
      </c>
      <c r="E1164" s="49">
        <f t="shared" si="8"/>
        <v>0</v>
      </c>
      <c r="F1164" s="249">
        <f t="shared" si="9"/>
        <v>0</v>
      </c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8"/>
        <v>0</v>
      </c>
      <c r="F1165" s="249">
        <f t="shared" si="9"/>
        <v>0</v>
      </c>
    </row>
    <row r="1166" spans="1:11" s="49" customFormat="1" ht="18">
      <c r="A1166" s="264" t="s">
        <v>3432</v>
      </c>
      <c r="B1166" s="241"/>
      <c r="C1166" s="241"/>
      <c r="D1166" s="314" t="s">
        <v>129</v>
      </c>
      <c r="E1166" s="49">
        <f t="shared" si="8"/>
        <v>0</v>
      </c>
      <c r="F1166" s="249">
        <f t="shared" si="9"/>
        <v>0</v>
      </c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8"/>
        <v>10</v>
      </c>
      <c r="F1167" s="249">
        <f t="shared" si="9"/>
        <v>2</v>
      </c>
      <c r="I1167" s="49">
        <v>2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8"/>
        <v>0</v>
      </c>
      <c r="F1168" s="249">
        <f t="shared" si="9"/>
        <v>0</v>
      </c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8"/>
        <v>0</v>
      </c>
      <c r="F1169" s="249">
        <f t="shared" si="9"/>
        <v>0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8"/>
        <v>9</v>
      </c>
      <c r="F1170" s="249">
        <f t="shared" si="9"/>
        <v>18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8"/>
        <v>93</v>
      </c>
      <c r="F1171" s="249">
        <f t="shared" si="9"/>
        <v>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8"/>
        <v>35</v>
      </c>
      <c r="F1172" s="249">
        <f t="shared" si="9"/>
        <v>18</v>
      </c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8"/>
        <v>0</v>
      </c>
      <c r="F1173" s="249">
        <f t="shared" si="9"/>
        <v>0</v>
      </c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8"/>
        <v>0</v>
      </c>
      <c r="F1174" s="249">
        <f t="shared" si="9"/>
        <v>0</v>
      </c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8"/>
        <v>2</v>
      </c>
      <c r="F1175" s="249">
        <f t="shared" si="9"/>
        <v>0</v>
      </c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8"/>
        <v>1</v>
      </c>
      <c r="F1176" s="249">
        <f t="shared" si="9"/>
        <v>27</v>
      </c>
      <c r="J1176" s="49">
        <v>27</v>
      </c>
    </row>
    <row r="1177" spans="1:11" s="49" customFormat="1" ht="18">
      <c r="A1177" s="264" t="s">
        <v>3482</v>
      </c>
      <c r="B1177" s="241"/>
      <c r="C1177" s="241"/>
      <c r="D1177" s="314" t="s">
        <v>129</v>
      </c>
      <c r="E1177" s="49">
        <f t="shared" si="8"/>
        <v>0</v>
      </c>
      <c r="F1177" s="249">
        <f t="shared" si="9"/>
        <v>0</v>
      </c>
    </row>
    <row r="1178" spans="1:11" s="49" customFormat="1" ht="18">
      <c r="A1178" s="264" t="s">
        <v>3120</v>
      </c>
      <c r="B1178" s="28"/>
      <c r="C1178" s="28"/>
      <c r="D1178" s="314" t="s">
        <v>129</v>
      </c>
      <c r="E1178" s="49">
        <f t="shared" si="8"/>
        <v>1</v>
      </c>
      <c r="F1178" s="249">
        <f t="shared" si="9"/>
        <v>3</v>
      </c>
      <c r="J1178" s="49">
        <v>3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8"/>
        <v>1</v>
      </c>
      <c r="F1179" s="249">
        <f t="shared" si="9"/>
        <v>0</v>
      </c>
    </row>
    <row r="1180" spans="1:11" s="49" customFormat="1" ht="18">
      <c r="A1180" s="264" t="s">
        <v>3399</v>
      </c>
      <c r="B1180" s="28"/>
      <c r="C1180" s="28"/>
      <c r="D1180" s="314" t="s">
        <v>129</v>
      </c>
      <c r="E1180" s="49">
        <f t="shared" si="8"/>
        <v>0</v>
      </c>
      <c r="F1180" s="249">
        <f t="shared" si="9"/>
        <v>0</v>
      </c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8"/>
        <v>5</v>
      </c>
      <c r="F1181" s="249">
        <f t="shared" si="9"/>
        <v>71</v>
      </c>
      <c r="H1181" s="49">
        <v>56</v>
      </c>
      <c r="K1181" s="49">
        <v>15</v>
      </c>
    </row>
    <row r="1182" spans="1:11" s="49" customFormat="1" ht="18">
      <c r="A1182" s="264" t="s">
        <v>3448</v>
      </c>
      <c r="B1182" s="28"/>
      <c r="C1182" s="28"/>
      <c r="D1182" s="314" t="s">
        <v>129</v>
      </c>
      <c r="E1182" s="49">
        <f t="shared" si="8"/>
        <v>0</v>
      </c>
      <c r="F1182" s="249">
        <f t="shared" si="9"/>
        <v>0</v>
      </c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8"/>
        <v>0</v>
      </c>
      <c r="F1183" s="249">
        <f t="shared" si="9"/>
        <v>0</v>
      </c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8"/>
        <v>0</v>
      </c>
      <c r="F1184" s="249">
        <f t="shared" si="9"/>
        <v>4</v>
      </c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8"/>
        <v>0</v>
      </c>
      <c r="F1185" s="249">
        <f t="shared" si="9"/>
        <v>0</v>
      </c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8"/>
        <v>0</v>
      </c>
      <c r="F1186" s="249">
        <f t="shared" si="9"/>
        <v>0</v>
      </c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8"/>
        <v>1</v>
      </c>
      <c r="F1187" s="249">
        <f t="shared" si="9"/>
        <v>20</v>
      </c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8"/>
        <v>0</v>
      </c>
      <c r="F1188" s="249">
        <f t="shared" si="9"/>
        <v>0</v>
      </c>
      <c r="K1188" s="28"/>
    </row>
    <row r="1189" spans="1:11" s="49" customFormat="1" ht="18">
      <c r="A1189" s="264" t="s">
        <v>3507</v>
      </c>
      <c r="B1189" s="28"/>
      <c r="C1189" s="241"/>
      <c r="D1189" s="314" t="s">
        <v>129</v>
      </c>
      <c r="E1189" s="49">
        <f t="shared" si="8"/>
        <v>0</v>
      </c>
      <c r="F1189" s="249">
        <f t="shared" si="9"/>
        <v>0</v>
      </c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8"/>
        <v>1</v>
      </c>
      <c r="F1190" s="249">
        <f t="shared" si="9"/>
        <v>9</v>
      </c>
      <c r="H1190" s="49">
        <v>2</v>
      </c>
      <c r="J1190" s="49">
        <v>7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8"/>
        <v>26</v>
      </c>
      <c r="F1191" s="249">
        <f t="shared" si="9"/>
        <v>228</v>
      </c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8"/>
        <v>3</v>
      </c>
      <c r="F1192" s="249">
        <f t="shared" si="9"/>
        <v>5</v>
      </c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8"/>
        <v>2</v>
      </c>
      <c r="F1193" s="249">
        <f t="shared" si="9"/>
        <v>6</v>
      </c>
      <c r="H1193" s="49">
        <v>6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8"/>
        <v>8</v>
      </c>
      <c r="F1194" s="249">
        <f t="shared" si="9"/>
        <v>25</v>
      </c>
      <c r="H1194" s="49">
        <v>21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8"/>
        <v>4</v>
      </c>
      <c r="F1195" s="249">
        <f t="shared" si="9"/>
        <v>76</v>
      </c>
      <c r="H1195" s="49">
        <v>15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8"/>
        <v>5</v>
      </c>
      <c r="F1196" s="249">
        <f t="shared" si="9"/>
        <v>50</v>
      </c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8"/>
        <v>0</v>
      </c>
      <c r="F1197" s="249">
        <f t="shared" si="9"/>
        <v>0</v>
      </c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8"/>
        <v>6</v>
      </c>
      <c r="F1198" s="249">
        <f t="shared" si="9"/>
        <v>59</v>
      </c>
      <c r="I1198" s="49">
        <v>16</v>
      </c>
      <c r="J1198" s="49">
        <v>43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0">COUNTIF($A$797:$BHE$870,A1199)</f>
        <v>7</v>
      </c>
      <c r="F1199" s="249">
        <f t="shared" si="9"/>
        <v>134</v>
      </c>
      <c r="I1199" s="49">
        <v>120</v>
      </c>
      <c r="J1199" s="49">
        <v>14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0"/>
        <v>4</v>
      </c>
      <c r="F1200" s="249">
        <f t="shared" ref="F1200:F1263" si="11">SUM(G1200:K1200)</f>
        <v>0</v>
      </c>
    </row>
    <row r="1201" spans="1:11" s="49" customFormat="1" ht="18">
      <c r="A1201" s="264" t="s">
        <v>3526</v>
      </c>
      <c r="B1201" s="28"/>
      <c r="C1201" s="241"/>
      <c r="D1201" s="314" t="s">
        <v>129</v>
      </c>
      <c r="E1201" s="49">
        <f t="shared" si="10"/>
        <v>0</v>
      </c>
      <c r="F1201" s="249">
        <f t="shared" si="11"/>
        <v>0</v>
      </c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0"/>
        <v>0</v>
      </c>
      <c r="F1202" s="249">
        <f t="shared" si="11"/>
        <v>0</v>
      </c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0"/>
        <v>7</v>
      </c>
      <c r="F1203" s="249">
        <f t="shared" si="11"/>
        <v>0</v>
      </c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0"/>
        <v>0</v>
      </c>
      <c r="F1204" s="249">
        <f t="shared" si="11"/>
        <v>0</v>
      </c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0"/>
        <v>1</v>
      </c>
      <c r="F1205" s="249">
        <f t="shared" si="11"/>
        <v>46</v>
      </c>
      <c r="H1205" s="49">
        <v>35</v>
      </c>
      <c r="I1205" s="49">
        <v>11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0"/>
        <v>42</v>
      </c>
      <c r="F1206" s="249">
        <f t="shared" si="11"/>
        <v>40</v>
      </c>
      <c r="H1206" s="49">
        <v>40</v>
      </c>
    </row>
    <row r="1207" spans="1:11" s="49" customFormat="1" ht="18">
      <c r="A1207" s="264" t="s">
        <v>3148</v>
      </c>
      <c r="B1207" s="28"/>
      <c r="C1207" s="241"/>
      <c r="D1207" s="314" t="s">
        <v>130</v>
      </c>
      <c r="E1207" s="49">
        <f t="shared" si="10"/>
        <v>2</v>
      </c>
      <c r="F1207" s="249">
        <f t="shared" si="11"/>
        <v>26</v>
      </c>
      <c r="I1207" s="49">
        <v>7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0"/>
        <v>0</v>
      </c>
      <c r="F1208" s="249">
        <f t="shared" si="11"/>
        <v>0</v>
      </c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0"/>
        <v>69</v>
      </c>
      <c r="F1209" s="249">
        <f t="shared" si="11"/>
        <v>393</v>
      </c>
      <c r="H1209" s="49">
        <v>389</v>
      </c>
      <c r="I1209" s="49">
        <v>4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0"/>
        <v>7</v>
      </c>
      <c r="F1210" s="249">
        <f t="shared" si="11"/>
        <v>45</v>
      </c>
      <c r="H1210" s="49">
        <v>27</v>
      </c>
      <c r="J1210" s="49">
        <v>18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0"/>
        <v>6</v>
      </c>
      <c r="F1211" s="249">
        <f t="shared" si="11"/>
        <v>54</v>
      </c>
      <c r="H1211" s="49">
        <v>48</v>
      </c>
      <c r="I1211" s="49">
        <v>3</v>
      </c>
      <c r="J1211" s="49">
        <v>3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0"/>
        <v>2</v>
      </c>
      <c r="F1212" s="249">
        <f t="shared" si="11"/>
        <v>1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0"/>
        <v>0</v>
      </c>
      <c r="F1213" s="249">
        <f t="shared" si="11"/>
        <v>0</v>
      </c>
      <c r="K1213" s="352"/>
    </row>
    <row r="1214" spans="1:11" s="49" customFormat="1" ht="18.75">
      <c r="A1214" s="264" t="s">
        <v>846</v>
      </c>
      <c r="B1214" s="433"/>
      <c r="C1214" s="241"/>
      <c r="D1214" s="314" t="s">
        <v>135</v>
      </c>
      <c r="E1214" s="49">
        <f t="shared" si="10"/>
        <v>9</v>
      </c>
      <c r="F1214" s="249">
        <f t="shared" si="11"/>
        <v>146</v>
      </c>
      <c r="H1214" s="49">
        <v>103</v>
      </c>
      <c r="I1214" s="49">
        <v>37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0"/>
        <v>52</v>
      </c>
      <c r="F1215" s="249">
        <f t="shared" si="11"/>
        <v>42</v>
      </c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0"/>
        <v>5</v>
      </c>
      <c r="F1216" s="249">
        <f t="shared" si="11"/>
        <v>27</v>
      </c>
      <c r="H1216" s="49">
        <v>27</v>
      </c>
    </row>
    <row r="1217" spans="1:11" s="49" customFormat="1" ht="18.75">
      <c r="A1217" s="264" t="s">
        <v>470</v>
      </c>
      <c r="B1217" s="433"/>
      <c r="C1217" s="28"/>
      <c r="D1217" s="314" t="s">
        <v>135</v>
      </c>
      <c r="E1217" s="49">
        <f t="shared" si="10"/>
        <v>26</v>
      </c>
      <c r="F1217" s="249">
        <f t="shared" si="11"/>
        <v>10</v>
      </c>
      <c r="H1217" s="49">
        <v>4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0"/>
        <v>0</v>
      </c>
      <c r="F1218" s="249">
        <f t="shared" si="11"/>
        <v>0</v>
      </c>
    </row>
    <row r="1219" spans="1:11" s="49" customFormat="1" ht="18">
      <c r="A1219" s="264" t="s">
        <v>3140</v>
      </c>
      <c r="B1219" s="28"/>
      <c r="C1219" s="28"/>
      <c r="D1219" s="314" t="s">
        <v>129</v>
      </c>
      <c r="E1219" s="49">
        <f t="shared" si="10"/>
        <v>0</v>
      </c>
      <c r="F1219" s="249">
        <f t="shared" si="11"/>
        <v>0</v>
      </c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0"/>
        <v>33</v>
      </c>
      <c r="F1220" s="249">
        <f t="shared" si="11"/>
        <v>112</v>
      </c>
      <c r="H1220" s="49">
        <v>81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0"/>
        <v>2</v>
      </c>
      <c r="F1221" s="249">
        <f t="shared" si="11"/>
        <v>0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0"/>
        <v>6</v>
      </c>
      <c r="F1222" s="249">
        <f t="shared" si="11"/>
        <v>12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0"/>
        <v>91</v>
      </c>
      <c r="F1223" s="249">
        <f t="shared" si="11"/>
        <v>9</v>
      </c>
      <c r="I1223" s="49">
        <v>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0"/>
        <v>0</v>
      </c>
      <c r="F1224" s="249">
        <f t="shared" si="11"/>
        <v>7</v>
      </c>
      <c r="H1224" s="49">
        <v>7</v>
      </c>
    </row>
    <row r="1225" spans="1:11" s="49" customFormat="1" ht="18">
      <c r="A1225" s="264" t="s">
        <v>3494</v>
      </c>
      <c r="B1225" s="28"/>
      <c r="C1225" s="28"/>
      <c r="D1225" s="314" t="s">
        <v>129</v>
      </c>
      <c r="E1225" s="49">
        <f t="shared" si="10"/>
        <v>1</v>
      </c>
      <c r="F1225" s="249">
        <f t="shared" si="11"/>
        <v>0</v>
      </c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0"/>
        <v>3</v>
      </c>
      <c r="F1226" s="249">
        <f t="shared" si="11"/>
        <v>0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0"/>
        <v>29</v>
      </c>
      <c r="F1227" s="249">
        <f t="shared" si="11"/>
        <v>137</v>
      </c>
      <c r="H1227" s="49">
        <v>106</v>
      </c>
      <c r="I1227" s="49">
        <v>21</v>
      </c>
      <c r="J1227" s="49">
        <v>10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0"/>
        <v>1</v>
      </c>
      <c r="F1228" s="249">
        <f t="shared" si="11"/>
        <v>0</v>
      </c>
    </row>
    <row r="1229" spans="1:11" s="49" customFormat="1" ht="18">
      <c r="A1229" s="264" t="s">
        <v>3527</v>
      </c>
      <c r="B1229" s="28"/>
      <c r="C1229" s="28"/>
      <c r="D1229" s="314" t="s">
        <v>129</v>
      </c>
      <c r="E1229" s="49">
        <f t="shared" si="10"/>
        <v>1</v>
      </c>
      <c r="F1229" s="249">
        <f t="shared" si="11"/>
        <v>0</v>
      </c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0"/>
        <v>0</v>
      </c>
      <c r="F1230" s="249">
        <f t="shared" si="11"/>
        <v>32</v>
      </c>
      <c r="J1230" s="49">
        <v>32</v>
      </c>
    </row>
    <row r="1231" spans="1:11" s="49" customFormat="1" ht="18">
      <c r="A1231" s="264" t="s">
        <v>3054</v>
      </c>
      <c r="B1231" s="28"/>
      <c r="C1231" s="28"/>
      <c r="D1231" s="314" t="s">
        <v>129</v>
      </c>
      <c r="E1231" s="49">
        <f t="shared" si="10"/>
        <v>0</v>
      </c>
      <c r="F1231" s="249">
        <f t="shared" si="11"/>
        <v>6</v>
      </c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0"/>
        <v>11</v>
      </c>
      <c r="F1232" s="249">
        <f t="shared" si="11"/>
        <v>0</v>
      </c>
      <c r="K1232" s="28"/>
    </row>
    <row r="1233" spans="1:10" s="49" customFormat="1" ht="18">
      <c r="A1233" s="264" t="s">
        <v>2120</v>
      </c>
      <c r="B1233" s="505"/>
      <c r="C1233" s="505"/>
      <c r="D1233" s="314" t="s">
        <v>129</v>
      </c>
      <c r="E1233" s="49">
        <f t="shared" si="10"/>
        <v>42</v>
      </c>
      <c r="F1233" s="249">
        <f t="shared" si="11"/>
        <v>48</v>
      </c>
      <c r="H1233" s="49">
        <v>48</v>
      </c>
    </row>
    <row r="1234" spans="1:10" s="49" customFormat="1" ht="18">
      <c r="A1234" s="264" t="s">
        <v>3278</v>
      </c>
      <c r="B1234" s="505"/>
      <c r="C1234" s="505"/>
      <c r="D1234" s="314" t="s">
        <v>129</v>
      </c>
      <c r="E1234" s="49">
        <f t="shared" si="10"/>
        <v>0</v>
      </c>
      <c r="F1234" s="249">
        <f t="shared" si="11"/>
        <v>0</v>
      </c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0"/>
        <v>1</v>
      </c>
      <c r="F1235" s="249">
        <f t="shared" si="11"/>
        <v>39</v>
      </c>
      <c r="H1235" s="49">
        <v>17</v>
      </c>
      <c r="I1235" s="49">
        <v>15</v>
      </c>
      <c r="J1235" s="49">
        <v>7</v>
      </c>
    </row>
    <row r="1236" spans="1:10" s="49" customFormat="1" ht="18">
      <c r="A1236" s="264" t="s">
        <v>578</v>
      </c>
      <c r="B1236" s="505"/>
      <c r="C1236" s="505"/>
      <c r="D1236" s="314" t="s">
        <v>129</v>
      </c>
      <c r="E1236" s="49">
        <f t="shared" si="10"/>
        <v>1</v>
      </c>
      <c r="F1236" s="249">
        <f t="shared" si="11"/>
        <v>0</v>
      </c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0"/>
        <v>0</v>
      </c>
      <c r="F1237" s="249">
        <f t="shared" si="11"/>
        <v>0</v>
      </c>
    </row>
    <row r="1238" spans="1:10" s="49" customFormat="1" ht="18">
      <c r="A1238" s="264" t="s">
        <v>3554</v>
      </c>
      <c r="B1238" s="28"/>
      <c r="C1238" s="28"/>
      <c r="D1238" s="314" t="s">
        <v>129</v>
      </c>
      <c r="E1238" s="49">
        <f t="shared" si="10"/>
        <v>0</v>
      </c>
      <c r="F1238" s="249">
        <f t="shared" si="11"/>
        <v>0</v>
      </c>
    </row>
    <row r="1239" spans="1:10" s="49" customFormat="1" ht="18">
      <c r="A1239" s="264" t="s">
        <v>3135</v>
      </c>
      <c r="B1239" s="28"/>
      <c r="C1239" s="241"/>
      <c r="D1239" s="314" t="s">
        <v>129</v>
      </c>
      <c r="E1239" s="49">
        <f t="shared" si="10"/>
        <v>0</v>
      </c>
      <c r="F1239" s="249">
        <f t="shared" si="11"/>
        <v>0</v>
      </c>
    </row>
    <row r="1240" spans="1:10" s="49" customFormat="1" ht="18">
      <c r="A1240" s="264" t="s">
        <v>3547</v>
      </c>
      <c r="B1240" s="241"/>
      <c r="C1240" s="241"/>
      <c r="D1240" s="314" t="s">
        <v>129</v>
      </c>
      <c r="E1240" s="49">
        <f t="shared" si="10"/>
        <v>0</v>
      </c>
      <c r="F1240" s="249">
        <f t="shared" si="11"/>
        <v>0</v>
      </c>
    </row>
    <row r="1241" spans="1:10" s="49" customFormat="1" ht="18">
      <c r="A1241" s="264" t="s">
        <v>3437</v>
      </c>
      <c r="B1241" s="28"/>
      <c r="C1241" s="241"/>
      <c r="D1241" s="314" t="s">
        <v>129</v>
      </c>
      <c r="E1241" s="49">
        <f t="shared" si="10"/>
        <v>0</v>
      </c>
      <c r="F1241" s="249">
        <f t="shared" si="11"/>
        <v>0</v>
      </c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0"/>
        <v>0</v>
      </c>
      <c r="F1242" s="249">
        <f t="shared" si="11"/>
        <v>0</v>
      </c>
    </row>
    <row r="1243" spans="1:10" s="49" customFormat="1" ht="18">
      <c r="A1243" s="264" t="s">
        <v>3354</v>
      </c>
      <c r="B1243" s="28"/>
      <c r="C1243" s="28"/>
      <c r="D1243" s="314" t="s">
        <v>129</v>
      </c>
      <c r="E1243" s="49">
        <f t="shared" si="10"/>
        <v>0</v>
      </c>
      <c r="F1243" s="249">
        <f t="shared" si="11"/>
        <v>0</v>
      </c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0"/>
        <v>6</v>
      </c>
      <c r="F1244" s="249">
        <f t="shared" si="11"/>
        <v>9</v>
      </c>
      <c r="H1244" s="49">
        <v>9</v>
      </c>
    </row>
    <row r="1245" spans="1:10" s="49" customFormat="1" ht="18">
      <c r="A1245" s="264" t="s">
        <v>3102</v>
      </c>
      <c r="B1245" s="505"/>
      <c r="C1245" s="505"/>
      <c r="D1245" s="314" t="s">
        <v>129</v>
      </c>
      <c r="E1245" s="49">
        <f t="shared" si="10"/>
        <v>0</v>
      </c>
      <c r="F1245" s="249">
        <f t="shared" si="11"/>
        <v>0</v>
      </c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0"/>
        <v>21</v>
      </c>
      <c r="F1246" s="249">
        <f t="shared" si="11"/>
        <v>6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0"/>
        <v>25</v>
      </c>
      <c r="F1247" s="249">
        <f t="shared" si="11"/>
        <v>9</v>
      </c>
      <c r="H1247" s="49">
        <v>9</v>
      </c>
    </row>
    <row r="1248" spans="1:10" s="49" customFormat="1" ht="18">
      <c r="A1248" s="264" t="s">
        <v>3548</v>
      </c>
      <c r="B1248" s="241"/>
      <c r="C1248" s="241"/>
      <c r="D1248" s="314" t="s">
        <v>129</v>
      </c>
      <c r="E1248" s="49">
        <f t="shared" si="10"/>
        <v>1</v>
      </c>
      <c r="F1248" s="249">
        <f t="shared" si="11"/>
        <v>0</v>
      </c>
    </row>
    <row r="1249" spans="1:11" s="49" customFormat="1" ht="18">
      <c r="A1249" s="264" t="s">
        <v>3216</v>
      </c>
      <c r="B1249" s="505"/>
      <c r="C1249" s="505"/>
      <c r="D1249" s="314" t="s">
        <v>129</v>
      </c>
      <c r="E1249" s="49">
        <f t="shared" si="10"/>
        <v>2</v>
      </c>
      <c r="F1249" s="249">
        <f t="shared" si="11"/>
        <v>0</v>
      </c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0"/>
        <v>56</v>
      </c>
      <c r="F1250" s="249">
        <f t="shared" si="11"/>
        <v>152</v>
      </c>
      <c r="H1250" s="49">
        <v>79</v>
      </c>
      <c r="I1250" s="49">
        <v>73</v>
      </c>
    </row>
    <row r="1251" spans="1:11" s="49" customFormat="1" ht="18">
      <c r="A1251" s="264" t="s">
        <v>3455</v>
      </c>
      <c r="B1251" s="28"/>
      <c r="C1251" s="241"/>
      <c r="D1251" s="314" t="s">
        <v>129</v>
      </c>
      <c r="E1251" s="49">
        <f t="shared" si="10"/>
        <v>0</v>
      </c>
      <c r="F1251" s="249">
        <f t="shared" si="11"/>
        <v>0</v>
      </c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0"/>
        <v>40</v>
      </c>
      <c r="F1252" s="249">
        <f t="shared" si="11"/>
        <v>55</v>
      </c>
      <c r="H1252" s="49">
        <v>42</v>
      </c>
      <c r="I1252" s="49">
        <v>4</v>
      </c>
      <c r="J1252" s="49">
        <v>9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0"/>
        <v>0</v>
      </c>
      <c r="F1253" s="249">
        <f t="shared" si="11"/>
        <v>0</v>
      </c>
    </row>
    <row r="1254" spans="1:11" s="49" customFormat="1" ht="18">
      <c r="A1254" s="264" t="s">
        <v>2853</v>
      </c>
      <c r="B1254" s="86"/>
      <c r="C1254" s="241"/>
      <c r="D1254" s="314" t="s">
        <v>135</v>
      </c>
      <c r="E1254" s="49">
        <f t="shared" si="10"/>
        <v>6</v>
      </c>
      <c r="F1254" s="249">
        <f t="shared" si="11"/>
        <v>13</v>
      </c>
      <c r="I1254" s="49">
        <v>13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0"/>
        <v>31</v>
      </c>
      <c r="F1255" s="249">
        <f t="shared" si="11"/>
        <v>89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0"/>
        <v>3</v>
      </c>
      <c r="F1256" s="249">
        <f t="shared" si="11"/>
        <v>20</v>
      </c>
      <c r="H1256" s="49">
        <v>10</v>
      </c>
      <c r="J1256" s="49">
        <v>10</v>
      </c>
    </row>
    <row r="1257" spans="1:11" s="49" customFormat="1" ht="18">
      <c r="A1257" s="264" t="s">
        <v>3391</v>
      </c>
      <c r="B1257" s="28"/>
      <c r="C1257" s="28"/>
      <c r="D1257" s="314" t="s">
        <v>129</v>
      </c>
      <c r="E1257" s="49">
        <f t="shared" si="10"/>
        <v>0</v>
      </c>
      <c r="F1257" s="249">
        <f t="shared" si="11"/>
        <v>0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0"/>
        <v>0</v>
      </c>
      <c r="F1258" s="249">
        <f t="shared" si="11"/>
        <v>10</v>
      </c>
      <c r="K1258" s="49">
        <v>10</v>
      </c>
    </row>
    <row r="1259" spans="1:11" s="49" customFormat="1" ht="18">
      <c r="A1259" s="264" t="s">
        <v>3497</v>
      </c>
      <c r="B1259" s="28"/>
      <c r="C1259" s="241"/>
      <c r="D1259" s="314" t="s">
        <v>129</v>
      </c>
      <c r="E1259" s="49">
        <f t="shared" si="10"/>
        <v>0</v>
      </c>
      <c r="F1259" s="249">
        <f t="shared" si="11"/>
        <v>0</v>
      </c>
    </row>
    <row r="1260" spans="1:11" s="49" customFormat="1" ht="18">
      <c r="A1260" s="264" t="s">
        <v>3258</v>
      </c>
      <c r="B1260" s="28"/>
      <c r="C1260" s="241"/>
      <c r="D1260" s="314" t="s">
        <v>129</v>
      </c>
      <c r="E1260" s="49">
        <f t="shared" si="10"/>
        <v>1</v>
      </c>
      <c r="F1260" s="249">
        <f t="shared" si="11"/>
        <v>7</v>
      </c>
      <c r="I1260" s="49">
        <v>7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0"/>
        <v>1</v>
      </c>
      <c r="F1261" s="249">
        <f t="shared" si="11"/>
        <v>14</v>
      </c>
      <c r="H1261" s="49">
        <v>7</v>
      </c>
      <c r="I1261" s="49">
        <v>7</v>
      </c>
    </row>
    <row r="1262" spans="1:11" s="49" customFormat="1" ht="18">
      <c r="A1262" s="264" t="s">
        <v>3321</v>
      </c>
      <c r="B1262" s="28"/>
      <c r="C1262" s="241"/>
      <c r="D1262" s="314" t="s">
        <v>129</v>
      </c>
      <c r="E1262" s="49">
        <f t="shared" si="10"/>
        <v>0</v>
      </c>
      <c r="F1262" s="249">
        <f t="shared" si="11"/>
        <v>0</v>
      </c>
    </row>
    <row r="1263" spans="1:11" s="49" customFormat="1" ht="18">
      <c r="A1263" s="264" t="s">
        <v>2612</v>
      </c>
      <c r="B1263" s="505"/>
      <c r="C1263" s="505"/>
      <c r="D1263" s="314" t="s">
        <v>129</v>
      </c>
      <c r="E1263" s="49">
        <f t="shared" ref="E1263:E1326" si="12">COUNTIF($A$797:$BHE$870,A1263)</f>
        <v>0</v>
      </c>
      <c r="F1263" s="249">
        <f t="shared" si="11"/>
        <v>0</v>
      </c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2"/>
        <v>4</v>
      </c>
      <c r="F1264" s="249">
        <f t="shared" ref="F1264:F1327" si="13">SUM(G1264:K1264)</f>
        <v>0</v>
      </c>
    </row>
    <row r="1265" spans="1:11" s="49" customFormat="1" ht="18">
      <c r="A1265" s="264" t="s">
        <v>3453</v>
      </c>
      <c r="B1265" s="28"/>
      <c r="C1265" s="28"/>
      <c r="D1265" s="314" t="s">
        <v>129</v>
      </c>
      <c r="E1265" s="49">
        <f t="shared" si="12"/>
        <v>0</v>
      </c>
      <c r="F1265" s="249">
        <f t="shared" si="13"/>
        <v>0</v>
      </c>
    </row>
    <row r="1266" spans="1:11" s="49" customFormat="1" ht="18">
      <c r="A1266" s="264" t="s">
        <v>2018</v>
      </c>
      <c r="B1266" s="505"/>
      <c r="C1266" s="505"/>
      <c r="D1266" s="314" t="s">
        <v>129</v>
      </c>
      <c r="E1266" s="49">
        <f t="shared" si="12"/>
        <v>0</v>
      </c>
      <c r="F1266" s="249">
        <f t="shared" si="13"/>
        <v>4</v>
      </c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2"/>
        <v>0</v>
      </c>
      <c r="F1267" s="249">
        <f t="shared" si="13"/>
        <v>0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2"/>
        <v>0</v>
      </c>
      <c r="F1268" s="249">
        <f t="shared" si="13"/>
        <v>7</v>
      </c>
      <c r="J1268" s="49">
        <v>7</v>
      </c>
    </row>
    <row r="1269" spans="1:11" s="49" customFormat="1" ht="18">
      <c r="A1269" s="264" t="s">
        <v>3215</v>
      </c>
      <c r="B1269" s="241"/>
      <c r="C1269" s="241"/>
      <c r="D1269" s="314" t="s">
        <v>129</v>
      </c>
      <c r="E1269" s="49">
        <f t="shared" si="12"/>
        <v>0</v>
      </c>
      <c r="F1269" s="249">
        <f t="shared" si="13"/>
        <v>0</v>
      </c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2"/>
        <v>1</v>
      </c>
      <c r="F1270" s="249">
        <f t="shared" si="13"/>
        <v>14</v>
      </c>
      <c r="I1270" s="49">
        <v>14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2"/>
        <v>0</v>
      </c>
      <c r="F1271" s="249">
        <f t="shared" si="13"/>
        <v>0</v>
      </c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2"/>
        <v>0</v>
      </c>
      <c r="F1272" s="249">
        <f t="shared" si="13"/>
        <v>0</v>
      </c>
    </row>
    <row r="1273" spans="1:11" s="49" customFormat="1" ht="18">
      <c r="A1273" s="264" t="s">
        <v>3172</v>
      </c>
      <c r="B1273" s="28"/>
      <c r="C1273" s="28"/>
      <c r="D1273" s="314" t="s">
        <v>129</v>
      </c>
      <c r="E1273" s="49">
        <f t="shared" si="12"/>
        <v>1</v>
      </c>
      <c r="F1273" s="249">
        <f t="shared" si="13"/>
        <v>0</v>
      </c>
    </row>
    <row r="1274" spans="1:11" s="49" customFormat="1" ht="18">
      <c r="A1274" s="264" t="s">
        <v>3132</v>
      </c>
      <c r="B1274" s="28"/>
      <c r="C1274" s="241"/>
      <c r="D1274" s="314" t="s">
        <v>129</v>
      </c>
      <c r="E1274" s="49">
        <f t="shared" si="12"/>
        <v>0</v>
      </c>
      <c r="F1274" s="249">
        <f t="shared" si="13"/>
        <v>2</v>
      </c>
      <c r="J1274" s="49">
        <v>2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2"/>
        <v>11</v>
      </c>
      <c r="F1275" s="249">
        <f t="shared" si="13"/>
        <v>0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2"/>
        <v>9</v>
      </c>
      <c r="F1276" s="249">
        <f t="shared" si="13"/>
        <v>2</v>
      </c>
      <c r="J1276" s="49">
        <v>2</v>
      </c>
    </row>
    <row r="1277" spans="1:11" s="49" customFormat="1" ht="18">
      <c r="A1277" s="264" t="s">
        <v>3241</v>
      </c>
      <c r="B1277" s="241"/>
      <c r="C1277" s="241"/>
      <c r="D1277" s="1" t="s">
        <v>131</v>
      </c>
      <c r="E1277" s="49">
        <f t="shared" si="12"/>
        <v>3</v>
      </c>
      <c r="F1277" s="249">
        <f t="shared" si="13"/>
        <v>7</v>
      </c>
      <c r="H1277" s="49">
        <v>7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2"/>
        <v>3</v>
      </c>
      <c r="F1278" s="249">
        <f t="shared" si="13"/>
        <v>27</v>
      </c>
      <c r="H1278" s="49">
        <v>27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2"/>
        <v>4</v>
      </c>
      <c r="F1279" s="249">
        <f t="shared" si="13"/>
        <v>0</v>
      </c>
    </row>
    <row r="1280" spans="1:11" s="49" customFormat="1" ht="18">
      <c r="A1280" s="264" t="s">
        <v>3450</v>
      </c>
      <c r="B1280" s="28"/>
      <c r="C1280" s="241"/>
      <c r="D1280" s="314" t="s">
        <v>129</v>
      </c>
      <c r="E1280" s="49">
        <f t="shared" si="12"/>
        <v>0</v>
      </c>
      <c r="F1280" s="249">
        <f t="shared" si="13"/>
        <v>0</v>
      </c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2"/>
        <v>3</v>
      </c>
      <c r="F1281" s="249">
        <f t="shared" si="13"/>
        <v>51</v>
      </c>
      <c r="H1281" s="49">
        <v>36</v>
      </c>
      <c r="I1281" s="49">
        <v>15</v>
      </c>
    </row>
    <row r="1282" spans="1:10" s="49" customFormat="1" ht="18">
      <c r="A1282" s="264" t="s">
        <v>3492</v>
      </c>
      <c r="B1282" s="241"/>
      <c r="C1282" s="241"/>
      <c r="D1282" s="314" t="s">
        <v>129</v>
      </c>
      <c r="E1282" s="49">
        <f t="shared" si="12"/>
        <v>0</v>
      </c>
      <c r="F1282" s="249">
        <f t="shared" si="13"/>
        <v>0</v>
      </c>
    </row>
    <row r="1283" spans="1:10" s="49" customFormat="1" ht="18.75">
      <c r="A1283" s="264" t="s">
        <v>993</v>
      </c>
      <c r="B1283" s="433"/>
      <c r="D1283" s="314" t="s">
        <v>135</v>
      </c>
      <c r="E1283" s="49">
        <f t="shared" si="12"/>
        <v>66</v>
      </c>
      <c r="F1283" s="249">
        <f t="shared" si="13"/>
        <v>9</v>
      </c>
      <c r="H1283" s="49">
        <v>9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2"/>
        <v>45</v>
      </c>
      <c r="F1284" s="249">
        <f t="shared" si="13"/>
        <v>141</v>
      </c>
      <c r="H1284" s="49">
        <v>141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2"/>
        <v>0</v>
      </c>
      <c r="F1285" s="249">
        <f t="shared" si="13"/>
        <v>0</v>
      </c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2"/>
        <v>1</v>
      </c>
      <c r="F1286" s="249">
        <f t="shared" si="13"/>
        <v>0</v>
      </c>
    </row>
    <row r="1287" spans="1:10" s="49" customFormat="1" ht="18">
      <c r="A1287" s="264" t="s">
        <v>3265</v>
      </c>
      <c r="B1287" s="28"/>
      <c r="C1287" s="241"/>
      <c r="D1287" s="314" t="s">
        <v>129</v>
      </c>
      <c r="E1287" s="49">
        <f t="shared" si="12"/>
        <v>0</v>
      </c>
      <c r="F1287" s="249">
        <f t="shared" si="13"/>
        <v>0</v>
      </c>
    </row>
    <row r="1288" spans="1:10" s="49" customFormat="1" ht="18">
      <c r="A1288" s="264" t="s">
        <v>3169</v>
      </c>
      <c r="B1288" s="28"/>
      <c r="C1288" s="28"/>
      <c r="D1288" s="314" t="s">
        <v>129</v>
      </c>
      <c r="E1288" s="49">
        <f t="shared" si="12"/>
        <v>2</v>
      </c>
      <c r="F1288" s="249">
        <f t="shared" si="13"/>
        <v>11</v>
      </c>
      <c r="J1288" s="49">
        <v>11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2"/>
        <v>0</v>
      </c>
      <c r="F1289" s="249">
        <f t="shared" si="13"/>
        <v>0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2"/>
        <v>5</v>
      </c>
      <c r="F1290" s="249">
        <f t="shared" si="13"/>
        <v>0</v>
      </c>
    </row>
    <row r="1291" spans="1:10" s="49" customFormat="1" ht="18.75">
      <c r="A1291" s="264" t="s">
        <v>536</v>
      </c>
      <c r="B1291" s="433"/>
      <c r="C1291" s="241"/>
      <c r="D1291" s="314" t="s">
        <v>135</v>
      </c>
      <c r="E1291" s="49">
        <f t="shared" si="12"/>
        <v>13</v>
      </c>
      <c r="F1291" s="249">
        <f t="shared" si="13"/>
        <v>31</v>
      </c>
      <c r="H1291" s="49">
        <v>18</v>
      </c>
      <c r="I1291" s="49">
        <v>13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2"/>
        <v>7</v>
      </c>
      <c r="F1292" s="249">
        <f t="shared" si="13"/>
        <v>1</v>
      </c>
      <c r="I1292" s="49">
        <v>1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2"/>
        <v>9</v>
      </c>
      <c r="F1293" s="249">
        <f t="shared" si="13"/>
        <v>0</v>
      </c>
    </row>
    <row r="1294" spans="1:10" s="49" customFormat="1" ht="18">
      <c r="A1294" s="264" t="s">
        <v>3156</v>
      </c>
      <c r="B1294" s="241"/>
      <c r="C1294" s="241"/>
      <c r="D1294" s="314" t="s">
        <v>129</v>
      </c>
      <c r="E1294" s="49">
        <f t="shared" si="12"/>
        <v>2</v>
      </c>
      <c r="F1294" s="249">
        <f t="shared" si="13"/>
        <v>6</v>
      </c>
      <c r="J1294" s="49">
        <v>6</v>
      </c>
    </row>
    <row r="1295" spans="1:10" s="49" customFormat="1" ht="18">
      <c r="A1295" s="264" t="s">
        <v>1742</v>
      </c>
      <c r="B1295" s="505"/>
      <c r="C1295" s="505"/>
      <c r="D1295" s="314" t="s">
        <v>129</v>
      </c>
      <c r="E1295" s="49">
        <f t="shared" si="12"/>
        <v>0</v>
      </c>
      <c r="F1295" s="249">
        <f t="shared" si="13"/>
        <v>2</v>
      </c>
      <c r="I1295" s="49">
        <v>2</v>
      </c>
    </row>
    <row r="1296" spans="1:10" s="49" customFormat="1" ht="18">
      <c r="A1296" s="264" t="s">
        <v>3277</v>
      </c>
      <c r="B1296" s="505"/>
      <c r="C1296" s="505"/>
      <c r="D1296" s="314" t="s">
        <v>129</v>
      </c>
      <c r="E1296" s="49">
        <f t="shared" si="12"/>
        <v>1</v>
      </c>
      <c r="F1296" s="249">
        <f t="shared" si="13"/>
        <v>0</v>
      </c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2"/>
        <v>43</v>
      </c>
      <c r="F1297" s="249">
        <f t="shared" si="13"/>
        <v>3</v>
      </c>
      <c r="H1297" s="49">
        <v>3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2"/>
        <v>34</v>
      </c>
      <c r="F1298" s="249">
        <f t="shared" si="13"/>
        <v>76</v>
      </c>
      <c r="H1298" s="49">
        <v>67</v>
      </c>
      <c r="I1298" s="49">
        <v>9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2"/>
        <v>27</v>
      </c>
      <c r="F1299" s="249">
        <f t="shared" si="13"/>
        <v>76</v>
      </c>
      <c r="H1299" s="49">
        <v>5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2"/>
        <v>3</v>
      </c>
      <c r="F1300" s="249">
        <f t="shared" si="13"/>
        <v>0</v>
      </c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2"/>
        <v>1</v>
      </c>
      <c r="F1301" s="249">
        <f t="shared" si="13"/>
        <v>2</v>
      </c>
      <c r="J1301" s="49">
        <v>2</v>
      </c>
    </row>
    <row r="1302" spans="1:11" s="49" customFormat="1" ht="18">
      <c r="A1302" s="264" t="s">
        <v>2542</v>
      </c>
      <c r="B1302" s="505"/>
      <c r="C1302" s="505"/>
      <c r="D1302" s="314" t="s">
        <v>129</v>
      </c>
      <c r="E1302" s="49">
        <f t="shared" si="12"/>
        <v>1</v>
      </c>
      <c r="F1302" s="249">
        <f t="shared" si="13"/>
        <v>1</v>
      </c>
      <c r="I1302" s="49">
        <v>1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2"/>
        <v>4</v>
      </c>
      <c r="F1303" s="249">
        <f t="shared" si="13"/>
        <v>86</v>
      </c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3367</v>
      </c>
      <c r="B1304" s="28"/>
      <c r="C1304" s="28"/>
      <c r="D1304" s="314" t="s">
        <v>129</v>
      </c>
      <c r="E1304" s="49">
        <f t="shared" si="12"/>
        <v>0</v>
      </c>
      <c r="F1304" s="249">
        <f t="shared" si="13"/>
        <v>0</v>
      </c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2"/>
        <v>8</v>
      </c>
      <c r="F1305" s="249">
        <f t="shared" si="13"/>
        <v>130</v>
      </c>
      <c r="H1305" s="49">
        <v>65</v>
      </c>
      <c r="I1305" s="49">
        <v>37</v>
      </c>
      <c r="J1305" s="49">
        <v>28</v>
      </c>
    </row>
    <row r="1306" spans="1:11" s="49" customFormat="1" ht="18">
      <c r="A1306" s="264" t="s">
        <v>2668</v>
      </c>
      <c r="B1306" s="28"/>
      <c r="C1306" s="241"/>
      <c r="D1306" s="314" t="s">
        <v>132</v>
      </c>
      <c r="E1306" s="49">
        <f t="shared" si="12"/>
        <v>1</v>
      </c>
      <c r="F1306" s="249">
        <f t="shared" si="13"/>
        <v>0</v>
      </c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2"/>
        <v>0</v>
      </c>
      <c r="F1307" s="249">
        <f t="shared" si="13"/>
        <v>0</v>
      </c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2"/>
        <v>2</v>
      </c>
      <c r="F1308" s="249">
        <f t="shared" si="13"/>
        <v>14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2"/>
        <v>2</v>
      </c>
      <c r="F1309" s="249">
        <f t="shared" si="13"/>
        <v>17</v>
      </c>
      <c r="H1309" s="49">
        <v>17</v>
      </c>
    </row>
    <row r="1310" spans="1:11" s="49" customFormat="1" ht="18.75">
      <c r="A1310" s="264" t="s">
        <v>1728</v>
      </c>
      <c r="B1310" s="433"/>
      <c r="C1310" s="241"/>
      <c r="D1310" s="314" t="s">
        <v>135</v>
      </c>
      <c r="E1310" s="49">
        <f t="shared" si="12"/>
        <v>4</v>
      </c>
      <c r="F1310" s="249">
        <f t="shared" si="13"/>
        <v>14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2"/>
        <v>0</v>
      </c>
      <c r="F1311" s="249">
        <f t="shared" si="13"/>
        <v>10</v>
      </c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2"/>
        <v>0</v>
      </c>
      <c r="F1312" s="249">
        <f t="shared" si="13"/>
        <v>0</v>
      </c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2"/>
        <v>0</v>
      </c>
      <c r="F1313" s="249">
        <f t="shared" si="13"/>
        <v>1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2"/>
        <v>1</v>
      </c>
      <c r="F1314" s="249">
        <f t="shared" si="13"/>
        <v>34</v>
      </c>
      <c r="H1314" s="49">
        <v>7</v>
      </c>
      <c r="I1314" s="49">
        <v>27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2"/>
        <v>1</v>
      </c>
      <c r="F1315" s="249">
        <f t="shared" si="13"/>
        <v>0</v>
      </c>
      <c r="K1315" s="174"/>
    </row>
    <row r="1316" spans="1:11" s="49" customFormat="1" ht="18">
      <c r="A1316" s="264" t="s">
        <v>3267</v>
      </c>
      <c r="B1316" s="28"/>
      <c r="C1316" s="241"/>
      <c r="D1316" s="314" t="s">
        <v>129</v>
      </c>
      <c r="E1316" s="49">
        <f t="shared" si="12"/>
        <v>0</v>
      </c>
      <c r="F1316" s="249">
        <f t="shared" si="13"/>
        <v>0</v>
      </c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2"/>
        <v>1</v>
      </c>
      <c r="F1317" s="249">
        <f t="shared" si="13"/>
        <v>2</v>
      </c>
      <c r="J1317" s="49">
        <v>2</v>
      </c>
    </row>
    <row r="1318" spans="1:11" s="49" customFormat="1" ht="18">
      <c r="A1318" s="264" t="s">
        <v>3474</v>
      </c>
      <c r="B1318" s="28"/>
      <c r="C1318" s="28"/>
      <c r="D1318" s="314" t="s">
        <v>129</v>
      </c>
      <c r="E1318" s="49">
        <f t="shared" si="12"/>
        <v>0</v>
      </c>
      <c r="F1318" s="249">
        <f t="shared" si="13"/>
        <v>0</v>
      </c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2"/>
        <v>0</v>
      </c>
      <c r="F1319" s="249">
        <f t="shared" si="13"/>
        <v>0</v>
      </c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2"/>
        <v>1</v>
      </c>
      <c r="F1320" s="249">
        <f t="shared" si="13"/>
        <v>8</v>
      </c>
      <c r="H1320" s="49">
        <v>3</v>
      </c>
      <c r="I1320" s="49">
        <v>5</v>
      </c>
    </row>
    <row r="1321" spans="1:11" s="49" customFormat="1" ht="18">
      <c r="A1321" s="264" t="s">
        <v>3521</v>
      </c>
      <c r="B1321" s="28"/>
      <c r="C1321" s="28"/>
      <c r="D1321" s="314" t="s">
        <v>129</v>
      </c>
      <c r="E1321" s="49">
        <f t="shared" si="12"/>
        <v>0</v>
      </c>
      <c r="F1321" s="249">
        <f t="shared" si="13"/>
        <v>0</v>
      </c>
      <c r="K1321" s="174"/>
    </row>
    <row r="1322" spans="1:11" s="49" customFormat="1" ht="18">
      <c r="A1322" s="264" t="s">
        <v>3560</v>
      </c>
      <c r="B1322" s="241"/>
      <c r="C1322" s="241"/>
      <c r="D1322" s="314" t="s">
        <v>129</v>
      </c>
      <c r="E1322" s="49">
        <f t="shared" si="12"/>
        <v>0</v>
      </c>
      <c r="F1322" s="249">
        <f t="shared" si="13"/>
        <v>2</v>
      </c>
      <c r="J1322" s="49">
        <v>2</v>
      </c>
    </row>
    <row r="1323" spans="1:11" s="49" customFormat="1" ht="18">
      <c r="A1323" s="264" t="s">
        <v>3181</v>
      </c>
      <c r="B1323" s="28"/>
      <c r="C1323" s="28"/>
      <c r="D1323" s="314" t="s">
        <v>129</v>
      </c>
      <c r="E1323" s="49">
        <f t="shared" si="12"/>
        <v>4</v>
      </c>
      <c r="F1323" s="249">
        <f t="shared" si="13"/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2"/>
        <v>6</v>
      </c>
      <c r="F1324" s="249">
        <f t="shared" si="13"/>
        <v>1</v>
      </c>
      <c r="H1324" s="49">
        <v>1</v>
      </c>
    </row>
    <row r="1325" spans="1:11" s="49" customFormat="1" ht="18">
      <c r="A1325" s="264" t="s">
        <v>3467</v>
      </c>
      <c r="B1325" s="28"/>
      <c r="C1325" s="28"/>
      <c r="D1325" s="314" t="s">
        <v>129</v>
      </c>
      <c r="E1325" s="49">
        <f t="shared" si="12"/>
        <v>0</v>
      </c>
      <c r="F1325" s="249">
        <f t="shared" si="13"/>
        <v>6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2"/>
        <v>2</v>
      </c>
      <c r="F1326" s="249">
        <f t="shared" si="13"/>
        <v>11</v>
      </c>
      <c r="H1326" s="49">
        <v>5</v>
      </c>
      <c r="I1326" s="49">
        <v>6</v>
      </c>
    </row>
    <row r="1327" spans="1:11" s="49" customFormat="1" ht="18">
      <c r="A1327" s="264" t="s">
        <v>3484</v>
      </c>
      <c r="B1327" s="28"/>
      <c r="C1327" s="28"/>
      <c r="D1327" s="314" t="s">
        <v>129</v>
      </c>
      <c r="E1327" s="49">
        <f t="shared" ref="E1327:E1390" si="14">COUNTIF($A$797:$BHE$870,A1327)</f>
        <v>1</v>
      </c>
      <c r="F1327" s="249">
        <f t="shared" si="13"/>
        <v>0</v>
      </c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14"/>
        <v>86</v>
      </c>
      <c r="F1328" s="249">
        <f t="shared" ref="F1328:F1391" si="15">SUM(G1328:K1328)</f>
        <v>7</v>
      </c>
      <c r="H1328" s="49">
        <v>7</v>
      </c>
    </row>
    <row r="1329" spans="1:11" s="49" customFormat="1" ht="18">
      <c r="A1329" s="264" t="s">
        <v>3294</v>
      </c>
      <c r="B1329" s="28"/>
      <c r="C1329" s="28"/>
      <c r="D1329" s="314" t="s">
        <v>129</v>
      </c>
      <c r="E1329" s="49">
        <f t="shared" si="14"/>
        <v>0</v>
      </c>
      <c r="F1329" s="249">
        <f t="shared" si="15"/>
        <v>0</v>
      </c>
    </row>
    <row r="1330" spans="1:11" s="49" customFormat="1" ht="18">
      <c r="A1330" s="264" t="s">
        <v>3199</v>
      </c>
      <c r="B1330" s="28"/>
      <c r="C1330" s="28"/>
      <c r="D1330" s="314" t="s">
        <v>129</v>
      </c>
      <c r="E1330" s="49">
        <f t="shared" si="14"/>
        <v>0</v>
      </c>
      <c r="F1330" s="249">
        <f t="shared" si="15"/>
        <v>0</v>
      </c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14"/>
        <v>1</v>
      </c>
      <c r="F1331" s="249">
        <f t="shared" si="15"/>
        <v>0</v>
      </c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14"/>
        <v>1</v>
      </c>
      <c r="F1332" s="249">
        <f t="shared" si="15"/>
        <v>0</v>
      </c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14"/>
        <v>15</v>
      </c>
      <c r="F1333" s="249">
        <f t="shared" si="15"/>
        <v>68</v>
      </c>
      <c r="H1333" s="49">
        <v>16</v>
      </c>
      <c r="I1333" s="49">
        <v>30</v>
      </c>
      <c r="J1333" s="49">
        <v>22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14"/>
        <v>1</v>
      </c>
      <c r="F1334" s="249">
        <f t="shared" si="15"/>
        <v>44</v>
      </c>
      <c r="H1334" s="49">
        <v>40</v>
      </c>
      <c r="I1334" s="49">
        <v>3</v>
      </c>
      <c r="J1334" s="49">
        <v>1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14"/>
        <v>0</v>
      </c>
      <c r="F1335" s="249">
        <f t="shared" si="15"/>
        <v>0</v>
      </c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14"/>
        <v>16</v>
      </c>
      <c r="F1336" s="249">
        <f t="shared" si="15"/>
        <v>68</v>
      </c>
      <c r="H1336" s="49">
        <v>34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14"/>
        <v>2</v>
      </c>
      <c r="F1337" s="249">
        <f t="shared" si="15"/>
        <v>5</v>
      </c>
      <c r="J1337" s="49">
        <v>5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14"/>
        <v>1</v>
      </c>
      <c r="F1338" s="249">
        <f t="shared" si="15"/>
        <v>0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14"/>
        <v>0</v>
      </c>
      <c r="F1339" s="249">
        <f t="shared" si="15"/>
        <v>0</v>
      </c>
    </row>
    <row r="1340" spans="1:11" s="49" customFormat="1" ht="18">
      <c r="A1340" s="264" t="s">
        <v>3501</v>
      </c>
      <c r="B1340" s="28"/>
      <c r="C1340" s="241"/>
      <c r="D1340" s="314" t="s">
        <v>129</v>
      </c>
      <c r="E1340" s="49">
        <f t="shared" si="14"/>
        <v>0</v>
      </c>
      <c r="F1340" s="249">
        <f t="shared" si="15"/>
        <v>0</v>
      </c>
    </row>
    <row r="1341" spans="1:11" s="49" customFormat="1" ht="18">
      <c r="A1341" s="264" t="s">
        <v>3539</v>
      </c>
      <c r="B1341" s="28"/>
      <c r="C1341" s="28"/>
      <c r="D1341" s="314" t="s">
        <v>129</v>
      </c>
      <c r="E1341" s="49">
        <f t="shared" si="14"/>
        <v>0</v>
      </c>
      <c r="F1341" s="249">
        <f t="shared" si="15"/>
        <v>0</v>
      </c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14"/>
        <v>48</v>
      </c>
      <c r="F1342" s="249">
        <f t="shared" si="15"/>
        <v>279</v>
      </c>
      <c r="H1342" s="49">
        <v>279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14"/>
        <v>0</v>
      </c>
      <c r="F1343" s="249">
        <f t="shared" si="15"/>
        <v>15</v>
      </c>
      <c r="I1343" s="49">
        <v>15</v>
      </c>
    </row>
    <row r="1344" spans="1:11" s="49" customFormat="1" ht="18">
      <c r="A1344" s="264" t="s">
        <v>2105</v>
      </c>
      <c r="B1344" s="505"/>
      <c r="C1344" s="505"/>
      <c r="D1344" s="314" t="s">
        <v>129</v>
      </c>
      <c r="E1344" s="49">
        <f t="shared" si="14"/>
        <v>0</v>
      </c>
      <c r="F1344" s="249">
        <f t="shared" si="15"/>
        <v>0</v>
      </c>
      <c r="K1344" s="174"/>
    </row>
    <row r="1345" spans="1:11" s="49" customFormat="1" ht="18">
      <c r="A1345" s="264" t="s">
        <v>3185</v>
      </c>
      <c r="B1345" s="28"/>
      <c r="C1345" s="241"/>
      <c r="D1345" s="314" t="s">
        <v>129</v>
      </c>
      <c r="E1345" s="49">
        <f t="shared" si="14"/>
        <v>0</v>
      </c>
      <c r="F1345" s="249">
        <f t="shared" si="15"/>
        <v>0</v>
      </c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14"/>
        <v>9</v>
      </c>
      <c r="F1346" s="249">
        <f t="shared" si="15"/>
        <v>0</v>
      </c>
    </row>
    <row r="1347" spans="1:11" s="49" customFormat="1" ht="18">
      <c r="A1347" s="264" t="s">
        <v>2464</v>
      </c>
      <c r="B1347" s="505"/>
      <c r="C1347" s="505"/>
      <c r="D1347" s="314" t="s">
        <v>129</v>
      </c>
      <c r="E1347" s="49">
        <f t="shared" si="14"/>
        <v>1</v>
      </c>
      <c r="F1347" s="249">
        <f t="shared" si="15"/>
        <v>0</v>
      </c>
    </row>
    <row r="1348" spans="1:11" s="49" customFormat="1" ht="18">
      <c r="A1348" s="264" t="s">
        <v>3333</v>
      </c>
      <c r="B1348" s="28"/>
      <c r="C1348" s="241"/>
      <c r="D1348" s="314" t="s">
        <v>132</v>
      </c>
      <c r="E1348" s="49">
        <f t="shared" si="14"/>
        <v>9</v>
      </c>
      <c r="F1348" s="249">
        <f t="shared" si="15"/>
        <v>7</v>
      </c>
      <c r="H1348" s="49">
        <v>7</v>
      </c>
    </row>
    <row r="1349" spans="1:11" s="49" customFormat="1" ht="18">
      <c r="A1349" s="264" t="s">
        <v>3320</v>
      </c>
      <c r="B1349" s="505"/>
      <c r="C1349" s="505"/>
      <c r="D1349" s="314" t="s">
        <v>129</v>
      </c>
      <c r="E1349" s="49">
        <f t="shared" si="14"/>
        <v>0</v>
      </c>
      <c r="F1349" s="249">
        <f t="shared" si="15"/>
        <v>0</v>
      </c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14"/>
        <v>81</v>
      </c>
      <c r="F1350" s="249">
        <f t="shared" si="15"/>
        <v>0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14"/>
        <v>1</v>
      </c>
      <c r="F1351" s="249">
        <f t="shared" si="15"/>
        <v>0</v>
      </c>
    </row>
    <row r="1352" spans="1:11" s="49" customFormat="1" ht="18">
      <c r="A1352" s="264" t="s">
        <v>3543</v>
      </c>
      <c r="B1352" s="28"/>
      <c r="C1352" s="28"/>
      <c r="D1352" s="314" t="s">
        <v>129</v>
      </c>
      <c r="E1352" s="49">
        <f t="shared" si="14"/>
        <v>0</v>
      </c>
      <c r="F1352" s="249">
        <f t="shared" si="15"/>
        <v>0</v>
      </c>
    </row>
    <row r="1353" spans="1:11" s="49" customFormat="1" ht="18">
      <c r="A1353" s="264" t="s">
        <v>3498</v>
      </c>
      <c r="B1353" s="28"/>
      <c r="C1353" s="28"/>
      <c r="D1353" s="314" t="s">
        <v>129</v>
      </c>
      <c r="E1353" s="49">
        <f t="shared" si="14"/>
        <v>0</v>
      </c>
      <c r="F1353" s="249">
        <f t="shared" si="15"/>
        <v>0</v>
      </c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14"/>
        <v>3</v>
      </c>
      <c r="F1354" s="249">
        <f t="shared" si="15"/>
        <v>115</v>
      </c>
      <c r="H1354" s="49">
        <v>55</v>
      </c>
      <c r="I1354" s="49">
        <v>49</v>
      </c>
      <c r="J1354" s="49">
        <v>11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14"/>
        <v>5</v>
      </c>
      <c r="F1355" s="249">
        <f t="shared" si="15"/>
        <v>20</v>
      </c>
      <c r="H1355" s="49">
        <v>20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14"/>
        <v>1</v>
      </c>
      <c r="F1356" s="249">
        <f t="shared" si="15"/>
        <v>37</v>
      </c>
      <c r="H1356" s="49">
        <v>24</v>
      </c>
      <c r="J1356" s="49">
        <v>13</v>
      </c>
    </row>
    <row r="1357" spans="1:11" s="49" customFormat="1" ht="18">
      <c r="A1357" s="264" t="s">
        <v>3195</v>
      </c>
      <c r="B1357" s="505"/>
      <c r="C1357" s="505"/>
      <c r="D1357" s="314" t="s">
        <v>129</v>
      </c>
      <c r="E1357" s="49">
        <f t="shared" si="14"/>
        <v>0</v>
      </c>
      <c r="F1357" s="249">
        <f t="shared" si="15"/>
        <v>5</v>
      </c>
      <c r="J1357" s="49">
        <v>5</v>
      </c>
    </row>
    <row r="1358" spans="1:11" s="49" customFormat="1" ht="18">
      <c r="A1358" s="264" t="s">
        <v>3426</v>
      </c>
      <c r="B1358" s="241"/>
      <c r="C1358" s="241"/>
      <c r="D1358" s="314" t="s">
        <v>129</v>
      </c>
      <c r="E1358" s="49">
        <f t="shared" si="14"/>
        <v>0</v>
      </c>
      <c r="F1358" s="249">
        <f t="shared" si="15"/>
        <v>0</v>
      </c>
    </row>
    <row r="1359" spans="1:11" s="49" customFormat="1" ht="18">
      <c r="A1359" s="264" t="s">
        <v>3558</v>
      </c>
      <c r="B1359" s="28"/>
      <c r="C1359" s="28"/>
      <c r="D1359" s="314" t="s">
        <v>129</v>
      </c>
      <c r="E1359" s="49">
        <f t="shared" si="14"/>
        <v>0</v>
      </c>
      <c r="F1359" s="249">
        <f t="shared" si="15"/>
        <v>0</v>
      </c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14"/>
        <v>5</v>
      </c>
      <c r="F1360" s="249">
        <f t="shared" si="15"/>
        <v>25</v>
      </c>
      <c r="H1360" s="49">
        <v>21</v>
      </c>
      <c r="I1360" s="49">
        <v>4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14"/>
        <v>0</v>
      </c>
      <c r="F1361" s="249">
        <f t="shared" si="15"/>
        <v>0</v>
      </c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14"/>
        <v>1</v>
      </c>
      <c r="F1362" s="249">
        <f t="shared" si="15"/>
        <v>0</v>
      </c>
    </row>
    <row r="1363" spans="1:11" s="49" customFormat="1" ht="18">
      <c r="A1363" s="264" t="s">
        <v>2075</v>
      </c>
      <c r="B1363" s="505"/>
      <c r="C1363" s="505"/>
      <c r="D1363" s="314" t="s">
        <v>129</v>
      </c>
      <c r="E1363" s="49">
        <f t="shared" si="14"/>
        <v>0</v>
      </c>
      <c r="F1363" s="249">
        <f t="shared" si="15"/>
        <v>0</v>
      </c>
    </row>
    <row r="1364" spans="1:11" s="49" customFormat="1" ht="18">
      <c r="A1364" s="264" t="s">
        <v>3197</v>
      </c>
      <c r="B1364" s="28"/>
      <c r="C1364" s="241"/>
      <c r="D1364" s="314" t="s">
        <v>129</v>
      </c>
      <c r="E1364" s="49">
        <f t="shared" si="14"/>
        <v>0</v>
      </c>
      <c r="F1364" s="249">
        <f t="shared" si="15"/>
        <v>0</v>
      </c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14"/>
        <v>0</v>
      </c>
      <c r="F1365" s="249">
        <f t="shared" si="15"/>
        <v>0</v>
      </c>
    </row>
    <row r="1366" spans="1:11" s="49" customFormat="1" ht="18">
      <c r="A1366" s="264" t="s">
        <v>3290</v>
      </c>
      <c r="B1366" s="28"/>
      <c r="C1366" s="28"/>
      <c r="D1366" s="314" t="s">
        <v>129</v>
      </c>
      <c r="E1366" s="49">
        <f t="shared" si="14"/>
        <v>0</v>
      </c>
      <c r="F1366" s="249">
        <f t="shared" si="15"/>
        <v>0</v>
      </c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14"/>
        <v>0</v>
      </c>
      <c r="F1367" s="249">
        <f t="shared" si="15"/>
        <v>0</v>
      </c>
    </row>
    <row r="1368" spans="1:11" s="49" customFormat="1" ht="18">
      <c r="A1368" s="264" t="s">
        <v>3369</v>
      </c>
      <c r="B1368" s="505"/>
      <c r="C1368" s="505"/>
      <c r="D1368" s="314" t="s">
        <v>129</v>
      </c>
      <c r="E1368" s="49">
        <f t="shared" si="14"/>
        <v>1</v>
      </c>
      <c r="F1368" s="249">
        <f t="shared" si="15"/>
        <v>0</v>
      </c>
    </row>
    <row r="1369" spans="1:11" s="49" customFormat="1" ht="18">
      <c r="A1369" s="264" t="s">
        <v>3500</v>
      </c>
      <c r="B1369" s="28"/>
      <c r="C1369" s="28"/>
      <c r="D1369" s="314" t="s">
        <v>129</v>
      </c>
      <c r="E1369" s="49">
        <f t="shared" si="14"/>
        <v>0</v>
      </c>
      <c r="F1369" s="249">
        <f t="shared" si="15"/>
        <v>0</v>
      </c>
    </row>
    <row r="1370" spans="1:11" s="49" customFormat="1" ht="18">
      <c r="A1370" s="264" t="s">
        <v>3553</v>
      </c>
      <c r="B1370" s="28"/>
      <c r="C1370" s="28"/>
      <c r="D1370" s="314" t="s">
        <v>129</v>
      </c>
      <c r="E1370" s="49">
        <f t="shared" si="14"/>
        <v>0</v>
      </c>
      <c r="F1370" s="249">
        <f t="shared" si="15"/>
        <v>0</v>
      </c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14"/>
        <v>0</v>
      </c>
      <c r="F1371" s="249">
        <f t="shared" si="15"/>
        <v>0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14"/>
        <v>5</v>
      </c>
      <c r="F1372" s="249">
        <f t="shared" si="15"/>
        <v>7</v>
      </c>
      <c r="H1372" s="49">
        <v>4</v>
      </c>
      <c r="J1372" s="49">
        <v>3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14"/>
        <v>0</v>
      </c>
      <c r="F1373" s="249">
        <f t="shared" si="15"/>
        <v>3</v>
      </c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14"/>
        <v>3</v>
      </c>
      <c r="F1374" s="249">
        <f t="shared" si="15"/>
        <v>95</v>
      </c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14"/>
        <v>0</v>
      </c>
      <c r="F1375" s="249">
        <f t="shared" si="15"/>
        <v>0</v>
      </c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14"/>
        <v>90</v>
      </c>
      <c r="F1376" s="249">
        <f t="shared" si="15"/>
        <v>150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14"/>
        <v>5</v>
      </c>
      <c r="F1377" s="249">
        <f t="shared" si="15"/>
        <v>16</v>
      </c>
      <c r="J1377" s="49">
        <v>16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14"/>
        <v>1</v>
      </c>
      <c r="F1378" s="249">
        <f t="shared" si="15"/>
        <v>13</v>
      </c>
      <c r="I1378" s="49">
        <v>13</v>
      </c>
    </row>
    <row r="1379" spans="1:10" s="49" customFormat="1" ht="18">
      <c r="A1379" s="264" t="s">
        <v>3288</v>
      </c>
      <c r="B1379" s="28"/>
      <c r="C1379" s="28"/>
      <c r="D1379" s="314" t="s">
        <v>129</v>
      </c>
      <c r="E1379" s="49">
        <f t="shared" si="14"/>
        <v>0</v>
      </c>
      <c r="F1379" s="249">
        <f t="shared" si="15"/>
        <v>0</v>
      </c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14"/>
        <v>40</v>
      </c>
      <c r="F1380" s="249">
        <f t="shared" si="15"/>
        <v>0</v>
      </c>
    </row>
    <row r="1381" spans="1:10" s="49" customFormat="1" ht="18">
      <c r="A1381" s="264" t="s">
        <v>3549</v>
      </c>
      <c r="B1381" s="28"/>
      <c r="C1381" s="241"/>
      <c r="D1381" s="314" t="s">
        <v>129</v>
      </c>
      <c r="E1381" s="49">
        <f t="shared" si="14"/>
        <v>0</v>
      </c>
      <c r="F1381" s="249">
        <f t="shared" si="15"/>
        <v>0</v>
      </c>
    </row>
    <row r="1382" spans="1:10" s="49" customFormat="1" ht="18">
      <c r="A1382" s="264" t="s">
        <v>3137</v>
      </c>
      <c r="B1382" s="28"/>
      <c r="C1382" s="28"/>
      <c r="D1382" s="314" t="s">
        <v>129</v>
      </c>
      <c r="E1382" s="49">
        <f t="shared" si="14"/>
        <v>0</v>
      </c>
      <c r="F1382" s="249">
        <f t="shared" si="15"/>
        <v>21</v>
      </c>
      <c r="J1382" s="49">
        <v>21</v>
      </c>
    </row>
    <row r="1383" spans="1:10" s="49" customFormat="1" ht="18">
      <c r="A1383" s="264" t="s">
        <v>3451</v>
      </c>
      <c r="B1383" s="28"/>
      <c r="C1383" s="241"/>
      <c r="D1383" s="314" t="s">
        <v>135</v>
      </c>
      <c r="E1383" s="49">
        <f t="shared" si="14"/>
        <v>23</v>
      </c>
      <c r="F1383" s="249">
        <f t="shared" si="15"/>
        <v>0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14"/>
        <v>16</v>
      </c>
      <c r="F1384" s="249">
        <f t="shared" si="15"/>
        <v>96</v>
      </c>
      <c r="H1384" s="49">
        <v>80</v>
      </c>
      <c r="I1384" s="49">
        <v>16</v>
      </c>
    </row>
    <row r="1385" spans="1:10" s="49" customFormat="1" ht="18">
      <c r="A1385" s="264" t="s">
        <v>973</v>
      </c>
      <c r="B1385" s="505"/>
      <c r="C1385" s="505"/>
      <c r="D1385" s="314" t="s">
        <v>129</v>
      </c>
      <c r="E1385" s="49">
        <f t="shared" si="14"/>
        <v>37</v>
      </c>
      <c r="F1385" s="249">
        <f t="shared" si="15"/>
        <v>0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14"/>
        <v>2</v>
      </c>
      <c r="F1386" s="249">
        <f t="shared" si="15"/>
        <v>0</v>
      </c>
    </row>
    <row r="1387" spans="1:10" s="49" customFormat="1" ht="18">
      <c r="A1387" s="264" t="s">
        <v>3355</v>
      </c>
      <c r="B1387" s="28"/>
      <c r="C1387" s="241"/>
      <c r="D1387" s="314" t="s">
        <v>129</v>
      </c>
      <c r="E1387" s="49">
        <f t="shared" si="14"/>
        <v>3</v>
      </c>
      <c r="F1387" s="249">
        <f t="shared" si="15"/>
        <v>104</v>
      </c>
      <c r="H1387" s="49">
        <v>55</v>
      </c>
      <c r="I1387" s="49">
        <v>18</v>
      </c>
      <c r="J1387" s="49">
        <v>31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14"/>
        <v>3</v>
      </c>
      <c r="F1388" s="249">
        <f t="shared" si="15"/>
        <v>0</v>
      </c>
    </row>
    <row r="1389" spans="1:10" s="49" customFormat="1" ht="18">
      <c r="A1389" s="264" t="s">
        <v>3559</v>
      </c>
      <c r="B1389" s="28"/>
      <c r="C1389" s="28"/>
      <c r="D1389" s="314" t="s">
        <v>129</v>
      </c>
      <c r="E1389" s="49">
        <f t="shared" si="14"/>
        <v>0</v>
      </c>
      <c r="F1389" s="249">
        <f t="shared" si="15"/>
        <v>0</v>
      </c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14"/>
        <v>7</v>
      </c>
      <c r="F1390" s="249">
        <f t="shared" si="15"/>
        <v>24</v>
      </c>
      <c r="H1390" s="49">
        <v>3</v>
      </c>
      <c r="J1390" s="49">
        <v>21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16">COUNTIF($A$797:$BHE$870,A1391)</f>
        <v>6</v>
      </c>
      <c r="F1391" s="249">
        <f t="shared" si="15"/>
        <v>145</v>
      </c>
      <c r="H1391" s="49">
        <v>145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16"/>
        <v>37</v>
      </c>
      <c r="F1392" s="249">
        <f t="shared" ref="F1392:F1455" si="17">SUM(G1392:K1392)</f>
        <v>3</v>
      </c>
      <c r="H1392" s="49">
        <v>3</v>
      </c>
    </row>
    <row r="1393" spans="1:11" s="49" customFormat="1" ht="18">
      <c r="A1393" s="264" t="s">
        <v>3353</v>
      </c>
      <c r="B1393" s="28"/>
      <c r="C1393" s="28"/>
      <c r="D1393" s="314" t="s">
        <v>129</v>
      </c>
      <c r="E1393" s="49">
        <f t="shared" si="16"/>
        <v>1</v>
      </c>
      <c r="F1393" s="249">
        <f t="shared" si="17"/>
        <v>0</v>
      </c>
    </row>
    <row r="1394" spans="1:11" s="49" customFormat="1" ht="18">
      <c r="A1394" s="264" t="s">
        <v>419</v>
      </c>
      <c r="B1394" s="505"/>
      <c r="C1394" s="505"/>
      <c r="D1394" s="314" t="s">
        <v>130</v>
      </c>
      <c r="E1394" s="49">
        <f t="shared" si="16"/>
        <v>26</v>
      </c>
      <c r="F1394" s="249">
        <f t="shared" si="17"/>
        <v>24</v>
      </c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3479</v>
      </c>
      <c r="B1395" s="241"/>
      <c r="C1395" s="241"/>
      <c r="D1395" s="1" t="s">
        <v>131</v>
      </c>
      <c r="E1395" s="49">
        <f t="shared" si="16"/>
        <v>1</v>
      </c>
      <c r="F1395" s="249">
        <f t="shared" si="17"/>
        <v>2</v>
      </c>
      <c r="I1395" s="49">
        <v>2</v>
      </c>
    </row>
    <row r="1396" spans="1:11" s="49" customFormat="1" ht="18">
      <c r="A1396" s="264" t="s">
        <v>3123</v>
      </c>
      <c r="B1396" s="241"/>
      <c r="C1396" s="241"/>
      <c r="D1396" s="314" t="s">
        <v>129</v>
      </c>
      <c r="E1396" s="49">
        <f t="shared" si="16"/>
        <v>0</v>
      </c>
      <c r="F1396" s="249">
        <f t="shared" si="17"/>
        <v>22</v>
      </c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16"/>
        <v>24</v>
      </c>
      <c r="F1397" s="249">
        <f t="shared" si="17"/>
        <v>11</v>
      </c>
      <c r="J1397" s="49">
        <v>11</v>
      </c>
    </row>
    <row r="1398" spans="1:11" s="49" customFormat="1" ht="18">
      <c r="A1398" s="264" t="s">
        <v>3315</v>
      </c>
      <c r="B1398" s="505"/>
      <c r="C1398" s="505"/>
      <c r="D1398" s="314" t="s">
        <v>129</v>
      </c>
      <c r="E1398" s="49">
        <f t="shared" si="16"/>
        <v>1</v>
      </c>
      <c r="F1398" s="249">
        <f t="shared" si="17"/>
        <v>0</v>
      </c>
    </row>
    <row r="1399" spans="1:11" s="49" customFormat="1" ht="18">
      <c r="A1399" s="264" t="s">
        <v>464</v>
      </c>
      <c r="B1399" s="505"/>
      <c r="C1399" s="241"/>
      <c r="D1399" s="314" t="s">
        <v>132</v>
      </c>
      <c r="E1399" s="49">
        <f t="shared" si="16"/>
        <v>20</v>
      </c>
      <c r="F1399" s="249">
        <f t="shared" si="17"/>
        <v>9</v>
      </c>
      <c r="H1399" s="49">
        <v>9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16"/>
        <v>13</v>
      </c>
      <c r="F1400" s="249">
        <f t="shared" si="17"/>
        <v>83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16"/>
        <v>10</v>
      </c>
      <c r="F1401" s="249">
        <f t="shared" si="17"/>
        <v>161</v>
      </c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16"/>
        <v>1</v>
      </c>
      <c r="F1402" s="249">
        <f t="shared" si="17"/>
        <v>0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16"/>
        <v>24</v>
      </c>
      <c r="F1403" s="249">
        <f t="shared" si="17"/>
        <v>15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16"/>
        <v>57</v>
      </c>
      <c r="F1404" s="249">
        <f t="shared" si="17"/>
        <v>0</v>
      </c>
    </row>
    <row r="1405" spans="1:11" s="49" customFormat="1" ht="18">
      <c r="A1405" s="264" t="s">
        <v>3291</v>
      </c>
      <c r="B1405" s="28"/>
      <c r="C1405" s="28"/>
      <c r="D1405" s="314" t="s">
        <v>129</v>
      </c>
      <c r="E1405" s="49">
        <f t="shared" si="16"/>
        <v>0</v>
      </c>
      <c r="F1405" s="249">
        <f t="shared" si="17"/>
        <v>0</v>
      </c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16"/>
        <v>2</v>
      </c>
      <c r="F1406" s="249">
        <f t="shared" si="17"/>
        <v>0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16"/>
        <v>5</v>
      </c>
      <c r="F1407" s="249">
        <f t="shared" si="17"/>
        <v>9</v>
      </c>
      <c r="J1407" s="49">
        <v>9</v>
      </c>
    </row>
    <row r="1408" spans="1:11" s="49" customFormat="1" ht="18">
      <c r="A1408" s="264" t="s">
        <v>3317</v>
      </c>
      <c r="B1408" s="28"/>
      <c r="C1408" s="28"/>
      <c r="D1408" s="314" t="s">
        <v>129</v>
      </c>
      <c r="E1408" s="49">
        <f t="shared" si="16"/>
        <v>0</v>
      </c>
      <c r="F1408" s="249">
        <f t="shared" si="17"/>
        <v>0</v>
      </c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16"/>
        <v>0</v>
      </c>
      <c r="F1409" s="249">
        <f t="shared" si="17"/>
        <v>0</v>
      </c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16"/>
        <v>56</v>
      </c>
      <c r="F1410" s="249">
        <f t="shared" si="17"/>
        <v>33</v>
      </c>
      <c r="H1410" s="49">
        <v>24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16"/>
        <v>25</v>
      </c>
      <c r="F1411" s="249">
        <f t="shared" si="17"/>
        <v>0</v>
      </c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16"/>
        <v>2</v>
      </c>
      <c r="F1412" s="249">
        <f t="shared" si="17"/>
        <v>0</v>
      </c>
    </row>
    <row r="1413" spans="1:11" s="49" customFormat="1" ht="18">
      <c r="A1413" s="264" t="s">
        <v>3477</v>
      </c>
      <c r="B1413" s="28"/>
      <c r="C1413" s="241"/>
      <c r="D1413" s="314" t="s">
        <v>130</v>
      </c>
      <c r="E1413" s="49">
        <f t="shared" si="16"/>
        <v>2</v>
      </c>
      <c r="F1413" s="249">
        <f t="shared" si="17"/>
        <v>1</v>
      </c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16"/>
        <v>0</v>
      </c>
      <c r="F1414" s="249">
        <f t="shared" si="17"/>
        <v>0</v>
      </c>
      <c r="K1414" s="174"/>
    </row>
    <row r="1415" spans="1:11" s="49" customFormat="1" ht="18">
      <c r="A1415" s="264" t="s">
        <v>3438</v>
      </c>
      <c r="B1415" s="28"/>
      <c r="C1415" s="241"/>
      <c r="D1415" s="314" t="s">
        <v>129</v>
      </c>
      <c r="E1415" s="49">
        <f t="shared" si="16"/>
        <v>0</v>
      </c>
      <c r="F1415" s="249">
        <f t="shared" si="17"/>
        <v>0</v>
      </c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16"/>
        <v>27</v>
      </c>
      <c r="F1416" s="249">
        <f t="shared" si="17"/>
        <v>102</v>
      </c>
      <c r="H1416" s="49">
        <v>102</v>
      </c>
    </row>
    <row r="1417" spans="1:11" s="49" customFormat="1" ht="18">
      <c r="A1417" s="264" t="s">
        <v>3266</v>
      </c>
      <c r="B1417" s="28"/>
      <c r="C1417" s="241"/>
      <c r="D1417" s="314" t="s">
        <v>129</v>
      </c>
      <c r="E1417" s="49">
        <f t="shared" si="16"/>
        <v>0</v>
      </c>
      <c r="F1417" s="249">
        <f t="shared" si="17"/>
        <v>0</v>
      </c>
    </row>
    <row r="1418" spans="1:11" s="49" customFormat="1" ht="18">
      <c r="A1418" s="264" t="s">
        <v>3268</v>
      </c>
      <c r="B1418" s="28"/>
      <c r="C1418" s="241"/>
      <c r="D1418" s="314" t="s">
        <v>129</v>
      </c>
      <c r="E1418" s="49">
        <f t="shared" si="16"/>
        <v>0</v>
      </c>
      <c r="F1418" s="249">
        <f t="shared" si="17"/>
        <v>0</v>
      </c>
    </row>
    <row r="1419" spans="1:11" s="49" customFormat="1" ht="18">
      <c r="A1419" s="264" t="s">
        <v>3301</v>
      </c>
      <c r="B1419" s="28"/>
      <c r="C1419" s="241"/>
      <c r="D1419" s="314" t="s">
        <v>130</v>
      </c>
      <c r="E1419" s="49">
        <f t="shared" si="16"/>
        <v>9</v>
      </c>
      <c r="F1419" s="249">
        <f t="shared" si="17"/>
        <v>0</v>
      </c>
    </row>
    <row r="1420" spans="1:11" s="49" customFormat="1" ht="18">
      <c r="A1420" s="264" t="s">
        <v>3228</v>
      </c>
      <c r="B1420" s="28"/>
      <c r="C1420" s="28"/>
      <c r="D1420" s="314" t="s">
        <v>129</v>
      </c>
      <c r="E1420" s="49">
        <f t="shared" si="16"/>
        <v>0</v>
      </c>
      <c r="F1420" s="249">
        <f t="shared" si="17"/>
        <v>0</v>
      </c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16"/>
        <v>4</v>
      </c>
      <c r="F1421" s="249">
        <f t="shared" si="17"/>
        <v>33</v>
      </c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16"/>
        <v>23</v>
      </c>
      <c r="F1422" s="249">
        <f t="shared" si="17"/>
        <v>15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16"/>
        <v>0</v>
      </c>
      <c r="F1423" s="249">
        <f t="shared" si="17"/>
        <v>0</v>
      </c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16"/>
        <v>7</v>
      </c>
      <c r="F1424" s="249">
        <f t="shared" si="17"/>
        <v>3</v>
      </c>
      <c r="H1424" s="49">
        <v>3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16"/>
        <v>0</v>
      </c>
      <c r="F1425" s="249">
        <f t="shared" si="17"/>
        <v>0</v>
      </c>
    </row>
    <row r="1426" spans="1:10" s="49" customFormat="1" ht="18">
      <c r="A1426" s="264" t="s">
        <v>3473</v>
      </c>
      <c r="B1426" s="241"/>
      <c r="C1426" s="241"/>
      <c r="D1426" s="314" t="s">
        <v>129</v>
      </c>
      <c r="E1426" s="49">
        <f t="shared" si="16"/>
        <v>0</v>
      </c>
      <c r="F1426" s="249">
        <f t="shared" si="17"/>
        <v>0</v>
      </c>
    </row>
    <row r="1427" spans="1:10" s="49" customFormat="1" ht="18">
      <c r="A1427" s="264" t="s">
        <v>3292</v>
      </c>
      <c r="B1427" s="241"/>
      <c r="C1427" s="241"/>
      <c r="D1427" s="314" t="s">
        <v>129</v>
      </c>
      <c r="E1427" s="49">
        <f t="shared" si="16"/>
        <v>0</v>
      </c>
      <c r="F1427" s="249">
        <f t="shared" si="17"/>
        <v>0</v>
      </c>
    </row>
    <row r="1428" spans="1:10" s="49" customFormat="1" ht="18">
      <c r="A1428" s="264" t="s">
        <v>3463</v>
      </c>
      <c r="B1428" s="28"/>
      <c r="C1428" s="28"/>
      <c r="D1428" s="314" t="s">
        <v>129</v>
      </c>
      <c r="E1428" s="49">
        <f t="shared" si="16"/>
        <v>0</v>
      </c>
      <c r="F1428" s="249">
        <f t="shared" si="17"/>
        <v>6</v>
      </c>
      <c r="H1428" s="49">
        <v>6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16"/>
        <v>0</v>
      </c>
      <c r="F1429" s="249">
        <f t="shared" si="17"/>
        <v>0</v>
      </c>
    </row>
    <row r="1430" spans="1:10" s="49" customFormat="1" ht="18">
      <c r="A1430" s="264" t="s">
        <v>3377</v>
      </c>
      <c r="B1430" s="28"/>
      <c r="C1430" s="28"/>
      <c r="D1430" s="314" t="s">
        <v>129</v>
      </c>
      <c r="E1430" s="49">
        <f t="shared" si="16"/>
        <v>0</v>
      </c>
      <c r="F1430" s="249">
        <f t="shared" si="17"/>
        <v>0</v>
      </c>
    </row>
    <row r="1431" spans="1:10" s="49" customFormat="1" ht="18">
      <c r="A1431" s="264" t="s">
        <v>3495</v>
      </c>
      <c r="B1431" s="241"/>
      <c r="C1431" s="241"/>
      <c r="D1431" s="314" t="s">
        <v>129</v>
      </c>
      <c r="E1431" s="49">
        <f t="shared" si="16"/>
        <v>1</v>
      </c>
      <c r="F1431" s="249">
        <f t="shared" si="17"/>
        <v>0</v>
      </c>
    </row>
    <row r="1432" spans="1:10" s="49" customFormat="1" ht="18">
      <c r="A1432" s="264" t="s">
        <v>3188</v>
      </c>
      <c r="B1432" s="241"/>
      <c r="C1432" s="241"/>
      <c r="D1432" s="314" t="s">
        <v>129</v>
      </c>
      <c r="E1432" s="49">
        <f t="shared" si="16"/>
        <v>0</v>
      </c>
      <c r="F1432" s="249">
        <f t="shared" si="17"/>
        <v>0</v>
      </c>
    </row>
    <row r="1433" spans="1:10" s="49" customFormat="1" ht="18">
      <c r="A1433" s="264" t="s">
        <v>3170</v>
      </c>
      <c r="B1433" s="28"/>
      <c r="C1433" s="241"/>
      <c r="D1433" s="314" t="s">
        <v>129</v>
      </c>
      <c r="E1433" s="49">
        <f t="shared" si="16"/>
        <v>0</v>
      </c>
      <c r="F1433" s="249">
        <f t="shared" si="17"/>
        <v>15</v>
      </c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16"/>
        <v>0</v>
      </c>
      <c r="F1434" s="249">
        <f t="shared" si="17"/>
        <v>0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16"/>
        <v>0</v>
      </c>
      <c r="F1435" s="249">
        <f t="shared" si="17"/>
        <v>0</v>
      </c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16"/>
        <v>25</v>
      </c>
      <c r="F1436" s="249">
        <f t="shared" si="17"/>
        <v>237</v>
      </c>
      <c r="H1436" s="49">
        <v>237</v>
      </c>
    </row>
    <row r="1437" spans="1:10" s="49" customFormat="1" ht="18">
      <c r="A1437" s="264" t="s">
        <v>831</v>
      </c>
      <c r="B1437" s="505"/>
      <c r="C1437" s="505"/>
      <c r="D1437" s="314" t="s">
        <v>129</v>
      </c>
      <c r="E1437" s="49">
        <f t="shared" si="16"/>
        <v>3</v>
      </c>
      <c r="F1437" s="249">
        <f t="shared" si="17"/>
        <v>65</v>
      </c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16"/>
        <v>6</v>
      </c>
      <c r="F1438" s="249">
        <f t="shared" si="17"/>
        <v>36</v>
      </c>
      <c r="H1438" s="49">
        <v>3</v>
      </c>
      <c r="I1438" s="49">
        <v>23</v>
      </c>
      <c r="J1438" s="49">
        <v>10</v>
      </c>
    </row>
    <row r="1439" spans="1:10" s="49" customFormat="1" ht="18">
      <c r="A1439" s="264" t="s">
        <v>3240</v>
      </c>
      <c r="B1439" s="28"/>
      <c r="C1439" s="241"/>
      <c r="D1439" s="314" t="s">
        <v>132</v>
      </c>
      <c r="E1439" s="49">
        <f t="shared" si="16"/>
        <v>5</v>
      </c>
      <c r="F1439" s="249">
        <f t="shared" si="17"/>
        <v>31</v>
      </c>
      <c r="J1439" s="49">
        <v>31</v>
      </c>
    </row>
    <row r="1440" spans="1:10" s="49" customFormat="1" ht="18">
      <c r="A1440" s="264" t="s">
        <v>3469</v>
      </c>
      <c r="B1440" s="28"/>
      <c r="C1440" s="241"/>
      <c r="D1440" s="314" t="s">
        <v>129</v>
      </c>
      <c r="E1440" s="49">
        <f t="shared" si="16"/>
        <v>0</v>
      </c>
      <c r="F1440" s="249">
        <f t="shared" si="17"/>
        <v>0</v>
      </c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16"/>
        <v>0</v>
      </c>
      <c r="F1441" s="249">
        <f t="shared" si="17"/>
        <v>0</v>
      </c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16"/>
        <v>4</v>
      </c>
      <c r="F1442" s="249">
        <f t="shared" si="17"/>
        <v>62</v>
      </c>
      <c r="H1442" s="49">
        <v>25</v>
      </c>
      <c r="I1442" s="49">
        <v>9</v>
      </c>
      <c r="J1442" s="49">
        <v>28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16"/>
        <v>0</v>
      </c>
      <c r="F1443" s="249">
        <f t="shared" si="17"/>
        <v>13</v>
      </c>
      <c r="J1443" s="49">
        <v>13</v>
      </c>
    </row>
    <row r="1444" spans="1:11" s="49" customFormat="1" ht="18">
      <c r="A1444" s="264" t="s">
        <v>3201</v>
      </c>
      <c r="B1444" s="28"/>
      <c r="C1444" s="241"/>
      <c r="D1444" s="314" t="s">
        <v>129</v>
      </c>
      <c r="E1444" s="49">
        <f t="shared" si="16"/>
        <v>0</v>
      </c>
      <c r="F1444" s="249">
        <f t="shared" si="17"/>
        <v>0</v>
      </c>
    </row>
    <row r="1445" spans="1:11" s="49" customFormat="1" ht="18.75">
      <c r="A1445" s="264" t="s">
        <v>856</v>
      </c>
      <c r="B1445" s="433"/>
      <c r="C1445" s="241"/>
      <c r="D1445" s="314" t="s">
        <v>135</v>
      </c>
      <c r="E1445" s="49">
        <f t="shared" si="16"/>
        <v>10</v>
      </c>
      <c r="F1445" s="249">
        <f t="shared" si="17"/>
        <v>18</v>
      </c>
      <c r="H1445" s="49">
        <v>18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16"/>
        <v>6</v>
      </c>
      <c r="F1446" s="249">
        <f t="shared" si="17"/>
        <v>18</v>
      </c>
      <c r="H1446" s="49">
        <v>18</v>
      </c>
    </row>
    <row r="1447" spans="1:11" s="49" customFormat="1" ht="18">
      <c r="A1447" s="264" t="s">
        <v>3523</v>
      </c>
      <c r="B1447" s="28"/>
      <c r="C1447" s="28"/>
      <c r="D1447" s="314" t="s">
        <v>129</v>
      </c>
      <c r="E1447" s="49">
        <f t="shared" si="16"/>
        <v>0</v>
      </c>
      <c r="F1447" s="249">
        <f t="shared" si="17"/>
        <v>0</v>
      </c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16"/>
        <v>0</v>
      </c>
      <c r="F1448" s="249">
        <f t="shared" si="17"/>
        <v>0</v>
      </c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16"/>
        <v>0</v>
      </c>
      <c r="F1449" s="249">
        <f t="shared" si="17"/>
        <v>0</v>
      </c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16"/>
        <v>21</v>
      </c>
      <c r="F1450" s="249">
        <f t="shared" si="17"/>
        <v>10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16"/>
        <v>0</v>
      </c>
      <c r="F1451" s="249">
        <f t="shared" si="17"/>
        <v>15</v>
      </c>
      <c r="K1451" s="49">
        <v>15</v>
      </c>
    </row>
    <row r="1452" spans="1:11" s="49" customFormat="1" ht="18">
      <c r="A1452" s="264" t="s">
        <v>2667</v>
      </c>
      <c r="B1452" s="28"/>
      <c r="C1452" s="28"/>
      <c r="D1452" s="314" t="s">
        <v>129</v>
      </c>
      <c r="E1452" s="49">
        <f t="shared" si="16"/>
        <v>0</v>
      </c>
      <c r="F1452" s="249">
        <f t="shared" si="17"/>
        <v>0</v>
      </c>
      <c r="K1452" s="174"/>
    </row>
    <row r="1453" spans="1:11" s="49" customFormat="1" ht="18">
      <c r="A1453" s="264" t="s">
        <v>3457</v>
      </c>
      <c r="B1453" s="28"/>
      <c r="C1453" s="241"/>
      <c r="D1453" s="314" t="s">
        <v>130</v>
      </c>
      <c r="E1453" s="49">
        <f t="shared" si="16"/>
        <v>1</v>
      </c>
      <c r="F1453" s="249">
        <f t="shared" si="17"/>
        <v>0</v>
      </c>
    </row>
    <row r="1454" spans="1:11" s="49" customFormat="1" ht="18">
      <c r="A1454" s="264" t="s">
        <v>3336</v>
      </c>
      <c r="B1454" s="241"/>
      <c r="C1454" s="241"/>
      <c r="D1454" s="314" t="s">
        <v>129</v>
      </c>
      <c r="E1454" s="49">
        <f t="shared" si="16"/>
        <v>0</v>
      </c>
      <c r="F1454" s="249">
        <f t="shared" si="17"/>
        <v>4</v>
      </c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18">COUNTIF($A$797:$BHE$870,A1455)</f>
        <v>0</v>
      </c>
      <c r="F1455" s="249">
        <f t="shared" si="17"/>
        <v>0</v>
      </c>
    </row>
    <row r="1456" spans="1:11" s="49" customFormat="1" ht="18">
      <c r="A1456" s="264" t="s">
        <v>3385</v>
      </c>
      <c r="B1456" s="28"/>
      <c r="C1456" s="28"/>
      <c r="D1456" s="314" t="s">
        <v>129</v>
      </c>
      <c r="E1456" s="49">
        <f t="shared" si="18"/>
        <v>0</v>
      </c>
      <c r="F1456" s="249">
        <f t="shared" ref="F1456:F1519" si="19">SUM(G1456:K1456)</f>
        <v>0</v>
      </c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18"/>
        <v>6</v>
      </c>
      <c r="F1457" s="249">
        <f t="shared" si="19"/>
        <v>28</v>
      </c>
      <c r="H1457" s="49">
        <v>26</v>
      </c>
      <c r="I1457" s="49">
        <v>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18"/>
        <v>2</v>
      </c>
      <c r="F1458" s="249">
        <f t="shared" si="19"/>
        <v>4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18"/>
        <v>1</v>
      </c>
      <c r="F1459" s="249">
        <f t="shared" si="19"/>
        <v>6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18"/>
        <v>47</v>
      </c>
      <c r="F1460" s="249">
        <f t="shared" si="19"/>
        <v>167</v>
      </c>
      <c r="H1460" s="49">
        <v>105</v>
      </c>
      <c r="I1460" s="49">
        <v>35</v>
      </c>
      <c r="J1460" s="49">
        <v>27</v>
      </c>
    </row>
    <row r="1461" spans="1:10" s="49" customFormat="1" ht="18">
      <c r="A1461" s="264" t="s">
        <v>3259</v>
      </c>
      <c r="B1461" s="28"/>
      <c r="C1461" s="241"/>
      <c r="D1461" s="314" t="s">
        <v>129</v>
      </c>
      <c r="E1461" s="49">
        <f t="shared" si="18"/>
        <v>0</v>
      </c>
      <c r="F1461" s="249">
        <f t="shared" si="19"/>
        <v>0</v>
      </c>
    </row>
    <row r="1462" spans="1:10" s="49" customFormat="1" ht="18">
      <c r="A1462" s="264" t="s">
        <v>3299</v>
      </c>
      <c r="B1462" s="28"/>
      <c r="C1462" s="241"/>
      <c r="D1462" s="314" t="s">
        <v>129</v>
      </c>
      <c r="E1462" s="49">
        <f t="shared" si="18"/>
        <v>0</v>
      </c>
      <c r="F1462" s="249">
        <f t="shared" si="19"/>
        <v>15</v>
      </c>
      <c r="J1462" s="49">
        <v>15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18"/>
        <v>3</v>
      </c>
      <c r="F1463" s="249">
        <f t="shared" si="19"/>
        <v>0</v>
      </c>
    </row>
    <row r="1464" spans="1:10" s="49" customFormat="1" ht="18">
      <c r="A1464" s="264" t="s">
        <v>3183</v>
      </c>
      <c r="B1464" s="241"/>
      <c r="C1464" s="241"/>
      <c r="D1464" s="314" t="s">
        <v>130</v>
      </c>
      <c r="E1464" s="49">
        <f t="shared" si="18"/>
        <v>0</v>
      </c>
      <c r="F1464" s="249">
        <f t="shared" si="19"/>
        <v>0</v>
      </c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18"/>
        <v>6</v>
      </c>
      <c r="F1465" s="249">
        <f t="shared" si="19"/>
        <v>42</v>
      </c>
      <c r="H1465" s="49">
        <v>8</v>
      </c>
      <c r="I1465" s="49">
        <v>24</v>
      </c>
      <c r="J1465" s="49">
        <v>10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18"/>
        <v>0</v>
      </c>
      <c r="F1466" s="249">
        <f t="shared" si="19"/>
        <v>26</v>
      </c>
      <c r="J1466" s="49">
        <v>26</v>
      </c>
    </row>
    <row r="1467" spans="1:10" s="49" customFormat="1" ht="18">
      <c r="A1467" s="264" t="s">
        <v>3281</v>
      </c>
      <c r="B1467" s="28"/>
      <c r="C1467" s="28"/>
      <c r="D1467" s="314" t="s">
        <v>129</v>
      </c>
      <c r="E1467" s="49">
        <f t="shared" si="18"/>
        <v>0</v>
      </c>
      <c r="F1467" s="249">
        <f t="shared" si="19"/>
        <v>0</v>
      </c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18"/>
        <v>5</v>
      </c>
      <c r="F1468" s="249">
        <f t="shared" si="19"/>
        <v>0</v>
      </c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18"/>
        <v>1</v>
      </c>
      <c r="F1469" s="249">
        <f t="shared" si="19"/>
        <v>0</v>
      </c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18"/>
        <v>23</v>
      </c>
      <c r="F1470" s="249">
        <f t="shared" si="19"/>
        <v>39</v>
      </c>
      <c r="H1470" s="49">
        <v>12</v>
      </c>
      <c r="I1470" s="49">
        <v>25</v>
      </c>
      <c r="J1470" s="49">
        <v>2</v>
      </c>
    </row>
    <row r="1471" spans="1:10" s="49" customFormat="1" ht="18">
      <c r="A1471" s="264" t="s">
        <v>3352</v>
      </c>
      <c r="B1471" s="505"/>
      <c r="C1471" s="505"/>
      <c r="D1471" s="314" t="s">
        <v>129</v>
      </c>
      <c r="E1471" s="49">
        <f t="shared" si="18"/>
        <v>0</v>
      </c>
      <c r="F1471" s="249">
        <f t="shared" si="19"/>
        <v>3</v>
      </c>
      <c r="J1471" s="49">
        <v>3</v>
      </c>
    </row>
    <row r="1472" spans="1:10" s="49" customFormat="1" ht="18">
      <c r="A1472" s="264" t="s">
        <v>2349</v>
      </c>
      <c r="B1472" s="505"/>
      <c r="C1472" s="505"/>
      <c r="D1472" s="314" t="s">
        <v>129</v>
      </c>
      <c r="E1472" s="49">
        <f t="shared" si="18"/>
        <v>0</v>
      </c>
      <c r="F1472" s="249">
        <f t="shared" si="19"/>
        <v>0</v>
      </c>
    </row>
    <row r="1473" spans="1:11" s="49" customFormat="1" ht="18">
      <c r="A1473" s="264" t="s">
        <v>3339</v>
      </c>
      <c r="B1473" s="28"/>
      <c r="C1473" s="28"/>
      <c r="D1473" s="314" t="s">
        <v>130</v>
      </c>
      <c r="E1473" s="49">
        <f t="shared" si="18"/>
        <v>4</v>
      </c>
      <c r="F1473" s="249">
        <f t="shared" si="19"/>
        <v>0</v>
      </c>
    </row>
    <row r="1474" spans="1:11" s="49" customFormat="1" ht="18">
      <c r="A1474" s="264" t="s">
        <v>2098</v>
      </c>
      <c r="B1474" s="505"/>
      <c r="C1474" s="505"/>
      <c r="D1474" s="314" t="s">
        <v>129</v>
      </c>
      <c r="E1474" s="49">
        <f t="shared" si="18"/>
        <v>0</v>
      </c>
      <c r="F1474" s="249">
        <f t="shared" si="19"/>
        <v>0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18"/>
        <v>0</v>
      </c>
      <c r="F1475" s="249">
        <f t="shared" si="19"/>
        <v>0</v>
      </c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18"/>
        <v>0</v>
      </c>
      <c r="F1476" s="249">
        <f t="shared" si="19"/>
        <v>5</v>
      </c>
      <c r="J1476" s="49">
        <v>5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18"/>
        <v>3</v>
      </c>
      <c r="F1477" s="249">
        <f t="shared" si="19"/>
        <v>75</v>
      </c>
      <c r="H1477" s="49">
        <v>66</v>
      </c>
      <c r="I1477" s="49">
        <v>4</v>
      </c>
      <c r="J1477" s="49">
        <v>5</v>
      </c>
    </row>
    <row r="1478" spans="1:11" s="49" customFormat="1" ht="18">
      <c r="A1478" s="264" t="s">
        <v>3394</v>
      </c>
      <c r="B1478" s="28"/>
      <c r="C1478" s="241"/>
      <c r="D1478" s="314" t="s">
        <v>130</v>
      </c>
      <c r="E1478" s="49">
        <f t="shared" si="18"/>
        <v>2</v>
      </c>
      <c r="F1478" s="249">
        <f t="shared" si="19"/>
        <v>12</v>
      </c>
      <c r="H1478" s="49">
        <v>8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18"/>
        <v>71</v>
      </c>
      <c r="F1479" s="249">
        <f t="shared" si="19"/>
        <v>178</v>
      </c>
      <c r="H1479" s="49">
        <v>147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18"/>
        <v>18</v>
      </c>
      <c r="F1480" s="249">
        <f t="shared" si="19"/>
        <v>5</v>
      </c>
      <c r="H1480" s="49">
        <v>5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18"/>
        <v>27</v>
      </c>
      <c r="F1481" s="249">
        <f t="shared" si="19"/>
        <v>216</v>
      </c>
      <c r="H1481" s="49">
        <v>206</v>
      </c>
      <c r="I1481" s="49">
        <v>10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18"/>
        <v>10</v>
      </c>
      <c r="F1482" s="249">
        <f t="shared" si="19"/>
        <v>0</v>
      </c>
    </row>
    <row r="1483" spans="1:11" s="49" customFormat="1" ht="18">
      <c r="A1483" s="264" t="s">
        <v>3243</v>
      </c>
      <c r="B1483" s="28"/>
      <c r="C1483" s="241"/>
      <c r="D1483" s="314" t="s">
        <v>129</v>
      </c>
      <c r="E1483" s="49">
        <f t="shared" si="18"/>
        <v>0</v>
      </c>
      <c r="F1483" s="249">
        <f t="shared" si="19"/>
        <v>11</v>
      </c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18"/>
        <v>11</v>
      </c>
      <c r="F1484" s="249">
        <f t="shared" si="19"/>
        <v>102</v>
      </c>
      <c r="H1484" s="49">
        <v>102</v>
      </c>
    </row>
    <row r="1485" spans="1:11" s="49" customFormat="1" ht="18">
      <c r="A1485" s="264" t="s">
        <v>3167</v>
      </c>
      <c r="B1485" s="505"/>
      <c r="C1485" s="505"/>
      <c r="D1485" s="314" t="s">
        <v>129</v>
      </c>
      <c r="E1485" s="49">
        <f t="shared" si="18"/>
        <v>0</v>
      </c>
      <c r="F1485" s="249">
        <f t="shared" si="19"/>
        <v>0</v>
      </c>
    </row>
    <row r="1486" spans="1:11" s="49" customFormat="1" ht="18">
      <c r="A1486" s="264" t="s">
        <v>3350</v>
      </c>
      <c r="B1486" s="28"/>
      <c r="C1486" s="28"/>
      <c r="D1486" s="314" t="s">
        <v>129</v>
      </c>
      <c r="E1486" s="49">
        <f t="shared" si="18"/>
        <v>0</v>
      </c>
      <c r="F1486" s="249">
        <f t="shared" si="19"/>
        <v>0</v>
      </c>
    </row>
    <row r="1487" spans="1:11" s="49" customFormat="1" ht="18">
      <c r="A1487" s="264" t="s">
        <v>3131</v>
      </c>
      <c r="B1487" s="241"/>
      <c r="C1487" s="241"/>
      <c r="D1487" s="314" t="s">
        <v>129</v>
      </c>
      <c r="E1487" s="49">
        <f t="shared" si="18"/>
        <v>0</v>
      </c>
      <c r="F1487" s="249">
        <f t="shared" si="19"/>
        <v>0</v>
      </c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18"/>
        <v>4</v>
      </c>
      <c r="F1488" s="249">
        <f t="shared" si="19"/>
        <v>9</v>
      </c>
      <c r="H1488" s="49">
        <v>9</v>
      </c>
    </row>
    <row r="1489" spans="1:10" s="49" customFormat="1" ht="18">
      <c r="A1489" s="264" t="s">
        <v>3198</v>
      </c>
      <c r="B1489" s="241"/>
      <c r="C1489" s="241"/>
      <c r="D1489" s="314" t="s">
        <v>129</v>
      </c>
      <c r="E1489" s="49">
        <f t="shared" si="18"/>
        <v>0</v>
      </c>
      <c r="F1489" s="249">
        <f t="shared" si="19"/>
        <v>0</v>
      </c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18"/>
        <v>0</v>
      </c>
      <c r="F1490" s="249">
        <f t="shared" si="19"/>
        <v>0</v>
      </c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18"/>
        <v>5</v>
      </c>
      <c r="F1491" s="249">
        <f t="shared" si="19"/>
        <v>5</v>
      </c>
      <c r="H1491" s="49">
        <v>5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18"/>
        <v>13</v>
      </c>
      <c r="F1492" s="249">
        <f t="shared" si="19"/>
        <v>36</v>
      </c>
      <c r="H1492" s="49">
        <v>7</v>
      </c>
      <c r="I1492" s="49">
        <v>29</v>
      </c>
    </row>
    <row r="1493" spans="1:10" s="49" customFormat="1" ht="18">
      <c r="A1493" s="264" t="s">
        <v>3218</v>
      </c>
      <c r="B1493" s="28"/>
      <c r="C1493" s="28"/>
      <c r="D1493" s="314" t="s">
        <v>129</v>
      </c>
      <c r="E1493" s="49">
        <f t="shared" si="18"/>
        <v>0</v>
      </c>
      <c r="F1493" s="249">
        <f t="shared" si="19"/>
        <v>0</v>
      </c>
    </row>
    <row r="1494" spans="1:10" s="49" customFormat="1" ht="18">
      <c r="A1494" s="264" t="s">
        <v>2092</v>
      </c>
      <c r="B1494" s="505"/>
      <c r="C1494" s="505"/>
      <c r="D1494" s="314" t="s">
        <v>129</v>
      </c>
      <c r="E1494" s="49">
        <f t="shared" si="18"/>
        <v>0</v>
      </c>
      <c r="F1494" s="249">
        <f t="shared" si="19"/>
        <v>0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18"/>
        <v>21</v>
      </c>
      <c r="F1495" s="249">
        <f t="shared" si="19"/>
        <v>72</v>
      </c>
      <c r="H1495" s="49">
        <v>40</v>
      </c>
      <c r="I1495" s="49">
        <v>28</v>
      </c>
      <c r="J1495" s="49">
        <v>4</v>
      </c>
    </row>
    <row r="1496" spans="1:10" s="49" customFormat="1" ht="18.75">
      <c r="A1496" s="264" t="s">
        <v>622</v>
      </c>
      <c r="B1496" s="433"/>
      <c r="C1496" s="241"/>
      <c r="D1496" s="314" t="s">
        <v>135</v>
      </c>
      <c r="E1496" s="49">
        <f t="shared" si="18"/>
        <v>6</v>
      </c>
      <c r="F1496" s="249">
        <f t="shared" si="19"/>
        <v>0</v>
      </c>
    </row>
    <row r="1497" spans="1:10" s="49" customFormat="1" ht="18">
      <c r="A1497" s="264" t="s">
        <v>3111</v>
      </c>
      <c r="B1497" s="505"/>
      <c r="C1497" s="505"/>
      <c r="D1497" s="314" t="s">
        <v>129</v>
      </c>
      <c r="E1497" s="49">
        <f t="shared" si="18"/>
        <v>0</v>
      </c>
      <c r="F1497" s="249">
        <f t="shared" si="19"/>
        <v>0</v>
      </c>
    </row>
    <row r="1498" spans="1:10" s="49" customFormat="1" ht="18">
      <c r="A1498" s="264" t="s">
        <v>3196</v>
      </c>
      <c r="B1498" s="28"/>
      <c r="C1498" s="28"/>
      <c r="D1498" s="314" t="s">
        <v>129</v>
      </c>
      <c r="E1498" s="49">
        <f t="shared" si="18"/>
        <v>0</v>
      </c>
      <c r="F1498" s="249">
        <f t="shared" si="19"/>
        <v>0</v>
      </c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18"/>
        <v>25</v>
      </c>
      <c r="F1499" s="249">
        <f t="shared" si="19"/>
        <v>27</v>
      </c>
      <c r="I1499" s="49">
        <v>20</v>
      </c>
      <c r="J1499" s="49">
        <v>7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18"/>
        <v>48</v>
      </c>
      <c r="F1500" s="249">
        <f t="shared" si="19"/>
        <v>252</v>
      </c>
      <c r="H1500" s="49">
        <v>198</v>
      </c>
      <c r="I1500" s="49">
        <v>41</v>
      </c>
      <c r="J1500" s="49">
        <v>13</v>
      </c>
    </row>
    <row r="1501" spans="1:10" s="49" customFormat="1" ht="18">
      <c r="A1501" s="264" t="s">
        <v>3217</v>
      </c>
      <c r="B1501" s="28"/>
      <c r="C1501" s="28"/>
      <c r="D1501" s="314" t="s">
        <v>129</v>
      </c>
      <c r="E1501" s="49">
        <f t="shared" si="18"/>
        <v>0</v>
      </c>
      <c r="F1501" s="249">
        <f t="shared" si="19"/>
        <v>0</v>
      </c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18"/>
        <v>4</v>
      </c>
      <c r="F1502" s="249">
        <f t="shared" si="19"/>
        <v>0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18"/>
        <v>1</v>
      </c>
      <c r="F1503" s="249">
        <f t="shared" si="19"/>
        <v>0</v>
      </c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18"/>
        <v>0</v>
      </c>
      <c r="F1504" s="249">
        <f t="shared" si="19"/>
        <v>0</v>
      </c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18"/>
        <v>20</v>
      </c>
      <c r="F1505" s="249">
        <f t="shared" si="19"/>
        <v>127</v>
      </c>
      <c r="H1505" s="49">
        <v>127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18"/>
        <v>70</v>
      </c>
      <c r="F1506" s="249">
        <f t="shared" si="19"/>
        <v>370</v>
      </c>
      <c r="H1506" s="49">
        <v>336</v>
      </c>
      <c r="I1506" s="49">
        <v>34</v>
      </c>
    </row>
    <row r="1507" spans="1:11" s="49" customFormat="1" ht="18">
      <c r="A1507" s="264" t="s">
        <v>3545</v>
      </c>
      <c r="B1507" s="28"/>
      <c r="C1507" s="241"/>
      <c r="D1507" s="314" t="s">
        <v>129</v>
      </c>
      <c r="E1507" s="49">
        <f t="shared" si="18"/>
        <v>0</v>
      </c>
      <c r="F1507" s="249">
        <f t="shared" si="19"/>
        <v>0</v>
      </c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18"/>
        <v>6</v>
      </c>
      <c r="F1508" s="249">
        <f t="shared" si="19"/>
        <v>0</v>
      </c>
    </row>
    <row r="1509" spans="1:11" s="49" customFormat="1" ht="18">
      <c r="A1509" s="264" t="s">
        <v>3318</v>
      </c>
      <c r="B1509" s="28"/>
      <c r="C1509" s="241"/>
      <c r="D1509" s="314" t="s">
        <v>129</v>
      </c>
      <c r="E1509" s="49">
        <f t="shared" si="18"/>
        <v>0</v>
      </c>
      <c r="F1509" s="249">
        <f t="shared" si="19"/>
        <v>0</v>
      </c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18"/>
        <v>0</v>
      </c>
      <c r="F1510" s="249">
        <f t="shared" si="19"/>
        <v>0</v>
      </c>
    </row>
    <row r="1511" spans="1:11" s="49" customFormat="1" ht="18">
      <c r="A1511" s="264" t="s">
        <v>3522</v>
      </c>
      <c r="B1511" s="28"/>
      <c r="C1511" s="28"/>
      <c r="D1511" s="314" t="s">
        <v>129</v>
      </c>
      <c r="E1511" s="49">
        <f t="shared" si="18"/>
        <v>0</v>
      </c>
      <c r="F1511" s="249">
        <f t="shared" si="19"/>
        <v>0</v>
      </c>
    </row>
    <row r="1512" spans="1:11" s="49" customFormat="1" ht="18">
      <c r="A1512" s="264" t="s">
        <v>3202</v>
      </c>
      <c r="B1512" s="28"/>
      <c r="C1512" s="28"/>
      <c r="D1512" s="314" t="s">
        <v>129</v>
      </c>
      <c r="E1512" s="49">
        <f t="shared" si="18"/>
        <v>0</v>
      </c>
      <c r="F1512" s="249">
        <f t="shared" si="19"/>
        <v>0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18"/>
        <v>12</v>
      </c>
      <c r="F1513" s="249">
        <f t="shared" si="19"/>
        <v>11</v>
      </c>
      <c r="H1513" s="49">
        <v>2</v>
      </c>
      <c r="I1513" s="49">
        <v>7</v>
      </c>
      <c r="J1513" s="49">
        <v>2</v>
      </c>
    </row>
    <row r="1514" spans="1:11" s="49" customFormat="1" ht="18">
      <c r="A1514" s="264" t="s">
        <v>3544</v>
      </c>
      <c r="B1514" s="505"/>
      <c r="C1514" s="505"/>
      <c r="D1514" s="314" t="s">
        <v>129</v>
      </c>
      <c r="E1514" s="49">
        <f t="shared" si="18"/>
        <v>0</v>
      </c>
      <c r="F1514" s="249">
        <f t="shared" si="19"/>
        <v>0</v>
      </c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18"/>
        <v>40</v>
      </c>
      <c r="F1515" s="249">
        <f t="shared" si="19"/>
        <v>21</v>
      </c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18"/>
        <v>7</v>
      </c>
      <c r="F1516" s="249">
        <f t="shared" si="19"/>
        <v>131</v>
      </c>
      <c r="H1516" s="49">
        <v>125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18"/>
        <v>1</v>
      </c>
      <c r="F1517" s="249">
        <f t="shared" si="19"/>
        <v>0</v>
      </c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18"/>
        <v>1</v>
      </c>
      <c r="F1518" s="249">
        <f t="shared" si="19"/>
        <v>49</v>
      </c>
      <c r="H1518" s="49">
        <v>13</v>
      </c>
      <c r="I1518" s="49">
        <v>35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0">COUNTIF($A$797:$BHE$870,A1519)</f>
        <v>6</v>
      </c>
      <c r="F1519" s="249">
        <f t="shared" si="19"/>
        <v>24</v>
      </c>
      <c r="H1519" s="49">
        <v>24</v>
      </c>
    </row>
    <row r="1520" spans="1:11" s="49" customFormat="1" ht="18">
      <c r="A1520" s="264" t="s">
        <v>3161</v>
      </c>
      <c r="B1520" s="505"/>
      <c r="C1520" s="505"/>
      <c r="D1520" s="314" t="s">
        <v>129</v>
      </c>
      <c r="E1520" s="49">
        <f t="shared" si="20"/>
        <v>0</v>
      </c>
      <c r="F1520" s="249">
        <f t="shared" ref="F1520:F1583" si="21">SUM(G1520:K1520)</f>
        <v>0</v>
      </c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0"/>
        <v>6</v>
      </c>
      <c r="F1521" s="249">
        <f t="shared" si="21"/>
        <v>4</v>
      </c>
      <c r="H1521" s="49">
        <v>4</v>
      </c>
    </row>
    <row r="1522" spans="1:11" s="49" customFormat="1" ht="18">
      <c r="A1522" s="264" t="s">
        <v>3269</v>
      </c>
      <c r="B1522" s="28"/>
      <c r="C1522" s="28"/>
      <c r="D1522" s="314" t="s">
        <v>129</v>
      </c>
      <c r="E1522" s="49">
        <f t="shared" si="20"/>
        <v>0</v>
      </c>
      <c r="F1522" s="249">
        <f t="shared" si="21"/>
        <v>13</v>
      </c>
      <c r="I1522" s="49">
        <v>13</v>
      </c>
    </row>
    <row r="1523" spans="1:11" s="49" customFormat="1" ht="18">
      <c r="A1523" s="264" t="s">
        <v>3378</v>
      </c>
      <c r="B1523" s="241"/>
      <c r="C1523" s="241"/>
      <c r="D1523" s="314" t="s">
        <v>129</v>
      </c>
      <c r="E1523" s="49">
        <f t="shared" si="20"/>
        <v>0</v>
      </c>
      <c r="F1523" s="249">
        <f t="shared" si="21"/>
        <v>0</v>
      </c>
    </row>
    <row r="1524" spans="1:11" s="49" customFormat="1" ht="18">
      <c r="A1524" s="264" t="s">
        <v>3440</v>
      </c>
      <c r="B1524" s="28"/>
      <c r="C1524" s="28"/>
      <c r="D1524" s="314" t="s">
        <v>129</v>
      </c>
      <c r="E1524" s="49">
        <f t="shared" si="20"/>
        <v>0</v>
      </c>
      <c r="F1524" s="249">
        <f t="shared" si="21"/>
        <v>0</v>
      </c>
    </row>
    <row r="1525" spans="1:11" s="49" customFormat="1" ht="18">
      <c r="A1525" s="264" t="s">
        <v>3338</v>
      </c>
      <c r="B1525" s="505"/>
      <c r="C1525" s="505"/>
      <c r="D1525" s="314" t="s">
        <v>129</v>
      </c>
      <c r="E1525" s="49">
        <f t="shared" si="20"/>
        <v>0</v>
      </c>
      <c r="F1525" s="249">
        <f t="shared" si="21"/>
        <v>0</v>
      </c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0"/>
        <v>0</v>
      </c>
      <c r="F1526" s="249">
        <f t="shared" si="21"/>
        <v>0</v>
      </c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0"/>
        <v>50</v>
      </c>
      <c r="F1527" s="249">
        <f t="shared" si="21"/>
        <v>103</v>
      </c>
      <c r="H1527" s="49">
        <v>2</v>
      </c>
      <c r="I1527" s="49">
        <v>54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0"/>
        <v>0</v>
      </c>
      <c r="F1528" s="249">
        <f t="shared" si="21"/>
        <v>0</v>
      </c>
      <c r="K1528" s="174"/>
    </row>
    <row r="1529" spans="1:11" s="49" customFormat="1" ht="18">
      <c r="A1529" s="264" t="s">
        <v>2535</v>
      </c>
      <c r="B1529" s="505"/>
      <c r="C1529" s="505"/>
      <c r="D1529" s="314" t="s">
        <v>129</v>
      </c>
      <c r="E1529" s="49">
        <f t="shared" si="20"/>
        <v>0</v>
      </c>
      <c r="F1529" s="249">
        <f t="shared" si="21"/>
        <v>0</v>
      </c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0"/>
        <v>5</v>
      </c>
      <c r="F1530" s="249">
        <f t="shared" si="21"/>
        <v>103</v>
      </c>
      <c r="I1530" s="49">
        <v>68</v>
      </c>
      <c r="J1530" s="49">
        <v>35</v>
      </c>
    </row>
    <row r="1531" spans="1:11" s="49" customFormat="1" ht="18">
      <c r="A1531" s="264" t="s">
        <v>3310</v>
      </c>
      <c r="B1531" s="28"/>
      <c r="C1531" s="241"/>
      <c r="D1531" s="314" t="s">
        <v>129</v>
      </c>
      <c r="E1531" s="49">
        <f t="shared" si="20"/>
        <v>1</v>
      </c>
      <c r="F1531" s="249">
        <f t="shared" si="21"/>
        <v>0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0"/>
        <v>12</v>
      </c>
      <c r="F1532" s="249">
        <f t="shared" si="21"/>
        <v>33</v>
      </c>
      <c r="H1532" s="49">
        <v>30</v>
      </c>
      <c r="I1532" s="49">
        <v>3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0"/>
        <v>0</v>
      </c>
      <c r="F1533" s="249">
        <f t="shared" si="21"/>
        <v>0</v>
      </c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0"/>
        <v>0</v>
      </c>
      <c r="F1534" s="249">
        <f t="shared" si="21"/>
        <v>0</v>
      </c>
    </row>
    <row r="1535" spans="1:11" s="49" customFormat="1" ht="18">
      <c r="A1535" s="264" t="s">
        <v>2088</v>
      </c>
      <c r="B1535" s="505"/>
      <c r="C1535" s="241"/>
      <c r="D1535" s="314" t="s">
        <v>132</v>
      </c>
      <c r="E1535" s="49">
        <f t="shared" si="20"/>
        <v>1</v>
      </c>
      <c r="F1535" s="249">
        <f t="shared" si="21"/>
        <v>0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0"/>
        <v>4</v>
      </c>
      <c r="F1536" s="249">
        <f t="shared" si="21"/>
        <v>0</v>
      </c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0"/>
        <v>0</v>
      </c>
      <c r="F1537" s="249">
        <f t="shared" si="21"/>
        <v>0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0"/>
        <v>6</v>
      </c>
      <c r="F1538" s="249">
        <f t="shared" si="21"/>
        <v>58</v>
      </c>
      <c r="H1538" s="49">
        <v>3</v>
      </c>
      <c r="I1538" s="49">
        <v>24</v>
      </c>
      <c r="J1538" s="49">
        <v>31</v>
      </c>
    </row>
    <row r="1539" spans="1:10" s="49" customFormat="1" ht="18">
      <c r="A1539" s="264" t="s">
        <v>3107</v>
      </c>
      <c r="B1539" s="28"/>
      <c r="C1539" s="241"/>
      <c r="D1539" s="314" t="s">
        <v>129</v>
      </c>
      <c r="E1539" s="49">
        <f t="shared" si="20"/>
        <v>0</v>
      </c>
      <c r="F1539" s="249">
        <f t="shared" si="21"/>
        <v>0</v>
      </c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0"/>
        <v>0</v>
      </c>
      <c r="F1540" s="249">
        <f t="shared" si="21"/>
        <v>0</v>
      </c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0"/>
        <v>0</v>
      </c>
      <c r="F1541" s="249">
        <f t="shared" si="21"/>
        <v>0</v>
      </c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0"/>
        <v>4</v>
      </c>
      <c r="F1542" s="249">
        <f t="shared" si="21"/>
        <v>37</v>
      </c>
      <c r="H1542" s="49">
        <v>36</v>
      </c>
      <c r="I1542" s="49">
        <v>1</v>
      </c>
    </row>
    <row r="1543" spans="1:10" s="49" customFormat="1" ht="18">
      <c r="A1543" s="264" t="s">
        <v>3125</v>
      </c>
      <c r="B1543" s="28"/>
      <c r="C1543" s="28"/>
      <c r="D1543" s="314" t="s">
        <v>129</v>
      </c>
      <c r="E1543" s="49">
        <f t="shared" si="20"/>
        <v>0</v>
      </c>
      <c r="F1543" s="249">
        <f t="shared" si="21"/>
        <v>0</v>
      </c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0"/>
        <v>35</v>
      </c>
      <c r="F1544" s="249">
        <f t="shared" si="21"/>
        <v>167</v>
      </c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0"/>
        <v>6</v>
      </c>
      <c r="F1545" s="249">
        <f t="shared" si="21"/>
        <v>0</v>
      </c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0"/>
        <v>9</v>
      </c>
      <c r="F1546" s="249">
        <f t="shared" si="21"/>
        <v>15</v>
      </c>
      <c r="H1546" s="49">
        <v>15</v>
      </c>
    </row>
    <row r="1547" spans="1:10" s="49" customFormat="1" ht="18">
      <c r="A1547" s="264" t="s">
        <v>3340</v>
      </c>
      <c r="B1547" s="28"/>
      <c r="C1547" s="28"/>
      <c r="D1547" s="314" t="s">
        <v>129</v>
      </c>
      <c r="E1547" s="49">
        <f t="shared" si="20"/>
        <v>0</v>
      </c>
      <c r="F1547" s="249">
        <f t="shared" si="21"/>
        <v>0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0"/>
        <v>0</v>
      </c>
      <c r="F1548" s="249">
        <f t="shared" si="21"/>
        <v>0</v>
      </c>
    </row>
    <row r="1549" spans="1:10" s="49" customFormat="1" ht="18">
      <c r="A1549" s="264" t="s">
        <v>3239</v>
      </c>
      <c r="B1549" s="28"/>
      <c r="C1549" s="241"/>
      <c r="D1549" s="314" t="s">
        <v>129</v>
      </c>
      <c r="E1549" s="49">
        <f t="shared" si="20"/>
        <v>0</v>
      </c>
      <c r="F1549" s="249">
        <f t="shared" si="21"/>
        <v>0</v>
      </c>
    </row>
    <row r="1550" spans="1:10" s="49" customFormat="1" ht="18">
      <c r="A1550" s="264" t="s">
        <v>3157</v>
      </c>
      <c r="B1550" s="28"/>
      <c r="C1550" s="28"/>
      <c r="D1550" s="314" t="s">
        <v>129</v>
      </c>
      <c r="E1550" s="49">
        <f t="shared" si="20"/>
        <v>0</v>
      </c>
      <c r="F1550" s="249">
        <f t="shared" si="21"/>
        <v>0</v>
      </c>
    </row>
    <row r="1551" spans="1:10" s="49" customFormat="1" ht="18">
      <c r="A1551" s="264" t="s">
        <v>3289</v>
      </c>
      <c r="B1551" s="28"/>
      <c r="C1551" s="28"/>
      <c r="D1551" s="314" t="s">
        <v>129</v>
      </c>
      <c r="E1551" s="49">
        <f t="shared" si="20"/>
        <v>0</v>
      </c>
      <c r="F1551" s="249">
        <f t="shared" si="21"/>
        <v>0</v>
      </c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0"/>
        <v>16</v>
      </c>
      <c r="F1552" s="249">
        <f t="shared" si="21"/>
        <v>18</v>
      </c>
      <c r="I1552" s="49">
        <v>4</v>
      </c>
      <c r="J1552" s="49">
        <v>14</v>
      </c>
    </row>
    <row r="1553" spans="1:10" s="49" customFormat="1" ht="18">
      <c r="A1553" s="264" t="s">
        <v>3475</v>
      </c>
      <c r="B1553" s="28"/>
      <c r="C1553" s="241"/>
      <c r="D1553" s="314" t="s">
        <v>130</v>
      </c>
      <c r="E1553" s="49">
        <f t="shared" si="20"/>
        <v>53</v>
      </c>
      <c r="F1553" s="249">
        <f t="shared" si="21"/>
        <v>0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0"/>
        <v>3</v>
      </c>
      <c r="F1554" s="249">
        <f t="shared" si="21"/>
        <v>0</v>
      </c>
    </row>
    <row r="1555" spans="1:10" s="49" customFormat="1" ht="18">
      <c r="A1555" s="264" t="s">
        <v>3323</v>
      </c>
      <c r="B1555" s="28"/>
      <c r="C1555" s="28"/>
      <c r="D1555" s="314" t="s">
        <v>130</v>
      </c>
      <c r="E1555" s="49">
        <f t="shared" si="20"/>
        <v>2</v>
      </c>
      <c r="F1555" s="249">
        <f t="shared" si="21"/>
        <v>0</v>
      </c>
    </row>
    <row r="1556" spans="1:10" s="49" customFormat="1" ht="18">
      <c r="A1556" s="264" t="s">
        <v>3332</v>
      </c>
      <c r="B1556" s="505"/>
      <c r="C1556" s="505"/>
      <c r="D1556" s="314" t="s">
        <v>129</v>
      </c>
      <c r="E1556" s="49">
        <f t="shared" si="20"/>
        <v>0</v>
      </c>
      <c r="F1556" s="249">
        <f t="shared" si="21"/>
        <v>0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0"/>
        <v>0</v>
      </c>
      <c r="F1557" s="249">
        <f t="shared" si="21"/>
        <v>0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0"/>
        <v>79</v>
      </c>
      <c r="F1558" s="249">
        <f t="shared" si="21"/>
        <v>40</v>
      </c>
      <c r="I1558" s="49">
        <v>40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0"/>
        <v>1</v>
      </c>
      <c r="F1559" s="249">
        <f t="shared" si="21"/>
        <v>0</v>
      </c>
    </row>
    <row r="1560" spans="1:10" s="49" customFormat="1" ht="18">
      <c r="A1560" s="264" t="s">
        <v>3279</v>
      </c>
      <c r="B1560" s="28"/>
      <c r="C1560" s="28"/>
      <c r="D1560" s="314" t="s">
        <v>129</v>
      </c>
      <c r="E1560" s="49">
        <f t="shared" si="20"/>
        <v>1</v>
      </c>
      <c r="F1560" s="249">
        <f t="shared" si="21"/>
        <v>0</v>
      </c>
    </row>
    <row r="1561" spans="1:10" s="49" customFormat="1" ht="18">
      <c r="A1561" s="264" t="s">
        <v>505</v>
      </c>
      <c r="B1561" s="505"/>
      <c r="C1561" s="241"/>
      <c r="D1561" s="314" t="s">
        <v>138</v>
      </c>
      <c r="E1561" s="49">
        <f t="shared" si="20"/>
        <v>13</v>
      </c>
      <c r="F1561" s="249">
        <f t="shared" si="21"/>
        <v>57</v>
      </c>
      <c r="H1561" s="49">
        <v>50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0"/>
        <v>0</v>
      </c>
      <c r="F1562" s="249">
        <f t="shared" si="21"/>
        <v>6</v>
      </c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0"/>
        <v>0</v>
      </c>
      <c r="F1563" s="249">
        <f t="shared" si="21"/>
        <v>0</v>
      </c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0"/>
        <v>4</v>
      </c>
      <c r="F1564" s="249">
        <f t="shared" si="21"/>
        <v>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0"/>
        <v>2</v>
      </c>
      <c r="F1565" s="249">
        <f t="shared" si="21"/>
        <v>0</v>
      </c>
    </row>
    <row r="1566" spans="1:10" s="49" customFormat="1" ht="18.75">
      <c r="A1566" s="264" t="s">
        <v>521</v>
      </c>
      <c r="B1566" s="433"/>
      <c r="C1566" s="28"/>
      <c r="D1566" s="314" t="s">
        <v>135</v>
      </c>
      <c r="E1566" s="49">
        <f t="shared" si="20"/>
        <v>1</v>
      </c>
      <c r="F1566" s="249">
        <f t="shared" si="21"/>
        <v>0</v>
      </c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0"/>
        <v>3</v>
      </c>
      <c r="F1567" s="249">
        <f t="shared" si="21"/>
        <v>6</v>
      </c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0"/>
        <v>22</v>
      </c>
      <c r="F1568" s="249">
        <f t="shared" si="21"/>
        <v>248</v>
      </c>
      <c r="H1568" s="49">
        <v>248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0"/>
        <v>4</v>
      </c>
      <c r="F1569" s="249">
        <f t="shared" si="21"/>
        <v>0</v>
      </c>
    </row>
    <row r="1570" spans="1:10" s="49" customFormat="1" ht="18">
      <c r="A1570" s="264" t="s">
        <v>3184</v>
      </c>
      <c r="B1570" s="28"/>
      <c r="C1570" s="28"/>
      <c r="D1570" s="314" t="s">
        <v>129</v>
      </c>
      <c r="E1570" s="49">
        <f t="shared" si="20"/>
        <v>0</v>
      </c>
      <c r="F1570" s="249">
        <f t="shared" si="21"/>
        <v>0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0"/>
        <v>0</v>
      </c>
      <c r="F1571" s="249">
        <f t="shared" si="21"/>
        <v>0</v>
      </c>
    </row>
    <row r="1572" spans="1:10" s="49" customFormat="1" ht="18">
      <c r="A1572" s="264" t="s">
        <v>3109</v>
      </c>
      <c r="B1572" s="505"/>
      <c r="C1572" s="505"/>
      <c r="D1572" s="314" t="s">
        <v>129</v>
      </c>
      <c r="E1572" s="49">
        <f t="shared" si="20"/>
        <v>0</v>
      </c>
      <c r="F1572" s="249">
        <f t="shared" si="21"/>
        <v>0</v>
      </c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0"/>
        <v>0</v>
      </c>
      <c r="F1573" s="249">
        <f t="shared" si="21"/>
        <v>0</v>
      </c>
    </row>
    <row r="1574" spans="1:10" s="49" customFormat="1" ht="18">
      <c r="A1574" s="264" t="s">
        <v>1981</v>
      </c>
      <c r="B1574" s="505"/>
      <c r="C1574" s="505"/>
      <c r="D1574" s="314" t="s">
        <v>129</v>
      </c>
      <c r="E1574" s="49">
        <f t="shared" si="20"/>
        <v>1</v>
      </c>
      <c r="F1574" s="249">
        <f t="shared" si="21"/>
        <v>0</v>
      </c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0"/>
        <v>0</v>
      </c>
      <c r="F1575" s="249">
        <f t="shared" si="21"/>
        <v>0</v>
      </c>
    </row>
    <row r="1576" spans="1:10" s="49" customFormat="1" ht="18">
      <c r="A1576" s="264" t="s">
        <v>3505</v>
      </c>
      <c r="B1576" s="28"/>
      <c r="C1576" s="28"/>
      <c r="D1576" s="314" t="s">
        <v>129</v>
      </c>
      <c r="E1576" s="49">
        <f t="shared" si="20"/>
        <v>0</v>
      </c>
      <c r="F1576" s="249">
        <f t="shared" si="21"/>
        <v>0</v>
      </c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0"/>
        <v>1</v>
      </c>
      <c r="F1577" s="249">
        <f t="shared" si="21"/>
        <v>4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3"/>
      <c r="C1578" s="241"/>
      <c r="D1578" s="314" t="s">
        <v>135</v>
      </c>
      <c r="E1578" s="49">
        <f t="shared" si="20"/>
        <v>2</v>
      </c>
      <c r="F1578" s="249">
        <f t="shared" si="21"/>
        <v>0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0"/>
        <v>0</v>
      </c>
      <c r="F1579" s="249">
        <f t="shared" si="21"/>
        <v>0</v>
      </c>
    </row>
    <row r="1580" spans="1:10" s="49" customFormat="1" ht="18">
      <c r="A1580" s="264" t="s">
        <v>3345</v>
      </c>
      <c r="B1580" s="241"/>
      <c r="C1580" s="241"/>
      <c r="D1580" s="314" t="s">
        <v>129</v>
      </c>
      <c r="E1580" s="49">
        <f t="shared" si="20"/>
        <v>0</v>
      </c>
      <c r="F1580" s="249">
        <f t="shared" si="21"/>
        <v>0</v>
      </c>
    </row>
    <row r="1581" spans="1:10" s="49" customFormat="1" ht="18">
      <c r="A1581" s="264" t="s">
        <v>3456</v>
      </c>
      <c r="B1581" s="505"/>
      <c r="C1581" s="28"/>
      <c r="D1581" s="314" t="s">
        <v>132</v>
      </c>
      <c r="E1581" s="49">
        <f t="shared" si="20"/>
        <v>2</v>
      </c>
      <c r="F1581" s="249">
        <f t="shared" si="21"/>
        <v>0</v>
      </c>
    </row>
    <row r="1582" spans="1:10" s="49" customFormat="1" ht="18">
      <c r="A1582" s="264" t="s">
        <v>3503</v>
      </c>
      <c r="B1582" s="505"/>
      <c r="C1582" s="505"/>
      <c r="D1582" s="314" t="s">
        <v>129</v>
      </c>
      <c r="E1582" s="49">
        <f t="shared" si="20"/>
        <v>0</v>
      </c>
      <c r="F1582" s="249">
        <f t="shared" si="21"/>
        <v>0</v>
      </c>
    </row>
    <row r="1583" spans="1:10" s="49" customFormat="1" ht="18">
      <c r="A1583" s="435" t="s">
        <v>2580</v>
      </c>
      <c r="B1583" s="241"/>
      <c r="C1583" s="28"/>
      <c r="D1583" s="314" t="s">
        <v>132</v>
      </c>
      <c r="E1583" s="49">
        <f t="shared" ref="E1583:E1646" si="22">COUNTIF($A$797:$BHE$870,A1583)</f>
        <v>2</v>
      </c>
      <c r="F1583" s="249">
        <f t="shared" si="21"/>
        <v>5</v>
      </c>
      <c r="I1583" s="49">
        <v>5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2"/>
        <v>7</v>
      </c>
      <c r="F1584" s="249">
        <f t="shared" ref="F1584:F1647" si="23">SUM(G1584:K1584)</f>
        <v>74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2"/>
        <v>4</v>
      </c>
      <c r="F1585" s="249">
        <f t="shared" si="23"/>
        <v>63</v>
      </c>
      <c r="H1585" s="49">
        <v>42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2"/>
        <v>0</v>
      </c>
      <c r="F1586" s="249">
        <f t="shared" si="23"/>
        <v>0</v>
      </c>
    </row>
    <row r="1587" spans="1:11" s="49" customFormat="1" ht="18">
      <c r="A1587" s="264" t="s">
        <v>3186</v>
      </c>
      <c r="B1587" s="28"/>
      <c r="C1587" s="28"/>
      <c r="D1587" s="314" t="s">
        <v>129</v>
      </c>
      <c r="E1587" s="49">
        <f t="shared" si="22"/>
        <v>0</v>
      </c>
      <c r="F1587" s="249">
        <f t="shared" si="23"/>
        <v>0</v>
      </c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2"/>
        <v>3</v>
      </c>
      <c r="F1588" s="249">
        <f t="shared" si="23"/>
        <v>0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2"/>
        <v>0</v>
      </c>
      <c r="F1589" s="249">
        <f t="shared" si="23"/>
        <v>0</v>
      </c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2"/>
        <v>0</v>
      </c>
      <c r="F1590" s="249">
        <f t="shared" si="23"/>
        <v>0</v>
      </c>
    </row>
    <row r="1591" spans="1:11" s="49" customFormat="1" ht="18">
      <c r="A1591" s="264" t="s">
        <v>3551</v>
      </c>
      <c r="B1591" s="28"/>
      <c r="C1591" s="28"/>
      <c r="D1591" s="314" t="s">
        <v>129</v>
      </c>
      <c r="E1591" s="49">
        <f t="shared" si="22"/>
        <v>0</v>
      </c>
      <c r="F1591" s="249">
        <f t="shared" si="23"/>
        <v>0</v>
      </c>
    </row>
    <row r="1592" spans="1:11" s="49" customFormat="1" ht="18">
      <c r="A1592" s="264" t="s">
        <v>3464</v>
      </c>
      <c r="B1592" s="28"/>
      <c r="C1592" s="28"/>
      <c r="D1592" s="314" t="s">
        <v>129</v>
      </c>
      <c r="E1592" s="49">
        <f t="shared" si="22"/>
        <v>0</v>
      </c>
      <c r="F1592" s="249">
        <f t="shared" si="23"/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2"/>
        <v>1</v>
      </c>
      <c r="F1593" s="249">
        <f t="shared" si="23"/>
        <v>0</v>
      </c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2"/>
        <v>21</v>
      </c>
      <c r="F1594" s="249">
        <f t="shared" si="23"/>
        <v>24</v>
      </c>
      <c r="H1594" s="49">
        <v>24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2"/>
        <v>2</v>
      </c>
      <c r="F1595" s="249">
        <f t="shared" si="23"/>
        <v>75</v>
      </c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2"/>
        <v>60</v>
      </c>
      <c r="F1596" s="249">
        <f t="shared" si="23"/>
        <v>597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5"/>
      <c r="C1597" s="505"/>
      <c r="D1597" s="314" t="s">
        <v>129</v>
      </c>
      <c r="E1597" s="49">
        <f t="shared" si="22"/>
        <v>0</v>
      </c>
      <c r="F1597" s="249">
        <f t="shared" si="23"/>
        <v>0</v>
      </c>
    </row>
    <row r="1598" spans="1:11" s="49" customFormat="1" ht="18">
      <c r="A1598" s="434" t="s">
        <v>1797</v>
      </c>
      <c r="B1598" s="241"/>
      <c r="C1598" s="241"/>
      <c r="D1598" s="314" t="s">
        <v>129</v>
      </c>
      <c r="E1598" s="49">
        <f t="shared" si="22"/>
        <v>0</v>
      </c>
      <c r="F1598" s="249">
        <f t="shared" si="23"/>
        <v>0</v>
      </c>
      <c r="K1598" s="174"/>
    </row>
    <row r="1599" spans="1:11" s="49" customFormat="1" ht="18">
      <c r="A1599" s="264" t="s">
        <v>3496</v>
      </c>
      <c r="B1599" s="28"/>
      <c r="C1599" s="241"/>
      <c r="D1599" s="314" t="s">
        <v>129</v>
      </c>
      <c r="E1599" s="49">
        <f t="shared" si="22"/>
        <v>0</v>
      </c>
      <c r="F1599" s="249">
        <f t="shared" si="23"/>
        <v>0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2"/>
        <v>4</v>
      </c>
      <c r="F1600" s="249">
        <f t="shared" si="23"/>
        <v>25</v>
      </c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2"/>
        <v>30</v>
      </c>
      <c r="F1601" s="249">
        <f t="shared" si="23"/>
        <v>27</v>
      </c>
      <c r="H1601" s="49">
        <v>27</v>
      </c>
    </row>
    <row r="1602" spans="1:11" s="49" customFormat="1" ht="18">
      <c r="A1602" s="264" t="s">
        <v>2569</v>
      </c>
      <c r="B1602" s="505"/>
      <c r="C1602" s="505"/>
      <c r="D1602" s="314" t="s">
        <v>129</v>
      </c>
      <c r="E1602" s="49">
        <f t="shared" si="22"/>
        <v>1</v>
      </c>
      <c r="F1602" s="249">
        <f t="shared" si="23"/>
        <v>0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2"/>
        <v>6</v>
      </c>
      <c r="F1603" s="249">
        <f t="shared" si="23"/>
        <v>15</v>
      </c>
      <c r="I1603" s="49">
        <v>15</v>
      </c>
    </row>
    <row r="1604" spans="1:11" s="49" customFormat="1" ht="18">
      <c r="A1604" s="434" t="s">
        <v>1803</v>
      </c>
      <c r="B1604" s="28"/>
      <c r="C1604" s="241"/>
      <c r="D1604" s="314" t="s">
        <v>137</v>
      </c>
      <c r="E1604" s="49">
        <f t="shared" si="22"/>
        <v>23</v>
      </c>
      <c r="F1604" s="249">
        <f t="shared" si="23"/>
        <v>27</v>
      </c>
      <c r="H1604" s="49">
        <v>10</v>
      </c>
      <c r="J1604" s="49">
        <v>17</v>
      </c>
    </row>
    <row r="1605" spans="1:11" s="49" customFormat="1" ht="18">
      <c r="A1605" s="264" t="s">
        <v>3435</v>
      </c>
      <c r="D1605" s="314" t="s">
        <v>129</v>
      </c>
      <c r="E1605" s="49">
        <f t="shared" si="22"/>
        <v>0</v>
      </c>
      <c r="F1605" s="249">
        <f t="shared" si="23"/>
        <v>0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2"/>
        <v>0</v>
      </c>
      <c r="F1606" s="249">
        <f t="shared" si="23"/>
        <v>0</v>
      </c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2"/>
        <v>0</v>
      </c>
      <c r="F1607" s="249">
        <f t="shared" si="23"/>
        <v>0</v>
      </c>
    </row>
    <row r="1608" spans="1:11" s="49" customFormat="1" ht="18">
      <c r="A1608" s="264" t="s">
        <v>3293</v>
      </c>
      <c r="B1608" s="28"/>
      <c r="C1608" s="28"/>
      <c r="D1608" s="314" t="s">
        <v>129</v>
      </c>
      <c r="E1608" s="49">
        <f t="shared" si="22"/>
        <v>0</v>
      </c>
      <c r="F1608" s="249">
        <f t="shared" si="23"/>
        <v>0</v>
      </c>
      <c r="K1608" s="28"/>
    </row>
    <row r="1609" spans="1:11" s="49" customFormat="1" ht="18">
      <c r="A1609" s="264" t="s">
        <v>3106</v>
      </c>
      <c r="B1609" s="28"/>
      <c r="C1609" s="28"/>
      <c r="D1609" s="314" t="s">
        <v>129</v>
      </c>
      <c r="E1609" s="49">
        <f t="shared" si="22"/>
        <v>0</v>
      </c>
      <c r="F1609" s="249">
        <f t="shared" si="23"/>
        <v>0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2"/>
        <v>5</v>
      </c>
      <c r="F1610" s="249">
        <f t="shared" si="23"/>
        <v>1</v>
      </c>
      <c r="H1610" s="49">
        <v>1</v>
      </c>
    </row>
    <row r="1611" spans="1:11" s="49" customFormat="1" ht="18">
      <c r="A1611" s="264" t="s">
        <v>3335</v>
      </c>
      <c r="B1611" s="28"/>
      <c r="C1611" s="28"/>
      <c r="D1611" s="314" t="s">
        <v>129</v>
      </c>
      <c r="E1611" s="49">
        <f t="shared" si="22"/>
        <v>0</v>
      </c>
      <c r="F1611" s="249">
        <f t="shared" si="23"/>
        <v>0</v>
      </c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2"/>
        <v>1</v>
      </c>
      <c r="F1612" s="249">
        <f t="shared" si="23"/>
        <v>0</v>
      </c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2"/>
        <v>1</v>
      </c>
      <c r="F1613" s="249">
        <f t="shared" si="23"/>
        <v>0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2"/>
        <v>110</v>
      </c>
      <c r="F1614" s="249">
        <f t="shared" si="23"/>
        <v>204</v>
      </c>
      <c r="H1614" s="49">
        <v>129</v>
      </c>
      <c r="I1614" s="49">
        <v>75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2"/>
        <v>2</v>
      </c>
      <c r="F1615" s="249">
        <f t="shared" si="23"/>
        <v>0</v>
      </c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2"/>
        <v>1</v>
      </c>
      <c r="F1616" s="249">
        <f t="shared" si="23"/>
        <v>0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2"/>
        <v>3</v>
      </c>
      <c r="F1617" s="249">
        <f t="shared" si="23"/>
        <v>27</v>
      </c>
      <c r="H1617" s="49">
        <v>27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2"/>
        <v>69</v>
      </c>
      <c r="F1618" s="249">
        <f t="shared" si="23"/>
        <v>292</v>
      </c>
      <c r="H1618" s="49">
        <v>214</v>
      </c>
      <c r="I1618" s="49">
        <v>44</v>
      </c>
      <c r="J1618" s="49">
        <v>34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2"/>
        <v>0</v>
      </c>
      <c r="F1619" s="249">
        <f t="shared" si="23"/>
        <v>0</v>
      </c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2"/>
        <v>8</v>
      </c>
      <c r="F1620" s="249">
        <f t="shared" si="23"/>
        <v>49</v>
      </c>
      <c r="H1620" s="49">
        <v>25</v>
      </c>
      <c r="I1620" s="49">
        <v>3</v>
      </c>
      <c r="J1620" s="49">
        <v>21</v>
      </c>
    </row>
    <row r="1621" spans="1:10" s="49" customFormat="1" ht="18">
      <c r="A1621" s="264" t="s">
        <v>3118</v>
      </c>
      <c r="B1621" s="28"/>
      <c r="C1621" s="241"/>
      <c r="D1621" s="314" t="s">
        <v>132</v>
      </c>
      <c r="E1621" s="49">
        <f t="shared" si="22"/>
        <v>8</v>
      </c>
      <c r="F1621" s="249">
        <f t="shared" si="23"/>
        <v>31</v>
      </c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3483</v>
      </c>
      <c r="B1622" s="28"/>
      <c r="C1622" s="241"/>
      <c r="D1622" s="314" t="s">
        <v>129</v>
      </c>
      <c r="E1622" s="49">
        <f t="shared" si="22"/>
        <v>1</v>
      </c>
      <c r="F1622" s="249">
        <f t="shared" si="23"/>
        <v>0</v>
      </c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2"/>
        <v>70</v>
      </c>
      <c r="F1623" s="249">
        <f t="shared" si="23"/>
        <v>115</v>
      </c>
      <c r="H1623" s="49">
        <v>115</v>
      </c>
    </row>
    <row r="1624" spans="1:10" s="49" customFormat="1" ht="18">
      <c r="A1624" s="264" t="s">
        <v>3380</v>
      </c>
      <c r="B1624" s="28"/>
      <c r="C1624" s="28"/>
      <c r="D1624" s="314" t="s">
        <v>129</v>
      </c>
      <c r="E1624" s="49">
        <f t="shared" si="22"/>
        <v>0</v>
      </c>
      <c r="F1624" s="249">
        <f t="shared" si="23"/>
        <v>0</v>
      </c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2"/>
        <v>1</v>
      </c>
      <c r="F1625" s="249">
        <f t="shared" si="23"/>
        <v>2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2"/>
        <v>43</v>
      </c>
      <c r="F1626" s="249">
        <f t="shared" si="23"/>
        <v>65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5"/>
      <c r="C1627" s="28"/>
      <c r="D1627" s="314" t="s">
        <v>132</v>
      </c>
      <c r="E1627" s="49">
        <f t="shared" si="22"/>
        <v>11</v>
      </c>
      <c r="F1627" s="249">
        <f t="shared" si="23"/>
        <v>0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2"/>
        <v>7</v>
      </c>
      <c r="F1628" s="249">
        <f t="shared" si="23"/>
        <v>63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2"/>
        <v>6</v>
      </c>
      <c r="F1629" s="249">
        <f t="shared" si="23"/>
        <v>24</v>
      </c>
      <c r="H1629" s="49">
        <v>11</v>
      </c>
      <c r="I1629" s="49">
        <v>13</v>
      </c>
    </row>
    <row r="1630" spans="1:10" s="49" customFormat="1" ht="18">
      <c r="A1630" s="264" t="s">
        <v>532</v>
      </c>
      <c r="B1630" s="505"/>
      <c r="C1630" s="241"/>
      <c r="D1630" s="314" t="s">
        <v>138</v>
      </c>
      <c r="E1630" s="49">
        <f t="shared" si="22"/>
        <v>133</v>
      </c>
      <c r="F1630" s="249">
        <f t="shared" si="23"/>
        <v>592</v>
      </c>
      <c r="H1630" s="49">
        <v>592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2"/>
        <v>12</v>
      </c>
      <c r="F1631" s="249">
        <f t="shared" si="23"/>
        <v>11</v>
      </c>
      <c r="H1631" s="49">
        <v>11</v>
      </c>
    </row>
    <row r="1632" spans="1:10" s="49" customFormat="1" ht="18">
      <c r="A1632" s="264" t="s">
        <v>3471</v>
      </c>
      <c r="B1632" s="28"/>
      <c r="C1632" s="28"/>
      <c r="D1632" s="314" t="s">
        <v>129</v>
      </c>
      <c r="E1632" s="49">
        <f t="shared" si="22"/>
        <v>1</v>
      </c>
      <c r="F1632" s="249">
        <f t="shared" si="23"/>
        <v>0</v>
      </c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2"/>
        <v>0</v>
      </c>
      <c r="F1633" s="249">
        <f t="shared" si="23"/>
        <v>0</v>
      </c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2"/>
        <v>56</v>
      </c>
      <c r="F1634" s="249">
        <f t="shared" si="23"/>
        <v>6</v>
      </c>
      <c r="I1634" s="49">
        <v>6</v>
      </c>
    </row>
    <row r="1635" spans="1:10" s="49" customFormat="1" ht="18">
      <c r="A1635" s="264" t="s">
        <v>3528</v>
      </c>
      <c r="B1635" s="28"/>
      <c r="C1635" s="241"/>
      <c r="D1635" s="314" t="s">
        <v>129</v>
      </c>
      <c r="E1635" s="49">
        <f t="shared" si="22"/>
        <v>0</v>
      </c>
      <c r="F1635" s="249">
        <f t="shared" si="23"/>
        <v>0</v>
      </c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2"/>
        <v>23</v>
      </c>
      <c r="F1636" s="249">
        <f t="shared" si="23"/>
        <v>160</v>
      </c>
      <c r="H1636" s="49">
        <v>120</v>
      </c>
      <c r="I1636" s="49">
        <v>40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2"/>
        <v>1</v>
      </c>
      <c r="F1637" s="249">
        <f t="shared" si="23"/>
        <v>8</v>
      </c>
      <c r="J1637" s="49">
        <v>8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2"/>
        <v>9</v>
      </c>
      <c r="F1638" s="249">
        <f t="shared" si="23"/>
        <v>12</v>
      </c>
      <c r="H1638" s="49">
        <v>12</v>
      </c>
    </row>
    <row r="1639" spans="1:10" s="49" customFormat="1" ht="18">
      <c r="A1639" s="264" t="s">
        <v>3276</v>
      </c>
      <c r="B1639" s="28"/>
      <c r="C1639" s="28"/>
      <c r="D1639" s="314" t="s">
        <v>129</v>
      </c>
      <c r="E1639" s="49">
        <f t="shared" si="22"/>
        <v>0</v>
      </c>
      <c r="F1639" s="249">
        <f t="shared" si="23"/>
        <v>6</v>
      </c>
      <c r="J1639" s="49">
        <v>6</v>
      </c>
    </row>
    <row r="1640" spans="1:10" s="49" customFormat="1" ht="18">
      <c r="A1640" s="264" t="s">
        <v>3540</v>
      </c>
      <c r="B1640" s="28"/>
      <c r="C1640" s="28"/>
      <c r="D1640" s="314" t="s">
        <v>130</v>
      </c>
      <c r="E1640" s="49">
        <f t="shared" si="22"/>
        <v>2</v>
      </c>
      <c r="F1640" s="249">
        <f t="shared" si="23"/>
        <v>0</v>
      </c>
    </row>
    <row r="1641" spans="1:10" s="49" customFormat="1" ht="18">
      <c r="A1641" s="264" t="s">
        <v>3341</v>
      </c>
      <c r="B1641" s="28"/>
      <c r="C1641" s="28"/>
      <c r="D1641" s="314" t="s">
        <v>129</v>
      </c>
      <c r="E1641" s="49">
        <f t="shared" si="22"/>
        <v>0</v>
      </c>
      <c r="F1641" s="249">
        <f t="shared" si="23"/>
        <v>0</v>
      </c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2"/>
        <v>1</v>
      </c>
      <c r="F1642" s="249">
        <f t="shared" si="23"/>
        <v>11</v>
      </c>
      <c r="I1642" s="49">
        <v>7</v>
      </c>
      <c r="J1642" s="49">
        <v>4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2"/>
        <v>0</v>
      </c>
      <c r="F1643" s="249">
        <f t="shared" si="23"/>
        <v>0</v>
      </c>
    </row>
    <row r="1644" spans="1:10" s="49" customFormat="1" ht="18">
      <c r="A1644" s="264" t="s">
        <v>3261</v>
      </c>
      <c r="B1644" s="28"/>
      <c r="C1644" s="28"/>
      <c r="D1644" s="314" t="s">
        <v>129</v>
      </c>
      <c r="E1644" s="49">
        <f t="shared" si="22"/>
        <v>1</v>
      </c>
      <c r="F1644" s="249">
        <f t="shared" si="23"/>
        <v>0</v>
      </c>
    </row>
    <row r="1645" spans="1:10" s="49" customFormat="1" ht="18">
      <c r="A1645" s="264" t="s">
        <v>2663</v>
      </c>
      <c r="B1645" s="28"/>
      <c r="C1645" s="28"/>
      <c r="D1645" s="314" t="s">
        <v>129</v>
      </c>
      <c r="E1645" s="49">
        <f t="shared" si="22"/>
        <v>0</v>
      </c>
      <c r="F1645" s="249">
        <f t="shared" si="23"/>
        <v>25</v>
      </c>
      <c r="J1645" s="49">
        <v>25</v>
      </c>
    </row>
    <row r="1646" spans="1:10" s="49" customFormat="1" ht="18">
      <c r="A1646" s="434" t="s">
        <v>2108</v>
      </c>
      <c r="B1646" s="505"/>
      <c r="C1646" s="505"/>
      <c r="D1646" s="314" t="s">
        <v>129</v>
      </c>
      <c r="E1646" s="49">
        <f t="shared" si="22"/>
        <v>0</v>
      </c>
      <c r="F1646" s="249">
        <f t="shared" si="23"/>
        <v>8</v>
      </c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24">COUNTIF($A$797:$BHE$870,A1647)</f>
        <v>7</v>
      </c>
      <c r="F1647" s="249">
        <f t="shared" si="23"/>
        <v>0</v>
      </c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24"/>
        <v>7</v>
      </c>
      <c r="F1648" s="249">
        <f t="shared" ref="F1648:F1711" si="25">SUM(G1648:K1648)</f>
        <v>14</v>
      </c>
      <c r="H1648" s="49">
        <v>9</v>
      </c>
      <c r="J1648" s="49">
        <v>5</v>
      </c>
    </row>
    <row r="1649" spans="1:11" s="49" customFormat="1" ht="18">
      <c r="A1649" s="264" t="s">
        <v>3325</v>
      </c>
      <c r="B1649" s="28"/>
      <c r="C1649" s="241"/>
      <c r="D1649" s="314" t="s">
        <v>129</v>
      </c>
      <c r="E1649" s="49">
        <f t="shared" si="24"/>
        <v>0</v>
      </c>
      <c r="F1649" s="249">
        <f t="shared" si="25"/>
        <v>0</v>
      </c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24"/>
        <v>18</v>
      </c>
      <c r="F1650" s="249">
        <f t="shared" si="25"/>
        <v>0</v>
      </c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24"/>
        <v>1</v>
      </c>
      <c r="F1651" s="249">
        <f t="shared" si="25"/>
        <v>38</v>
      </c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24"/>
        <v>0</v>
      </c>
      <c r="F1652" s="249">
        <f t="shared" si="25"/>
        <v>0</v>
      </c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24"/>
        <v>0</v>
      </c>
      <c r="F1653" s="249">
        <f t="shared" si="25"/>
        <v>11</v>
      </c>
      <c r="H1653" s="49">
        <v>3</v>
      </c>
      <c r="I1653" s="49">
        <v>8</v>
      </c>
    </row>
    <row r="1654" spans="1:11" s="49" customFormat="1" ht="18">
      <c r="A1654" s="264" t="s">
        <v>1446</v>
      </c>
      <c r="B1654" s="505"/>
      <c r="C1654" s="505"/>
      <c r="D1654" s="314" t="s">
        <v>129</v>
      </c>
      <c r="E1654" s="49">
        <f t="shared" si="24"/>
        <v>0</v>
      </c>
      <c r="F1654" s="249">
        <f t="shared" si="25"/>
        <v>0</v>
      </c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24"/>
        <v>0</v>
      </c>
      <c r="F1655" s="249">
        <f t="shared" si="25"/>
        <v>0</v>
      </c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24"/>
        <v>1</v>
      </c>
      <c r="F1656" s="249">
        <f t="shared" si="25"/>
        <v>0</v>
      </c>
      <c r="K1656" s="174"/>
    </row>
    <row r="1657" spans="1:11" s="49" customFormat="1" ht="18">
      <c r="A1657" s="264" t="s">
        <v>3322</v>
      </c>
      <c r="B1657" s="241"/>
      <c r="C1657" s="241"/>
      <c r="D1657" s="314" t="s">
        <v>129</v>
      </c>
      <c r="E1657" s="49">
        <f t="shared" si="24"/>
        <v>0</v>
      </c>
      <c r="F1657" s="249">
        <f t="shared" si="25"/>
        <v>0</v>
      </c>
      <c r="K1657" s="174"/>
    </row>
    <row r="1658" spans="1:11" s="49" customFormat="1" ht="18">
      <c r="A1658" s="264" t="s">
        <v>3297</v>
      </c>
      <c r="B1658" s="28"/>
      <c r="C1658" s="28"/>
      <c r="D1658" s="314" t="s">
        <v>129</v>
      </c>
      <c r="E1658" s="49">
        <f t="shared" si="24"/>
        <v>0</v>
      </c>
      <c r="F1658" s="249">
        <f t="shared" si="25"/>
        <v>0</v>
      </c>
    </row>
    <row r="1659" spans="1:11" s="49" customFormat="1" ht="18">
      <c r="A1659" s="264" t="s">
        <v>3130</v>
      </c>
      <c r="B1659" s="28"/>
      <c r="C1659" s="241"/>
      <c r="D1659" s="1" t="s">
        <v>131</v>
      </c>
      <c r="E1659" s="49">
        <f t="shared" si="24"/>
        <v>3</v>
      </c>
      <c r="F1659" s="249">
        <f t="shared" si="25"/>
        <v>0</v>
      </c>
    </row>
    <row r="1660" spans="1:11" s="49" customFormat="1" ht="18">
      <c r="A1660" s="264" t="s">
        <v>3458</v>
      </c>
      <c r="B1660" s="505"/>
      <c r="C1660" s="505"/>
      <c r="D1660" s="314" t="s">
        <v>129</v>
      </c>
      <c r="E1660" s="49">
        <f t="shared" si="24"/>
        <v>0</v>
      </c>
      <c r="F1660" s="249">
        <f t="shared" si="25"/>
        <v>0</v>
      </c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24"/>
        <v>0</v>
      </c>
      <c r="F1661" s="249">
        <f t="shared" si="25"/>
        <v>0</v>
      </c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24"/>
        <v>1</v>
      </c>
      <c r="F1662" s="249">
        <f t="shared" si="25"/>
        <v>76</v>
      </c>
      <c r="H1662" s="49">
        <v>71</v>
      </c>
      <c r="I1662" s="49">
        <v>4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24"/>
        <v>0</v>
      </c>
      <c r="F1663" s="249">
        <f t="shared" si="25"/>
        <v>0</v>
      </c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24"/>
        <v>0</v>
      </c>
      <c r="F1664" s="249">
        <f t="shared" si="25"/>
        <v>0</v>
      </c>
    </row>
    <row r="1665" spans="1:11" s="49" customFormat="1" ht="18">
      <c r="A1665" s="264" t="s">
        <v>3200</v>
      </c>
      <c r="B1665" s="28"/>
      <c r="C1665" s="28"/>
      <c r="D1665" s="314" t="s">
        <v>129</v>
      </c>
      <c r="E1665" s="49">
        <f t="shared" si="24"/>
        <v>0</v>
      </c>
      <c r="F1665" s="249">
        <f t="shared" si="25"/>
        <v>0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24"/>
        <v>13</v>
      </c>
      <c r="F1666" s="249">
        <f t="shared" si="25"/>
        <v>120</v>
      </c>
      <c r="H1666" s="49">
        <v>115</v>
      </c>
      <c r="I1666" s="49">
        <v>5</v>
      </c>
    </row>
    <row r="1667" spans="1:11" s="49" customFormat="1" ht="18">
      <c r="A1667" s="264" t="s">
        <v>3401</v>
      </c>
      <c r="B1667" s="241"/>
      <c r="C1667" s="241"/>
      <c r="D1667" s="314" t="s">
        <v>129</v>
      </c>
      <c r="E1667" s="49">
        <f t="shared" si="24"/>
        <v>0</v>
      </c>
      <c r="F1667" s="249">
        <f t="shared" si="25"/>
        <v>0</v>
      </c>
    </row>
    <row r="1668" spans="1:11" s="49" customFormat="1" ht="18">
      <c r="A1668" s="264" t="s">
        <v>3108</v>
      </c>
      <c r="B1668" s="28"/>
      <c r="C1668" s="241"/>
      <c r="D1668" s="314" t="s">
        <v>129</v>
      </c>
      <c r="E1668" s="49">
        <f t="shared" si="24"/>
        <v>0</v>
      </c>
      <c r="F1668" s="249">
        <f t="shared" si="25"/>
        <v>0</v>
      </c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24"/>
        <v>0</v>
      </c>
      <c r="F1669" s="249">
        <f t="shared" si="25"/>
        <v>0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24"/>
        <v>23</v>
      </c>
      <c r="F1670" s="249">
        <f t="shared" si="25"/>
        <v>70</v>
      </c>
      <c r="H1670" s="49">
        <v>70</v>
      </c>
    </row>
    <row r="1671" spans="1:11" s="49" customFormat="1" ht="18">
      <c r="A1671" s="264" t="s">
        <v>2665</v>
      </c>
      <c r="B1671" s="28"/>
      <c r="C1671" s="241"/>
      <c r="D1671" s="314" t="s">
        <v>129</v>
      </c>
      <c r="E1671" s="49">
        <f t="shared" si="24"/>
        <v>0</v>
      </c>
      <c r="F1671" s="249">
        <f t="shared" si="25"/>
        <v>2</v>
      </c>
      <c r="I1671" s="49">
        <v>2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24"/>
        <v>0</v>
      </c>
      <c r="F1672" s="249">
        <f t="shared" si="25"/>
        <v>7</v>
      </c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24"/>
        <v>0</v>
      </c>
      <c r="F1673" s="249">
        <f t="shared" si="25"/>
        <v>0</v>
      </c>
    </row>
    <row r="1674" spans="1:11" s="49" customFormat="1" ht="18">
      <c r="A1674" s="264" t="s">
        <v>3546</v>
      </c>
      <c r="B1674" s="28"/>
      <c r="C1674" s="28"/>
      <c r="D1674" s="314" t="s">
        <v>129</v>
      </c>
      <c r="E1674" s="49">
        <f t="shared" si="24"/>
        <v>0</v>
      </c>
      <c r="F1674" s="249">
        <f t="shared" si="25"/>
        <v>19</v>
      </c>
      <c r="I1674" s="49">
        <v>19</v>
      </c>
    </row>
    <row r="1675" spans="1:11" s="49" customFormat="1" ht="18">
      <c r="A1675" s="264" t="s">
        <v>2670</v>
      </c>
      <c r="B1675" s="28"/>
      <c r="C1675" s="28"/>
      <c r="D1675" s="314" t="s">
        <v>129</v>
      </c>
      <c r="E1675" s="49">
        <f t="shared" si="24"/>
        <v>0</v>
      </c>
      <c r="F1675" s="249">
        <f t="shared" si="25"/>
        <v>0</v>
      </c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24"/>
        <v>2</v>
      </c>
      <c r="F1676" s="249">
        <f t="shared" si="25"/>
        <v>5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24"/>
        <v>1</v>
      </c>
      <c r="F1677" s="249">
        <f t="shared" si="25"/>
        <v>75</v>
      </c>
      <c r="H1677" s="49">
        <v>75</v>
      </c>
    </row>
    <row r="1678" spans="1:11" s="49" customFormat="1" ht="18">
      <c r="A1678" s="264" t="s">
        <v>1332</v>
      </c>
      <c r="B1678" s="505"/>
      <c r="C1678" s="241"/>
      <c r="D1678" s="314" t="s">
        <v>138</v>
      </c>
      <c r="E1678" s="49">
        <f t="shared" si="24"/>
        <v>25</v>
      </c>
      <c r="F1678" s="249">
        <f t="shared" si="25"/>
        <v>29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24"/>
        <v>2</v>
      </c>
      <c r="F1679" s="249">
        <f t="shared" si="25"/>
        <v>2</v>
      </c>
      <c r="H1679" s="49">
        <v>2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24"/>
        <v>4</v>
      </c>
      <c r="F1680" s="249">
        <f t="shared" si="25"/>
        <v>0</v>
      </c>
    </row>
    <row r="1681" spans="1:11" s="49" customFormat="1" ht="18">
      <c r="A1681" s="264" t="s">
        <v>3397</v>
      </c>
      <c r="B1681" s="28"/>
      <c r="C1681" s="28"/>
      <c r="D1681" s="314" t="s">
        <v>129</v>
      </c>
      <c r="E1681" s="49">
        <f t="shared" si="24"/>
        <v>0</v>
      </c>
      <c r="F1681" s="249">
        <f t="shared" si="25"/>
        <v>0</v>
      </c>
    </row>
    <row r="1682" spans="1:11" s="49" customFormat="1" ht="18">
      <c r="A1682" s="264" t="s">
        <v>3366</v>
      </c>
      <c r="B1682" s="241"/>
      <c r="C1682" s="241"/>
      <c r="D1682" s="314" t="s">
        <v>129</v>
      </c>
      <c r="E1682" s="49">
        <f t="shared" si="24"/>
        <v>1</v>
      </c>
      <c r="F1682" s="249">
        <f t="shared" si="25"/>
        <v>0</v>
      </c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24"/>
        <v>86</v>
      </c>
      <c r="F1683" s="249">
        <f t="shared" si="25"/>
        <v>204</v>
      </c>
      <c r="H1683" s="49">
        <v>193</v>
      </c>
      <c r="I1683" s="49">
        <v>11</v>
      </c>
    </row>
    <row r="1684" spans="1:11" s="49" customFormat="1" ht="18">
      <c r="A1684" s="264" t="s">
        <v>3112</v>
      </c>
      <c r="B1684" s="28"/>
      <c r="C1684" s="241"/>
      <c r="D1684" s="314" t="s">
        <v>129</v>
      </c>
      <c r="E1684" s="49">
        <f t="shared" si="24"/>
        <v>1</v>
      </c>
      <c r="F1684" s="249">
        <f t="shared" si="25"/>
        <v>0</v>
      </c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24"/>
        <v>2</v>
      </c>
      <c r="F1685" s="249">
        <f t="shared" si="25"/>
        <v>0</v>
      </c>
      <c r="K1685" s="28"/>
    </row>
    <row r="1686" spans="1:11" s="49" customFormat="1" ht="18">
      <c r="A1686" s="264" t="s">
        <v>3136</v>
      </c>
      <c r="B1686" s="28"/>
      <c r="C1686" s="28"/>
      <c r="D1686" s="314" t="s">
        <v>130</v>
      </c>
      <c r="E1686" s="49">
        <f t="shared" si="24"/>
        <v>19</v>
      </c>
      <c r="F1686" s="249">
        <f t="shared" si="25"/>
        <v>39</v>
      </c>
      <c r="H1686" s="49">
        <v>38</v>
      </c>
      <c r="I1686" s="49">
        <v>1</v>
      </c>
    </row>
    <row r="1687" spans="1:11" s="49" customFormat="1" ht="18">
      <c r="A1687" s="264" t="s">
        <v>3343</v>
      </c>
      <c r="B1687" s="28"/>
      <c r="C1687" s="28"/>
      <c r="D1687" s="314" t="s">
        <v>129</v>
      </c>
      <c r="E1687" s="49">
        <f t="shared" si="24"/>
        <v>3</v>
      </c>
      <c r="F1687" s="249">
        <f t="shared" si="25"/>
        <v>10</v>
      </c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24"/>
        <v>25</v>
      </c>
      <c r="F1688" s="249">
        <f t="shared" si="25"/>
        <v>156</v>
      </c>
      <c r="H1688" s="49">
        <v>130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24"/>
        <v>1</v>
      </c>
      <c r="F1689" s="249">
        <f t="shared" si="25"/>
        <v>206</v>
      </c>
      <c r="H1689" s="49">
        <v>193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24"/>
        <v>5</v>
      </c>
      <c r="F1690" s="249">
        <f t="shared" si="25"/>
        <v>0</v>
      </c>
    </row>
    <row r="1691" spans="1:11" s="49" customFormat="1" ht="18">
      <c r="A1691" s="264" t="s">
        <v>3309</v>
      </c>
      <c r="B1691" s="28"/>
      <c r="C1691" s="28"/>
      <c r="D1691" s="314" t="s">
        <v>129</v>
      </c>
      <c r="E1691" s="49">
        <f t="shared" si="24"/>
        <v>0</v>
      </c>
      <c r="F1691" s="249">
        <f t="shared" si="25"/>
        <v>0</v>
      </c>
    </row>
    <row r="1692" spans="1:11" s="49" customFormat="1" ht="18">
      <c r="A1692" s="264" t="s">
        <v>3189</v>
      </c>
      <c r="B1692" s="28"/>
      <c r="C1692" s="241"/>
      <c r="D1692" s="314" t="s">
        <v>129</v>
      </c>
      <c r="E1692" s="49">
        <f t="shared" si="24"/>
        <v>0</v>
      </c>
      <c r="F1692" s="249">
        <f t="shared" si="25"/>
        <v>0</v>
      </c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24"/>
        <v>0</v>
      </c>
      <c r="F1693" s="249">
        <f t="shared" si="25"/>
        <v>0</v>
      </c>
    </row>
    <row r="1694" spans="1:11" s="49" customFormat="1" ht="18.75">
      <c r="A1694" s="264" t="s">
        <v>976</v>
      </c>
      <c r="B1694" s="433"/>
      <c r="C1694" s="241"/>
      <c r="D1694" s="314" t="s">
        <v>135</v>
      </c>
      <c r="E1694" s="49">
        <f t="shared" si="24"/>
        <v>1</v>
      </c>
      <c r="F1694" s="249">
        <f t="shared" si="25"/>
        <v>7</v>
      </c>
      <c r="I1694" s="49">
        <v>7</v>
      </c>
    </row>
    <row r="1695" spans="1:11" s="49" customFormat="1" ht="18">
      <c r="A1695" s="264" t="s">
        <v>3395</v>
      </c>
      <c r="B1695" s="28"/>
      <c r="C1695" s="241"/>
      <c r="D1695" s="314" t="s">
        <v>129</v>
      </c>
      <c r="E1695" s="49">
        <f t="shared" si="24"/>
        <v>0</v>
      </c>
      <c r="F1695" s="249">
        <f t="shared" si="25"/>
        <v>0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24"/>
        <v>9</v>
      </c>
      <c r="F1696" s="249">
        <f t="shared" si="25"/>
        <v>42</v>
      </c>
      <c r="H1696" s="49">
        <v>22</v>
      </c>
      <c r="I1696" s="49">
        <v>20</v>
      </c>
    </row>
    <row r="1697" spans="1:11" s="49" customFormat="1" ht="18">
      <c r="A1697" s="264" t="s">
        <v>3275</v>
      </c>
      <c r="B1697" s="28"/>
      <c r="C1697" s="28"/>
      <c r="D1697" s="314" t="s">
        <v>129</v>
      </c>
      <c r="E1697" s="49">
        <f t="shared" si="24"/>
        <v>0</v>
      </c>
      <c r="F1697" s="249">
        <f t="shared" si="25"/>
        <v>0</v>
      </c>
    </row>
    <row r="1698" spans="1:11" s="49" customFormat="1" ht="18">
      <c r="A1698" s="264" t="s">
        <v>3346</v>
      </c>
      <c r="B1698" s="505"/>
      <c r="C1698" s="505"/>
      <c r="D1698" s="314" t="s">
        <v>129</v>
      </c>
      <c r="E1698" s="49">
        <f t="shared" si="24"/>
        <v>0</v>
      </c>
      <c r="F1698" s="249">
        <f t="shared" si="25"/>
        <v>0</v>
      </c>
    </row>
    <row r="1699" spans="1:11" s="49" customFormat="1" ht="18">
      <c r="A1699" s="264" t="s">
        <v>3245</v>
      </c>
      <c r="B1699" s="28"/>
      <c r="C1699" s="241"/>
      <c r="D1699" s="314" t="s">
        <v>130</v>
      </c>
      <c r="E1699" s="49">
        <f t="shared" si="24"/>
        <v>0</v>
      </c>
      <c r="F1699" s="249">
        <f t="shared" si="25"/>
        <v>11</v>
      </c>
      <c r="J1699" s="49">
        <v>11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24"/>
        <v>1</v>
      </c>
      <c r="F1700" s="249">
        <f t="shared" si="25"/>
        <v>33</v>
      </c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24"/>
        <v>1</v>
      </c>
      <c r="F1701" s="249">
        <f t="shared" si="25"/>
        <v>55</v>
      </c>
      <c r="H1701" s="49">
        <v>55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24"/>
        <v>10</v>
      </c>
      <c r="F1702" s="249">
        <f t="shared" si="25"/>
        <v>5</v>
      </c>
      <c r="I1702" s="49">
        <v>5</v>
      </c>
    </row>
    <row r="1703" spans="1:11" s="49" customFormat="1" ht="18">
      <c r="A1703" s="264" t="s">
        <v>3557</v>
      </c>
      <c r="B1703" s="28"/>
      <c r="C1703" s="28"/>
      <c r="D1703" s="314" t="s">
        <v>129</v>
      </c>
      <c r="E1703" s="49">
        <f t="shared" si="24"/>
        <v>0</v>
      </c>
      <c r="F1703" s="249">
        <f t="shared" si="25"/>
        <v>0</v>
      </c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24"/>
        <v>0</v>
      </c>
      <c r="F1704" s="249">
        <f t="shared" si="25"/>
        <v>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24"/>
        <v>2</v>
      </c>
      <c r="F1705" s="249">
        <f t="shared" si="25"/>
        <v>6</v>
      </c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24"/>
        <v>0</v>
      </c>
      <c r="F1706" s="249">
        <f t="shared" si="25"/>
        <v>0</v>
      </c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24"/>
        <v>0</v>
      </c>
      <c r="F1707" s="249">
        <f t="shared" si="25"/>
        <v>44</v>
      </c>
      <c r="I1707" s="49">
        <v>9</v>
      </c>
      <c r="J1707" s="49">
        <v>35</v>
      </c>
    </row>
    <row r="1708" spans="1:11" s="49" customFormat="1" ht="18">
      <c r="A1708" s="264" t="s">
        <v>3192</v>
      </c>
      <c r="B1708" s="28"/>
      <c r="C1708" s="28"/>
      <c r="D1708" s="314" t="s">
        <v>129</v>
      </c>
      <c r="E1708" s="49">
        <f t="shared" si="24"/>
        <v>0</v>
      </c>
      <c r="F1708" s="249">
        <f t="shared" si="25"/>
        <v>0</v>
      </c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24"/>
        <v>0</v>
      </c>
      <c r="F1709" s="249">
        <f t="shared" si="25"/>
        <v>9</v>
      </c>
      <c r="H1709" s="49">
        <v>9</v>
      </c>
    </row>
    <row r="1710" spans="1:11" s="49" customFormat="1" ht="18">
      <c r="A1710" s="264" t="s">
        <v>3520</v>
      </c>
      <c r="B1710" s="28"/>
      <c r="C1710" s="241"/>
      <c r="D1710" s="314" t="s">
        <v>129</v>
      </c>
      <c r="E1710" s="49">
        <f t="shared" si="24"/>
        <v>0</v>
      </c>
      <c r="F1710" s="249">
        <f t="shared" si="25"/>
        <v>13</v>
      </c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26">COUNTIF($A$797:$BHE$870,A1711)</f>
        <v>15</v>
      </c>
      <c r="F1711" s="249">
        <f t="shared" si="25"/>
        <v>0</v>
      </c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26"/>
        <v>2</v>
      </c>
      <c r="F1712" s="249">
        <f t="shared" ref="F1712:F1775" si="27">SUM(G1712:K1712)</f>
        <v>0</v>
      </c>
    </row>
    <row r="1713" spans="1:10" s="49" customFormat="1" ht="18">
      <c r="A1713" s="264" t="s">
        <v>2989</v>
      </c>
      <c r="B1713" s="28"/>
      <c r="C1713" s="241"/>
      <c r="D1713" s="314" t="s">
        <v>129</v>
      </c>
      <c r="E1713" s="49">
        <f t="shared" si="26"/>
        <v>0</v>
      </c>
      <c r="F1713" s="249">
        <f t="shared" si="27"/>
        <v>0</v>
      </c>
    </row>
    <row r="1714" spans="1:10" s="49" customFormat="1" ht="18">
      <c r="A1714" s="264" t="s">
        <v>3115</v>
      </c>
      <c r="B1714" s="241"/>
      <c r="C1714" s="241"/>
      <c r="D1714" s="314" t="s">
        <v>129</v>
      </c>
      <c r="E1714" s="49">
        <f t="shared" si="26"/>
        <v>0</v>
      </c>
      <c r="F1714" s="249">
        <f t="shared" si="27"/>
        <v>0</v>
      </c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26"/>
        <v>0</v>
      </c>
      <c r="F1715" s="249">
        <f t="shared" si="27"/>
        <v>0</v>
      </c>
    </row>
    <row r="1716" spans="1:10" s="49" customFormat="1" ht="18">
      <c r="A1716" s="264" t="s">
        <v>3433</v>
      </c>
      <c r="B1716" s="28"/>
      <c r="C1716" s="28"/>
      <c r="D1716" s="314" t="s">
        <v>129</v>
      </c>
      <c r="E1716" s="49">
        <f t="shared" si="26"/>
        <v>0</v>
      </c>
      <c r="F1716" s="249">
        <f t="shared" si="27"/>
        <v>0</v>
      </c>
    </row>
    <row r="1717" spans="1:10" s="49" customFormat="1" ht="18">
      <c r="A1717" s="264" t="s">
        <v>3398</v>
      </c>
      <c r="B1717" s="28"/>
      <c r="C1717" s="241"/>
      <c r="D1717" s="314" t="s">
        <v>129</v>
      </c>
      <c r="E1717" s="49">
        <f t="shared" si="26"/>
        <v>0</v>
      </c>
      <c r="F1717" s="249">
        <f t="shared" si="27"/>
        <v>0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26"/>
        <v>2</v>
      </c>
      <c r="F1718" s="249">
        <f t="shared" si="27"/>
        <v>142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26"/>
        <v>13</v>
      </c>
      <c r="F1719" s="249">
        <f t="shared" si="27"/>
        <v>176</v>
      </c>
      <c r="H1719" s="49">
        <v>157</v>
      </c>
      <c r="I1719" s="49">
        <v>19</v>
      </c>
    </row>
    <row r="1720" spans="1:10" s="49" customFormat="1" ht="18">
      <c r="A1720" s="264" t="s">
        <v>3556</v>
      </c>
      <c r="B1720" s="241"/>
      <c r="C1720" s="241"/>
      <c r="D1720" s="314" t="s">
        <v>129</v>
      </c>
      <c r="E1720" s="49">
        <f t="shared" si="26"/>
        <v>0</v>
      </c>
      <c r="F1720" s="249">
        <f t="shared" si="27"/>
        <v>0</v>
      </c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26"/>
        <v>5</v>
      </c>
      <c r="F1721" s="249">
        <f t="shared" si="27"/>
        <v>0</v>
      </c>
    </row>
    <row r="1722" spans="1:10" s="49" customFormat="1" ht="18">
      <c r="A1722" s="264" t="s">
        <v>3121</v>
      </c>
      <c r="B1722" s="28"/>
      <c r="C1722" s="28"/>
      <c r="D1722" s="314" t="s">
        <v>129</v>
      </c>
      <c r="E1722" s="49">
        <f t="shared" si="26"/>
        <v>0</v>
      </c>
      <c r="F1722" s="249">
        <f t="shared" si="27"/>
        <v>14</v>
      </c>
      <c r="J1722" s="49">
        <v>14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26"/>
        <v>35</v>
      </c>
      <c r="F1723" s="249">
        <f t="shared" si="27"/>
        <v>156</v>
      </c>
      <c r="H1723" s="49">
        <v>153</v>
      </c>
      <c r="I1723" s="49">
        <v>3</v>
      </c>
    </row>
    <row r="1724" spans="1:10" s="49" customFormat="1" ht="18">
      <c r="A1724" s="264" t="s">
        <v>3311</v>
      </c>
      <c r="B1724" s="28"/>
      <c r="C1724" s="241"/>
      <c r="D1724" s="314" t="s">
        <v>129</v>
      </c>
      <c r="E1724" s="49">
        <f t="shared" si="26"/>
        <v>0</v>
      </c>
      <c r="F1724" s="249">
        <f t="shared" si="27"/>
        <v>0</v>
      </c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26"/>
        <v>3</v>
      </c>
      <c r="F1725" s="249">
        <f t="shared" si="27"/>
        <v>0</v>
      </c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26"/>
        <v>0</v>
      </c>
      <c r="F1726" s="249">
        <f t="shared" si="27"/>
        <v>0</v>
      </c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26"/>
        <v>2</v>
      </c>
      <c r="F1727" s="249">
        <f t="shared" si="27"/>
        <v>2</v>
      </c>
      <c r="I1727" s="49">
        <v>2</v>
      </c>
    </row>
    <row r="1728" spans="1:10" s="49" customFormat="1" ht="18">
      <c r="A1728" s="264" t="s">
        <v>3247</v>
      </c>
      <c r="B1728" s="28"/>
      <c r="C1728" s="28"/>
      <c r="D1728" s="314" t="s">
        <v>129</v>
      </c>
      <c r="E1728" s="49">
        <f t="shared" si="26"/>
        <v>0</v>
      </c>
      <c r="F1728" s="249">
        <f t="shared" si="27"/>
        <v>1</v>
      </c>
      <c r="I1728" s="49">
        <v>1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26"/>
        <v>14</v>
      </c>
      <c r="F1729" s="249">
        <f t="shared" si="27"/>
        <v>51</v>
      </c>
      <c r="H1729" s="49">
        <v>35</v>
      </c>
      <c r="I1729" s="49">
        <v>16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26"/>
        <v>9</v>
      </c>
      <c r="F1730" s="249">
        <f t="shared" si="27"/>
        <v>0</v>
      </c>
    </row>
    <row r="1731" spans="1:11" s="49" customFormat="1" ht="18">
      <c r="A1731" s="264" t="s">
        <v>3510</v>
      </c>
      <c r="B1731" s="505"/>
      <c r="C1731" s="505"/>
      <c r="D1731" s="314" t="s">
        <v>129</v>
      </c>
      <c r="E1731" s="49">
        <f t="shared" si="26"/>
        <v>2</v>
      </c>
      <c r="F1731" s="249">
        <f t="shared" si="27"/>
        <v>0</v>
      </c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26"/>
        <v>0</v>
      </c>
      <c r="F1732" s="249">
        <f t="shared" si="27"/>
        <v>0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26"/>
        <v>0</v>
      </c>
      <c r="F1733" s="249">
        <f t="shared" si="27"/>
        <v>2</v>
      </c>
      <c r="J1733" s="49">
        <v>2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26"/>
        <v>2</v>
      </c>
      <c r="F1734" s="249">
        <f t="shared" si="27"/>
        <v>0</v>
      </c>
    </row>
    <row r="1735" spans="1:11" s="49" customFormat="1" ht="18">
      <c r="A1735" s="264" t="s">
        <v>3443</v>
      </c>
      <c r="B1735" s="241"/>
      <c r="C1735" s="241"/>
      <c r="D1735" s="314" t="s">
        <v>129</v>
      </c>
      <c r="E1735" s="49">
        <f t="shared" si="26"/>
        <v>0</v>
      </c>
      <c r="F1735" s="249">
        <f t="shared" si="27"/>
        <v>0</v>
      </c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26"/>
        <v>0</v>
      </c>
      <c r="F1736" s="249">
        <f t="shared" si="27"/>
        <v>16</v>
      </c>
      <c r="I1736" s="49">
        <v>16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26"/>
        <v>3</v>
      </c>
      <c r="F1737" s="249">
        <f t="shared" si="27"/>
        <v>2</v>
      </c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26"/>
        <v>17</v>
      </c>
      <c r="F1738" s="249">
        <f t="shared" si="27"/>
        <v>258</v>
      </c>
      <c r="H1738" s="49">
        <v>233</v>
      </c>
      <c r="I1738" s="49">
        <v>15</v>
      </c>
      <c r="J1738" s="49">
        <v>10</v>
      </c>
    </row>
    <row r="1739" spans="1:11" s="49" customFormat="1" ht="18">
      <c r="A1739" s="264" t="s">
        <v>3193</v>
      </c>
      <c r="B1739" s="28"/>
      <c r="C1739" s="241"/>
      <c r="D1739" s="314" t="s">
        <v>129</v>
      </c>
      <c r="E1739" s="49">
        <f t="shared" si="26"/>
        <v>1</v>
      </c>
      <c r="F1739" s="249">
        <f t="shared" si="27"/>
        <v>0</v>
      </c>
      <c r="K1739" s="174"/>
    </row>
    <row r="1740" spans="1:11" s="49" customFormat="1" ht="18">
      <c r="A1740" s="264" t="s">
        <v>3105</v>
      </c>
      <c r="B1740" s="28"/>
      <c r="C1740" s="241"/>
      <c r="D1740" s="314" t="s">
        <v>135</v>
      </c>
      <c r="E1740" s="49">
        <f t="shared" si="26"/>
        <v>7</v>
      </c>
      <c r="F1740" s="249">
        <f t="shared" si="27"/>
        <v>43</v>
      </c>
      <c r="I1740" s="49">
        <v>43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26"/>
        <v>14</v>
      </c>
      <c r="F1741" s="249">
        <f t="shared" si="27"/>
        <v>40</v>
      </c>
      <c r="H1741" s="49">
        <v>29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26"/>
        <v>1</v>
      </c>
      <c r="F1742" s="249">
        <f t="shared" si="27"/>
        <v>27</v>
      </c>
      <c r="I1742" s="49">
        <v>27</v>
      </c>
    </row>
    <row r="1743" spans="1:11" s="49" customFormat="1" ht="18">
      <c r="A1743" s="264" t="s">
        <v>772</v>
      </c>
      <c r="B1743" s="505"/>
      <c r="C1743" s="505"/>
      <c r="D1743" s="314" t="s">
        <v>129</v>
      </c>
      <c r="E1743" s="49">
        <f t="shared" si="26"/>
        <v>0</v>
      </c>
      <c r="F1743" s="249">
        <f t="shared" si="27"/>
        <v>0</v>
      </c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26"/>
        <v>9</v>
      </c>
      <c r="F1744" s="249">
        <f t="shared" si="27"/>
        <v>53</v>
      </c>
      <c r="I1744" s="49">
        <v>53</v>
      </c>
    </row>
    <row r="1745" spans="1:11" s="49" customFormat="1" ht="18">
      <c r="A1745" s="264" t="s">
        <v>961</v>
      </c>
      <c r="B1745" s="505"/>
      <c r="C1745" s="505"/>
      <c r="D1745" s="314" t="s">
        <v>129</v>
      </c>
      <c r="E1745" s="49">
        <f t="shared" si="26"/>
        <v>0</v>
      </c>
      <c r="F1745" s="249">
        <f t="shared" si="27"/>
        <v>0</v>
      </c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26"/>
        <v>27</v>
      </c>
      <c r="F1746" s="249">
        <f t="shared" si="27"/>
        <v>134</v>
      </c>
      <c r="H1746" s="49">
        <v>84</v>
      </c>
      <c r="I1746" s="49">
        <v>50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26"/>
        <v>8</v>
      </c>
      <c r="F1747" s="249">
        <f t="shared" si="27"/>
        <v>57</v>
      </c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26"/>
        <v>4</v>
      </c>
      <c r="F1748" s="249">
        <f t="shared" si="27"/>
        <v>0</v>
      </c>
    </row>
    <row r="1749" spans="1:11" s="49" customFormat="1" ht="18">
      <c r="A1749" s="264" t="s">
        <v>3485</v>
      </c>
      <c r="B1749" s="241"/>
      <c r="C1749" s="241"/>
      <c r="D1749" s="314" t="s">
        <v>130</v>
      </c>
      <c r="E1749" s="49">
        <f t="shared" si="26"/>
        <v>1</v>
      </c>
      <c r="F1749" s="249">
        <f t="shared" si="27"/>
        <v>0</v>
      </c>
    </row>
    <row r="1750" spans="1:11" s="49" customFormat="1" ht="18">
      <c r="A1750" s="264" t="s">
        <v>3384</v>
      </c>
      <c r="B1750" s="28"/>
      <c r="C1750" s="241"/>
      <c r="D1750" s="314" t="s">
        <v>129</v>
      </c>
      <c r="E1750" s="49">
        <f t="shared" si="26"/>
        <v>0</v>
      </c>
      <c r="F1750" s="249">
        <f t="shared" si="27"/>
        <v>0</v>
      </c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26"/>
        <v>0</v>
      </c>
      <c r="F1751" s="249">
        <f t="shared" si="27"/>
        <v>20</v>
      </c>
      <c r="J1751" s="49">
        <v>20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26"/>
        <v>13</v>
      </c>
      <c r="F1752" s="249">
        <f t="shared" si="27"/>
        <v>4</v>
      </c>
      <c r="H1752" s="49">
        <v>4</v>
      </c>
    </row>
    <row r="1753" spans="1:11" s="49" customFormat="1" ht="18">
      <c r="A1753" s="264" t="s">
        <v>3113</v>
      </c>
      <c r="B1753" s="28"/>
      <c r="C1753" s="241"/>
      <c r="D1753" s="314" t="s">
        <v>130</v>
      </c>
      <c r="E1753" s="49">
        <f t="shared" si="26"/>
        <v>11</v>
      </c>
      <c r="F1753" s="249">
        <f t="shared" si="27"/>
        <v>3</v>
      </c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26"/>
        <v>7</v>
      </c>
      <c r="F1754" s="249">
        <f t="shared" si="27"/>
        <v>38</v>
      </c>
      <c r="H1754" s="49">
        <v>23</v>
      </c>
      <c r="I1754" s="49">
        <v>15</v>
      </c>
    </row>
    <row r="1755" spans="1:11" s="49" customFormat="1" ht="18">
      <c r="A1755" s="264" t="s">
        <v>2671</v>
      </c>
      <c r="B1755" s="28"/>
      <c r="C1755" s="241"/>
      <c r="D1755" s="314" t="s">
        <v>132</v>
      </c>
      <c r="E1755" s="49">
        <f t="shared" si="26"/>
        <v>0</v>
      </c>
      <c r="F1755" s="249">
        <f t="shared" si="27"/>
        <v>0</v>
      </c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26"/>
        <v>7</v>
      </c>
      <c r="F1756" s="249">
        <f t="shared" si="27"/>
        <v>0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26"/>
        <v>0</v>
      </c>
      <c r="F1757" s="249">
        <f t="shared" si="27"/>
        <v>0</v>
      </c>
    </row>
    <row r="1758" spans="1:11" s="49" customFormat="1" ht="18">
      <c r="A1758" s="264" t="s">
        <v>3110</v>
      </c>
      <c r="B1758" s="28"/>
      <c r="C1758" s="28"/>
      <c r="D1758" s="314" t="s">
        <v>129</v>
      </c>
      <c r="E1758" s="49">
        <f t="shared" si="26"/>
        <v>0</v>
      </c>
      <c r="F1758" s="249">
        <f t="shared" si="27"/>
        <v>0</v>
      </c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26"/>
        <v>0</v>
      </c>
      <c r="F1759" s="249">
        <f t="shared" si="27"/>
        <v>0</v>
      </c>
    </row>
    <row r="1760" spans="1:11" s="49" customFormat="1" ht="18">
      <c r="A1760" s="264" t="s">
        <v>3282</v>
      </c>
      <c r="B1760" s="28"/>
      <c r="C1760" s="28"/>
      <c r="D1760" s="314" t="s">
        <v>129</v>
      </c>
      <c r="E1760" s="49">
        <f t="shared" si="26"/>
        <v>0</v>
      </c>
      <c r="F1760" s="249">
        <f t="shared" si="27"/>
        <v>0</v>
      </c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26"/>
        <v>14</v>
      </c>
      <c r="F1761" s="249">
        <f t="shared" si="27"/>
        <v>0</v>
      </c>
    </row>
    <row r="1762" spans="1:11" s="49" customFormat="1" ht="18">
      <c r="A1762" s="434" t="s">
        <v>1807</v>
      </c>
      <c r="B1762" s="28"/>
      <c r="C1762" s="241"/>
      <c r="D1762" s="1" t="s">
        <v>131</v>
      </c>
      <c r="E1762" s="49">
        <f t="shared" si="26"/>
        <v>61</v>
      </c>
      <c r="F1762" s="249">
        <f t="shared" si="27"/>
        <v>15</v>
      </c>
      <c r="H1762" s="49">
        <v>1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26"/>
        <v>2</v>
      </c>
      <c r="F1763" s="249">
        <f t="shared" si="27"/>
        <v>0</v>
      </c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26"/>
        <v>10</v>
      </c>
      <c r="F1764" s="249">
        <f t="shared" si="27"/>
        <v>41</v>
      </c>
      <c r="H1764" s="49">
        <v>41</v>
      </c>
    </row>
    <row r="1765" spans="1:11" s="49" customFormat="1" ht="18">
      <c r="A1765" s="264" t="s">
        <v>3219</v>
      </c>
      <c r="B1765" s="505"/>
      <c r="C1765" s="505"/>
      <c r="D1765" s="314" t="s">
        <v>129</v>
      </c>
      <c r="E1765" s="49">
        <f t="shared" si="26"/>
        <v>0</v>
      </c>
      <c r="F1765" s="249">
        <f t="shared" si="27"/>
        <v>0</v>
      </c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26"/>
        <v>0</v>
      </c>
      <c r="F1766" s="249">
        <f t="shared" si="27"/>
        <v>0</v>
      </c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26"/>
        <v>1</v>
      </c>
      <c r="F1767" s="249">
        <f t="shared" si="27"/>
        <v>0</v>
      </c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26"/>
        <v>13</v>
      </c>
      <c r="F1768" s="249">
        <f t="shared" si="27"/>
        <v>22</v>
      </c>
      <c r="H1768" s="49">
        <v>14</v>
      </c>
      <c r="I1768" s="49">
        <v>4</v>
      </c>
      <c r="J1768" s="49">
        <v>4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26"/>
        <v>1</v>
      </c>
      <c r="F1769" s="249">
        <f t="shared" si="27"/>
        <v>0</v>
      </c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26"/>
        <v>0</v>
      </c>
      <c r="F1770" s="249">
        <f t="shared" si="27"/>
        <v>0</v>
      </c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26"/>
        <v>5</v>
      </c>
      <c r="F1771" s="249">
        <f t="shared" si="27"/>
        <v>162</v>
      </c>
      <c r="H1771" s="49">
        <v>125</v>
      </c>
      <c r="I1771" s="49">
        <v>37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26"/>
        <v>0</v>
      </c>
      <c r="F1772" s="249">
        <f t="shared" si="27"/>
        <v>20</v>
      </c>
      <c r="J1772" s="49">
        <v>20</v>
      </c>
      <c r="K1772" s="28"/>
    </row>
    <row r="1773" spans="1:11" s="49" customFormat="1" ht="18">
      <c r="A1773" s="264" t="s">
        <v>3499</v>
      </c>
      <c r="B1773" s="28"/>
      <c r="C1773" s="28"/>
      <c r="D1773" s="314" t="s">
        <v>129</v>
      </c>
      <c r="E1773" s="49">
        <f t="shared" si="26"/>
        <v>0</v>
      </c>
      <c r="F1773" s="249">
        <f t="shared" si="27"/>
        <v>0</v>
      </c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26"/>
        <v>29</v>
      </c>
      <c r="F1774" s="249">
        <f t="shared" si="27"/>
        <v>114</v>
      </c>
      <c r="H1774" s="49">
        <v>106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28">COUNTIF($A$797:$BHE$870,A1775)</f>
        <v>1</v>
      </c>
      <c r="F1775" s="249">
        <f t="shared" si="27"/>
        <v>7</v>
      </c>
      <c r="J1775" s="49">
        <v>7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28"/>
        <v>17</v>
      </c>
      <c r="F1776" s="249">
        <f t="shared" ref="F1776:F1839" si="29">SUM(G1776:K1776)</f>
        <v>144</v>
      </c>
      <c r="H1776" s="49">
        <v>144</v>
      </c>
    </row>
    <row r="1777" spans="1:11" s="49" customFormat="1" ht="18">
      <c r="A1777" s="264" t="s">
        <v>3468</v>
      </c>
      <c r="B1777" s="28"/>
      <c r="C1777" s="28"/>
      <c r="D1777" s="314" t="s">
        <v>129</v>
      </c>
      <c r="E1777" s="49">
        <f t="shared" si="28"/>
        <v>0</v>
      </c>
      <c r="F1777" s="249">
        <f t="shared" si="29"/>
        <v>0</v>
      </c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28"/>
        <v>1</v>
      </c>
      <c r="F1778" s="249">
        <f t="shared" si="29"/>
        <v>21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28"/>
        <v>11</v>
      </c>
      <c r="F1779" s="249">
        <f t="shared" si="29"/>
        <v>0</v>
      </c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28"/>
        <v>0</v>
      </c>
      <c r="F1780" s="249">
        <f t="shared" si="29"/>
        <v>3</v>
      </c>
      <c r="J1780" s="49">
        <v>3</v>
      </c>
    </row>
    <row r="1781" spans="1:11" s="49" customFormat="1" ht="18">
      <c r="A1781" s="264" t="s">
        <v>3493</v>
      </c>
      <c r="B1781" s="28"/>
      <c r="C1781" s="241"/>
      <c r="D1781" s="314" t="s">
        <v>129</v>
      </c>
      <c r="E1781" s="49">
        <f t="shared" si="28"/>
        <v>1</v>
      </c>
      <c r="F1781" s="249">
        <f t="shared" si="29"/>
        <v>8</v>
      </c>
      <c r="H1781" s="49">
        <v>4</v>
      </c>
      <c r="J1781" s="49">
        <v>4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28"/>
        <v>1</v>
      </c>
      <c r="F1782" s="249">
        <f t="shared" si="29"/>
        <v>27</v>
      </c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28"/>
        <v>7</v>
      </c>
      <c r="F1783" s="249">
        <f t="shared" si="29"/>
        <v>6</v>
      </c>
      <c r="J1783" s="49">
        <v>6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28"/>
        <v>0</v>
      </c>
      <c r="F1784" s="249">
        <f t="shared" si="29"/>
        <v>0</v>
      </c>
    </row>
    <row r="1785" spans="1:11" s="49" customFormat="1" ht="18">
      <c r="A1785" s="264" t="s">
        <v>3273</v>
      </c>
      <c r="B1785" s="28"/>
      <c r="C1785" s="28"/>
      <c r="D1785" s="314" t="s">
        <v>129</v>
      </c>
      <c r="E1785" s="49">
        <f t="shared" si="28"/>
        <v>1</v>
      </c>
      <c r="F1785" s="249">
        <f t="shared" si="29"/>
        <v>0</v>
      </c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28"/>
        <v>4</v>
      </c>
      <c r="F1786" s="249">
        <f t="shared" si="29"/>
        <v>1</v>
      </c>
      <c r="H1786" s="49">
        <v>1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28"/>
        <v>29</v>
      </c>
      <c r="F1787" s="249">
        <f t="shared" si="29"/>
        <v>72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28"/>
        <v>1</v>
      </c>
      <c r="F1788" s="249">
        <f t="shared" si="29"/>
        <v>47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28"/>
        <v>2</v>
      </c>
      <c r="F1789" s="249">
        <f t="shared" si="29"/>
        <v>93</v>
      </c>
      <c r="H1789" s="49">
        <v>93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28"/>
        <v>0</v>
      </c>
      <c r="F1790" s="249">
        <f t="shared" si="29"/>
        <v>0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28"/>
        <v>5</v>
      </c>
      <c r="F1791" s="249">
        <f t="shared" si="29"/>
        <v>16</v>
      </c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28"/>
        <v>3</v>
      </c>
      <c r="F1792" s="249">
        <f t="shared" si="29"/>
        <v>2</v>
      </c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28"/>
        <v>0</v>
      </c>
      <c r="F1793" s="249">
        <f t="shared" si="29"/>
        <v>0</v>
      </c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28"/>
        <v>7</v>
      </c>
      <c r="F1794" s="249">
        <f t="shared" si="29"/>
        <v>134</v>
      </c>
      <c r="H1794" s="49">
        <v>131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28"/>
        <v>22</v>
      </c>
      <c r="F1795" s="249">
        <f t="shared" si="29"/>
        <v>19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28"/>
        <v>48</v>
      </c>
      <c r="F1796" s="249">
        <f t="shared" si="29"/>
        <v>64</v>
      </c>
      <c r="H1796" s="49">
        <v>53</v>
      </c>
      <c r="J1796" s="49">
        <v>11</v>
      </c>
    </row>
    <row r="1797" spans="1:10" s="49" customFormat="1" ht="18">
      <c r="A1797" s="264" t="s">
        <v>3465</v>
      </c>
      <c r="B1797" s="28"/>
      <c r="C1797" s="28"/>
      <c r="D1797" s="314" t="s">
        <v>129</v>
      </c>
      <c r="E1797" s="49">
        <f t="shared" si="28"/>
        <v>0</v>
      </c>
      <c r="F1797" s="249">
        <f t="shared" si="29"/>
        <v>0</v>
      </c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28"/>
        <v>5</v>
      </c>
      <c r="F1798" s="249">
        <f t="shared" si="29"/>
        <v>40</v>
      </c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28"/>
        <v>0</v>
      </c>
      <c r="F1799" s="249">
        <f t="shared" si="29"/>
        <v>0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28"/>
        <v>14</v>
      </c>
      <c r="F1800" s="249">
        <f t="shared" si="29"/>
        <v>15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28"/>
        <v>9</v>
      </c>
      <c r="F1801" s="249">
        <f t="shared" si="29"/>
        <v>17</v>
      </c>
      <c r="J1801" s="49">
        <v>17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28"/>
        <v>7</v>
      </c>
      <c r="F1802" s="249">
        <f t="shared" si="29"/>
        <v>0</v>
      </c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28"/>
        <v>0</v>
      </c>
      <c r="F1803" s="249">
        <f t="shared" si="29"/>
        <v>0</v>
      </c>
    </row>
    <row r="1804" spans="1:10" s="49" customFormat="1" ht="18">
      <c r="A1804" s="264" t="s">
        <v>3327</v>
      </c>
      <c r="B1804" s="241"/>
      <c r="C1804" s="241"/>
      <c r="D1804" s="314" t="s">
        <v>130</v>
      </c>
      <c r="E1804" s="49">
        <f t="shared" si="28"/>
        <v>2</v>
      </c>
      <c r="F1804" s="249">
        <f t="shared" si="29"/>
        <v>0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28"/>
        <v>40</v>
      </c>
      <c r="F1805" s="249">
        <f t="shared" si="29"/>
        <v>128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28"/>
        <v>29</v>
      </c>
      <c r="F1806" s="249">
        <f t="shared" si="29"/>
        <v>31</v>
      </c>
      <c r="H1806" s="49">
        <v>31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28"/>
        <v>0</v>
      </c>
      <c r="F1807" s="249">
        <f t="shared" si="29"/>
        <v>15</v>
      </c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28"/>
        <v>0</v>
      </c>
      <c r="F1808" s="249">
        <f t="shared" si="29"/>
        <v>0</v>
      </c>
    </row>
    <row r="1809" spans="1:10" s="49" customFormat="1" ht="18">
      <c r="A1809" s="264" t="s">
        <v>3514</v>
      </c>
      <c r="B1809" s="28"/>
      <c r="C1809" s="28"/>
      <c r="D1809" s="314" t="s">
        <v>129</v>
      </c>
      <c r="E1809" s="49">
        <f t="shared" si="28"/>
        <v>0</v>
      </c>
      <c r="F1809" s="249">
        <f t="shared" si="29"/>
        <v>0</v>
      </c>
    </row>
    <row r="1810" spans="1:10" s="49" customFormat="1" ht="18">
      <c r="A1810" s="264" t="s">
        <v>3519</v>
      </c>
      <c r="B1810" s="241"/>
      <c r="C1810" s="241"/>
      <c r="D1810" s="314" t="s">
        <v>129</v>
      </c>
      <c r="E1810" s="49">
        <f t="shared" si="28"/>
        <v>1</v>
      </c>
      <c r="F1810" s="249">
        <f t="shared" si="29"/>
        <v>4</v>
      </c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28"/>
        <v>1</v>
      </c>
      <c r="F1811" s="249">
        <f t="shared" si="29"/>
        <v>2</v>
      </c>
      <c r="H1811" s="49">
        <v>2</v>
      </c>
    </row>
    <row r="1812" spans="1:10" s="49" customFormat="1" ht="18">
      <c r="A1812" s="264" t="s">
        <v>3244</v>
      </c>
      <c r="B1812" s="28"/>
      <c r="C1812" s="241"/>
      <c r="D1812" s="314" t="s">
        <v>129</v>
      </c>
      <c r="E1812" s="49">
        <f t="shared" si="28"/>
        <v>0</v>
      </c>
      <c r="F1812" s="249">
        <f t="shared" si="29"/>
        <v>0</v>
      </c>
    </row>
    <row r="1813" spans="1:10" s="49" customFormat="1" ht="18">
      <c r="A1813" s="264" t="s">
        <v>3139</v>
      </c>
      <c r="B1813" s="28"/>
      <c r="C1813" s="241"/>
      <c r="D1813" s="314" t="s">
        <v>137</v>
      </c>
      <c r="E1813" s="49">
        <f t="shared" si="28"/>
        <v>46</v>
      </c>
      <c r="F1813" s="249">
        <f t="shared" si="29"/>
        <v>45</v>
      </c>
      <c r="H1813" s="49">
        <v>37</v>
      </c>
      <c r="I1813" s="49">
        <v>8</v>
      </c>
    </row>
    <row r="1814" spans="1:10" s="49" customFormat="1" ht="18">
      <c r="A1814" s="264" t="s">
        <v>3449</v>
      </c>
      <c r="B1814" s="28"/>
      <c r="C1814" s="28"/>
      <c r="D1814" s="314" t="s">
        <v>129</v>
      </c>
      <c r="E1814" s="49">
        <f t="shared" si="28"/>
        <v>0</v>
      </c>
      <c r="F1814" s="249">
        <f t="shared" si="29"/>
        <v>0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28"/>
        <v>0</v>
      </c>
      <c r="F1815" s="249">
        <f t="shared" si="29"/>
        <v>0</v>
      </c>
    </row>
    <row r="1816" spans="1:10" s="49" customFormat="1" ht="18">
      <c r="A1816" s="264" t="s">
        <v>3331</v>
      </c>
      <c r="B1816" s="241"/>
      <c r="C1816" s="241"/>
      <c r="D1816" s="314" t="s">
        <v>129</v>
      </c>
      <c r="E1816" s="49">
        <f t="shared" si="28"/>
        <v>0</v>
      </c>
      <c r="F1816" s="249">
        <f t="shared" si="29"/>
        <v>0</v>
      </c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28"/>
        <v>0</v>
      </c>
      <c r="F1817" s="249">
        <f t="shared" si="29"/>
        <v>4</v>
      </c>
      <c r="J1817" s="49">
        <v>4</v>
      </c>
    </row>
    <row r="1818" spans="1:10" s="49" customFormat="1" ht="18">
      <c r="A1818" s="264" t="s">
        <v>3393</v>
      </c>
      <c r="B1818" s="28"/>
      <c r="C1818" s="241"/>
      <c r="D1818" s="314" t="s">
        <v>129</v>
      </c>
      <c r="E1818" s="49">
        <f t="shared" si="28"/>
        <v>0</v>
      </c>
      <c r="F1818" s="249">
        <f t="shared" si="29"/>
        <v>0</v>
      </c>
    </row>
    <row r="1819" spans="1:10" s="49" customFormat="1" ht="18">
      <c r="A1819" s="264" t="s">
        <v>756</v>
      </c>
      <c r="B1819" s="505"/>
      <c r="C1819" s="505"/>
      <c r="D1819" s="314" t="s">
        <v>129</v>
      </c>
      <c r="E1819" s="49">
        <f t="shared" si="28"/>
        <v>2</v>
      </c>
      <c r="F1819" s="249">
        <f t="shared" si="29"/>
        <v>0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28"/>
        <v>9</v>
      </c>
      <c r="F1820" s="249">
        <f t="shared" si="29"/>
        <v>0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28"/>
        <v>2</v>
      </c>
      <c r="F1821" s="249">
        <f t="shared" si="29"/>
        <v>0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28"/>
        <v>5</v>
      </c>
      <c r="F1822" s="249">
        <f t="shared" si="29"/>
        <v>110</v>
      </c>
      <c r="H1822" s="49">
        <v>110</v>
      </c>
    </row>
    <row r="1823" spans="1:10" s="49" customFormat="1" ht="18">
      <c r="A1823" s="264" t="s">
        <v>3452</v>
      </c>
      <c r="B1823" s="28"/>
      <c r="C1823" s="241"/>
      <c r="D1823" s="314" t="s">
        <v>129</v>
      </c>
      <c r="E1823" s="49">
        <f t="shared" si="28"/>
        <v>0</v>
      </c>
      <c r="F1823" s="249">
        <f t="shared" si="29"/>
        <v>0</v>
      </c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28"/>
        <v>2</v>
      </c>
      <c r="F1824" s="249">
        <f t="shared" si="29"/>
        <v>67</v>
      </c>
      <c r="H1824" s="49">
        <v>67</v>
      </c>
    </row>
    <row r="1825" spans="1:10" s="49" customFormat="1" ht="18">
      <c r="A1825" s="264" t="s">
        <v>3358</v>
      </c>
      <c r="B1825" s="28"/>
      <c r="C1825" s="241"/>
      <c r="D1825" s="314" t="s">
        <v>129</v>
      </c>
      <c r="E1825" s="49">
        <f t="shared" si="28"/>
        <v>0</v>
      </c>
      <c r="F1825" s="249">
        <f t="shared" si="29"/>
        <v>41</v>
      </c>
      <c r="I1825" s="49">
        <v>41</v>
      </c>
    </row>
    <row r="1826" spans="1:10" s="49" customFormat="1" ht="18">
      <c r="A1826" s="264" t="s">
        <v>3191</v>
      </c>
      <c r="B1826" s="28"/>
      <c r="C1826" s="241"/>
      <c r="D1826" s="314" t="s">
        <v>129</v>
      </c>
      <c r="E1826" s="49">
        <f t="shared" si="28"/>
        <v>0</v>
      </c>
      <c r="F1826" s="249">
        <f t="shared" si="29"/>
        <v>0</v>
      </c>
    </row>
    <row r="1827" spans="1:10" s="49" customFormat="1" ht="18">
      <c r="A1827" s="264" t="s">
        <v>2561</v>
      </c>
      <c r="B1827" s="505"/>
      <c r="C1827" s="505"/>
      <c r="D1827" s="314" t="s">
        <v>129</v>
      </c>
      <c r="E1827" s="49">
        <f t="shared" si="28"/>
        <v>1</v>
      </c>
      <c r="F1827" s="249">
        <f t="shared" si="29"/>
        <v>0</v>
      </c>
    </row>
    <row r="1828" spans="1:10" s="49" customFormat="1" ht="18">
      <c r="A1828" s="264" t="s">
        <v>3347</v>
      </c>
      <c r="B1828" s="28"/>
      <c r="C1828" s="28"/>
      <c r="D1828" s="314" t="s">
        <v>129</v>
      </c>
      <c r="E1828" s="49">
        <f t="shared" si="28"/>
        <v>0</v>
      </c>
      <c r="F1828" s="249">
        <f t="shared" si="29"/>
        <v>0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28"/>
        <v>29</v>
      </c>
      <c r="F1829" s="249">
        <f t="shared" si="29"/>
        <v>107</v>
      </c>
      <c r="H1829" s="49">
        <v>15</v>
      </c>
      <c r="I1829" s="49">
        <v>67</v>
      </c>
      <c r="J1829" s="49">
        <v>25</v>
      </c>
    </row>
    <row r="1830" spans="1:10" s="49" customFormat="1" ht="18">
      <c r="A1830" s="264" t="s">
        <v>3388</v>
      </c>
      <c r="B1830" s="28"/>
      <c r="C1830" s="28"/>
      <c r="D1830" s="314" t="s">
        <v>129</v>
      </c>
      <c r="E1830" s="49">
        <f t="shared" si="28"/>
        <v>0</v>
      </c>
      <c r="F1830" s="249">
        <f t="shared" si="29"/>
        <v>1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28"/>
        <v>9</v>
      </c>
      <c r="F1831" s="249">
        <f t="shared" si="29"/>
        <v>47</v>
      </c>
      <c r="H1831" s="49">
        <v>27</v>
      </c>
      <c r="J1831" s="49">
        <v>20</v>
      </c>
    </row>
    <row r="1832" spans="1:10" s="49" customFormat="1" ht="18">
      <c r="A1832" s="434" t="s">
        <v>1802</v>
      </c>
      <c r="B1832" s="28"/>
      <c r="C1832" s="241"/>
      <c r="D1832" s="1" t="s">
        <v>131</v>
      </c>
      <c r="E1832" s="49">
        <f t="shared" si="28"/>
        <v>25</v>
      </c>
      <c r="F1832" s="249">
        <f t="shared" si="29"/>
        <v>5</v>
      </c>
      <c r="H1832" s="49">
        <v>1</v>
      </c>
      <c r="I1832" s="49">
        <v>4</v>
      </c>
    </row>
    <row r="1833" spans="1:10" s="49" customFormat="1" ht="18">
      <c r="A1833" s="264" t="s">
        <v>3518</v>
      </c>
      <c r="B1833" s="28"/>
      <c r="C1833" s="241"/>
      <c r="D1833" s="314" t="s">
        <v>129</v>
      </c>
      <c r="E1833" s="49">
        <f t="shared" si="28"/>
        <v>1</v>
      </c>
      <c r="F1833" s="249">
        <f t="shared" si="29"/>
        <v>0</v>
      </c>
    </row>
    <row r="1834" spans="1:10" s="49" customFormat="1" ht="18">
      <c r="A1834" s="264" t="s">
        <v>3117</v>
      </c>
      <c r="B1834" s="28"/>
      <c r="C1834" s="28"/>
      <c r="D1834" s="314" t="s">
        <v>130</v>
      </c>
      <c r="E1834" s="49">
        <f t="shared" si="28"/>
        <v>3</v>
      </c>
      <c r="F1834" s="249">
        <f t="shared" si="29"/>
        <v>23</v>
      </c>
      <c r="H1834" s="49">
        <v>13</v>
      </c>
      <c r="J1834" s="49">
        <v>10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28"/>
        <v>85</v>
      </c>
      <c r="F1835" s="249">
        <f t="shared" si="29"/>
        <v>26</v>
      </c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28"/>
        <v>9</v>
      </c>
      <c r="F1836" s="249">
        <f t="shared" si="29"/>
        <v>33</v>
      </c>
      <c r="I1836" s="49">
        <v>4</v>
      </c>
      <c r="J1836" s="49">
        <v>29</v>
      </c>
    </row>
    <row r="1837" spans="1:10" s="49" customFormat="1" ht="18">
      <c r="A1837" s="264" t="s">
        <v>3376</v>
      </c>
      <c r="B1837" s="241"/>
      <c r="C1837" s="241"/>
      <c r="D1837" s="314" t="s">
        <v>129</v>
      </c>
      <c r="E1837" s="49">
        <f t="shared" si="28"/>
        <v>1</v>
      </c>
      <c r="F1837" s="249">
        <f t="shared" si="29"/>
        <v>0</v>
      </c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28"/>
        <v>0</v>
      </c>
      <c r="F1838" s="249">
        <f t="shared" si="29"/>
        <v>0</v>
      </c>
    </row>
    <row r="1839" spans="1:10" s="49" customFormat="1" ht="18">
      <c r="A1839" s="264" t="s">
        <v>3300</v>
      </c>
      <c r="B1839" s="505"/>
      <c r="C1839" s="505"/>
      <c r="D1839" s="314" t="s">
        <v>129</v>
      </c>
      <c r="E1839" s="49">
        <f t="shared" ref="E1839:E1902" si="30">COUNTIF($A$797:$BHE$870,A1839)</f>
        <v>0</v>
      </c>
      <c r="F1839" s="249">
        <f t="shared" si="29"/>
        <v>0</v>
      </c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0"/>
        <v>0</v>
      </c>
      <c r="F1840" s="249">
        <f t="shared" ref="F1840:F1903" si="31">SUM(G1840:K1840)</f>
        <v>0</v>
      </c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0"/>
        <v>34</v>
      </c>
      <c r="F1841" s="249">
        <f t="shared" si="31"/>
        <v>59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0"/>
        <v>0</v>
      </c>
      <c r="F1842" s="249">
        <f t="shared" si="31"/>
        <v>15</v>
      </c>
      <c r="I1842" s="49">
        <v>15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0"/>
        <v>5</v>
      </c>
      <c r="F1843" s="249">
        <f t="shared" si="31"/>
        <v>45</v>
      </c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0"/>
        <v>4</v>
      </c>
      <c r="F1844" s="249">
        <f t="shared" si="31"/>
        <v>4</v>
      </c>
      <c r="H1844" s="49">
        <v>4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0"/>
        <v>117</v>
      </c>
      <c r="F1845" s="249">
        <f t="shared" si="31"/>
        <v>307</v>
      </c>
      <c r="H1845" s="49">
        <v>298</v>
      </c>
      <c r="I1845" s="49">
        <v>9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0"/>
        <v>6</v>
      </c>
      <c r="F1846" s="249">
        <f t="shared" si="31"/>
        <v>4</v>
      </c>
      <c r="J1846" s="49">
        <v>4</v>
      </c>
    </row>
    <row r="1847" spans="1:11" s="49" customFormat="1" ht="18">
      <c r="A1847" s="264" t="s">
        <v>3466</v>
      </c>
      <c r="B1847" s="28"/>
      <c r="C1847" s="241"/>
      <c r="D1847" s="314" t="s">
        <v>129</v>
      </c>
      <c r="E1847" s="49">
        <f t="shared" si="30"/>
        <v>6</v>
      </c>
      <c r="F1847" s="249">
        <f t="shared" si="31"/>
        <v>0</v>
      </c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0"/>
        <v>1</v>
      </c>
      <c r="F1848" s="249">
        <f t="shared" si="31"/>
        <v>0</v>
      </c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0"/>
        <v>1</v>
      </c>
      <c r="F1849" s="249">
        <f t="shared" si="31"/>
        <v>12</v>
      </c>
      <c r="H1849" s="49">
        <v>8</v>
      </c>
      <c r="J1849" s="49">
        <v>4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0"/>
        <v>5</v>
      </c>
      <c r="F1850" s="249">
        <f t="shared" si="31"/>
        <v>0</v>
      </c>
    </row>
    <row r="1851" spans="1:11" s="49" customFormat="1" ht="18">
      <c r="A1851" s="264" t="s">
        <v>3134</v>
      </c>
      <c r="B1851" s="28"/>
      <c r="C1851" s="241"/>
      <c r="D1851" s="314" t="s">
        <v>129</v>
      </c>
      <c r="E1851" s="49">
        <f t="shared" si="30"/>
        <v>1</v>
      </c>
      <c r="F1851" s="249">
        <f t="shared" si="31"/>
        <v>0</v>
      </c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0"/>
        <v>34</v>
      </c>
      <c r="F1852" s="249">
        <f t="shared" si="31"/>
        <v>116</v>
      </c>
      <c r="H1852" s="49">
        <v>68</v>
      </c>
      <c r="I1852" s="49">
        <v>13</v>
      </c>
      <c r="J1852" s="49">
        <v>35</v>
      </c>
    </row>
    <row r="1853" spans="1:11" s="49" customFormat="1" ht="18">
      <c r="A1853" s="264" t="s">
        <v>3119</v>
      </c>
      <c r="B1853" s="28"/>
      <c r="C1853" s="28"/>
      <c r="D1853" s="314" t="s">
        <v>129</v>
      </c>
      <c r="E1853" s="49">
        <f t="shared" si="30"/>
        <v>0</v>
      </c>
      <c r="F1853" s="249">
        <f t="shared" si="31"/>
        <v>23</v>
      </c>
      <c r="H1853" s="49">
        <v>23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0"/>
        <v>16</v>
      </c>
      <c r="F1854" s="249">
        <f t="shared" si="31"/>
        <v>21</v>
      </c>
      <c r="J1854" s="49">
        <v>21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0"/>
        <v>14</v>
      </c>
      <c r="F1855" s="249">
        <f t="shared" si="31"/>
        <v>7</v>
      </c>
      <c r="H1855" s="49">
        <v>7</v>
      </c>
    </row>
    <row r="1856" spans="1:11" s="49" customFormat="1" ht="18">
      <c r="A1856" s="264" t="s">
        <v>2657</v>
      </c>
      <c r="B1856" s="505"/>
      <c r="C1856" s="505"/>
      <c r="D1856" s="314" t="s">
        <v>130</v>
      </c>
      <c r="E1856" s="49">
        <f t="shared" si="30"/>
        <v>1</v>
      </c>
      <c r="F1856" s="249">
        <f t="shared" si="31"/>
        <v>0</v>
      </c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0"/>
        <v>94</v>
      </c>
      <c r="F1857" s="249">
        <f t="shared" si="31"/>
        <v>486</v>
      </c>
      <c r="H1857" s="49">
        <v>466</v>
      </c>
      <c r="J1857" s="49">
        <v>20</v>
      </c>
    </row>
    <row r="1858" spans="1:11" s="49" customFormat="1" ht="18">
      <c r="A1858" s="264" t="s">
        <v>3314</v>
      </c>
      <c r="B1858" s="28"/>
      <c r="C1858" s="28"/>
      <c r="D1858" s="314" t="s">
        <v>129</v>
      </c>
      <c r="E1858" s="49">
        <f t="shared" si="30"/>
        <v>1</v>
      </c>
      <c r="F1858" s="249">
        <f t="shared" si="31"/>
        <v>0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0"/>
        <v>24</v>
      </c>
      <c r="F1859" s="249">
        <f t="shared" si="31"/>
        <v>35</v>
      </c>
      <c r="H1859" s="49">
        <v>35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0"/>
        <v>27</v>
      </c>
      <c r="F1860" s="249">
        <f t="shared" si="31"/>
        <v>28</v>
      </c>
      <c r="H1860" s="49">
        <v>28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0"/>
        <v>85</v>
      </c>
      <c r="F1861" s="249">
        <f t="shared" si="31"/>
        <v>153</v>
      </c>
      <c r="H1861" s="49">
        <v>153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0"/>
        <v>1</v>
      </c>
      <c r="F1862" s="249">
        <f t="shared" si="31"/>
        <v>8</v>
      </c>
      <c r="I1862" s="49">
        <v>8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0"/>
        <v>6</v>
      </c>
      <c r="F1863" s="249">
        <f t="shared" si="31"/>
        <v>0</v>
      </c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0"/>
        <v>18</v>
      </c>
      <c r="F1864" s="249">
        <f t="shared" si="31"/>
        <v>62</v>
      </c>
      <c r="H1864" s="49">
        <v>12</v>
      </c>
      <c r="I1864" s="49">
        <v>50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0"/>
        <v>0</v>
      </c>
      <c r="F1865" s="249">
        <f t="shared" si="31"/>
        <v>18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0"/>
        <v>3</v>
      </c>
      <c r="F1866" s="249">
        <f t="shared" si="31"/>
        <v>0</v>
      </c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0"/>
        <v>7</v>
      </c>
      <c r="F1867" s="249">
        <f t="shared" si="31"/>
        <v>96</v>
      </c>
      <c r="H1867" s="49">
        <v>75</v>
      </c>
      <c r="I1867" s="49">
        <v>21</v>
      </c>
    </row>
    <row r="1868" spans="1:11" s="49" customFormat="1" ht="18">
      <c r="A1868" s="264" t="s">
        <v>3524</v>
      </c>
      <c r="B1868" s="28"/>
      <c r="C1868" s="28"/>
      <c r="D1868" s="314" t="s">
        <v>129</v>
      </c>
      <c r="E1868" s="49">
        <f t="shared" si="30"/>
        <v>0</v>
      </c>
      <c r="F1868" s="249">
        <f t="shared" si="31"/>
        <v>0</v>
      </c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0"/>
        <v>1</v>
      </c>
      <c r="F1869" s="249">
        <f t="shared" si="31"/>
        <v>0</v>
      </c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0"/>
        <v>6</v>
      </c>
      <c r="F1870" s="249">
        <f t="shared" si="31"/>
        <v>60</v>
      </c>
      <c r="H1870" s="49">
        <v>40</v>
      </c>
      <c r="I1870" s="49">
        <v>20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0"/>
        <v>0</v>
      </c>
      <c r="F1871" s="249">
        <f t="shared" si="31"/>
        <v>0</v>
      </c>
      <c r="K1871" s="174"/>
    </row>
    <row r="1872" spans="1:11" s="49" customFormat="1" ht="18">
      <c r="A1872" s="264" t="s">
        <v>3313</v>
      </c>
      <c r="B1872" s="28"/>
      <c r="C1872" s="28"/>
      <c r="D1872" s="314" t="s">
        <v>129</v>
      </c>
      <c r="E1872" s="49">
        <f t="shared" si="30"/>
        <v>0</v>
      </c>
      <c r="F1872" s="249">
        <f t="shared" si="31"/>
        <v>0</v>
      </c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0"/>
        <v>4</v>
      </c>
      <c r="F1873" s="249">
        <f t="shared" si="31"/>
        <v>0</v>
      </c>
    </row>
    <row r="1874" spans="1:11" s="49" customFormat="1" ht="18.75">
      <c r="A1874" s="264" t="s">
        <v>2019</v>
      </c>
      <c r="B1874" s="433"/>
      <c r="C1874" s="241"/>
      <c r="D1874" s="314" t="s">
        <v>135</v>
      </c>
      <c r="E1874" s="49">
        <f t="shared" si="30"/>
        <v>34</v>
      </c>
      <c r="F1874" s="249">
        <f t="shared" si="31"/>
        <v>2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0"/>
        <v>14</v>
      </c>
      <c r="F1875" s="249">
        <f t="shared" si="31"/>
        <v>125</v>
      </c>
      <c r="H1875" s="49">
        <v>112</v>
      </c>
      <c r="I1875" s="49">
        <v>13</v>
      </c>
    </row>
    <row r="1876" spans="1:11" s="49" customFormat="1" ht="18">
      <c r="A1876" s="264" t="s">
        <v>3280</v>
      </c>
      <c r="B1876" s="28"/>
      <c r="C1876" s="241"/>
      <c r="D1876" s="314" t="s">
        <v>129</v>
      </c>
      <c r="E1876" s="49">
        <f t="shared" si="30"/>
        <v>0</v>
      </c>
      <c r="F1876" s="249">
        <f t="shared" si="31"/>
        <v>0</v>
      </c>
      <c r="K1876" s="174"/>
    </row>
    <row r="1877" spans="1:11" s="49" customFormat="1" ht="18">
      <c r="A1877" s="264" t="s">
        <v>3329</v>
      </c>
      <c r="B1877" s="28"/>
      <c r="C1877" s="28"/>
      <c r="D1877" s="314" t="s">
        <v>129</v>
      </c>
      <c r="E1877" s="49">
        <f t="shared" si="30"/>
        <v>0</v>
      </c>
      <c r="F1877" s="249">
        <f t="shared" si="31"/>
        <v>0</v>
      </c>
    </row>
    <row r="1878" spans="1:11" s="49" customFormat="1" ht="18">
      <c r="A1878" s="264" t="s">
        <v>3538</v>
      </c>
      <c r="B1878" s="28"/>
      <c r="C1878" s="28"/>
      <c r="D1878" s="314" t="s">
        <v>129</v>
      </c>
      <c r="E1878" s="49">
        <f t="shared" si="30"/>
        <v>0</v>
      </c>
      <c r="F1878" s="249">
        <f t="shared" si="31"/>
        <v>1</v>
      </c>
      <c r="J1878" s="49">
        <v>1</v>
      </c>
    </row>
    <row r="1879" spans="1:11" s="49" customFormat="1" ht="18">
      <c r="A1879" s="264" t="s">
        <v>3481</v>
      </c>
      <c r="B1879" s="28"/>
      <c r="C1879" s="28"/>
      <c r="D1879" s="314" t="s">
        <v>129</v>
      </c>
      <c r="E1879" s="49">
        <f t="shared" si="30"/>
        <v>0</v>
      </c>
      <c r="F1879" s="249">
        <f t="shared" si="31"/>
        <v>0</v>
      </c>
    </row>
    <row r="1880" spans="1:11" s="49" customFormat="1" ht="18">
      <c r="A1880" s="264" t="s">
        <v>3454</v>
      </c>
      <c r="B1880" s="28"/>
      <c r="C1880" s="241"/>
      <c r="D1880" s="314" t="s">
        <v>129</v>
      </c>
      <c r="E1880" s="49">
        <f t="shared" si="30"/>
        <v>0</v>
      </c>
      <c r="F1880" s="249">
        <f t="shared" si="31"/>
        <v>0</v>
      </c>
    </row>
    <row r="1881" spans="1:11" s="49" customFormat="1" ht="18">
      <c r="A1881" s="264" t="s">
        <v>3296</v>
      </c>
      <c r="B1881" s="241"/>
      <c r="C1881" s="241"/>
      <c r="D1881" s="314" t="s">
        <v>129</v>
      </c>
      <c r="E1881" s="49">
        <f t="shared" si="30"/>
        <v>0</v>
      </c>
      <c r="F1881" s="249">
        <f t="shared" si="31"/>
        <v>0</v>
      </c>
    </row>
    <row r="1882" spans="1:11" s="49" customFormat="1" ht="18">
      <c r="A1882" s="264" t="s">
        <v>3256</v>
      </c>
      <c r="B1882" s="28"/>
      <c r="C1882" s="28"/>
      <c r="D1882" s="314" t="s">
        <v>130</v>
      </c>
      <c r="E1882" s="49">
        <f t="shared" si="30"/>
        <v>8</v>
      </c>
      <c r="F1882" s="249">
        <f t="shared" si="31"/>
        <v>0</v>
      </c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0"/>
        <v>2</v>
      </c>
      <c r="F1883" s="249">
        <f t="shared" si="31"/>
        <v>4</v>
      </c>
      <c r="J1883" s="49">
        <v>4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0"/>
        <v>7</v>
      </c>
      <c r="F1884" s="249">
        <f t="shared" si="31"/>
        <v>4</v>
      </c>
      <c r="J1884" s="49">
        <v>4</v>
      </c>
    </row>
    <row r="1885" spans="1:11" s="49" customFormat="1" ht="18">
      <c r="A1885" s="264" t="s">
        <v>954</v>
      </c>
      <c r="B1885" s="505"/>
      <c r="C1885" s="28"/>
      <c r="D1885" s="314" t="s">
        <v>132</v>
      </c>
      <c r="E1885" s="49">
        <f t="shared" si="30"/>
        <v>0</v>
      </c>
      <c r="F1885" s="249">
        <f t="shared" si="31"/>
        <v>0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0"/>
        <v>17</v>
      </c>
      <c r="F1886" s="249">
        <f t="shared" si="31"/>
        <v>117</v>
      </c>
      <c r="H1886" s="49">
        <v>56</v>
      </c>
      <c r="J1886" s="49">
        <v>61</v>
      </c>
    </row>
    <row r="1887" spans="1:11" s="49" customFormat="1" ht="18" customHeight="1">
      <c r="A1887" s="264" t="s">
        <v>3472</v>
      </c>
      <c r="B1887" s="28"/>
      <c r="C1887" s="28"/>
      <c r="D1887" s="314" t="s">
        <v>129</v>
      </c>
      <c r="E1887" s="49">
        <f t="shared" si="30"/>
        <v>0</v>
      </c>
      <c r="F1887" s="249">
        <f t="shared" si="31"/>
        <v>1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0"/>
        <v>2</v>
      </c>
      <c r="F1888" s="249">
        <f t="shared" si="31"/>
        <v>87</v>
      </c>
      <c r="H1888" s="49">
        <v>64</v>
      </c>
      <c r="I1888" s="49">
        <v>11</v>
      </c>
      <c r="J1888" s="49">
        <v>12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0"/>
        <v>6</v>
      </c>
      <c r="F1889" s="249">
        <f t="shared" si="31"/>
        <v>45</v>
      </c>
      <c r="H1889" s="49">
        <v>45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0"/>
        <v>1</v>
      </c>
      <c r="F1890" s="249">
        <f t="shared" si="31"/>
        <v>16</v>
      </c>
      <c r="J1890" s="49">
        <v>16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0"/>
        <v>2</v>
      </c>
      <c r="F1891" s="249">
        <f t="shared" si="31"/>
        <v>18</v>
      </c>
      <c r="I1891" s="49">
        <v>13</v>
      </c>
      <c r="J1891" s="49">
        <v>5</v>
      </c>
    </row>
    <row r="1892" spans="1:11" s="49" customFormat="1" ht="18" customHeight="1">
      <c r="A1892" s="264" t="s">
        <v>2664</v>
      </c>
      <c r="B1892" s="505"/>
      <c r="C1892" s="505"/>
      <c r="D1892" s="314" t="s">
        <v>129</v>
      </c>
      <c r="E1892" s="49">
        <f t="shared" si="30"/>
        <v>0</v>
      </c>
      <c r="F1892" s="249">
        <f t="shared" si="31"/>
        <v>12</v>
      </c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0"/>
        <v>1</v>
      </c>
      <c r="F1893" s="249">
        <f t="shared" si="31"/>
        <v>20</v>
      </c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0"/>
        <v>2</v>
      </c>
      <c r="F1894" s="249">
        <f t="shared" si="31"/>
        <v>0</v>
      </c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0"/>
        <v>58</v>
      </c>
      <c r="F1895" s="249">
        <f t="shared" si="31"/>
        <v>121</v>
      </c>
      <c r="H1895" s="49">
        <v>81</v>
      </c>
      <c r="I1895" s="49">
        <v>40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0"/>
        <v>5</v>
      </c>
      <c r="F1896" s="249">
        <f t="shared" si="31"/>
        <v>118</v>
      </c>
      <c r="H1896" s="49">
        <v>83</v>
      </c>
      <c r="I1896" s="49">
        <v>35</v>
      </c>
    </row>
    <row r="1897" spans="1:11" s="49" customFormat="1" ht="18" customHeight="1">
      <c r="A1897" s="264" t="s">
        <v>3286</v>
      </c>
      <c r="B1897" s="28"/>
      <c r="C1897" s="28"/>
      <c r="D1897" s="314" t="s">
        <v>129</v>
      </c>
      <c r="E1897" s="49">
        <f t="shared" si="30"/>
        <v>0</v>
      </c>
      <c r="F1897" s="249">
        <f t="shared" si="31"/>
        <v>0</v>
      </c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0"/>
        <v>15</v>
      </c>
      <c r="F1898" s="249">
        <f t="shared" si="31"/>
        <v>60</v>
      </c>
      <c r="H1898" s="49">
        <v>32</v>
      </c>
      <c r="I1898" s="49">
        <v>28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0"/>
        <v>2</v>
      </c>
      <c r="F1899" s="249">
        <f t="shared" si="31"/>
        <v>0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0"/>
        <v>2</v>
      </c>
      <c r="F1900" s="249">
        <f t="shared" si="31"/>
        <v>0</v>
      </c>
      <c r="K1900" s="28"/>
    </row>
    <row r="1901" spans="1:11" s="49" customFormat="1" ht="18" customHeight="1">
      <c r="A1901" s="264" t="s">
        <v>3348</v>
      </c>
      <c r="B1901" s="28"/>
      <c r="C1901" s="28"/>
      <c r="D1901" s="314" t="s">
        <v>129</v>
      </c>
      <c r="E1901" s="49">
        <f t="shared" si="30"/>
        <v>0</v>
      </c>
      <c r="F1901" s="249">
        <f t="shared" si="31"/>
        <v>0</v>
      </c>
      <c r="K1901" s="174"/>
    </row>
    <row r="1902" spans="1:11" s="49" customFormat="1" ht="18" customHeight="1">
      <c r="A1902" s="264" t="s">
        <v>3396</v>
      </c>
      <c r="B1902" s="241"/>
      <c r="C1902" s="241"/>
      <c r="D1902" s="314" t="s">
        <v>129</v>
      </c>
      <c r="E1902" s="49">
        <f t="shared" si="30"/>
        <v>5</v>
      </c>
      <c r="F1902" s="249">
        <f t="shared" si="31"/>
        <v>0</v>
      </c>
    </row>
    <row r="1903" spans="1:11" s="49" customFormat="1" ht="18" customHeight="1">
      <c r="A1903" s="264" t="s">
        <v>963</v>
      </c>
      <c r="B1903" s="505"/>
      <c r="C1903" s="505"/>
      <c r="D1903" s="314" t="s">
        <v>129</v>
      </c>
      <c r="E1903" s="49">
        <f t="shared" ref="E1903:E1960" si="32">COUNTIF($A$797:$BHE$870,A1903)</f>
        <v>3</v>
      </c>
      <c r="F1903" s="249">
        <f t="shared" si="31"/>
        <v>10</v>
      </c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2"/>
        <v>0</v>
      </c>
      <c r="F1904" s="249">
        <f t="shared" ref="F1904:F1960" si="33">SUM(G1904:K1904)</f>
        <v>0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2"/>
        <v>27</v>
      </c>
      <c r="F1905" s="249">
        <f t="shared" si="33"/>
        <v>74</v>
      </c>
      <c r="H1905" s="49">
        <v>60</v>
      </c>
      <c r="J1905" s="49">
        <v>14</v>
      </c>
    </row>
    <row r="1906" spans="1:11" s="49" customFormat="1" ht="18" customHeight="1">
      <c r="A1906" s="264" t="s">
        <v>835</v>
      </c>
      <c r="B1906" s="505"/>
      <c r="C1906" s="241"/>
      <c r="D1906" s="314" t="s">
        <v>138</v>
      </c>
      <c r="E1906" s="49">
        <f t="shared" si="32"/>
        <v>118</v>
      </c>
      <c r="F1906" s="249">
        <f t="shared" si="33"/>
        <v>59</v>
      </c>
      <c r="H1906" s="49">
        <v>21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2"/>
        <v>2</v>
      </c>
      <c r="F1907" s="249">
        <f t="shared" si="33"/>
        <v>0</v>
      </c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2"/>
        <v>11</v>
      </c>
      <c r="F1908" s="249">
        <f t="shared" si="33"/>
        <v>0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2"/>
        <v>30</v>
      </c>
      <c r="F1909" s="249">
        <f t="shared" si="33"/>
        <v>11</v>
      </c>
      <c r="H1909" s="49">
        <v>11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2"/>
        <v>4</v>
      </c>
      <c r="F1910" s="249">
        <f t="shared" si="33"/>
        <v>0</v>
      </c>
    </row>
    <row r="1911" spans="1:11" s="49" customFormat="1" ht="18" customHeight="1">
      <c r="A1911" s="264" t="s">
        <v>3262</v>
      </c>
      <c r="B1911" s="241"/>
      <c r="C1911" s="241"/>
      <c r="D1911" s="314" t="s">
        <v>129</v>
      </c>
      <c r="E1911" s="49">
        <f t="shared" si="32"/>
        <v>0</v>
      </c>
      <c r="F1911" s="249">
        <f t="shared" si="33"/>
        <v>0</v>
      </c>
    </row>
    <row r="1912" spans="1:11" s="49" customFormat="1" ht="18" customHeight="1">
      <c r="A1912" s="264" t="s">
        <v>3324</v>
      </c>
      <c r="B1912" s="28"/>
      <c r="C1912" s="241"/>
      <c r="D1912" s="314" t="s">
        <v>129</v>
      </c>
      <c r="E1912" s="49">
        <f t="shared" si="32"/>
        <v>0</v>
      </c>
      <c r="F1912" s="249">
        <f t="shared" si="33"/>
        <v>0</v>
      </c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2"/>
        <v>12</v>
      </c>
      <c r="F1913" s="249">
        <f t="shared" si="33"/>
        <v>128</v>
      </c>
      <c r="H1913" s="49">
        <v>121</v>
      </c>
      <c r="J1913" s="49">
        <v>7</v>
      </c>
    </row>
    <row r="1914" spans="1:11" s="49" customFormat="1" ht="18" customHeight="1">
      <c r="A1914" s="264" t="s">
        <v>3312</v>
      </c>
      <c r="B1914"/>
      <c r="C1914"/>
      <c r="D1914" s="314" t="s">
        <v>132</v>
      </c>
      <c r="E1914" s="49">
        <f t="shared" si="32"/>
        <v>4</v>
      </c>
      <c r="F1914" s="249">
        <f t="shared" si="33"/>
        <v>0</v>
      </c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2"/>
        <v>0</v>
      </c>
      <c r="F1915" s="249">
        <f t="shared" si="33"/>
        <v>0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2"/>
        <v>6</v>
      </c>
      <c r="F1916" s="249">
        <f t="shared" si="33"/>
        <v>9</v>
      </c>
      <c r="H1916" s="49">
        <v>9</v>
      </c>
    </row>
    <row r="1917" spans="1:11" s="49" customFormat="1" ht="18" customHeight="1">
      <c r="A1917" s="264" t="s">
        <v>2666</v>
      </c>
      <c r="B1917" s="28"/>
      <c r="C1917" s="28"/>
      <c r="D1917" s="314" t="s">
        <v>129</v>
      </c>
      <c r="E1917" s="49">
        <f t="shared" si="32"/>
        <v>0</v>
      </c>
      <c r="F1917" s="249">
        <f t="shared" si="33"/>
        <v>0</v>
      </c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2"/>
        <v>4</v>
      </c>
      <c r="F1918" s="249">
        <f t="shared" si="33"/>
        <v>8</v>
      </c>
      <c r="J1918" s="49">
        <v>8</v>
      </c>
    </row>
    <row r="1919" spans="1:11" s="49" customFormat="1" ht="18" customHeight="1">
      <c r="A1919" s="264" t="s">
        <v>3373</v>
      </c>
      <c r="B1919" s="28"/>
      <c r="C1919" s="28"/>
      <c r="D1919" s="314" t="s">
        <v>129</v>
      </c>
      <c r="E1919" s="49">
        <f t="shared" si="32"/>
        <v>0</v>
      </c>
      <c r="F1919" s="249">
        <f t="shared" si="33"/>
        <v>0</v>
      </c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2"/>
        <v>0</v>
      </c>
      <c r="F1920" s="249">
        <f t="shared" si="33"/>
        <v>0</v>
      </c>
    </row>
    <row r="1921" spans="1:10" s="49" customFormat="1" ht="18" customHeight="1">
      <c r="A1921" s="264" t="s">
        <v>3302</v>
      </c>
      <c r="B1921" s="28"/>
      <c r="C1921" s="28"/>
      <c r="D1921" s="314" t="s">
        <v>129</v>
      </c>
      <c r="E1921" s="49">
        <f t="shared" si="32"/>
        <v>0</v>
      </c>
      <c r="F1921" s="249">
        <f t="shared" si="33"/>
        <v>0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2"/>
        <v>14</v>
      </c>
      <c r="F1922" s="249">
        <f t="shared" si="33"/>
        <v>102</v>
      </c>
      <c r="H1922" s="49">
        <v>77</v>
      </c>
      <c r="I1922" s="49">
        <v>25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2"/>
        <v>1</v>
      </c>
      <c r="F1923" s="249">
        <f t="shared" si="33"/>
        <v>7</v>
      </c>
      <c r="I1923" s="49">
        <v>7</v>
      </c>
    </row>
    <row r="1924" spans="1:10" s="49" customFormat="1" ht="18" customHeight="1">
      <c r="A1924" s="264" t="s">
        <v>3326</v>
      </c>
      <c r="B1924" s="241"/>
      <c r="C1924" s="241"/>
      <c r="D1924" s="314" t="s">
        <v>129</v>
      </c>
      <c r="E1924" s="49">
        <f t="shared" si="32"/>
        <v>1</v>
      </c>
      <c r="F1924" s="249">
        <f t="shared" si="33"/>
        <v>0</v>
      </c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2"/>
        <v>9</v>
      </c>
      <c r="F1925" s="249">
        <f t="shared" si="33"/>
        <v>160</v>
      </c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3"/>
      <c r="C1926" s="315"/>
      <c r="D1926" s="314" t="s">
        <v>135</v>
      </c>
      <c r="E1926" s="49">
        <f t="shared" si="32"/>
        <v>59</v>
      </c>
      <c r="F1926" s="249">
        <f t="shared" si="33"/>
        <v>135</v>
      </c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2"/>
        <v>4</v>
      </c>
      <c r="F1927" s="249">
        <f t="shared" si="33"/>
        <v>0</v>
      </c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2"/>
        <v>4</v>
      </c>
      <c r="F1928" s="249">
        <f t="shared" si="33"/>
        <v>34</v>
      </c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2"/>
        <v>0</v>
      </c>
      <c r="F1929" s="249">
        <f t="shared" si="33"/>
        <v>0</v>
      </c>
    </row>
    <row r="1930" spans="1:10" s="49" customFormat="1" ht="18" customHeight="1">
      <c r="A1930" s="264" t="s">
        <v>3285</v>
      </c>
      <c r="B1930" s="28"/>
      <c r="C1930" s="241"/>
      <c r="D1930" s="314" t="s">
        <v>129</v>
      </c>
      <c r="E1930" s="49">
        <f t="shared" si="32"/>
        <v>0</v>
      </c>
      <c r="F1930" s="249">
        <f t="shared" si="33"/>
        <v>0</v>
      </c>
    </row>
    <row r="1931" spans="1:10" s="49" customFormat="1" ht="18" customHeight="1">
      <c r="A1931" s="264" t="s">
        <v>3328</v>
      </c>
      <c r="B1931" s="241"/>
      <c r="C1931" s="241"/>
      <c r="D1931" s="314" t="s">
        <v>134</v>
      </c>
      <c r="E1931" s="49">
        <f t="shared" si="32"/>
        <v>22</v>
      </c>
      <c r="F1931" s="249">
        <f t="shared" si="33"/>
        <v>9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2"/>
        <v>0</v>
      </c>
      <c r="F1932" s="249">
        <f t="shared" si="33"/>
        <v>0</v>
      </c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2"/>
        <v>0</v>
      </c>
      <c r="F1933" s="249">
        <f t="shared" si="33"/>
        <v>0</v>
      </c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2"/>
        <v>29</v>
      </c>
      <c r="F1934" s="249">
        <f t="shared" si="33"/>
        <v>0</v>
      </c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2"/>
        <v>8</v>
      </c>
      <c r="F1935" s="249">
        <f t="shared" si="33"/>
        <v>65</v>
      </c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3"/>
      <c r="C1936"/>
      <c r="D1936" s="314" t="s">
        <v>135</v>
      </c>
      <c r="E1936" s="49">
        <f t="shared" si="32"/>
        <v>11</v>
      </c>
      <c r="F1936" s="249">
        <f t="shared" si="33"/>
        <v>103</v>
      </c>
      <c r="H1936" s="49">
        <v>93</v>
      </c>
      <c r="J1936" s="49">
        <v>10</v>
      </c>
    </row>
    <row r="1937" spans="1:11" s="49" customFormat="1" ht="18" customHeight="1">
      <c r="A1937" s="264" t="s">
        <v>3260</v>
      </c>
      <c r="B1937" s="241"/>
      <c r="C1937" s="241"/>
      <c r="D1937" s="314" t="s">
        <v>130</v>
      </c>
      <c r="E1937" s="49">
        <f t="shared" si="32"/>
        <v>2</v>
      </c>
      <c r="F1937" s="249">
        <f t="shared" si="33"/>
        <v>0</v>
      </c>
    </row>
    <row r="1938" spans="1:11" s="49" customFormat="1" ht="18" customHeight="1">
      <c r="A1938" s="264" t="s">
        <v>3480</v>
      </c>
      <c r="B1938" s="505"/>
      <c r="C1938" s="505"/>
      <c r="D1938" s="314" t="s">
        <v>129</v>
      </c>
      <c r="E1938" s="49">
        <f t="shared" si="32"/>
        <v>0</v>
      </c>
      <c r="F1938" s="249">
        <f t="shared" si="33"/>
        <v>0</v>
      </c>
      <c r="K1938" s="174"/>
    </row>
    <row r="1939" spans="1:11" s="49" customFormat="1" ht="18" customHeight="1">
      <c r="A1939" s="264" t="s">
        <v>3319</v>
      </c>
      <c r="B1939" s="28"/>
      <c r="C1939" s="241"/>
      <c r="D1939" s="314" t="s">
        <v>129</v>
      </c>
      <c r="E1939" s="49">
        <f t="shared" si="32"/>
        <v>1</v>
      </c>
      <c r="F1939" s="249">
        <f t="shared" si="33"/>
        <v>1</v>
      </c>
      <c r="K1939" s="49">
        <v>1</v>
      </c>
    </row>
    <row r="1940" spans="1:11" s="49" customFormat="1" ht="18" customHeight="1">
      <c r="A1940" s="182" t="s">
        <v>3187</v>
      </c>
      <c r="B1940" s="28"/>
      <c r="C1940" s="28"/>
      <c r="D1940" s="314" t="s">
        <v>129</v>
      </c>
      <c r="E1940" s="49">
        <f t="shared" si="32"/>
        <v>0</v>
      </c>
      <c r="F1940" s="249">
        <f t="shared" si="33"/>
        <v>0</v>
      </c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2"/>
        <v>21</v>
      </c>
      <c r="F1941" s="249">
        <f t="shared" si="33"/>
        <v>87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2"/>
        <v>56</v>
      </c>
      <c r="F1942" s="249">
        <f t="shared" si="33"/>
        <v>60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2"/>
        <v>0</v>
      </c>
      <c r="F1943" s="249">
        <f t="shared" si="33"/>
        <v>0</v>
      </c>
      <c r="K1943" s="28"/>
    </row>
    <row r="1944" spans="1:11" s="49" customFormat="1" ht="18" customHeight="1">
      <c r="A1944" s="264" t="s">
        <v>3270</v>
      </c>
      <c r="B1944" s="28"/>
      <c r="C1944" s="28"/>
      <c r="D1944" s="314" t="s">
        <v>129</v>
      </c>
      <c r="E1944" s="49">
        <f t="shared" si="32"/>
        <v>1</v>
      </c>
      <c r="F1944" s="249">
        <f t="shared" si="33"/>
        <v>2</v>
      </c>
      <c r="J1944" s="49">
        <v>2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2"/>
        <v>9</v>
      </c>
      <c r="F1945" s="249">
        <f t="shared" si="33"/>
        <v>11</v>
      </c>
      <c r="H1945" s="49">
        <v>11</v>
      </c>
    </row>
    <row r="1946" spans="1:11" s="49" customFormat="1" ht="18" customHeight="1">
      <c r="A1946" s="264" t="s">
        <v>3390</v>
      </c>
      <c r="B1946" s="28"/>
      <c r="C1946" s="28"/>
      <c r="D1946" s="314" t="s">
        <v>129</v>
      </c>
      <c r="E1946" s="49">
        <f t="shared" si="32"/>
        <v>1</v>
      </c>
      <c r="F1946" s="249">
        <f t="shared" si="33"/>
        <v>0</v>
      </c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2"/>
        <v>10</v>
      </c>
      <c r="F1947" s="249">
        <f t="shared" si="33"/>
        <v>1</v>
      </c>
      <c r="H1947" s="49">
        <v>1</v>
      </c>
    </row>
    <row r="1948" spans="1:11" s="49" customFormat="1" ht="18" customHeight="1">
      <c r="A1948" s="264" t="s">
        <v>3508</v>
      </c>
      <c r="B1948" s="28"/>
      <c r="C1948" s="28"/>
      <c r="D1948" s="314" t="s">
        <v>129</v>
      </c>
      <c r="E1948" s="49">
        <f t="shared" si="32"/>
        <v>1</v>
      </c>
      <c r="F1948" s="249">
        <f t="shared" si="33"/>
        <v>0</v>
      </c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2"/>
        <v>9</v>
      </c>
      <c r="F1949" s="249">
        <f t="shared" si="33"/>
        <v>5</v>
      </c>
      <c r="H1949" s="49">
        <v>1</v>
      </c>
      <c r="J1949" s="49">
        <v>4</v>
      </c>
    </row>
    <row r="1950" spans="1:11" s="49" customFormat="1" ht="18" customHeight="1">
      <c r="A1950" s="264" t="s">
        <v>3349</v>
      </c>
      <c r="B1950" s="28"/>
      <c r="C1950" s="28"/>
      <c r="D1950" s="314" t="s">
        <v>129</v>
      </c>
      <c r="E1950" s="49">
        <f t="shared" si="32"/>
        <v>2</v>
      </c>
      <c r="F1950" s="249">
        <f t="shared" si="33"/>
        <v>0</v>
      </c>
    </row>
    <row r="1951" spans="1:11" s="49" customFormat="1" ht="18" customHeight="1">
      <c r="A1951" s="264" t="s">
        <v>3386</v>
      </c>
      <c r="B1951" s="28"/>
      <c r="C1951" s="28"/>
      <c r="D1951" s="314" t="s">
        <v>129</v>
      </c>
      <c r="E1951" s="49">
        <f t="shared" si="32"/>
        <v>0</v>
      </c>
      <c r="F1951" s="249">
        <f t="shared" si="33"/>
        <v>7</v>
      </c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2"/>
        <v>4</v>
      </c>
      <c r="F1952" s="249">
        <f t="shared" si="33"/>
        <v>14</v>
      </c>
      <c r="H1952" s="49">
        <v>13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2"/>
        <v>3</v>
      </c>
      <c r="F1953" s="249">
        <f t="shared" si="33"/>
        <v>23</v>
      </c>
      <c r="H1953" s="49">
        <v>23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2"/>
        <v>33</v>
      </c>
      <c r="F1954" s="249">
        <f t="shared" si="33"/>
        <v>33</v>
      </c>
      <c r="H1954" s="49">
        <v>33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2"/>
        <v>0</v>
      </c>
      <c r="F1955" s="249">
        <f t="shared" si="33"/>
        <v>0</v>
      </c>
      <c r="K1955" s="174"/>
    </row>
    <row r="1956" spans="1:11" s="49" customFormat="1" ht="18" customHeight="1">
      <c r="A1956" s="264" t="s">
        <v>3272</v>
      </c>
      <c r="B1956" s="28"/>
      <c r="C1956" s="28"/>
      <c r="D1956" s="314" t="s">
        <v>130</v>
      </c>
      <c r="E1956" s="49">
        <f t="shared" si="32"/>
        <v>1</v>
      </c>
      <c r="F1956" s="249">
        <f t="shared" si="33"/>
        <v>3</v>
      </c>
      <c r="J1956" s="49">
        <v>3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2"/>
        <v>0</v>
      </c>
      <c r="F1957" s="249">
        <f t="shared" si="33"/>
        <v>0</v>
      </c>
      <c r="K1957" s="352"/>
    </row>
    <row r="1958" spans="1:11" s="49" customFormat="1" ht="18" customHeight="1">
      <c r="A1958" s="182" t="s">
        <v>3194</v>
      </c>
      <c r="B1958" s="28"/>
      <c r="C1958" s="28"/>
      <c r="D1958" s="314" t="s">
        <v>129</v>
      </c>
      <c r="E1958" s="49">
        <f t="shared" si="32"/>
        <v>0</v>
      </c>
      <c r="F1958" s="249">
        <f t="shared" si="33"/>
        <v>0</v>
      </c>
    </row>
    <row r="1959" spans="1:11" s="49" customFormat="1" ht="18" customHeight="1">
      <c r="A1959" s="264" t="s">
        <v>3541</v>
      </c>
      <c r="B1959" s="28"/>
      <c r="C1959" s="241"/>
      <c r="D1959" s="314" t="s">
        <v>129</v>
      </c>
      <c r="E1959" s="49">
        <f t="shared" si="32"/>
        <v>0</v>
      </c>
      <c r="F1959" s="249">
        <f t="shared" si="33"/>
        <v>0</v>
      </c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2"/>
        <v>1</v>
      </c>
      <c r="F1960" s="249">
        <f t="shared" si="33"/>
        <v>2</v>
      </c>
      <c r="H1960" s="49">
        <v>2</v>
      </c>
    </row>
    <row r="1961" spans="1:11" s="49" customFormat="1" ht="18">
      <c r="A1961" s="28"/>
      <c r="B1961" s="28"/>
      <c r="C1961" s="28"/>
      <c r="D1961" s="28"/>
      <c r="E1961" s="28"/>
      <c r="F1961" s="249"/>
      <c r="H1961" s="28"/>
      <c r="K1961" s="174"/>
    </row>
    <row r="1962" spans="1:11" s="49" customFormat="1" ht="18">
      <c r="A1962" s="252" t="s">
        <v>4655</v>
      </c>
      <c r="B1962" s="28"/>
      <c r="C1962" s="28"/>
      <c r="D1962" s="28"/>
      <c r="E1962" s="28"/>
      <c r="F1962" s="249">
        <f>SUM(G1962:K1962)</f>
        <v>2</v>
      </c>
      <c r="H1962" s="49">
        <v>2</v>
      </c>
      <c r="K1962" s="174"/>
    </row>
    <row r="1963" spans="1:11" s="49" customFormat="1" ht="18">
      <c r="A1963" s="252" t="s">
        <v>4521</v>
      </c>
      <c r="B1963" s="28"/>
      <c r="C1963" s="28"/>
      <c r="D1963" s="28"/>
      <c r="E1963" s="28"/>
      <c r="F1963" s="249">
        <f>SUM(G1963:K1963)</f>
        <v>4</v>
      </c>
      <c r="J1963" s="49">
        <v>4</v>
      </c>
      <c r="K1963" s="174"/>
    </row>
    <row r="1964" spans="1:11" s="49" customFormat="1" ht="18">
      <c r="A1964" s="252" t="s">
        <v>4706</v>
      </c>
      <c r="B1964" s="28"/>
      <c r="C1964" s="28"/>
      <c r="D1964" s="28"/>
      <c r="E1964" s="28"/>
      <c r="F1964" s="249">
        <f>SUM(G1964:K1964)</f>
        <v>1</v>
      </c>
      <c r="J1964" s="49">
        <v>1</v>
      </c>
      <c r="K1964" s="174"/>
    </row>
    <row r="1965" spans="1:11" s="49" customFormat="1" ht="18">
      <c r="A1965" s="252" t="s">
        <v>4587</v>
      </c>
      <c r="B1965" s="28"/>
      <c r="C1965" s="28"/>
      <c r="D1965" s="28"/>
      <c r="E1965" s="28"/>
      <c r="F1965" s="249">
        <f>SUM(G1965:K1965)</f>
        <v>12</v>
      </c>
      <c r="J1965" s="49">
        <v>12</v>
      </c>
      <c r="K1965" s="174"/>
    </row>
    <row r="1966" spans="1:11" s="49" customFormat="1" ht="18">
      <c r="A1966" s="252" t="s">
        <v>4396</v>
      </c>
      <c r="B1966" s="28"/>
      <c r="C1966" s="28"/>
      <c r="D1966" s="28"/>
      <c r="E1966" s="28"/>
      <c r="F1966" s="249">
        <f>SUM(G1966:K1966)</f>
        <v>1</v>
      </c>
      <c r="J1966" s="49">
        <v>1</v>
      </c>
    </row>
    <row r="1967" spans="1:11" s="49" customFormat="1" ht="18">
      <c r="A1967" s="252" t="s">
        <v>4524</v>
      </c>
      <c r="B1967" s="28"/>
      <c r="C1967" s="28"/>
      <c r="D1967" s="28"/>
      <c r="E1967" s="28"/>
      <c r="F1967" s="249">
        <f>SUM(G1967:K1967)</f>
        <v>1</v>
      </c>
      <c r="J1967" s="49">
        <v>1</v>
      </c>
      <c r="K1967" s="174"/>
    </row>
    <row r="1968" spans="1:11" s="49" customFormat="1" ht="18">
      <c r="A1968" s="252" t="s">
        <v>4533</v>
      </c>
      <c r="B1968" s="28"/>
      <c r="C1968" s="28"/>
      <c r="D1968" s="28"/>
      <c r="E1968" s="28"/>
      <c r="F1968" s="249">
        <f>SUM(G1968:K1968)</f>
        <v>20</v>
      </c>
      <c r="J1968" s="49">
        <v>20</v>
      </c>
      <c r="K1968" s="174"/>
    </row>
    <row r="1969" spans="1:11" s="49" customFormat="1" ht="18">
      <c r="A1969" s="252" t="s">
        <v>4652</v>
      </c>
      <c r="B1969" s="28"/>
      <c r="C1969" s="28"/>
      <c r="D1969" s="28"/>
      <c r="E1969" s="28"/>
      <c r="F1969" s="249">
        <f>SUM(G1969:K1969)</f>
        <v>8</v>
      </c>
      <c r="J1969" s="49">
        <v>8</v>
      </c>
      <c r="K1969" s="174"/>
    </row>
    <row r="1970" spans="1:11" s="49" customFormat="1" ht="18">
      <c r="A1970" s="252" t="s">
        <v>4598</v>
      </c>
      <c r="B1970" s="28"/>
      <c r="C1970" s="28"/>
      <c r="D1970" s="28"/>
      <c r="E1970" s="28"/>
      <c r="F1970" s="249">
        <f>SUM(G1970:K1970)</f>
        <v>2</v>
      </c>
      <c r="J1970" s="49">
        <v>2</v>
      </c>
      <c r="K1970" s="174"/>
    </row>
    <row r="1971" spans="1:11" s="49" customFormat="1" ht="18">
      <c r="A1971" s="252" t="s">
        <v>4654</v>
      </c>
      <c r="B1971" s="28"/>
      <c r="C1971" s="28"/>
      <c r="D1971" s="28"/>
      <c r="E1971" s="28"/>
      <c r="F1971" s="249">
        <f>SUM(G1971:K1971)</f>
        <v>6</v>
      </c>
      <c r="H1971" s="49">
        <v>6</v>
      </c>
      <c r="K1971" s="174"/>
    </row>
    <row r="1972" spans="1:11" s="49" customFormat="1" ht="18">
      <c r="A1972" s="252" t="s">
        <v>4589</v>
      </c>
      <c r="B1972" s="28"/>
      <c r="C1972" s="28"/>
      <c r="D1972" s="28"/>
      <c r="E1972" s="28"/>
      <c r="F1972" s="249">
        <f>SUM(G1972:K1972)</f>
        <v>7</v>
      </c>
      <c r="I1972" s="49">
        <v>2</v>
      </c>
      <c r="J1972" s="49">
        <v>5</v>
      </c>
      <c r="K1972" s="174"/>
    </row>
    <row r="1973" spans="1:11" s="49" customFormat="1" ht="18">
      <c r="A1973" s="252" t="s">
        <v>4534</v>
      </c>
      <c r="B1973" s="28"/>
      <c r="C1973" s="28"/>
      <c r="D1973" s="28"/>
      <c r="E1973" s="28"/>
      <c r="F1973" s="249">
        <f>SUM(G1973:K1973)</f>
        <v>11</v>
      </c>
      <c r="J1973" s="49">
        <v>11</v>
      </c>
      <c r="K1973" s="174"/>
    </row>
    <row r="1974" spans="1:11" s="49" customFormat="1" ht="18">
      <c r="A1974" s="252" t="s">
        <v>4653</v>
      </c>
      <c r="B1974" s="28"/>
      <c r="C1974" s="28"/>
      <c r="D1974" s="28"/>
      <c r="E1974" s="28"/>
      <c r="F1974" s="249">
        <f>SUM(G1974:K1974)</f>
        <v>5</v>
      </c>
      <c r="H1974" s="49">
        <v>1</v>
      </c>
      <c r="J1974" s="49">
        <v>4</v>
      </c>
      <c r="K1974" s="174"/>
    </row>
    <row r="1975" spans="1:11" s="49" customFormat="1" ht="18">
      <c r="A1975" s="252" t="s">
        <v>4657</v>
      </c>
      <c r="B1975" s="28"/>
      <c r="C1975" s="28"/>
      <c r="D1975" s="28"/>
      <c r="E1975" s="28"/>
      <c r="F1975" s="249">
        <f>SUM(G1975:K1975)</f>
        <v>1</v>
      </c>
      <c r="H1975" s="49">
        <v>1</v>
      </c>
      <c r="K1975" s="174"/>
    </row>
    <row r="1976" spans="1:11" s="49" customFormat="1" ht="18">
      <c r="A1976" s="252" t="s">
        <v>4651</v>
      </c>
      <c r="B1976" s="28"/>
      <c r="C1976" s="28"/>
      <c r="D1976" s="28"/>
      <c r="E1976" s="28"/>
      <c r="F1976" s="249">
        <f>SUM(G1976:K1976)</f>
        <v>3</v>
      </c>
      <c r="J1976" s="49">
        <v>3</v>
      </c>
      <c r="K1976" s="174"/>
    </row>
    <row r="1977" spans="1:11" s="49" customFormat="1" ht="18">
      <c r="A1977" s="252" t="s">
        <v>4451</v>
      </c>
      <c r="B1977" s="28"/>
      <c r="C1977" s="28"/>
      <c r="D1977" s="28"/>
      <c r="E1977" s="28"/>
      <c r="F1977" s="249">
        <f>SUM(G1977:K1977)</f>
        <v>16</v>
      </c>
      <c r="H1977" s="49">
        <v>16</v>
      </c>
      <c r="K1977" s="174"/>
    </row>
    <row r="1978" spans="1:11" s="49" customFormat="1" ht="18">
      <c r="A1978" s="252" t="s">
        <v>4649</v>
      </c>
      <c r="B1978" s="28"/>
      <c r="C1978" s="28"/>
      <c r="D1978" s="28"/>
      <c r="E1978" s="28"/>
      <c r="F1978" s="249">
        <f>SUM(G1978:K1978)</f>
        <v>1</v>
      </c>
      <c r="J1978" s="49">
        <v>1</v>
      </c>
      <c r="K1978" s="174"/>
    </row>
    <row r="1979" spans="1:11" s="49" customFormat="1" ht="18">
      <c r="A1979" s="252" t="s">
        <v>4394</v>
      </c>
      <c r="B1979" s="28"/>
      <c r="C1979" s="28"/>
      <c r="D1979" s="28"/>
      <c r="E1979" s="28"/>
      <c r="F1979" s="249">
        <f>SUM(G1979:K1979)</f>
        <v>6</v>
      </c>
      <c r="K1979" s="49">
        <v>6</v>
      </c>
    </row>
    <row r="1980" spans="1:11" s="49" customFormat="1" ht="18">
      <c r="A1980" s="252" t="s">
        <v>4513</v>
      </c>
      <c r="B1980" s="28"/>
      <c r="C1980" s="28"/>
      <c r="D1980" s="28"/>
      <c r="E1980" s="28"/>
      <c r="F1980" s="249">
        <f>SUM(G1980:K1980)</f>
        <v>7</v>
      </c>
      <c r="H1980" s="49">
        <v>6</v>
      </c>
      <c r="J1980" s="49">
        <v>1</v>
      </c>
      <c r="K1980" s="174"/>
    </row>
    <row r="1981" spans="1:11" s="49" customFormat="1" ht="18">
      <c r="A1981" s="252" t="s">
        <v>4588</v>
      </c>
      <c r="B1981" s="28"/>
      <c r="C1981" s="28"/>
      <c r="D1981" s="28"/>
      <c r="E1981" s="28"/>
      <c r="F1981" s="249">
        <f>SUM(G1981:K1981)</f>
        <v>2</v>
      </c>
      <c r="J1981" s="49">
        <v>2</v>
      </c>
      <c r="K1981" s="174"/>
    </row>
    <row r="1982" spans="1:11" s="49" customFormat="1" ht="18">
      <c r="A1982" s="252" t="s">
        <v>4593</v>
      </c>
      <c r="B1982" s="28"/>
      <c r="C1982" s="28"/>
      <c r="D1982" s="28"/>
      <c r="E1982" s="28"/>
      <c r="F1982" s="249">
        <f>SUM(G1982:K1982)</f>
        <v>13</v>
      </c>
      <c r="I1982" s="49">
        <v>13</v>
      </c>
      <c r="K1982" s="174"/>
    </row>
    <row r="1983" spans="1:11" s="49" customFormat="1" ht="18">
      <c r="A1983" s="252" t="s">
        <v>4646</v>
      </c>
      <c r="B1983" s="28"/>
      <c r="C1983" s="28"/>
      <c r="D1983" s="28"/>
      <c r="E1983" s="28"/>
      <c r="F1983" s="249">
        <f>SUM(G1983:K1983)</f>
        <v>10</v>
      </c>
      <c r="J1983" s="49">
        <v>10</v>
      </c>
      <c r="K1983" s="174"/>
    </row>
    <row r="1984" spans="1:11" s="49" customFormat="1" ht="18">
      <c r="A1984" s="252" t="s">
        <v>4450</v>
      </c>
      <c r="B1984" s="28"/>
      <c r="C1984" s="28"/>
      <c r="D1984" s="28"/>
      <c r="E1984" s="28"/>
      <c r="F1984" s="249">
        <f>SUM(G1984:K1984)</f>
        <v>3</v>
      </c>
      <c r="I1984" s="49">
        <v>3</v>
      </c>
      <c r="K1984" s="174"/>
    </row>
    <row r="1985" spans="1:11" s="49" customFormat="1" ht="18">
      <c r="A1985" s="252" t="s">
        <v>4644</v>
      </c>
      <c r="B1985" s="28"/>
      <c r="C1985" s="28"/>
      <c r="D1985" s="28"/>
      <c r="E1985" s="28"/>
      <c r="F1985" s="249">
        <f>SUM(G1985:K1985)</f>
        <v>1</v>
      </c>
      <c r="J1985" s="49">
        <v>1</v>
      </c>
      <c r="K1985" s="174"/>
    </row>
    <row r="1986" spans="1:11" s="49" customFormat="1" ht="18">
      <c r="A1986" s="252" t="s">
        <v>4253</v>
      </c>
      <c r="B1986" s="28"/>
      <c r="C1986" s="28"/>
      <c r="D1986" s="28"/>
      <c r="E1986" s="28"/>
      <c r="F1986" s="249">
        <f>SUM(G1986:K1986)</f>
        <v>8</v>
      </c>
      <c r="J1986" s="49">
        <v>8</v>
      </c>
      <c r="K1986" s="174"/>
    </row>
    <row r="1987" spans="1:11" s="49" customFormat="1" ht="18">
      <c r="A1987" s="252" t="s">
        <v>4591</v>
      </c>
      <c r="B1987" s="28"/>
      <c r="C1987" s="28"/>
      <c r="D1987" s="28"/>
      <c r="E1987" s="28"/>
      <c r="F1987" s="249">
        <f>SUM(G1987:K1987)</f>
        <v>1</v>
      </c>
      <c r="J1987" s="49">
        <v>1</v>
      </c>
      <c r="K1987" s="174"/>
    </row>
    <row r="1988" spans="1:11" s="49" customFormat="1" ht="18">
      <c r="A1988" s="252" t="s">
        <v>4218</v>
      </c>
      <c r="B1988" s="28"/>
      <c r="C1988" s="28"/>
      <c r="D1988" s="28"/>
      <c r="E1988" s="28"/>
      <c r="F1988" s="249">
        <f>SUM(G1988:K1988)</f>
        <v>12</v>
      </c>
      <c r="H1988" s="49">
        <v>12</v>
      </c>
      <c r="K1988" s="174"/>
    </row>
    <row r="1989" spans="1:11" s="49" customFormat="1" ht="18">
      <c r="A1989" s="252" t="s">
        <v>4430</v>
      </c>
      <c r="B1989" s="28"/>
      <c r="C1989" s="28"/>
      <c r="D1989" s="28"/>
      <c r="E1989" s="28"/>
      <c r="F1989" s="249">
        <f>SUM(G1989:K1989)</f>
        <v>17</v>
      </c>
      <c r="I1989" s="49">
        <v>17</v>
      </c>
    </row>
    <row r="1990" spans="1:11" s="49" customFormat="1" ht="18">
      <c r="A1990" s="252" t="s">
        <v>4395</v>
      </c>
      <c r="B1990" s="28"/>
      <c r="C1990" s="28"/>
      <c r="D1990" s="28"/>
      <c r="E1990" s="28"/>
      <c r="F1990" s="249">
        <f>SUM(G1990:K1990)</f>
        <v>2</v>
      </c>
      <c r="J1990" s="49">
        <v>2</v>
      </c>
    </row>
    <row r="1991" spans="1:11" s="49" customFormat="1" ht="18">
      <c r="A1991" s="252" t="s">
        <v>4708</v>
      </c>
      <c r="B1991" s="28"/>
      <c r="C1991" s="28"/>
      <c r="D1991" s="28"/>
      <c r="E1991" s="28"/>
      <c r="F1991" s="249">
        <f>SUM(G1991:K1991)</f>
        <v>3</v>
      </c>
      <c r="J1991" s="49">
        <v>3</v>
      </c>
      <c r="K1991" s="174"/>
    </row>
    <row r="1992" spans="1:11" s="49" customFormat="1" ht="18">
      <c r="A1992" s="252" t="s">
        <v>4372</v>
      </c>
      <c r="B1992" s="28"/>
      <c r="C1992" s="28"/>
      <c r="D1992" s="28"/>
      <c r="E1992" s="28"/>
      <c r="F1992" s="249">
        <f>SUM(G1992:K1992)</f>
        <v>1</v>
      </c>
      <c r="J1992" s="49">
        <v>1</v>
      </c>
      <c r="K1992" s="174"/>
    </row>
    <row r="1993" spans="1:11" s="49" customFormat="1" ht="18">
      <c r="A1993" s="252" t="s">
        <v>4219</v>
      </c>
      <c r="B1993" s="28"/>
      <c r="C1993" s="28"/>
      <c r="D1993" s="28"/>
      <c r="E1993" s="28"/>
      <c r="F1993" s="249">
        <f>SUM(G1993:K1993)</f>
        <v>4</v>
      </c>
      <c r="H1993" s="49">
        <v>4</v>
      </c>
      <c r="K1993" s="174"/>
    </row>
    <row r="1994" spans="1:11" s="49" customFormat="1" ht="18">
      <c r="A1994" s="252" t="s">
        <v>4532</v>
      </c>
      <c r="B1994" s="28"/>
      <c r="C1994" s="28"/>
      <c r="D1994" s="28"/>
      <c r="E1994" s="28"/>
      <c r="F1994" s="249">
        <f>SUM(G1994:K1994)</f>
        <v>1</v>
      </c>
      <c r="J1994" s="49">
        <v>1</v>
      </c>
      <c r="K1994" s="174"/>
    </row>
    <row r="1995" spans="1:11" s="49" customFormat="1" ht="18">
      <c r="A1995" s="252" t="s">
        <v>4397</v>
      </c>
      <c r="B1995" s="28"/>
      <c r="C1995" s="28"/>
      <c r="D1995" s="28"/>
      <c r="E1995" s="28"/>
      <c r="F1995" s="249">
        <f>SUM(G1995:K1995)</f>
        <v>1</v>
      </c>
      <c r="J1995" s="49">
        <v>1</v>
      </c>
    </row>
    <row r="1996" spans="1:11" s="49" customFormat="1" ht="18">
      <c r="A1996" s="252" t="s">
        <v>4592</v>
      </c>
      <c r="B1996" s="28"/>
      <c r="C1996" s="28"/>
      <c r="D1996" s="28"/>
      <c r="E1996" s="28"/>
      <c r="F1996" s="249">
        <f>SUM(G1996:K1996)</f>
        <v>1</v>
      </c>
      <c r="J1996" s="49">
        <v>1</v>
      </c>
      <c r="K1996" s="174"/>
    </row>
    <row r="1997" spans="1:11" s="49" customFormat="1" ht="18">
      <c r="A1997" s="252" t="s">
        <v>4449</v>
      </c>
      <c r="B1997" s="28"/>
      <c r="C1997" s="28"/>
      <c r="D1997" s="28"/>
      <c r="E1997" s="28"/>
      <c r="F1997" s="249">
        <f>SUM(G1997:K1997)</f>
        <v>13</v>
      </c>
      <c r="I1997" s="49">
        <v>5</v>
      </c>
      <c r="J1997" s="49">
        <v>8</v>
      </c>
      <c r="K1997" s="174"/>
    </row>
    <row r="1998" spans="1:11" s="49" customFormat="1" ht="18">
      <c r="A1998" s="252" t="s">
        <v>4596</v>
      </c>
      <c r="B1998" s="28"/>
      <c r="C1998" s="28"/>
      <c r="D1998" s="28"/>
      <c r="E1998" s="28"/>
      <c r="F1998" s="249">
        <f>SUM(G1998:K1998)</f>
        <v>22</v>
      </c>
      <c r="J1998" s="49">
        <v>22</v>
      </c>
      <c r="K1998" s="174"/>
    </row>
    <row r="1999" spans="1:11" s="49" customFormat="1" ht="18">
      <c r="A1999" s="252" t="s">
        <v>4702</v>
      </c>
      <c r="B1999" s="28"/>
      <c r="C1999" s="28"/>
      <c r="D1999" s="28"/>
      <c r="E1999" s="28"/>
      <c r="F1999" s="249">
        <f>SUM(G1999:K1999)</f>
        <v>5</v>
      </c>
      <c r="J1999" s="49">
        <v>5</v>
      </c>
      <c r="K1999" s="174"/>
    </row>
    <row r="2000" spans="1:11" s="49" customFormat="1" ht="18">
      <c r="A2000" s="252" t="s">
        <v>4517</v>
      </c>
      <c r="B2000" s="28"/>
      <c r="C2000" s="28"/>
      <c r="D2000" s="28"/>
      <c r="E2000" s="28"/>
      <c r="F2000" s="249">
        <f>SUM(G2000:K2000)</f>
        <v>4</v>
      </c>
      <c r="H2000" s="49">
        <v>2</v>
      </c>
      <c r="J2000" s="49">
        <v>2</v>
      </c>
      <c r="K2000" s="174"/>
    </row>
    <row r="2001" spans="1:11" s="49" customFormat="1" ht="18">
      <c r="A2001" s="252" t="s">
        <v>4214</v>
      </c>
      <c r="B2001" s="28"/>
      <c r="C2001" s="28"/>
      <c r="D2001" s="28"/>
      <c r="E2001" s="28"/>
      <c r="F2001" s="249">
        <f>SUM(G2001:K2001)</f>
        <v>59</v>
      </c>
      <c r="H2001" s="49">
        <v>59</v>
      </c>
      <c r="K2001" s="174"/>
    </row>
    <row r="2002" spans="1:11" s="49" customFormat="1" ht="18">
      <c r="A2002" s="252" t="s">
        <v>4595</v>
      </c>
      <c r="B2002" s="28"/>
      <c r="C2002" s="28"/>
      <c r="D2002" s="28"/>
      <c r="E2002" s="28"/>
      <c r="F2002" s="249">
        <f>SUM(G2002:K2002)</f>
        <v>1</v>
      </c>
      <c r="I2002" s="49">
        <v>1</v>
      </c>
      <c r="K2002" s="174"/>
    </row>
    <row r="2003" spans="1:11" s="49" customFormat="1" ht="18">
      <c r="A2003" s="252" t="s">
        <v>4522</v>
      </c>
      <c r="B2003" s="28"/>
      <c r="C2003" s="28"/>
      <c r="D2003" s="28"/>
      <c r="E2003" s="28"/>
      <c r="F2003" s="249">
        <f>SUM(G2003:K2003)</f>
        <v>4</v>
      </c>
      <c r="J2003" s="49">
        <v>4</v>
      </c>
      <c r="K2003" s="174"/>
    </row>
    <row r="2004" spans="1:11" s="49" customFormat="1" ht="18">
      <c r="A2004" s="252" t="s">
        <v>4432</v>
      </c>
      <c r="B2004" s="28"/>
      <c r="C2004" s="28"/>
      <c r="D2004" s="28"/>
      <c r="E2004" s="28"/>
      <c r="F2004" s="249">
        <f>SUM(G2004:K2004)</f>
        <v>1</v>
      </c>
      <c r="J2004" s="49">
        <v>1</v>
      </c>
      <c r="K2004" s="174"/>
    </row>
    <row r="2005" spans="1:11" s="49" customFormat="1" ht="18">
      <c r="A2005" s="252" t="s">
        <v>4512</v>
      </c>
      <c r="B2005" s="28"/>
      <c r="C2005" s="28"/>
      <c r="D2005" s="28"/>
      <c r="E2005" s="28"/>
      <c r="F2005" s="249">
        <f>SUM(G2005:K2005)</f>
        <v>3</v>
      </c>
      <c r="J2005" s="49">
        <v>3</v>
      </c>
      <c r="K2005" s="174"/>
    </row>
    <row r="2006" spans="1:11" s="49" customFormat="1" ht="18">
      <c r="A2006" s="252" t="s">
        <v>4431</v>
      </c>
      <c r="B2006" s="28"/>
      <c r="C2006" s="28"/>
      <c r="D2006" s="28"/>
      <c r="E2006" s="28"/>
      <c r="F2006" s="249">
        <f>SUM(G2006:K2006)</f>
        <v>6</v>
      </c>
      <c r="J2006" s="49">
        <v>6</v>
      </c>
      <c r="K2006" s="174"/>
    </row>
    <row r="2007" spans="1:11" s="49" customFormat="1" ht="18">
      <c r="A2007" s="252" t="s">
        <v>4709</v>
      </c>
      <c r="B2007" s="28"/>
      <c r="C2007" s="28"/>
      <c r="D2007" s="28"/>
      <c r="E2007" s="28"/>
      <c r="F2007" s="249">
        <f>SUM(G2007:K2007)</f>
        <v>1</v>
      </c>
      <c r="J2007" s="49">
        <v>1</v>
      </c>
      <c r="K2007" s="174"/>
    </row>
    <row r="2008" spans="1:11" s="49" customFormat="1" ht="18">
      <c r="A2008" s="252" t="s">
        <v>4518</v>
      </c>
      <c r="B2008" s="28"/>
      <c r="C2008" s="28"/>
      <c r="D2008" s="28"/>
      <c r="E2008" s="28"/>
      <c r="F2008" s="249">
        <f>SUM(G2008:K2008)</f>
        <v>1</v>
      </c>
      <c r="J2008" s="49">
        <v>1</v>
      </c>
      <c r="K2008" s="174"/>
    </row>
    <row r="2009" spans="1:11" s="49" customFormat="1" ht="18">
      <c r="A2009" s="252" t="s">
        <v>4520</v>
      </c>
      <c r="B2009" s="28"/>
      <c r="C2009" s="28"/>
      <c r="D2009" s="28"/>
      <c r="E2009" s="28"/>
      <c r="F2009" s="249">
        <f>SUM(G2009:K2009)</f>
        <v>8</v>
      </c>
      <c r="J2009" s="49">
        <v>8</v>
      </c>
      <c r="K2009" s="174"/>
    </row>
    <row r="2010" spans="1:11" s="49" customFormat="1" ht="18">
      <c r="A2010" s="252" t="s">
        <v>4398</v>
      </c>
      <c r="B2010" s="28"/>
      <c r="C2010" s="28"/>
      <c r="D2010" s="28"/>
      <c r="E2010" s="28"/>
      <c r="F2010" s="249">
        <f>SUM(G2010:K2010)</f>
        <v>16</v>
      </c>
      <c r="J2010" s="49">
        <v>16</v>
      </c>
      <c r="K2010" s="174"/>
    </row>
    <row r="2011" spans="1:11" s="49" customFormat="1" ht="18">
      <c r="A2011" s="252" t="s">
        <v>4707</v>
      </c>
      <c r="B2011" s="28"/>
      <c r="C2011" s="28"/>
      <c r="D2011" s="28"/>
      <c r="E2011" s="28"/>
      <c r="F2011" s="249">
        <f>SUM(G2011:K2011)</f>
        <v>1</v>
      </c>
      <c r="J2011" s="49">
        <v>1</v>
      </c>
      <c r="K2011" s="174"/>
    </row>
    <row r="2012" spans="1:11" s="49" customFormat="1" ht="18">
      <c r="A2012" s="252" t="s">
        <v>4650</v>
      </c>
      <c r="B2012" s="28"/>
      <c r="C2012" s="28"/>
      <c r="D2012" s="28"/>
      <c r="E2012" s="28"/>
      <c r="F2012" s="249">
        <f>SUM(G2012:K2012)</f>
        <v>1</v>
      </c>
      <c r="J2012" s="49">
        <v>1</v>
      </c>
      <c r="K2012" s="174"/>
    </row>
    <row r="2013" spans="1:11" s="49" customFormat="1" ht="18">
      <c r="A2013" s="252" t="s">
        <v>4648</v>
      </c>
      <c r="B2013" s="28"/>
      <c r="C2013" s="28"/>
      <c r="D2013" s="28"/>
      <c r="E2013" s="28"/>
      <c r="F2013" s="249">
        <f>SUM(G2013:K2013)</f>
        <v>2</v>
      </c>
      <c r="J2013" s="49">
        <v>2</v>
      </c>
      <c r="K2013" s="174"/>
    </row>
    <row r="2014" spans="1:11" s="49" customFormat="1" ht="18">
      <c r="A2014" s="252" t="s">
        <v>4217</v>
      </c>
      <c r="B2014" s="28"/>
      <c r="C2014" s="28"/>
      <c r="D2014" s="28"/>
      <c r="E2014" s="28"/>
      <c r="F2014" s="249">
        <f>SUM(G2014:K2014)</f>
        <v>15</v>
      </c>
      <c r="H2014" s="49">
        <v>15</v>
      </c>
      <c r="K2014" s="174"/>
    </row>
    <row r="2015" spans="1:11" s="49" customFormat="1" ht="18">
      <c r="A2015" s="252" t="s">
        <v>4590</v>
      </c>
      <c r="B2015" s="28"/>
      <c r="C2015" s="28"/>
      <c r="D2015" s="28"/>
      <c r="E2015" s="28"/>
      <c r="F2015" s="249">
        <f>SUM(G2015:K2015)</f>
        <v>3</v>
      </c>
      <c r="J2015" s="49">
        <v>3</v>
      </c>
      <c r="K2015" s="174"/>
    </row>
    <row r="2016" spans="1:11" s="49" customFormat="1" ht="18">
      <c r="A2016" s="252" t="s">
        <v>4705</v>
      </c>
      <c r="B2016" s="28"/>
      <c r="C2016" s="28"/>
      <c r="D2016" s="28"/>
      <c r="E2016" s="28"/>
      <c r="F2016" s="249">
        <f>SUM(G2016:K2016)</f>
        <v>1</v>
      </c>
      <c r="J2016" s="49">
        <v>1</v>
      </c>
      <c r="K2016" s="174"/>
    </row>
    <row r="2017" spans="1:11" s="49" customFormat="1" ht="18">
      <c r="A2017" s="252" t="s">
        <v>4594</v>
      </c>
      <c r="B2017" s="28"/>
      <c r="C2017" s="28"/>
      <c r="D2017" s="28"/>
      <c r="E2017" s="28"/>
      <c r="F2017" s="249">
        <f>SUM(G2017:K2017)</f>
        <v>2</v>
      </c>
      <c r="I2017" s="49">
        <v>2</v>
      </c>
      <c r="K2017" s="174"/>
    </row>
    <row r="2018" spans="1:11" s="49" customFormat="1" ht="18">
      <c r="A2018" s="252" t="s">
        <v>4647</v>
      </c>
      <c r="B2018" s="28"/>
      <c r="C2018" s="28"/>
      <c r="D2018" s="28"/>
      <c r="E2018" s="28"/>
      <c r="F2018" s="249">
        <f>SUM(G2018:K2018)</f>
        <v>1</v>
      </c>
      <c r="J2018" s="49">
        <v>1</v>
      </c>
      <c r="K2018" s="174"/>
    </row>
    <row r="2019" spans="1:11" s="49" customFormat="1" ht="18">
      <c r="A2019" s="252" t="s">
        <v>4248</v>
      </c>
      <c r="B2019" s="28"/>
      <c r="C2019" s="28"/>
      <c r="D2019" s="28"/>
      <c r="E2019" s="28"/>
      <c r="F2019" s="249">
        <f>SUM(G2019:K2019)</f>
        <v>3</v>
      </c>
      <c r="J2019" s="49">
        <v>3</v>
      </c>
      <c r="K2019" s="174"/>
    </row>
    <row r="2020" spans="1:11" s="49" customFormat="1" ht="18">
      <c r="A2020" s="252" t="s">
        <v>4252</v>
      </c>
      <c r="B2020" s="28"/>
      <c r="C2020" s="28"/>
      <c r="D2020" s="28"/>
      <c r="E2020" s="28"/>
      <c r="F2020" s="249">
        <f>SUM(G2020:K2020)</f>
        <v>21</v>
      </c>
      <c r="J2020" s="49">
        <v>21</v>
      </c>
      <c r="K2020" s="174"/>
    </row>
    <row r="2021" spans="1:11" s="49" customFormat="1" ht="18">
      <c r="A2021" s="252" t="s">
        <v>4642</v>
      </c>
      <c r="B2021" s="28"/>
      <c r="C2021" s="28"/>
      <c r="D2021" s="28"/>
      <c r="E2021" s="28"/>
      <c r="F2021" s="249">
        <f>SUM(G2021:K2021)</f>
        <v>9</v>
      </c>
      <c r="J2021" s="49">
        <v>9</v>
      </c>
      <c r="K2021" s="174"/>
    </row>
    <row r="2022" spans="1:11" s="49" customFormat="1" ht="18">
      <c r="A2022" s="252" t="s">
        <v>4643</v>
      </c>
      <c r="B2022" s="28"/>
      <c r="C2022" s="28"/>
      <c r="D2022" s="28"/>
      <c r="E2022" s="28"/>
      <c r="F2022" s="249">
        <f>SUM(G2022:K2022)</f>
        <v>1</v>
      </c>
      <c r="J2022" s="49">
        <v>1</v>
      </c>
      <c r="K2022" s="174"/>
    </row>
    <row r="2023" spans="1:11" s="49" customFormat="1" ht="18">
      <c r="A2023" s="252" t="s">
        <v>4452</v>
      </c>
      <c r="B2023" s="28"/>
      <c r="C2023" s="28"/>
      <c r="D2023" s="28"/>
      <c r="E2023" s="28"/>
      <c r="F2023" s="249">
        <f>SUM(G2023:K2023)</f>
        <v>2</v>
      </c>
      <c r="H2023" s="49">
        <v>2</v>
      </c>
      <c r="K2023" s="174"/>
    </row>
    <row r="2024" spans="1:11" s="49" customFormat="1" ht="18">
      <c r="A2024" s="252" t="s">
        <v>4514</v>
      </c>
      <c r="B2024" s="28"/>
      <c r="C2024" s="28"/>
      <c r="D2024" s="28"/>
      <c r="E2024" s="28"/>
      <c r="F2024" s="249">
        <f>SUM(G2024:K2024)</f>
        <v>9</v>
      </c>
      <c r="J2024" s="49">
        <v>9</v>
      </c>
      <c r="K2024" s="174"/>
    </row>
    <row r="2025" spans="1:11" s="49" customFormat="1" ht="18">
      <c r="A2025" s="252" t="s">
        <v>4597</v>
      </c>
      <c r="B2025" s="28"/>
      <c r="C2025" s="28"/>
      <c r="D2025" s="28"/>
      <c r="E2025" s="28"/>
      <c r="F2025" s="249">
        <f>SUM(G2025:K2025)</f>
        <v>8</v>
      </c>
      <c r="J2025" s="49">
        <v>8</v>
      </c>
      <c r="K2025" s="174"/>
    </row>
    <row r="2026" spans="1:11" s="49" customFormat="1" ht="18">
      <c r="A2026" s="252" t="s">
        <v>4519</v>
      </c>
      <c r="B2026" s="28"/>
      <c r="C2026" s="28"/>
      <c r="D2026" s="28"/>
      <c r="E2026" s="28"/>
      <c r="F2026" s="249">
        <f>SUM(G2026:K2026)</f>
        <v>1</v>
      </c>
      <c r="J2026" s="49">
        <v>1</v>
      </c>
      <c r="K2026" s="174"/>
    </row>
    <row r="2027" spans="1:11" s="49" customFormat="1" ht="18">
      <c r="A2027" s="252" t="s">
        <v>4515</v>
      </c>
      <c r="B2027" s="28"/>
      <c r="C2027" s="28"/>
      <c r="D2027" s="28"/>
      <c r="E2027" s="28"/>
      <c r="F2027" s="249">
        <f>SUM(G2027:K2027)</f>
        <v>6</v>
      </c>
      <c r="J2027" s="49">
        <v>6</v>
      </c>
      <c r="K2027" s="174"/>
    </row>
    <row r="2028" spans="1:11" s="49" customFormat="1" ht="18">
      <c r="A2028" s="252" t="s">
        <v>4516</v>
      </c>
      <c r="B2028" s="28"/>
      <c r="C2028" s="28"/>
      <c r="D2028" s="28"/>
      <c r="E2028" s="28"/>
      <c r="F2028" s="249">
        <f>SUM(G2028:K2028)</f>
        <v>2</v>
      </c>
      <c r="J2028" s="49">
        <v>2</v>
      </c>
      <c r="K2028" s="174"/>
    </row>
    <row r="2029" spans="1:11" s="49" customFormat="1" ht="18">
      <c r="A2029" s="252" t="s">
        <v>4704</v>
      </c>
      <c r="B2029" s="28"/>
      <c r="C2029" s="28"/>
      <c r="D2029" s="28"/>
      <c r="E2029" s="28"/>
      <c r="F2029" s="249">
        <f>SUM(G2029:K2029)</f>
        <v>1</v>
      </c>
      <c r="I2029" s="49">
        <v>1</v>
      </c>
      <c r="K2029" s="174"/>
    </row>
    <row r="2030" spans="1:11" s="49" customFormat="1" ht="18">
      <c r="A2030" s="252" t="s">
        <v>4645</v>
      </c>
      <c r="B2030" s="28"/>
      <c r="C2030" s="28"/>
      <c r="D2030" s="28"/>
      <c r="E2030" s="28"/>
      <c r="F2030" s="249">
        <f>SUM(G2030:K2030)</f>
        <v>3</v>
      </c>
      <c r="J2030" s="49">
        <v>3</v>
      </c>
      <c r="K2030" s="174"/>
    </row>
    <row r="2031" spans="1:11" s="49" customFormat="1" ht="18">
      <c r="A2031" s="252" t="s">
        <v>4254</v>
      </c>
      <c r="B2031" s="28"/>
      <c r="C2031" s="28"/>
      <c r="D2031" s="28"/>
      <c r="E2031" s="28"/>
      <c r="F2031" s="249">
        <f>SUM(G2031:K2031)</f>
        <v>30</v>
      </c>
      <c r="H2031" s="49">
        <v>15</v>
      </c>
      <c r="I2031" s="49">
        <v>13</v>
      </c>
      <c r="J2031" s="49">
        <v>2</v>
      </c>
      <c r="K2031" s="174"/>
    </row>
    <row r="2032" spans="1:11" s="49" customFormat="1" ht="18">
      <c r="A2032" s="252" t="s">
        <v>4523</v>
      </c>
      <c r="B2032" s="28"/>
      <c r="C2032" s="28"/>
      <c r="D2032" s="28"/>
      <c r="E2032" s="28"/>
      <c r="F2032" s="249">
        <f>SUM(G2032:K2032)</f>
        <v>3</v>
      </c>
      <c r="J2032" s="49">
        <v>3</v>
      </c>
      <c r="K2032" s="174"/>
    </row>
    <row r="2033" spans="1:11" s="49" customFormat="1" ht="18">
      <c r="A2033" s="252" t="s">
        <v>4710</v>
      </c>
      <c r="B2033" s="28"/>
      <c r="C2033" s="28"/>
      <c r="D2033" s="28"/>
      <c r="E2033" s="28"/>
      <c r="F2033" s="249">
        <f>SUM(G2033:K2033)</f>
        <v>3</v>
      </c>
      <c r="H2033" s="49">
        <v>3</v>
      </c>
      <c r="K2033" s="174"/>
    </row>
    <row r="2034" spans="1:11" s="49" customFormat="1" ht="18">
      <c r="A2034" s="252" t="s">
        <v>4656</v>
      </c>
      <c r="B2034" s="28"/>
      <c r="C2034" s="28"/>
      <c r="D2034" s="28"/>
      <c r="E2034" s="28"/>
      <c r="F2034" s="249">
        <f>SUM(G2034:K2034)</f>
        <v>15</v>
      </c>
      <c r="H2034" s="49">
        <v>15</v>
      </c>
      <c r="K2034" s="174"/>
    </row>
    <row r="2035" spans="1:11" s="49" customFormat="1" ht="18">
      <c r="A2035" s="252" t="s">
        <v>4448</v>
      </c>
      <c r="B2035" s="28"/>
      <c r="C2035" s="28"/>
      <c r="D2035" s="28"/>
      <c r="E2035" s="28"/>
      <c r="F2035" s="249">
        <f>SUM(G2035:K2035)</f>
        <v>14</v>
      </c>
      <c r="I2035" s="49">
        <v>14</v>
      </c>
      <c r="K2035" s="174"/>
    </row>
    <row r="2036" spans="1:11" s="49" customFormat="1" ht="18">
      <c r="A2036" s="252" t="s">
        <v>4371</v>
      </c>
      <c r="B2036" s="28"/>
      <c r="C2036" s="28"/>
      <c r="D2036" s="28"/>
      <c r="E2036" s="28"/>
      <c r="F2036" s="249">
        <f>SUM(G2036:K2036)</f>
        <v>2</v>
      </c>
      <c r="J2036" s="49">
        <v>2</v>
      </c>
      <c r="K2036" s="174"/>
    </row>
    <row r="2037" spans="1:11" s="49" customFormat="1" ht="18">
      <c r="A2037" s="252" t="s">
        <v>4249</v>
      </c>
      <c r="B2037" s="28"/>
      <c r="C2037" s="28"/>
      <c r="D2037" s="28"/>
      <c r="E2037" s="28"/>
      <c r="F2037" s="249">
        <f>SUM(G2037:K2037)</f>
        <v>2</v>
      </c>
      <c r="J2037" s="49">
        <v>2</v>
      </c>
      <c r="K2037" s="174"/>
    </row>
    <row r="2038" spans="1:11" s="49" customFormat="1" ht="18">
      <c r="A2038" s="252" t="s">
        <v>4703</v>
      </c>
      <c r="B2038" s="28"/>
      <c r="C2038" s="28"/>
      <c r="D2038" s="28"/>
      <c r="E2038" s="28"/>
      <c r="F2038" s="249">
        <f>SUM(G2038:K2038)</f>
        <v>6</v>
      </c>
      <c r="J2038" s="49">
        <v>6</v>
      </c>
      <c r="K2038" s="174"/>
    </row>
    <row r="2039" spans="1:11" s="49" customFormat="1" ht="18">
      <c r="A2039" s="252" t="s">
        <v>4213</v>
      </c>
      <c r="B2039" s="28"/>
      <c r="C2039" s="28"/>
      <c r="D2039" s="28"/>
      <c r="E2039" s="28"/>
      <c r="F2039" s="249">
        <f>SUM(G2039:K2039)</f>
        <v>14</v>
      </c>
      <c r="H2039" s="49">
        <v>14</v>
      </c>
      <c r="K2039" s="174"/>
    </row>
    <row r="2040" spans="1:11" s="49" customFormat="1" ht="18">
      <c r="A2040" s="252" t="s">
        <v>4216</v>
      </c>
      <c r="B2040" s="28"/>
      <c r="C2040" s="28"/>
      <c r="D2040" s="28"/>
      <c r="E2040" s="28"/>
      <c r="F2040" s="249">
        <f>SUM(G2040:K2040)</f>
        <v>5</v>
      </c>
      <c r="H2040" s="49">
        <v>5</v>
      </c>
      <c r="K2040" s="174"/>
    </row>
    <row r="2041" spans="1:11" s="49" customFormat="1" ht="18">
      <c r="A2041" s="252" t="s">
        <v>4215</v>
      </c>
      <c r="B2041" s="28"/>
      <c r="C2041" s="28"/>
      <c r="D2041" s="28"/>
      <c r="E2041" s="28"/>
      <c r="F2041" s="249">
        <f>SUM(G2041:K2041)</f>
        <v>53</v>
      </c>
      <c r="H2041" s="49">
        <v>53</v>
      </c>
      <c r="K2041" s="174"/>
    </row>
    <row r="2042" spans="1:11" s="49" customFormat="1" ht="18">
      <c r="A2042" s="252" t="s">
        <v>4749</v>
      </c>
      <c r="B2042" s="28"/>
      <c r="C2042" s="28"/>
      <c r="D2042" s="28"/>
      <c r="E2042" s="28"/>
      <c r="F2042" s="249">
        <f t="shared" ref="F2026:F2074" si="34">SUM(G2042:K2042)</f>
        <v>2</v>
      </c>
      <c r="I2042" s="49">
        <v>2</v>
      </c>
      <c r="K2042" s="174"/>
    </row>
    <row r="2043" spans="1:11" s="49" customFormat="1" ht="18">
      <c r="A2043" s="252" t="s">
        <v>4750</v>
      </c>
      <c r="B2043" s="28"/>
      <c r="C2043" s="28"/>
      <c r="D2043" s="28"/>
      <c r="E2043" s="28"/>
      <c r="F2043" s="249">
        <f t="shared" si="34"/>
        <v>11</v>
      </c>
      <c r="J2043" s="49">
        <v>11</v>
      </c>
      <c r="K2043" s="174"/>
    </row>
    <row r="2044" spans="1:11" s="49" customFormat="1" ht="18">
      <c r="A2044" s="252" t="s">
        <v>4751</v>
      </c>
      <c r="B2044" s="28"/>
      <c r="C2044" s="28"/>
      <c r="D2044" s="28"/>
      <c r="E2044" s="28"/>
      <c r="F2044" s="249">
        <f>SUM(G2044:K2044)</f>
        <v>6</v>
      </c>
      <c r="J2044" s="49">
        <v>6</v>
      </c>
      <c r="K2044" s="174"/>
    </row>
    <row r="2045" spans="1:11" s="49" customFormat="1" ht="18">
      <c r="A2045" s="252" t="s">
        <v>4752</v>
      </c>
      <c r="B2045" s="28"/>
      <c r="C2045" s="28"/>
      <c r="D2045" s="28"/>
      <c r="E2045" s="28"/>
      <c r="F2045" s="249">
        <f>SUM(G2045:K2045)</f>
        <v>5</v>
      </c>
      <c r="J2045" s="49">
        <v>5</v>
      </c>
      <c r="K2045" s="174"/>
    </row>
    <row r="2046" spans="1:11" s="49" customFormat="1" ht="18">
      <c r="A2046" s="252" t="s">
        <v>4753</v>
      </c>
      <c r="B2046" s="28"/>
      <c r="C2046" s="28"/>
      <c r="D2046" s="28"/>
      <c r="E2046" s="28"/>
      <c r="F2046" s="249">
        <f>SUM(G2046:K2046)</f>
        <v>1</v>
      </c>
      <c r="J2046" s="49">
        <v>1</v>
      </c>
      <c r="K2046" s="174"/>
    </row>
    <row r="2047" spans="1:11" s="49" customFormat="1" ht="18">
      <c r="A2047" s="252" t="s">
        <v>4754</v>
      </c>
      <c r="B2047" s="28"/>
      <c r="C2047" s="28"/>
      <c r="D2047" s="28"/>
      <c r="E2047" s="28"/>
      <c r="F2047" s="249">
        <f>SUM(G2047:K2047)</f>
        <v>1</v>
      </c>
      <c r="I2047" s="49">
        <v>1</v>
      </c>
      <c r="K2047" s="174"/>
    </row>
    <row r="2048" spans="1:11" s="49" customFormat="1" ht="18">
      <c r="A2048" s="252" t="s">
        <v>4755</v>
      </c>
      <c r="B2048" s="28"/>
      <c r="C2048" s="28"/>
      <c r="D2048" s="28"/>
      <c r="E2048" s="28"/>
      <c r="F2048" s="249">
        <f>SUM(G2048:K2048)</f>
        <v>35</v>
      </c>
      <c r="I2048" s="49">
        <v>35</v>
      </c>
      <c r="K2048" s="174"/>
    </row>
    <row r="2049" spans="1:11" s="49" customFormat="1" ht="18">
      <c r="A2049" s="252" t="s">
        <v>4756</v>
      </c>
      <c r="B2049" s="28"/>
      <c r="C2049" s="28"/>
      <c r="D2049" s="28"/>
      <c r="E2049" s="28"/>
      <c r="F2049" s="249">
        <f t="shared" ref="F2049" si="35">SUM(G2049:K2049)</f>
        <v>2</v>
      </c>
      <c r="I2049" s="49">
        <v>2</v>
      </c>
      <c r="K2049" s="174"/>
    </row>
    <row r="2050" spans="1:11" s="49" customFormat="1" ht="18">
      <c r="A2050" s="252" t="s">
        <v>4757</v>
      </c>
      <c r="B2050" s="28"/>
      <c r="C2050" s="28"/>
      <c r="D2050" s="28"/>
      <c r="E2050" s="28"/>
      <c r="F2050" s="249">
        <f t="shared" ref="F2050" si="36">SUM(G2050:K2050)</f>
        <v>5</v>
      </c>
      <c r="I2050" s="49">
        <v>5</v>
      </c>
      <c r="K2050" s="174"/>
    </row>
    <row r="2051" spans="1:11" s="49" customFormat="1" ht="18">
      <c r="A2051" s="252" t="s">
        <v>4758</v>
      </c>
      <c r="B2051" s="28"/>
      <c r="C2051" s="28"/>
      <c r="D2051" s="28"/>
      <c r="E2051" s="28"/>
      <c r="F2051" s="249">
        <f>SUM(G2051:K2051)</f>
        <v>6</v>
      </c>
      <c r="J2051" s="49">
        <v>6</v>
      </c>
      <c r="K2051" s="174"/>
    </row>
    <row r="2052" spans="1:11" s="49" customFormat="1" ht="18">
      <c r="A2052" s="252" t="s">
        <v>4759</v>
      </c>
      <c r="B2052" s="28"/>
      <c r="C2052" s="28"/>
      <c r="D2052" s="28"/>
      <c r="E2052" s="28"/>
      <c r="F2052" s="249">
        <f>SUM(G2052:K2052)</f>
        <v>4</v>
      </c>
      <c r="J2052" s="49">
        <v>4</v>
      </c>
      <c r="K2052" s="174"/>
    </row>
    <row r="2053" spans="1:11" s="49" customFormat="1" ht="18">
      <c r="A2053" s="252" t="s">
        <v>4760</v>
      </c>
      <c r="B2053" s="28"/>
      <c r="C2053" s="28"/>
      <c r="D2053" s="28"/>
      <c r="E2053" s="28"/>
      <c r="F2053" s="249">
        <f>SUM(G2053:K2053)</f>
        <v>13</v>
      </c>
      <c r="J2053" s="49">
        <v>13</v>
      </c>
      <c r="K2053" s="174"/>
    </row>
    <row r="2054" spans="1:11" s="49" customFormat="1" ht="18">
      <c r="A2054" s="252" t="s">
        <v>4761</v>
      </c>
      <c r="B2054" s="28"/>
      <c r="C2054" s="28"/>
      <c r="D2054" s="28"/>
      <c r="E2054" s="28"/>
      <c r="F2054" s="249">
        <f>SUM(G2054:K2054)</f>
        <v>2</v>
      </c>
      <c r="J2054" s="49">
        <v>2</v>
      </c>
      <c r="K2054" s="174"/>
    </row>
    <row r="2055" spans="1:11" s="49" customFormat="1" ht="18">
      <c r="A2055" s="252" t="s">
        <v>4762</v>
      </c>
      <c r="B2055" s="28"/>
      <c r="C2055" s="28"/>
      <c r="D2055" s="28"/>
      <c r="E2055" s="28"/>
      <c r="F2055" s="249">
        <f>SUM(G2055:K2055)</f>
        <v>3</v>
      </c>
      <c r="J2055" s="49">
        <v>3</v>
      </c>
      <c r="K2055" s="174"/>
    </row>
    <row r="2056" spans="1:11" s="49" customFormat="1" ht="18">
      <c r="A2056" s="252" t="s">
        <v>4763</v>
      </c>
      <c r="B2056" s="28"/>
      <c r="C2056" s="28"/>
      <c r="D2056" s="28"/>
      <c r="E2056" s="28"/>
      <c r="F2056" s="249">
        <f>SUM(G2056:K2056)</f>
        <v>1</v>
      </c>
      <c r="H2056" s="49">
        <v>1</v>
      </c>
      <c r="K2056" s="174"/>
    </row>
    <row r="2057" spans="1:11" s="49" customFormat="1" ht="18">
      <c r="A2057" s="252" t="s">
        <v>4764</v>
      </c>
      <c r="B2057" s="28"/>
      <c r="C2057" s="28"/>
      <c r="D2057" s="28"/>
      <c r="E2057" s="28"/>
      <c r="F2057" s="249">
        <f>SUM(G2057:K2057)</f>
        <v>12</v>
      </c>
      <c r="H2057" s="49">
        <v>12</v>
      </c>
      <c r="K2057" s="174"/>
    </row>
    <row r="2058" spans="1:11" s="49" customFormat="1" ht="18">
      <c r="A2058" s="252" t="s">
        <v>4765</v>
      </c>
      <c r="B2058" s="28"/>
      <c r="C2058" s="28"/>
      <c r="D2058" s="28"/>
      <c r="E2058" s="28"/>
      <c r="F2058" s="249">
        <f>SUM(G2058:K2058)</f>
        <v>9</v>
      </c>
      <c r="H2058" s="49">
        <v>9</v>
      </c>
      <c r="K2058" s="174"/>
    </row>
    <row r="2059" spans="1:11" s="49" customFormat="1" ht="18">
      <c r="A2059" s="252"/>
      <c r="B2059" s="28"/>
      <c r="C2059" s="28"/>
      <c r="D2059" s="28"/>
      <c r="E2059" s="28"/>
      <c r="F2059" s="249"/>
      <c r="K2059" s="174"/>
    </row>
    <row r="2060" spans="1:11" s="49" customFormat="1" ht="18" customHeight="1">
      <c r="A2060" s="28"/>
      <c r="B2060" s="28"/>
      <c r="C2060" s="28"/>
      <c r="D2060" s="28"/>
      <c r="E2060" s="28"/>
      <c r="G2060" s="28"/>
      <c r="K2060" s="174"/>
    </row>
    <row r="2061" spans="1:11" s="49" customFormat="1" ht="18" customHeight="1">
      <c r="A2061" s="28"/>
      <c r="B2061" s="28"/>
      <c r="C2061" s="28"/>
      <c r="D2061" s="28"/>
      <c r="E2061" s="28"/>
      <c r="G2061" s="28"/>
      <c r="K2061" s="174"/>
    </row>
    <row r="2062" spans="1:11" s="49" customFormat="1" ht="18" customHeight="1">
      <c r="A2062" s="28"/>
      <c r="B2062" s="28"/>
      <c r="C2062" s="28"/>
      <c r="D2062" s="28"/>
      <c r="E2062" s="28"/>
      <c r="F2062" s="28"/>
      <c r="G2062" s="28"/>
      <c r="K2062" s="174"/>
    </row>
    <row r="2063" spans="1:11" s="49" customFormat="1" ht="14.25">
      <c r="A2063" s="28"/>
      <c r="B2063" s="28"/>
      <c r="C2063" s="28"/>
      <c r="D2063" s="28" t="s">
        <v>40</v>
      </c>
      <c r="E2063" s="49">
        <f t="shared" ref="E2063:K2063" si="37">SUM(E879:E2060)</f>
        <v>8160</v>
      </c>
      <c r="F2063" s="49">
        <f t="shared" si="37"/>
        <v>25441</v>
      </c>
      <c r="G2063" s="49">
        <f t="shared" si="37"/>
        <v>0</v>
      </c>
      <c r="H2063" s="49">
        <f t="shared" si="37"/>
        <v>17715</v>
      </c>
      <c r="I2063" s="49">
        <f t="shared" si="37"/>
        <v>4528</v>
      </c>
      <c r="J2063" s="49">
        <f t="shared" si="37"/>
        <v>3128</v>
      </c>
      <c r="K2063" s="49">
        <f t="shared" si="37"/>
        <v>70</v>
      </c>
    </row>
  </sheetData>
  <sortState xmlns:xlrd2="http://schemas.microsoft.com/office/spreadsheetml/2017/richdata2" ref="B147:I282">
    <sortCondition descending="1" ref="G147:G282"/>
    <sortCondition descending="1" ref="H147:H282"/>
    <sortCondition descending="1" ref="I147:I282"/>
    <sortCondition ref="B147:B282"/>
  </sortState>
  <dataConsolidate/>
  <phoneticPr fontId="38" type="noConversion"/>
  <conditionalFormatting sqref="D797 D803 D809 D815 D821 D827 D833 D839 D845 D851 D857 D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M797 M803 M809 M815 M821 M827 M833 M839 M845 M851 M857 M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V797 V803 V809 V815 V821 V827 V833 V839 V845 V851 V857 V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E797 AE803 AE809 AE815 AE821 AE827 AE833 AE839 AE845 AE851 AE857 AE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N797 AN803 AN809 AN815 AN821 AN827 AN833 AN839 AN845 AN851 AN857 AN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797 AW803 AW809 AW815 AW821 AW827 AW833 AW845 AW851 AW857 AW863">
    <cfRule type="cellIs" dxfId="512" priority="574" operator="lessThan">
      <formula>1.09</formula>
    </cfRule>
    <cfRule type="cellIs" dxfId="511" priority="575" operator="lessThan">
      <formula>1</formula>
    </cfRule>
    <cfRule type="cellIs" dxfId="510" priority="576" operator="lessThan">
      <formula>1.09</formula>
    </cfRule>
  </conditionalFormatting>
  <conditionalFormatting sqref="AW839">
    <cfRule type="cellIs" dxfId="509" priority="199" operator="lessThan">
      <formula>1.09</formula>
    </cfRule>
    <cfRule type="cellIs" dxfId="508" priority="200" operator="lessThan">
      <formula>1</formula>
    </cfRule>
    <cfRule type="cellIs" dxfId="507" priority="201" operator="lessThan">
      <formula>1.09</formula>
    </cfRule>
  </conditionalFormatting>
  <conditionalFormatting sqref="BF797 BF803 BF809 BF815 BF821 BF827 BF833 BF839 BF845 BF851 BF857 BF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O797 BO803 BO809 BO815 BO821 BO827 BO833 BO839 BO845 BO851 BO857 BO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BX797 BX803 BX809 BX815 BX821 BX827 BX833 BX839 BX845 BX851 BX857 BX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G797 CG803 CG809 CG815 CG821 CG827 CG833 CG839 CG845 CG851 CG857 CG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P797 CP803 CP809 CP815 CP821 CP827 CP833 CP839 CP845 CP851 CP857 CP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CY797 CY803 CY809 CY815 CY821 CY827 CY833 CY839 CY845 CY851 CY857 CY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H797 DH803 DH809 DH815 DH821 DH827 DH833 DH839 DH845 DH851 DH857 DH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Q797 DQ803 DQ809 DQ815 DQ821 DQ827 DQ833 DQ839 DQ845 DQ851 DQ857 DQ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DZ797 DZ803 DZ809 DZ815 DZ821 DZ827 DZ833 DZ839 DZ845 DZ851 DZ857 DZ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I797 EI803 EI809 EI815 EI821 EI827 EI833 EI839 EI845 EI851 EI857 EI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ER797 ER803 ER809 ER815 ER821 ER827 ER833 ER839 ER845 ER851 ER857 ER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A797 FA803 FA809 FA815 FA821 FA827 FA833 FA839 FA845 FA851 FA857 FA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J797 FJ803 FJ809 FJ815 FJ821 FJ827 FJ833 FJ839 FJ845 FJ851 FJ857 FJ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FS797 FS803 FS809 FS815 FS821 FS827 FS833 FS839 FS845 FS851 FS857 FS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B797 GB803 GB809 GB815 GB821 GB827 GB833 GB839 GB845 GB851 GB857 GB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K797 GK803 GK809 GK815 GK821 GK827 GK833 GK839 GK845 GK851 GK857 GK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GT797 GT803 GT809 GT815 GT821 GT827 GT833 GT839 GT845 GT851 GT857 GT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C797 HC803 HC809 HC815 HC821 HC827 HC833 HC839 HC845 HC851 HC857 HC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L797 HL803 HL809 HL815 HL821 HL827 HL833 HL839 HL845 HL851 HL857 HL863">
    <cfRule type="cellIs" dxfId="452" priority="517" operator="lessThan">
      <formula>1.09</formula>
    </cfRule>
    <cfRule type="cellIs" dxfId="451" priority="518" operator="lessThan">
      <formula>1</formula>
    </cfRule>
    <cfRule type="cellIs" dxfId="450" priority="519" operator="lessThan">
      <formula>1.09</formula>
    </cfRule>
  </conditionalFormatting>
  <conditionalFormatting sqref="HU797">
    <cfRule type="cellIs" dxfId="449" priority="61" operator="lessThan">
      <formula>1.09</formula>
    </cfRule>
    <cfRule type="cellIs" dxfId="448" priority="62" operator="lessThan">
      <formula>1</formula>
    </cfRule>
    <cfRule type="cellIs" dxfId="447" priority="63" operator="lessThan">
      <formula>1.09</formula>
    </cfRule>
  </conditionalFormatting>
  <conditionalFormatting sqref="HU803 HU809 HU815 HU821 HU827 HU833 HU839 HU845 HU851 HU857 HU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D797 ID803 ID809 ID815 ID821 ID827 ID833 ID839 ID845 ID851 ID857 ID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M797 IM803 IM809 IM815 IM821 IM827 IM833 IM839 IM845 IM851 IM857 IM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IV797 IV803 IV809 IV815 IV821 IV827 IV833 IV839 IV845 IV851 IV857 IV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E797 JE803 JE809 JE815 JE821 JE827 JE833 JE839 JE845 JE851 JE857 JE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N797 JN803 JN809 JN815 JN821 JN827 JN833 JN839 JN845 JN851 JN857 JN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JW797 JW803 JW809 JW815 JW821 JW827 JW833 JW839 JW845 JW851 JW857 JW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F797 KF803 KF809 KF815 KF821 KF827 KF833 KF839 KF845 KF851 KF857 KF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O797 KO803 KO809 KO815 KO821 KO827 KO833 KO839 KO845 KO851 KO857 KO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KX797 KX803 KX809 KX815 KX821 KX827 KX833 KX839 KX845 KX851 KX857 KX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G797 LG803 LG809 LG815 LG821 LG827 LG833 LG839 LG845 LG851 LG857 LG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P797 LP803 LP809 LP815 LP821 LP827 LP833 LP839 LP845 LP851 LP857 LP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LY797 LY803 LY809 LY815 LY821 LY827 LY833 LY839 LY845 LY851 LY857 LY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H797 MH803 MH809 MH815 MH821 MH827 MH833 MH839 MH845 MH851 MH857 MH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Q797 MQ803 MQ809 MQ815 MQ821 MQ827 MQ833 MQ839 MQ845 MQ851 MQ857 MQ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MZ797 MZ803 MZ809 MZ815 MZ821 MZ827 MZ833 MZ839 MZ845 MZ851 MZ857 MZ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I797 NI803 NI809 NI815 NI821 NI827 NI833 NI839 NI845 NI851 NI857 NI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NR797 NR803 NR809 NR815 NR821 NR827 NR833 NR839 NR845 NR851 NR857 NR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A797 OA803 OA809 OA815 OA821 OA827 OA833 OA839 OA845 OA851 OA857 OA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J797 OJ803 OJ809 OJ815 OJ821 OJ827 OJ833 OJ839 OJ845 OJ851 OJ857 OJ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OS797 OS803 OS809 OS815 OS821 OS827 OS833 OS839 OS845 OS851 OS857 OS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B797 PB803 PB809 PB815 PB821 PB827 PB833 PB839 PB845 PB851 PB857 PB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K797 PK803 PK809 PK815 PK821 PK827 PK833 PK839 PK845 PK851 PK857 PK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PT797 PT803 PT809 PT815 PT821 PT827 PT833 PT839 PT845 PT851 PT857 PT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C797 QC803 QC809 QC815 QC821 QC827 QC833 QC839 QC845 QC851 QC857 QC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L797 QL803 QL809 QL815 QL821 QL827 QL833 QL839 QL845 QL851 QL857 QL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QU797 QU803 QU809 QU815 QU821 QU827 QU833 QU839 QU845 QU851 QU857 QU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D797 RD803 RD809 RD815 RD821 RD827 RD833 RD839 RD845 RD851 RD857 RD863">
    <cfRule type="cellIs" dxfId="365" priority="433" operator="lessThan">
      <formula>1.09</formula>
    </cfRule>
    <cfRule type="cellIs" dxfId="364" priority="434" operator="lessThan">
      <formula>1</formula>
    </cfRule>
    <cfRule type="cellIs" dxfId="363" priority="435" operator="lessThan">
      <formula>1.09</formula>
    </cfRule>
  </conditionalFormatting>
  <conditionalFormatting sqref="RM797 RM803 RM809 RM815 RM821 RM827 RM833 RM839 RM845 RM851 RM857 RM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RV797 RV803 RV809 RV815 RV821 RV827 RV833 RV839 RV845 RV851 RV857 RV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E797 SE803 SE809 SE815 SE821 SE827 SE833 SE839 SE845 SE851 SE857 SE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N797 SN803 SN809 SN815 SN821 SN827 SN833 SN839 SN845 SN851 SN857 SN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SW797 SW803 SW809 SW815 SW821 SW827 SW833 SW839 SW845 SW851 SW857 SW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F797 TF803 TF809 TF815 TF821 TF827 TF833 TF839 TF845 TF851 TF857 TF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O797 TO803 TO809 TO815 TO821 TO827 TO833 TO839 TO845 TO851 TO857 TO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TX797 TX803 TX809 TX815 TX821 TX827 TX833 TX839 TX845 TX851 TX857 TX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G797 UG803 UG809 UG815 UG821 UG827 UG833 UG839 UG845 UG851 UG857 UG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P797 UP803 UP809 UP815 UP821 UP827 UP833 UP839 UP845 UP851 UP857 UP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UY797 UY803 UY809 UY815 UY821 UY827 UY833 UY839 UY845 UY851 UY857 UY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H797 VH803 VH809 VH815 VH821 VH827 VH833 VH839 VH845 VH851 VH857 VH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Q797 VQ803 VQ809 VQ815 VQ821 VQ827 VQ833 VQ839 VQ845 VQ851 VQ857 VQ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VZ797 VZ803 VZ809 VZ815 VZ821 VZ827 VZ833 VZ839 VZ845 VZ851 VZ857 VZ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797 WI803 WI809 WI815 WI821 WI827 WI833 WI839 WI845 WI851 WI855 WI863">
    <cfRule type="cellIs" dxfId="320" priority="385" operator="lessThan">
      <formula>1.09</formula>
    </cfRule>
    <cfRule type="cellIs" dxfId="319" priority="386" operator="lessThan">
      <formula>1</formula>
    </cfRule>
    <cfRule type="cellIs" dxfId="318" priority="387" operator="lessThan">
      <formula>1.09</formula>
    </cfRule>
  </conditionalFormatting>
  <conditionalFormatting sqref="WR797 WR803 WR809 WR815 WR821 WR827 WR833 WR839 WR845 WR851 WR857 WR863">
    <cfRule type="cellIs" dxfId="317" priority="382" operator="lessThan">
      <formula>1.09</formula>
    </cfRule>
    <cfRule type="cellIs" dxfId="316" priority="383" operator="lessThan">
      <formula>1</formula>
    </cfRule>
    <cfRule type="cellIs" dxfId="315" priority="384" operator="lessThan">
      <formula>1.09</formula>
    </cfRule>
  </conditionalFormatting>
  <conditionalFormatting sqref="XA797 XA803 XA809 XA815 XA821 XA827 XA833 XA839 XA845 XA851 XA857 XA863">
    <cfRule type="cellIs" dxfId="314" priority="379" operator="lessThan">
      <formula>1.09</formula>
    </cfRule>
    <cfRule type="cellIs" dxfId="313" priority="380" operator="lessThan">
      <formula>1</formula>
    </cfRule>
    <cfRule type="cellIs" dxfId="312" priority="381" operator="lessThan">
      <formula>1.09</formula>
    </cfRule>
  </conditionalFormatting>
  <conditionalFormatting sqref="XJ797 XJ803 XJ809 XJ815 XJ821 XJ827 XJ833 XJ839 XJ845 XJ851 XJ857 XJ863">
    <cfRule type="cellIs" dxfId="311" priority="376" operator="lessThan">
      <formula>1.09</formula>
    </cfRule>
    <cfRule type="cellIs" dxfId="310" priority="377" operator="lessThan">
      <formula>1</formula>
    </cfRule>
    <cfRule type="cellIs" dxfId="309" priority="378" operator="lessThan">
      <formula>1.09</formula>
    </cfRule>
  </conditionalFormatting>
  <conditionalFormatting sqref="XS797 XS803 XS809 XS815 XS821 XS827 XS833 XS839 XS845 XS851 XS857 XS863">
    <cfRule type="cellIs" dxfId="308" priority="373" operator="lessThan">
      <formula>1.09</formula>
    </cfRule>
    <cfRule type="cellIs" dxfId="307" priority="374" operator="lessThan">
      <formula>1</formula>
    </cfRule>
    <cfRule type="cellIs" dxfId="306" priority="375" operator="lessThan">
      <formula>1.09</formula>
    </cfRule>
  </conditionalFormatting>
  <conditionalFormatting sqref="YB797 YB803 YB809 YB815 YB821 YB827 YB833 YB839 YB845 YB851 YB857 YB863">
    <cfRule type="cellIs" dxfId="305" priority="370" operator="lessThan">
      <formula>1.09</formula>
    </cfRule>
    <cfRule type="cellIs" dxfId="304" priority="371" operator="lessThan">
      <formula>1</formula>
    </cfRule>
    <cfRule type="cellIs" dxfId="303" priority="372" operator="lessThan">
      <formula>1.09</formula>
    </cfRule>
  </conditionalFormatting>
  <conditionalFormatting sqref="YK797 YK803 YK809 YK815 YK821 YK827 YK833 YK839 YK845 YK851 YK857 YK863">
    <cfRule type="cellIs" dxfId="302" priority="367" operator="lessThan">
      <formula>1.09</formula>
    </cfRule>
    <cfRule type="cellIs" dxfId="301" priority="368" operator="lessThan">
      <formula>1</formula>
    </cfRule>
    <cfRule type="cellIs" dxfId="300" priority="369" operator="lessThan">
      <formula>1.09</formula>
    </cfRule>
  </conditionalFormatting>
  <conditionalFormatting sqref="YT797 YT803 YT809 YT815 YT821 YT827 YT833 YT839 YT845 YT851 YT857 YT863">
    <cfRule type="cellIs" dxfId="299" priority="361" operator="lessThan">
      <formula>1.09</formula>
    </cfRule>
    <cfRule type="cellIs" dxfId="298" priority="362" operator="lessThan">
      <formula>1</formula>
    </cfRule>
    <cfRule type="cellIs" dxfId="297" priority="363" operator="lessThan">
      <formula>1.09</formula>
    </cfRule>
  </conditionalFormatting>
  <conditionalFormatting sqref="ZC797 ZC803 ZC809 ZC815 ZC821 ZC827 ZC833 ZC839 ZC845 ZC851 ZC857 ZC863">
    <cfRule type="cellIs" dxfId="296" priority="358" operator="lessThan">
      <formula>1.09</formula>
    </cfRule>
    <cfRule type="cellIs" dxfId="295" priority="359" operator="lessThan">
      <formula>1</formula>
    </cfRule>
    <cfRule type="cellIs" dxfId="294" priority="360" operator="lessThan">
      <formula>1.09</formula>
    </cfRule>
  </conditionalFormatting>
  <conditionalFormatting sqref="ZL797 ZL803 ZL809 ZL815 ZL821 ZL827 ZL833 ZL839 ZL845 ZL851 ZL857 ZL863">
    <cfRule type="cellIs" dxfId="293" priority="355" operator="lessThan">
      <formula>1.09</formula>
    </cfRule>
    <cfRule type="cellIs" dxfId="292" priority="356" operator="lessThan">
      <formula>1</formula>
    </cfRule>
    <cfRule type="cellIs" dxfId="291" priority="357" operator="lessThan">
      <formula>1.09</formula>
    </cfRule>
  </conditionalFormatting>
  <conditionalFormatting sqref="ZU797 ZU803 ZU809 ZU815 ZU821 ZU827 ZU833 ZU839 ZU845 ZU851 ZU857 ZU863">
    <cfRule type="cellIs" dxfId="290" priority="352" operator="lessThan">
      <formula>1.09</formula>
    </cfRule>
    <cfRule type="cellIs" dxfId="289" priority="353" operator="lessThan">
      <formula>1</formula>
    </cfRule>
    <cfRule type="cellIs" dxfId="288" priority="354" operator="lessThan">
      <formula>1.09</formula>
    </cfRule>
  </conditionalFormatting>
  <conditionalFormatting sqref="AAD797 AAD803 AAD809 AAD815 AAD821 AAD827 AAD833 AAD839 AAD845 AAD851 AAD857 AAD863">
    <cfRule type="cellIs" dxfId="287" priority="349" operator="lessThan">
      <formula>1.09</formula>
    </cfRule>
    <cfRule type="cellIs" dxfId="286" priority="350" operator="lessThan">
      <formula>1</formula>
    </cfRule>
    <cfRule type="cellIs" dxfId="285" priority="351" operator="lessThan">
      <formula>1.09</formula>
    </cfRule>
  </conditionalFormatting>
  <conditionalFormatting sqref="AAM797 AAM803 AAM809 AAM815 AAM821 AAM827 AAM833 AAM839 AAM845 AAM851 AAM857 AAM863">
    <cfRule type="cellIs" dxfId="284" priority="346" operator="lessThan">
      <formula>1.09</formula>
    </cfRule>
    <cfRule type="cellIs" dxfId="283" priority="347" operator="lessThan">
      <formula>1</formula>
    </cfRule>
    <cfRule type="cellIs" dxfId="282" priority="348" operator="lessThan">
      <formula>1.09</formula>
    </cfRule>
  </conditionalFormatting>
  <conditionalFormatting sqref="AAV797 AAV803 AAV809 AAV815 AAV821 AAV827 AAV833 AAV839 AAV845 AAV851 AAV857 AAV863">
    <cfRule type="cellIs" dxfId="281" priority="343" operator="lessThan">
      <formula>1.09</formula>
    </cfRule>
    <cfRule type="cellIs" dxfId="280" priority="344" operator="lessThan">
      <formula>1</formula>
    </cfRule>
    <cfRule type="cellIs" dxfId="279" priority="345" operator="lessThan">
      <formula>1.09</formula>
    </cfRule>
  </conditionalFormatting>
  <conditionalFormatting sqref="ABE797 ABE803 ABE809 ABE815 ABE821 ABE827 ABE833 ABE839 ABE845 ABE851 ABE857 ABE863">
    <cfRule type="cellIs" dxfId="278" priority="340" operator="lessThan">
      <formula>1.09</formula>
    </cfRule>
    <cfRule type="cellIs" dxfId="277" priority="341" operator="lessThan">
      <formula>1</formula>
    </cfRule>
    <cfRule type="cellIs" dxfId="276" priority="342" operator="lessThan">
      <formula>1.09</formula>
    </cfRule>
  </conditionalFormatting>
  <conditionalFormatting sqref="ABN797 ABN803 ABN809 ABN815 ABN821 ABN827 ABN833 ABN839 ABN845 ABN851 ABN857 ABN863">
    <cfRule type="cellIs" dxfId="275" priority="337" operator="lessThan">
      <formula>1.09</formula>
    </cfRule>
    <cfRule type="cellIs" dxfId="274" priority="338" operator="lessThan">
      <formula>1</formula>
    </cfRule>
    <cfRule type="cellIs" dxfId="273" priority="339" operator="lessThan">
      <formula>1.09</formula>
    </cfRule>
  </conditionalFormatting>
  <conditionalFormatting sqref="ABW797 ABW803 ABW809 ABW815 ABW821 ABW827 ABW833 ABW839 ABW845 ABW851 ABW857 ABW863">
    <cfRule type="cellIs" dxfId="272" priority="334" operator="lessThan">
      <formula>1.09</formula>
    </cfRule>
    <cfRule type="cellIs" dxfId="271" priority="335" operator="lessThan">
      <formula>1</formula>
    </cfRule>
    <cfRule type="cellIs" dxfId="270" priority="336" operator="lessThan">
      <formula>1.09</formula>
    </cfRule>
  </conditionalFormatting>
  <conditionalFormatting sqref="ACF797 ACF803 ACF809 ACF815 ACF821 ACF827 ACF833 ACF839 ACF845 ACF851 ACF857 ACF863">
    <cfRule type="cellIs" dxfId="269" priority="331" operator="lessThan">
      <formula>1.09</formula>
    </cfRule>
    <cfRule type="cellIs" dxfId="268" priority="332" operator="lessThan">
      <formula>1</formula>
    </cfRule>
    <cfRule type="cellIs" dxfId="267" priority="333" operator="lessThan">
      <formula>1.09</formula>
    </cfRule>
  </conditionalFormatting>
  <conditionalFormatting sqref="ACO797 ACO803 ACO809 ACO815 ACO821 ACO827 ACO833 ACO839 ACO845 ACO851 ACO857 ACO863">
    <cfRule type="cellIs" dxfId="266" priority="328" operator="lessThan">
      <formula>1.09</formula>
    </cfRule>
    <cfRule type="cellIs" dxfId="265" priority="329" operator="lessThan">
      <formula>1</formula>
    </cfRule>
    <cfRule type="cellIs" dxfId="264" priority="330" operator="lessThan">
      <formula>1.09</formula>
    </cfRule>
  </conditionalFormatting>
  <conditionalFormatting sqref="ACX797 ACX803 ACX809 ACX815 ACX821 ACX827 ACX833 ACX839 ACX845 ACX851 ACX857 ACX863">
    <cfRule type="cellIs" dxfId="263" priority="325" operator="lessThan">
      <formula>1.09</formula>
    </cfRule>
    <cfRule type="cellIs" dxfId="262" priority="326" operator="lessThan">
      <formula>1</formula>
    </cfRule>
    <cfRule type="cellIs" dxfId="261" priority="327" operator="lessThan">
      <formula>1.09</formula>
    </cfRule>
  </conditionalFormatting>
  <conditionalFormatting sqref="ADG797 ADG803 ADG809 ADG815 ADG821 ADG827 ADG833 ADG839 ADG845 ADG851 ADG857 ADG863">
    <cfRule type="cellIs" dxfId="260" priority="322" operator="lessThan">
      <formula>1.09</formula>
    </cfRule>
    <cfRule type="cellIs" dxfId="259" priority="323" operator="lessThan">
      <formula>1</formula>
    </cfRule>
    <cfRule type="cellIs" dxfId="258" priority="324" operator="lessThan">
      <formula>1.09</formula>
    </cfRule>
  </conditionalFormatting>
  <conditionalFormatting sqref="ADP797 ADP803 ADP809 ADP815 ADP821 ADP827 ADP833 ADP839 ADP845 ADP851 ADP857 ADP863">
    <cfRule type="cellIs" dxfId="257" priority="319" operator="lessThan">
      <formula>1.09</formula>
    </cfRule>
    <cfRule type="cellIs" dxfId="256" priority="320" operator="lessThan">
      <formula>1</formula>
    </cfRule>
    <cfRule type="cellIs" dxfId="255" priority="321" operator="lessThan">
      <formula>1.09</formula>
    </cfRule>
  </conditionalFormatting>
  <conditionalFormatting sqref="ADY797 ADY803 ADY809 ADY815 ADY821 ADY827 ADY833 ADY839 ADY845 ADY851 ADY857 ADY863">
    <cfRule type="cellIs" dxfId="254" priority="316" operator="lessThan">
      <formula>1.09</formula>
    </cfRule>
    <cfRule type="cellIs" dxfId="253" priority="317" operator="lessThan">
      <formula>1</formula>
    </cfRule>
    <cfRule type="cellIs" dxfId="252" priority="318" operator="lessThan">
      <formula>1.09</formula>
    </cfRule>
  </conditionalFormatting>
  <conditionalFormatting sqref="AEH797 AEH803 AEH809 AEH815 AEH821 AEH827 AEH833 AEH839 AEH845 AEH851 AEH857 AEH863">
    <cfRule type="cellIs" dxfId="251" priority="313" operator="lessThan">
      <formula>1.09</formula>
    </cfRule>
    <cfRule type="cellIs" dxfId="250" priority="314" operator="lessThan">
      <formula>1</formula>
    </cfRule>
    <cfRule type="cellIs" dxfId="249" priority="315" operator="lessThan">
      <formula>1.09</formula>
    </cfRule>
  </conditionalFormatting>
  <conditionalFormatting sqref="AEQ797 AEQ803 AEQ809 AEQ815 AEQ821 AEQ827 AEQ833 AEQ839 AEQ845 AEQ851 AEQ857 AEQ863">
    <cfRule type="cellIs" dxfId="248" priority="310" operator="lessThan">
      <formula>1.09</formula>
    </cfRule>
    <cfRule type="cellIs" dxfId="247" priority="311" operator="lessThan">
      <formula>1</formula>
    </cfRule>
    <cfRule type="cellIs" dxfId="246" priority="312" operator="lessThan">
      <formula>1.09</formula>
    </cfRule>
  </conditionalFormatting>
  <conditionalFormatting sqref="AEZ797 AEZ803 AEZ809 AEZ815 AEZ821 AEZ827 AEZ833 AEZ839 AEZ845 AEZ851 AEZ857 AEZ863">
    <cfRule type="cellIs" dxfId="245" priority="307" operator="lessThan">
      <formula>1.09</formula>
    </cfRule>
    <cfRule type="cellIs" dxfId="244" priority="308" operator="lessThan">
      <formula>1</formula>
    </cfRule>
    <cfRule type="cellIs" dxfId="243" priority="309" operator="lessThan">
      <formula>1.09</formula>
    </cfRule>
  </conditionalFormatting>
  <conditionalFormatting sqref="AFI797 AFI803 AFI809 AFI815 AFI821 AFI827 AFI833 AFI839 AFI845 AFI851 AFI857 AFI863">
    <cfRule type="cellIs" dxfId="242" priority="304" operator="lessThan">
      <formula>1.09</formula>
    </cfRule>
    <cfRule type="cellIs" dxfId="241" priority="305" operator="lessThan">
      <formula>1</formula>
    </cfRule>
    <cfRule type="cellIs" dxfId="240" priority="306" operator="lessThan">
      <formula>1.09</formula>
    </cfRule>
  </conditionalFormatting>
  <conditionalFormatting sqref="AFR797 AFR803 AFR809 AFR815 AFR821 AFR827 AFR833 AFR839 AFR845 AFR851 AFR857 AFR863">
    <cfRule type="cellIs" dxfId="239" priority="301" operator="lessThan">
      <formula>1.09</formula>
    </cfRule>
    <cfRule type="cellIs" dxfId="238" priority="302" operator="lessThan">
      <formula>1</formula>
    </cfRule>
    <cfRule type="cellIs" dxfId="237" priority="303" operator="lessThan">
      <formula>1.09</formula>
    </cfRule>
  </conditionalFormatting>
  <conditionalFormatting sqref="AGA797 AGA803 AGA809 AGA815 AGA821 AGA827 AGA833 AGA839 AGA845 AGA851 AGA857 AGA863">
    <cfRule type="cellIs" dxfId="236" priority="298" operator="lessThan">
      <formula>1.09</formula>
    </cfRule>
    <cfRule type="cellIs" dxfId="235" priority="299" operator="lessThan">
      <formula>1</formula>
    </cfRule>
    <cfRule type="cellIs" dxfId="234" priority="300" operator="lessThan">
      <formula>1.09</formula>
    </cfRule>
  </conditionalFormatting>
  <conditionalFormatting sqref="AGJ797 AGJ803 AGJ809 AGJ815 AGJ821 AGJ827 AGJ833 AGJ839 AGJ845 AGJ851 AGJ857 AGJ863">
    <cfRule type="cellIs" dxfId="233" priority="295" operator="lessThan">
      <formula>1.09</formula>
    </cfRule>
    <cfRule type="cellIs" dxfId="232" priority="296" operator="lessThan">
      <formula>1</formula>
    </cfRule>
    <cfRule type="cellIs" dxfId="231" priority="297" operator="lessThan">
      <formula>1.09</formula>
    </cfRule>
  </conditionalFormatting>
  <conditionalFormatting sqref="AGS797 AGS803 AGS809 AGS815 AGS821 AGS827 AGS833 AGS839 AGS845 AGS851 AGS857 AGS863">
    <cfRule type="cellIs" dxfId="230" priority="292" operator="lessThan">
      <formula>1.09</formula>
    </cfRule>
    <cfRule type="cellIs" dxfId="229" priority="293" operator="lessThan">
      <formula>1</formula>
    </cfRule>
    <cfRule type="cellIs" dxfId="228" priority="294" operator="lessThan">
      <formula>1.09</formula>
    </cfRule>
  </conditionalFormatting>
  <conditionalFormatting sqref="AHB797 AHB803 AHB809 AHB815 AHB821 AHB827 AHB833 AHB839 AHB845 AHB851 AHB857 AHB863">
    <cfRule type="cellIs" dxfId="227" priority="289" operator="lessThan">
      <formula>1.09</formula>
    </cfRule>
    <cfRule type="cellIs" dxfId="226" priority="290" operator="lessThan">
      <formula>1</formula>
    </cfRule>
    <cfRule type="cellIs" dxfId="225" priority="291" operator="lessThan">
      <formula>1.09</formula>
    </cfRule>
  </conditionalFormatting>
  <conditionalFormatting sqref="AHK797 AHK803 AHK809 AHK815 AHK821 AHK827 AHK833 AHK839 AHK845 AHK851 AHK857 AHK863">
    <cfRule type="cellIs" dxfId="224" priority="286" operator="lessThan">
      <formula>1.09</formula>
    </cfRule>
    <cfRule type="cellIs" dxfId="223" priority="287" operator="lessThan">
      <formula>1</formula>
    </cfRule>
    <cfRule type="cellIs" dxfId="222" priority="288" operator="lessThan">
      <formula>1.09</formula>
    </cfRule>
  </conditionalFormatting>
  <conditionalFormatting sqref="AHT797 AHT803 AHT809 AHT815 AHT821 AHT827 AHT833 AHT839 AHT845 AHT851 AHT857 AHT863">
    <cfRule type="cellIs" dxfId="221" priority="283" operator="lessThan">
      <formula>1.09</formula>
    </cfRule>
    <cfRule type="cellIs" dxfId="220" priority="284" operator="lessThan">
      <formula>1</formula>
    </cfRule>
    <cfRule type="cellIs" dxfId="219" priority="285" operator="lessThan">
      <formula>1.09</formula>
    </cfRule>
  </conditionalFormatting>
  <conditionalFormatting sqref="AIC797 AIC803 AIC809 AIC815 AIC821 AIC827 AIC833 AIC839 AIC845 AIC851 AIC857 AIC863">
    <cfRule type="cellIs" dxfId="218" priority="280" operator="lessThan">
      <formula>1.09</formula>
    </cfRule>
    <cfRule type="cellIs" dxfId="217" priority="281" operator="lessThan">
      <formula>1</formula>
    </cfRule>
    <cfRule type="cellIs" dxfId="216" priority="282" operator="lessThan">
      <formula>1.09</formula>
    </cfRule>
  </conditionalFormatting>
  <conditionalFormatting sqref="AIL797 AIL803 AIL809 AIL815 AIL821 AIL827 AIL833 AIL839 AIL845 AIL851 AIL857 AIL863">
    <cfRule type="cellIs" dxfId="215" priority="277" operator="lessThan">
      <formula>1.09</formula>
    </cfRule>
    <cfRule type="cellIs" dxfId="214" priority="278" operator="lessThan">
      <formula>1</formula>
    </cfRule>
    <cfRule type="cellIs" dxfId="213" priority="279" operator="lessThan">
      <formula>1.09</formula>
    </cfRule>
  </conditionalFormatting>
  <conditionalFormatting sqref="AIU797 AIU803 AIU809 AIU815 AIU821 AIU827 AIU833 AIU839 AIU845 AIU851 AIU857 AIU863">
    <cfRule type="cellIs" dxfId="212" priority="274" operator="lessThan">
      <formula>1.09</formula>
    </cfRule>
    <cfRule type="cellIs" dxfId="211" priority="275" operator="lessThan">
      <formula>1</formula>
    </cfRule>
    <cfRule type="cellIs" dxfId="210" priority="276" operator="lessThan">
      <formula>1.09</formula>
    </cfRule>
  </conditionalFormatting>
  <conditionalFormatting sqref="AJD797 AJD803 AJD809 AJD815 AJD821 AJD827 AJD833 AJD839 AJD845 AJD851 AJD857 AJD863">
    <cfRule type="cellIs" dxfId="209" priority="271" operator="lessThan">
      <formula>1.09</formula>
    </cfRule>
    <cfRule type="cellIs" dxfId="208" priority="272" operator="lessThan">
      <formula>1</formula>
    </cfRule>
    <cfRule type="cellIs" dxfId="207" priority="273" operator="lessThan">
      <formula>1.09</formula>
    </cfRule>
  </conditionalFormatting>
  <conditionalFormatting sqref="AJM797 AJM803 AJM809 AJM815 AJM821 AJM827 AJM833 AJM839 AJM845 AJM851 AJM857 AJM863">
    <cfRule type="cellIs" dxfId="206" priority="268" operator="lessThan">
      <formula>1.09</formula>
    </cfRule>
    <cfRule type="cellIs" dxfId="205" priority="269" operator="lessThan">
      <formula>1</formula>
    </cfRule>
    <cfRule type="cellIs" dxfId="204" priority="270" operator="lessThan">
      <formula>1.09</formula>
    </cfRule>
  </conditionalFormatting>
  <conditionalFormatting sqref="AJV797 AJV803 AJV809 AJV815 AJV821 AJV827 AJV833 AJV839 AJV845 AJV851 AJV857 AJV863">
    <cfRule type="cellIs" dxfId="203" priority="265" operator="lessThan">
      <formula>1.09</formula>
    </cfRule>
    <cfRule type="cellIs" dxfId="202" priority="266" operator="lessThan">
      <formula>1</formula>
    </cfRule>
    <cfRule type="cellIs" dxfId="201" priority="267" operator="lessThan">
      <formula>1.09</formula>
    </cfRule>
  </conditionalFormatting>
  <conditionalFormatting sqref="AKE797 AKE803 AKE809 AKE815 AKE821 AKE827 AKE833 AKE839 AKE845 AKE851 AKE857 AKE863">
    <cfRule type="cellIs" dxfId="200" priority="262" operator="lessThan">
      <formula>1.09</formula>
    </cfRule>
    <cfRule type="cellIs" dxfId="199" priority="263" operator="lessThan">
      <formula>1</formula>
    </cfRule>
    <cfRule type="cellIs" dxfId="198" priority="264" operator="lessThan">
      <formula>1.09</formula>
    </cfRule>
  </conditionalFormatting>
  <conditionalFormatting sqref="AKN797 AKN803 AKN809 AKN815 AKN821 AKN827 AKN833 AKN839 AKN845 AKN851 AKN857 AKN863">
    <cfRule type="cellIs" dxfId="197" priority="196" operator="lessThan">
      <formula>1.09</formula>
    </cfRule>
    <cfRule type="cellIs" dxfId="196" priority="197" operator="lessThan">
      <formula>1</formula>
    </cfRule>
    <cfRule type="cellIs" dxfId="195" priority="198" operator="lessThan">
      <formula>1.09</formula>
    </cfRule>
  </conditionalFormatting>
  <conditionalFormatting sqref="AKW797 AKW803 AKW809 AKW815 AKW821 AKW827 AKW833 AKW839 AKW845 AKW851 AKW857 AKW863">
    <cfRule type="cellIs" dxfId="194" priority="193" operator="lessThan">
      <formula>1.09</formula>
    </cfRule>
    <cfRule type="cellIs" dxfId="193" priority="194" operator="lessThan">
      <formula>1</formula>
    </cfRule>
    <cfRule type="cellIs" dxfId="192" priority="195" operator="lessThan">
      <formula>1.09</formula>
    </cfRule>
  </conditionalFormatting>
  <conditionalFormatting sqref="ALF797 ALF803 ALF809 ALF815 ALF821 ALF827 ALF833 ALF839 ALF845 ALF851 ALF857 ALF863">
    <cfRule type="cellIs" dxfId="191" priority="190" operator="lessThan">
      <formula>1.09</formula>
    </cfRule>
    <cfRule type="cellIs" dxfId="190" priority="191" operator="lessThan">
      <formula>1</formula>
    </cfRule>
    <cfRule type="cellIs" dxfId="189" priority="192" operator="lessThan">
      <formula>1.09</formula>
    </cfRule>
  </conditionalFormatting>
  <conditionalFormatting sqref="ALO797 ALO803 ALO809 ALO815 ALO821 ALO827 ALO833 ALO839 ALO845 ALO851 ALO857 ALO863">
    <cfRule type="cellIs" dxfId="188" priority="187" operator="lessThan">
      <formula>1.09</formula>
    </cfRule>
    <cfRule type="cellIs" dxfId="187" priority="188" operator="lessThan">
      <formula>1</formula>
    </cfRule>
    <cfRule type="cellIs" dxfId="186" priority="189" operator="lessThan">
      <formula>1.09</formula>
    </cfRule>
  </conditionalFormatting>
  <conditionalFormatting sqref="ALX797 ALX803 ALX809 ALX815 ALX821 ALX827 ALX833 ALX839 ALX845 ALX851 ALX857 ALX863">
    <cfRule type="cellIs" dxfId="185" priority="184" operator="lessThan">
      <formula>1.09</formula>
    </cfRule>
    <cfRule type="cellIs" dxfId="184" priority="185" operator="lessThan">
      <formula>1</formula>
    </cfRule>
    <cfRule type="cellIs" dxfId="183" priority="186" operator="lessThan">
      <formula>1.09</formula>
    </cfRule>
  </conditionalFormatting>
  <conditionalFormatting sqref="AMG797 AMG803 AMG809 AMG815 AMG821 AMG827 AMG833 AMG839 AMG845 AMG851 AMG857 AMG863">
    <cfRule type="cellIs" dxfId="182" priority="181" operator="lessThan">
      <formula>1.09</formula>
    </cfRule>
    <cfRule type="cellIs" dxfId="181" priority="182" operator="lessThan">
      <formula>1</formula>
    </cfRule>
    <cfRule type="cellIs" dxfId="180" priority="183" operator="lessThan">
      <formula>1.09</formula>
    </cfRule>
  </conditionalFormatting>
  <conditionalFormatting sqref="AMP797 AMP803 AMP809 AMP815 AMP821 AMP827 AMP833 AMP839 AMP845 AMP851 AMP857 AMP863">
    <cfRule type="cellIs" dxfId="179" priority="178" operator="lessThan">
      <formula>1.09</formula>
    </cfRule>
    <cfRule type="cellIs" dxfId="178" priority="179" operator="lessThan">
      <formula>1</formula>
    </cfRule>
    <cfRule type="cellIs" dxfId="177" priority="180" operator="lessThan">
      <formula>1.09</formula>
    </cfRule>
  </conditionalFormatting>
  <conditionalFormatting sqref="AMY797 AMY803 AMY809 AMY815 AMY821 AMY827 AMY833 AMY839 AMY845 AMY851 AMY857 AMY863">
    <cfRule type="cellIs" dxfId="176" priority="175" operator="lessThan">
      <formula>1.09</formula>
    </cfRule>
    <cfRule type="cellIs" dxfId="175" priority="176" operator="lessThan">
      <formula>1</formula>
    </cfRule>
    <cfRule type="cellIs" dxfId="174" priority="177" operator="lessThan">
      <formula>1.09</formula>
    </cfRule>
  </conditionalFormatting>
  <conditionalFormatting sqref="ANH797 ANH803 ANH809 ANH815 ANH821 ANH827 ANH833 ANH839 ANH845 ANH851 ANH857 ANH863">
    <cfRule type="cellIs" dxfId="173" priority="172" operator="lessThan">
      <formula>1.09</formula>
    </cfRule>
    <cfRule type="cellIs" dxfId="172" priority="173" operator="lessThan">
      <formula>1</formula>
    </cfRule>
    <cfRule type="cellIs" dxfId="171" priority="174" operator="lessThan">
      <formula>1.09</formula>
    </cfRule>
  </conditionalFormatting>
  <conditionalFormatting sqref="ANQ797 ANQ803 ANQ809 ANQ815 ANQ821 ANQ827 ANQ833 ANQ839 ANQ845 ANQ851 ANQ857 ANQ863">
    <cfRule type="cellIs" dxfId="170" priority="169" operator="lessThan">
      <formula>1.09</formula>
    </cfRule>
    <cfRule type="cellIs" dxfId="169" priority="170" operator="lessThan">
      <formula>1</formula>
    </cfRule>
    <cfRule type="cellIs" dxfId="168" priority="171" operator="lessThan">
      <formula>1.09</formula>
    </cfRule>
  </conditionalFormatting>
  <conditionalFormatting sqref="ANZ797 ANZ803 ANZ809 ANZ815 ANZ821 ANZ827 ANZ833 ANZ839 ANZ845 ANZ851 ANZ857 ANZ863">
    <cfRule type="cellIs" dxfId="167" priority="166" operator="lessThan">
      <formula>1.09</formula>
    </cfRule>
    <cfRule type="cellIs" dxfId="166" priority="167" operator="lessThan">
      <formula>1</formula>
    </cfRule>
    <cfRule type="cellIs" dxfId="165" priority="168" operator="lessThan">
      <formula>1.09</formula>
    </cfRule>
  </conditionalFormatting>
  <conditionalFormatting sqref="AOI797 AOI803 AOI809 AOI815 AOI821 AOI827 AOI833 AOI839 AOI845 AOI851 AOI857 AOI863">
    <cfRule type="cellIs" dxfId="164" priority="163" operator="lessThan">
      <formula>1.09</formula>
    </cfRule>
    <cfRule type="cellIs" dxfId="163" priority="164" operator="lessThan">
      <formula>1</formula>
    </cfRule>
    <cfRule type="cellIs" dxfId="162" priority="165" operator="lessThan">
      <formula>1.09</formula>
    </cfRule>
  </conditionalFormatting>
  <conditionalFormatting sqref="AOR797 AOR803 AOR809 AOR815 AOR821 AOR827 AOR833 AOR839 AOR845 AOR851 AOR857 AOR863">
    <cfRule type="cellIs" dxfId="161" priority="160" operator="lessThan">
      <formula>1.09</formula>
    </cfRule>
    <cfRule type="cellIs" dxfId="160" priority="161" operator="lessThan">
      <formula>1</formula>
    </cfRule>
    <cfRule type="cellIs" dxfId="159" priority="162" operator="lessThan">
      <formula>1.09</formula>
    </cfRule>
  </conditionalFormatting>
  <conditionalFormatting sqref="APA797 APA803 APA809 APA815 APA821 APA827 APA833 APA839 APA845 APA851 APA857 APA863">
    <cfRule type="cellIs" dxfId="158" priority="157" operator="lessThan">
      <formula>1.09</formula>
    </cfRule>
    <cfRule type="cellIs" dxfId="157" priority="158" operator="lessThan">
      <formula>1</formula>
    </cfRule>
    <cfRule type="cellIs" dxfId="156" priority="159" operator="lessThan">
      <formula>1.09</formula>
    </cfRule>
  </conditionalFormatting>
  <conditionalFormatting sqref="APJ797 APJ803 APJ809 APJ815 APJ821 APJ827 APJ833 APJ839 APJ845 APJ851 APJ857 APJ863">
    <cfRule type="cellIs" dxfId="155" priority="154" operator="lessThan">
      <formula>1.09</formula>
    </cfRule>
    <cfRule type="cellIs" dxfId="154" priority="155" operator="lessThan">
      <formula>1</formula>
    </cfRule>
    <cfRule type="cellIs" dxfId="153" priority="156" operator="lessThan">
      <formula>1.09</formula>
    </cfRule>
  </conditionalFormatting>
  <conditionalFormatting sqref="APS797 APS803 APS809 APS815 APS821 APS827 APS833 APS839 APS845 APS851 APS857 APS863">
    <cfRule type="cellIs" dxfId="152" priority="214" operator="lessThan">
      <formula>1.09</formula>
    </cfRule>
    <cfRule type="cellIs" dxfId="151" priority="215" operator="lessThan">
      <formula>1</formula>
    </cfRule>
    <cfRule type="cellIs" dxfId="150" priority="216" operator="lessThan">
      <formula>1.09</formula>
    </cfRule>
  </conditionalFormatting>
  <conditionalFormatting sqref="AQB797 AQB803 AQB809 AQB815 AQB821 AQB827 AQB833 AQB839 AQB845 AQB851 AQB857 AQB863">
    <cfRule type="cellIs" dxfId="149" priority="211" operator="lessThan">
      <formula>1.09</formula>
    </cfRule>
    <cfRule type="cellIs" dxfId="148" priority="212" operator="lessThan">
      <formula>1</formula>
    </cfRule>
    <cfRule type="cellIs" dxfId="147" priority="213" operator="lessThan">
      <formula>1.09</formula>
    </cfRule>
  </conditionalFormatting>
  <conditionalFormatting sqref="AQK797 AQK803 AQK809 AQK815 AQK821 AQK827 AQK833 AQK839 AQK845 AQK851 AQK857 AQK863">
    <cfRule type="cellIs" dxfId="146" priority="151" operator="lessThan">
      <formula>1.09</formula>
    </cfRule>
    <cfRule type="cellIs" dxfId="145" priority="152" operator="lessThan">
      <formula>1</formula>
    </cfRule>
    <cfRule type="cellIs" dxfId="144" priority="153" operator="lessThan">
      <formula>1.09</formula>
    </cfRule>
  </conditionalFormatting>
  <conditionalFormatting sqref="AQT797 AQT803 AQT809 AQT815 AQT821 AQT827 AQT833 AQT839 AQT845 AQT851 AQT857 AQT863">
    <cfRule type="cellIs" dxfId="143" priority="148" operator="lessThan">
      <formula>1.09</formula>
    </cfRule>
    <cfRule type="cellIs" dxfId="142" priority="149" operator="lessThan">
      <formula>1</formula>
    </cfRule>
    <cfRule type="cellIs" dxfId="141" priority="150" operator="lessThan">
      <formula>1.09</formula>
    </cfRule>
  </conditionalFormatting>
  <conditionalFormatting sqref="ARC797 ARC803 ARC809 ARC815 ARC821 ARC827 ARC833 ARC839 ARC845 ARC851 ARC857 ARC863">
    <cfRule type="cellIs" dxfId="140" priority="145" operator="lessThan">
      <formula>1.09</formula>
    </cfRule>
    <cfRule type="cellIs" dxfId="139" priority="146" operator="lessThan">
      <formula>1</formula>
    </cfRule>
    <cfRule type="cellIs" dxfId="138" priority="147" operator="lessThan">
      <formula>1.09</formula>
    </cfRule>
  </conditionalFormatting>
  <conditionalFormatting sqref="ARL797 ARL803 ARL809 ARL815 ARL821 ARL827 ARL833 ARL839 ARL845 ARL851 ARL857 ARL863">
    <cfRule type="cellIs" dxfId="137" priority="142" operator="lessThan">
      <formula>1.09</formula>
    </cfRule>
    <cfRule type="cellIs" dxfId="136" priority="143" operator="lessThan">
      <formula>1</formula>
    </cfRule>
    <cfRule type="cellIs" dxfId="135" priority="144" operator="lessThan">
      <formula>1.09</formula>
    </cfRule>
  </conditionalFormatting>
  <conditionalFormatting sqref="ARU797 ARU803 ARU809 ARU815 ARU821 ARU827 ARU833 ARU839 ARU845 ARU851 ARU857 ARU863">
    <cfRule type="cellIs" dxfId="134" priority="139" operator="lessThan">
      <formula>1.09</formula>
    </cfRule>
    <cfRule type="cellIs" dxfId="133" priority="140" operator="lessThan">
      <formula>1</formula>
    </cfRule>
    <cfRule type="cellIs" dxfId="132" priority="141" operator="lessThan">
      <formula>1.09</formula>
    </cfRule>
  </conditionalFormatting>
  <conditionalFormatting sqref="ASD797 ASD803 ASD809 ASD815 ASD821 ASD827 ASD833 ASD839 ASD845 ASD851 ASD857 ASD863">
    <cfRule type="cellIs" dxfId="131" priority="136" operator="lessThan">
      <formula>1.09</formula>
    </cfRule>
    <cfRule type="cellIs" dxfId="130" priority="137" operator="lessThan">
      <formula>1</formula>
    </cfRule>
    <cfRule type="cellIs" dxfId="129" priority="138" operator="lessThan">
      <formula>1.09</formula>
    </cfRule>
  </conditionalFormatting>
  <conditionalFormatting sqref="ASM797 ASM803 ASM809 ASM815 ASM821 ASM827 ASM833 ASM839 ASM845 ASM851 ASM857 ASM863">
    <cfRule type="cellIs" dxfId="128" priority="133" operator="lessThan">
      <formula>1.09</formula>
    </cfRule>
    <cfRule type="cellIs" dxfId="127" priority="134" operator="lessThan">
      <formula>1</formula>
    </cfRule>
    <cfRule type="cellIs" dxfId="126" priority="135" operator="lessThan">
      <formula>1.09</formula>
    </cfRule>
  </conditionalFormatting>
  <conditionalFormatting sqref="ASV797 ASV803 ASV809 ASV815 ASV821 ASV827 ASV833 ASV839 ASV845 ASV851 ASV857 ASV863">
    <cfRule type="cellIs" dxfId="125" priority="130" operator="lessThan">
      <formula>1.09</formula>
    </cfRule>
    <cfRule type="cellIs" dxfId="124" priority="131" operator="lessThan">
      <formula>1</formula>
    </cfRule>
    <cfRule type="cellIs" dxfId="123" priority="132" operator="lessThan">
      <formula>1.09</formula>
    </cfRule>
  </conditionalFormatting>
  <conditionalFormatting sqref="ATE797 ATE803 ATE809 ATE815 ATE821 ATE827 ATE833 ATE839 ATE845 ATE851 ATE857 ATE863">
    <cfRule type="cellIs" dxfId="122" priority="127" operator="lessThan">
      <formula>1.09</formula>
    </cfRule>
    <cfRule type="cellIs" dxfId="121" priority="128" operator="lessThan">
      <formula>1</formula>
    </cfRule>
    <cfRule type="cellIs" dxfId="120" priority="129" operator="lessThan">
      <formula>1.09</formula>
    </cfRule>
  </conditionalFormatting>
  <conditionalFormatting sqref="ATN797 ATN803 ATN809 ATN815 ATN821 ATN827 ATN833 ATN839 ATN845 ATN851 ATN857 ATN863">
    <cfRule type="cellIs" dxfId="119" priority="124" operator="lessThan">
      <formula>1.09</formula>
    </cfRule>
    <cfRule type="cellIs" dxfId="118" priority="125" operator="lessThan">
      <formula>1</formula>
    </cfRule>
    <cfRule type="cellIs" dxfId="117" priority="126" operator="lessThan">
      <formula>1.09</formula>
    </cfRule>
  </conditionalFormatting>
  <conditionalFormatting sqref="ATW797 ATW803 ATW809 ATW815 ATW821 ATW827 ATW833 ATW839 ATW845 ATW851 ATW857 ATW863">
    <cfRule type="cellIs" dxfId="116" priority="121" operator="lessThan">
      <formula>1.09</formula>
    </cfRule>
    <cfRule type="cellIs" dxfId="115" priority="122" operator="lessThan">
      <formula>1</formula>
    </cfRule>
    <cfRule type="cellIs" dxfId="114" priority="123" operator="lessThan">
      <formula>1.09</formula>
    </cfRule>
  </conditionalFormatting>
  <conditionalFormatting sqref="AUF797 AUF803 AUF809 AUF815 AUF821 AUF827 AUF833 AUF839 AUF845 AUF851 AUF857 AUF863">
    <cfRule type="cellIs" dxfId="113" priority="118" operator="lessThan">
      <formula>1.09</formula>
    </cfRule>
    <cfRule type="cellIs" dxfId="112" priority="119" operator="lessThan">
      <formula>1</formula>
    </cfRule>
    <cfRule type="cellIs" dxfId="111" priority="120" operator="lessThan">
      <formula>1.09</formula>
    </cfRule>
  </conditionalFormatting>
  <conditionalFormatting sqref="AUO797 AUO803 AUO809 AUO815 AUO821 AUO827 AUO833 AUO839 AUO845 AUO851 AUO857 AUO863">
    <cfRule type="cellIs" dxfId="110" priority="115" operator="lessThan">
      <formula>1.09</formula>
    </cfRule>
    <cfRule type="cellIs" dxfId="109" priority="116" operator="lessThan">
      <formula>1</formula>
    </cfRule>
    <cfRule type="cellIs" dxfId="108" priority="117" operator="lessThan">
      <formula>1.09</formula>
    </cfRule>
  </conditionalFormatting>
  <conditionalFormatting sqref="AUX797 AUX803 AUX809 AUX815 AUX821 AUX827 AUX833 AUX839 AUX845 AUX851 AUX857 AUX863">
    <cfRule type="cellIs" dxfId="107" priority="112" operator="lessThan">
      <formula>1.09</formula>
    </cfRule>
    <cfRule type="cellIs" dxfId="106" priority="113" operator="lessThan">
      <formula>1</formula>
    </cfRule>
    <cfRule type="cellIs" dxfId="105" priority="114" operator="lessThan">
      <formula>1.09</formula>
    </cfRule>
  </conditionalFormatting>
  <conditionalFormatting sqref="AVG797 AVG803 AVG809 AVG815 AVG821 AVG827 AVG833 AVG839 AVG845 AVG851 AVG857 AVG863">
    <cfRule type="cellIs" dxfId="104" priority="109" operator="lessThan">
      <formula>1.09</formula>
    </cfRule>
    <cfRule type="cellIs" dxfId="103" priority="110" operator="lessThan">
      <formula>1</formula>
    </cfRule>
    <cfRule type="cellIs" dxfId="102" priority="111" operator="lessThan">
      <formula>1.09</formula>
    </cfRule>
  </conditionalFormatting>
  <conditionalFormatting sqref="AVP797 AVP803 AVP809 AVP815 AVP821 AVP827 AVP833 AVP839 AVP845 AVP851 AVP857 AVP863">
    <cfRule type="cellIs" dxfId="101" priority="106" operator="lessThan">
      <formula>1.09</formula>
    </cfRule>
    <cfRule type="cellIs" dxfId="100" priority="107" operator="lessThan">
      <formula>1</formula>
    </cfRule>
    <cfRule type="cellIs" dxfId="99" priority="108" operator="lessThan">
      <formula>1.09</formula>
    </cfRule>
  </conditionalFormatting>
  <conditionalFormatting sqref="AVY797 AVY803 AVY809 AVY815 AVY821 AVY827 AVY833 AVY839 AVY845 AVY851 AVY857 AVY863">
    <cfRule type="cellIs" dxfId="98" priority="103" operator="lessThan">
      <formula>1.09</formula>
    </cfRule>
    <cfRule type="cellIs" dxfId="97" priority="104" operator="lessThan">
      <formula>1</formula>
    </cfRule>
    <cfRule type="cellIs" dxfId="96" priority="105" operator="lessThan">
      <formula>1.09</formula>
    </cfRule>
  </conditionalFormatting>
  <conditionalFormatting sqref="AWH797 AWH803 AWH809 AWH815 AWH821 AWH827 AWH833 AWH839 AWH845 AWH851 AWH857 AWH863">
    <cfRule type="cellIs" dxfId="95" priority="100" operator="lessThan">
      <formula>1.09</formula>
    </cfRule>
    <cfRule type="cellIs" dxfId="94" priority="101" operator="lessThan">
      <formula>1</formula>
    </cfRule>
    <cfRule type="cellIs" dxfId="93" priority="102" operator="lessThan">
      <formula>1.09</formula>
    </cfRule>
  </conditionalFormatting>
  <conditionalFormatting sqref="AWQ797 AWQ803 AWQ809 AWQ815 AWQ821 AWQ827 AWQ833 AWQ839 AWQ845 AWQ851 AWQ857 AWQ863">
    <cfRule type="cellIs" dxfId="92" priority="97" operator="lessThan">
      <formula>1.09</formula>
    </cfRule>
    <cfRule type="cellIs" dxfId="91" priority="98" operator="lessThan">
      <formula>1</formula>
    </cfRule>
    <cfRule type="cellIs" dxfId="90" priority="99" operator="lessThan">
      <formula>1.09</formula>
    </cfRule>
  </conditionalFormatting>
  <conditionalFormatting sqref="AWZ797 AWZ803 AWZ809 AWZ815 AWZ821 AWZ827 AWZ833 AWZ839 AWZ845 AWZ851 AWZ857 AWZ863">
    <cfRule type="cellIs" dxfId="89" priority="94" operator="lessThan">
      <formula>1.09</formula>
    </cfRule>
    <cfRule type="cellIs" dxfId="88" priority="95" operator="lessThan">
      <formula>1</formula>
    </cfRule>
    <cfRule type="cellIs" dxfId="87" priority="96" operator="lessThan">
      <formula>1.09</formula>
    </cfRule>
  </conditionalFormatting>
  <conditionalFormatting sqref="AXI797 AXI803 AXI809 AXI815 AXI821 AXI827 AXI833 AXI839 AXI845 AXI851 AXI857 AXI863">
    <cfRule type="cellIs" dxfId="86" priority="91" operator="lessThan">
      <formula>1.09</formula>
    </cfRule>
    <cfRule type="cellIs" dxfId="85" priority="92" operator="lessThan">
      <formula>1</formula>
    </cfRule>
    <cfRule type="cellIs" dxfId="84" priority="93" operator="lessThan">
      <formula>1.09</formula>
    </cfRule>
  </conditionalFormatting>
  <conditionalFormatting sqref="AXR797 AXR803 AXR809 AXR815 AXR821 AXR827 AXR833 AXR839 AXR845 AXR851 AXR857 AXR863">
    <cfRule type="cellIs" dxfId="83" priority="88" operator="lessThan">
      <formula>1.09</formula>
    </cfRule>
    <cfRule type="cellIs" dxfId="82" priority="89" operator="lessThan">
      <formula>1</formula>
    </cfRule>
    <cfRule type="cellIs" dxfId="81" priority="90" operator="lessThan">
      <formula>1.09</formula>
    </cfRule>
  </conditionalFormatting>
  <conditionalFormatting sqref="AYA797 AYA803 AYA809 AYA815 AYA821 AYA827 AYA833 AYA839 AYA845 AYA851 AYA857 AYA863">
    <cfRule type="cellIs" dxfId="80" priority="85" operator="lessThan">
      <formula>1.09</formula>
    </cfRule>
    <cfRule type="cellIs" dxfId="79" priority="86" operator="lessThan">
      <formula>1</formula>
    </cfRule>
    <cfRule type="cellIs" dxfId="78" priority="87" operator="lessThan">
      <formula>1.09</formula>
    </cfRule>
  </conditionalFormatting>
  <conditionalFormatting sqref="AYJ797 AYJ803 AYJ809 AYJ815 AYJ821 AYJ827 AYJ833 AYJ839 AYJ845 AYJ851 AYJ857 AYJ863">
    <cfRule type="cellIs" dxfId="77" priority="82" operator="lessThan">
      <formula>1.09</formula>
    </cfRule>
    <cfRule type="cellIs" dxfId="76" priority="83" operator="lessThan">
      <formula>1</formula>
    </cfRule>
    <cfRule type="cellIs" dxfId="75" priority="84" operator="lessThan">
      <formula>1.09</formula>
    </cfRule>
  </conditionalFormatting>
  <conditionalFormatting sqref="AYS797 AYS803 AYS809 AYS815 AYS821 AYS827 AYS833 AYS839 AYS845 AYS851 AYS857 AYS863">
    <cfRule type="cellIs" dxfId="74" priority="79" operator="lessThan">
      <formula>1.09</formula>
    </cfRule>
    <cfRule type="cellIs" dxfId="73" priority="80" operator="lessThan">
      <formula>1</formula>
    </cfRule>
    <cfRule type="cellIs" dxfId="72" priority="81" operator="lessThan">
      <formula>1.09</formula>
    </cfRule>
  </conditionalFormatting>
  <conditionalFormatting sqref="AZB797 AZB803 AZB809 AZB815 AZB821 AZB827 AZB833 AZB839 AZB845 AZB851 AZB857 AZB863">
    <cfRule type="cellIs" dxfId="71" priority="76" operator="lessThan">
      <formula>1.09</formula>
    </cfRule>
    <cfRule type="cellIs" dxfId="70" priority="77" operator="lessThan">
      <formula>1</formula>
    </cfRule>
    <cfRule type="cellIs" dxfId="69" priority="78" operator="lessThan">
      <formula>1.09</formula>
    </cfRule>
  </conditionalFormatting>
  <conditionalFormatting sqref="AZK797 AZK803 AZK809 AZK815 AZK821 AZK827 AZK833 AZK839 AZK845 AZK851 AZK857 AZK863">
    <cfRule type="cellIs" dxfId="68" priority="73" operator="lessThan">
      <formula>1.09</formula>
    </cfRule>
    <cfRule type="cellIs" dxfId="67" priority="74" operator="lessThan">
      <formula>1</formula>
    </cfRule>
    <cfRule type="cellIs" dxfId="66" priority="75" operator="lessThan">
      <formula>1.09</formula>
    </cfRule>
  </conditionalFormatting>
  <conditionalFormatting sqref="AZT797 AZT803 AZT809 AZT815 AZT821 AZT827 AZT833 AZT839 AZT845 AZT851 AZT857 AZT863">
    <cfRule type="cellIs" dxfId="65" priority="70" operator="lessThan">
      <formula>1.09</formula>
    </cfRule>
    <cfRule type="cellIs" dxfId="64" priority="71" operator="lessThan">
      <formula>1</formula>
    </cfRule>
    <cfRule type="cellIs" dxfId="63" priority="72" operator="lessThan">
      <formula>1.09</formula>
    </cfRule>
  </conditionalFormatting>
  <conditionalFormatting sqref="BAC797 BAC803 BAC809 BAC815 BAC821 BAC827 BAC833 BAC839 BAC845 BAC851 BAC857 BAC863">
    <cfRule type="cellIs" dxfId="62" priority="67" operator="lessThan">
      <formula>1.09</formula>
    </cfRule>
    <cfRule type="cellIs" dxfId="61" priority="68" operator="lessThan">
      <formula>1</formula>
    </cfRule>
    <cfRule type="cellIs" dxfId="60" priority="69" operator="lessThan">
      <formula>1.09</formula>
    </cfRule>
  </conditionalFormatting>
  <conditionalFormatting sqref="BAL797 BAL803 BAL809 BAL815 BAL821 BAL827 BAL833 BAL839 BAL845 BAL851 BAL857 BAL863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BAU797 BAU803 BAU809 BAU815 BAU821 BAU827 BAU833 BAU839 BAU845 BAU851 BAU857 BAU863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BBD797 BBD803 BBD809 BBD815 BBD821 BBD827 BBD833 BBD839 BBD845 BBD851 BBD857 BBD863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BBM797 BBM803 BBM809 BBM815 BBM821 BBM827 BBM833 BBM839 BBM845 BBM851 BBM857 BBM863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BBV797 BBV803 BBV809 BBV815 BBV821 BBV827 BBV833 BBV839 BBV845 BBV851 BBV857 BBV863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BCE797 BCE803 BCE809 BCE815 BCE821 BCE827 BCE833 BCE839 BCE845 BCE851 BCE857 BCE863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BCN797 BCN803 BCN809 BCN815 BCN821 BCN827 BCN833 BCN839 BCN845 BCN851 BCN857 BCN863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BCW797 BCW803 BCW809 BCW815 BCW821 BCW827 BCW833 BCW839 BCW845 BCW851 BCW857 BCW863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BDF797 BDF803 BDF809 BDF815 BDF821 BDF827 BDF833 BDF839 BDF845 BDF851 BDF857 BDF863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BDO797 BDO803 BDO809 BDO815 BDO821 BDO827 BDO833 BDO839 BDO845 BDO851 BDO857 BDO863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BDX797 BDX803 BDX809 BDX815 BDX821 BDX827 BDX833 BDX839 BDX845 BDX851 BDX857 BDX863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BEG797 BEG803 BEG809 BEG815 BEG821 BEG827 BEG833 BEG839 BEG845 BEG851 BEG857 BEG863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BEP797 BEP803 BEP809 BEP815 BEP821 BEP827 BEP833 BEP839 BEP845 BEP851 BEP857 BEP863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BEY797 BEY803 BEY809 BEY815 BEY821 BEY827 BEY833 BEY839 BEY845 BEY851 BEY857 BEY863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BFH797 BFH803 BFH809 BFH815 BFH821 BFH827 BFH833 BFH839 BFH845 BFH851 BFH857 BFH863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BFQ797 BFQ803 BFQ809 BFQ815 BFQ821 BFQ827 BFQ833 BFQ839 BFQ845 BFQ851 BFQ857 BFQ863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BFZ797 BFZ803 BFZ809 BFZ815 BFZ821 BFZ827 BFZ833 BFZ839 BFZ845 BFZ851 BFZ857 BFZ863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BGI797 BGI803 BGI809 BGI815 BGI821 BGI827 BGI833 BGI839 BGI845 BGI851 BGI857 BGI863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BGR797 BGR803 BGR809 BGR815 BGR821 BGR827 BGR833 BGR839 BGR845 BGR851 BGR857 BGR863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BHA797 BHA803 BHA809 BHA815 BHA821 BHA827 BHA833 BHA839 BHA845 BHA851 BHA857 BHA863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039" r:id="rId1082" display="https://www.procyclingstats.com/rider/matthew-walls" xr:uid="{B9E58510-5B40-4AD9-8065-57E94C863F9E}"/>
    <hyperlink ref="A2001" r:id="rId1083" display="https://www.procyclingstats.com/rider/zac-marriage" xr:uid="{5338D19D-16B4-4FEC-91DC-CB1B441FD370}"/>
    <hyperlink ref="A2041" r:id="rId1084" display="https://www.procyclingstats.com/rider/albert-withen-philipsen" xr:uid="{7CD0B2CE-1E9A-4A15-9ADB-F3430F5FDF6F}"/>
    <hyperlink ref="A2040" r:id="rId1085" display="https://www.procyclingstats.com/rider/liam-walsh" xr:uid="{D70F2403-BBCC-478C-90FE-DE189ABC1038}"/>
    <hyperlink ref="A2014" r:id="rId1086" display="https://www.procyclingstats.com/rider/rudy-porter" xr:uid="{E22BEA56-3036-400F-84A9-4F5D3E1139AE}"/>
    <hyperlink ref="A1988" r:id="rId1087" display="https://www.procyclingstats.com/rider/menno-huising" xr:uid="{A239BC1D-55B6-43F8-AD61-377FC7D43C35}"/>
    <hyperlink ref="A1993" r:id="rId1088" display="https://www.procyclingstats.com/rider/bjoern-koerdt" xr:uid="{252E5FAC-1531-40B2-981B-5E3A6D9818F5}"/>
    <hyperlink ref="J445" r:id="rId1089" display="https://www.procyclingstats.com/rider/andrea-bagioli" xr:uid="{4E2DE24E-0B71-434E-B144-BB83F7D6B3DE}"/>
    <hyperlink ref="J438" r:id="rId1090" display="https://www.procyclingstats.com/rider/santiago-buitrago-sanchez" xr:uid="{FB30C24A-280C-44A5-8014-3083E36D6978}"/>
    <hyperlink ref="J400" r:id="rId1091" display="https://www.procyclingstats.com/rider/finn-fisher-black" xr:uid="{7BA5CF4D-FE5B-4E5A-8CD9-4AEB8F86699F}"/>
    <hyperlink ref="J410" r:id="rId1092" display="https://www.procyclingstats.com/rider/jhonatan-narvaez" xr:uid="{E643C983-1278-40E8-99D4-3CBDAAA73468}"/>
    <hyperlink ref="J398" r:id="rId1093" display="https://www.procyclingstats.com/rider/oscar-onley" xr:uid="{AC61F5F9-AE5E-4A8A-A430-329B274C77F8}"/>
    <hyperlink ref="J403" r:id="rId1094" display="https://www.procyclingstats.com/rider/javier-romo" xr:uid="{0B7B9A44-72B2-47E0-8214-38C64EDA7F15}"/>
    <hyperlink ref="J417" r:id="rId1095" display="https://www.procyclingstats.com/rider/mauro-schmid" xr:uid="{84A68F58-D055-4B5F-AE53-B6648B87C528}"/>
    <hyperlink ref="J427" r:id="rId1096" display="https://www.procyclingstats.com/rider/cristian-scaroni" xr:uid="{1045BA46-8B9E-4CD1-8A71-A115644893FD}"/>
    <hyperlink ref="J396" r:id="rId1097" display="https://www.procyclingstats.com/rider/magnus-sheffield" xr:uid="{5C94D2C9-D085-492D-8ECA-A45D12BF8200}"/>
    <hyperlink ref="J452" r:id="rId1098" display="https://www.procyclingstats.com/rider/corbin-strong" xr:uid="{9A20B8AD-69C3-44DF-9D01-B21261273F4B}"/>
    <hyperlink ref="J430" r:id="rId1099" display="https://www.procyclingstats.com/rider/sam-welsford" xr:uid="{D2C9EE47-16DA-411A-83C3-C9B48A44E0BF}"/>
    <hyperlink ref="J449" r:id="rId1100" display="https://www.procyclingstats.com/rider/marijn-van-den-berg" xr:uid="{829E42C3-5FFD-46DB-9718-0106B76450BD}"/>
    <hyperlink ref="A2019" r:id="rId1101" display="https://www.procyclingstats.com/rider/matthias-schwarzbacher" xr:uid="{F2122EA7-55EC-4FA3-ADC2-948459A254EF}"/>
    <hyperlink ref="A2037" r:id="rId1102" display="https://www.procyclingstats.com/rider/henri-vandenabeele" xr:uid="{F6D6E122-6988-4A66-A8FE-C22EC683D1DC}"/>
    <hyperlink ref="A2020" r:id="rId1103" display="https://www.procyclingstats.com/rider/paul-seixas" xr:uid="{F108DCCB-9374-4300-B2D1-4B4C1BC05CC2}"/>
    <hyperlink ref="J394" r:id="rId1104" display="https://www.procyclingstats.com/rider/thomas-pidcock" xr:uid="{9AE3CD54-9710-491F-8D3E-F0736961CB71}"/>
    <hyperlink ref="A1986" r:id="rId1105" display="https://www.procyclingstats.com/rider/alan-hatherly" xr:uid="{5CC2CAF2-86EC-418B-9E13-6C6933133999}"/>
    <hyperlink ref="A2031" r:id="rId1106" display="https://www.procyclingstats.com/rider/diego-uriarte-belzunegi" xr:uid="{A03C209B-05C6-4BC2-A27A-FD889300A1B5}"/>
    <hyperlink ref="J451" r:id="rId1107" display="https://www.procyclingstats.com/rider/laurence-pithie" xr:uid="{81B7F5A6-96AD-4061-B0AD-5274E5948F6C}"/>
    <hyperlink ref="J422" r:id="rId1108" display="https://www.procyclingstats.com/rider/aaron-gate" xr:uid="{8AB70241-B871-4D08-9AE8-00A6E483B5E7}"/>
    <hyperlink ref="A2036" r:id="rId1109" display="https://www.procyclingstats.com/rider/axandre-van-petegem" xr:uid="{A3A7CBB1-79C8-4786-8ABA-5B8C25E285A5}"/>
    <hyperlink ref="A1992" r:id="rId1110" display="https://www.procyclingstats.com/rider/oliver-knight" xr:uid="{F81D49C5-AA4E-4102-9400-1DE389648F15}"/>
    <hyperlink ref="J392" r:id="rId1111" display="https://www.procyclingstats.com/rider/jonathan-milan" xr:uid="{03473C4D-74BB-46D7-BFF7-1878737680D5}"/>
    <hyperlink ref="J401" r:id="rId1112" display="https://www.procyclingstats.com/rider/pello-bilbao" xr:uid="{96C807B9-AF9B-4392-B3D6-11AAB8A402C3}"/>
    <hyperlink ref="J391" r:id="rId1113" display="https://www.procyclingstats.com/rider/joao-almeida" xr:uid="{B6D60848-956B-4CD1-A6A0-8F35D0AC56E3}"/>
    <hyperlink ref="J416" r:id="rId1114" display="https://www.procyclingstats.com/rider/ivan-romeo" xr:uid="{1B2173F5-78A7-41B8-ADD1-57211A3531C7}"/>
    <hyperlink ref="A1979" r:id="rId1115" display="https://www.procyclingstats.com/rider/chun-kai-feng" xr:uid="{28018DFA-0B9F-4506-870E-4A0BE2068316}"/>
    <hyperlink ref="A1990" r:id="rId1116" display="https://www.procyclingstats.com/rider/maximilien-juillard" xr:uid="{76832A1C-74F0-460F-AABE-C40072A70C23}"/>
    <hyperlink ref="A1966" r:id="rId1117" display="https://www.procyclingstats.com/rider/lucas-beneteau" xr:uid="{A6283871-D5DF-4E35-9F29-32ECD100B0A6}"/>
    <hyperlink ref="A1995" r:id="rId1118" display="https://www.procyclingstats.com/rider/alexander-konijn" xr:uid="{E9AEC424-8264-49C4-B031-10E0EA92A8EF}"/>
    <hyperlink ref="J409" r:id="rId1119" display="https://www.procyclingstats.com/rider/paul-magnier" xr:uid="{244C561B-32E6-4A3F-B268-2728FCF91B30}"/>
    <hyperlink ref="J433" r:id="rId1120" display="https://www.procyclingstats.com/rider/milan-fretin" xr:uid="{EC749A97-2DA5-4168-B2C9-6F798CD80A0F}"/>
    <hyperlink ref="A1989" r:id="rId1121" display="https://www.procyclingstats.com/rider/anders-halland-johannessen" xr:uid="{1A099F0C-0C76-42EF-8EFE-94ACC9C3EAF1}"/>
    <hyperlink ref="J420" r:id="rId1122" display="https://www.procyclingstats.com/rider/romain-gregoire1" xr:uid="{FA3DE967-FAB8-435E-A46F-F3AAA579E1DE}"/>
    <hyperlink ref="A2006" r:id="rId1123" display="https://www.procyclingstats.com/rider/kenny-molly" xr:uid="{3A6195E7-74C5-492E-8C18-FBE5433692BC}"/>
    <hyperlink ref="A2004" r:id="rId1124" display="https://www.procyclingstats.com/rider/sergio-meris" xr:uid="{F67F4340-FE9A-421A-B5C5-DC315FC54AC8}"/>
    <hyperlink ref="J419" r:id="rId1125" display="https://www.procyclingstats.com/rider/lennert-van-eetvelt" xr:uid="{C22E858F-CC15-46BF-B481-0A49EB48B8FE}"/>
    <hyperlink ref="J387" r:id="rId1126" display="https://www.procyclingstats.com/rider/tadej-pogacar" xr:uid="{795BB259-BEE1-42EC-A7C1-BFB085AB19AE}"/>
    <hyperlink ref="J432" r:id="rId1127" display="https://www.procyclingstats.com/rider/pablo-castrillo-zapater" xr:uid="{0A9DBB90-98AA-4418-897A-3A2B46254A90}"/>
    <hyperlink ref="J447" r:id="rId1128" display="https://www.procyclingstats.com/rider/giulio-ciccone" xr:uid="{2F7AFCE3-7145-4208-8FB0-53D207D312C3}"/>
    <hyperlink ref="J397" r:id="rId1129" display="https://www.procyclingstats.com/rider/tim-merlier" xr:uid="{BB779265-54D6-44E1-B9CC-7070B3ED80A7}"/>
    <hyperlink ref="A2035" r:id="rId1130" display="https://www.procyclingstats.com/rider/leander-van-hautegem" xr:uid="{EA269400-F160-480A-9D67-4EAA1270B4A3}"/>
    <hyperlink ref="A1997" r:id="rId1131" display="https://www.procyclingstats.com/rider/milan-lanhove" xr:uid="{5DA36D13-B647-49C1-82C5-86BD6088F754}"/>
    <hyperlink ref="A1984" r:id="rId1132" display="https://www.procyclingstats.com/rider/nil-gimeno" xr:uid="{278E1D00-2E11-42A8-AA2D-18CF8FD2743A}"/>
    <hyperlink ref="A1977" r:id="rId1133" display="https://www.procyclingstats.com/rider/dorde-duric" xr:uid="{FD0CED51-1BBF-46AB-9808-B7D27AB684FA}"/>
    <hyperlink ref="A2023" r:id="rId1134" display="https://www.procyclingstats.com/rider/daniel-skerl" xr:uid="{A2BC8530-C101-4C0B-98CD-1680A862603E}"/>
    <hyperlink ref="J388" r:id="rId1135" display="https://www.procyclingstats.com/rider/juan-ayuso-pesquera" xr:uid="{6FBCDBB2-9041-432D-B860-BE2C3EEEE4A3}"/>
    <hyperlink ref="J405" r:id="rId1136" display="https://www.procyclingstats.com/rider/jasper-philipsen" xr:uid="{8AA10F2A-A5FB-41CD-B399-505A125A6503}"/>
    <hyperlink ref="J421" r:id="rId1137" display="https://www.procyclingstats.com/rider/olav-kooij" xr:uid="{F4F7C284-F58F-4843-A117-E835EA538D6B}"/>
    <hyperlink ref="J437" r:id="rId1138" display="https://www.procyclingstats.com/rider/soren-waerenskjold" xr:uid="{7700274B-5BFF-4973-A096-F33F5F11A9A9}"/>
    <hyperlink ref="J458" r:id="rId1139" display="https://www.procyclingstats.com/rider/lukas-kubis" xr:uid="{952B0469-082E-4AE9-A014-A10EAF4F275D}"/>
    <hyperlink ref="A2005" r:id="rId1140" display="https://www.procyclingstats.com/rider/santiago-mesa-pietralunga" xr:uid="{EA2F1E1A-AF03-41A2-A134-AA6A8CF6D6D1}"/>
    <hyperlink ref="A1980" r:id="rId1141" display="https://www.procyclingstats.com/rider/samuel-fernandez-garcia" xr:uid="{B10F368F-0B00-4546-ABD1-635127C84644}"/>
    <hyperlink ref="A2024" r:id="rId1142" display="https://www.procyclingstats.com/rider/viktor-soenens" xr:uid="{25EF90A6-AA6C-44B9-A2A5-44A266E79C90}"/>
    <hyperlink ref="A2027" r:id="rId1143" display="https://www.procyclingstats.com/rider/aldo-taillieu" xr:uid="{31BB964E-77E9-4527-A254-8FC75A9995D1}"/>
    <hyperlink ref="A2028" r:id="rId1144" display="https://www.procyclingstats.com/rider/rotem-tene" xr:uid="{8E620DA5-980F-4705-8669-3FAC603E4B4C}"/>
    <hyperlink ref="A2000" r:id="rId1145" display="https://www.procyclingstats.com/rider/lorrenzo-manzin" xr:uid="{899D2377-AB83-4F11-A786-A5833C5F9580}"/>
    <hyperlink ref="A2008" r:id="rId1146" display="https://www.procyclingstats.com/rider/didier-munyaneza" xr:uid="{A182664B-D568-480E-8077-6CD82E910DF5}"/>
    <hyperlink ref="A2026" r:id="rId1147" display="https://www.procyclingstats.com/rider/pavel-sumpik" xr:uid="{77F33DF2-8107-4822-BDE9-E62663CC506E}"/>
    <hyperlink ref="A2010" r:id="rId1148" display="https://www.procyclingstats.com/rider/adria-pericas-capdevila" xr:uid="{EFBF8010-10EC-41B6-B92E-30A0A2978F7C}"/>
    <hyperlink ref="A2009" r:id="rId1149" display="https://www.procyclingstats.com/rider/shemu-nsengiyumva" xr:uid="{D31B9BC1-5E2C-46C4-9228-12790FDE9C58}"/>
    <hyperlink ref="A1963" r:id="rId1150" display="https://www.procyclingstats.com/rider/awet-aman" xr:uid="{B078B7E4-BB5A-4051-A9B0-B7FE1149535B}"/>
    <hyperlink ref="A2003" r:id="rId1151" display="https://www.procyclingstats.com/rider/vainqueur-masengesho" xr:uid="{4E3A8B35-9F43-42D9-AF61-2332852F0C9C}"/>
    <hyperlink ref="A2032" r:id="rId1152" display="https://www.procyclingstats.com/rider/mike-uwiduhaye" xr:uid="{CCAA5AEC-7846-40E8-AC7C-161C5215206B}"/>
    <hyperlink ref="A1967" r:id="rId1153" display="https://www.procyclingstats.com/rider/antoine-berlin" xr:uid="{65501647-A151-47AE-AEA3-82D1FF35B41E}"/>
    <hyperlink ref="A1994" r:id="rId1154" display="https://www.procyclingstats.com/rider/sebastian-kolze-changizi" xr:uid="{ED5E4CED-A530-437B-93F1-09C3375F691A}"/>
    <hyperlink ref="A1968" r:id="rId1155" display="https://www.procyclingstats.com/rider/alexys-brunel" xr:uid="{B5576054-B24D-4685-8E53-7C12252229FE}"/>
    <hyperlink ref="A1973" r:id="rId1156" display="https://www.procyclingstats.com/rider/michiel-coppens" xr:uid="{84E56B3D-772B-4B1C-B281-9F315311C2A4}"/>
    <hyperlink ref="J414" r:id="rId1157" display="https://www.procyclingstats.com/rider/tim-wellens" xr:uid="{F9F65DA5-B1D6-4725-A155-606D0AE81E76}"/>
    <hyperlink ref="J425" r:id="rId1158" display="https://www.procyclingstats.com/rider/magnus-cort-nielsen" xr:uid="{AA8B7A3D-AFB0-4B93-9F87-35A0CFB50DCF}"/>
    <hyperlink ref="J448" r:id="rId1159" display="https://www.procyclingstats.com/rider/kevin-vauquelin" xr:uid="{AF8BE38A-4D9D-440F-AC34-3B3871253F37}"/>
    <hyperlink ref="J395" r:id="rId1160" display="https://www.procyclingstats.com/rider/matteo-jorgenson" xr:uid="{EBB3CC5E-6C36-4238-8525-CF050C77E123}"/>
    <hyperlink ref="J386" r:id="rId1161" display="https://www.procyclingstats.com/rider/mads-pedersen" xr:uid="{9DA40610-758B-4557-B0ED-03C6C88BB92E}"/>
    <hyperlink ref="J399" r:id="rId1162" display="https://www.procyclingstats.com/rider/florian-lipowitz" xr:uid="{506B59DF-22D8-4B43-9A94-6F5F97E3DF41}"/>
    <hyperlink ref="J407" r:id="rId1163" display="https://www.procyclingstats.com/rider/lenny-martinez" xr:uid="{2EBD1B8C-F1C0-4B77-8A0A-965030671AB7}"/>
    <hyperlink ref="J415" r:id="rId1164" display="https://www.procyclingstats.com/rider/clement-champoussin" xr:uid="{9E59232B-1B2D-44AF-A365-40B3DF4B9A4C}"/>
    <hyperlink ref="J411" r:id="rId1165" display="https://www.procyclingstats.com/rider/michael-storer" xr:uid="{4608AFFC-119C-482B-A241-C4FE54037731}"/>
    <hyperlink ref="J390" r:id="rId1166" display="https://www.procyclingstats.com/rider/filippo-ganna" xr:uid="{3DC77F53-B7CB-4FB8-A45D-D49AAFD4DDE3}"/>
    <hyperlink ref="J439" r:id="rId1167" display="https://www.procyclingstats.com/rider/antonio-tiberi" xr:uid="{71698D85-AE9A-4813-B71A-9F650F1B01FD}"/>
    <hyperlink ref="J455" r:id="rId1168" display="https://www.procyclingstats.com/rider/derek-gee" xr:uid="{CFD00D70-2867-41FB-A363-273AEE44B408}"/>
    <hyperlink ref="J412" r:id="rId1169" display="https://www.procyclingstats.com/rider/mikel-landa" xr:uid="{2044A14E-7501-4FED-B27B-09B750A91FD6}"/>
    <hyperlink ref="J406" r:id="rId1170" display="https://www.procyclingstats.com/rider/isaac-del-toro" xr:uid="{30001BD6-591F-4705-B121-21AC410D3E02}"/>
    <hyperlink ref="J457" r:id="rId1171" display="https://www.procyclingstats.com/rider/ben-tulett" xr:uid="{244AB0A0-FDE9-4F06-BE69-602ACE8F0279}"/>
    <hyperlink ref="J441" r:id="rId1172" display="https://www.procyclingstats.com/rider/matthew-brennan" xr:uid="{0764C6DE-12AB-4626-BF58-E926BB6351B9}"/>
    <hyperlink ref="J446" r:id="rId1173" display="https://www.procyclingstats.com/rider/gianni-vermeersch" xr:uid="{C6007F56-4A8A-44F0-AA25-E5D594D6EADD}"/>
    <hyperlink ref="A1965" r:id="rId1174" display="https://www.procyclingstats.com/rider/giacomo-ballabio" xr:uid="{69CE8734-8456-48AF-B4F5-787A5AA19F41}"/>
    <hyperlink ref="A1981" r:id="rId1175" display="https://www.procyclingstats.com/rider/filippo-fortin" xr:uid="{79194D8F-11D3-48C4-960F-31625BF48A4C}"/>
    <hyperlink ref="A1972" r:id="rId1176" display="https://www.procyclingstats.com/rider/daniel-cavia-sanz" xr:uid="{6B097EAB-D4AE-48AA-B9A1-B90334CDD05D}"/>
    <hyperlink ref="A2015" r:id="rId1177" display="https://www.procyclingstats.com/rider/simone-raccani" xr:uid="{6956BA15-179F-4091-AE40-8A256C436831}"/>
    <hyperlink ref="A1987" r:id="rId1178" display="https://www.procyclingstats.com/rider/william-heffernan" xr:uid="{9118F816-B0B0-40B4-B1DA-7CA91693B400}"/>
    <hyperlink ref="A1996" r:id="rId1179" display="https://www.procyclingstats.com/rider/tali-lane-welsh" xr:uid="{C054251C-A5FE-40B9-861F-363DA1FACAFA}"/>
    <hyperlink ref="A1982" r:id="rId1180" display="https://www.procyclingstats.com/rider/robbe-ghys" xr:uid="{A21005A1-0EC2-42FE-8A9E-9EE999A19E3E}"/>
    <hyperlink ref="A2017" r:id="rId1181" display="https://www.procyclingstats.com/rider/erik-nordsaeter-resell" xr:uid="{E5C76390-6872-4798-8642-14E00F39C454}"/>
    <hyperlink ref="A2002" r:id="rId1182" display="https://www.procyclingstats.com/rider/tim-marsman" xr:uid="{54283686-B5E5-40CC-B0FE-6C8B22D808A7}"/>
    <hyperlink ref="A1998" r:id="rId1183" display="https://www.procyclingstats.com/rider/niklas-larsen" xr:uid="{BAD76400-B176-4C7C-80A3-0CB438D7CAA7}"/>
    <hyperlink ref="A2025" r:id="rId1184" display="https://www.procyclingstats.com/rider/andreas-stokbro" xr:uid="{3B81280E-36C6-4106-9075-0A98D0BFCCCE}"/>
    <hyperlink ref="A1970" r:id="rId1185" display="https://www.procyclingstats.com/rider/romain-cardis" xr:uid="{D228DA98-ADB3-4A06-A4F3-E1A61CDC6383}"/>
    <hyperlink ref="J389" r:id="rId1186" display="https://www.procyclingstats.com/rider/mathieu-van-der-poel" xr:uid="{908CE1F4-CAD7-4599-939A-F801F3F990DF}"/>
    <hyperlink ref="A2021" r:id="rId1187" display="https://www.procyclingstats.com/rider/tom-sexton" xr:uid="{05799854-1B77-48E1-B128-AB6434AEA084}"/>
    <hyperlink ref="A2022" r:id="rId1188" display="https://www.procyclingstats.com/rider/aleksandr-shakotko" xr:uid="{DEE1404D-EE85-4729-9F97-C27DE976CC8D}"/>
    <hyperlink ref="A1985" r:id="rId1189" display="https://www.procyclingstats.com/rider/wan-abdul-rahman-hamdan" xr:uid="{B42CBD31-2971-45B5-A61D-3ABCA28D61AE}"/>
    <hyperlink ref="A2030" r:id="rId1190" display="https://www.procyclingstats.com/rider/nikita-tsvetkov" xr:uid="{64C9B1A5-E622-4ECD-9355-33AD9ED73B76}"/>
    <hyperlink ref="A1983" r:id="rId1191" display="https://www.procyclingstats.com/rider/yevgeniy-gidich" xr:uid="{E74E7EB9-A088-4B02-9F60-29052C72F6F8}"/>
    <hyperlink ref="A2018" r:id="rId1192" display="https://www.procyclingstats.com/rider/mohd-harrif-saleh" xr:uid="{4F305E44-6E5A-46CF-B4EF-A7B45A523ACA}"/>
    <hyperlink ref="A2013" r:id="rId1193" display="https://www.procyclingstats.com/rider/patompob-phonarjthan" xr:uid="{05591DD2-5F0B-444E-8395-2094B4F5AB60}"/>
    <hyperlink ref="A1978" r:id="rId1194" display="https://www.procyclingstats.com/rider/roy-eefting" xr:uid="{1760666A-7700-44CF-A930-A5F7E38CCCBB}"/>
    <hyperlink ref="A2012" r:id="rId1195" display="https://www.procyclingstats.com/rider/kevin-pezzo-rosola" xr:uid="{0B1462EC-6E73-4FA4-8BB1-2E5950D8FC3E}"/>
    <hyperlink ref="A1976" r:id="rId1196" display="https://www.procyclingstats.com/rider/davide-donati" xr:uid="{70D4A8FB-2AED-4541-B8AB-CC4E855062F5}"/>
    <hyperlink ref="A1969" r:id="rId1197" display="https://www.procyclingstats.com/rider/marc-cabedo" xr:uid="{53829DA2-DB2E-454B-86C4-2E8291B40CF7}"/>
    <hyperlink ref="A1974" r:id="rId1198" display="https://www.procyclingstats.com/rider/florian-dauphin" xr:uid="{63CE5E8C-6C1D-415B-9CF6-813A75B91520}"/>
    <hyperlink ref="J435" r:id="rId1199" display="https://www.procyclingstats.com/rider/juan-sebastian-molano" xr:uid="{D5A28FEF-510A-4523-B20C-C9B28036A778}"/>
    <hyperlink ref="J440" r:id="rId1200" display="https://www.procyclingstats.com/rider/madis-mihkels" xr:uid="{7CB10D31-2BE6-429E-AAAA-9D4B857B1748}"/>
    <hyperlink ref="J454" r:id="rId1201" display="https://www.procyclingstats.com/rider/phil-bauhaus" xr:uid="{1A3BF6CC-EAD4-4A76-8C71-881A3788F49B}"/>
    <hyperlink ref="J453" r:id="rId1202" display="https://www.procyclingstats.com/rider/erlend-blikra" xr:uid="{C7D556FF-5127-4A96-B80A-C31D5F35E6DF}"/>
    <hyperlink ref="J450" r:id="rId1203" display="https://www.procyclingstats.com/rider/max-kanter" xr:uid="{CDBBEA71-5074-443A-9238-4361CE432892}"/>
    <hyperlink ref="J431" r:id="rId1204" display="https://www.procyclingstats.com/rider/mike-teunissen" xr:uid="{641445D2-CC8D-4227-818B-AB652E7C0B2E}"/>
    <hyperlink ref="J456" r:id="rId1205" display="https://www.procyclingstats.com/rider/matteo-trentin" xr:uid="{5E8BE11C-B40D-4F44-9F9F-108A8B999A76}"/>
    <hyperlink ref="J436" r:id="rId1206" display="https://www.procyclingstats.com/rider/hugo-hofstetter" xr:uid="{056B38FF-0CDA-441D-9498-BDF83B13DC71}"/>
    <hyperlink ref="J429" r:id="rId1207" display="https://www.procyclingstats.com/rider/biniyam-ghirmay" xr:uid="{FE4EB809-34C5-4AA6-A923-5CBBB796A615}"/>
    <hyperlink ref="A1971" r:id="rId1208" display="https://www.procyclingstats.com/rider/jan-castellon" xr:uid="{F42462ED-57E2-4CB1-AA17-3DA89BF43AF3}"/>
    <hyperlink ref="J404" r:id="rId1209" display="https://www.procyclingstats.com/rider/primoz-roglic" xr:uid="{CBC8E64B-814C-4350-9D18-693922D1CD28}"/>
    <hyperlink ref="A1962" r:id="rId1210" display="https://www.procyclingstats.com/rider/nicolas-alustiza" xr:uid="{AFEEF69F-B15E-465C-BB85-3C7F2A4CD47D}"/>
    <hyperlink ref="A2034" r:id="rId1211" display="https://www.procyclingstats.com/rider/danny-van-der-tuuk" xr:uid="{B92D9F2E-4D24-4681-87AD-8A150B1001D6}"/>
    <hyperlink ref="A1975" r:id="rId1212" display="https://www.procyclingstats.com/rider/nico-denz" xr:uid="{1AEAE3E3-97C2-4EA1-A0BF-C5F89A576084}"/>
    <hyperlink ref="A1999" r:id="rId1213" display="https://www.procyclingstats.com/rider/sakarias-koller-loland" xr:uid="{4EDA0AD6-03C4-4A10-A0BA-EE0EE2DA7907}"/>
    <hyperlink ref="A2038" r:id="rId1214" display="https://www.procyclingstats.com/rider/jonathan-vervenne" xr:uid="{96B0C6C5-1829-4DE6-B5A6-576706417924}"/>
    <hyperlink ref="A2029" r:id="rId1215" display="https://www.procyclingstats.com/rider/martin-tjotta" xr:uid="{45ED3C0A-4D91-43B2-AF76-DDDBAFEA06EC}"/>
    <hyperlink ref="A2016" r:id="rId1216" display="https://www.procyclingstats.com/rider/george-radcliffe" xr:uid="{60811432-A59B-46DD-925C-13EA92ECF8E2}"/>
    <hyperlink ref="A1964" r:id="rId1217" display="https://www.procyclingstats.com/rider/mathis-avondts" xr:uid="{226D8CA9-B819-40FE-8D28-3723D54D2176}"/>
    <hyperlink ref="A2011" r:id="rId1218" display="https://www.procyclingstats.com/rider/jannis-peter" xr:uid="{68ACD097-BE92-4405-AFD7-C3E05C2EA106}"/>
    <hyperlink ref="A1991" r:id="rId1219" display="https://www.procyclingstats.com/rider/garin-kelley" xr:uid="{ED08244C-7ACC-40DE-8263-941F255ED195}"/>
    <hyperlink ref="A2007" r:id="rId1220" display="https://www.procyclingstats.com/rider/alberto-monti" xr:uid="{E445CE08-29B2-49F3-B6B5-CEF39679FBDC}"/>
    <hyperlink ref="J413" r:id="rId1221" display="https://www.procyclingstats.com/rider/neilson-powless" xr:uid="{407DF831-467C-40E0-9248-4E078D028CFB}"/>
    <hyperlink ref="J393" r:id="rId1222" display="https://www.procyclingstats.com/rider/wout-van-aert" xr:uid="{D8B70502-EABB-46EB-BD15-8DBCB88D0B09}"/>
    <hyperlink ref="J418" r:id="rId1223" display="https://www.procyclingstats.com/rider/tiesj-benoot" xr:uid="{658EF126-EC5A-4F22-B908-904D4943BCCD}"/>
    <hyperlink ref="J423" r:id="rId1224" display="https://www.procyclingstats.com/rider/stefan-kung" xr:uid="{39AA4ADD-B71B-458D-938C-C97B1530359D}"/>
    <hyperlink ref="A2033" r:id="rId1225" display="https://www.procyclingstats.com/rider/dylan-van-baarle" xr:uid="{957CAD79-4602-48B3-A880-208733DE3C6D}"/>
    <hyperlink ref="J424" r:id="rId1226" display="https://www.procyclingstats.com/rider/jasper-stuyven" xr:uid="{0E414EBF-E6B4-48F8-B7F2-0E9BB96A4C17}"/>
    <hyperlink ref="J459" r:id="rId1227" display="https://www.procyclingstats.com/rider/matteo-moschetti" xr:uid="{0203D82C-E9E2-427F-8BF7-E0DEF977CF51}"/>
    <hyperlink ref="A2042" r:id="rId1228" display="https://www.procyclingstats.com/rider/julius-van-den-berg" xr:uid="{EFBF1953-D4C8-448C-8E9D-A155170EB018}"/>
    <hyperlink ref="A2043" r:id="rId1229" display="https://www.procyclingstats.com/rider/lorenzo-finn" xr:uid="{4FE5A01C-38ED-40B2-A839-1DE36EB94D85}"/>
    <hyperlink ref="A2044" r:id="rId1230" display="https://www.procyclingstats.com/rider/nicolo-garibbo" xr:uid="{4F4F6AFF-D3C2-4B15-8AE7-8425041BE0BE}"/>
    <hyperlink ref="A2045" r:id="rId1231" display="https://www.procyclingstats.com/rider/ben-granger" xr:uid="{729AEEFE-20AE-45A6-AE08-4E3B2CA3AC65}"/>
    <hyperlink ref="A2046" r:id="rId1232" display="https://www.procyclingstats.com/rider/matthew-kingston" xr:uid="{84F1C9A7-8AE9-4636-B28F-7BE02EAE05E2}"/>
    <hyperlink ref="A2047" r:id="rId1233" display="https://www.procyclingstats.com/rider/ben-carman" xr:uid="{1E440009-F5CE-487F-9166-F38B409A6685}"/>
    <hyperlink ref="A2048" r:id="rId1234" display="https://www.procyclingstats.com/rider/luis-carlos-chia-bermudez" xr:uid="{F4FF6FCC-E8E4-4052-8B3E-BE9D2E2923A7}"/>
    <hyperlink ref="A2049" r:id="rId1235" display="https://www.procyclingstats.com/rider/timofei-ivanov" xr:uid="{510248EF-44B3-43D5-9F34-B9CE63E5F519}"/>
    <hyperlink ref="A2050" r:id="rId1236" display="https://www.procyclingstats.com/rider/josh-kench" xr:uid="{43762D7E-759D-4D64-AC07-15755AAA41A4}"/>
    <hyperlink ref="A2051" r:id="rId1237" display="https://www.procyclingstats.com/rider/similien-hamon" xr:uid="{BD2D7082-0D37-4D1F-A153-3C12D3BB5294}"/>
    <hyperlink ref="A2052" r:id="rId1238" display="https://www.procyclingstats.com/rider/victor-guernalec" xr:uid="{900EFCFA-9521-407C-8097-547D5A8C1200}"/>
    <hyperlink ref="A2053" r:id="rId1239" display="https://www.procyclingstats.com/rider/james-shaw" xr:uid="{B7394A1D-6DBF-4B98-ACFF-6210A06A5372}"/>
    <hyperlink ref="A2054" r:id="rId1240" display="https://www.procyclingstats.com/rider/jonas-geens" xr:uid="{3B36FB92-E426-49A5-8EB9-B2DA284DE516}"/>
    <hyperlink ref="A2055" r:id="rId1241" display="https://www.procyclingstats.com/rider/sam-maisonobe" xr:uid="{80DC945A-FE78-4F2A-84E4-0312FA9B61B5}"/>
    <hyperlink ref="J408" r:id="rId1242" display="https://www.procyclingstats.com/rider/maximilian-schachmann" xr:uid="{5246749A-6CEF-49BB-8DBD-3E5CFD47935E}"/>
    <hyperlink ref="J434" r:id="rId1243" display="https://www.procyclingstats.com/rider/mattias-skjelmose-jensen" xr:uid="{2F71440E-DE4B-4584-89C2-585C5D0F4FBA}"/>
    <hyperlink ref="A2056" r:id="rId1244" display="https://www.procyclingstats.com/rider/luc-wirtgen" xr:uid="{058DC58F-5B21-471B-AD99-B798928EAF5E}"/>
    <hyperlink ref="J402" r:id="rId1245" display="https://www.procyclingstats.com/rider/enric-mas" xr:uid="{1D3E34C2-9487-4B3C-AF06-9DF22FE2838C}"/>
    <hyperlink ref="J426" r:id="rId1246" display="https://www.procyclingstats.com/rider/alex-aranburu" xr:uid="{782D0FBA-1C9C-45A6-AC00-F15FECAAA8B7}"/>
    <hyperlink ref="J442" r:id="rId1247" display="https://www.procyclingstats.com/rider/ilan-van-wilder" xr:uid="{ADF4DD4A-A41A-45E9-B536-C41144584ACA}"/>
    <hyperlink ref="J428" r:id="rId1248" display="https://www.procyclingstats.com/rider/ben-healy" xr:uid="{584AF2EE-A67B-4CEA-ADC5-7AAC826F7B2A}"/>
    <hyperlink ref="A2057" r:id="rId1249" display="https://www.procyclingstats.com/rider/hugo-de-la-calle-arango" xr:uid="{54BD01D3-30F6-4AF3-91EF-08638B378841}"/>
    <hyperlink ref="A2058" r:id="rId1250" display="https://www.procyclingstats.com/rider/max-van-der-meulen" xr:uid="{306D0322-8BB5-4BD4-822E-8D2E56E3F94B}"/>
    <hyperlink ref="J443" r:id="rId1251" display="https://www.procyclingstats.com/rider/florian-vermeersch" xr:uid="{FB3C692C-FC41-44FB-AD28-F81717F7A680}"/>
    <hyperlink ref="J444" r:id="rId1252" display="https://www.procyclingstats.com/rider/laurenz-rex" xr:uid="{49F6F54E-FC86-4723-BE28-C22C6B28EF37}"/>
    <hyperlink ref="J460" r:id="rId1253" display="https://www.procyclingstats.com/rider/antonio-morgado" xr:uid="{86FF9485-CB69-40A9-AB3E-5D659A3ADBF3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54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621"/>
  <sheetViews>
    <sheetView topLeftCell="A454" workbookViewId="0">
      <selection activeCell="K333" sqref="K333"/>
    </sheetView>
  </sheetViews>
  <sheetFormatPr defaultColWidth="8.85546875" defaultRowHeight="12.75"/>
  <cols>
    <col min="1" max="26" width="10.7109375" customWidth="1"/>
  </cols>
  <sheetData>
    <row r="1" spans="1:10">
      <c r="A1" s="164" t="s">
        <v>3563</v>
      </c>
    </row>
    <row r="2" spans="1:10" s="109" customFormat="1" ht="20.25">
      <c r="A2" s="119" t="s">
        <v>3304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2737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2718</v>
      </c>
      <c r="D19" s="1"/>
      <c r="E19" s="1"/>
      <c r="F19" s="1"/>
      <c r="G19" s="1"/>
      <c r="H19" s="1">
        <f t="shared" si="0"/>
        <v>0</v>
      </c>
    </row>
    <row r="20" spans="1:8">
      <c r="A20" s="437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7" t="s">
        <v>2849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2708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2721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2717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2726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2720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2712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2732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2734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2733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2716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2727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7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2713</v>
      </c>
      <c r="D92" s="1"/>
      <c r="E92" s="1"/>
      <c r="F92" s="1"/>
      <c r="G92" s="1"/>
      <c r="H92" s="1">
        <f t="shared" si="2"/>
        <v>0</v>
      </c>
    </row>
    <row r="93" spans="1:8">
      <c r="A93" s="437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2714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2709</v>
      </c>
      <c r="D104" s="1"/>
      <c r="E104" s="1"/>
      <c r="F104" s="1"/>
      <c r="H104" s="1">
        <f t="shared" si="3"/>
        <v>0</v>
      </c>
    </row>
    <row r="105" spans="1:8">
      <c r="A105" t="s">
        <v>2735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2724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2725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2715</v>
      </c>
      <c r="D129" s="1"/>
      <c r="E129" s="1"/>
      <c r="F129" s="1"/>
      <c r="H129" s="1">
        <f t="shared" si="4"/>
        <v>0</v>
      </c>
    </row>
    <row r="130" spans="1:8">
      <c r="A130" t="s">
        <v>2833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2719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2722</v>
      </c>
      <c r="D144" s="1"/>
      <c r="E144" s="1"/>
      <c r="F144" s="1"/>
      <c r="H144" s="1">
        <f t="shared" si="4"/>
        <v>0</v>
      </c>
    </row>
    <row r="145" spans="1:8">
      <c r="A145" s="437" t="s">
        <v>1351</v>
      </c>
      <c r="D145" s="1"/>
      <c r="E145" s="1"/>
      <c r="F145" s="1"/>
      <c r="H145" s="1">
        <f t="shared" si="4"/>
        <v>0</v>
      </c>
    </row>
    <row r="146" spans="1:8">
      <c r="A146" s="437" t="s">
        <v>2723</v>
      </c>
      <c r="D146" s="1"/>
      <c r="E146" s="1"/>
      <c r="F146" s="1"/>
      <c r="H146" s="1">
        <f t="shared" si="4"/>
        <v>0</v>
      </c>
    </row>
    <row r="147" spans="1:8">
      <c r="A147" s="437" t="s">
        <v>2728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2711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2730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2731</v>
      </c>
      <c r="D157" s="1"/>
      <c r="E157" s="1"/>
      <c r="F157" s="1"/>
      <c r="H157" s="1">
        <f t="shared" si="4"/>
        <v>0</v>
      </c>
    </row>
    <row r="158" spans="1:8">
      <c r="A158" t="s">
        <v>2729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2710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2737</v>
      </c>
      <c r="C177" s="1">
        <f t="shared" si="5"/>
        <v>0</v>
      </c>
      <c r="E177" t="s">
        <v>2737</v>
      </c>
      <c r="G177" s="1">
        <f t="shared" si="6"/>
        <v>0</v>
      </c>
      <c r="H177" s="1"/>
      <c r="I177" t="s">
        <v>2737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2718</v>
      </c>
      <c r="C187" s="1">
        <f t="shared" si="5"/>
        <v>0</v>
      </c>
      <c r="E187" t="s">
        <v>2718</v>
      </c>
      <c r="G187" s="1">
        <f t="shared" si="6"/>
        <v>0</v>
      </c>
      <c r="H187" s="1"/>
      <c r="I187" t="s">
        <v>2718</v>
      </c>
      <c r="K187" s="1">
        <f t="shared" si="7"/>
        <v>0</v>
      </c>
    </row>
    <row r="188" spans="1:11">
      <c r="A188" s="437" t="s">
        <v>1342</v>
      </c>
      <c r="C188" s="1">
        <f t="shared" si="5"/>
        <v>0</v>
      </c>
      <c r="E188" s="437" t="s">
        <v>1342</v>
      </c>
      <c r="G188" s="1">
        <f t="shared" si="6"/>
        <v>0</v>
      </c>
      <c r="H188" s="1"/>
      <c r="I188" s="437" t="s">
        <v>1342</v>
      </c>
      <c r="K188" s="1">
        <f t="shared" si="7"/>
        <v>0</v>
      </c>
    </row>
    <row r="189" spans="1:11">
      <c r="A189" s="437" t="s">
        <v>2849</v>
      </c>
      <c r="C189" s="1">
        <f t="shared" si="5"/>
        <v>0</v>
      </c>
      <c r="E189" s="437" t="s">
        <v>2849</v>
      </c>
      <c r="G189" s="1">
        <f t="shared" si="6"/>
        <v>0</v>
      </c>
      <c r="H189" s="1"/>
      <c r="I189" s="437" t="s">
        <v>2849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3143</v>
      </c>
      <c r="C191" s="1">
        <f t="shared" si="5"/>
        <v>0</v>
      </c>
      <c r="E191" t="s">
        <v>3143</v>
      </c>
      <c r="G191" s="1">
        <f t="shared" si="6"/>
        <v>0</v>
      </c>
      <c r="H191" s="1"/>
      <c r="I191" t="s">
        <v>3143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2721</v>
      </c>
      <c r="C205" s="1">
        <f t="shared" si="5"/>
        <v>0</v>
      </c>
      <c r="E205" t="s">
        <v>2721</v>
      </c>
      <c r="G205" s="1">
        <f t="shared" si="6"/>
        <v>0</v>
      </c>
      <c r="H205" s="1"/>
      <c r="I205" t="s">
        <v>2721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2717</v>
      </c>
      <c r="C213" s="1">
        <f t="shared" si="5"/>
        <v>0</v>
      </c>
      <c r="E213" t="s">
        <v>2717</v>
      </c>
      <c r="G213" s="1">
        <f t="shared" si="6"/>
        <v>0</v>
      </c>
      <c r="H213" s="1"/>
      <c r="I213" t="s">
        <v>2717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2726</v>
      </c>
      <c r="C220" s="1">
        <f t="shared" si="5"/>
        <v>0</v>
      </c>
      <c r="E220" t="s">
        <v>2726</v>
      </c>
      <c r="G220" s="1">
        <f t="shared" si="6"/>
        <v>0</v>
      </c>
      <c r="H220" s="1"/>
      <c r="I220" t="s">
        <v>2726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2720</v>
      </c>
      <c r="C229" s="1">
        <f t="shared" si="5"/>
        <v>0</v>
      </c>
      <c r="E229" t="s">
        <v>2720</v>
      </c>
      <c r="G229" s="1">
        <f t="shared" si="6"/>
        <v>0</v>
      </c>
      <c r="H229" s="1"/>
      <c r="I229" t="s">
        <v>2720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2712</v>
      </c>
      <c r="C235" s="1">
        <f t="shared" si="5"/>
        <v>0</v>
      </c>
      <c r="E235" s="193" t="s">
        <v>2712</v>
      </c>
      <c r="G235" s="1">
        <f t="shared" si="6"/>
        <v>0</v>
      </c>
      <c r="H235" s="1"/>
      <c r="I235" s="193" t="s">
        <v>2712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2732</v>
      </c>
      <c r="C237" s="1">
        <f t="shared" ref="C237:C300" si="8">D69</f>
        <v>0</v>
      </c>
      <c r="E237" s="3" t="s">
        <v>2732</v>
      </c>
      <c r="G237" s="1">
        <f t="shared" ref="G237:G300" si="9">E69</f>
        <v>0</v>
      </c>
      <c r="H237" s="1"/>
      <c r="I237" s="3" t="s">
        <v>2732</v>
      </c>
      <c r="K237" s="1">
        <f t="shared" ref="K237:K300" si="10">F69</f>
        <v>0</v>
      </c>
    </row>
    <row r="238" spans="1:11">
      <c r="A238" s="3" t="s">
        <v>2734</v>
      </c>
      <c r="C238" s="1">
        <f t="shared" si="8"/>
        <v>0</v>
      </c>
      <c r="E238" s="3" t="s">
        <v>2734</v>
      </c>
      <c r="G238" s="1">
        <f t="shared" si="9"/>
        <v>0</v>
      </c>
      <c r="H238" s="1"/>
      <c r="I238" s="3" t="s">
        <v>2734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2733</v>
      </c>
      <c r="C240" s="1">
        <f t="shared" si="8"/>
        <v>0</v>
      </c>
      <c r="E240" t="s">
        <v>2733</v>
      </c>
      <c r="G240" s="1">
        <f t="shared" si="9"/>
        <v>0</v>
      </c>
      <c r="H240" s="1"/>
      <c r="I240" t="s">
        <v>2733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2716</v>
      </c>
      <c r="C242" s="1">
        <f t="shared" si="8"/>
        <v>0</v>
      </c>
      <c r="E242" s="58" t="s">
        <v>2716</v>
      </c>
      <c r="G242" s="1">
        <f t="shared" si="9"/>
        <v>0</v>
      </c>
      <c r="H242" s="1"/>
      <c r="I242" s="58" t="s">
        <v>2716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2727</v>
      </c>
      <c r="C248" s="1">
        <f t="shared" si="8"/>
        <v>0</v>
      </c>
      <c r="E248" s="58" t="s">
        <v>2727</v>
      </c>
      <c r="G248" s="1">
        <f t="shared" si="9"/>
        <v>0</v>
      </c>
      <c r="I248" s="58" t="s">
        <v>2727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7" t="s">
        <v>1334</v>
      </c>
      <c r="C252" s="1">
        <f t="shared" si="8"/>
        <v>0</v>
      </c>
      <c r="E252" s="437" t="s">
        <v>1334</v>
      </c>
      <c r="G252" s="1">
        <f t="shared" si="9"/>
        <v>0</v>
      </c>
      <c r="I252" s="437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2713</v>
      </c>
      <c r="C260" s="1">
        <f t="shared" si="8"/>
        <v>0</v>
      </c>
      <c r="E260" t="s">
        <v>2713</v>
      </c>
      <c r="G260" s="1">
        <f t="shared" si="9"/>
        <v>0</v>
      </c>
      <c r="I260" t="s">
        <v>2713</v>
      </c>
      <c r="K260" s="1">
        <f t="shared" si="10"/>
        <v>0</v>
      </c>
    </row>
    <row r="261" spans="1:11">
      <c r="A261" s="437" t="s">
        <v>1343</v>
      </c>
      <c r="C261" s="1">
        <f t="shared" si="8"/>
        <v>0</v>
      </c>
      <c r="E261" s="437" t="s">
        <v>1343</v>
      </c>
      <c r="G261" s="1">
        <f t="shared" si="9"/>
        <v>0</v>
      </c>
      <c r="I261" s="437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2714</v>
      </c>
      <c r="C266" s="1">
        <f t="shared" si="8"/>
        <v>0</v>
      </c>
      <c r="E266" s="58" t="s">
        <v>2714</v>
      </c>
      <c r="G266" s="1">
        <f t="shared" si="9"/>
        <v>0</v>
      </c>
      <c r="I266" s="58" t="s">
        <v>2714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2709</v>
      </c>
      <c r="C272" s="1">
        <f t="shared" si="8"/>
        <v>0</v>
      </c>
      <c r="E272" t="s">
        <v>2709</v>
      </c>
      <c r="G272" s="1">
        <f t="shared" si="9"/>
        <v>0</v>
      </c>
      <c r="I272" t="s">
        <v>2709</v>
      </c>
      <c r="K272" s="1">
        <f t="shared" si="10"/>
        <v>0</v>
      </c>
    </row>
    <row r="273" spans="1:11">
      <c r="A273" t="s">
        <v>2735</v>
      </c>
      <c r="C273" s="1">
        <f t="shared" si="8"/>
        <v>0</v>
      </c>
      <c r="E273" t="s">
        <v>2735</v>
      </c>
      <c r="G273" s="1">
        <f t="shared" si="9"/>
        <v>0</v>
      </c>
      <c r="I273" t="s">
        <v>2735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2724</v>
      </c>
      <c r="C277" s="1">
        <f t="shared" si="8"/>
        <v>0</v>
      </c>
      <c r="E277" t="s">
        <v>2724</v>
      </c>
      <c r="G277" s="1">
        <f t="shared" si="9"/>
        <v>0</v>
      </c>
      <c r="I277" t="s">
        <v>2724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2725</v>
      </c>
      <c r="C284" s="1">
        <f t="shared" si="8"/>
        <v>0</v>
      </c>
      <c r="E284" t="s">
        <v>2725</v>
      </c>
      <c r="G284" s="1">
        <f t="shared" si="9"/>
        <v>0</v>
      </c>
      <c r="I284" t="s">
        <v>2725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2715</v>
      </c>
      <c r="C297" s="1">
        <f t="shared" si="8"/>
        <v>0</v>
      </c>
      <c r="E297" t="s">
        <v>2715</v>
      </c>
      <c r="G297" s="1">
        <f t="shared" si="9"/>
        <v>0</v>
      </c>
      <c r="I297" t="s">
        <v>2715</v>
      </c>
      <c r="K297" s="1">
        <f t="shared" si="10"/>
        <v>0</v>
      </c>
    </row>
    <row r="298" spans="1:11">
      <c r="A298" t="s">
        <v>2833</v>
      </c>
      <c r="C298" s="1">
        <f t="shared" si="8"/>
        <v>0</v>
      </c>
      <c r="E298" t="s">
        <v>2833</v>
      </c>
      <c r="G298" s="1">
        <f t="shared" si="9"/>
        <v>0</v>
      </c>
      <c r="I298" t="s">
        <v>2833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2719</v>
      </c>
      <c r="C301" s="1">
        <f t="shared" ref="C301:C331" si="11">D133</f>
        <v>0</v>
      </c>
      <c r="E301" t="s">
        <v>2719</v>
      </c>
      <c r="G301" s="1">
        <f t="shared" ref="G301:G331" si="12">E133</f>
        <v>0</v>
      </c>
      <c r="I301" t="s">
        <v>2719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2722</v>
      </c>
      <c r="C312" s="1">
        <f t="shared" si="11"/>
        <v>0</v>
      </c>
      <c r="E312" t="s">
        <v>2722</v>
      </c>
      <c r="G312" s="1">
        <f t="shared" si="12"/>
        <v>0</v>
      </c>
      <c r="I312" t="s">
        <v>2722</v>
      </c>
      <c r="K312" s="1">
        <f t="shared" si="13"/>
        <v>0</v>
      </c>
    </row>
    <row r="313" spans="1:11">
      <c r="A313" s="437" t="s">
        <v>1351</v>
      </c>
      <c r="C313" s="1">
        <f t="shared" si="11"/>
        <v>0</v>
      </c>
      <c r="E313" s="437" t="s">
        <v>1351</v>
      </c>
      <c r="G313" s="1">
        <f t="shared" si="12"/>
        <v>0</v>
      </c>
      <c r="I313" s="437" t="s">
        <v>1351</v>
      </c>
      <c r="K313" s="1">
        <f t="shared" si="13"/>
        <v>0</v>
      </c>
    </row>
    <row r="314" spans="1:11">
      <c r="A314" s="437" t="s">
        <v>2723</v>
      </c>
      <c r="C314" s="1">
        <f t="shared" si="11"/>
        <v>0</v>
      </c>
      <c r="E314" s="437" t="s">
        <v>2723</v>
      </c>
      <c r="G314" s="1">
        <f t="shared" si="12"/>
        <v>0</v>
      </c>
      <c r="I314" s="437" t="s">
        <v>2723</v>
      </c>
      <c r="K314" s="1">
        <f t="shared" si="13"/>
        <v>0</v>
      </c>
    </row>
    <row r="315" spans="1:11">
      <c r="A315" s="437" t="s">
        <v>2728</v>
      </c>
      <c r="C315" s="1">
        <f t="shared" si="11"/>
        <v>0</v>
      </c>
      <c r="E315" s="437" t="s">
        <v>2728</v>
      </c>
      <c r="G315" s="1">
        <f t="shared" si="12"/>
        <v>0</v>
      </c>
      <c r="I315" s="437" t="s">
        <v>2728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2711</v>
      </c>
      <c r="C319" s="1">
        <f t="shared" si="11"/>
        <v>0</v>
      </c>
      <c r="E319" t="s">
        <v>2711</v>
      </c>
      <c r="G319" s="1">
        <f t="shared" si="12"/>
        <v>0</v>
      </c>
      <c r="I319" t="s">
        <v>2711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2730</v>
      </c>
      <c r="C323" s="1">
        <f t="shared" si="11"/>
        <v>0</v>
      </c>
      <c r="E323" s="193" t="s">
        <v>2730</v>
      </c>
      <c r="G323" s="1">
        <f t="shared" si="12"/>
        <v>0</v>
      </c>
      <c r="I323" s="193" t="s">
        <v>2730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2731</v>
      </c>
      <c r="C325" s="1">
        <f t="shared" si="11"/>
        <v>0</v>
      </c>
      <c r="E325" t="s">
        <v>2731</v>
      </c>
      <c r="G325" s="1">
        <f t="shared" si="12"/>
        <v>0</v>
      </c>
      <c r="I325" t="s">
        <v>2731</v>
      </c>
      <c r="K325" s="1">
        <f t="shared" si="13"/>
        <v>0</v>
      </c>
    </row>
    <row r="326" spans="1:11">
      <c r="A326" t="s">
        <v>2729</v>
      </c>
      <c r="C326" s="1">
        <f t="shared" si="11"/>
        <v>0</v>
      </c>
      <c r="E326" t="s">
        <v>2729</v>
      </c>
      <c r="G326" s="1">
        <f t="shared" si="12"/>
        <v>0</v>
      </c>
      <c r="I326" t="s">
        <v>2729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2710</v>
      </c>
      <c r="C328" s="1">
        <f t="shared" si="11"/>
        <v>0</v>
      </c>
      <c r="E328" s="193" t="s">
        <v>2710</v>
      </c>
      <c r="G328" s="1">
        <f t="shared" si="12"/>
        <v>0</v>
      </c>
      <c r="I328" s="193" t="s">
        <v>2710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18" ht="20.25">
      <c r="A337" s="109" t="s">
        <v>913</v>
      </c>
    </row>
    <row r="338" spans="1:18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</row>
    <row r="339" spans="1:18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2721</v>
      </c>
    </row>
    <row r="340" spans="1:18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</row>
    <row r="341" spans="1:18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2712</v>
      </c>
    </row>
    <row r="342" spans="1:18">
      <c r="F342" t="s">
        <v>942</v>
      </c>
      <c r="J342" s="203"/>
    </row>
    <row r="343" spans="1:18">
      <c r="N343" t="s">
        <v>658</v>
      </c>
      <c r="P343" t="s">
        <v>153</v>
      </c>
      <c r="R343" t="s">
        <v>683</v>
      </c>
    </row>
    <row r="344" spans="1:18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</row>
    <row r="345" spans="1:18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3303</v>
      </c>
    </row>
    <row r="346" spans="1:18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18">
      <c r="J347" s="203"/>
    </row>
    <row r="348" spans="1:18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</row>
    <row r="349" spans="1:18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</row>
    <row r="350" spans="1:18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2726</v>
      </c>
    </row>
    <row r="351" spans="1:18">
      <c r="J351" s="203"/>
    </row>
    <row r="352" spans="1:18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2726</v>
      </c>
    </row>
    <row r="353" spans="1:18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2720</v>
      </c>
    </row>
    <row r="354" spans="1:18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2718</v>
      </c>
    </row>
    <row r="355" spans="1:18">
      <c r="J355" s="203"/>
    </row>
    <row r="356" spans="1:18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2718</v>
      </c>
    </row>
    <row r="357" spans="1:18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</row>
    <row r="358" spans="1:18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2723</v>
      </c>
    </row>
    <row r="359" spans="1:18">
      <c r="J359" s="203"/>
    </row>
    <row r="360" spans="1:18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</row>
    <row r="361" spans="1:18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</row>
    <row r="362" spans="1:18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</row>
    <row r="363" spans="1:18">
      <c r="J363" s="203"/>
    </row>
    <row r="364" spans="1:18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</row>
    <row r="365" spans="1:18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</row>
    <row r="366" spans="1:18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</row>
    <row r="367" spans="1:18">
      <c r="J367" s="203"/>
    </row>
    <row r="368" spans="1:18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</row>
    <row r="369" spans="1:1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</row>
    <row r="370" spans="1:1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</row>
    <row r="371" spans="1:18">
      <c r="J371" s="203"/>
    </row>
    <row r="372" spans="1:1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2718</v>
      </c>
    </row>
    <row r="373" spans="1:1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2726</v>
      </c>
    </row>
    <row r="374" spans="1:1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</row>
    <row r="375" spans="1:18">
      <c r="J375" s="203"/>
    </row>
    <row r="376" spans="1:1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</row>
    <row r="377" spans="1:1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2725</v>
      </c>
    </row>
    <row r="378" spans="1:1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</row>
    <row r="379" spans="1:18">
      <c r="J379" s="203"/>
    </row>
    <row r="380" spans="1:1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2726</v>
      </c>
    </row>
    <row r="381" spans="1:1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2718</v>
      </c>
    </row>
    <row r="382" spans="1:1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2731</v>
      </c>
    </row>
    <row r="383" spans="1:18">
      <c r="J383" s="203"/>
    </row>
    <row r="384" spans="1:1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</row>
    <row r="385" spans="1:18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</row>
    <row r="386" spans="1:18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</row>
    <row r="387" spans="1:18">
      <c r="J387" s="203"/>
      <c r="P387" t="s">
        <v>2555</v>
      </c>
    </row>
    <row r="388" spans="1:18" ht="15">
      <c r="J388" s="203"/>
      <c r="R388" s="318"/>
    </row>
    <row r="389" spans="1:18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2726</v>
      </c>
    </row>
    <row r="390" spans="1:18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2731</v>
      </c>
    </row>
    <row r="391" spans="1:18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2727</v>
      </c>
    </row>
    <row r="392" spans="1:18">
      <c r="J392" s="203"/>
    </row>
    <row r="393" spans="1:18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</row>
    <row r="394" spans="1:18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</row>
    <row r="395" spans="1:18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</row>
    <row r="396" spans="1:18">
      <c r="J396" s="203"/>
    </row>
    <row r="397" spans="1:18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</row>
    <row r="398" spans="1:18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</row>
    <row r="399" spans="1:18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</row>
    <row r="401" spans="1:18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</row>
    <row r="402" spans="1:18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</row>
    <row r="403" spans="1:18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2729</v>
      </c>
    </row>
    <row r="404" spans="1:18">
      <c r="J404" s="203"/>
    </row>
    <row r="405" spans="1:18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</row>
    <row r="406" spans="1:18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</row>
    <row r="407" spans="1:18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</row>
    <row r="408" spans="1:18">
      <c r="H408" s="193"/>
      <c r="L408" t="s">
        <v>1974</v>
      </c>
    </row>
    <row r="409" spans="1:18">
      <c r="J409" s="203"/>
      <c r="N409" t="s">
        <v>39</v>
      </c>
      <c r="P409" t="s">
        <v>1655</v>
      </c>
      <c r="R409" t="s">
        <v>2726</v>
      </c>
    </row>
    <row r="410" spans="1:18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</row>
    <row r="411" spans="1:18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</row>
    <row r="412" spans="1:18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18">
      <c r="J413" s="203"/>
    </row>
    <row r="414" spans="1:18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</row>
    <row r="415" spans="1:18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</row>
    <row r="416" spans="1:18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</row>
    <row r="417" spans="1:18">
      <c r="D417" t="s">
        <v>942</v>
      </c>
      <c r="J417" s="203"/>
    </row>
    <row r="418" spans="1:18">
      <c r="N418" t="s">
        <v>1657</v>
      </c>
      <c r="P418" t="s">
        <v>1334</v>
      </c>
      <c r="R418" t="s">
        <v>683</v>
      </c>
    </row>
    <row r="419" spans="1:18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</row>
    <row r="420" spans="1:18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2730</v>
      </c>
    </row>
    <row r="421" spans="1:18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18">
      <c r="J422" s="203"/>
    </row>
    <row r="423" spans="1:18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</row>
    <row r="424" spans="1:18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2726</v>
      </c>
    </row>
    <row r="425" spans="1:18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</row>
    <row r="426" spans="1:18">
      <c r="J426" s="203"/>
    </row>
    <row r="427" spans="1:18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</row>
    <row r="428" spans="1:18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</row>
    <row r="429" spans="1:18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2716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2711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2714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2711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2729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2713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2716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2726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3422</v>
      </c>
    </row>
    <row r="457" spans="1:18">
      <c r="J457" s="203"/>
      <c r="N457" s="198"/>
      <c r="R457" t="s">
        <v>3423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2729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2849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3424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2724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2724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2724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2718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2731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2723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2833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2724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2713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2713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2678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2679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2731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2715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2714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2714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2716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2724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2721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2719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2717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2713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2713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2728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2734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2733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2714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2728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3442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2734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2731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2729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2833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2724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2833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2713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3029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6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7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8" t="s">
        <v>156</v>
      </c>
      <c r="M260" s="381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9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9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2">
        <v>3373.4000000000051</v>
      </c>
      <c r="F267" s="210"/>
      <c r="G267" s="383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4">
        <v>2810.8999999999978</v>
      </c>
      <c r="F268" s="210"/>
      <c r="G268" s="211" t="s">
        <v>1341</v>
      </c>
      <c r="H268" s="385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5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3053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5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3564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90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8" t="s">
        <v>1661</v>
      </c>
      <c r="H288" s="57"/>
      <c r="I288" s="65"/>
      <c r="J288" s="72">
        <v>32838.900000000009</v>
      </c>
      <c r="K288" s="265" t="s">
        <v>0</v>
      </c>
      <c r="L288" s="436" t="s">
        <v>1344</v>
      </c>
      <c r="M288" s="61"/>
      <c r="N288" s="65"/>
      <c r="O288" s="72">
        <v>31161.200000000004</v>
      </c>
      <c r="P288" s="265" t="s">
        <v>0</v>
      </c>
      <c r="Q288" s="425" t="s">
        <v>2216</v>
      </c>
      <c r="R288" s="61"/>
      <c r="S288" s="65"/>
      <c r="T288" s="72">
        <v>31768.100000000006</v>
      </c>
      <c r="U288" s="265" t="s">
        <v>0</v>
      </c>
      <c r="V288" s="426" t="s">
        <v>2713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8" t="s">
        <v>33</v>
      </c>
      <c r="H289" s="57"/>
      <c r="I289" s="65"/>
      <c r="J289" s="72">
        <v>32600.699999999993</v>
      </c>
      <c r="K289" s="265" t="s">
        <v>2</v>
      </c>
      <c r="L289" s="398" t="s">
        <v>2325</v>
      </c>
      <c r="M289" s="61"/>
      <c r="N289" s="65"/>
      <c r="O289" s="72">
        <v>31015.850000000006</v>
      </c>
      <c r="P289" s="265" t="s">
        <v>2</v>
      </c>
      <c r="Q289" s="425" t="s">
        <v>1753</v>
      </c>
      <c r="R289" s="61"/>
      <c r="S289" s="65"/>
      <c r="T289" s="72">
        <v>31458.250000000004</v>
      </c>
      <c r="U289" s="265" t="s">
        <v>2</v>
      </c>
      <c r="V289" s="426" t="s">
        <v>2724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8" t="s">
        <v>682</v>
      </c>
      <c r="H290" s="402"/>
      <c r="I290" s="65"/>
      <c r="J290" s="72">
        <v>31637.700000000008</v>
      </c>
      <c r="K290" s="265" t="s">
        <v>3</v>
      </c>
      <c r="L290" s="418" t="s">
        <v>1668</v>
      </c>
      <c r="M290" s="263"/>
      <c r="N290" s="65"/>
      <c r="O290" s="72">
        <v>29973.500000000007</v>
      </c>
      <c r="P290" s="265" t="s">
        <v>3</v>
      </c>
      <c r="Q290" s="426" t="s">
        <v>2196</v>
      </c>
      <c r="R290" s="61"/>
      <c r="S290" s="65"/>
      <c r="T290" s="72">
        <v>30672.699999999993</v>
      </c>
      <c r="U290" s="265" t="s">
        <v>3</v>
      </c>
      <c r="V290" s="426" t="s">
        <v>2716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2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3"/>
      <c r="N291" s="272"/>
      <c r="O291" s="218">
        <v>29810.300000000003</v>
      </c>
      <c r="P291" s="265" t="s">
        <v>5</v>
      </c>
      <c r="Q291" s="426" t="s">
        <v>686</v>
      </c>
      <c r="R291" s="61"/>
      <c r="S291" s="65"/>
      <c r="T291" s="72">
        <v>29115.100000000013</v>
      </c>
      <c r="U291" s="265" t="s">
        <v>5</v>
      </c>
      <c r="V291" s="426" t="s">
        <v>2729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6" t="s">
        <v>2220</v>
      </c>
      <c r="R292" s="61"/>
      <c r="S292" s="65"/>
      <c r="T292" s="72">
        <v>28775.500000000011</v>
      </c>
      <c r="U292" s="265" t="s">
        <v>7</v>
      </c>
      <c r="V292" s="426" t="s">
        <v>2833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5" t="s">
        <v>2210</v>
      </c>
      <c r="R293" s="61"/>
      <c r="S293" s="65"/>
      <c r="T293" s="72">
        <v>28617.149999999994</v>
      </c>
      <c r="U293" s="265" t="s">
        <v>8</v>
      </c>
      <c r="V293" s="426" t="s">
        <v>2730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7" t="s">
        <v>2203</v>
      </c>
      <c r="R294" s="263"/>
      <c r="S294" s="377"/>
      <c r="T294" s="215">
        <v>28590.349999999995</v>
      </c>
      <c r="U294" s="265" t="s">
        <v>10</v>
      </c>
      <c r="V294" s="426" t="s">
        <v>2721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6" t="s">
        <v>2726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6" t="s">
        <v>2718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6" t="s">
        <v>2723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6" t="s">
        <v>2849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21" t="s">
        <v>2738</v>
      </c>
      <c r="M299" s="422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6" t="s">
        <v>2711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2739</v>
      </c>
      <c r="M300" s="423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6" t="s">
        <v>2727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2"/>
      <c r="I301" s="65"/>
      <c r="J301" s="72">
        <v>25940.350000000013</v>
      </c>
      <c r="K301" s="274" t="s">
        <v>24</v>
      </c>
      <c r="L301" s="260" t="s">
        <v>2741</v>
      </c>
      <c r="M301" s="423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6" t="s">
        <v>2720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3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6" t="s">
        <v>2712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2832</v>
      </c>
      <c r="M303" s="423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6" t="s">
        <v>2708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2740</v>
      </c>
      <c r="M304" s="423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6" t="s">
        <v>2709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9" t="s">
        <v>23</v>
      </c>
      <c r="H305" s="57"/>
      <c r="I305" s="65"/>
      <c r="J305" s="215">
        <v>24047.199999999997</v>
      </c>
      <c r="K305" s="274" t="s">
        <v>32</v>
      </c>
      <c r="L305" s="424" t="s">
        <v>2215</v>
      </c>
      <c r="M305" s="424"/>
      <c r="N305" s="377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6" t="s">
        <v>2735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6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6" t="s">
        <v>2714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2">
        <v>3046.7999999999997</v>
      </c>
      <c r="F308" s="5"/>
      <c r="G308" s="420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6" t="s">
        <v>2719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4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6" t="s">
        <v>2710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4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6" t="s">
        <v>2734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4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6" t="s">
        <v>2731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4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6" t="s">
        <v>2722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4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6" t="s">
        <v>2725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4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6" t="s">
        <v>2732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4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31" t="s">
        <v>2715</v>
      </c>
      <c r="W315" s="263"/>
      <c r="X315" s="377"/>
      <c r="Y315" s="215">
        <v>25572.75</v>
      </c>
    </row>
    <row r="316" spans="1:25" s="3" customFormat="1" ht="15.75">
      <c r="A316" s="265"/>
      <c r="B316" s="39"/>
      <c r="C316" s="39"/>
      <c r="E316" s="384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7"/>
      <c r="T316" s="215">
        <v>22956.600000000006</v>
      </c>
      <c r="U316" s="265" t="s">
        <v>161</v>
      </c>
      <c r="V316" s="61" t="s">
        <v>2717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4"/>
      <c r="F317" s="5"/>
      <c r="G317" s="241"/>
      <c r="H317" s="259"/>
      <c r="I317" s="256"/>
      <c r="K317" s="5"/>
      <c r="N317" s="101"/>
      <c r="P317" s="265" t="s">
        <v>163</v>
      </c>
      <c r="Q317" s="428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4"/>
      <c r="F318" s="5"/>
      <c r="G318" s="241"/>
      <c r="H318" s="259"/>
      <c r="I318" s="256"/>
      <c r="K318" s="5"/>
      <c r="N318" s="101"/>
      <c r="P318" s="265" t="s">
        <v>274</v>
      </c>
      <c r="Q318" s="429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4"/>
      <c r="F319" s="5"/>
      <c r="G319" s="241"/>
      <c r="H319" s="259"/>
      <c r="I319" s="256"/>
      <c r="K319" s="5"/>
      <c r="N319" s="101"/>
      <c r="P319" s="265" t="s">
        <v>275</v>
      </c>
      <c r="Q319" s="428" t="s">
        <v>1333</v>
      </c>
      <c r="R319" s="61"/>
      <c r="S319" s="65"/>
      <c r="T319" s="72">
        <v>21925.499999999993</v>
      </c>
      <c r="U319" s="265" t="s">
        <v>275</v>
      </c>
      <c r="V319" s="61" t="s">
        <v>2728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4"/>
      <c r="F320" s="5"/>
      <c r="G320" s="241"/>
      <c r="H320" s="259"/>
      <c r="I320" s="256"/>
      <c r="K320" s="5"/>
      <c r="N320" s="101"/>
      <c r="P320" s="265" t="s">
        <v>276</v>
      </c>
      <c r="Q320" s="423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4"/>
      <c r="F321" s="5"/>
      <c r="G321" s="241"/>
      <c r="H321" s="259"/>
      <c r="I321" s="256"/>
      <c r="K321" s="5"/>
      <c r="N321" s="101"/>
      <c r="P321" s="265" t="s">
        <v>277</v>
      </c>
      <c r="Q321" s="429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4"/>
      <c r="F322" s="5"/>
      <c r="G322" s="241"/>
      <c r="H322" s="259"/>
      <c r="I322" s="256"/>
      <c r="K322" s="5"/>
      <c r="N322" s="101"/>
      <c r="P322" s="265" t="s">
        <v>640</v>
      </c>
      <c r="Q322" s="423" t="s">
        <v>2197</v>
      </c>
      <c r="R322" s="61"/>
      <c r="S322" s="65"/>
      <c r="T322" s="72">
        <v>20979.800000000003</v>
      </c>
      <c r="U322" s="265" t="s">
        <v>640</v>
      </c>
      <c r="V322" s="61" t="s">
        <v>2737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4"/>
      <c r="F323" s="5"/>
      <c r="G323" s="241"/>
      <c r="H323" s="259"/>
      <c r="I323" s="256"/>
      <c r="K323" s="5"/>
      <c r="N323" s="101"/>
      <c r="P323" s="265" t="s">
        <v>641</v>
      </c>
      <c r="Q323" s="430" t="s">
        <v>1657</v>
      </c>
      <c r="R323" s="263"/>
      <c r="S323" s="377"/>
      <c r="T323" s="215">
        <v>18376.399999999994</v>
      </c>
      <c r="U323" s="265" t="s">
        <v>641</v>
      </c>
      <c r="V323" s="61" t="s">
        <v>2733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4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4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4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4"/>
      <c r="F327" s="5"/>
      <c r="G327" s="241"/>
      <c r="H327" s="259"/>
      <c r="I327" s="256"/>
      <c r="K327" s="5"/>
      <c r="N327" s="101"/>
      <c r="P327" s="5"/>
      <c r="Q327" s="107" t="s">
        <v>2721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4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3565</v>
      </c>
      <c r="B329" s="39"/>
      <c r="C329" s="39"/>
      <c r="E329" s="384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4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3988</v>
      </c>
      <c r="C331" s="4"/>
      <c r="D331" s="101"/>
      <c r="F331" s="5"/>
      <c r="G331" s="390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3989</v>
      </c>
      <c r="C332" s="4"/>
      <c r="D332" s="101"/>
      <c r="F332" s="5"/>
      <c r="G332" s="390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90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3048</v>
      </c>
      <c r="O337" s="3" t="s">
        <v>3048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3577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3050</v>
      </c>
      <c r="P341" s="41"/>
      <c r="R341" t="s">
        <v>2083</v>
      </c>
    </row>
    <row r="342" spans="2:18" ht="16.5">
      <c r="B342" s="171" t="s">
        <v>2737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3052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3047</v>
      </c>
      <c r="O346" s="191" t="s">
        <v>3571</v>
      </c>
      <c r="R346" t="s">
        <v>3562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3030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3561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2718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2849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2708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3034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3046</v>
      </c>
      <c r="O358" s="3" t="s">
        <v>3567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3051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3043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3042</v>
      </c>
      <c r="O364" s="191" t="s">
        <v>3575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3568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2721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3031</v>
      </c>
      <c r="O373" s="191" t="s">
        <v>3576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3569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2717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3046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2726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3579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3041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2720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3032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3034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3051</v>
      </c>
      <c r="O396" s="3" t="s">
        <v>3047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3573</v>
      </c>
    </row>
    <row r="400" spans="2:15" ht="16.5">
      <c r="B400" s="324" t="s">
        <v>2712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3033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2732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3044</v>
      </c>
    </row>
    <row r="403" spans="2:15" ht="16.5">
      <c r="B403" s="342" t="s">
        <v>2734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3040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2733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3578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2716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3045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3033</v>
      </c>
      <c r="O412" s="191" t="s">
        <v>3572</v>
      </c>
    </row>
    <row r="413" spans="2:15" ht="16.5">
      <c r="B413" s="326" t="s">
        <v>2727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3566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3039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2713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2714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3037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3037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2709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3031</v>
      </c>
    </row>
    <row r="438" spans="2:15" ht="16.5">
      <c r="B438" s="171" t="s">
        <v>2735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3035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2724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3574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2725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3043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3049</v>
      </c>
      <c r="O450" s="3" t="s">
        <v>3580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3050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3036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3038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2715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3045</v>
      </c>
    </row>
    <row r="463" spans="2:15" ht="16.5">
      <c r="B463" s="171" t="s">
        <v>2833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3044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2719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3038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3040</v>
      </c>
      <c r="O468" s="3" t="s">
        <v>3570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2722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3042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2723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2728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3049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3032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2711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3035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2730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2731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3041</v>
      </c>
    </row>
    <row r="491" spans="2:15" ht="16.5">
      <c r="B491" s="171" t="s">
        <v>2729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2710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3039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3052</v>
      </c>
      <c r="O495" s="3" t="s">
        <v>3036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L705"/>
  <sheetViews>
    <sheetView zoomScale="80" zoomScaleNormal="80" workbookViewId="0">
      <selection sqref="A1:XFD324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7" customFormat="1" ht="26.25">
      <c r="A1" s="484" t="s">
        <v>3990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</row>
    <row r="2" spans="1:25" ht="21">
      <c r="A2" s="485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</row>
    <row r="3" spans="1:25" ht="18.75">
      <c r="A3" s="486" t="s">
        <v>2257</v>
      </c>
      <c r="B3" s="433"/>
      <c r="C3" s="433"/>
      <c r="D3" s="470"/>
      <c r="E3" s="433"/>
      <c r="F3" s="433"/>
      <c r="G3" s="433"/>
      <c r="H3" s="433"/>
      <c r="I3" s="380" t="s">
        <v>2258</v>
      </c>
      <c r="J3" s="433"/>
      <c r="K3" s="433"/>
      <c r="L3" s="433"/>
      <c r="M3" s="433"/>
      <c r="N3" s="433"/>
      <c r="O3" s="433"/>
      <c r="P3" s="433"/>
      <c r="Q3" s="380" t="s">
        <v>2259</v>
      </c>
      <c r="R3" s="433"/>
      <c r="S3" s="433"/>
      <c r="T3" s="433"/>
      <c r="U3" s="433"/>
      <c r="V3" s="433"/>
      <c r="W3" s="433"/>
      <c r="X3" s="433"/>
      <c r="Y3" s="380" t="s">
        <v>2260</v>
      </c>
    </row>
    <row r="4" spans="1:25" s="330" customFormat="1" ht="18">
      <c r="A4" s="487" t="s">
        <v>3991</v>
      </c>
      <c r="B4" s="471"/>
      <c r="C4" s="471"/>
      <c r="D4" s="472"/>
      <c r="E4" s="471"/>
      <c r="F4" s="471"/>
      <c r="G4" s="471"/>
      <c r="H4" s="471"/>
      <c r="I4" s="473" t="s">
        <v>1791</v>
      </c>
      <c r="J4" s="471"/>
      <c r="K4" s="471"/>
      <c r="L4" s="471"/>
      <c r="M4" s="471"/>
      <c r="N4" s="471"/>
      <c r="O4" s="471"/>
      <c r="P4" s="471"/>
      <c r="Q4" s="473" t="s">
        <v>3992</v>
      </c>
      <c r="R4" s="471"/>
      <c r="S4" s="471"/>
      <c r="T4" s="471"/>
      <c r="U4" s="471"/>
      <c r="V4" s="471"/>
      <c r="W4" s="471"/>
      <c r="X4" s="471"/>
      <c r="Y4" s="473" t="s">
        <v>3019</v>
      </c>
    </row>
    <row r="5" spans="1:25" ht="15.75">
      <c r="A5" s="487" t="s">
        <v>3993</v>
      </c>
      <c r="B5" s="471"/>
      <c r="C5" s="471"/>
      <c r="D5" s="472"/>
      <c r="E5" s="471"/>
      <c r="F5" s="471"/>
      <c r="G5" s="471"/>
      <c r="H5" s="471"/>
      <c r="I5" s="473" t="s">
        <v>2262</v>
      </c>
      <c r="J5" s="471"/>
      <c r="K5" s="471"/>
      <c r="L5" s="471"/>
      <c r="M5" s="471"/>
      <c r="N5" s="471"/>
      <c r="O5" s="471"/>
      <c r="P5" s="471"/>
      <c r="Q5" s="473" t="s">
        <v>3994</v>
      </c>
      <c r="R5" s="471"/>
      <c r="S5" s="471"/>
      <c r="T5" s="471"/>
      <c r="U5" s="471"/>
      <c r="V5" s="471"/>
      <c r="W5" s="471"/>
      <c r="X5" s="471"/>
      <c r="Y5" s="473" t="s">
        <v>1782</v>
      </c>
    </row>
    <row r="6" spans="1:25" ht="15.75">
      <c r="A6" s="487" t="s">
        <v>3995</v>
      </c>
      <c r="B6" s="471"/>
      <c r="C6" s="471"/>
      <c r="D6" s="474"/>
      <c r="E6" s="471"/>
      <c r="F6" s="471"/>
      <c r="G6" s="471"/>
      <c r="H6" s="471"/>
      <c r="I6" s="473" t="s">
        <v>2270</v>
      </c>
      <c r="J6" s="471"/>
      <c r="K6" s="471"/>
      <c r="L6" s="471"/>
      <c r="M6" s="471"/>
      <c r="N6" s="471"/>
      <c r="O6" s="471"/>
      <c r="P6" s="471"/>
      <c r="Q6" s="473" t="s">
        <v>3996</v>
      </c>
      <c r="R6" s="471"/>
      <c r="S6" s="471"/>
      <c r="T6" s="471"/>
      <c r="U6" s="471"/>
      <c r="V6" s="471"/>
      <c r="W6" s="471"/>
      <c r="X6" s="471"/>
      <c r="Y6" s="473" t="s">
        <v>3997</v>
      </c>
    </row>
    <row r="7" spans="1:25" ht="15.75">
      <c r="A7" s="487" t="s">
        <v>3998</v>
      </c>
      <c r="B7" s="471"/>
      <c r="C7" s="471"/>
      <c r="D7" s="472"/>
      <c r="E7" s="471"/>
      <c r="F7" s="471"/>
      <c r="G7" s="471"/>
      <c r="H7" s="471"/>
      <c r="I7" s="473" t="s">
        <v>1775</v>
      </c>
      <c r="J7" s="471"/>
      <c r="K7" s="471"/>
      <c r="L7" s="471"/>
      <c r="M7" s="471"/>
      <c r="N7" s="471"/>
      <c r="O7" s="471"/>
      <c r="P7" s="471"/>
      <c r="Q7" s="473" t="s">
        <v>3999</v>
      </c>
      <c r="R7" s="471"/>
      <c r="S7" s="471"/>
      <c r="T7" s="471"/>
      <c r="U7" s="471"/>
      <c r="V7" s="471"/>
      <c r="W7" s="471"/>
      <c r="X7" s="471"/>
      <c r="Y7" s="473" t="s">
        <v>3016</v>
      </c>
    </row>
    <row r="8" spans="1:25" ht="15.75">
      <c r="A8" s="487" t="s">
        <v>3020</v>
      </c>
      <c r="B8" s="471"/>
      <c r="C8" s="471"/>
      <c r="D8" s="472"/>
      <c r="E8" s="471"/>
      <c r="F8" s="471"/>
      <c r="G8" s="471"/>
      <c r="H8" s="471"/>
      <c r="I8" s="473" t="s">
        <v>1792</v>
      </c>
      <c r="J8" s="471"/>
      <c r="K8" s="471"/>
      <c r="L8" s="471"/>
      <c r="M8" s="471"/>
      <c r="N8" s="471"/>
      <c r="O8" s="471"/>
      <c r="P8" s="471"/>
      <c r="Q8" s="473" t="s">
        <v>4000</v>
      </c>
      <c r="R8" s="471"/>
      <c r="S8" s="471"/>
      <c r="T8" s="471"/>
      <c r="U8" s="471"/>
      <c r="V8" s="471"/>
      <c r="W8" s="471"/>
      <c r="X8" s="471"/>
      <c r="Y8" s="473" t="s">
        <v>4001</v>
      </c>
    </row>
    <row r="9" spans="1:25" ht="15.75">
      <c r="A9" s="487" t="s">
        <v>4002</v>
      </c>
      <c r="B9" s="471"/>
      <c r="C9" s="471"/>
      <c r="D9" s="472"/>
      <c r="E9" s="471"/>
      <c r="F9" s="471"/>
      <c r="G9" s="471"/>
      <c r="H9" s="471"/>
      <c r="I9" s="473" t="s">
        <v>4003</v>
      </c>
      <c r="J9" s="471"/>
      <c r="K9" s="471"/>
      <c r="L9" s="471"/>
      <c r="M9" s="471"/>
      <c r="N9" s="471"/>
      <c r="O9" s="471"/>
      <c r="P9" s="471"/>
      <c r="Q9" s="473" t="s">
        <v>4004</v>
      </c>
      <c r="R9" s="471"/>
      <c r="S9" s="471"/>
      <c r="T9" s="471"/>
      <c r="U9" s="471"/>
      <c r="V9" s="471"/>
      <c r="W9" s="471"/>
      <c r="X9" s="471"/>
      <c r="Y9" s="473" t="s">
        <v>4005</v>
      </c>
    </row>
    <row r="10" spans="1:25" ht="15.75">
      <c r="A10" s="487" t="s">
        <v>4006</v>
      </c>
      <c r="B10" s="471"/>
      <c r="C10" s="471"/>
      <c r="D10" s="472"/>
      <c r="E10" s="471"/>
      <c r="F10" s="471"/>
      <c r="G10" s="471"/>
      <c r="H10" s="471"/>
      <c r="I10" s="473" t="s">
        <v>2263</v>
      </c>
      <c r="J10" s="471"/>
      <c r="K10" s="471"/>
      <c r="L10" s="471"/>
      <c r="M10" s="471"/>
      <c r="N10" s="471"/>
      <c r="O10" s="471"/>
      <c r="P10" s="471"/>
      <c r="Q10" s="473" t="s">
        <v>4007</v>
      </c>
      <c r="R10" s="471"/>
      <c r="S10" s="471"/>
      <c r="T10" s="471"/>
      <c r="U10" s="471"/>
      <c r="V10" s="471"/>
      <c r="W10" s="471"/>
      <c r="X10" s="471"/>
      <c r="Y10" s="473" t="s">
        <v>4008</v>
      </c>
    </row>
    <row r="11" spans="1:25" ht="15.75">
      <c r="A11" s="487" t="s">
        <v>2272</v>
      </c>
      <c r="B11" s="471"/>
      <c r="C11" s="471"/>
      <c r="D11" s="472"/>
      <c r="E11" s="471"/>
      <c r="F11" s="471"/>
      <c r="G11" s="471"/>
      <c r="H11" s="471"/>
      <c r="I11" s="473" t="s">
        <v>4009</v>
      </c>
      <c r="J11" s="471"/>
      <c r="K11" s="471"/>
      <c r="L11" s="471"/>
      <c r="M11" s="471"/>
      <c r="N11" s="471"/>
      <c r="O11" s="471"/>
      <c r="P11" s="471"/>
      <c r="Q11" s="473" t="s">
        <v>2266</v>
      </c>
      <c r="R11" s="471"/>
      <c r="S11" s="471"/>
      <c r="T11" s="471"/>
      <c r="U11" s="471"/>
      <c r="V11" s="471"/>
      <c r="W11" s="471"/>
      <c r="X11" s="471"/>
      <c r="Y11" s="473" t="s">
        <v>3005</v>
      </c>
    </row>
    <row r="12" spans="1:25" ht="15.75">
      <c r="A12" s="487" t="s">
        <v>1781</v>
      </c>
      <c r="B12" s="471"/>
      <c r="C12" s="471"/>
      <c r="D12" s="472"/>
      <c r="E12" s="471"/>
      <c r="F12" s="471"/>
      <c r="G12" s="471"/>
      <c r="H12" s="471"/>
      <c r="I12" s="473" t="s">
        <v>4010</v>
      </c>
      <c r="J12" s="471"/>
      <c r="K12" s="471"/>
      <c r="L12" s="471"/>
      <c r="M12" s="471"/>
      <c r="N12" s="471"/>
      <c r="O12" s="471"/>
      <c r="P12" s="471"/>
      <c r="Q12" s="473" t="s">
        <v>3022</v>
      </c>
      <c r="R12" s="471"/>
      <c r="S12" s="471"/>
      <c r="T12" s="471"/>
      <c r="U12" s="471"/>
      <c r="V12" s="471"/>
      <c r="W12" s="471"/>
      <c r="X12" s="471"/>
      <c r="Y12" s="473" t="s">
        <v>3013</v>
      </c>
    </row>
    <row r="13" spans="1:25" ht="15.75">
      <c r="A13" s="487" t="s">
        <v>1790</v>
      </c>
      <c r="B13" s="471"/>
      <c r="C13" s="471"/>
      <c r="D13" s="472"/>
      <c r="E13" s="471"/>
      <c r="F13" s="471"/>
      <c r="G13" s="471"/>
      <c r="H13" s="471"/>
      <c r="I13" s="473" t="s">
        <v>4011</v>
      </c>
      <c r="J13" s="471"/>
      <c r="K13" s="471"/>
      <c r="L13" s="471"/>
      <c r="M13" s="471"/>
      <c r="N13" s="471"/>
      <c r="O13" s="471"/>
      <c r="P13" s="471"/>
      <c r="Q13" s="473" t="s">
        <v>4012</v>
      </c>
      <c r="R13" s="471"/>
      <c r="S13" s="471"/>
      <c r="T13" s="471"/>
      <c r="U13" s="471"/>
      <c r="V13" s="471"/>
      <c r="W13" s="471"/>
      <c r="X13" s="471"/>
      <c r="Y13" s="473" t="s">
        <v>2269</v>
      </c>
    </row>
    <row r="14" spans="1:25" ht="15.75">
      <c r="A14" s="487" t="s">
        <v>3002</v>
      </c>
      <c r="B14" s="471"/>
      <c r="C14" s="471"/>
      <c r="D14" s="475"/>
      <c r="E14" s="471"/>
      <c r="F14" s="471"/>
      <c r="G14" s="471"/>
      <c r="H14" s="471"/>
      <c r="I14" s="473" t="s">
        <v>3009</v>
      </c>
      <c r="J14" s="471"/>
      <c r="K14" s="471"/>
      <c r="L14" s="471"/>
      <c r="M14" s="471"/>
      <c r="N14" s="471"/>
      <c r="O14" s="471"/>
      <c r="P14" s="471"/>
      <c r="Q14" s="473" t="s">
        <v>4013</v>
      </c>
      <c r="R14" s="471"/>
      <c r="S14" s="471"/>
      <c r="T14" s="471"/>
      <c r="U14" s="471"/>
      <c r="V14" s="471"/>
      <c r="W14" s="471"/>
      <c r="X14" s="471"/>
      <c r="Y14" s="473" t="s">
        <v>2268</v>
      </c>
    </row>
    <row r="15" spans="1:25" ht="15.75">
      <c r="A15" s="487" t="s">
        <v>3003</v>
      </c>
      <c r="B15" s="471"/>
      <c r="C15" s="471"/>
      <c r="D15" s="471"/>
      <c r="E15" s="471"/>
      <c r="F15" s="471"/>
      <c r="G15" s="471"/>
      <c r="H15" s="471"/>
      <c r="I15" s="473" t="s">
        <v>4014</v>
      </c>
      <c r="J15" s="471"/>
      <c r="K15" s="471"/>
      <c r="L15" s="471"/>
      <c r="M15" s="471"/>
      <c r="N15" s="471"/>
      <c r="O15" s="471"/>
      <c r="P15" s="471"/>
      <c r="Q15" s="473" t="s">
        <v>4015</v>
      </c>
      <c r="R15" s="471"/>
      <c r="S15" s="471"/>
      <c r="T15" s="471"/>
      <c r="U15" s="471"/>
      <c r="V15" s="471"/>
      <c r="W15" s="471"/>
      <c r="X15" s="471"/>
      <c r="Y15" s="473" t="s">
        <v>4016</v>
      </c>
    </row>
    <row r="16" spans="1:25" ht="15.75">
      <c r="A16" s="487" t="s">
        <v>4017</v>
      </c>
      <c r="B16" s="471"/>
      <c r="C16" s="471"/>
      <c r="D16" s="471"/>
      <c r="E16" s="471"/>
      <c r="F16" s="471"/>
      <c r="G16" s="471"/>
      <c r="H16" s="471"/>
      <c r="I16" s="473" t="s">
        <v>4018</v>
      </c>
      <c r="J16" s="471"/>
      <c r="K16" s="471"/>
      <c r="L16" s="471"/>
      <c r="M16" s="471"/>
      <c r="N16" s="471"/>
      <c r="O16" s="471"/>
      <c r="P16" s="471"/>
      <c r="Q16" s="473" t="s">
        <v>4019</v>
      </c>
      <c r="R16" s="471"/>
      <c r="S16" s="471"/>
      <c r="T16" s="471"/>
      <c r="U16" s="471"/>
      <c r="V16" s="471"/>
      <c r="W16" s="471"/>
      <c r="X16" s="471"/>
      <c r="Y16" s="473" t="s">
        <v>4020</v>
      </c>
    </row>
    <row r="17" spans="1:25" ht="15.75">
      <c r="A17" s="487" t="s">
        <v>1773</v>
      </c>
      <c r="B17" s="471"/>
      <c r="C17" s="471"/>
      <c r="D17" s="471"/>
      <c r="E17" s="471"/>
      <c r="F17" s="471"/>
      <c r="G17" s="471"/>
      <c r="H17" s="471"/>
      <c r="I17" s="473" t="s">
        <v>4021</v>
      </c>
      <c r="J17" s="471"/>
      <c r="K17" s="471"/>
      <c r="L17" s="471"/>
      <c r="M17" s="471"/>
      <c r="N17" s="471"/>
      <c r="O17" s="471"/>
      <c r="P17" s="471"/>
      <c r="Q17" s="473" t="s">
        <v>4022</v>
      </c>
      <c r="R17" s="471"/>
      <c r="S17" s="471"/>
      <c r="T17" s="471"/>
      <c r="U17" s="471"/>
      <c r="V17" s="471"/>
      <c r="W17" s="471"/>
      <c r="X17" s="471"/>
      <c r="Y17" s="473" t="s">
        <v>4023</v>
      </c>
    </row>
    <row r="18" spans="1:25" ht="15.75">
      <c r="A18" s="487" t="s">
        <v>4024</v>
      </c>
      <c r="B18" s="471"/>
      <c r="C18" s="471"/>
      <c r="D18" s="471"/>
      <c r="E18" s="471"/>
      <c r="F18" s="471"/>
      <c r="G18" s="471"/>
      <c r="H18" s="471"/>
      <c r="I18" s="473" t="s">
        <v>4025</v>
      </c>
      <c r="J18" s="471"/>
      <c r="K18" s="471"/>
      <c r="L18" s="471"/>
      <c r="M18" s="471"/>
      <c r="N18" s="471"/>
      <c r="O18" s="471"/>
      <c r="P18" s="471"/>
      <c r="Q18" s="473" t="s">
        <v>4026</v>
      </c>
      <c r="R18" s="471"/>
      <c r="S18" s="471"/>
      <c r="T18" s="471"/>
      <c r="U18" s="471"/>
      <c r="V18" s="471"/>
      <c r="W18" s="471"/>
      <c r="X18" s="471"/>
      <c r="Y18" s="473" t="s">
        <v>4027</v>
      </c>
    </row>
    <row r="19" spans="1:25" ht="15.75">
      <c r="A19" s="487" t="s">
        <v>4028</v>
      </c>
      <c r="B19" s="471"/>
      <c r="C19" s="471"/>
      <c r="D19" s="471"/>
      <c r="E19" s="471"/>
      <c r="F19" s="471"/>
      <c r="G19" s="471"/>
      <c r="H19" s="471"/>
      <c r="I19" s="473" t="s">
        <v>2267</v>
      </c>
      <c r="J19" s="471"/>
      <c r="K19" s="471"/>
      <c r="L19" s="471"/>
      <c r="M19" s="471"/>
      <c r="N19" s="471"/>
      <c r="O19" s="471"/>
      <c r="P19" s="471"/>
      <c r="Q19" s="473" t="s">
        <v>4029</v>
      </c>
      <c r="R19" s="471"/>
      <c r="S19" s="471"/>
      <c r="T19" s="471"/>
      <c r="U19" s="471"/>
      <c r="V19" s="471"/>
      <c r="W19" s="471"/>
      <c r="X19" s="471"/>
      <c r="Y19" s="473" t="s">
        <v>1777</v>
      </c>
    </row>
    <row r="20" spans="1:25" ht="15.75">
      <c r="A20" s="487" t="s">
        <v>3015</v>
      </c>
      <c r="B20" s="471"/>
      <c r="C20" s="471"/>
      <c r="D20" s="471"/>
      <c r="E20" s="471"/>
      <c r="F20" s="471"/>
      <c r="G20" s="471"/>
      <c r="H20" s="471"/>
      <c r="I20" s="473" t="s">
        <v>4030</v>
      </c>
      <c r="J20" s="471"/>
      <c r="K20" s="471"/>
      <c r="L20" s="471"/>
      <c r="M20" s="471"/>
      <c r="N20" s="471"/>
      <c r="O20" s="471"/>
      <c r="P20" s="471"/>
      <c r="Q20" s="473" t="s">
        <v>4031</v>
      </c>
      <c r="R20" s="471"/>
      <c r="S20" s="471"/>
      <c r="T20" s="471"/>
      <c r="U20" s="471"/>
      <c r="V20" s="471"/>
      <c r="W20" s="471"/>
      <c r="X20" s="471"/>
      <c r="Y20" s="473" t="s">
        <v>4032</v>
      </c>
    </row>
    <row r="21" spans="1:25" ht="15.75">
      <c r="A21" s="487" t="s">
        <v>2273</v>
      </c>
      <c r="B21" s="471"/>
      <c r="C21" s="471"/>
      <c r="D21" s="471"/>
      <c r="E21" s="471"/>
      <c r="F21" s="471"/>
      <c r="G21" s="471"/>
      <c r="H21" s="471"/>
      <c r="I21" s="473" t="s">
        <v>4033</v>
      </c>
      <c r="J21" s="471"/>
      <c r="K21" s="471"/>
      <c r="L21" s="471"/>
      <c r="M21" s="471"/>
      <c r="N21" s="471"/>
      <c r="O21" s="471"/>
      <c r="P21" s="471"/>
      <c r="Q21" s="473" t="s">
        <v>4034</v>
      </c>
      <c r="R21" s="471"/>
      <c r="S21" s="471"/>
      <c r="T21" s="471"/>
      <c r="U21" s="471"/>
      <c r="V21" s="471"/>
      <c r="W21" s="471"/>
      <c r="X21" s="471"/>
      <c r="Y21" s="473" t="s">
        <v>4035</v>
      </c>
    </row>
    <row r="22" spans="1:25" ht="15.75">
      <c r="A22" s="487" t="s">
        <v>3010</v>
      </c>
      <c r="B22" s="471"/>
      <c r="C22" s="471"/>
      <c r="D22" s="471"/>
      <c r="E22" s="471"/>
      <c r="F22" s="471"/>
      <c r="G22" s="471"/>
      <c r="H22" s="471"/>
      <c r="I22" s="473" t="s">
        <v>3012</v>
      </c>
      <c r="J22" s="471"/>
      <c r="K22" s="471"/>
      <c r="L22" s="471"/>
      <c r="M22" s="471"/>
      <c r="N22" s="471"/>
      <c r="O22" s="471"/>
      <c r="P22" s="471"/>
      <c r="Q22" s="473" t="s">
        <v>1776</v>
      </c>
      <c r="R22" s="471"/>
      <c r="S22" s="471"/>
      <c r="T22" s="471"/>
      <c r="U22" s="471"/>
      <c r="V22" s="471"/>
      <c r="W22" s="471"/>
      <c r="X22" s="471"/>
      <c r="Y22" s="473" t="s">
        <v>4036</v>
      </c>
    </row>
    <row r="23" spans="1:25" ht="15.75">
      <c r="A23" s="487" t="s">
        <v>3023</v>
      </c>
      <c r="B23" s="471"/>
      <c r="C23" s="471"/>
      <c r="D23" s="471"/>
      <c r="E23" s="471"/>
      <c r="F23" s="471"/>
      <c r="G23" s="471"/>
      <c r="H23" s="471"/>
      <c r="I23" s="473" t="s">
        <v>3017</v>
      </c>
      <c r="J23" s="471"/>
      <c r="K23" s="471"/>
      <c r="L23" s="471"/>
      <c r="M23" s="471"/>
      <c r="N23" s="471"/>
      <c r="O23" s="471"/>
      <c r="P23" s="471"/>
      <c r="Q23" s="473" t="s">
        <v>4037</v>
      </c>
      <c r="R23" s="471"/>
      <c r="S23" s="471"/>
      <c r="T23" s="471"/>
      <c r="U23" s="471"/>
      <c r="V23" s="471"/>
      <c r="W23" s="471"/>
      <c r="X23" s="471"/>
      <c r="Y23" s="473" t="s">
        <v>4038</v>
      </c>
    </row>
    <row r="24" spans="1:25" ht="15.75">
      <c r="A24" s="487" t="s">
        <v>3021</v>
      </c>
      <c r="B24" s="471"/>
      <c r="C24" s="471"/>
      <c r="D24" s="471"/>
      <c r="E24" s="471"/>
      <c r="F24" s="471"/>
      <c r="G24" s="471"/>
      <c r="H24" s="471"/>
      <c r="I24" s="473" t="s">
        <v>4039</v>
      </c>
      <c r="J24" s="471"/>
      <c r="K24" s="471"/>
      <c r="L24" s="471"/>
      <c r="M24" s="471"/>
      <c r="N24" s="471"/>
      <c r="O24" s="471"/>
      <c r="P24" s="471"/>
      <c r="Q24" s="473" t="s">
        <v>4040</v>
      </c>
      <c r="R24" s="471"/>
      <c r="S24" s="471"/>
      <c r="T24" s="471"/>
      <c r="U24" s="471"/>
      <c r="V24" s="471"/>
      <c r="W24" s="471"/>
      <c r="X24" s="471"/>
      <c r="Y24" s="473" t="s">
        <v>1778</v>
      </c>
    </row>
    <row r="25" spans="1:25" ht="15.75">
      <c r="A25" s="487" t="s">
        <v>4041</v>
      </c>
      <c r="B25" s="471"/>
      <c r="C25" s="471"/>
      <c r="D25" s="471"/>
      <c r="E25" s="471"/>
      <c r="F25" s="471"/>
      <c r="G25" s="471"/>
      <c r="H25" s="471"/>
      <c r="I25" s="473" t="s">
        <v>4042</v>
      </c>
      <c r="J25" s="471"/>
      <c r="K25" s="471"/>
      <c r="L25" s="471"/>
      <c r="M25" s="471"/>
      <c r="N25" s="471"/>
      <c r="O25" s="471"/>
      <c r="P25" s="471"/>
      <c r="Q25" s="473" t="s">
        <v>1783</v>
      </c>
      <c r="R25" s="471"/>
      <c r="S25" s="471"/>
      <c r="T25" s="471"/>
      <c r="U25" s="471"/>
      <c r="V25" s="471"/>
      <c r="W25" s="471"/>
      <c r="X25" s="471"/>
      <c r="Y25" s="473" t="s">
        <v>4043</v>
      </c>
    </row>
    <row r="26" spans="1:25" ht="15.75">
      <c r="A26" s="487" t="s">
        <v>4044</v>
      </c>
      <c r="B26" s="471"/>
      <c r="C26" s="471"/>
      <c r="D26" s="471"/>
      <c r="E26" s="471"/>
      <c r="F26" s="471"/>
      <c r="G26" s="471"/>
      <c r="H26" s="471"/>
      <c r="I26" s="473" t="s">
        <v>4045</v>
      </c>
      <c r="J26" s="471"/>
      <c r="K26" s="471"/>
      <c r="L26" s="471"/>
      <c r="M26" s="471"/>
      <c r="N26" s="471"/>
      <c r="O26" s="471"/>
      <c r="P26" s="471"/>
      <c r="Q26" s="473" t="s">
        <v>1784</v>
      </c>
      <c r="R26" s="471"/>
      <c r="S26" s="471"/>
      <c r="T26" s="471"/>
      <c r="U26" s="471"/>
      <c r="V26" s="471"/>
      <c r="W26" s="471"/>
      <c r="X26" s="471"/>
      <c r="Y26" s="473" t="s">
        <v>4046</v>
      </c>
    </row>
    <row r="27" spans="1:25" ht="15.75">
      <c r="A27" s="487" t="s">
        <v>4047</v>
      </c>
      <c r="B27" s="471"/>
      <c r="C27" s="471"/>
      <c r="D27" s="471"/>
      <c r="E27" s="471"/>
      <c r="F27" s="471"/>
      <c r="G27" s="471"/>
      <c r="H27" s="471"/>
      <c r="I27" s="473" t="s">
        <v>4048</v>
      </c>
      <c r="J27" s="471"/>
      <c r="K27" s="471"/>
      <c r="L27" s="471"/>
      <c r="M27" s="471"/>
      <c r="N27" s="471"/>
      <c r="O27" s="471"/>
      <c r="P27" s="471"/>
      <c r="Q27" s="473" t="s">
        <v>4049</v>
      </c>
      <c r="R27" s="471"/>
      <c r="S27" s="471"/>
      <c r="T27" s="471"/>
      <c r="U27" s="471"/>
      <c r="V27" s="471"/>
      <c r="W27" s="471"/>
      <c r="X27" s="471"/>
      <c r="Y27" s="473" t="s">
        <v>3011</v>
      </c>
    </row>
    <row r="28" spans="1:25" ht="15.75">
      <c r="A28" s="487" t="s">
        <v>1785</v>
      </c>
      <c r="B28" s="471"/>
      <c r="C28" s="471"/>
      <c r="D28" s="471"/>
      <c r="E28" s="471"/>
      <c r="F28" s="471"/>
      <c r="G28" s="471"/>
      <c r="H28" s="471"/>
      <c r="I28" s="473" t="s">
        <v>4050</v>
      </c>
      <c r="J28" s="471"/>
      <c r="K28" s="471"/>
      <c r="L28" s="471"/>
      <c r="M28" s="471"/>
      <c r="N28" s="471"/>
      <c r="O28" s="471"/>
      <c r="P28" s="471"/>
      <c r="Q28" s="473" t="s">
        <v>1774</v>
      </c>
      <c r="R28" s="471"/>
      <c r="S28" s="471"/>
      <c r="T28" s="471"/>
      <c r="U28" s="471"/>
      <c r="V28" s="471"/>
      <c r="W28" s="471"/>
      <c r="X28" s="471"/>
      <c r="Y28" s="473" t="s">
        <v>4051</v>
      </c>
    </row>
    <row r="29" spans="1:25" ht="15.75">
      <c r="A29" s="487" t="s">
        <v>2271</v>
      </c>
      <c r="B29" s="471"/>
      <c r="C29" s="471"/>
      <c r="D29" s="471"/>
      <c r="E29" s="471"/>
      <c r="F29" s="471"/>
      <c r="G29" s="471"/>
      <c r="H29" s="471"/>
      <c r="I29" s="473" t="s">
        <v>1786</v>
      </c>
      <c r="J29" s="471"/>
      <c r="K29" s="471"/>
      <c r="L29" s="471"/>
      <c r="M29" s="471"/>
      <c r="N29" s="471"/>
      <c r="O29" s="471"/>
      <c r="P29" s="471"/>
      <c r="Q29" s="473" t="s">
        <v>4052</v>
      </c>
      <c r="R29" s="471"/>
      <c r="S29" s="471"/>
      <c r="T29" s="471"/>
      <c r="U29" s="471"/>
      <c r="V29" s="471"/>
      <c r="W29" s="471"/>
      <c r="X29" s="471"/>
      <c r="Y29" s="473" t="s">
        <v>4053</v>
      </c>
    </row>
    <row r="30" spans="1:25" ht="15.75">
      <c r="A30" s="487" t="s">
        <v>4054</v>
      </c>
      <c r="B30" s="471"/>
      <c r="C30" s="471"/>
      <c r="D30" s="471"/>
      <c r="E30" s="471"/>
      <c r="F30" s="471"/>
      <c r="G30" s="471"/>
      <c r="H30" s="471"/>
      <c r="I30" s="473" t="s">
        <v>4055</v>
      </c>
      <c r="J30" s="471"/>
      <c r="K30" s="471"/>
      <c r="L30" s="471"/>
      <c r="M30" s="471"/>
      <c r="N30" s="471"/>
      <c r="O30" s="471"/>
      <c r="P30" s="471"/>
      <c r="Q30" s="473" t="s">
        <v>3018</v>
      </c>
      <c r="R30" s="471"/>
      <c r="S30" s="471"/>
      <c r="T30" s="471"/>
      <c r="U30" s="471"/>
      <c r="V30" s="471"/>
      <c r="W30" s="471"/>
      <c r="X30" s="471"/>
      <c r="Y30" s="473" t="s">
        <v>4056</v>
      </c>
    </row>
    <row r="31" spans="1:25" ht="15.75">
      <c r="A31" s="487" t="s">
        <v>4057</v>
      </c>
      <c r="B31" s="471"/>
      <c r="C31" s="471"/>
      <c r="D31" s="471"/>
      <c r="E31" s="471"/>
      <c r="F31" s="471"/>
      <c r="G31" s="471"/>
      <c r="H31" s="471"/>
      <c r="I31" s="473" t="s">
        <v>4058</v>
      </c>
      <c r="J31" s="471"/>
      <c r="K31" s="471"/>
      <c r="L31" s="471"/>
      <c r="M31" s="471">
        <v>2024</v>
      </c>
      <c r="N31" s="471"/>
      <c r="O31" s="471"/>
      <c r="P31" s="471"/>
      <c r="Q31" s="473" t="s">
        <v>4059</v>
      </c>
      <c r="R31" s="471"/>
      <c r="S31" s="471"/>
      <c r="T31" s="471"/>
      <c r="U31" s="471"/>
      <c r="V31" s="471"/>
      <c r="W31" s="471"/>
      <c r="X31" s="471"/>
      <c r="Y31" s="473" t="s">
        <v>4060</v>
      </c>
    </row>
    <row r="32" spans="1:25" ht="15.75">
      <c r="A32" s="487" t="s">
        <v>1779</v>
      </c>
      <c r="B32" s="471"/>
      <c r="C32" s="471"/>
      <c r="D32" s="471"/>
      <c r="E32" s="471"/>
      <c r="F32" s="471"/>
      <c r="G32" s="471"/>
      <c r="H32" s="471"/>
      <c r="I32" s="473" t="s">
        <v>2264</v>
      </c>
      <c r="J32" s="471"/>
      <c r="K32" s="471"/>
      <c r="L32" s="471"/>
      <c r="M32" s="471">
        <v>2021</v>
      </c>
      <c r="N32" s="471"/>
      <c r="O32" s="471"/>
      <c r="P32" s="471"/>
      <c r="Q32" s="473" t="s">
        <v>3006</v>
      </c>
      <c r="R32" s="471"/>
      <c r="S32" s="471"/>
      <c r="T32" s="471"/>
      <c r="U32" s="471"/>
      <c r="V32" s="471"/>
      <c r="W32" s="471"/>
      <c r="X32" s="471"/>
      <c r="Y32" s="473" t="s">
        <v>4061</v>
      </c>
    </row>
    <row r="33" spans="1:29" ht="15.75">
      <c r="A33" s="487" t="s">
        <v>4062</v>
      </c>
      <c r="B33" s="471"/>
      <c r="C33" s="471"/>
      <c r="D33" s="471"/>
      <c r="E33" s="471"/>
      <c r="F33" s="471"/>
      <c r="G33" s="471"/>
      <c r="H33" s="471"/>
      <c r="I33" s="473" t="s">
        <v>3004</v>
      </c>
      <c r="J33" s="471"/>
      <c r="K33" s="471"/>
      <c r="L33" s="471"/>
      <c r="M33" s="471"/>
      <c r="N33" s="471"/>
      <c r="O33" s="471"/>
      <c r="P33" s="471"/>
      <c r="Q33" s="473" t="s">
        <v>4063</v>
      </c>
      <c r="R33" s="471"/>
      <c r="S33" s="471"/>
      <c r="T33" s="471"/>
      <c r="U33" s="471"/>
      <c r="V33" s="471"/>
      <c r="W33" s="471"/>
      <c r="X33" s="471"/>
      <c r="Y33" s="473" t="s">
        <v>4064</v>
      </c>
      <c r="Z33" s="473"/>
      <c r="AA33" s="471"/>
      <c r="AB33" s="471"/>
      <c r="AC33" s="471"/>
    </row>
    <row r="34" spans="1:29" ht="15.75">
      <c r="A34" s="487" t="s">
        <v>4065</v>
      </c>
      <c r="B34" s="471"/>
      <c r="C34" s="471"/>
      <c r="D34" s="471"/>
      <c r="E34" s="471"/>
      <c r="F34" s="471"/>
      <c r="G34" s="471"/>
      <c r="H34" s="471"/>
      <c r="I34" s="473" t="s">
        <v>3007</v>
      </c>
      <c r="J34" s="471"/>
      <c r="K34" s="471"/>
      <c r="L34" s="471"/>
      <c r="M34" s="471"/>
      <c r="N34" s="471"/>
      <c r="O34" s="471"/>
      <c r="P34" s="471"/>
      <c r="Q34" s="473" t="s">
        <v>4066</v>
      </c>
      <c r="R34" s="471"/>
      <c r="S34" s="471"/>
      <c r="T34" s="471"/>
      <c r="U34" s="471"/>
      <c r="V34" s="471"/>
      <c r="W34" s="471"/>
      <c r="X34" s="471"/>
      <c r="Y34" s="473" t="s">
        <v>4067</v>
      </c>
      <c r="Z34" s="473"/>
      <c r="AA34" s="471"/>
      <c r="AB34" s="471"/>
      <c r="AC34" s="471"/>
    </row>
    <row r="35" spans="1:29" ht="15.75">
      <c r="A35" s="487" t="s">
        <v>3024</v>
      </c>
      <c r="B35" s="471"/>
      <c r="C35" s="471"/>
      <c r="D35" s="471"/>
      <c r="E35" s="471"/>
      <c r="F35" s="471"/>
      <c r="G35" s="471"/>
      <c r="H35" s="471"/>
      <c r="I35" s="473" t="s">
        <v>3008</v>
      </c>
      <c r="J35" s="471"/>
      <c r="K35" s="471"/>
      <c r="L35" s="471"/>
      <c r="M35" s="471"/>
      <c r="N35" s="471"/>
      <c r="O35" s="471"/>
      <c r="P35" s="471"/>
      <c r="Q35" s="473" t="s">
        <v>4068</v>
      </c>
      <c r="R35" s="471"/>
      <c r="S35" s="471"/>
      <c r="T35" s="471"/>
      <c r="U35" s="471"/>
      <c r="V35" s="471"/>
      <c r="W35" s="471"/>
      <c r="X35" s="471"/>
      <c r="Y35" s="473" t="s">
        <v>4069</v>
      </c>
      <c r="Z35" s="473"/>
      <c r="AA35" s="471"/>
      <c r="AB35" s="471"/>
      <c r="AC35" s="471"/>
    </row>
    <row r="36" spans="1:29" ht="15.75">
      <c r="A36" s="487" t="s">
        <v>4070</v>
      </c>
      <c r="B36" s="471"/>
      <c r="C36" s="471"/>
      <c r="D36" s="471"/>
      <c r="E36" s="471"/>
      <c r="F36" s="471"/>
      <c r="G36" s="471"/>
      <c r="H36" s="471"/>
      <c r="I36" s="473" t="s">
        <v>4071</v>
      </c>
      <c r="J36" s="471"/>
      <c r="K36" s="471"/>
      <c r="L36" s="471"/>
      <c r="M36" s="471"/>
      <c r="N36" s="471"/>
      <c r="O36" s="471"/>
      <c r="P36" s="471"/>
      <c r="Q36" s="473" t="s">
        <v>1780</v>
      </c>
      <c r="R36" s="471"/>
      <c r="S36" s="471"/>
      <c r="T36" s="471"/>
      <c r="U36" s="471"/>
      <c r="V36" s="471"/>
      <c r="W36" s="471"/>
      <c r="X36" s="471"/>
      <c r="Y36" s="473" t="s">
        <v>4072</v>
      </c>
      <c r="Z36" s="473"/>
      <c r="AA36" s="471"/>
      <c r="AB36" s="471"/>
      <c r="AC36" s="471">
        <v>2022</v>
      </c>
    </row>
    <row r="37" spans="1:29" ht="15.75">
      <c r="A37" s="487" t="s">
        <v>1787</v>
      </c>
      <c r="B37" s="471"/>
      <c r="C37" s="471"/>
      <c r="D37" s="471"/>
      <c r="E37" s="471"/>
      <c r="F37" s="471"/>
      <c r="G37" s="471"/>
      <c r="H37" s="471"/>
      <c r="I37" s="473" t="s">
        <v>4073</v>
      </c>
      <c r="J37" s="471"/>
      <c r="K37" s="471"/>
      <c r="L37" s="471"/>
      <c r="M37" s="471"/>
      <c r="N37" s="471"/>
      <c r="O37" s="471"/>
      <c r="P37" s="471"/>
      <c r="Q37" s="473" t="s">
        <v>4074</v>
      </c>
      <c r="R37" s="471"/>
      <c r="S37" s="471"/>
      <c r="T37" s="471"/>
      <c r="U37" s="471"/>
      <c r="V37" s="471"/>
      <c r="W37" s="471"/>
      <c r="X37" s="471"/>
      <c r="Y37" s="473" t="s">
        <v>3014</v>
      </c>
      <c r="Z37" s="473"/>
      <c r="AA37" s="471"/>
      <c r="AB37" s="471"/>
      <c r="AC37" s="471">
        <v>2023</v>
      </c>
    </row>
    <row r="38" spans="1:29" ht="15">
      <c r="A38" s="488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8" t="s">
        <v>4075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8" t="s">
        <v>4076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8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8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9" t="s">
        <v>4077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90" t="s">
        <v>4078</v>
      </c>
      <c r="H44" s="110" t="s">
        <v>4079</v>
      </c>
      <c r="P44" s="478" t="s">
        <v>4080</v>
      </c>
      <c r="Q44" s="479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91" t="s">
        <v>4081</v>
      </c>
      <c r="H45" s="244" t="s">
        <v>4082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91" t="s">
        <v>4083</v>
      </c>
      <c r="H46" s="244" t="s">
        <v>4084</v>
      </c>
      <c r="P46" s="110" t="s">
        <v>4085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91" t="s">
        <v>4086</v>
      </c>
      <c r="H47" s="244" t="s">
        <v>4222</v>
      </c>
      <c r="P47" t="s">
        <v>4087</v>
      </c>
      <c r="Q47" t="s">
        <v>1761</v>
      </c>
      <c r="T47" s="196" t="s">
        <v>4088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91" t="s">
        <v>4089</v>
      </c>
      <c r="P48" t="s">
        <v>4090</v>
      </c>
      <c r="Q48" t="s">
        <v>1762</v>
      </c>
      <c r="T48" s="196" t="s">
        <v>4091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91" t="s">
        <v>4092</v>
      </c>
      <c r="H49" s="110" t="s">
        <v>2997</v>
      </c>
      <c r="P49" t="s">
        <v>4093</v>
      </c>
      <c r="Q49" t="s">
        <v>1763</v>
      </c>
      <c r="T49" s="196" t="s">
        <v>4094</v>
      </c>
      <c r="U49" t="s">
        <v>1763</v>
      </c>
    </row>
    <row r="50" spans="1:21" ht="15">
      <c r="A50" s="491" t="s">
        <v>4095</v>
      </c>
      <c r="H50" s="244" t="s">
        <v>4096</v>
      </c>
      <c r="P50" t="s">
        <v>4097</v>
      </c>
      <c r="Q50" t="s">
        <v>1764</v>
      </c>
      <c r="T50" s="196" t="s">
        <v>4098</v>
      </c>
      <c r="U50" t="s">
        <v>1764</v>
      </c>
    </row>
    <row r="51" spans="1:21" ht="15">
      <c r="A51" s="491" t="s">
        <v>4099</v>
      </c>
      <c r="H51" s="244" t="s">
        <v>4100</v>
      </c>
      <c r="P51" t="s">
        <v>4101</v>
      </c>
      <c r="Q51" t="s">
        <v>1768</v>
      </c>
      <c r="T51" s="196" t="s">
        <v>4102</v>
      </c>
      <c r="U51" t="s">
        <v>1768</v>
      </c>
    </row>
    <row r="52" spans="1:21" ht="15">
      <c r="A52" s="491" t="s">
        <v>4103</v>
      </c>
      <c r="H52" s="244" t="s">
        <v>4104</v>
      </c>
      <c r="P52" t="s">
        <v>4105</v>
      </c>
      <c r="Q52" t="s">
        <v>1765</v>
      </c>
      <c r="T52" s="196" t="s">
        <v>4106</v>
      </c>
      <c r="U52" t="s">
        <v>1765</v>
      </c>
    </row>
    <row r="53" spans="1:21" ht="15">
      <c r="A53" s="491" t="s">
        <v>4107</v>
      </c>
      <c r="P53" t="s">
        <v>4108</v>
      </c>
      <c r="Q53" t="s">
        <v>1766</v>
      </c>
      <c r="T53" s="196" t="s">
        <v>4109</v>
      </c>
      <c r="U53" t="s">
        <v>1766</v>
      </c>
    </row>
    <row r="54" spans="1:21" ht="15">
      <c r="A54" s="491" t="s">
        <v>4110</v>
      </c>
      <c r="H54" s="110" t="s">
        <v>2998</v>
      </c>
      <c r="P54" t="s">
        <v>4111</v>
      </c>
      <c r="Q54" t="s">
        <v>1767</v>
      </c>
      <c r="T54" s="196" t="s">
        <v>4112</v>
      </c>
      <c r="U54" t="s">
        <v>1767</v>
      </c>
    </row>
    <row r="55" spans="1:21" s="244" customFormat="1" ht="15">
      <c r="A55" s="491" t="s">
        <v>4113</v>
      </c>
      <c r="B55"/>
      <c r="C55"/>
      <c r="D55"/>
      <c r="E55"/>
      <c r="F55"/>
      <c r="G55"/>
      <c r="H55" s="244" t="s">
        <v>4114</v>
      </c>
      <c r="I55"/>
      <c r="J55"/>
      <c r="K55"/>
      <c r="L55"/>
      <c r="M55"/>
      <c r="N55"/>
      <c r="O55"/>
      <c r="P55" t="s">
        <v>4115</v>
      </c>
      <c r="Q55" t="s">
        <v>4116</v>
      </c>
      <c r="R55"/>
      <c r="S55"/>
      <c r="T55"/>
      <c r="U55"/>
    </row>
    <row r="56" spans="1:21" s="244" customFormat="1" ht="15">
      <c r="A56" s="491" t="s">
        <v>4117</v>
      </c>
      <c r="B56"/>
      <c r="C56"/>
      <c r="D56"/>
      <c r="E56"/>
      <c r="F56"/>
      <c r="G56"/>
      <c r="H56" s="244" t="s">
        <v>4118</v>
      </c>
      <c r="I56"/>
      <c r="J56"/>
      <c r="K56"/>
      <c r="L56"/>
      <c r="M56"/>
      <c r="N56"/>
      <c r="O56"/>
      <c r="P56" t="s">
        <v>4119</v>
      </c>
      <c r="Q56" t="s">
        <v>4120</v>
      </c>
      <c r="R56"/>
      <c r="S56"/>
      <c r="T56" s="110" t="s">
        <v>1759</v>
      </c>
      <c r="U56" s="28"/>
    </row>
    <row r="57" spans="1:21" s="244" customFormat="1" ht="15">
      <c r="A57" s="491" t="s">
        <v>4121</v>
      </c>
      <c r="B57"/>
      <c r="C57"/>
      <c r="D57"/>
      <c r="E57"/>
      <c r="F57"/>
      <c r="G57"/>
      <c r="H57" s="244" t="s">
        <v>4122</v>
      </c>
      <c r="I57"/>
      <c r="J57"/>
      <c r="K57"/>
      <c r="L57"/>
      <c r="M57"/>
      <c r="N57"/>
      <c r="O57"/>
      <c r="P57" t="s">
        <v>4123</v>
      </c>
      <c r="Q57" t="s">
        <v>4124</v>
      </c>
      <c r="R57"/>
      <c r="S57"/>
      <c r="T57" s="196" t="s">
        <v>4125</v>
      </c>
      <c r="U57" t="s">
        <v>1761</v>
      </c>
    </row>
    <row r="58" spans="1:21" s="244" customFormat="1" ht="15">
      <c r="A58" s="491" t="s">
        <v>4126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4127</v>
      </c>
      <c r="Q58" t="s">
        <v>4128</v>
      </c>
      <c r="R58"/>
      <c r="S58"/>
      <c r="T58" s="196" t="s">
        <v>4129</v>
      </c>
      <c r="U58" t="s">
        <v>1762</v>
      </c>
    </row>
    <row r="59" spans="1:21" s="244" customFormat="1" ht="15">
      <c r="A59" s="491" t="s">
        <v>4130</v>
      </c>
      <c r="B59"/>
      <c r="C59"/>
      <c r="D59"/>
      <c r="E59"/>
      <c r="F59"/>
      <c r="G59"/>
      <c r="H59" s="110" t="s">
        <v>2999</v>
      </c>
      <c r="I59"/>
      <c r="J59"/>
      <c r="K59"/>
      <c r="L59"/>
      <c r="M59"/>
      <c r="N59"/>
      <c r="O59"/>
      <c r="P59" t="s">
        <v>4131</v>
      </c>
      <c r="Q59" t="s">
        <v>4132</v>
      </c>
      <c r="R59" s="196"/>
      <c r="S59" s="196"/>
      <c r="T59" s="196" t="s">
        <v>4133</v>
      </c>
      <c r="U59" t="s">
        <v>1763</v>
      </c>
    </row>
    <row r="60" spans="1:21" s="244" customFormat="1" ht="15">
      <c r="A60" s="491" t="s">
        <v>4134</v>
      </c>
      <c r="B60"/>
      <c r="C60"/>
      <c r="D60"/>
      <c r="E60"/>
      <c r="F60"/>
      <c r="G60"/>
      <c r="H60" s="244" t="s">
        <v>4135</v>
      </c>
      <c r="I60"/>
      <c r="J60"/>
      <c r="K60"/>
      <c r="L60"/>
      <c r="M60"/>
      <c r="N60"/>
      <c r="O60"/>
      <c r="P60" t="s">
        <v>4136</v>
      </c>
      <c r="Q60" t="s">
        <v>4137</v>
      </c>
      <c r="R60"/>
      <c r="S60"/>
      <c r="T60" s="196" t="s">
        <v>4138</v>
      </c>
      <c r="U60" t="s">
        <v>1764</v>
      </c>
    </row>
    <row r="61" spans="1:21" s="244" customFormat="1" ht="15">
      <c r="A61" s="491" t="s">
        <v>4139</v>
      </c>
      <c r="B61"/>
      <c r="C61"/>
      <c r="D61"/>
      <c r="E61"/>
      <c r="F61"/>
      <c r="G61"/>
      <c r="H61" s="244" t="s">
        <v>4140</v>
      </c>
      <c r="I61"/>
      <c r="J61"/>
      <c r="K61"/>
      <c r="L61"/>
      <c r="M61"/>
      <c r="N61"/>
      <c r="O61"/>
      <c r="P61" t="s">
        <v>4141</v>
      </c>
      <c r="Q61" t="s">
        <v>4142</v>
      </c>
      <c r="R61"/>
      <c r="S61"/>
      <c r="T61"/>
      <c r="U61"/>
    </row>
    <row r="62" spans="1:21" s="244" customFormat="1" ht="15">
      <c r="A62" s="491" t="s">
        <v>4143</v>
      </c>
      <c r="B62"/>
      <c r="C62"/>
      <c r="D62"/>
      <c r="E62"/>
      <c r="F62"/>
      <c r="G62"/>
      <c r="H62" s="244" t="s">
        <v>4144</v>
      </c>
      <c r="I62"/>
      <c r="J62"/>
      <c r="K62"/>
      <c r="L62"/>
      <c r="M62"/>
      <c r="N62"/>
      <c r="O62"/>
      <c r="P62" t="s">
        <v>4145</v>
      </c>
      <c r="Q62" t="s">
        <v>4146</v>
      </c>
      <c r="R62"/>
      <c r="S62"/>
      <c r="T62" s="110" t="s">
        <v>1759</v>
      </c>
      <c r="U62"/>
    </row>
    <row r="63" spans="1:21" s="244" customFormat="1" ht="15">
      <c r="A63" s="491" t="s">
        <v>4147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91" t="s">
        <v>4148</v>
      </c>
      <c r="B64"/>
      <c r="C64"/>
      <c r="D64"/>
      <c r="E64"/>
      <c r="F64"/>
      <c r="G64"/>
      <c r="H64" s="110" t="s">
        <v>3000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91" t="s">
        <v>4149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91" t="s">
        <v>4150</v>
      </c>
      <c r="B66"/>
      <c r="C66"/>
      <c r="D66"/>
      <c r="E66"/>
      <c r="F66"/>
      <c r="G66"/>
      <c r="H66" s="244" t="s">
        <v>3001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91" t="s">
        <v>4151</v>
      </c>
      <c r="B67"/>
      <c r="C67"/>
      <c r="D67"/>
      <c r="E67"/>
      <c r="F67"/>
      <c r="G67"/>
      <c r="H67" s="244" t="s">
        <v>4152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91" t="s">
        <v>4153</v>
      </c>
      <c r="B68"/>
      <c r="C68"/>
      <c r="D68"/>
      <c r="E68"/>
      <c r="F68"/>
      <c r="G68"/>
      <c r="H68" s="244" t="s">
        <v>4154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91" t="s">
        <v>4155</v>
      </c>
      <c r="B69"/>
      <c r="C69"/>
      <c r="D69"/>
      <c r="E69"/>
      <c r="F69"/>
      <c r="G69"/>
      <c r="H69" s="244" t="s">
        <v>4156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91" t="s">
        <v>4157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91" t="s">
        <v>4158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91" t="s">
        <v>4159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91" t="s">
        <v>4160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91" t="s">
        <v>4161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91" t="s">
        <v>4162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91" t="s">
        <v>4163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91" t="s">
        <v>4164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91"/>
    </row>
    <row r="79" spans="1:20" s="244" customFormat="1" ht="15">
      <c r="A79" s="491"/>
    </row>
    <row r="80" spans="1:20" s="244" customFormat="1" ht="15">
      <c r="A80" s="492" t="s">
        <v>4165</v>
      </c>
    </row>
    <row r="81" spans="1:1" s="244" customFormat="1" ht="15">
      <c r="A81" s="492" t="s">
        <v>4166</v>
      </c>
    </row>
    <row r="82" spans="1:1" s="244" customFormat="1" ht="15">
      <c r="A82" s="492" t="s">
        <v>4167</v>
      </c>
    </row>
    <row r="83" spans="1:1" s="244" customFormat="1" ht="15">
      <c r="A83" s="201" t="s">
        <v>4168</v>
      </c>
    </row>
    <row r="84" spans="1:1" s="244" customFormat="1" ht="15">
      <c r="A84" s="492" t="s">
        <v>4169</v>
      </c>
    </row>
    <row r="85" spans="1:1" s="244" customFormat="1" ht="15">
      <c r="A85" s="493" t="s">
        <v>2992</v>
      </c>
    </row>
    <row r="86" spans="1:1" s="244" customFormat="1" ht="15">
      <c r="A86" s="201" t="s">
        <v>2993</v>
      </c>
    </row>
    <row r="87" spans="1:1" s="244" customFormat="1" ht="15">
      <c r="A87" s="201" t="s">
        <v>2994</v>
      </c>
    </row>
    <row r="88" spans="1:1" ht="14.25">
      <c r="A88" s="201" t="s">
        <v>2995</v>
      </c>
    </row>
    <row r="89" spans="1:1" ht="14.25">
      <c r="A89" s="201" t="s">
        <v>4170</v>
      </c>
    </row>
    <row r="90" spans="1:1" ht="14.25">
      <c r="A90" s="201" t="s">
        <v>4171</v>
      </c>
    </row>
    <row r="91" spans="1:1" ht="14.25">
      <c r="A91" s="201" t="s">
        <v>4172</v>
      </c>
    </row>
    <row r="92" spans="1:1" ht="14.25">
      <c r="A92" s="201" t="s">
        <v>4173</v>
      </c>
    </row>
    <row r="93" spans="1:1" ht="14.25">
      <c r="A93" s="201" t="s">
        <v>4174</v>
      </c>
    </row>
    <row r="94" spans="1:1" ht="14.25">
      <c r="A94" s="201" t="s">
        <v>4175</v>
      </c>
    </row>
    <row r="95" spans="1:1" ht="14.25">
      <c r="A95" s="201" t="s">
        <v>4176</v>
      </c>
    </row>
    <row r="96" spans="1:1" ht="14.25">
      <c r="A96" s="201" t="s">
        <v>4177</v>
      </c>
    </row>
    <row r="100" spans="1:190" ht="26.25">
      <c r="A100" s="494" t="s">
        <v>2996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190" ht="14.25">
      <c r="A101" s="495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190" ht="20.25">
      <c r="A102" s="496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190" ht="15.75">
      <c r="A103" s="498" t="s">
        <v>4191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W103" s="28"/>
      <c r="X103" s="61"/>
      <c r="Y103" s="28"/>
      <c r="Z103" s="28"/>
      <c r="AA103" s="28"/>
      <c r="AB103" s="28"/>
      <c r="AC103" s="28"/>
      <c r="AD103" s="28"/>
      <c r="AE103" s="28"/>
      <c r="AF103" s="28"/>
      <c r="AG103" s="28"/>
      <c r="AH103" s="498" t="s">
        <v>4192</v>
      </c>
      <c r="AI103" s="28"/>
      <c r="BN103" s="498" t="s">
        <v>4191</v>
      </c>
      <c r="DJ103" s="498"/>
      <c r="DN103" s="10"/>
      <c r="DW103"/>
    </row>
    <row r="104" spans="1:190" s="508" customFormat="1" ht="26.25">
      <c r="A104" s="511" t="s">
        <v>4187</v>
      </c>
      <c r="M104" s="511" t="s">
        <v>193</v>
      </c>
      <c r="Y104" s="509" t="s">
        <v>4778</v>
      </c>
      <c r="AD104" s="513" t="s">
        <v>150</v>
      </c>
      <c r="AE104" s="510" t="s">
        <v>3028</v>
      </c>
      <c r="AH104" s="511" t="s">
        <v>3208</v>
      </c>
      <c r="AK104" s="511" t="s">
        <v>194</v>
      </c>
      <c r="AN104" s="511" t="s">
        <v>176</v>
      </c>
      <c r="AQ104" s="511" t="s">
        <v>4188</v>
      </c>
      <c r="AT104" s="511" t="s">
        <v>3166</v>
      </c>
      <c r="AW104" s="511" t="s">
        <v>198</v>
      </c>
      <c r="AZ104" s="511" t="s">
        <v>199</v>
      </c>
      <c r="BC104" s="511" t="s">
        <v>4189</v>
      </c>
      <c r="BF104" s="511" t="s">
        <v>3305</v>
      </c>
      <c r="BI104" s="511" t="s">
        <v>4190</v>
      </c>
      <c r="BN104" s="509" t="s">
        <v>4178</v>
      </c>
      <c r="BR104" s="522"/>
      <c r="BT104" s="507" t="s">
        <v>4179</v>
      </c>
      <c r="BZ104" s="511" t="s">
        <v>4180</v>
      </c>
      <c r="CF104" s="511" t="s">
        <v>4181</v>
      </c>
      <c r="CG104" s="464"/>
      <c r="CH104" s="464"/>
      <c r="CI104" s="464"/>
      <c r="CJ104" s="464"/>
      <c r="CL104" s="511" t="s">
        <v>737</v>
      </c>
      <c r="CR104" s="511" t="s">
        <v>4182</v>
      </c>
      <c r="CX104" s="511" t="s">
        <v>4183</v>
      </c>
      <c r="DD104" s="511" t="s">
        <v>3025</v>
      </c>
      <c r="DJ104" s="511" t="s">
        <v>4477</v>
      </c>
      <c r="DP104" s="511" t="s">
        <v>186</v>
      </c>
      <c r="DV104" s="511" t="s">
        <v>175</v>
      </c>
      <c r="EB104" s="511" t="s">
        <v>3026</v>
      </c>
      <c r="EH104" s="511" t="s">
        <v>4184</v>
      </c>
      <c r="EN104" s="511" t="s">
        <v>4185</v>
      </c>
      <c r="ET104" s="511" t="s">
        <v>188</v>
      </c>
      <c r="EZ104" s="511" t="s">
        <v>4186</v>
      </c>
      <c r="FF104" s="511" t="s">
        <v>3027</v>
      </c>
      <c r="FL104" s="511" t="s">
        <v>2265</v>
      </c>
      <c r="FR104" s="511" t="s">
        <v>190</v>
      </c>
      <c r="FX104" s="511" t="s">
        <v>3164</v>
      </c>
      <c r="GD104" s="511" t="s">
        <v>3165</v>
      </c>
    </row>
    <row r="105" spans="1:190" s="482" customFormat="1" ht="16.5">
      <c r="A105" s="480" t="s">
        <v>633</v>
      </c>
      <c r="D105" s="241">
        <f>'Punten per wedstrijd'!J174</f>
        <v>176.20000000000002</v>
      </c>
      <c r="E105" s="514">
        <v>3</v>
      </c>
      <c r="G105" s="480" t="s">
        <v>3650</v>
      </c>
      <c r="J105" s="241">
        <f>'Punten per wedstrijd'!J263</f>
        <v>454.09999999999997</v>
      </c>
      <c r="K105" s="514">
        <v>3</v>
      </c>
      <c r="M105" s="480" t="s">
        <v>142</v>
      </c>
      <c r="P105" s="246">
        <f>'Punten per wedstrijd'!N99</f>
        <v>613.6</v>
      </c>
      <c r="Q105" s="56">
        <v>1</v>
      </c>
      <c r="S105" s="480" t="s">
        <v>2716</v>
      </c>
      <c r="V105" s="246">
        <f>'Punten per wedstrijd'!N63</f>
        <v>572.6</v>
      </c>
      <c r="W105" s="56">
        <v>1</v>
      </c>
      <c r="Y105" s="517" t="s">
        <v>0</v>
      </c>
      <c r="Z105" s="523" t="s">
        <v>3021</v>
      </c>
      <c r="AD105" s="524">
        <f>$AR$410</f>
        <v>50</v>
      </c>
      <c r="AE105" s="314">
        <f>$E$410</f>
        <v>7692.5000000000009</v>
      </c>
      <c r="AH105" s="480" t="s">
        <v>155</v>
      </c>
      <c r="AI105" s="471"/>
      <c r="AJ105" s="471"/>
      <c r="AK105" s="480" t="s">
        <v>3648</v>
      </c>
      <c r="AL105" s="471"/>
      <c r="AM105" s="471"/>
      <c r="AN105" s="480" t="s">
        <v>21</v>
      </c>
      <c r="AO105" s="471"/>
      <c r="AP105" s="471"/>
      <c r="AQ105" s="480" t="s">
        <v>3648</v>
      </c>
      <c r="AR105" s="471"/>
      <c r="AS105" s="471"/>
      <c r="AT105" s="480" t="s">
        <v>3640</v>
      </c>
      <c r="AU105" s="471"/>
      <c r="AV105" s="471"/>
      <c r="AW105" s="480" t="s">
        <v>682</v>
      </c>
      <c r="AX105" s="471"/>
      <c r="AY105" s="471"/>
      <c r="AZ105" s="480" t="s">
        <v>2709</v>
      </c>
      <c r="BA105" s="471"/>
      <c r="BB105" s="471"/>
      <c r="BC105" s="480" t="s">
        <v>3644</v>
      </c>
      <c r="BD105" s="471"/>
      <c r="BE105" s="471"/>
      <c r="BF105" s="480" t="s">
        <v>31</v>
      </c>
      <c r="BG105" s="471"/>
      <c r="BH105" s="471"/>
      <c r="BI105" s="480" t="s">
        <v>3644</v>
      </c>
      <c r="BL105" s="471"/>
      <c r="BN105" s="552" t="s">
        <v>668</v>
      </c>
      <c r="BO105" s="390"/>
      <c r="BP105" s="390"/>
      <c r="BQ105" s="241">
        <v>248.6</v>
      </c>
      <c r="BR105" s="514">
        <v>0</v>
      </c>
      <c r="BT105" s="516" t="s">
        <v>15</v>
      </c>
      <c r="BU105" s="211"/>
      <c r="BW105" s="241">
        <v>127.5</v>
      </c>
      <c r="BX105" s="514">
        <v>1</v>
      </c>
      <c r="BZ105" s="518" t="s">
        <v>633</v>
      </c>
      <c r="CC105" s="529">
        <v>68.900000000000006</v>
      </c>
      <c r="CD105" s="514">
        <v>1</v>
      </c>
      <c r="CF105" s="518" t="s">
        <v>1658</v>
      </c>
      <c r="CI105" s="241">
        <v>137.6</v>
      </c>
      <c r="CJ105" s="514">
        <v>3</v>
      </c>
      <c r="CL105" s="518" t="s">
        <v>31</v>
      </c>
      <c r="CO105" s="241">
        <v>760.7</v>
      </c>
      <c r="CP105" s="514">
        <v>3</v>
      </c>
      <c r="CR105" s="518" t="s">
        <v>633</v>
      </c>
      <c r="CU105" s="241">
        <v>14.2</v>
      </c>
      <c r="CV105" s="514">
        <v>0</v>
      </c>
      <c r="CX105" s="518" t="s">
        <v>3651</v>
      </c>
      <c r="DA105" s="241">
        <v>20.799999999999997</v>
      </c>
      <c r="DB105" s="514">
        <v>0</v>
      </c>
      <c r="DD105" s="518" t="s">
        <v>2718</v>
      </c>
      <c r="DG105" s="241">
        <v>446</v>
      </c>
      <c r="DH105" s="514">
        <v>3</v>
      </c>
      <c r="DJ105" s="518" t="s">
        <v>3640</v>
      </c>
      <c r="DM105" s="241">
        <v>135.5</v>
      </c>
      <c r="DN105" s="514">
        <v>0</v>
      </c>
      <c r="DP105" s="518" t="s">
        <v>1665</v>
      </c>
      <c r="DS105" s="241">
        <v>375</v>
      </c>
      <c r="DT105" s="514">
        <v>1</v>
      </c>
      <c r="DV105" s="518" t="s">
        <v>142</v>
      </c>
      <c r="DY105" s="241">
        <v>388.5</v>
      </c>
      <c r="DZ105" s="514">
        <v>1</v>
      </c>
      <c r="EB105" s="518" t="s">
        <v>2733</v>
      </c>
      <c r="EE105" s="246">
        <v>521.29999999999995</v>
      </c>
      <c r="EF105" s="56">
        <v>3</v>
      </c>
      <c r="EH105" s="518" t="s">
        <v>667</v>
      </c>
      <c r="EK105" s="241">
        <v>57.4</v>
      </c>
      <c r="EL105" s="514">
        <v>1</v>
      </c>
      <c r="EN105" s="518" t="s">
        <v>31</v>
      </c>
      <c r="EQ105" s="246">
        <v>28.5</v>
      </c>
      <c r="ER105" s="56">
        <v>3</v>
      </c>
      <c r="ET105" s="518" t="s">
        <v>21</v>
      </c>
      <c r="EW105" s="246">
        <v>424.6</v>
      </c>
      <c r="EX105" s="56">
        <v>0</v>
      </c>
      <c r="EZ105" s="518" t="s">
        <v>668</v>
      </c>
      <c r="FA105" s="390"/>
      <c r="FB105" s="390"/>
      <c r="FC105" s="241">
        <v>282.2</v>
      </c>
      <c r="FD105" s="514">
        <v>0</v>
      </c>
      <c r="FE105" s="390"/>
      <c r="FF105" s="518" t="s">
        <v>651</v>
      </c>
      <c r="FG105" s="390"/>
      <c r="FH105" s="390"/>
      <c r="FI105" s="246">
        <v>52.5</v>
      </c>
      <c r="FJ105" s="56">
        <v>3</v>
      </c>
      <c r="FK105" s="390"/>
      <c r="FL105" s="518" t="s">
        <v>668</v>
      </c>
      <c r="FM105" s="390"/>
      <c r="FN105" s="390"/>
      <c r="FO105" s="246">
        <v>161.1</v>
      </c>
      <c r="FP105" s="56">
        <v>0</v>
      </c>
      <c r="FQ105" s="390"/>
      <c r="FR105" s="518" t="s">
        <v>3640</v>
      </c>
      <c r="FS105" s="390"/>
      <c r="FT105" s="390"/>
      <c r="FU105" s="246">
        <v>116.3</v>
      </c>
      <c r="FV105" s="56">
        <v>3</v>
      </c>
      <c r="FX105" s="480" t="s">
        <v>1344</v>
      </c>
      <c r="GA105" s="241">
        <v>128.90000000000003</v>
      </c>
      <c r="GB105" s="514">
        <v>0</v>
      </c>
      <c r="GD105" s="480" t="s">
        <v>2728</v>
      </c>
      <c r="GG105" s="246">
        <v>858.09999999999991</v>
      </c>
      <c r="GH105" s="56">
        <v>3</v>
      </c>
    </row>
    <row r="106" spans="1:190" s="482" customFormat="1" ht="16.5">
      <c r="A106" s="480" t="s">
        <v>2200</v>
      </c>
      <c r="D106" s="241">
        <f>'Punten per wedstrijd'!J196</f>
        <v>35.299999999999997</v>
      </c>
      <c r="E106" s="514">
        <v>0</v>
      </c>
      <c r="G106" s="480" t="s">
        <v>1343</v>
      </c>
      <c r="J106" s="241">
        <f>'Punten per wedstrijd'!J223</f>
        <v>204.5</v>
      </c>
      <c r="K106" s="514">
        <v>0</v>
      </c>
      <c r="M106" s="480" t="s">
        <v>667</v>
      </c>
      <c r="P106" s="246">
        <f>'Punten per wedstrijd'!N75</f>
        <v>633.6</v>
      </c>
      <c r="Q106" s="56">
        <v>2</v>
      </c>
      <c r="S106" s="480" t="s">
        <v>2709</v>
      </c>
      <c r="V106" s="246">
        <f>'Punten per wedstrijd'!N91</f>
        <v>583.5</v>
      </c>
      <c r="W106" s="56">
        <v>2</v>
      </c>
      <c r="Y106" s="517" t="s">
        <v>2</v>
      </c>
      <c r="Z106" s="523" t="s">
        <v>2271</v>
      </c>
      <c r="AD106" s="524">
        <f>$AR$421</f>
        <v>48</v>
      </c>
      <c r="AE106" s="314">
        <f>$E$421</f>
        <v>7813.4</v>
      </c>
      <c r="AH106" s="480" t="s">
        <v>633</v>
      </c>
      <c r="AI106" s="471"/>
      <c r="AJ106" s="471"/>
      <c r="AK106" s="480" t="s">
        <v>2709</v>
      </c>
      <c r="AL106" s="471"/>
      <c r="AM106" s="471"/>
      <c r="AN106" s="480" t="s">
        <v>2728</v>
      </c>
      <c r="AO106" s="471"/>
      <c r="AP106" s="471"/>
      <c r="AQ106" s="480" t="s">
        <v>1657</v>
      </c>
      <c r="AR106" s="471"/>
      <c r="AS106" s="471"/>
      <c r="AT106" s="480" t="s">
        <v>2728</v>
      </c>
      <c r="AU106" s="471"/>
      <c r="AV106" s="471"/>
      <c r="AW106" s="480" t="s">
        <v>3629</v>
      </c>
      <c r="AX106" s="471"/>
      <c r="AY106" s="471"/>
      <c r="AZ106" s="480" t="s">
        <v>155</v>
      </c>
      <c r="BA106" s="471"/>
      <c r="BB106" s="471"/>
      <c r="BC106" s="480" t="s">
        <v>3629</v>
      </c>
      <c r="BD106" s="471"/>
      <c r="BE106" s="471"/>
      <c r="BF106" s="480" t="s">
        <v>668</v>
      </c>
      <c r="BG106" s="471"/>
      <c r="BH106" s="471"/>
      <c r="BI106" s="480" t="s">
        <v>2733</v>
      </c>
      <c r="BL106" s="471"/>
      <c r="BN106" s="552" t="s">
        <v>1344</v>
      </c>
      <c r="BO106" s="390"/>
      <c r="BP106" s="390"/>
      <c r="BQ106" s="241">
        <v>313.49999999999994</v>
      </c>
      <c r="BR106" s="514">
        <v>3</v>
      </c>
      <c r="BT106" s="516" t="s">
        <v>142</v>
      </c>
      <c r="BU106" s="211"/>
      <c r="BW106" s="241">
        <v>154.79999999999998</v>
      </c>
      <c r="BX106" s="514">
        <v>2</v>
      </c>
      <c r="BZ106" s="518" t="s">
        <v>2733</v>
      </c>
      <c r="CC106" s="529">
        <v>74.3</v>
      </c>
      <c r="CD106" s="514">
        <v>2</v>
      </c>
      <c r="CF106" s="518" t="s">
        <v>1343</v>
      </c>
      <c r="CI106" s="241">
        <v>76.8</v>
      </c>
      <c r="CJ106" s="514">
        <v>0</v>
      </c>
      <c r="CL106" s="518" t="s">
        <v>3647</v>
      </c>
      <c r="CO106" s="241">
        <v>442.45</v>
      </c>
      <c r="CP106" s="514">
        <v>0</v>
      </c>
      <c r="CR106" s="518" t="s">
        <v>1349</v>
      </c>
      <c r="CU106" s="241">
        <v>243</v>
      </c>
      <c r="CV106" s="514">
        <v>3</v>
      </c>
      <c r="CX106" s="518" t="s">
        <v>3644</v>
      </c>
      <c r="DA106" s="241">
        <v>39.800000000000004</v>
      </c>
      <c r="DB106" s="514">
        <v>3</v>
      </c>
      <c r="DD106" s="518" t="s">
        <v>1349</v>
      </c>
      <c r="DG106" s="241">
        <v>257.5</v>
      </c>
      <c r="DH106" s="514">
        <v>0</v>
      </c>
      <c r="DJ106" s="518" t="s">
        <v>2718</v>
      </c>
      <c r="DM106" s="241">
        <v>185.70000000000002</v>
      </c>
      <c r="DN106" s="514">
        <v>3</v>
      </c>
      <c r="DP106" s="518" t="s">
        <v>3640</v>
      </c>
      <c r="DS106" s="241">
        <v>381</v>
      </c>
      <c r="DT106" s="514">
        <v>2</v>
      </c>
      <c r="DV106" s="518" t="s">
        <v>2718</v>
      </c>
      <c r="DY106" s="241">
        <v>414.90000000000003</v>
      </c>
      <c r="DZ106" s="514">
        <v>2</v>
      </c>
      <c r="EB106" s="518" t="s">
        <v>3650</v>
      </c>
      <c r="EE106" s="246">
        <v>182.20000000000002</v>
      </c>
      <c r="EF106" s="56">
        <v>0</v>
      </c>
      <c r="EH106" s="518" t="s">
        <v>3650</v>
      </c>
      <c r="EK106" s="241">
        <v>70.599999999999994</v>
      </c>
      <c r="EL106" s="514">
        <v>2</v>
      </c>
      <c r="EN106" s="518" t="s">
        <v>142</v>
      </c>
      <c r="EQ106" s="246">
        <v>16.5</v>
      </c>
      <c r="ER106" s="56">
        <v>0</v>
      </c>
      <c r="ET106" s="518" t="s">
        <v>3647</v>
      </c>
      <c r="EW106" s="246">
        <v>565.15</v>
      </c>
      <c r="EX106" s="56">
        <v>3</v>
      </c>
      <c r="EZ106" s="518" t="s">
        <v>651</v>
      </c>
      <c r="FA106" s="390"/>
      <c r="FB106" s="390"/>
      <c r="FC106" s="241">
        <v>921.80000000000007</v>
      </c>
      <c r="FD106" s="514">
        <v>3</v>
      </c>
      <c r="FE106" s="390"/>
      <c r="FF106" s="518" t="s">
        <v>31</v>
      </c>
      <c r="FG106" s="390"/>
      <c r="FH106" s="390"/>
      <c r="FI106" s="246">
        <v>42</v>
      </c>
      <c r="FJ106" s="56">
        <v>0</v>
      </c>
      <c r="FK106" s="390"/>
      <c r="FL106" s="518" t="s">
        <v>1658</v>
      </c>
      <c r="FM106" s="390"/>
      <c r="FN106" s="390"/>
      <c r="FO106" s="246">
        <v>456.09999999999997</v>
      </c>
      <c r="FP106" s="56">
        <v>3</v>
      </c>
      <c r="FQ106" s="390"/>
      <c r="FR106" s="518" t="s">
        <v>1667</v>
      </c>
      <c r="FS106" s="390"/>
      <c r="FT106" s="390"/>
      <c r="FU106" s="246">
        <v>77</v>
      </c>
      <c r="FV106" s="56">
        <v>0</v>
      </c>
      <c r="FX106" s="480" t="s">
        <v>1343</v>
      </c>
      <c r="GA106" s="241">
        <v>434.40000000000003</v>
      </c>
      <c r="GB106" s="514">
        <v>3</v>
      </c>
      <c r="GD106" s="480" t="s">
        <v>3647</v>
      </c>
      <c r="GG106" s="246">
        <v>579</v>
      </c>
      <c r="GH106" s="56">
        <v>0</v>
      </c>
    </row>
    <row r="107" spans="1:190" s="482" customFormat="1" ht="16.5">
      <c r="A107" s="480"/>
      <c r="D107" s="241"/>
      <c r="E107" s="514"/>
      <c r="G107" s="480"/>
      <c r="J107" s="241"/>
      <c r="K107" s="514"/>
      <c r="M107" s="480"/>
      <c r="P107" s="246"/>
      <c r="Q107" s="56"/>
      <c r="S107" s="480"/>
      <c r="V107" s="246"/>
      <c r="W107" s="56"/>
      <c r="Y107" s="517" t="s">
        <v>3</v>
      </c>
      <c r="Z107" s="523" t="s">
        <v>3993</v>
      </c>
      <c r="AD107" s="524">
        <f>$AR$335</f>
        <v>46</v>
      </c>
      <c r="AE107" s="314">
        <f>$E$335</f>
        <v>7058.5500000000011</v>
      </c>
      <c r="AH107" s="480"/>
      <c r="AI107" s="471"/>
      <c r="AJ107" s="471"/>
      <c r="AK107" s="480"/>
      <c r="AL107" s="471"/>
      <c r="AM107" s="471"/>
      <c r="AN107" s="480"/>
      <c r="AO107" s="471"/>
      <c r="AP107" s="471"/>
      <c r="AQ107" s="480"/>
      <c r="AR107" s="471"/>
      <c r="AS107" s="471"/>
      <c r="AT107" s="480"/>
      <c r="AU107" s="471"/>
      <c r="AV107" s="471"/>
      <c r="AW107" s="480"/>
      <c r="AX107" s="471"/>
      <c r="AY107" s="471"/>
      <c r="AZ107" s="480"/>
      <c r="BA107" s="471"/>
      <c r="BB107" s="471"/>
      <c r="BC107" s="480"/>
      <c r="BD107" s="471"/>
      <c r="BE107" s="471"/>
      <c r="BF107" s="480"/>
      <c r="BG107" s="471"/>
      <c r="BH107" s="471"/>
      <c r="BI107" s="480"/>
      <c r="BL107" s="471"/>
      <c r="BN107" s="552"/>
      <c r="BO107" s="390"/>
      <c r="BP107" s="390"/>
      <c r="BQ107" s="241"/>
      <c r="BR107" s="514"/>
      <c r="BT107" s="516"/>
      <c r="BU107" s="211"/>
      <c r="BW107" s="241"/>
      <c r="BX107" s="514"/>
      <c r="BZ107" s="518"/>
      <c r="CC107" s="529"/>
      <c r="CD107" s="514"/>
      <c r="CF107" s="518"/>
      <c r="CI107" s="241"/>
      <c r="CJ107" s="514"/>
      <c r="CL107" s="518"/>
      <c r="CO107" s="241"/>
      <c r="CP107" s="514"/>
      <c r="CR107" s="518"/>
      <c r="CU107" s="241"/>
      <c r="CV107" s="514"/>
      <c r="CX107" s="518"/>
      <c r="DA107" s="241"/>
      <c r="DB107" s="514"/>
      <c r="DD107" s="518"/>
      <c r="DG107" s="241"/>
      <c r="DH107" s="514"/>
      <c r="DJ107" s="518"/>
      <c r="DM107" s="241"/>
      <c r="DN107" s="514"/>
      <c r="DP107" s="518"/>
      <c r="DS107" s="241"/>
      <c r="DT107" s="514"/>
      <c r="DV107" s="518"/>
      <c r="DY107" s="241"/>
      <c r="DZ107" s="514"/>
      <c r="EB107" s="518"/>
      <c r="EE107" s="246"/>
      <c r="EF107" s="56"/>
      <c r="EH107" s="518"/>
      <c r="EK107" s="241"/>
      <c r="EL107" s="514"/>
      <c r="EN107" s="518"/>
      <c r="EQ107" s="246"/>
      <c r="ER107" s="56"/>
      <c r="ET107" s="518"/>
      <c r="EW107" s="246"/>
      <c r="EX107" s="56"/>
      <c r="EZ107" s="518"/>
      <c r="FA107" s="390"/>
      <c r="FB107" s="390"/>
      <c r="FC107" s="241"/>
      <c r="FD107" s="514"/>
      <c r="FE107" s="390"/>
      <c r="FF107" s="518"/>
      <c r="FG107" s="390"/>
      <c r="FH107" s="390"/>
      <c r="FI107" s="246"/>
      <c r="FJ107" s="56"/>
      <c r="FK107" s="390"/>
      <c r="FL107" s="518"/>
      <c r="FM107" s="390"/>
      <c r="FN107" s="390"/>
      <c r="FO107" s="246"/>
      <c r="FP107" s="56"/>
      <c r="FQ107" s="390"/>
      <c r="FR107" s="518"/>
      <c r="FS107" s="390"/>
      <c r="FT107" s="390"/>
      <c r="FU107" s="246"/>
      <c r="FV107" s="56"/>
      <c r="FX107" s="480"/>
      <c r="GA107" s="241"/>
      <c r="GB107" s="514"/>
      <c r="GD107" s="480"/>
      <c r="GG107" s="246"/>
      <c r="GH107" s="56"/>
    </row>
    <row r="108" spans="1:190" s="482" customFormat="1" ht="16.5">
      <c r="A108" s="480" t="s">
        <v>155</v>
      </c>
      <c r="D108" s="241">
        <f>'Punten per wedstrijd'!J274</f>
        <v>699.45</v>
      </c>
      <c r="E108" s="514">
        <v>3</v>
      </c>
      <c r="G108" s="480" t="s">
        <v>3629</v>
      </c>
      <c r="J108" s="241">
        <f>'Punten per wedstrijd'!J167</f>
        <v>404.2</v>
      </c>
      <c r="K108" s="514">
        <v>3</v>
      </c>
      <c r="M108" s="480" t="s">
        <v>2196</v>
      </c>
      <c r="P108" s="246">
        <f>'Punten per wedstrijd'!N22</f>
        <v>351</v>
      </c>
      <c r="Q108" s="56">
        <v>0</v>
      </c>
      <c r="S108" s="480" t="s">
        <v>2212</v>
      </c>
      <c r="V108" s="246">
        <f>'Punten per wedstrijd'!N26</f>
        <v>511.2</v>
      </c>
      <c r="W108" s="56">
        <v>1</v>
      </c>
      <c r="Y108" s="517" t="s">
        <v>5</v>
      </c>
      <c r="Z108" s="523" t="s">
        <v>4017</v>
      </c>
      <c r="AD108" s="524">
        <f>$AR$384</f>
        <v>43</v>
      </c>
      <c r="AE108" s="314">
        <f>$E$384</f>
        <v>6986.8</v>
      </c>
      <c r="AH108" s="480" t="s">
        <v>2718</v>
      </c>
      <c r="AI108" s="471"/>
      <c r="AJ108" s="471"/>
      <c r="AK108" s="480" t="s">
        <v>2196</v>
      </c>
      <c r="AL108" s="471"/>
      <c r="AM108" s="471"/>
      <c r="AN108" s="480" t="s">
        <v>3629</v>
      </c>
      <c r="AO108" s="471"/>
      <c r="AP108" s="471"/>
      <c r="AQ108" s="480" t="s">
        <v>2711</v>
      </c>
      <c r="AR108" s="471"/>
      <c r="AS108" s="471"/>
      <c r="AT108" s="480" t="s">
        <v>3647</v>
      </c>
      <c r="AU108" s="471"/>
      <c r="AV108" s="471"/>
      <c r="AW108" s="480" t="s">
        <v>1658</v>
      </c>
      <c r="AX108" s="471"/>
      <c r="AY108" s="471"/>
      <c r="AZ108" s="480" t="s">
        <v>3640</v>
      </c>
      <c r="BA108" s="471"/>
      <c r="BB108" s="471"/>
      <c r="BC108" s="480" t="s">
        <v>155</v>
      </c>
      <c r="BD108" s="471"/>
      <c r="BE108" s="471"/>
      <c r="BF108" s="480" t="s">
        <v>1344</v>
      </c>
      <c r="BG108" s="471"/>
      <c r="BH108" s="471"/>
      <c r="BI108" s="480" t="s">
        <v>2711</v>
      </c>
      <c r="BL108" s="471"/>
      <c r="BN108" s="552" t="s">
        <v>21</v>
      </c>
      <c r="BO108" s="390"/>
      <c r="BP108" s="390"/>
      <c r="BQ108" s="241">
        <v>557.20000000000005</v>
      </c>
      <c r="BR108" s="514">
        <v>3</v>
      </c>
      <c r="BT108" s="516" t="s">
        <v>1657</v>
      </c>
      <c r="BU108" s="211"/>
      <c r="BW108" s="241">
        <v>41.2</v>
      </c>
      <c r="BX108" s="514">
        <v>0</v>
      </c>
      <c r="BZ108" s="518" t="s">
        <v>2212</v>
      </c>
      <c r="CC108" s="529">
        <v>47.4</v>
      </c>
      <c r="CD108" s="514">
        <v>0</v>
      </c>
      <c r="CF108" s="518" t="s">
        <v>3629</v>
      </c>
      <c r="CI108" s="241">
        <v>45.500000000000007</v>
      </c>
      <c r="CJ108" s="514">
        <v>0</v>
      </c>
      <c r="CL108" s="518" t="s">
        <v>1349</v>
      </c>
      <c r="CO108" s="241">
        <v>611.20000000000005</v>
      </c>
      <c r="CP108" s="514">
        <v>1</v>
      </c>
      <c r="CR108" s="518" t="s">
        <v>3647</v>
      </c>
      <c r="CU108" s="241">
        <v>118.5</v>
      </c>
      <c r="CV108" s="514">
        <v>0</v>
      </c>
      <c r="CX108" s="518" t="s">
        <v>667</v>
      </c>
      <c r="DA108" s="241">
        <v>47.599999999999994</v>
      </c>
      <c r="DB108" s="514">
        <v>0</v>
      </c>
      <c r="DD108" s="518" t="s">
        <v>155</v>
      </c>
      <c r="DG108" s="241">
        <v>173</v>
      </c>
      <c r="DH108" s="514">
        <v>1</v>
      </c>
      <c r="DJ108" s="518" t="s">
        <v>2212</v>
      </c>
      <c r="DM108" s="241">
        <v>131.80000000000001</v>
      </c>
      <c r="DN108" s="514">
        <v>3</v>
      </c>
      <c r="DP108" s="518" t="s">
        <v>2718</v>
      </c>
      <c r="DS108" s="241">
        <v>193.89999999999998</v>
      </c>
      <c r="DT108" s="514">
        <v>0</v>
      </c>
      <c r="DV108" s="518" t="s">
        <v>1349</v>
      </c>
      <c r="DY108" s="241">
        <v>336.6</v>
      </c>
      <c r="DZ108" s="514">
        <v>0</v>
      </c>
      <c r="EB108" s="518" t="s">
        <v>3648</v>
      </c>
      <c r="EE108" s="246">
        <v>627.6</v>
      </c>
      <c r="EF108" s="56">
        <v>0</v>
      </c>
      <c r="EH108" s="518" t="s">
        <v>2728</v>
      </c>
      <c r="EK108" s="241">
        <v>0</v>
      </c>
      <c r="EL108" s="514">
        <v>0</v>
      </c>
      <c r="EN108" s="518" t="s">
        <v>2733</v>
      </c>
      <c r="EQ108" s="246">
        <v>58.3</v>
      </c>
      <c r="ER108" s="56">
        <v>3</v>
      </c>
      <c r="ET108" s="518" t="s">
        <v>2196</v>
      </c>
      <c r="EW108" s="246">
        <v>399.59999999999997</v>
      </c>
      <c r="EX108" s="56">
        <v>0</v>
      </c>
      <c r="EZ108" s="518" t="s">
        <v>3644</v>
      </c>
      <c r="FA108" s="390"/>
      <c r="FB108" s="390"/>
      <c r="FC108" s="241">
        <v>169.9</v>
      </c>
      <c r="FD108" s="514">
        <v>0</v>
      </c>
      <c r="FE108" s="390"/>
      <c r="FF108" s="518" t="s">
        <v>682</v>
      </c>
      <c r="FG108" s="390"/>
      <c r="FH108" s="390"/>
      <c r="FI108" s="246">
        <v>42</v>
      </c>
      <c r="FJ108" s="56">
        <v>0</v>
      </c>
      <c r="FK108" s="390"/>
      <c r="FL108" s="518" t="s">
        <v>3629</v>
      </c>
      <c r="FM108" s="390"/>
      <c r="FN108" s="390"/>
      <c r="FO108" s="246">
        <v>586.20000000000005</v>
      </c>
      <c r="FP108" s="56">
        <v>3</v>
      </c>
      <c r="FQ108" s="390"/>
      <c r="FR108" s="518" t="s">
        <v>2212</v>
      </c>
      <c r="FS108" s="390"/>
      <c r="FT108" s="390"/>
      <c r="FU108" s="246">
        <v>420.7</v>
      </c>
      <c r="FV108" s="56">
        <v>3</v>
      </c>
      <c r="FX108" s="480" t="s">
        <v>1665</v>
      </c>
      <c r="GA108" s="241">
        <v>134.5</v>
      </c>
      <c r="GB108" s="514">
        <v>1</v>
      </c>
      <c r="GD108" s="480" t="s">
        <v>3648</v>
      </c>
      <c r="GG108" s="246">
        <v>724.5</v>
      </c>
      <c r="GH108" s="56">
        <v>2</v>
      </c>
    </row>
    <row r="109" spans="1:190" s="482" customFormat="1" ht="16.5">
      <c r="A109" s="480" t="s">
        <v>2198</v>
      </c>
      <c r="D109" s="241">
        <f>'Punten per wedstrijd'!J228</f>
        <v>527</v>
      </c>
      <c r="E109" s="514">
        <v>0</v>
      </c>
      <c r="G109" s="480" t="s">
        <v>2728</v>
      </c>
      <c r="J109" s="241">
        <f>'Punten per wedstrijd'!J268</f>
        <v>0</v>
      </c>
      <c r="K109" s="514">
        <v>0</v>
      </c>
      <c r="M109" s="480" t="s">
        <v>633</v>
      </c>
      <c r="P109" s="246">
        <f>'Punten per wedstrijd'!N34</f>
        <v>466.5</v>
      </c>
      <c r="Q109" s="56">
        <v>3</v>
      </c>
      <c r="S109" s="480" t="s">
        <v>21</v>
      </c>
      <c r="V109" s="246">
        <f>'Punten per wedstrijd'!N65</f>
        <v>531.70000000000005</v>
      </c>
      <c r="W109" s="56">
        <v>2</v>
      </c>
      <c r="Y109" s="517" t="s">
        <v>7</v>
      </c>
      <c r="Z109" s="523" t="s">
        <v>3003</v>
      </c>
      <c r="AD109" s="524">
        <f>$AR$381</f>
        <v>43</v>
      </c>
      <c r="AE109" s="314">
        <f>$E$381</f>
        <v>6562.2000000000007</v>
      </c>
      <c r="AH109" s="480" t="s">
        <v>2200</v>
      </c>
      <c r="AI109" s="471"/>
      <c r="AJ109" s="471"/>
      <c r="AK109" s="480" t="s">
        <v>155</v>
      </c>
      <c r="AL109" s="471"/>
      <c r="AM109" s="471"/>
      <c r="AN109" s="480" t="s">
        <v>2711</v>
      </c>
      <c r="AO109" s="471"/>
      <c r="AP109" s="471"/>
      <c r="AQ109" s="480" t="s">
        <v>1667</v>
      </c>
      <c r="AR109" s="471"/>
      <c r="AS109" s="471"/>
      <c r="AT109" s="480" t="s">
        <v>682</v>
      </c>
      <c r="AU109" s="471"/>
      <c r="AV109" s="471"/>
      <c r="AW109" s="480" t="s">
        <v>21</v>
      </c>
      <c r="AX109" s="471"/>
      <c r="AY109" s="471"/>
      <c r="AZ109" s="480" t="s">
        <v>1343</v>
      </c>
      <c r="BA109" s="471"/>
      <c r="BB109" s="471"/>
      <c r="BC109" s="480" t="s">
        <v>1344</v>
      </c>
      <c r="BD109" s="471"/>
      <c r="BE109" s="471"/>
      <c r="BF109" s="480" t="s">
        <v>2718</v>
      </c>
      <c r="BG109" s="471"/>
      <c r="BH109" s="471"/>
      <c r="BI109" s="480" t="s">
        <v>2212</v>
      </c>
      <c r="BL109" s="471"/>
      <c r="BN109" s="552" t="s">
        <v>3648</v>
      </c>
      <c r="BO109" s="390"/>
      <c r="BP109" s="390"/>
      <c r="BQ109" s="241">
        <v>133</v>
      </c>
      <c r="BR109" s="514">
        <v>0</v>
      </c>
      <c r="BT109" s="516" t="s">
        <v>668</v>
      </c>
      <c r="BU109" s="211"/>
      <c r="BW109" s="241">
        <v>203.5</v>
      </c>
      <c r="BX109" s="514">
        <v>3</v>
      </c>
      <c r="BZ109" s="518" t="s">
        <v>682</v>
      </c>
      <c r="CC109" s="529">
        <v>124.69999999999999</v>
      </c>
      <c r="CD109" s="514">
        <v>3</v>
      </c>
      <c r="CF109" s="518" t="s">
        <v>1665</v>
      </c>
      <c r="CI109" s="241">
        <v>78.599999999999994</v>
      </c>
      <c r="CJ109" s="514">
        <v>3</v>
      </c>
      <c r="CL109" s="518" t="s">
        <v>2200</v>
      </c>
      <c r="CO109" s="241">
        <v>654.35</v>
      </c>
      <c r="CP109" s="514">
        <v>2</v>
      </c>
      <c r="CR109" s="518" t="s">
        <v>2709</v>
      </c>
      <c r="CU109" s="241">
        <v>173.50000000000003</v>
      </c>
      <c r="CV109" s="514">
        <v>3</v>
      </c>
      <c r="CX109" s="518" t="s">
        <v>1665</v>
      </c>
      <c r="DA109" s="241">
        <v>81.7</v>
      </c>
      <c r="DB109" s="514">
        <v>3</v>
      </c>
      <c r="DD109" s="518" t="s">
        <v>3640</v>
      </c>
      <c r="DG109" s="241">
        <v>176.29999999999998</v>
      </c>
      <c r="DH109" s="514">
        <v>2</v>
      </c>
      <c r="DJ109" s="518" t="s">
        <v>155</v>
      </c>
      <c r="DM109" s="241">
        <v>87.6</v>
      </c>
      <c r="DN109" s="514">
        <v>0</v>
      </c>
      <c r="DP109" s="518" t="s">
        <v>2212</v>
      </c>
      <c r="DS109" s="241">
        <v>369.79999999999995</v>
      </c>
      <c r="DT109" s="514">
        <v>3</v>
      </c>
      <c r="DV109" s="518" t="s">
        <v>31</v>
      </c>
      <c r="DY109" s="241">
        <v>882.5</v>
      </c>
      <c r="DZ109" s="514">
        <v>3</v>
      </c>
      <c r="EB109" s="518" t="s">
        <v>15</v>
      </c>
      <c r="EE109" s="246">
        <v>798.00000000000011</v>
      </c>
      <c r="EF109" s="56">
        <v>3</v>
      </c>
      <c r="EH109" s="518" t="s">
        <v>2718</v>
      </c>
      <c r="EK109" s="241">
        <v>16.900000000000002</v>
      </c>
      <c r="EL109" s="514">
        <v>3</v>
      </c>
      <c r="EN109" s="518" t="s">
        <v>3629</v>
      </c>
      <c r="EQ109" s="246">
        <v>26.1</v>
      </c>
      <c r="ER109" s="56">
        <v>0</v>
      </c>
      <c r="ET109" s="518" t="s">
        <v>3648</v>
      </c>
      <c r="EW109" s="246">
        <v>736.25</v>
      </c>
      <c r="EX109" s="56">
        <v>3</v>
      </c>
      <c r="EZ109" s="518" t="s">
        <v>3648</v>
      </c>
      <c r="FA109" s="390"/>
      <c r="FB109" s="390"/>
      <c r="FC109" s="241">
        <v>476.20000000000005</v>
      </c>
      <c r="FD109" s="514">
        <v>3</v>
      </c>
      <c r="FE109" s="390"/>
      <c r="FF109" s="518" t="s">
        <v>2200</v>
      </c>
      <c r="FG109" s="390"/>
      <c r="FH109" s="390"/>
      <c r="FI109" s="246">
        <v>141.5</v>
      </c>
      <c r="FJ109" s="56">
        <v>3</v>
      </c>
      <c r="FK109" s="390"/>
      <c r="FL109" s="518" t="s">
        <v>3640</v>
      </c>
      <c r="FM109" s="390"/>
      <c r="FN109" s="390"/>
      <c r="FO109" s="246">
        <v>182.60000000000002</v>
      </c>
      <c r="FP109" s="56">
        <v>0</v>
      </c>
      <c r="FQ109" s="390"/>
      <c r="FR109" s="518" t="s">
        <v>3629</v>
      </c>
      <c r="FS109" s="390"/>
      <c r="FT109" s="390"/>
      <c r="FU109" s="246">
        <v>184.5</v>
      </c>
      <c r="FV109" s="56">
        <v>0</v>
      </c>
      <c r="FX109" s="480" t="s">
        <v>2716</v>
      </c>
      <c r="GA109" s="241">
        <v>154.30000000000001</v>
      </c>
      <c r="GB109" s="514">
        <v>2</v>
      </c>
      <c r="GD109" s="480" t="s">
        <v>2718</v>
      </c>
      <c r="GG109" s="246">
        <v>582.1</v>
      </c>
      <c r="GH109" s="56">
        <v>1</v>
      </c>
    </row>
    <row r="110" spans="1:190" s="482" customFormat="1" ht="16.5">
      <c r="A110" s="480"/>
      <c r="D110" s="241"/>
      <c r="E110" s="514"/>
      <c r="G110" s="480"/>
      <c r="J110" s="241"/>
      <c r="K110" s="514"/>
      <c r="M110" s="480"/>
      <c r="P110" s="246"/>
      <c r="Q110" s="56"/>
      <c r="S110" s="480"/>
      <c r="V110" s="246"/>
      <c r="W110" s="56"/>
      <c r="Y110" s="517" t="s">
        <v>8</v>
      </c>
      <c r="Z110" s="523" t="s">
        <v>1779</v>
      </c>
      <c r="AD110" s="524">
        <f>$AR$435</f>
        <v>41</v>
      </c>
      <c r="AE110" s="314">
        <f>$E$435</f>
        <v>8225.1999999999989</v>
      </c>
      <c r="AH110" s="480"/>
      <c r="AI110" s="471"/>
      <c r="AJ110" s="471"/>
      <c r="AK110" s="480"/>
      <c r="AL110" s="471"/>
      <c r="AM110" s="471"/>
      <c r="AN110" s="480"/>
      <c r="AO110" s="471"/>
      <c r="AP110" s="471"/>
      <c r="AQ110" s="480"/>
      <c r="AR110" s="471"/>
      <c r="AS110" s="471"/>
      <c r="AT110" s="480"/>
      <c r="AU110" s="471"/>
      <c r="AV110" s="471"/>
      <c r="AW110" s="480"/>
      <c r="AX110" s="471"/>
      <c r="AY110" s="471"/>
      <c r="AZ110" s="480"/>
      <c r="BA110" s="471"/>
      <c r="BB110" s="471"/>
      <c r="BC110" s="480"/>
      <c r="BD110" s="471"/>
      <c r="BE110" s="471"/>
      <c r="BF110" s="480"/>
      <c r="BG110" s="471"/>
      <c r="BH110" s="471"/>
      <c r="BI110" s="480"/>
      <c r="BL110" s="471"/>
      <c r="BN110" s="552"/>
      <c r="BO110" s="390"/>
      <c r="BP110" s="390"/>
      <c r="BQ110" s="241"/>
      <c r="BR110" s="514"/>
      <c r="BT110" s="516"/>
      <c r="BU110" s="211"/>
      <c r="BW110" s="241"/>
      <c r="BX110" s="514"/>
      <c r="BZ110" s="518"/>
      <c r="CC110" s="529"/>
      <c r="CD110" s="514"/>
      <c r="CF110" s="518"/>
      <c r="CI110" s="241"/>
      <c r="CJ110" s="514"/>
      <c r="CL110" s="518"/>
      <c r="CO110" s="241"/>
      <c r="CP110" s="514"/>
      <c r="CR110" s="518"/>
      <c r="CU110" s="241"/>
      <c r="CV110" s="514"/>
      <c r="CX110" s="518"/>
      <c r="DA110" s="241"/>
      <c r="DB110" s="514"/>
      <c r="DD110" s="518"/>
      <c r="DG110" s="241"/>
      <c r="DH110" s="514"/>
      <c r="DJ110" s="518"/>
      <c r="DM110" s="241"/>
      <c r="DN110" s="514"/>
      <c r="DP110" s="518"/>
      <c r="DS110" s="241"/>
      <c r="DT110" s="514"/>
      <c r="DV110" s="518"/>
      <c r="DY110" s="241"/>
      <c r="DZ110" s="514"/>
      <c r="EB110" s="518"/>
      <c r="EE110" s="246"/>
      <c r="EF110" s="56"/>
      <c r="EH110" s="518"/>
      <c r="EK110" s="241"/>
      <c r="EL110" s="514"/>
      <c r="EN110" s="518"/>
      <c r="EQ110" s="246"/>
      <c r="ER110" s="56"/>
      <c r="ET110" s="518"/>
      <c r="EW110" s="246"/>
      <c r="EX110" s="56"/>
      <c r="EZ110" s="518"/>
      <c r="FA110" s="390"/>
      <c r="FB110" s="390"/>
      <c r="FC110" s="241"/>
      <c r="FD110" s="514"/>
      <c r="FE110" s="390"/>
      <c r="FF110" s="518"/>
      <c r="FG110" s="390"/>
      <c r="FH110" s="390"/>
      <c r="FI110" s="246"/>
      <c r="FJ110" s="56"/>
      <c r="FK110" s="390"/>
      <c r="FL110" s="518"/>
      <c r="FM110" s="390"/>
      <c r="FN110" s="390"/>
      <c r="FO110" s="246"/>
      <c r="FP110" s="56"/>
      <c r="FQ110" s="390"/>
      <c r="FR110" s="518"/>
      <c r="FS110" s="390"/>
      <c r="FT110" s="390"/>
      <c r="FU110" s="246"/>
      <c r="FV110" s="56"/>
      <c r="FX110" s="480"/>
      <c r="GA110" s="241"/>
      <c r="GB110" s="514"/>
      <c r="GD110" s="480"/>
      <c r="GG110" s="246"/>
      <c r="GH110" s="56"/>
    </row>
    <row r="111" spans="1:190" s="482" customFormat="1" ht="16.5">
      <c r="A111" s="480" t="s">
        <v>2718</v>
      </c>
      <c r="D111" s="241">
        <f>'Punten per wedstrijd'!J154</f>
        <v>443.09999999999997</v>
      </c>
      <c r="E111" s="514">
        <v>3</v>
      </c>
      <c r="G111" s="480" t="s">
        <v>2709</v>
      </c>
      <c r="J111" s="241">
        <f>'Punten per wedstrijd'!J231</f>
        <v>606.19999999999993</v>
      </c>
      <c r="K111" s="514">
        <v>3</v>
      </c>
      <c r="M111" s="480" t="s">
        <v>651</v>
      </c>
      <c r="P111" s="246">
        <f>'Punten per wedstrijd'!N89</f>
        <v>581.5</v>
      </c>
      <c r="Q111" s="56">
        <v>0</v>
      </c>
      <c r="S111" s="480" t="s">
        <v>2711</v>
      </c>
      <c r="V111" s="246">
        <f>'Punten per wedstrijd'!N131</f>
        <v>827.40000000000009</v>
      </c>
      <c r="W111" s="56">
        <v>3</v>
      </c>
      <c r="Y111" s="517" t="s">
        <v>10</v>
      </c>
      <c r="Z111" s="523" t="s">
        <v>1787</v>
      </c>
      <c r="AD111" s="524">
        <f>$AR$455</f>
        <v>40</v>
      </c>
      <c r="AE111" s="314">
        <f>$E$455</f>
        <v>8523.15</v>
      </c>
      <c r="AH111" s="480" t="s">
        <v>31</v>
      </c>
      <c r="AI111" s="471"/>
      <c r="AJ111" s="471"/>
      <c r="AK111" s="480" t="s">
        <v>2198</v>
      </c>
      <c r="AL111" s="471"/>
      <c r="AM111" s="471"/>
      <c r="AN111" s="480" t="s">
        <v>1344</v>
      </c>
      <c r="AO111" s="471"/>
      <c r="AP111" s="471"/>
      <c r="AQ111" s="480" t="s">
        <v>1658</v>
      </c>
      <c r="AR111" s="471"/>
      <c r="AS111" s="471"/>
      <c r="AT111" s="480" t="s">
        <v>1665</v>
      </c>
      <c r="AU111" s="471"/>
      <c r="AV111" s="471"/>
      <c r="AW111" s="480" t="s">
        <v>2711</v>
      </c>
      <c r="AX111" s="471"/>
      <c r="AY111" s="471"/>
      <c r="AZ111" s="480" t="s">
        <v>2733</v>
      </c>
      <c r="BA111" s="471"/>
      <c r="BB111" s="471"/>
      <c r="BC111" s="480" t="s">
        <v>2200</v>
      </c>
      <c r="BD111" s="471"/>
      <c r="BE111" s="471"/>
      <c r="BF111" s="480" t="s">
        <v>667</v>
      </c>
      <c r="BG111" s="471"/>
      <c r="BH111" s="471"/>
      <c r="BI111" s="480" t="s">
        <v>2718</v>
      </c>
      <c r="BL111" s="471"/>
      <c r="BN111" s="552" t="s">
        <v>3640</v>
      </c>
      <c r="BO111" s="390"/>
      <c r="BP111" s="390"/>
      <c r="BQ111" s="241">
        <v>330.1</v>
      </c>
      <c r="BR111" s="514">
        <v>0</v>
      </c>
      <c r="BT111" s="516" t="s">
        <v>3644</v>
      </c>
      <c r="BU111" s="211"/>
      <c r="BW111" s="241">
        <v>58.5</v>
      </c>
      <c r="BX111" s="514">
        <v>0</v>
      </c>
      <c r="BZ111" s="518" t="s">
        <v>155</v>
      </c>
      <c r="CC111" s="529">
        <v>219</v>
      </c>
      <c r="CD111" s="514">
        <v>3</v>
      </c>
      <c r="CF111" s="518" t="s">
        <v>2733</v>
      </c>
      <c r="CI111" s="241">
        <v>78.900000000000006</v>
      </c>
      <c r="CJ111" s="514">
        <v>1</v>
      </c>
      <c r="CL111" s="518" t="s">
        <v>21</v>
      </c>
      <c r="CO111" s="241">
        <v>640.90000000000009</v>
      </c>
      <c r="CP111" s="514">
        <v>3</v>
      </c>
      <c r="CR111" s="518" t="s">
        <v>3629</v>
      </c>
      <c r="CU111" s="241">
        <v>97.299999999999983</v>
      </c>
      <c r="CV111" s="514">
        <v>0</v>
      </c>
      <c r="CX111" s="518" t="s">
        <v>2709</v>
      </c>
      <c r="DA111" s="241">
        <v>5.9</v>
      </c>
      <c r="DB111" s="514">
        <v>0</v>
      </c>
      <c r="DD111" s="518" t="s">
        <v>3647</v>
      </c>
      <c r="DG111" s="241">
        <v>152</v>
      </c>
      <c r="DH111" s="514">
        <v>3</v>
      </c>
      <c r="DJ111" s="518" t="s">
        <v>1343</v>
      </c>
      <c r="DM111" s="241">
        <v>101</v>
      </c>
      <c r="DN111" s="514">
        <v>3</v>
      </c>
      <c r="DP111" s="518" t="s">
        <v>3644</v>
      </c>
      <c r="DS111" s="241">
        <v>317.8</v>
      </c>
      <c r="DT111" s="514">
        <v>1</v>
      </c>
      <c r="DV111" s="518" t="s">
        <v>21</v>
      </c>
      <c r="DY111" s="241">
        <v>374.09999999999997</v>
      </c>
      <c r="DZ111" s="514">
        <v>0</v>
      </c>
      <c r="EB111" s="518" t="s">
        <v>2200</v>
      </c>
      <c r="EE111" s="246">
        <v>922.50000000000011</v>
      </c>
      <c r="EF111" s="56">
        <v>3</v>
      </c>
      <c r="EH111" s="518" t="s">
        <v>3651</v>
      </c>
      <c r="EK111" s="241">
        <v>16.900000000000002</v>
      </c>
      <c r="EL111" s="514">
        <v>0</v>
      </c>
      <c r="EN111" s="518" t="s">
        <v>3648</v>
      </c>
      <c r="EQ111" s="246">
        <v>0</v>
      </c>
      <c r="ER111" s="56">
        <v>0</v>
      </c>
      <c r="ET111" s="518" t="s">
        <v>1667</v>
      </c>
      <c r="EW111" s="246">
        <v>392.2</v>
      </c>
      <c r="EX111" s="56">
        <v>0</v>
      </c>
      <c r="EZ111" s="518" t="s">
        <v>3647</v>
      </c>
      <c r="FA111" s="390"/>
      <c r="FB111" s="390"/>
      <c r="FC111" s="241">
        <v>657.19999999999982</v>
      </c>
      <c r="FD111" s="514">
        <v>1</v>
      </c>
      <c r="FE111" s="390"/>
      <c r="FF111" s="518" t="s">
        <v>2212</v>
      </c>
      <c r="FG111" s="390"/>
      <c r="FH111" s="390"/>
      <c r="FI111" s="246">
        <v>285.2</v>
      </c>
      <c r="FJ111" s="56">
        <v>3</v>
      </c>
      <c r="FK111" s="390"/>
      <c r="FL111" s="518" t="s">
        <v>1667</v>
      </c>
      <c r="FM111" s="390"/>
      <c r="FN111" s="390"/>
      <c r="FO111" s="246">
        <v>362.3</v>
      </c>
      <c r="FP111" s="56">
        <v>1</v>
      </c>
      <c r="FQ111" s="390"/>
      <c r="FR111" s="518" t="s">
        <v>3644</v>
      </c>
      <c r="FS111" s="390"/>
      <c r="FT111" s="390"/>
      <c r="FU111" s="246">
        <v>458.7</v>
      </c>
      <c r="FV111" s="56">
        <v>3</v>
      </c>
      <c r="FX111" s="480" t="s">
        <v>668</v>
      </c>
      <c r="GA111" s="241">
        <v>238.8</v>
      </c>
      <c r="GB111" s="514">
        <v>0</v>
      </c>
      <c r="GD111" s="480" t="s">
        <v>1658</v>
      </c>
      <c r="GG111" s="246">
        <v>721.9</v>
      </c>
      <c r="GH111" s="56">
        <v>3</v>
      </c>
    </row>
    <row r="112" spans="1:190" s="482" customFormat="1" ht="16.5">
      <c r="A112" s="480" t="s">
        <v>3644</v>
      </c>
      <c r="D112" s="241">
        <f>'Punten per wedstrijd'!J233</f>
        <v>205.79999999999998</v>
      </c>
      <c r="E112" s="514">
        <v>0</v>
      </c>
      <c r="G112" s="480" t="s">
        <v>15</v>
      </c>
      <c r="J112" s="241">
        <f>'Punten per wedstrijd'!J181</f>
        <v>402.50000000000006</v>
      </c>
      <c r="K112" s="514">
        <v>0</v>
      </c>
      <c r="M112" s="480" t="s">
        <v>3629</v>
      </c>
      <c r="P112" s="246">
        <f>'Punten per wedstrijd'!N27</f>
        <v>764.90000000000009</v>
      </c>
      <c r="Q112" s="56">
        <v>3</v>
      </c>
      <c r="S112" s="480" t="s">
        <v>1657</v>
      </c>
      <c r="V112" s="246">
        <f>'Punten per wedstrijd'!N5</f>
        <v>388.4</v>
      </c>
      <c r="W112" s="56">
        <v>0</v>
      </c>
      <c r="Y112" s="519" t="s">
        <v>12</v>
      </c>
      <c r="Z112" s="542" t="s">
        <v>4070</v>
      </c>
      <c r="AA112" s="539"/>
      <c r="AB112" s="539"/>
      <c r="AC112" s="539"/>
      <c r="AD112" s="543">
        <f>$AR$452</f>
        <v>40</v>
      </c>
      <c r="AE112" s="544">
        <f>$E$452</f>
        <v>7856.8000000000011</v>
      </c>
      <c r="AH112" s="480" t="s">
        <v>3648</v>
      </c>
      <c r="AI112" s="471"/>
      <c r="AJ112" s="471"/>
      <c r="AK112" s="480" t="s">
        <v>668</v>
      </c>
      <c r="AL112" s="471"/>
      <c r="AM112" s="471"/>
      <c r="AN112" s="480" t="s">
        <v>3648</v>
      </c>
      <c r="AO112" s="471"/>
      <c r="AP112" s="471"/>
      <c r="AQ112" s="480" t="s">
        <v>2733</v>
      </c>
      <c r="AR112" s="471"/>
      <c r="AS112" s="471"/>
      <c r="AT112" s="480" t="s">
        <v>2718</v>
      </c>
      <c r="AU112" s="471"/>
      <c r="AV112" s="471"/>
      <c r="AW112" s="480" t="s">
        <v>667</v>
      </c>
      <c r="AX112" s="471"/>
      <c r="AY112" s="471"/>
      <c r="AZ112" s="480" t="s">
        <v>2716</v>
      </c>
      <c r="BA112" s="471"/>
      <c r="BB112" s="471"/>
      <c r="BC112" s="480" t="s">
        <v>3650</v>
      </c>
      <c r="BD112" s="471"/>
      <c r="BE112" s="471"/>
      <c r="BF112" s="480" t="s">
        <v>682</v>
      </c>
      <c r="BG112" s="471"/>
      <c r="BH112" s="471"/>
      <c r="BI112" s="480" t="s">
        <v>1657</v>
      </c>
      <c r="BL112" s="471"/>
      <c r="BN112" s="552" t="s">
        <v>2716</v>
      </c>
      <c r="BO112" s="390"/>
      <c r="BP112" s="390"/>
      <c r="BQ112" s="241">
        <v>509.8</v>
      </c>
      <c r="BR112" s="514">
        <v>3</v>
      </c>
      <c r="BT112" s="516" t="s">
        <v>21</v>
      </c>
      <c r="BU112" s="211"/>
      <c r="BW112" s="241">
        <v>113.2</v>
      </c>
      <c r="BX112" s="514">
        <v>3</v>
      </c>
      <c r="BZ112" s="518" t="s">
        <v>1667</v>
      </c>
      <c r="CC112" s="529">
        <v>101.7</v>
      </c>
      <c r="CD112" s="514">
        <v>0</v>
      </c>
      <c r="CF112" s="518" t="s">
        <v>155</v>
      </c>
      <c r="CI112" s="241">
        <v>80.900000000000006</v>
      </c>
      <c r="CJ112" s="514">
        <v>2</v>
      </c>
      <c r="CL112" s="518" t="s">
        <v>633</v>
      </c>
      <c r="CO112" s="241">
        <v>278.40000000000003</v>
      </c>
      <c r="CP112" s="514">
        <v>0</v>
      </c>
      <c r="CR112" s="518" t="s">
        <v>31</v>
      </c>
      <c r="CU112" s="241">
        <v>176.20000000000002</v>
      </c>
      <c r="CV112" s="514">
        <v>3</v>
      </c>
      <c r="CX112" s="518" t="s">
        <v>3629</v>
      </c>
      <c r="DA112" s="241">
        <v>113.4</v>
      </c>
      <c r="DB112" s="514">
        <v>3</v>
      </c>
      <c r="DD112" s="518" t="s">
        <v>1657</v>
      </c>
      <c r="DG112" s="241">
        <v>52.5</v>
      </c>
      <c r="DH112" s="514">
        <v>0</v>
      </c>
      <c r="DJ112" s="518" t="s">
        <v>3648</v>
      </c>
      <c r="DM112" s="241">
        <v>48.099999999999994</v>
      </c>
      <c r="DN112" s="514">
        <v>0</v>
      </c>
      <c r="DP112" s="518" t="s">
        <v>1343</v>
      </c>
      <c r="DS112" s="241">
        <v>331.6</v>
      </c>
      <c r="DT112" s="514">
        <v>2</v>
      </c>
      <c r="DV112" s="518" t="s">
        <v>2709</v>
      </c>
      <c r="DY112" s="241">
        <v>600</v>
      </c>
      <c r="DZ112" s="514">
        <v>3</v>
      </c>
      <c r="EB112" s="518" t="s">
        <v>1343</v>
      </c>
      <c r="EE112" s="246">
        <v>604.39999999999986</v>
      </c>
      <c r="EF112" s="56">
        <v>0</v>
      </c>
      <c r="EH112" s="518" t="s">
        <v>1665</v>
      </c>
      <c r="EK112" s="241">
        <v>22.5</v>
      </c>
      <c r="EL112" s="514">
        <v>3</v>
      </c>
      <c r="EN112" s="518" t="s">
        <v>682</v>
      </c>
      <c r="EQ112" s="246">
        <v>6.5</v>
      </c>
      <c r="ER112" s="56">
        <v>3</v>
      </c>
      <c r="ET112" s="518" t="s">
        <v>2733</v>
      </c>
      <c r="EW112" s="246">
        <v>518.1</v>
      </c>
      <c r="EX112" s="56">
        <v>3</v>
      </c>
      <c r="EZ112" s="518" t="s">
        <v>1349</v>
      </c>
      <c r="FA112" s="390"/>
      <c r="FB112" s="390"/>
      <c r="FC112" s="241">
        <v>748.40000000000009</v>
      </c>
      <c r="FD112" s="514">
        <v>2</v>
      </c>
      <c r="FE112" s="390"/>
      <c r="FF112" s="518" t="s">
        <v>3650</v>
      </c>
      <c r="FG112" s="390"/>
      <c r="FH112" s="390"/>
      <c r="FI112" s="246">
        <v>111.10000000000001</v>
      </c>
      <c r="FJ112" s="56">
        <v>0</v>
      </c>
      <c r="FK112" s="390"/>
      <c r="FL112" s="518" t="s">
        <v>1349</v>
      </c>
      <c r="FM112" s="390"/>
      <c r="FN112" s="390"/>
      <c r="FO112" s="246">
        <v>446.9</v>
      </c>
      <c r="FP112" s="56">
        <v>2</v>
      </c>
      <c r="FQ112" s="390"/>
      <c r="FR112" s="518" t="s">
        <v>2200</v>
      </c>
      <c r="FS112" s="390"/>
      <c r="FT112" s="390"/>
      <c r="FU112" s="246">
        <v>321.5</v>
      </c>
      <c r="FV112" s="56">
        <v>0</v>
      </c>
      <c r="FX112" s="480" t="s">
        <v>15</v>
      </c>
      <c r="GA112" s="241">
        <v>440.8</v>
      </c>
      <c r="GB112" s="514">
        <v>3</v>
      </c>
      <c r="GD112" s="480" t="s">
        <v>1344</v>
      </c>
      <c r="GG112" s="246">
        <v>478.3</v>
      </c>
      <c r="GH112" s="56">
        <v>0</v>
      </c>
    </row>
    <row r="113" spans="1:220" s="482" customFormat="1" ht="16.5">
      <c r="A113" s="480"/>
      <c r="D113" s="241"/>
      <c r="E113" s="514"/>
      <c r="G113" s="480"/>
      <c r="J113" s="241"/>
      <c r="K113" s="514"/>
      <c r="M113" s="480"/>
      <c r="P113" s="246"/>
      <c r="Q113" s="56"/>
      <c r="S113" s="480"/>
      <c r="V113" s="246"/>
      <c r="W113" s="56"/>
      <c r="Y113" s="517" t="s">
        <v>14</v>
      </c>
      <c r="Z113" s="523" t="s">
        <v>4006</v>
      </c>
      <c r="AD113" s="524">
        <f>$AR$354</f>
        <v>40</v>
      </c>
      <c r="AE113" s="314">
        <f>$E$354</f>
        <v>7552.2999999999993</v>
      </c>
      <c r="AH113" s="480"/>
      <c r="AI113" s="471"/>
      <c r="AJ113" s="471"/>
      <c r="AK113" s="480"/>
      <c r="AL113" s="471"/>
      <c r="AM113" s="471"/>
      <c r="AN113" s="480"/>
      <c r="AO113" s="471"/>
      <c r="AP113" s="471"/>
      <c r="AQ113" s="480"/>
      <c r="AR113" s="471"/>
      <c r="AS113" s="471"/>
      <c r="AT113" s="480"/>
      <c r="AU113" s="471"/>
      <c r="AV113" s="471"/>
      <c r="AW113" s="480"/>
      <c r="AX113" s="471"/>
      <c r="AY113" s="471"/>
      <c r="AZ113" s="480"/>
      <c r="BA113" s="471"/>
      <c r="BB113" s="471"/>
      <c r="BC113" s="480"/>
      <c r="BD113" s="471"/>
      <c r="BE113" s="471"/>
      <c r="BF113" s="480"/>
      <c r="BG113" s="471"/>
      <c r="BH113" s="471"/>
      <c r="BI113" s="480"/>
      <c r="BL113" s="471"/>
      <c r="BN113" s="552"/>
      <c r="BO113" s="390"/>
      <c r="BP113" s="390"/>
      <c r="BQ113" s="241"/>
      <c r="BR113" s="514"/>
      <c r="BT113" s="516"/>
      <c r="BU113" s="211"/>
      <c r="BW113" s="241"/>
      <c r="BX113" s="514"/>
      <c r="BZ113" s="518"/>
      <c r="CC113" s="529"/>
      <c r="CD113" s="514"/>
      <c r="CF113" s="518"/>
      <c r="CI113" s="241"/>
      <c r="CJ113" s="514"/>
      <c r="CL113" s="518"/>
      <c r="CO113" s="241"/>
      <c r="CP113" s="514"/>
      <c r="CR113" s="518"/>
      <c r="CU113" s="241"/>
      <c r="CV113" s="514"/>
      <c r="CX113" s="518"/>
      <c r="DA113" s="241"/>
      <c r="DB113" s="514"/>
      <c r="DD113" s="518"/>
      <c r="DG113" s="241"/>
      <c r="DH113" s="514"/>
      <c r="DJ113" s="518"/>
      <c r="DM113" s="241"/>
      <c r="DN113" s="514"/>
      <c r="DP113" s="518"/>
      <c r="DS113" s="241"/>
      <c r="DT113" s="514"/>
      <c r="DV113" s="518"/>
      <c r="DY113" s="241"/>
      <c r="DZ113" s="514"/>
      <c r="EB113" s="518"/>
      <c r="EE113" s="246"/>
      <c r="EF113" s="56"/>
      <c r="EH113" s="518"/>
      <c r="EK113" s="241"/>
      <c r="EL113" s="514"/>
      <c r="EN113" s="518"/>
      <c r="EQ113" s="246"/>
      <c r="ER113" s="56"/>
      <c r="ET113" s="518"/>
      <c r="EW113" s="246"/>
      <c r="EX113" s="56"/>
      <c r="EZ113" s="518"/>
      <c r="FA113" s="390"/>
      <c r="FB113" s="390"/>
      <c r="FC113" s="241"/>
      <c r="FD113" s="514"/>
      <c r="FE113" s="390"/>
      <c r="FF113" s="518"/>
      <c r="FG113" s="390"/>
      <c r="FH113" s="390"/>
      <c r="FI113" s="246"/>
      <c r="FJ113" s="56"/>
      <c r="FK113" s="390"/>
      <c r="FL113" s="518"/>
      <c r="FM113" s="390"/>
      <c r="FN113" s="390"/>
      <c r="FO113" s="246"/>
      <c r="FP113" s="56"/>
      <c r="FQ113" s="390"/>
      <c r="FR113" s="518"/>
      <c r="FS113" s="390"/>
      <c r="FT113" s="390"/>
      <c r="FU113" s="246"/>
      <c r="FV113" s="56"/>
      <c r="FX113" s="480"/>
      <c r="GA113" s="241"/>
      <c r="GB113" s="514"/>
      <c r="GD113" s="480"/>
      <c r="GG113" s="246"/>
      <c r="GH113" s="56"/>
    </row>
    <row r="114" spans="1:220" s="482" customFormat="1" ht="16.5">
      <c r="A114" s="480" t="s">
        <v>1665</v>
      </c>
      <c r="D114" s="241">
        <f>'Punten per wedstrijd'!J164</f>
        <v>119.1</v>
      </c>
      <c r="E114" s="514">
        <v>0</v>
      </c>
      <c r="G114" s="480" t="s">
        <v>1667</v>
      </c>
      <c r="J114" s="241">
        <f>'Punten per wedstrijd'!J208</f>
        <v>594</v>
      </c>
      <c r="K114" s="514">
        <v>3</v>
      </c>
      <c r="M114" s="480" t="s">
        <v>682</v>
      </c>
      <c r="P114" s="246">
        <f>'Punten per wedstrijd'!N90</f>
        <v>491</v>
      </c>
      <c r="Q114" s="56">
        <v>1</v>
      </c>
      <c r="S114" s="480" t="s">
        <v>3651</v>
      </c>
      <c r="V114" s="246">
        <f>'Punten per wedstrijd'!N127</f>
        <v>520.4</v>
      </c>
      <c r="W114" s="56">
        <v>1</v>
      </c>
      <c r="Y114" s="517" t="s">
        <v>16</v>
      </c>
      <c r="Z114" s="523" t="s">
        <v>4028</v>
      </c>
      <c r="AD114" s="524">
        <f>$AR$395</f>
        <v>38</v>
      </c>
      <c r="AE114" s="314">
        <f>$E$395</f>
        <v>6954.3000000000011</v>
      </c>
      <c r="AH114" s="480" t="s">
        <v>3647</v>
      </c>
      <c r="AI114" s="471"/>
      <c r="AJ114" s="471"/>
      <c r="AK114" s="480" t="s">
        <v>1343</v>
      </c>
      <c r="AL114" s="471"/>
      <c r="AM114" s="471"/>
      <c r="AN114" s="480" t="s">
        <v>1665</v>
      </c>
      <c r="AO114" s="471"/>
      <c r="AP114" s="471"/>
      <c r="AQ114" s="480" t="s">
        <v>15</v>
      </c>
      <c r="AR114" s="471"/>
      <c r="AS114" s="471"/>
      <c r="AT114" s="480" t="s">
        <v>667</v>
      </c>
      <c r="AU114" s="471"/>
      <c r="AV114" s="471"/>
      <c r="AW114" s="480" t="s">
        <v>2200</v>
      </c>
      <c r="AX114" s="471"/>
      <c r="AY114" s="471"/>
      <c r="AZ114" s="480" t="s">
        <v>21</v>
      </c>
      <c r="BA114" s="471"/>
      <c r="BB114" s="471"/>
      <c r="BC114" s="480" t="s">
        <v>2198</v>
      </c>
      <c r="BD114" s="471"/>
      <c r="BE114" s="471"/>
      <c r="BF114" s="480" t="s">
        <v>3650</v>
      </c>
      <c r="BG114" s="471"/>
      <c r="BH114" s="471"/>
      <c r="BI114" s="480" t="s">
        <v>15</v>
      </c>
      <c r="BL114" s="471"/>
      <c r="BN114" s="552" t="s">
        <v>2196</v>
      </c>
      <c r="BO114" s="390"/>
      <c r="BP114" s="390"/>
      <c r="BQ114" s="241">
        <v>299.30000000000007</v>
      </c>
      <c r="BR114" s="514">
        <v>0</v>
      </c>
      <c r="BT114" s="516" t="s">
        <v>2709</v>
      </c>
      <c r="BU114" s="211"/>
      <c r="BW114" s="241">
        <v>180.2</v>
      </c>
      <c r="BX114" s="514">
        <v>2</v>
      </c>
      <c r="BZ114" s="518" t="s">
        <v>2718</v>
      </c>
      <c r="CC114" s="529">
        <v>107.1</v>
      </c>
      <c r="CD114" s="514">
        <v>3</v>
      </c>
      <c r="CF114" s="518" t="s">
        <v>15</v>
      </c>
      <c r="CI114" s="241">
        <v>29</v>
      </c>
      <c r="CJ114" s="514">
        <v>0</v>
      </c>
      <c r="CL114" s="518" t="s">
        <v>667</v>
      </c>
      <c r="CO114" s="241">
        <v>611.25</v>
      </c>
      <c r="CP114" s="514">
        <v>0</v>
      </c>
      <c r="CR114" s="518" t="s">
        <v>1657</v>
      </c>
      <c r="CU114" s="241">
        <v>69.900000000000006</v>
      </c>
      <c r="CV114" s="514">
        <v>1</v>
      </c>
      <c r="CX114" s="518" t="s">
        <v>1343</v>
      </c>
      <c r="DA114" s="241">
        <v>19.599999999999998</v>
      </c>
      <c r="DB114" s="514">
        <v>0</v>
      </c>
      <c r="DD114" s="518" t="s">
        <v>633</v>
      </c>
      <c r="DG114" s="241">
        <v>118.99999999999999</v>
      </c>
      <c r="DH114" s="514">
        <v>0</v>
      </c>
      <c r="DJ114" s="518" t="s">
        <v>651</v>
      </c>
      <c r="DM114" s="241">
        <v>129.19999999999999</v>
      </c>
      <c r="DN114" s="514">
        <v>1</v>
      </c>
      <c r="DP114" s="518" t="s">
        <v>2200</v>
      </c>
      <c r="DS114" s="241">
        <v>495.70000000000005</v>
      </c>
      <c r="DT114" s="514">
        <v>3</v>
      </c>
      <c r="DV114" s="518" t="s">
        <v>651</v>
      </c>
      <c r="DY114" s="241">
        <v>385.4</v>
      </c>
      <c r="DZ114" s="514">
        <v>1</v>
      </c>
      <c r="EB114" s="518" t="s">
        <v>2709</v>
      </c>
      <c r="EE114" s="246">
        <v>730.9</v>
      </c>
      <c r="EF114" s="56">
        <v>1</v>
      </c>
      <c r="EH114" s="518" t="s">
        <v>15</v>
      </c>
      <c r="EK114" s="241">
        <v>0</v>
      </c>
      <c r="EL114" s="514">
        <v>1</v>
      </c>
      <c r="EN114" s="518" t="s">
        <v>3647</v>
      </c>
      <c r="EQ114" s="246">
        <v>27.500000000000004</v>
      </c>
      <c r="ER114" s="56">
        <v>2</v>
      </c>
      <c r="ET114" s="518" t="s">
        <v>682</v>
      </c>
      <c r="EW114" s="246">
        <v>392.5</v>
      </c>
      <c r="EX114" s="56">
        <v>0</v>
      </c>
      <c r="EZ114" s="518" t="s">
        <v>1344</v>
      </c>
      <c r="FA114" s="390"/>
      <c r="FB114" s="390"/>
      <c r="FC114" s="241">
        <v>1023</v>
      </c>
      <c r="FD114" s="514">
        <v>2</v>
      </c>
      <c r="FE114" s="390"/>
      <c r="FF114" s="518" t="s">
        <v>2711</v>
      </c>
      <c r="FG114" s="390"/>
      <c r="FH114" s="390"/>
      <c r="FI114" s="246">
        <v>45.5</v>
      </c>
      <c r="FJ114" s="56">
        <v>0</v>
      </c>
      <c r="FK114" s="390"/>
      <c r="FL114" s="518" t="s">
        <v>2198</v>
      </c>
      <c r="FM114" s="390"/>
      <c r="FN114" s="390"/>
      <c r="FO114" s="246">
        <v>41.099999999999994</v>
      </c>
      <c r="FP114" s="56">
        <v>0</v>
      </c>
      <c r="FQ114" s="390"/>
      <c r="FR114" s="518" t="s">
        <v>142</v>
      </c>
      <c r="FS114" s="390"/>
      <c r="FT114" s="390"/>
      <c r="FU114" s="246">
        <v>129.30000000000001</v>
      </c>
      <c r="FV114" s="56">
        <v>0</v>
      </c>
      <c r="FX114" s="480" t="s">
        <v>2718</v>
      </c>
      <c r="GA114" s="241">
        <v>392.1</v>
      </c>
      <c r="GB114" s="514">
        <v>3</v>
      </c>
      <c r="GD114" s="480" t="s">
        <v>1343</v>
      </c>
      <c r="GG114" s="246">
        <v>624.5</v>
      </c>
      <c r="GH114" s="56">
        <v>3</v>
      </c>
    </row>
    <row r="115" spans="1:220" s="482" customFormat="1" ht="16.5">
      <c r="A115" s="480" t="s">
        <v>3648</v>
      </c>
      <c r="D115" s="241">
        <f>'Punten per wedstrijd'!J253</f>
        <v>721.00000000000011</v>
      </c>
      <c r="E115" s="514">
        <v>3</v>
      </c>
      <c r="G115" s="480" t="s">
        <v>3651</v>
      </c>
      <c r="J115" s="241">
        <f>'Punten per wedstrijd'!J267</f>
        <v>151.4</v>
      </c>
      <c r="K115" s="514">
        <v>0</v>
      </c>
      <c r="M115" s="480" t="s">
        <v>31</v>
      </c>
      <c r="P115" s="246">
        <f>'Punten per wedstrijd'!N114</f>
        <v>549.79999999999995</v>
      </c>
      <c r="Q115" s="56">
        <v>2</v>
      </c>
      <c r="S115" s="480" t="s">
        <v>2733</v>
      </c>
      <c r="V115" s="246">
        <f>'Punten per wedstrijd'!N60</f>
        <v>574.20000000000005</v>
      </c>
      <c r="W115" s="56">
        <v>2</v>
      </c>
      <c r="Y115" s="517" t="s">
        <v>18</v>
      </c>
      <c r="Z115" s="523" t="s">
        <v>3010</v>
      </c>
      <c r="AD115" s="524">
        <f>$AR$404</f>
        <v>37</v>
      </c>
      <c r="AE115" s="314">
        <f>$E$404</f>
        <v>7077.5999999999985</v>
      </c>
      <c r="AH115" s="480" t="s">
        <v>1658</v>
      </c>
      <c r="AI115" s="471"/>
      <c r="AJ115" s="471"/>
      <c r="AK115" s="480" t="s">
        <v>1667</v>
      </c>
      <c r="AL115" s="471"/>
      <c r="AM115" s="471"/>
      <c r="AN115" s="480" t="s">
        <v>633</v>
      </c>
      <c r="AO115" s="471"/>
      <c r="AP115" s="471"/>
      <c r="AQ115" s="480" t="s">
        <v>3629</v>
      </c>
      <c r="AR115" s="471"/>
      <c r="AS115" s="471"/>
      <c r="AT115" s="480" t="s">
        <v>1658</v>
      </c>
      <c r="AU115" s="471"/>
      <c r="AV115" s="471"/>
      <c r="AW115" s="480" t="s">
        <v>1344</v>
      </c>
      <c r="AX115" s="471"/>
      <c r="AY115" s="471"/>
      <c r="AZ115" s="480" t="s">
        <v>2711</v>
      </c>
      <c r="BA115" s="471"/>
      <c r="BB115" s="471"/>
      <c r="BC115" s="480" t="s">
        <v>3647</v>
      </c>
      <c r="BD115" s="471"/>
      <c r="BE115" s="471"/>
      <c r="BF115" s="480" t="s">
        <v>633</v>
      </c>
      <c r="BG115" s="471"/>
      <c r="BH115" s="471"/>
      <c r="BI115" s="480" t="s">
        <v>3640</v>
      </c>
      <c r="BL115" s="471"/>
      <c r="BN115" s="552" t="s">
        <v>651</v>
      </c>
      <c r="BO115" s="390"/>
      <c r="BP115" s="390"/>
      <c r="BQ115" s="241">
        <v>450.19999999999993</v>
      </c>
      <c r="BR115" s="514">
        <v>3</v>
      </c>
      <c r="BT115" s="516" t="s">
        <v>2196</v>
      </c>
      <c r="BU115" s="211"/>
      <c r="BW115" s="241">
        <v>156.4</v>
      </c>
      <c r="BX115" s="514">
        <v>1</v>
      </c>
      <c r="BZ115" s="518" t="s">
        <v>3629</v>
      </c>
      <c r="CC115" s="529">
        <v>85.3</v>
      </c>
      <c r="CD115" s="514">
        <v>0</v>
      </c>
      <c r="CF115" s="518" t="s">
        <v>2728</v>
      </c>
      <c r="CI115" s="241">
        <v>60</v>
      </c>
      <c r="CJ115" s="514">
        <v>3</v>
      </c>
      <c r="CL115" s="518" t="s">
        <v>155</v>
      </c>
      <c r="CO115" s="241">
        <v>905.09999999999991</v>
      </c>
      <c r="CP115" s="514">
        <v>3</v>
      </c>
      <c r="CR115" s="518" t="s">
        <v>2196</v>
      </c>
      <c r="CU115" s="241">
        <v>78.300000000000011</v>
      </c>
      <c r="CV115" s="514">
        <v>2</v>
      </c>
      <c r="CX115" s="518" t="s">
        <v>2716</v>
      </c>
      <c r="DA115" s="241">
        <v>104.19999999999999</v>
      </c>
      <c r="DB115" s="514">
        <v>3</v>
      </c>
      <c r="DD115" s="518" t="s">
        <v>2212</v>
      </c>
      <c r="DG115" s="241">
        <v>186.7</v>
      </c>
      <c r="DH115" s="514">
        <v>3</v>
      </c>
      <c r="DJ115" s="518" t="s">
        <v>3644</v>
      </c>
      <c r="DM115" s="241">
        <v>145.1</v>
      </c>
      <c r="DN115" s="514">
        <v>2</v>
      </c>
      <c r="DP115" s="518" t="s">
        <v>2728</v>
      </c>
      <c r="DS115" s="241">
        <v>279.2</v>
      </c>
      <c r="DT115" s="514">
        <v>0</v>
      </c>
      <c r="DV115" s="518" t="s">
        <v>2200</v>
      </c>
      <c r="DY115" s="241">
        <v>406.09999999999997</v>
      </c>
      <c r="DZ115" s="514">
        <v>2</v>
      </c>
      <c r="EB115" s="518" t="s">
        <v>1349</v>
      </c>
      <c r="EE115" s="246">
        <v>867.00000000000011</v>
      </c>
      <c r="EF115" s="56">
        <v>2</v>
      </c>
      <c r="EH115" s="518" t="s">
        <v>3644</v>
      </c>
      <c r="EK115" s="241">
        <v>0</v>
      </c>
      <c r="EL115" s="514">
        <v>1</v>
      </c>
      <c r="EN115" s="518" t="s">
        <v>667</v>
      </c>
      <c r="EQ115" s="246">
        <v>24.6</v>
      </c>
      <c r="ER115" s="56">
        <v>1</v>
      </c>
      <c r="ET115" s="518" t="s">
        <v>3644</v>
      </c>
      <c r="EW115" s="246">
        <v>560.4</v>
      </c>
      <c r="EX115" s="56">
        <v>3</v>
      </c>
      <c r="EZ115" s="518" t="s">
        <v>142</v>
      </c>
      <c r="FA115" s="390"/>
      <c r="FB115" s="390"/>
      <c r="FC115" s="241">
        <v>972.2</v>
      </c>
      <c r="FD115" s="514">
        <v>1</v>
      </c>
      <c r="FE115" s="390"/>
      <c r="FF115" s="518" t="s">
        <v>2718</v>
      </c>
      <c r="FG115" s="390"/>
      <c r="FH115" s="390"/>
      <c r="FI115" s="246">
        <v>454.6</v>
      </c>
      <c r="FJ115" s="56">
        <v>3</v>
      </c>
      <c r="FK115" s="390"/>
      <c r="FL115" s="518" t="s">
        <v>3644</v>
      </c>
      <c r="FM115" s="390"/>
      <c r="FN115" s="390"/>
      <c r="FO115" s="246">
        <v>559.4</v>
      </c>
      <c r="FP115" s="56">
        <v>3</v>
      </c>
      <c r="FQ115" s="390"/>
      <c r="FR115" s="518" t="s">
        <v>3647</v>
      </c>
      <c r="FS115" s="390"/>
      <c r="FT115" s="390"/>
      <c r="FU115" s="246">
        <v>235</v>
      </c>
      <c r="FV115" s="56">
        <v>3</v>
      </c>
      <c r="FX115" s="480" t="s">
        <v>682</v>
      </c>
      <c r="GA115" s="241">
        <v>308.39999999999998</v>
      </c>
      <c r="GB115" s="514">
        <v>0</v>
      </c>
      <c r="GD115" s="480" t="s">
        <v>1657</v>
      </c>
      <c r="GG115" s="246">
        <v>332</v>
      </c>
      <c r="GH115" s="56">
        <v>0</v>
      </c>
    </row>
    <row r="116" spans="1:220" s="482" customFormat="1" ht="16.5">
      <c r="A116" s="480"/>
      <c r="D116" s="241"/>
      <c r="E116" s="514"/>
      <c r="G116" s="480"/>
      <c r="J116" s="241"/>
      <c r="K116" s="514"/>
      <c r="M116" s="480"/>
      <c r="P116" s="246"/>
      <c r="Q116" s="56"/>
      <c r="S116" s="480"/>
      <c r="V116" s="246"/>
      <c r="W116" s="56"/>
      <c r="Y116" s="517" t="s">
        <v>20</v>
      </c>
      <c r="Z116" s="523" t="s">
        <v>3015</v>
      </c>
      <c r="AD116" s="524">
        <f>$AR$396</f>
        <v>36</v>
      </c>
      <c r="AE116" s="314">
        <f>$E$396</f>
        <v>7607.7000000000007</v>
      </c>
      <c r="AH116" s="480"/>
      <c r="AI116" s="471"/>
      <c r="AJ116" s="471"/>
      <c r="AK116" s="480"/>
      <c r="AL116" s="471"/>
      <c r="AM116" s="471"/>
      <c r="AN116" s="480"/>
      <c r="AO116" s="471"/>
      <c r="AP116" s="471"/>
      <c r="AQ116" s="480"/>
      <c r="AR116" s="471"/>
      <c r="AS116" s="471"/>
      <c r="AT116" s="480"/>
      <c r="AU116" s="471"/>
      <c r="AV116" s="471"/>
      <c r="AW116" s="480"/>
      <c r="AX116" s="471"/>
      <c r="AY116" s="471"/>
      <c r="AZ116" s="480"/>
      <c r="BA116" s="471"/>
      <c r="BB116" s="471"/>
      <c r="BC116" s="480"/>
      <c r="BD116" s="471"/>
      <c r="BE116" s="471"/>
      <c r="BF116" s="480"/>
      <c r="BG116" s="471"/>
      <c r="BH116" s="471"/>
      <c r="BI116" s="480"/>
      <c r="BL116" s="471"/>
      <c r="BN116" s="552"/>
      <c r="BO116" s="390"/>
      <c r="BP116" s="390"/>
      <c r="BQ116" s="241"/>
      <c r="BR116" s="514"/>
      <c r="BT116" s="516"/>
      <c r="BU116" s="211"/>
      <c r="BW116" s="241"/>
      <c r="BX116" s="514"/>
      <c r="BZ116" s="518"/>
      <c r="CC116" s="529"/>
      <c r="CD116" s="514"/>
      <c r="CF116" s="518"/>
      <c r="CI116" s="241"/>
      <c r="CJ116" s="514"/>
      <c r="CL116" s="518"/>
      <c r="CO116" s="241"/>
      <c r="CP116" s="514"/>
      <c r="CR116" s="518"/>
      <c r="CU116" s="241"/>
      <c r="CV116" s="514"/>
      <c r="CX116" s="518"/>
      <c r="DA116" s="241"/>
      <c r="DB116" s="514"/>
      <c r="DD116" s="518"/>
      <c r="DG116" s="241"/>
      <c r="DH116" s="514"/>
      <c r="DJ116" s="518"/>
      <c r="DM116" s="241"/>
      <c r="DN116" s="514"/>
      <c r="DP116" s="518"/>
      <c r="DS116" s="241"/>
      <c r="DT116" s="514"/>
      <c r="DV116" s="518"/>
      <c r="DY116" s="241"/>
      <c r="DZ116" s="514"/>
      <c r="EB116" s="518"/>
      <c r="EE116" s="246"/>
      <c r="EF116" s="56"/>
      <c r="EH116" s="518"/>
      <c r="EK116" s="241"/>
      <c r="EL116" s="514"/>
      <c r="EN116" s="518"/>
      <c r="EQ116" s="246"/>
      <c r="ER116" s="56"/>
      <c r="ET116" s="518"/>
      <c r="EW116" s="246"/>
      <c r="EX116" s="56"/>
      <c r="EZ116" s="518"/>
      <c r="FA116" s="390"/>
      <c r="FB116" s="390"/>
      <c r="FC116" s="241"/>
      <c r="FD116" s="514"/>
      <c r="FE116" s="390"/>
      <c r="FF116" s="518"/>
      <c r="FG116" s="390"/>
      <c r="FH116" s="390"/>
      <c r="FI116" s="246"/>
      <c r="FJ116" s="56"/>
      <c r="FK116" s="390"/>
      <c r="FL116" s="518"/>
      <c r="FM116" s="390"/>
      <c r="FN116" s="390"/>
      <c r="FO116" s="246"/>
      <c r="FP116" s="56"/>
      <c r="FQ116" s="390"/>
      <c r="FR116" s="518"/>
      <c r="FS116" s="390"/>
      <c r="FT116" s="390"/>
      <c r="FU116" s="246"/>
      <c r="FV116" s="56"/>
      <c r="FX116" s="480"/>
      <c r="GA116" s="241"/>
      <c r="GB116" s="514"/>
      <c r="GD116" s="480"/>
      <c r="GG116" s="246"/>
      <c r="GH116" s="56"/>
    </row>
    <row r="117" spans="1:220" s="482" customFormat="1" ht="16.5">
      <c r="A117" s="480" t="s">
        <v>1657</v>
      </c>
      <c r="D117" s="241">
        <f>'Punten per wedstrijd'!J145</f>
        <v>260.10000000000002</v>
      </c>
      <c r="E117" s="514">
        <v>3</v>
      </c>
      <c r="G117" s="480" t="s">
        <v>21</v>
      </c>
      <c r="J117" s="241">
        <f>'Punten per wedstrijd'!J205</f>
        <v>557.09999999999991</v>
      </c>
      <c r="K117" s="514">
        <v>0</v>
      </c>
      <c r="M117" s="480" t="s">
        <v>3648</v>
      </c>
      <c r="P117" s="246">
        <f>'Punten per wedstrijd'!N113</f>
        <v>616.5</v>
      </c>
      <c r="Q117" s="56">
        <v>3</v>
      </c>
      <c r="S117" s="480" t="s">
        <v>2200</v>
      </c>
      <c r="V117" s="246">
        <f>'Punten per wedstrijd'!N56</f>
        <v>524.1</v>
      </c>
      <c r="W117" s="56">
        <v>1</v>
      </c>
      <c r="Y117" s="517" t="s">
        <v>22</v>
      </c>
      <c r="Z117" s="523" t="s">
        <v>4002</v>
      </c>
      <c r="AD117" s="524">
        <f>$AR$348</f>
        <v>36</v>
      </c>
      <c r="AE117" s="314">
        <f>$E$348</f>
        <v>7305.7000000000007</v>
      </c>
      <c r="AH117" s="480" t="s">
        <v>668</v>
      </c>
      <c r="AI117" s="471"/>
      <c r="AJ117" s="471"/>
      <c r="AK117" s="480" t="s">
        <v>682</v>
      </c>
      <c r="AL117" s="471"/>
      <c r="AM117" s="471"/>
      <c r="AN117" s="480" t="s">
        <v>1349</v>
      </c>
      <c r="AO117" s="471"/>
      <c r="AP117" s="471"/>
      <c r="AQ117" s="480" t="s">
        <v>2198</v>
      </c>
      <c r="AR117" s="471"/>
      <c r="AS117" s="471"/>
      <c r="AT117" s="480" t="s">
        <v>1349</v>
      </c>
      <c r="AU117" s="471"/>
      <c r="AV117" s="471"/>
      <c r="AW117" s="480" t="s">
        <v>2718</v>
      </c>
      <c r="AX117" s="471"/>
      <c r="AY117" s="471"/>
      <c r="AZ117" s="480" t="s">
        <v>3650</v>
      </c>
      <c r="BA117" s="471"/>
      <c r="BB117" s="471"/>
      <c r="BC117" s="480" t="s">
        <v>2711</v>
      </c>
      <c r="BD117" s="471"/>
      <c r="BE117" s="471"/>
      <c r="BF117" s="480" t="s">
        <v>3629</v>
      </c>
      <c r="BG117" s="471"/>
      <c r="BH117" s="471"/>
      <c r="BI117" s="480" t="s">
        <v>1658</v>
      </c>
      <c r="BL117" s="471"/>
      <c r="BN117" s="552" t="s">
        <v>2212</v>
      </c>
      <c r="BO117" s="390"/>
      <c r="BP117" s="390"/>
      <c r="BQ117" s="241">
        <v>262.89999999999998</v>
      </c>
      <c r="BR117" s="514">
        <v>0</v>
      </c>
      <c r="BT117" s="516" t="s">
        <v>2711</v>
      </c>
      <c r="BU117" s="211"/>
      <c r="BW117" s="241">
        <v>410.29999999999995</v>
      </c>
      <c r="BX117" s="514">
        <v>3</v>
      </c>
      <c r="BZ117" s="518" t="s">
        <v>2728</v>
      </c>
      <c r="CC117" s="529">
        <v>34.799999999999997</v>
      </c>
      <c r="CD117" s="514">
        <v>3</v>
      </c>
      <c r="CF117" s="518" t="s">
        <v>2198</v>
      </c>
      <c r="CI117" s="241">
        <v>183.6</v>
      </c>
      <c r="CJ117" s="514">
        <v>3</v>
      </c>
      <c r="CL117" s="518" t="s">
        <v>651</v>
      </c>
      <c r="CO117" s="241">
        <v>527.00000000000011</v>
      </c>
      <c r="CP117" s="514">
        <v>3</v>
      </c>
      <c r="CR117" s="518" t="s">
        <v>2716</v>
      </c>
      <c r="CU117" s="241">
        <v>183.79999999999998</v>
      </c>
      <c r="CV117" s="514">
        <v>0</v>
      </c>
      <c r="CX117" s="518" t="s">
        <v>2196</v>
      </c>
      <c r="DA117" s="241">
        <v>152.80000000000001</v>
      </c>
      <c r="DB117" s="514">
        <v>3</v>
      </c>
      <c r="DD117" s="518" t="s">
        <v>3648</v>
      </c>
      <c r="DG117" s="241">
        <v>156.5</v>
      </c>
      <c r="DH117" s="514">
        <v>0</v>
      </c>
      <c r="DJ117" s="518" t="s">
        <v>667</v>
      </c>
      <c r="DM117" s="241">
        <v>135.1</v>
      </c>
      <c r="DN117" s="514">
        <v>3</v>
      </c>
      <c r="DP117" s="518" t="s">
        <v>682</v>
      </c>
      <c r="DS117" s="241">
        <v>312.2</v>
      </c>
      <c r="DT117" s="514">
        <v>0</v>
      </c>
      <c r="DV117" s="518" t="s">
        <v>1343</v>
      </c>
      <c r="DY117" s="241">
        <v>660.5</v>
      </c>
      <c r="DZ117" s="514">
        <v>2</v>
      </c>
      <c r="EB117" s="518" t="s">
        <v>1344</v>
      </c>
      <c r="EE117" s="246">
        <v>768.1</v>
      </c>
      <c r="EF117" s="56">
        <v>1</v>
      </c>
      <c r="EH117" s="518" t="s">
        <v>651</v>
      </c>
      <c r="EK117" s="241">
        <v>16.900000000000002</v>
      </c>
      <c r="EL117" s="514">
        <v>3</v>
      </c>
      <c r="EN117" s="518" t="s">
        <v>1344</v>
      </c>
      <c r="EQ117" s="246">
        <v>18</v>
      </c>
      <c r="ER117" s="56">
        <v>0</v>
      </c>
      <c r="ET117" s="518" t="s">
        <v>3640</v>
      </c>
      <c r="EW117" s="246">
        <v>373.95</v>
      </c>
      <c r="EX117" s="56">
        <v>0</v>
      </c>
      <c r="EZ117" s="518" t="s">
        <v>1657</v>
      </c>
      <c r="FA117" s="390"/>
      <c r="FB117" s="390"/>
      <c r="FC117" s="241">
        <v>889.1</v>
      </c>
      <c r="FD117" s="514">
        <v>3</v>
      </c>
      <c r="FE117" s="390"/>
      <c r="FF117" s="518" t="s">
        <v>1349</v>
      </c>
      <c r="FG117" s="390"/>
      <c r="FH117" s="390"/>
      <c r="FI117" s="246">
        <v>166.3</v>
      </c>
      <c r="FJ117" s="56">
        <v>3</v>
      </c>
      <c r="FK117" s="390"/>
      <c r="FL117" s="518" t="s">
        <v>667</v>
      </c>
      <c r="FM117" s="390"/>
      <c r="FN117" s="390"/>
      <c r="FO117" s="246">
        <v>280</v>
      </c>
      <c r="FP117" s="56">
        <v>3</v>
      </c>
      <c r="FQ117" s="390"/>
      <c r="FR117" s="518" t="s">
        <v>3648</v>
      </c>
      <c r="FS117" s="390"/>
      <c r="FT117" s="390"/>
      <c r="FU117" s="246">
        <v>303.7</v>
      </c>
      <c r="FV117" s="56">
        <v>3</v>
      </c>
      <c r="FX117" s="480" t="s">
        <v>3650</v>
      </c>
      <c r="GA117" s="241">
        <v>324.2</v>
      </c>
      <c r="GB117" s="514">
        <v>0</v>
      </c>
      <c r="GD117" s="480" t="s">
        <v>3640</v>
      </c>
      <c r="GG117" s="246">
        <v>429.40000000000003</v>
      </c>
      <c r="GH117" s="56">
        <v>0</v>
      </c>
    </row>
    <row r="118" spans="1:220" s="482" customFormat="1" ht="16.5">
      <c r="A118" s="480" t="s">
        <v>1658</v>
      </c>
      <c r="D118" s="241">
        <f>'Punten per wedstrijd'!J175</f>
        <v>205.00000000000003</v>
      </c>
      <c r="E118" s="514">
        <v>0</v>
      </c>
      <c r="G118" s="480" t="s">
        <v>3640</v>
      </c>
      <c r="J118" s="241">
        <f>'Punten per wedstrijd'!J214</f>
        <v>863.1</v>
      </c>
      <c r="K118" s="514">
        <v>3</v>
      </c>
      <c r="M118" s="480" t="s">
        <v>668</v>
      </c>
      <c r="P118" s="246">
        <f>'Punten per wedstrijd'!N78</f>
        <v>458.09999999999997</v>
      </c>
      <c r="Q118" s="56">
        <v>0</v>
      </c>
      <c r="S118" s="480" t="s">
        <v>155</v>
      </c>
      <c r="V118" s="246">
        <f>'Punten per wedstrijd'!N134</f>
        <v>573.29999999999995</v>
      </c>
      <c r="W118" s="56">
        <v>2</v>
      </c>
      <c r="Y118" s="517" t="s">
        <v>24</v>
      </c>
      <c r="Z118" s="583" t="s">
        <v>3995</v>
      </c>
      <c r="AA118" s="584"/>
      <c r="AB118" s="584"/>
      <c r="AC118" s="584"/>
      <c r="AD118" s="585">
        <f>$AR$343</f>
        <v>36</v>
      </c>
      <c r="AE118" s="586">
        <f>$E$343</f>
        <v>6107.8</v>
      </c>
      <c r="AH118" s="480" t="s">
        <v>3644</v>
      </c>
      <c r="AI118" s="471"/>
      <c r="AJ118" s="471"/>
      <c r="AK118" s="480" t="s">
        <v>1344</v>
      </c>
      <c r="AL118" s="471"/>
      <c r="AM118" s="471"/>
      <c r="AN118" s="480" t="s">
        <v>3651</v>
      </c>
      <c r="AO118" s="471"/>
      <c r="AP118" s="471"/>
      <c r="AQ118" s="480" t="s">
        <v>2709</v>
      </c>
      <c r="AR118" s="471"/>
      <c r="AS118" s="471"/>
      <c r="AT118" s="480" t="s">
        <v>651</v>
      </c>
      <c r="AU118" s="471"/>
      <c r="AV118" s="471"/>
      <c r="AW118" s="480" t="s">
        <v>668</v>
      </c>
      <c r="AX118" s="471"/>
      <c r="AY118" s="471"/>
      <c r="AZ118" s="480" t="s">
        <v>2198</v>
      </c>
      <c r="BA118" s="471"/>
      <c r="BB118" s="471"/>
      <c r="BC118" s="480" t="s">
        <v>1349</v>
      </c>
      <c r="BD118" s="471"/>
      <c r="BE118" s="471"/>
      <c r="BF118" s="480" t="s">
        <v>2198</v>
      </c>
      <c r="BG118" s="471"/>
      <c r="BH118" s="471"/>
      <c r="BI118" s="480" t="s">
        <v>142</v>
      </c>
      <c r="BL118" s="471"/>
      <c r="BN118" s="552" t="s">
        <v>15</v>
      </c>
      <c r="BO118" s="390"/>
      <c r="BP118" s="390"/>
      <c r="BQ118" s="241">
        <v>449.49999999999994</v>
      </c>
      <c r="BR118" s="514">
        <v>3</v>
      </c>
      <c r="BT118" s="516" t="s">
        <v>3651</v>
      </c>
      <c r="BU118" s="211"/>
      <c r="BW118" s="241">
        <v>135.6</v>
      </c>
      <c r="BX118" s="514">
        <v>0</v>
      </c>
      <c r="BZ118" s="518" t="s">
        <v>2711</v>
      </c>
      <c r="CC118" s="529">
        <v>0</v>
      </c>
      <c r="CD118" s="514">
        <v>0</v>
      </c>
      <c r="CF118" s="518" t="s">
        <v>1349</v>
      </c>
      <c r="CI118" s="241">
        <v>126</v>
      </c>
      <c r="CJ118" s="514">
        <v>0</v>
      </c>
      <c r="CL118" s="518" t="s">
        <v>15</v>
      </c>
      <c r="CO118" s="241">
        <v>373</v>
      </c>
      <c r="CP118" s="514">
        <v>0</v>
      </c>
      <c r="CR118" s="518" t="s">
        <v>651</v>
      </c>
      <c r="CU118" s="241">
        <v>236.69999999999996</v>
      </c>
      <c r="CV118" s="514">
        <v>3</v>
      </c>
      <c r="CX118" s="518" t="s">
        <v>2711</v>
      </c>
      <c r="DA118" s="241">
        <v>92.8</v>
      </c>
      <c r="DB118" s="514">
        <v>0</v>
      </c>
      <c r="DD118" s="518" t="s">
        <v>651</v>
      </c>
      <c r="DG118" s="241">
        <v>329.5</v>
      </c>
      <c r="DH118" s="514">
        <v>3</v>
      </c>
      <c r="DJ118" s="518" t="s">
        <v>31</v>
      </c>
      <c r="DM118" s="241">
        <v>56</v>
      </c>
      <c r="DN118" s="514">
        <v>0</v>
      </c>
      <c r="DP118" s="518" t="s">
        <v>2711</v>
      </c>
      <c r="DS118" s="241">
        <v>477.7</v>
      </c>
      <c r="DT118" s="514">
        <v>3</v>
      </c>
      <c r="DV118" s="518" t="s">
        <v>2198</v>
      </c>
      <c r="DY118" s="241">
        <v>569.60000000000014</v>
      </c>
      <c r="DZ118" s="514">
        <v>1</v>
      </c>
      <c r="EB118" s="518" t="s">
        <v>21</v>
      </c>
      <c r="EE118" s="246">
        <v>791.79999999999984</v>
      </c>
      <c r="EF118" s="56">
        <v>2</v>
      </c>
      <c r="EH118" s="518" t="s">
        <v>155</v>
      </c>
      <c r="EK118" s="241">
        <v>0</v>
      </c>
      <c r="EL118" s="514">
        <v>0</v>
      </c>
      <c r="EN118" s="518" t="s">
        <v>3640</v>
      </c>
      <c r="EQ118" s="246">
        <v>22.5</v>
      </c>
      <c r="ER118" s="56">
        <v>3</v>
      </c>
      <c r="ET118" s="518" t="s">
        <v>1657</v>
      </c>
      <c r="EW118" s="246">
        <v>511.6</v>
      </c>
      <c r="EX118" s="56">
        <v>3</v>
      </c>
      <c r="EZ118" s="518" t="s">
        <v>2212</v>
      </c>
      <c r="FA118" s="390"/>
      <c r="FB118" s="390"/>
      <c r="FC118" s="241">
        <v>673.5</v>
      </c>
      <c r="FD118" s="514">
        <v>0</v>
      </c>
      <c r="FE118" s="390"/>
      <c r="FF118" s="518" t="s">
        <v>3629</v>
      </c>
      <c r="FG118" s="390"/>
      <c r="FH118" s="390"/>
      <c r="FI118" s="246">
        <v>0</v>
      </c>
      <c r="FJ118" s="56">
        <v>0</v>
      </c>
      <c r="FK118" s="390"/>
      <c r="FL118" s="518" t="s">
        <v>2196</v>
      </c>
      <c r="FM118" s="390"/>
      <c r="FN118" s="390"/>
      <c r="FO118" s="246">
        <v>168</v>
      </c>
      <c r="FP118" s="56">
        <v>0</v>
      </c>
      <c r="FQ118" s="390"/>
      <c r="FR118" s="518" t="s">
        <v>633</v>
      </c>
      <c r="FS118" s="390"/>
      <c r="FT118" s="390"/>
      <c r="FU118" s="246">
        <v>142.5</v>
      </c>
      <c r="FV118" s="56">
        <v>0</v>
      </c>
      <c r="FX118" s="480" t="s">
        <v>2728</v>
      </c>
      <c r="GA118" s="241">
        <v>565.79999999999995</v>
      </c>
      <c r="GB118" s="514">
        <v>3</v>
      </c>
      <c r="GD118" s="480" t="s">
        <v>667</v>
      </c>
      <c r="GG118" s="246">
        <v>560.79999999999995</v>
      </c>
      <c r="GH118" s="56">
        <v>3</v>
      </c>
    </row>
    <row r="119" spans="1:220" s="482" customFormat="1" ht="16.5">
      <c r="A119" s="480"/>
      <c r="D119" s="241"/>
      <c r="E119" s="514"/>
      <c r="G119" s="480"/>
      <c r="J119" s="241"/>
      <c r="K119" s="514"/>
      <c r="M119" s="480"/>
      <c r="P119" s="246"/>
      <c r="Q119" s="56"/>
      <c r="S119" s="480"/>
      <c r="V119" s="246"/>
      <c r="W119" s="56"/>
      <c r="Y119" s="517" t="s">
        <v>26</v>
      </c>
      <c r="Z119" s="523" t="s">
        <v>1790</v>
      </c>
      <c r="AD119" s="524">
        <f>$AR$362</f>
        <v>35</v>
      </c>
      <c r="AE119" s="314">
        <f>$E$362</f>
        <v>7213.5</v>
      </c>
      <c r="AH119" s="480"/>
      <c r="AI119" s="471"/>
      <c r="AJ119" s="471"/>
      <c r="AK119" s="480"/>
      <c r="AL119" s="471"/>
      <c r="AM119" s="471"/>
      <c r="AN119" s="480"/>
      <c r="AO119" s="471"/>
      <c r="AP119" s="471"/>
      <c r="AQ119" s="480"/>
      <c r="AR119" s="471"/>
      <c r="AS119" s="471"/>
      <c r="AT119" s="480"/>
      <c r="AU119" s="471"/>
      <c r="AV119" s="471"/>
      <c r="AW119" s="480"/>
      <c r="AX119" s="471"/>
      <c r="AY119" s="471"/>
      <c r="AZ119" s="480"/>
      <c r="BA119" s="471"/>
      <c r="BB119" s="471"/>
      <c r="BC119" s="480"/>
      <c r="BD119" s="471"/>
      <c r="BE119" s="471"/>
      <c r="BF119" s="480"/>
      <c r="BG119" s="471"/>
      <c r="BH119" s="471"/>
      <c r="BI119" s="480"/>
      <c r="BL119" s="471"/>
      <c r="BN119" s="552"/>
      <c r="BO119" s="390"/>
      <c r="BP119" s="390"/>
      <c r="BQ119" s="241"/>
      <c r="BR119" s="514"/>
      <c r="BT119" s="516"/>
      <c r="BU119" s="211"/>
      <c r="BW119" s="241"/>
      <c r="BX119" s="514"/>
      <c r="BZ119" s="518"/>
      <c r="CC119" s="529"/>
      <c r="CD119" s="514"/>
      <c r="CF119" s="518"/>
      <c r="CI119" s="241"/>
      <c r="CJ119" s="514"/>
      <c r="CL119" s="518"/>
      <c r="CO119" s="241"/>
      <c r="CP119" s="514"/>
      <c r="CR119" s="518"/>
      <c r="CU119" s="241"/>
      <c r="CV119" s="514"/>
      <c r="CX119" s="518"/>
      <c r="DA119" s="241"/>
      <c r="DB119" s="514"/>
      <c r="DD119" s="518"/>
      <c r="DG119" s="241"/>
      <c r="DH119" s="514"/>
      <c r="DJ119" s="518"/>
      <c r="DM119" s="241"/>
      <c r="DN119" s="514"/>
      <c r="DP119" s="518"/>
      <c r="DS119" s="241"/>
      <c r="DT119" s="514"/>
      <c r="DV119" s="518"/>
      <c r="DY119" s="241"/>
      <c r="DZ119" s="514"/>
      <c r="EB119" s="518"/>
      <c r="EE119" s="246"/>
      <c r="EF119" s="56"/>
      <c r="EH119" s="518"/>
      <c r="EK119" s="241"/>
      <c r="EL119" s="514"/>
      <c r="EN119" s="518"/>
      <c r="EQ119" s="246"/>
      <c r="ER119" s="56"/>
      <c r="ET119" s="518"/>
      <c r="EW119" s="246"/>
      <c r="EX119" s="56"/>
      <c r="EZ119" s="518"/>
      <c r="FA119" s="390"/>
      <c r="FB119" s="390"/>
      <c r="FC119" s="241"/>
      <c r="FD119" s="514"/>
      <c r="FE119" s="390"/>
      <c r="FF119" s="518"/>
      <c r="FG119" s="390"/>
      <c r="FH119" s="390"/>
      <c r="FI119" s="246"/>
      <c r="FJ119" s="56"/>
      <c r="FK119" s="390"/>
      <c r="FL119" s="518"/>
      <c r="FM119" s="390"/>
      <c r="FN119" s="390"/>
      <c r="FO119" s="246"/>
      <c r="FP119" s="56"/>
      <c r="FQ119" s="390"/>
      <c r="FR119" s="518"/>
      <c r="FS119" s="390"/>
      <c r="FT119" s="390"/>
      <c r="FU119" s="246"/>
      <c r="FV119" s="56"/>
      <c r="FX119" s="480"/>
      <c r="GA119" s="241"/>
      <c r="GB119" s="514"/>
      <c r="GD119" s="480"/>
      <c r="GG119" s="246"/>
      <c r="GH119" s="56"/>
    </row>
    <row r="120" spans="1:220" s="482" customFormat="1" ht="16.5">
      <c r="A120" s="480" t="s">
        <v>1349</v>
      </c>
      <c r="D120" s="241">
        <f>'Punten per wedstrijd'!J240</f>
        <v>340.9</v>
      </c>
      <c r="E120" s="514">
        <v>3</v>
      </c>
      <c r="G120" s="480" t="s">
        <v>668</v>
      </c>
      <c r="J120" s="241">
        <f>'Punten per wedstrijd'!J218</f>
        <v>133.9</v>
      </c>
      <c r="K120" s="514">
        <v>0</v>
      </c>
      <c r="M120" s="480" t="s">
        <v>1343</v>
      </c>
      <c r="P120" s="246">
        <f>'Punten per wedstrijd'!N83</f>
        <v>610.5</v>
      </c>
      <c r="Q120" s="56">
        <v>2</v>
      </c>
      <c r="S120" s="480" t="s">
        <v>15</v>
      </c>
      <c r="V120" s="246">
        <f>'Punten per wedstrijd'!N41</f>
        <v>427</v>
      </c>
      <c r="W120" s="56">
        <v>0</v>
      </c>
      <c r="Y120" s="517" t="s">
        <v>28</v>
      </c>
      <c r="Z120" s="523" t="s">
        <v>4044</v>
      </c>
      <c r="AD120" s="524">
        <f>$AR$412</f>
        <v>34</v>
      </c>
      <c r="AE120" s="314">
        <f>$E$412</f>
        <v>7113.9</v>
      </c>
      <c r="AH120" s="480" t="s">
        <v>2733</v>
      </c>
      <c r="AI120" s="471"/>
      <c r="AJ120" s="471"/>
      <c r="AK120" s="480" t="s">
        <v>1658</v>
      </c>
      <c r="AL120" s="471"/>
      <c r="AM120" s="471"/>
      <c r="AN120" s="480" t="s">
        <v>3650</v>
      </c>
      <c r="AO120" s="471"/>
      <c r="AP120" s="471"/>
      <c r="AQ120" s="480" t="s">
        <v>155</v>
      </c>
      <c r="AR120" s="471"/>
      <c r="AS120" s="471"/>
      <c r="AT120" s="480" t="s">
        <v>2709</v>
      </c>
      <c r="AU120" s="471"/>
      <c r="AV120" s="471"/>
      <c r="AW120" s="480" t="s">
        <v>15</v>
      </c>
      <c r="AX120" s="471"/>
      <c r="AY120" s="471"/>
      <c r="AZ120" s="480" t="s">
        <v>668</v>
      </c>
      <c r="BA120" s="471"/>
      <c r="BB120" s="471"/>
      <c r="BC120" s="480" t="s">
        <v>651</v>
      </c>
      <c r="BD120" s="471"/>
      <c r="BE120" s="471"/>
      <c r="BF120" s="480" t="s">
        <v>2709</v>
      </c>
      <c r="BG120" s="471"/>
      <c r="BH120" s="471"/>
      <c r="BI120" s="480" t="s">
        <v>2198</v>
      </c>
      <c r="BL120" s="471"/>
      <c r="BN120" s="552" t="s">
        <v>667</v>
      </c>
      <c r="BO120" s="390"/>
      <c r="BP120" s="390"/>
      <c r="BQ120" s="241">
        <v>264.8</v>
      </c>
      <c r="BR120" s="514">
        <v>3</v>
      </c>
      <c r="BT120" s="516" t="s">
        <v>2198</v>
      </c>
      <c r="BU120" s="211"/>
      <c r="BW120" s="241">
        <v>34.5</v>
      </c>
      <c r="BX120" s="514">
        <v>0</v>
      </c>
      <c r="BZ120" s="518" t="s">
        <v>3651</v>
      </c>
      <c r="CC120" s="529">
        <v>45.899999999999991</v>
      </c>
      <c r="CD120" s="514">
        <v>1</v>
      </c>
      <c r="CF120" s="518" t="s">
        <v>3648</v>
      </c>
      <c r="CI120" s="241">
        <v>87.600000000000009</v>
      </c>
      <c r="CJ120" s="514">
        <v>3</v>
      </c>
      <c r="CL120" s="518" t="s">
        <v>2196</v>
      </c>
      <c r="CO120" s="241">
        <v>483.3</v>
      </c>
      <c r="CP120" s="514">
        <v>3</v>
      </c>
      <c r="CR120" s="518" t="s">
        <v>2200</v>
      </c>
      <c r="CU120" s="241">
        <v>50.400000000000006</v>
      </c>
      <c r="CV120" s="514">
        <v>0</v>
      </c>
      <c r="CX120" s="518" t="s">
        <v>651</v>
      </c>
      <c r="DA120" s="241">
        <v>24.200000000000003</v>
      </c>
      <c r="DB120" s="514">
        <v>0</v>
      </c>
      <c r="DD120" s="518" t="s">
        <v>2200</v>
      </c>
      <c r="DG120" s="241">
        <v>292.5</v>
      </c>
      <c r="DH120" s="514">
        <v>3</v>
      </c>
      <c r="DJ120" s="518" t="s">
        <v>2728</v>
      </c>
      <c r="DM120" s="241">
        <v>99.1</v>
      </c>
      <c r="DN120" s="514">
        <v>0</v>
      </c>
      <c r="DP120" s="518" t="s">
        <v>2709</v>
      </c>
      <c r="DS120" s="241">
        <v>201.60000000000002</v>
      </c>
      <c r="DT120" s="514">
        <v>0</v>
      </c>
      <c r="DV120" s="518" t="s">
        <v>2212</v>
      </c>
      <c r="DY120" s="241">
        <v>345.20000000000005</v>
      </c>
      <c r="DZ120" s="514">
        <v>0</v>
      </c>
      <c r="EB120" s="518" t="s">
        <v>1665</v>
      </c>
      <c r="EE120" s="246">
        <v>387.8</v>
      </c>
      <c r="EF120" s="56">
        <v>0</v>
      </c>
      <c r="EH120" s="518" t="s">
        <v>21</v>
      </c>
      <c r="EK120" s="241">
        <v>0</v>
      </c>
      <c r="EL120" s="514">
        <v>0</v>
      </c>
      <c r="EN120" s="518" t="s">
        <v>2718</v>
      </c>
      <c r="EQ120" s="246">
        <v>30</v>
      </c>
      <c r="ER120" s="56">
        <v>3</v>
      </c>
      <c r="ET120" s="518" t="s">
        <v>2728</v>
      </c>
      <c r="EW120" s="246">
        <v>612.9</v>
      </c>
      <c r="EX120" s="56">
        <v>3</v>
      </c>
      <c r="EZ120" s="518" t="s">
        <v>155</v>
      </c>
      <c r="FA120" s="390"/>
      <c r="FB120" s="390"/>
      <c r="FC120" s="241">
        <v>1001.55</v>
      </c>
      <c r="FD120" s="514">
        <v>3</v>
      </c>
      <c r="FE120" s="390"/>
      <c r="FF120" s="518" t="s">
        <v>15</v>
      </c>
      <c r="FG120" s="390"/>
      <c r="FH120" s="390"/>
      <c r="FI120" s="246">
        <v>0</v>
      </c>
      <c r="FJ120" s="56">
        <v>0</v>
      </c>
      <c r="FK120" s="390"/>
      <c r="FL120" s="518" t="s">
        <v>1657</v>
      </c>
      <c r="FM120" s="390"/>
      <c r="FN120" s="390"/>
      <c r="FO120" s="246">
        <v>242.5</v>
      </c>
      <c r="FP120" s="56">
        <v>3</v>
      </c>
      <c r="FQ120" s="390"/>
      <c r="FR120" s="518" t="s">
        <v>21</v>
      </c>
      <c r="FS120" s="390"/>
      <c r="FT120" s="390"/>
      <c r="FU120" s="246">
        <v>280.2</v>
      </c>
      <c r="FV120" s="56">
        <v>2</v>
      </c>
      <c r="FX120" s="480" t="s">
        <v>2733</v>
      </c>
      <c r="GA120" s="241">
        <v>259.60000000000002</v>
      </c>
      <c r="GB120" s="514">
        <v>0</v>
      </c>
      <c r="GD120" s="480" t="s">
        <v>3651</v>
      </c>
      <c r="GG120" s="246">
        <v>476.5</v>
      </c>
      <c r="GH120" s="56">
        <v>0</v>
      </c>
    </row>
    <row r="121" spans="1:220" s="482" customFormat="1" ht="16.5">
      <c r="A121" s="480" t="s">
        <v>2196</v>
      </c>
      <c r="D121" s="241">
        <f>'Punten per wedstrijd'!J162</f>
        <v>213.7</v>
      </c>
      <c r="E121" s="514">
        <v>0</v>
      </c>
      <c r="G121" s="480" t="s">
        <v>682</v>
      </c>
      <c r="J121" s="241">
        <f>'Punten per wedstrijd'!J230</f>
        <v>608.4</v>
      </c>
      <c r="K121" s="514">
        <v>3</v>
      </c>
      <c r="M121" s="480" t="s">
        <v>3647</v>
      </c>
      <c r="P121" s="246">
        <f>'Punten per wedstrijd'!N112</f>
        <v>584.9</v>
      </c>
      <c r="Q121" s="56">
        <v>1</v>
      </c>
      <c r="S121" s="480" t="s">
        <v>1344</v>
      </c>
      <c r="V121" s="246">
        <f>'Punten per wedstrijd'!N33</f>
        <v>574.70000000000005</v>
      </c>
      <c r="W121" s="56">
        <v>3</v>
      </c>
      <c r="Y121" s="517" t="s">
        <v>30</v>
      </c>
      <c r="Z121" s="523" t="s">
        <v>1785</v>
      </c>
      <c r="AD121" s="524">
        <f>$AR$420</f>
        <v>33</v>
      </c>
      <c r="AE121" s="314">
        <f>$E$420</f>
        <v>7559.85</v>
      </c>
      <c r="AH121" s="480" t="s">
        <v>2728</v>
      </c>
      <c r="AI121" s="471"/>
      <c r="AJ121" s="471"/>
      <c r="AK121" s="480" t="s">
        <v>3629</v>
      </c>
      <c r="AL121" s="471"/>
      <c r="AM121" s="471"/>
      <c r="AN121" s="480" t="s">
        <v>2716</v>
      </c>
      <c r="AO121" s="471"/>
      <c r="AP121" s="471"/>
      <c r="AQ121" s="480" t="s">
        <v>1665</v>
      </c>
      <c r="AR121" s="471"/>
      <c r="AS121" s="471"/>
      <c r="AT121" s="480" t="s">
        <v>2200</v>
      </c>
      <c r="AU121" s="471"/>
      <c r="AV121" s="471"/>
      <c r="AW121" s="480" t="s">
        <v>2733</v>
      </c>
      <c r="AX121" s="471"/>
      <c r="AY121" s="471"/>
      <c r="AZ121" s="480" t="s">
        <v>1665</v>
      </c>
      <c r="BA121" s="471"/>
      <c r="BB121" s="471"/>
      <c r="BC121" s="480" t="s">
        <v>142</v>
      </c>
      <c r="BD121" s="471"/>
      <c r="BE121" s="471"/>
      <c r="BF121" s="480" t="s">
        <v>1665</v>
      </c>
      <c r="BG121" s="471"/>
      <c r="BH121" s="471"/>
      <c r="BI121" s="480" t="s">
        <v>1667</v>
      </c>
      <c r="BL121" s="471"/>
      <c r="BN121" s="552" t="s">
        <v>3644</v>
      </c>
      <c r="BO121" s="390"/>
      <c r="BP121" s="390"/>
      <c r="BQ121" s="241">
        <v>47.300000000000004</v>
      </c>
      <c r="BR121" s="514">
        <v>0</v>
      </c>
      <c r="BT121" s="516" t="s">
        <v>667</v>
      </c>
      <c r="BU121" s="211"/>
      <c r="BW121" s="241">
        <v>382.5</v>
      </c>
      <c r="BX121" s="514">
        <v>3</v>
      </c>
      <c r="BZ121" s="518" t="s">
        <v>15</v>
      </c>
      <c r="CC121" s="529">
        <v>56.5</v>
      </c>
      <c r="CD121" s="514">
        <v>2</v>
      </c>
      <c r="CF121" s="518" t="s">
        <v>2212</v>
      </c>
      <c r="CI121" s="241">
        <v>36.300000000000004</v>
      </c>
      <c r="CJ121" s="514">
        <v>0</v>
      </c>
      <c r="CL121" s="518" t="s">
        <v>1658</v>
      </c>
      <c r="CO121" s="241">
        <v>340.5</v>
      </c>
      <c r="CP121" s="514">
        <v>0</v>
      </c>
      <c r="CR121" s="518" t="s">
        <v>3640</v>
      </c>
      <c r="CU121" s="241">
        <v>234.8</v>
      </c>
      <c r="CV121" s="514">
        <v>3</v>
      </c>
      <c r="CX121" s="518" t="s">
        <v>682</v>
      </c>
      <c r="DA121" s="241">
        <v>111.60000000000001</v>
      </c>
      <c r="DB121" s="514">
        <v>3</v>
      </c>
      <c r="DD121" s="518" t="s">
        <v>142</v>
      </c>
      <c r="DG121" s="241">
        <v>192.5</v>
      </c>
      <c r="DH121" s="514">
        <v>0</v>
      </c>
      <c r="DJ121" s="518" t="s">
        <v>2198</v>
      </c>
      <c r="DM121" s="241">
        <v>127.1</v>
      </c>
      <c r="DN121" s="514">
        <v>3</v>
      </c>
      <c r="DP121" s="518" t="s">
        <v>667</v>
      </c>
      <c r="DS121" s="241">
        <v>347.9</v>
      </c>
      <c r="DT121" s="514">
        <v>3</v>
      </c>
      <c r="DV121" s="518" t="s">
        <v>1665</v>
      </c>
      <c r="DY121" s="241">
        <v>499.5</v>
      </c>
      <c r="DZ121" s="514">
        <v>3</v>
      </c>
      <c r="EB121" s="518" t="s">
        <v>142</v>
      </c>
      <c r="EE121" s="246">
        <v>977.84999999999991</v>
      </c>
      <c r="EF121" s="56">
        <v>3</v>
      </c>
      <c r="EH121" s="518" t="s">
        <v>1657</v>
      </c>
      <c r="EK121" s="241">
        <v>19.5</v>
      </c>
      <c r="EL121" s="514">
        <v>3</v>
      </c>
      <c r="EN121" s="518" t="s">
        <v>651</v>
      </c>
      <c r="EQ121" s="246">
        <v>0</v>
      </c>
      <c r="ER121" s="56">
        <v>0</v>
      </c>
      <c r="ET121" s="518" t="s">
        <v>668</v>
      </c>
      <c r="EW121" s="246">
        <v>431.9</v>
      </c>
      <c r="EX121" s="56">
        <v>0</v>
      </c>
      <c r="EZ121" s="518" t="s">
        <v>2711</v>
      </c>
      <c r="FA121" s="390"/>
      <c r="FB121" s="390"/>
      <c r="FC121" s="241">
        <v>326.10000000000008</v>
      </c>
      <c r="FD121" s="514">
        <v>0</v>
      </c>
      <c r="FE121" s="390"/>
      <c r="FF121" s="518" t="s">
        <v>155</v>
      </c>
      <c r="FG121" s="390"/>
      <c r="FH121" s="390"/>
      <c r="FI121" s="246">
        <v>135.5</v>
      </c>
      <c r="FJ121" s="56">
        <v>3</v>
      </c>
      <c r="FK121" s="390"/>
      <c r="FL121" s="518" t="s">
        <v>3651</v>
      </c>
      <c r="FM121" s="390"/>
      <c r="FN121" s="390"/>
      <c r="FO121" s="246">
        <v>159.80000000000001</v>
      </c>
      <c r="FP121" s="56">
        <v>0</v>
      </c>
      <c r="FQ121" s="390"/>
      <c r="FR121" s="518" t="s">
        <v>667</v>
      </c>
      <c r="FS121" s="390"/>
      <c r="FT121" s="390"/>
      <c r="FU121" s="246">
        <v>275.7</v>
      </c>
      <c r="FV121" s="56">
        <v>1</v>
      </c>
      <c r="FX121" s="480" t="s">
        <v>3640</v>
      </c>
      <c r="GA121" s="241">
        <v>426.7</v>
      </c>
      <c r="GB121" s="514">
        <v>3</v>
      </c>
      <c r="GD121" s="480" t="s">
        <v>3629</v>
      </c>
      <c r="GG121" s="246">
        <v>770.59999999999991</v>
      </c>
      <c r="GH121" s="56">
        <v>3</v>
      </c>
    </row>
    <row r="122" spans="1:220" s="482" customFormat="1" ht="16.5">
      <c r="A122" s="480"/>
      <c r="D122" s="241"/>
      <c r="E122" s="514"/>
      <c r="G122" s="480"/>
      <c r="J122" s="241"/>
      <c r="K122" s="514"/>
      <c r="M122" s="480"/>
      <c r="P122" s="246"/>
      <c r="Q122" s="56"/>
      <c r="S122" s="480"/>
      <c r="V122" s="246"/>
      <c r="W122" s="56"/>
      <c r="Y122" s="517" t="s">
        <v>32</v>
      </c>
      <c r="Z122" s="523" t="s">
        <v>4057</v>
      </c>
      <c r="AD122" s="524">
        <f>$AR$434</f>
        <v>33</v>
      </c>
      <c r="AE122" s="314">
        <f>$E$434</f>
        <v>7139</v>
      </c>
      <c r="AH122" s="480"/>
      <c r="AI122" s="471"/>
      <c r="AJ122" s="471"/>
      <c r="AK122" s="480"/>
      <c r="AL122" s="471"/>
      <c r="AM122" s="471"/>
      <c r="AN122" s="480"/>
      <c r="AO122" s="471"/>
      <c r="AP122" s="471"/>
      <c r="AQ122" s="480"/>
      <c r="AR122" s="471"/>
      <c r="AS122" s="471"/>
      <c r="AT122" s="480"/>
      <c r="AU122" s="471"/>
      <c r="AV122" s="471"/>
      <c r="AW122" s="480"/>
      <c r="AX122" s="471"/>
      <c r="AY122" s="471"/>
      <c r="AZ122" s="480"/>
      <c r="BA122" s="471"/>
      <c r="BB122" s="471"/>
      <c r="BC122" s="480"/>
      <c r="BD122" s="471"/>
      <c r="BE122" s="471"/>
      <c r="BF122" s="480"/>
      <c r="BG122" s="471"/>
      <c r="BH122" s="471"/>
      <c r="BI122" s="480"/>
      <c r="BL122" s="471"/>
      <c r="BN122" s="552"/>
      <c r="BO122" s="390"/>
      <c r="BP122" s="390"/>
      <c r="BQ122" s="241"/>
      <c r="BR122" s="514"/>
      <c r="BT122" s="516"/>
      <c r="BU122" s="211"/>
      <c r="BW122" s="241"/>
      <c r="BX122" s="514"/>
      <c r="BZ122" s="518"/>
      <c r="CC122" s="529"/>
      <c r="CD122" s="514"/>
      <c r="CF122" s="518"/>
      <c r="CI122" s="241"/>
      <c r="CJ122" s="514"/>
      <c r="CL122" s="518"/>
      <c r="CO122" s="241"/>
      <c r="CP122" s="514"/>
      <c r="CR122" s="518"/>
      <c r="CU122" s="241"/>
      <c r="CV122" s="514"/>
      <c r="CX122" s="518"/>
      <c r="DA122" s="241"/>
      <c r="DB122" s="514"/>
      <c r="DD122" s="518"/>
      <c r="DG122" s="241"/>
      <c r="DH122" s="514"/>
      <c r="DJ122" s="518"/>
      <c r="DM122" s="241"/>
      <c r="DN122" s="514"/>
      <c r="DP122" s="518"/>
      <c r="DS122" s="241"/>
      <c r="DT122" s="514"/>
      <c r="DV122" s="518"/>
      <c r="DY122" s="241"/>
      <c r="DZ122" s="514"/>
      <c r="EB122" s="518"/>
      <c r="EE122" s="246"/>
      <c r="EF122" s="56"/>
      <c r="EH122" s="518"/>
      <c r="EK122" s="241"/>
      <c r="EL122" s="514"/>
      <c r="EN122" s="518"/>
      <c r="EQ122" s="246"/>
      <c r="ER122" s="56"/>
      <c r="ET122" s="518"/>
      <c r="EW122" s="246"/>
      <c r="EX122" s="56"/>
      <c r="EZ122" s="518"/>
      <c r="FA122" s="390"/>
      <c r="FB122" s="390"/>
      <c r="FC122" s="241"/>
      <c r="FD122" s="514"/>
      <c r="FE122" s="390"/>
      <c r="FF122" s="518"/>
      <c r="FG122" s="390"/>
      <c r="FH122" s="390"/>
      <c r="FI122" s="246"/>
      <c r="FJ122" s="56"/>
      <c r="FK122" s="390"/>
      <c r="FL122" s="518"/>
      <c r="FM122" s="390"/>
      <c r="FN122" s="390"/>
      <c r="FO122" s="246"/>
      <c r="FP122" s="56"/>
      <c r="FQ122" s="390"/>
      <c r="FR122" s="518"/>
      <c r="FS122" s="390"/>
      <c r="FT122" s="390"/>
      <c r="FU122" s="246"/>
      <c r="FV122" s="56"/>
      <c r="FX122" s="480"/>
      <c r="GA122" s="241"/>
      <c r="GB122" s="514"/>
      <c r="GD122" s="480"/>
      <c r="GG122" s="246"/>
      <c r="GH122" s="56"/>
    </row>
    <row r="123" spans="1:220" s="482" customFormat="1" ht="16.5">
      <c r="A123" s="480" t="s">
        <v>3647</v>
      </c>
      <c r="D123" s="241">
        <f>'Punten per wedstrijd'!J252</f>
        <v>379.20000000000005</v>
      </c>
      <c r="E123" s="514">
        <v>2</v>
      </c>
      <c r="G123" s="480" t="s">
        <v>2733</v>
      </c>
      <c r="J123" s="241">
        <f>'Punten per wedstrijd'!J200</f>
        <v>198.99999999999997</v>
      </c>
      <c r="K123" s="514">
        <v>0</v>
      </c>
      <c r="M123" s="480" t="s">
        <v>2728</v>
      </c>
      <c r="P123" s="246">
        <f>'Punten per wedstrijd'!N128</f>
        <v>764.9</v>
      </c>
      <c r="Q123" s="56">
        <v>3</v>
      </c>
      <c r="S123" s="480" t="s">
        <v>3640</v>
      </c>
      <c r="V123" s="246">
        <f>'Punten per wedstrijd'!N74</f>
        <v>495.79999999999995</v>
      </c>
      <c r="W123" s="56">
        <v>0</v>
      </c>
      <c r="Y123" s="517" t="s">
        <v>34</v>
      </c>
      <c r="Z123" s="523" t="s">
        <v>3002</v>
      </c>
      <c r="AD123" s="524">
        <f>$AR$377</f>
        <v>33</v>
      </c>
      <c r="AE123" s="314">
        <f>$E$377</f>
        <v>6934.5000000000009</v>
      </c>
      <c r="AH123" s="480" t="s">
        <v>21</v>
      </c>
      <c r="AI123" s="471"/>
      <c r="AJ123" s="471"/>
      <c r="AK123" s="480" t="s">
        <v>15</v>
      </c>
      <c r="AL123" s="471"/>
      <c r="AM123" s="471"/>
      <c r="AN123" s="480" t="s">
        <v>2718</v>
      </c>
      <c r="AO123" s="471"/>
      <c r="AP123" s="471"/>
      <c r="AQ123" s="480" t="s">
        <v>2716</v>
      </c>
      <c r="AR123" s="471"/>
      <c r="AS123" s="471"/>
      <c r="AT123" s="480" t="s">
        <v>1344</v>
      </c>
      <c r="AU123" s="471"/>
      <c r="AV123" s="471"/>
      <c r="AW123" s="480" t="s">
        <v>3651</v>
      </c>
      <c r="AX123" s="471"/>
      <c r="AY123" s="471"/>
      <c r="AZ123" s="480" t="s">
        <v>1657</v>
      </c>
      <c r="BA123" s="471"/>
      <c r="BB123" s="471"/>
      <c r="BC123" s="480" t="s">
        <v>633</v>
      </c>
      <c r="BD123" s="471"/>
      <c r="BE123" s="471"/>
      <c r="BF123" s="480" t="s">
        <v>2212</v>
      </c>
      <c r="BG123" s="471"/>
      <c r="BH123" s="471"/>
      <c r="BI123" s="480" t="s">
        <v>651</v>
      </c>
      <c r="BL123" s="471"/>
      <c r="BN123" s="552" t="s">
        <v>3651</v>
      </c>
      <c r="BO123" s="390"/>
      <c r="BP123" s="390"/>
      <c r="BQ123" s="241">
        <v>404.1</v>
      </c>
      <c r="BR123" s="514">
        <v>3</v>
      </c>
      <c r="BT123" s="516" t="s">
        <v>682</v>
      </c>
      <c r="BU123" s="211"/>
      <c r="BW123" s="241">
        <v>176.3</v>
      </c>
      <c r="BX123" s="514">
        <v>0</v>
      </c>
      <c r="BZ123" s="518" t="s">
        <v>651</v>
      </c>
      <c r="CC123" s="529">
        <v>94.4</v>
      </c>
      <c r="CD123" s="514">
        <v>3</v>
      </c>
      <c r="CF123" s="518" t="s">
        <v>682</v>
      </c>
      <c r="CI123" s="241">
        <v>46.8</v>
      </c>
      <c r="CJ123" s="514">
        <v>0</v>
      </c>
      <c r="CL123" s="518" t="s">
        <v>2718</v>
      </c>
      <c r="CO123" s="241">
        <v>448.20000000000005</v>
      </c>
      <c r="CP123" s="514">
        <v>0</v>
      </c>
      <c r="CR123" s="518" t="s">
        <v>3648</v>
      </c>
      <c r="CU123" s="241">
        <v>182.6</v>
      </c>
      <c r="CV123" s="514">
        <v>2</v>
      </c>
      <c r="CX123" s="518" t="s">
        <v>142</v>
      </c>
      <c r="DA123" s="241">
        <v>89</v>
      </c>
      <c r="DB123" s="514">
        <v>3</v>
      </c>
      <c r="DD123" s="518" t="s">
        <v>3644</v>
      </c>
      <c r="DG123" s="241">
        <v>367</v>
      </c>
      <c r="DH123" s="514">
        <v>3</v>
      </c>
      <c r="DJ123" s="518" t="s">
        <v>2196</v>
      </c>
      <c r="DM123" s="241">
        <v>128</v>
      </c>
      <c r="DN123" s="514">
        <v>3</v>
      </c>
      <c r="DP123" s="518" t="s">
        <v>3647</v>
      </c>
      <c r="DS123" s="241">
        <v>348</v>
      </c>
      <c r="DT123" s="514">
        <v>0</v>
      </c>
      <c r="DV123" s="518" t="s">
        <v>2728</v>
      </c>
      <c r="DY123" s="241">
        <v>229.20000000000002</v>
      </c>
      <c r="DZ123" s="514">
        <v>1</v>
      </c>
      <c r="EB123" s="518" t="s">
        <v>668</v>
      </c>
      <c r="EE123" s="246">
        <v>443.90000000000003</v>
      </c>
      <c r="EF123" s="56">
        <v>0</v>
      </c>
      <c r="EH123" s="518" t="s">
        <v>3640</v>
      </c>
      <c r="EK123" s="241">
        <v>9.1</v>
      </c>
      <c r="EL123" s="514">
        <v>3</v>
      </c>
      <c r="EN123" s="518" t="s">
        <v>2198</v>
      </c>
      <c r="EQ123" s="246">
        <v>0</v>
      </c>
      <c r="ER123" s="56">
        <v>1</v>
      </c>
      <c r="ET123" s="518" t="s">
        <v>15</v>
      </c>
      <c r="EW123" s="246">
        <v>337</v>
      </c>
      <c r="EX123" s="56">
        <v>0</v>
      </c>
      <c r="EZ123" s="518" t="s">
        <v>2198</v>
      </c>
      <c r="FA123" s="390"/>
      <c r="FB123" s="390"/>
      <c r="FC123" s="241">
        <v>602.6</v>
      </c>
      <c r="FD123" s="514">
        <v>2</v>
      </c>
      <c r="FE123" s="390"/>
      <c r="FF123" s="518" t="s">
        <v>1343</v>
      </c>
      <c r="FG123" s="390"/>
      <c r="FH123" s="390"/>
      <c r="FI123" s="246">
        <v>56</v>
      </c>
      <c r="FJ123" s="56">
        <v>0</v>
      </c>
      <c r="FK123" s="390"/>
      <c r="FL123" s="518" t="s">
        <v>2709</v>
      </c>
      <c r="FM123" s="390"/>
      <c r="FN123" s="390"/>
      <c r="FO123" s="246">
        <v>315</v>
      </c>
      <c r="FP123" s="56">
        <v>0</v>
      </c>
      <c r="FQ123" s="390"/>
      <c r="FR123" s="518" t="s">
        <v>3651</v>
      </c>
      <c r="FS123" s="390"/>
      <c r="FT123" s="390"/>
      <c r="FU123" s="246">
        <v>400.3</v>
      </c>
      <c r="FV123" s="56">
        <v>3</v>
      </c>
      <c r="FX123" s="480" t="s">
        <v>1657</v>
      </c>
      <c r="GA123" s="241">
        <v>9.6999999999999993</v>
      </c>
      <c r="GB123" s="514">
        <v>0</v>
      </c>
      <c r="GD123" s="480" t="s">
        <v>2212</v>
      </c>
      <c r="GG123" s="246">
        <v>539</v>
      </c>
      <c r="GH123" s="56">
        <v>1</v>
      </c>
    </row>
    <row r="124" spans="1:220" s="482" customFormat="1" ht="16.5">
      <c r="A124" s="480" t="s">
        <v>651</v>
      </c>
      <c r="D124" s="241">
        <f>'Punten per wedstrijd'!J229</f>
        <v>363.1</v>
      </c>
      <c r="E124" s="514">
        <v>1</v>
      </c>
      <c r="G124" s="480" t="s">
        <v>142</v>
      </c>
      <c r="J124" s="241">
        <f>'Punten per wedstrijd'!J239</f>
        <v>608.90000000000009</v>
      </c>
      <c r="K124" s="514">
        <v>3</v>
      </c>
      <c r="M124" s="480" t="s">
        <v>1667</v>
      </c>
      <c r="P124" s="246">
        <f>'Punten per wedstrijd'!N68</f>
        <v>313.5</v>
      </c>
      <c r="Q124" s="56">
        <v>0</v>
      </c>
      <c r="S124" s="480" t="s">
        <v>1349</v>
      </c>
      <c r="V124" s="246">
        <f>'Punten per wedstrijd'!N100</f>
        <v>744.59999999999991</v>
      </c>
      <c r="W124" s="56">
        <v>3</v>
      </c>
      <c r="Y124" s="517" t="s">
        <v>36</v>
      </c>
      <c r="Z124" s="523" t="s">
        <v>4054</v>
      </c>
      <c r="AD124" s="524">
        <f>$AR$433</f>
        <v>33</v>
      </c>
      <c r="AE124" s="314">
        <f>$E$433</f>
        <v>6698.1999999999989</v>
      </c>
      <c r="AH124" s="480" t="s">
        <v>142</v>
      </c>
      <c r="AI124" s="471"/>
      <c r="AJ124" s="471"/>
      <c r="AK124" s="480" t="s">
        <v>3650</v>
      </c>
      <c r="AL124" s="471"/>
      <c r="AM124" s="471"/>
      <c r="AN124" s="480" t="s">
        <v>155</v>
      </c>
      <c r="AO124" s="471"/>
      <c r="AP124" s="471"/>
      <c r="AQ124" s="480" t="s">
        <v>3647</v>
      </c>
      <c r="AR124" s="471"/>
      <c r="AS124" s="471"/>
      <c r="AT124" s="480" t="s">
        <v>2198</v>
      </c>
      <c r="AU124" s="471"/>
      <c r="AV124" s="471"/>
      <c r="AW124" s="480" t="s">
        <v>142</v>
      </c>
      <c r="AX124" s="471"/>
      <c r="AY124" s="471"/>
      <c r="AZ124" s="480" t="s">
        <v>2200</v>
      </c>
      <c r="BA124" s="471"/>
      <c r="BB124" s="471"/>
      <c r="BC124" s="480" t="s">
        <v>1657</v>
      </c>
      <c r="BD124" s="471"/>
      <c r="BE124" s="471"/>
      <c r="BF124" s="480" t="s">
        <v>1658</v>
      </c>
      <c r="BG124" s="471"/>
      <c r="BH124" s="471"/>
      <c r="BI124" s="480" t="s">
        <v>2728</v>
      </c>
      <c r="BL124" s="471"/>
      <c r="BN124" s="552" t="s">
        <v>1658</v>
      </c>
      <c r="BO124" s="390"/>
      <c r="BP124" s="390"/>
      <c r="BQ124" s="241">
        <v>3.5999999999999996</v>
      </c>
      <c r="BR124" s="514">
        <v>0</v>
      </c>
      <c r="BT124" s="516" t="s">
        <v>3640</v>
      </c>
      <c r="BU124" s="211"/>
      <c r="BW124" s="241">
        <v>254.4</v>
      </c>
      <c r="BX124" s="514">
        <v>3</v>
      </c>
      <c r="BZ124" s="518" t="s">
        <v>1658</v>
      </c>
      <c r="CC124" s="529">
        <v>13.5</v>
      </c>
      <c r="CD124" s="514">
        <v>0</v>
      </c>
      <c r="CF124" s="518" t="s">
        <v>142</v>
      </c>
      <c r="CI124" s="241">
        <v>77.800000000000011</v>
      </c>
      <c r="CJ124" s="514">
        <v>3</v>
      </c>
      <c r="CL124" s="518" t="s">
        <v>2733</v>
      </c>
      <c r="CO124" s="241">
        <v>840.49999999999989</v>
      </c>
      <c r="CP124" s="514">
        <v>3</v>
      </c>
      <c r="CR124" s="518" t="s">
        <v>3651</v>
      </c>
      <c r="CU124" s="241">
        <v>177.4</v>
      </c>
      <c r="CV124" s="514">
        <v>1</v>
      </c>
      <c r="CX124" s="518" t="s">
        <v>2198</v>
      </c>
      <c r="DA124" s="241">
        <v>14.2</v>
      </c>
      <c r="DB124" s="514">
        <v>0</v>
      </c>
      <c r="DD124" s="518" t="s">
        <v>2728</v>
      </c>
      <c r="DG124" s="241">
        <v>181.4</v>
      </c>
      <c r="DH124" s="514">
        <v>0</v>
      </c>
      <c r="DJ124" s="518" t="s">
        <v>15</v>
      </c>
      <c r="DM124" s="241">
        <v>66.2</v>
      </c>
      <c r="DN124" s="514">
        <v>0</v>
      </c>
      <c r="DP124" s="518" t="s">
        <v>2196</v>
      </c>
      <c r="DS124" s="241">
        <v>484.8</v>
      </c>
      <c r="DT124" s="514">
        <v>3</v>
      </c>
      <c r="DV124" s="518" t="s">
        <v>633</v>
      </c>
      <c r="DY124" s="241">
        <v>242.75000000000003</v>
      </c>
      <c r="DZ124" s="514">
        <v>2</v>
      </c>
      <c r="EB124" s="518" t="s">
        <v>2212</v>
      </c>
      <c r="EE124" s="246">
        <v>672.89999999999986</v>
      </c>
      <c r="EF124" s="56">
        <v>3</v>
      </c>
      <c r="EH124" s="518" t="s">
        <v>2709</v>
      </c>
      <c r="EK124" s="241">
        <v>0</v>
      </c>
      <c r="EL124" s="514">
        <v>0</v>
      </c>
      <c r="EN124" s="518" t="s">
        <v>15</v>
      </c>
      <c r="EQ124" s="246">
        <v>0</v>
      </c>
      <c r="ER124" s="56">
        <v>1</v>
      </c>
      <c r="ET124" s="518" t="s">
        <v>2200</v>
      </c>
      <c r="EW124" s="246">
        <v>607.25</v>
      </c>
      <c r="EX124" s="56">
        <v>3</v>
      </c>
      <c r="EZ124" s="518" t="s">
        <v>682</v>
      </c>
      <c r="FA124" s="390"/>
      <c r="FB124" s="390"/>
      <c r="FC124" s="241">
        <v>576.1</v>
      </c>
      <c r="FD124" s="514">
        <v>1</v>
      </c>
      <c r="FE124" s="390"/>
      <c r="FF124" s="518" t="s">
        <v>668</v>
      </c>
      <c r="FG124" s="390"/>
      <c r="FH124" s="390"/>
      <c r="FI124" s="246">
        <v>570.1</v>
      </c>
      <c r="FJ124" s="56">
        <v>3</v>
      </c>
      <c r="FK124" s="390"/>
      <c r="FL124" s="518" t="s">
        <v>651</v>
      </c>
      <c r="FM124" s="390"/>
      <c r="FN124" s="390"/>
      <c r="FO124" s="246">
        <v>426.7</v>
      </c>
      <c r="FP124" s="56">
        <v>3</v>
      </c>
      <c r="FQ124" s="390"/>
      <c r="FR124" s="518" t="s">
        <v>3650</v>
      </c>
      <c r="FS124" s="390"/>
      <c r="FT124" s="390"/>
      <c r="FU124" s="246">
        <v>240.9</v>
      </c>
      <c r="FV124" s="56">
        <v>0</v>
      </c>
      <c r="FX124" s="480" t="s">
        <v>651</v>
      </c>
      <c r="GA124" s="241">
        <v>352.1</v>
      </c>
      <c r="GB124" s="514">
        <v>3</v>
      </c>
      <c r="GD124" s="480" t="s">
        <v>2733</v>
      </c>
      <c r="GG124" s="246">
        <v>565.30000000000007</v>
      </c>
      <c r="GH124" s="56">
        <v>2</v>
      </c>
    </row>
    <row r="125" spans="1:220" s="482" customFormat="1" ht="16.5">
      <c r="A125" s="480"/>
      <c r="D125" s="241"/>
      <c r="E125" s="514"/>
      <c r="G125" s="480"/>
      <c r="J125" s="241"/>
      <c r="K125" s="514"/>
      <c r="M125" s="480"/>
      <c r="P125" s="246"/>
      <c r="Q125" s="56"/>
      <c r="S125" s="480"/>
      <c r="V125" s="246"/>
      <c r="W125" s="56"/>
      <c r="Y125" s="517" t="s">
        <v>38</v>
      </c>
      <c r="Z125" s="523" t="s">
        <v>3024</v>
      </c>
      <c r="AD125" s="524">
        <f>$AR$449</f>
        <v>32</v>
      </c>
      <c r="AE125" s="314">
        <f>$E$449</f>
        <v>6860.6</v>
      </c>
      <c r="AH125" s="480"/>
      <c r="AI125" s="471"/>
      <c r="AJ125" s="471"/>
      <c r="AK125" s="480"/>
      <c r="AL125" s="471"/>
      <c r="AM125" s="471"/>
      <c r="AN125" s="480"/>
      <c r="AO125" s="471"/>
      <c r="AP125" s="471"/>
      <c r="AQ125" s="480"/>
      <c r="AR125" s="471"/>
      <c r="AS125" s="471"/>
      <c r="AT125" s="480"/>
      <c r="AU125" s="471"/>
      <c r="AV125" s="471"/>
      <c r="AW125" s="480"/>
      <c r="AX125" s="471"/>
      <c r="AY125" s="471"/>
      <c r="AZ125" s="480"/>
      <c r="BA125" s="471"/>
      <c r="BB125" s="471"/>
      <c r="BC125" s="480"/>
      <c r="BD125" s="471"/>
      <c r="BE125" s="471"/>
      <c r="BF125" s="480"/>
      <c r="BG125" s="471"/>
      <c r="BH125" s="471"/>
      <c r="BI125" s="480"/>
      <c r="BL125" s="471"/>
      <c r="BN125" s="552"/>
      <c r="BO125" s="390"/>
      <c r="BP125" s="390"/>
      <c r="BQ125" s="241"/>
      <c r="BR125" s="514"/>
      <c r="BT125" s="516"/>
      <c r="BU125" s="211"/>
      <c r="BW125" s="241"/>
      <c r="BX125" s="514"/>
      <c r="BZ125" s="518"/>
      <c r="CC125" s="529"/>
      <c r="CD125" s="514"/>
      <c r="CF125" s="518"/>
      <c r="CI125" s="241"/>
      <c r="CJ125" s="514"/>
      <c r="CL125" s="518"/>
      <c r="CO125" s="241"/>
      <c r="CP125" s="514"/>
      <c r="CR125" s="518"/>
      <c r="CU125" s="241"/>
      <c r="CV125" s="514"/>
      <c r="CX125" s="518"/>
      <c r="DA125" s="241"/>
      <c r="DB125" s="514"/>
      <c r="DD125" s="518"/>
      <c r="DG125" s="241"/>
      <c r="DH125" s="514"/>
      <c r="DJ125" s="518"/>
      <c r="DM125" s="241"/>
      <c r="DN125" s="514"/>
      <c r="DP125" s="518"/>
      <c r="DS125" s="241"/>
      <c r="DT125" s="514"/>
      <c r="DV125" s="518"/>
      <c r="DY125" s="241"/>
      <c r="DZ125" s="514"/>
      <c r="EB125" s="518"/>
      <c r="EE125" s="246"/>
      <c r="EF125" s="56"/>
      <c r="EH125" s="518"/>
      <c r="EK125" s="241"/>
      <c r="EL125" s="514"/>
      <c r="EN125" s="518"/>
      <c r="EQ125" s="246"/>
      <c r="ER125" s="56"/>
      <c r="ET125" s="518"/>
      <c r="EW125" s="246"/>
      <c r="EX125" s="56"/>
      <c r="EZ125" s="518"/>
      <c r="FA125" s="390"/>
      <c r="FB125" s="390"/>
      <c r="FC125" s="241"/>
      <c r="FD125" s="514"/>
      <c r="FE125" s="390"/>
      <c r="FF125" s="518"/>
      <c r="FG125" s="390"/>
      <c r="FH125" s="390"/>
      <c r="FI125" s="246"/>
      <c r="FJ125" s="56"/>
      <c r="FK125" s="390"/>
      <c r="FL125" s="518"/>
      <c r="FM125" s="390"/>
      <c r="FN125" s="390"/>
      <c r="FO125" s="246"/>
      <c r="FP125" s="56"/>
      <c r="FQ125" s="390"/>
      <c r="FR125" s="518"/>
      <c r="FS125" s="390"/>
      <c r="FT125" s="390"/>
      <c r="FU125" s="246"/>
      <c r="FV125" s="56"/>
      <c r="FX125" s="480"/>
      <c r="GA125" s="241"/>
      <c r="GB125" s="514"/>
      <c r="GD125" s="480"/>
      <c r="GG125" s="246"/>
      <c r="GH125" s="56"/>
    </row>
    <row r="126" spans="1:220" s="482" customFormat="1" ht="16.5">
      <c r="A126" s="480" t="s">
        <v>1344</v>
      </c>
      <c r="D126" s="241">
        <f>'Punten per wedstrijd'!J173</f>
        <v>677.5</v>
      </c>
      <c r="E126" s="514">
        <v>3</v>
      </c>
      <c r="G126" s="480" t="s">
        <v>667</v>
      </c>
      <c r="J126" s="241">
        <f>'Punten per wedstrijd'!J215</f>
        <v>586.09999999999991</v>
      </c>
      <c r="K126" s="514">
        <v>3</v>
      </c>
      <c r="M126" s="480" t="s">
        <v>3644</v>
      </c>
      <c r="P126" s="246">
        <f>'Punten per wedstrijd'!N93</f>
        <v>551.79999999999995</v>
      </c>
      <c r="Q126" s="56">
        <v>3</v>
      </c>
      <c r="S126" s="480" t="s">
        <v>1658</v>
      </c>
      <c r="V126" s="246">
        <f>'Punten per wedstrijd'!N35</f>
        <v>528.80000000000007</v>
      </c>
      <c r="W126" s="56">
        <v>2</v>
      </c>
      <c r="Y126" s="517" t="s">
        <v>145</v>
      </c>
      <c r="Z126" s="523" t="s">
        <v>3020</v>
      </c>
      <c r="AD126" s="524">
        <f>$AR$347</f>
        <v>32</v>
      </c>
      <c r="AE126" s="314">
        <f>$E$347</f>
        <v>6766.2999999999975</v>
      </c>
      <c r="AH126" s="480" t="s">
        <v>2709</v>
      </c>
      <c r="AI126" s="471"/>
      <c r="AJ126" s="471"/>
      <c r="AK126" s="480" t="s">
        <v>3644</v>
      </c>
      <c r="AL126" s="471"/>
      <c r="AM126" s="471"/>
      <c r="AN126" s="480" t="s">
        <v>1657</v>
      </c>
      <c r="AO126" s="471"/>
      <c r="AP126" s="471"/>
      <c r="AQ126" s="480" t="s">
        <v>1343</v>
      </c>
      <c r="AR126" s="471"/>
      <c r="AS126" s="471"/>
      <c r="AT126" s="480" t="s">
        <v>2212</v>
      </c>
      <c r="AU126" s="471"/>
      <c r="AV126" s="471"/>
      <c r="AW126" s="480" t="s">
        <v>3644</v>
      </c>
      <c r="AX126" s="471"/>
      <c r="AY126" s="471"/>
      <c r="AZ126" s="480" t="s">
        <v>3647</v>
      </c>
      <c r="BA126" s="471"/>
      <c r="BB126" s="471"/>
      <c r="BC126" s="480" t="s">
        <v>15</v>
      </c>
      <c r="BD126" s="471"/>
      <c r="BE126" s="471"/>
      <c r="BF126" s="480" t="s">
        <v>2733</v>
      </c>
      <c r="BG126" s="471"/>
      <c r="BH126" s="471"/>
      <c r="BI126" s="480" t="s">
        <v>2200</v>
      </c>
      <c r="BL126" s="471"/>
      <c r="BN126" s="552" t="s">
        <v>1665</v>
      </c>
      <c r="BO126" s="390"/>
      <c r="BP126" s="390"/>
      <c r="BQ126" s="241">
        <v>117.3</v>
      </c>
      <c r="BR126" s="514">
        <v>1</v>
      </c>
      <c r="BT126" s="516" t="s">
        <v>1667</v>
      </c>
      <c r="BU126" s="211"/>
      <c r="BW126" s="241">
        <v>265</v>
      </c>
      <c r="BX126" s="514">
        <v>3</v>
      </c>
      <c r="BZ126" s="518" t="s">
        <v>21</v>
      </c>
      <c r="CC126" s="529">
        <v>15</v>
      </c>
      <c r="CD126" s="514">
        <v>0</v>
      </c>
      <c r="CF126" s="518" t="s">
        <v>1657</v>
      </c>
      <c r="CI126" s="241">
        <v>58.800000000000004</v>
      </c>
      <c r="CJ126" s="514">
        <v>0</v>
      </c>
      <c r="CL126" s="518" t="s">
        <v>3651</v>
      </c>
      <c r="CO126" s="241">
        <v>630.15000000000009</v>
      </c>
      <c r="CP126" s="514">
        <v>1</v>
      </c>
      <c r="CR126" s="518" t="s">
        <v>2198</v>
      </c>
      <c r="CU126" s="241">
        <v>136.9</v>
      </c>
      <c r="CV126" s="514">
        <v>3</v>
      </c>
      <c r="CX126" s="518" t="s">
        <v>3640</v>
      </c>
      <c r="DA126" s="241">
        <v>18.900000000000002</v>
      </c>
      <c r="DB126" s="514">
        <v>0</v>
      </c>
      <c r="DD126" s="518" t="s">
        <v>1665</v>
      </c>
      <c r="DG126" s="241">
        <v>202.5</v>
      </c>
      <c r="DH126" s="514">
        <v>3</v>
      </c>
      <c r="DJ126" s="518" t="s">
        <v>3650</v>
      </c>
      <c r="DM126" s="241">
        <v>33</v>
      </c>
      <c r="DN126" s="514">
        <v>0</v>
      </c>
      <c r="DP126" s="518" t="s">
        <v>668</v>
      </c>
      <c r="DS126" s="241">
        <v>348.2</v>
      </c>
      <c r="DT126" s="514">
        <v>1</v>
      </c>
      <c r="DV126" s="518" t="s">
        <v>3650</v>
      </c>
      <c r="DY126" s="241">
        <v>686.99999999999989</v>
      </c>
      <c r="DZ126" s="514">
        <v>3</v>
      </c>
      <c r="EB126" s="518" t="s">
        <v>1667</v>
      </c>
      <c r="EE126" s="246">
        <v>680.3</v>
      </c>
      <c r="EF126" s="56">
        <v>1</v>
      </c>
      <c r="EH126" s="518" t="s">
        <v>1658</v>
      </c>
      <c r="EK126" s="241">
        <v>0</v>
      </c>
      <c r="EL126" s="514">
        <v>0</v>
      </c>
      <c r="EN126" s="518" t="s">
        <v>3650</v>
      </c>
      <c r="EQ126" s="246">
        <v>43.5</v>
      </c>
      <c r="ER126" s="56">
        <v>3</v>
      </c>
      <c r="ET126" s="518" t="s">
        <v>2716</v>
      </c>
      <c r="EW126" s="246">
        <v>513</v>
      </c>
      <c r="EX126" s="56">
        <v>3</v>
      </c>
      <c r="EZ126" s="518" t="s">
        <v>633</v>
      </c>
      <c r="FA126" s="390"/>
      <c r="FB126" s="390"/>
      <c r="FC126" s="241">
        <v>646.79999999999995</v>
      </c>
      <c r="FD126" s="514">
        <v>0</v>
      </c>
      <c r="FE126" s="390"/>
      <c r="FF126" s="518" t="s">
        <v>21</v>
      </c>
      <c r="FG126" s="390"/>
      <c r="FH126" s="390"/>
      <c r="FI126" s="246">
        <v>54.3</v>
      </c>
      <c r="FJ126" s="56">
        <v>0</v>
      </c>
      <c r="FK126" s="390"/>
      <c r="FL126" s="518" t="s">
        <v>155</v>
      </c>
      <c r="FM126" s="390"/>
      <c r="FN126" s="390"/>
      <c r="FO126" s="246">
        <v>409.8</v>
      </c>
      <c r="FP126" s="56">
        <v>2</v>
      </c>
      <c r="FQ126" s="390"/>
      <c r="FR126" s="518" t="s">
        <v>2716</v>
      </c>
      <c r="FS126" s="390"/>
      <c r="FT126" s="390"/>
      <c r="FU126" s="246">
        <v>215.7</v>
      </c>
      <c r="FV126" s="56">
        <v>0</v>
      </c>
      <c r="FX126" s="480" t="s">
        <v>633</v>
      </c>
      <c r="GA126" s="241">
        <v>69.400000000000006</v>
      </c>
      <c r="GB126" s="514">
        <v>0</v>
      </c>
      <c r="GD126" s="480" t="s">
        <v>3644</v>
      </c>
      <c r="GG126" s="246">
        <v>671.5</v>
      </c>
      <c r="GH126" s="56">
        <v>2</v>
      </c>
    </row>
    <row r="127" spans="1:220" s="482" customFormat="1" ht="16.5">
      <c r="A127" s="480" t="s">
        <v>2711</v>
      </c>
      <c r="D127" s="241">
        <f>'Punten per wedstrijd'!J271</f>
        <v>341.7</v>
      </c>
      <c r="E127" s="514">
        <v>0</v>
      </c>
      <c r="G127" s="480" t="s">
        <v>2212</v>
      </c>
      <c r="J127" s="241">
        <f>'Punten per wedstrijd'!J166</f>
        <v>271.89999999999998</v>
      </c>
      <c r="K127" s="514">
        <v>0</v>
      </c>
      <c r="M127" s="480" t="s">
        <v>1665</v>
      </c>
      <c r="P127" s="246">
        <f>'Punten per wedstrijd'!N24</f>
        <v>329</v>
      </c>
      <c r="Q127" s="56">
        <v>0</v>
      </c>
      <c r="S127" s="480" t="s">
        <v>3650</v>
      </c>
      <c r="V127" s="246">
        <f>'Punten per wedstrijd'!N123</f>
        <v>461.2</v>
      </c>
      <c r="W127" s="56">
        <v>1</v>
      </c>
      <c r="Y127" s="517" t="s">
        <v>146</v>
      </c>
      <c r="Z127" s="523" t="s">
        <v>2272</v>
      </c>
      <c r="AD127" s="524">
        <f>$AR$355</f>
        <v>32</v>
      </c>
      <c r="AE127" s="314">
        <f>$E$355</f>
        <v>5682.3499999999995</v>
      </c>
      <c r="AH127" s="480" t="s">
        <v>682</v>
      </c>
      <c r="AI127" s="471"/>
      <c r="AJ127" s="471"/>
      <c r="AK127" s="480" t="s">
        <v>31</v>
      </c>
      <c r="AL127" s="471"/>
      <c r="AM127" s="471"/>
      <c r="AN127" s="480" t="s">
        <v>682</v>
      </c>
      <c r="AO127" s="471"/>
      <c r="AP127" s="471"/>
      <c r="AQ127" s="480" t="s">
        <v>667</v>
      </c>
      <c r="AR127" s="471"/>
      <c r="AS127" s="471"/>
      <c r="AT127" s="480" t="s">
        <v>3651</v>
      </c>
      <c r="AU127" s="471"/>
      <c r="AV127" s="471"/>
      <c r="AW127" s="480" t="s">
        <v>3650</v>
      </c>
      <c r="AX127" s="471"/>
      <c r="AY127" s="471"/>
      <c r="AZ127" s="480" t="s">
        <v>3644</v>
      </c>
      <c r="BA127" s="471"/>
      <c r="BB127" s="471"/>
      <c r="BC127" s="480" t="s">
        <v>21</v>
      </c>
      <c r="BD127" s="471"/>
      <c r="BE127" s="471"/>
      <c r="BF127" s="480" t="s">
        <v>3648</v>
      </c>
      <c r="BG127" s="471"/>
      <c r="BH127" s="471"/>
      <c r="BI127" s="480" t="s">
        <v>3629</v>
      </c>
      <c r="BL127" s="471"/>
      <c r="BN127" s="552" t="s">
        <v>1657</v>
      </c>
      <c r="BO127" s="390"/>
      <c r="BP127" s="390"/>
      <c r="BQ127" s="241">
        <v>144.9</v>
      </c>
      <c r="BR127" s="514">
        <v>2</v>
      </c>
      <c r="BT127" s="516" t="s">
        <v>633</v>
      </c>
      <c r="BU127" s="211"/>
      <c r="BW127" s="241">
        <v>151.5</v>
      </c>
      <c r="BX127" s="514">
        <v>0</v>
      </c>
      <c r="BZ127" s="518" t="s">
        <v>2198</v>
      </c>
      <c r="CC127" s="529">
        <v>95.5</v>
      </c>
      <c r="CD127" s="514">
        <v>3</v>
      </c>
      <c r="CF127" s="518" t="s">
        <v>2709</v>
      </c>
      <c r="CI127" s="241">
        <v>99.199999999999989</v>
      </c>
      <c r="CJ127" s="514">
        <v>3</v>
      </c>
      <c r="CL127" s="518" t="s">
        <v>682</v>
      </c>
      <c r="CO127" s="241">
        <v>665.5</v>
      </c>
      <c r="CP127" s="514">
        <v>2</v>
      </c>
      <c r="CR127" s="518" t="s">
        <v>2212</v>
      </c>
      <c r="CU127" s="241">
        <v>86.800000000000011</v>
      </c>
      <c r="CV127" s="514">
        <v>0</v>
      </c>
      <c r="CX127" s="518" t="s">
        <v>633</v>
      </c>
      <c r="DA127" s="241">
        <v>88.6</v>
      </c>
      <c r="DB127" s="514">
        <v>3</v>
      </c>
      <c r="DD127" s="518" t="s">
        <v>21</v>
      </c>
      <c r="DG127" s="241">
        <v>152.5</v>
      </c>
      <c r="DH127" s="514">
        <v>0</v>
      </c>
      <c r="DJ127" s="518" t="s">
        <v>3647</v>
      </c>
      <c r="DM127" s="241">
        <v>62</v>
      </c>
      <c r="DN127" s="514">
        <v>3</v>
      </c>
      <c r="DP127" s="518" t="s">
        <v>1349</v>
      </c>
      <c r="DS127" s="241">
        <v>386.5</v>
      </c>
      <c r="DT127" s="514">
        <v>2</v>
      </c>
      <c r="DV127" s="518" t="s">
        <v>1667</v>
      </c>
      <c r="DY127" s="241">
        <v>300.39999999999998</v>
      </c>
      <c r="DZ127" s="514">
        <v>0</v>
      </c>
      <c r="EB127" s="518" t="s">
        <v>3647</v>
      </c>
      <c r="EE127" s="246">
        <v>735.1</v>
      </c>
      <c r="EF127" s="56">
        <v>2</v>
      </c>
      <c r="EH127" s="518" t="s">
        <v>2200</v>
      </c>
      <c r="EK127" s="241">
        <v>42.1</v>
      </c>
      <c r="EL127" s="514">
        <v>3</v>
      </c>
      <c r="EN127" s="518" t="s">
        <v>21</v>
      </c>
      <c r="EQ127" s="246">
        <v>21</v>
      </c>
      <c r="ER127" s="56">
        <v>0</v>
      </c>
      <c r="ET127" s="518" t="s">
        <v>2198</v>
      </c>
      <c r="EW127" s="246">
        <v>230.55</v>
      </c>
      <c r="EX127" s="56">
        <v>0</v>
      </c>
      <c r="EZ127" s="518" t="s">
        <v>15</v>
      </c>
      <c r="FA127" s="390"/>
      <c r="FB127" s="390"/>
      <c r="FC127" s="241">
        <v>962.7</v>
      </c>
      <c r="FD127" s="514">
        <v>3</v>
      </c>
      <c r="FE127" s="390"/>
      <c r="FF127" s="518" t="s">
        <v>1667</v>
      </c>
      <c r="FG127" s="390"/>
      <c r="FH127" s="390"/>
      <c r="FI127" s="246">
        <v>150.4</v>
      </c>
      <c r="FJ127" s="56">
        <v>3</v>
      </c>
      <c r="FK127" s="390"/>
      <c r="FL127" s="518" t="s">
        <v>2716</v>
      </c>
      <c r="FM127" s="390"/>
      <c r="FN127" s="390"/>
      <c r="FO127" s="246">
        <v>390.7</v>
      </c>
      <c r="FP127" s="56">
        <v>1</v>
      </c>
      <c r="FQ127" s="390"/>
      <c r="FR127" s="518" t="s">
        <v>2718</v>
      </c>
      <c r="FS127" s="390"/>
      <c r="FT127" s="390"/>
      <c r="FU127" s="246">
        <v>604.1</v>
      </c>
      <c r="FV127" s="56">
        <v>3</v>
      </c>
      <c r="FX127" s="480" t="s">
        <v>3644</v>
      </c>
      <c r="GA127" s="241">
        <v>419.79999999999995</v>
      </c>
      <c r="GB127" s="514">
        <v>3</v>
      </c>
      <c r="GD127" s="480" t="s">
        <v>155</v>
      </c>
      <c r="GG127" s="246">
        <v>563.20000000000005</v>
      </c>
      <c r="GH127" s="56">
        <v>1</v>
      </c>
    </row>
    <row r="128" spans="1:220" s="482" customFormat="1" ht="16.5">
      <c r="A128" s="480"/>
      <c r="D128" s="241"/>
      <c r="E128" s="514"/>
      <c r="M128" s="480"/>
      <c r="P128" s="246"/>
      <c r="Q128" s="56"/>
      <c r="V128" s="246"/>
      <c r="W128" s="56"/>
      <c r="Y128" s="517" t="s">
        <v>147</v>
      </c>
      <c r="Z128" s="523" t="s">
        <v>1773</v>
      </c>
      <c r="AD128" s="524">
        <f>$AR$386</f>
        <v>30</v>
      </c>
      <c r="AE128" s="314">
        <f>$E$386</f>
        <v>7578.9999999999991</v>
      </c>
      <c r="AH128" s="480"/>
      <c r="AI128" s="471"/>
      <c r="AJ128" s="471"/>
      <c r="AK128" s="480"/>
      <c r="AL128" s="471"/>
      <c r="AM128" s="471"/>
      <c r="AN128" s="480"/>
      <c r="AO128" s="471"/>
      <c r="AP128" s="471"/>
      <c r="AQ128" s="480"/>
      <c r="AR128" s="471"/>
      <c r="AS128" s="471"/>
      <c r="AT128" s="480"/>
      <c r="AU128" s="471"/>
      <c r="AV128" s="471"/>
      <c r="AW128" s="480"/>
      <c r="AX128" s="471"/>
      <c r="AY128" s="471"/>
      <c r="AZ128" s="480"/>
      <c r="BA128" s="471"/>
      <c r="BB128" s="471"/>
      <c r="BC128" s="480"/>
      <c r="BD128" s="471"/>
      <c r="BE128" s="471"/>
      <c r="BF128" s="480"/>
      <c r="BG128" s="471"/>
      <c r="BH128" s="471"/>
      <c r="BI128" s="480"/>
      <c r="BL128" s="471"/>
      <c r="BN128" s="552"/>
      <c r="BO128" s="390"/>
      <c r="BP128" s="390"/>
      <c r="BQ128" s="241"/>
      <c r="BR128" s="514"/>
      <c r="BT128" s="516"/>
      <c r="BU128" s="211"/>
      <c r="BW128" s="241"/>
      <c r="BX128" s="514"/>
      <c r="BZ128" s="518"/>
      <c r="CC128" s="529"/>
      <c r="CD128" s="514"/>
      <c r="CF128" s="518"/>
      <c r="CI128" s="241"/>
      <c r="CJ128" s="514"/>
      <c r="CL128" s="518"/>
      <c r="CO128" s="241"/>
      <c r="CP128" s="514"/>
      <c r="CR128" s="518"/>
      <c r="CU128" s="241"/>
      <c r="CV128" s="514"/>
      <c r="CX128" s="518"/>
      <c r="DA128" s="241"/>
      <c r="DB128" s="514"/>
      <c r="DD128" s="518"/>
      <c r="DG128" s="241"/>
      <c r="DH128" s="514"/>
      <c r="DJ128" s="518"/>
      <c r="DM128" s="241"/>
      <c r="DN128" s="514"/>
      <c r="DP128" s="518"/>
      <c r="DS128" s="241"/>
      <c r="DT128" s="514"/>
      <c r="DV128" s="518"/>
      <c r="DY128" s="241"/>
      <c r="DZ128" s="514"/>
      <c r="EB128" s="518"/>
      <c r="EE128" s="246"/>
      <c r="EF128" s="56"/>
      <c r="EH128" s="518"/>
      <c r="EK128" s="241"/>
      <c r="EL128" s="514"/>
      <c r="EN128" s="518"/>
      <c r="EQ128" s="246"/>
      <c r="ER128" s="56"/>
      <c r="ET128" s="518"/>
      <c r="EW128" s="246"/>
      <c r="EX128" s="56"/>
      <c r="EZ128" s="518"/>
      <c r="FA128" s="390"/>
      <c r="FB128" s="390"/>
      <c r="FC128" s="241"/>
      <c r="FD128" s="514"/>
      <c r="FE128" s="390"/>
      <c r="FF128" s="518"/>
      <c r="FG128" s="390"/>
      <c r="FH128" s="390"/>
      <c r="FI128" s="246"/>
      <c r="FJ128" s="56"/>
      <c r="FK128" s="390"/>
      <c r="FL128" s="518"/>
      <c r="FM128" s="390"/>
      <c r="FN128" s="390"/>
      <c r="FO128" s="246"/>
      <c r="FP128" s="56"/>
      <c r="FQ128" s="390"/>
      <c r="FR128" s="518"/>
      <c r="FS128" s="390"/>
      <c r="FT128" s="390"/>
      <c r="FU128" s="246"/>
      <c r="FV128" s="56"/>
      <c r="FX128" s="480"/>
      <c r="GA128" s="241"/>
      <c r="GB128" s="514"/>
      <c r="GD128" s="480"/>
      <c r="GG128" s="246"/>
      <c r="GH128" s="56"/>
      <c r="GS128" s="246"/>
      <c r="GT128" s="56"/>
      <c r="HK128" s="246"/>
      <c r="HL128" s="56"/>
    </row>
    <row r="129" spans="1:220" s="482" customFormat="1" ht="16.5">
      <c r="A129" s="480" t="s">
        <v>31</v>
      </c>
      <c r="D129" s="241">
        <f>'Punten per wedstrijd'!J254</f>
        <v>1028.9000000000001</v>
      </c>
      <c r="E129" s="514">
        <v>3</v>
      </c>
      <c r="M129" s="480" t="s">
        <v>2198</v>
      </c>
      <c r="P129" s="246">
        <f>'Punten per wedstrijd'!N88</f>
        <v>346</v>
      </c>
      <c r="Q129" s="56">
        <v>0</v>
      </c>
      <c r="V129" s="246"/>
      <c r="W129" s="56"/>
      <c r="Y129" s="517" t="s">
        <v>151</v>
      </c>
      <c r="Z129" s="523" t="s">
        <v>4047</v>
      </c>
      <c r="AD129" s="524">
        <f>$AR$414</f>
        <v>30</v>
      </c>
      <c r="AE129" s="314">
        <f>$E$414</f>
        <v>5955.0000000000009</v>
      </c>
      <c r="AH129" s="480" t="s">
        <v>1344</v>
      </c>
      <c r="AI129" s="471"/>
      <c r="AJ129" s="471"/>
      <c r="AK129" s="480" t="s">
        <v>2212</v>
      </c>
      <c r="AL129" s="471"/>
      <c r="AM129" s="471"/>
      <c r="AN129" s="480" t="s">
        <v>667</v>
      </c>
      <c r="AO129" s="471"/>
      <c r="AP129" s="471"/>
      <c r="AQ129" s="480" t="s">
        <v>2196</v>
      </c>
      <c r="AR129" s="471"/>
      <c r="AS129" s="471"/>
      <c r="AT129" s="480" t="s">
        <v>1657</v>
      </c>
      <c r="AU129" s="471"/>
      <c r="AV129" s="471"/>
      <c r="AW129" s="480" t="s">
        <v>1343</v>
      </c>
      <c r="AX129" s="471"/>
      <c r="AY129" s="471"/>
      <c r="AZ129" s="480" t="s">
        <v>3629</v>
      </c>
      <c r="BA129" s="471"/>
      <c r="BB129" s="471"/>
      <c r="BC129" s="480" t="s">
        <v>2716</v>
      </c>
      <c r="BD129" s="471"/>
      <c r="BE129" s="471"/>
      <c r="BF129" s="480" t="s">
        <v>3651</v>
      </c>
      <c r="BG129" s="471"/>
      <c r="BH129" s="471"/>
      <c r="BI129" s="480" t="s">
        <v>1343</v>
      </c>
      <c r="BL129" s="471"/>
      <c r="BN129" s="552" t="s">
        <v>2718</v>
      </c>
      <c r="BO129" s="390"/>
      <c r="BP129" s="390"/>
      <c r="BQ129" s="241">
        <v>200.79999999999998</v>
      </c>
      <c r="BR129" s="514">
        <v>0</v>
      </c>
      <c r="BT129" s="516" t="s">
        <v>2733</v>
      </c>
      <c r="BU129" s="211"/>
      <c r="BW129" s="241">
        <v>172.5</v>
      </c>
      <c r="BX129" s="514">
        <v>3</v>
      </c>
      <c r="BZ129" s="518" t="s">
        <v>142</v>
      </c>
      <c r="CC129" s="529">
        <v>83.5</v>
      </c>
      <c r="CD129" s="514">
        <v>0</v>
      </c>
      <c r="CF129" s="518" t="s">
        <v>2200</v>
      </c>
      <c r="CI129" s="241">
        <v>68.7</v>
      </c>
      <c r="CJ129" s="514">
        <v>0</v>
      </c>
      <c r="CL129" s="518" t="s">
        <v>1665</v>
      </c>
      <c r="CO129" s="241">
        <v>497.2</v>
      </c>
      <c r="CP129" s="514">
        <v>3</v>
      </c>
      <c r="CR129" s="518" t="s">
        <v>15</v>
      </c>
      <c r="CU129" s="241">
        <v>313.90000000000003</v>
      </c>
      <c r="CV129" s="514">
        <v>3</v>
      </c>
      <c r="CX129" s="518" t="s">
        <v>1657</v>
      </c>
      <c r="DA129" s="241">
        <v>143.70000000000002</v>
      </c>
      <c r="DB129" s="514">
        <v>2</v>
      </c>
      <c r="DD129" s="518" t="s">
        <v>2733</v>
      </c>
      <c r="DG129" s="241">
        <v>64.399999999999991</v>
      </c>
      <c r="DH129" s="514">
        <v>0</v>
      </c>
      <c r="DJ129" s="518" t="s">
        <v>1344</v>
      </c>
      <c r="DM129" s="241">
        <v>114</v>
      </c>
      <c r="DN129" s="514">
        <v>3</v>
      </c>
      <c r="DP129" s="518" t="s">
        <v>2733</v>
      </c>
      <c r="DS129" s="241">
        <v>234</v>
      </c>
      <c r="DT129" s="514">
        <v>1</v>
      </c>
      <c r="DV129" s="518" t="s">
        <v>2196</v>
      </c>
      <c r="DY129" s="241">
        <v>212.9</v>
      </c>
      <c r="DZ129" s="514">
        <v>0</v>
      </c>
      <c r="EB129" s="518" t="s">
        <v>2718</v>
      </c>
      <c r="EE129" s="246">
        <v>379.29999999999995</v>
      </c>
      <c r="EF129" s="56">
        <v>2</v>
      </c>
      <c r="EH129" s="518" t="s">
        <v>1343</v>
      </c>
      <c r="EK129" s="241">
        <v>13.2</v>
      </c>
      <c r="EL129" s="514">
        <v>3</v>
      </c>
      <c r="EN129" s="518" t="s">
        <v>3644</v>
      </c>
      <c r="EQ129" s="246">
        <v>0</v>
      </c>
      <c r="ER129" s="56">
        <v>0</v>
      </c>
      <c r="ET129" s="518" t="s">
        <v>1349</v>
      </c>
      <c r="EW129" s="246">
        <v>545.5</v>
      </c>
      <c r="EX129" s="56">
        <v>3</v>
      </c>
      <c r="EZ129" s="518" t="s">
        <v>2718</v>
      </c>
      <c r="FA129" s="390"/>
      <c r="FB129" s="390"/>
      <c r="FC129" s="241">
        <v>164.1</v>
      </c>
      <c r="FD129" s="514">
        <v>0</v>
      </c>
      <c r="FE129" s="390"/>
      <c r="FF129" s="518" t="s">
        <v>2728</v>
      </c>
      <c r="FG129" s="390"/>
      <c r="FH129" s="390"/>
      <c r="FI129" s="246">
        <v>67.5</v>
      </c>
      <c r="FJ129" s="56">
        <v>1</v>
      </c>
      <c r="FK129" s="390"/>
      <c r="FL129" s="518" t="s">
        <v>2733</v>
      </c>
      <c r="FM129" s="390"/>
      <c r="FN129" s="390"/>
      <c r="FO129" s="246">
        <v>393.3</v>
      </c>
      <c r="FP129" s="56">
        <v>3</v>
      </c>
      <c r="FQ129" s="390"/>
      <c r="FR129" s="518" t="s">
        <v>2728</v>
      </c>
      <c r="FS129" s="390"/>
      <c r="FT129" s="390"/>
      <c r="FU129" s="246">
        <v>229.1</v>
      </c>
      <c r="FV129" s="56">
        <v>2</v>
      </c>
      <c r="FX129" s="480" t="s">
        <v>3629</v>
      </c>
      <c r="GA129" s="241">
        <v>447.09999999999997</v>
      </c>
      <c r="GB129" s="514">
        <v>3</v>
      </c>
      <c r="GD129" s="480" t="s">
        <v>2711</v>
      </c>
      <c r="GG129" s="246">
        <v>654.70000000000005</v>
      </c>
      <c r="GH129" s="56">
        <v>2</v>
      </c>
      <c r="GS129" s="246"/>
      <c r="GT129" s="56"/>
      <c r="HK129" s="246"/>
      <c r="HL129" s="56"/>
    </row>
    <row r="130" spans="1:220" s="482" customFormat="1" ht="16.5">
      <c r="A130" s="480" t="s">
        <v>2716</v>
      </c>
      <c r="D130" s="241">
        <f>'Punten per wedstrijd'!J203</f>
        <v>285.90000000000003</v>
      </c>
      <c r="E130" s="514">
        <v>0</v>
      </c>
      <c r="M130" s="480" t="s">
        <v>2718</v>
      </c>
      <c r="P130" s="246">
        <f>'Punten per wedstrijd'!N14</f>
        <v>478.2</v>
      </c>
      <c r="Q130" s="56">
        <v>3</v>
      </c>
      <c r="V130" s="246"/>
      <c r="W130" s="56"/>
      <c r="Y130" s="517" t="s">
        <v>157</v>
      </c>
      <c r="Z130" s="523" t="s">
        <v>3998</v>
      </c>
      <c r="AD130" s="524">
        <f>$AR$345</f>
        <v>30</v>
      </c>
      <c r="AE130" s="314">
        <f>$E$345</f>
        <v>4698.1000000000004</v>
      </c>
      <c r="AH130" s="480" t="s">
        <v>2716</v>
      </c>
      <c r="AI130" s="471"/>
      <c r="AJ130" s="471"/>
      <c r="AK130" s="480" t="s">
        <v>3640</v>
      </c>
      <c r="AL130" s="471"/>
      <c r="AM130" s="471"/>
      <c r="AN130" s="480" t="s">
        <v>651</v>
      </c>
      <c r="AO130" s="471"/>
      <c r="AP130" s="471"/>
      <c r="AQ130" s="480" t="s">
        <v>2718</v>
      </c>
      <c r="AR130" s="471"/>
      <c r="AS130" s="471"/>
      <c r="AT130" s="480" t="s">
        <v>3644</v>
      </c>
      <c r="AU130" s="471"/>
      <c r="AV130" s="471"/>
      <c r="AW130" s="480" t="s">
        <v>1349</v>
      </c>
      <c r="AX130" s="471"/>
      <c r="AY130" s="471"/>
      <c r="AZ130" s="480" t="s">
        <v>3648</v>
      </c>
      <c r="BA130" s="471"/>
      <c r="BB130" s="471"/>
      <c r="BC130" s="480" t="s">
        <v>667</v>
      </c>
      <c r="BD130" s="471"/>
      <c r="BE130" s="471"/>
      <c r="BF130" s="480" t="s">
        <v>651</v>
      </c>
      <c r="BG130" s="471"/>
      <c r="BH130" s="471"/>
      <c r="BI130" s="480" t="s">
        <v>3651</v>
      </c>
      <c r="BL130" s="471"/>
      <c r="BN130" s="552" t="s">
        <v>3650</v>
      </c>
      <c r="BO130" s="390"/>
      <c r="BP130" s="390"/>
      <c r="BQ130" s="241">
        <v>427.4</v>
      </c>
      <c r="BR130" s="514">
        <v>3</v>
      </c>
      <c r="BT130" s="516" t="s">
        <v>2200</v>
      </c>
      <c r="BU130" s="211"/>
      <c r="BW130" s="241">
        <v>25.700000000000003</v>
      </c>
      <c r="BX130" s="514">
        <v>0</v>
      </c>
      <c r="BZ130" s="518" t="s">
        <v>2716</v>
      </c>
      <c r="CC130" s="529">
        <v>144.70000000000002</v>
      </c>
      <c r="CD130" s="514">
        <v>3</v>
      </c>
      <c r="CF130" s="518" t="s">
        <v>21</v>
      </c>
      <c r="CI130" s="241">
        <v>127.8</v>
      </c>
      <c r="CJ130" s="514">
        <v>3</v>
      </c>
      <c r="CL130" s="518" t="s">
        <v>1667</v>
      </c>
      <c r="CO130" s="241">
        <v>375.2</v>
      </c>
      <c r="CP130" s="514">
        <v>0</v>
      </c>
      <c r="CR130" s="518" t="s">
        <v>1343</v>
      </c>
      <c r="CU130" s="241">
        <v>89.999999999999986</v>
      </c>
      <c r="CV130" s="514">
        <v>0</v>
      </c>
      <c r="CX130" s="518" t="s">
        <v>3650</v>
      </c>
      <c r="DA130" s="241">
        <v>140.9</v>
      </c>
      <c r="DB130" s="514">
        <v>1</v>
      </c>
      <c r="DD130" s="518" t="s">
        <v>31</v>
      </c>
      <c r="DG130" s="241">
        <v>260</v>
      </c>
      <c r="DH130" s="514">
        <v>3</v>
      </c>
      <c r="DJ130" s="518" t="s">
        <v>1667</v>
      </c>
      <c r="DM130" s="241">
        <v>56</v>
      </c>
      <c r="DN130" s="514">
        <v>0</v>
      </c>
      <c r="DP130" s="518" t="s">
        <v>1344</v>
      </c>
      <c r="DS130" s="241">
        <v>245.2</v>
      </c>
      <c r="DT130" s="514">
        <v>2</v>
      </c>
      <c r="DV130" s="518" t="s">
        <v>2716</v>
      </c>
      <c r="DY130" s="241">
        <v>407.3</v>
      </c>
      <c r="DZ130" s="514">
        <v>3</v>
      </c>
      <c r="EB130" s="518" t="s">
        <v>3651</v>
      </c>
      <c r="EE130" s="246">
        <v>369.79999999999995</v>
      </c>
      <c r="EF130" s="56">
        <v>1</v>
      </c>
      <c r="EH130" s="518" t="s">
        <v>633</v>
      </c>
      <c r="EK130" s="241">
        <v>0</v>
      </c>
      <c r="EL130" s="514">
        <v>0</v>
      </c>
      <c r="EN130" s="518" t="s">
        <v>2716</v>
      </c>
      <c r="EQ130" s="246">
        <v>21</v>
      </c>
      <c r="ER130" s="56">
        <v>3</v>
      </c>
      <c r="ET130" s="518" t="s">
        <v>3650</v>
      </c>
      <c r="EW130" s="246">
        <v>393.09999999999997</v>
      </c>
      <c r="EX130" s="56">
        <v>0</v>
      </c>
      <c r="EZ130" s="518" t="s">
        <v>1658</v>
      </c>
      <c r="FA130" s="390"/>
      <c r="FB130" s="390"/>
      <c r="FC130" s="241">
        <v>690.2</v>
      </c>
      <c r="FD130" s="514">
        <v>3</v>
      </c>
      <c r="FE130" s="390"/>
      <c r="FF130" s="518" t="s">
        <v>2709</v>
      </c>
      <c r="FG130" s="390"/>
      <c r="FH130" s="390"/>
      <c r="FI130" s="246">
        <v>69</v>
      </c>
      <c r="FJ130" s="56">
        <v>2</v>
      </c>
      <c r="FK130" s="390"/>
      <c r="FL130" s="518" t="s">
        <v>21</v>
      </c>
      <c r="FM130" s="390"/>
      <c r="FN130" s="390"/>
      <c r="FO130" s="246">
        <v>277</v>
      </c>
      <c r="FP130" s="56">
        <v>0</v>
      </c>
      <c r="FQ130" s="390"/>
      <c r="FR130" s="518" t="s">
        <v>1657</v>
      </c>
      <c r="FS130" s="390"/>
      <c r="FT130" s="390"/>
      <c r="FU130" s="246">
        <v>199.79999999999998</v>
      </c>
      <c r="FV130" s="56">
        <v>1</v>
      </c>
      <c r="FX130" s="480" t="s">
        <v>142</v>
      </c>
      <c r="GA130" s="241">
        <v>237.1</v>
      </c>
      <c r="GB130" s="514">
        <v>0</v>
      </c>
      <c r="GD130" s="480" t="s">
        <v>2709</v>
      </c>
      <c r="GG130" s="246">
        <v>557</v>
      </c>
      <c r="GH130" s="56">
        <v>1</v>
      </c>
      <c r="GS130" s="246"/>
      <c r="GT130" s="56"/>
      <c r="HK130" s="246"/>
      <c r="HL130" s="56"/>
    </row>
    <row r="131" spans="1:220" s="482" customFormat="1" ht="16.5">
      <c r="A131" s="480"/>
      <c r="D131" s="505"/>
      <c r="E131" s="471"/>
      <c r="M131" s="480"/>
      <c r="Y131" s="517" t="s">
        <v>159</v>
      </c>
      <c r="Z131" s="523" t="s">
        <v>3991</v>
      </c>
      <c r="AD131" s="524">
        <f>$AR$326</f>
        <v>29</v>
      </c>
      <c r="AE131" s="314">
        <f>$E$326</f>
        <v>5721.6</v>
      </c>
      <c r="AH131" s="480"/>
      <c r="AI131" s="471"/>
      <c r="AJ131" s="471"/>
      <c r="AK131" s="480"/>
      <c r="AL131" s="471"/>
      <c r="AM131" s="471"/>
      <c r="AN131" s="480"/>
      <c r="AO131" s="471"/>
      <c r="AP131" s="471"/>
      <c r="AQ131" s="480"/>
      <c r="AR131" s="471"/>
      <c r="AS131" s="471"/>
      <c r="AT131" s="480"/>
      <c r="AU131" s="471"/>
      <c r="AV131" s="471"/>
      <c r="AW131" s="480"/>
      <c r="AX131" s="471"/>
      <c r="AY131" s="471"/>
      <c r="AZ131" s="480"/>
      <c r="BA131" s="471"/>
      <c r="BB131" s="471"/>
      <c r="BC131" s="480"/>
      <c r="BD131" s="471"/>
      <c r="BE131" s="471"/>
      <c r="BF131" s="480"/>
      <c r="BG131" s="471"/>
      <c r="BH131" s="471"/>
      <c r="BI131" s="480"/>
      <c r="BL131" s="471"/>
      <c r="BN131" s="552"/>
      <c r="BO131" s="390"/>
      <c r="BP131" s="390"/>
      <c r="BQ131" s="241"/>
      <c r="BR131" s="514"/>
      <c r="CF131" s="548"/>
      <c r="CI131" s="505"/>
      <c r="CJ131" s="471"/>
      <c r="CL131" s="390"/>
      <c r="CO131" s="241"/>
      <c r="CP131" s="514"/>
      <c r="CR131" s="390"/>
      <c r="CX131" s="390"/>
      <c r="DD131" s="390"/>
      <c r="DJ131" s="390"/>
      <c r="DP131" s="390"/>
      <c r="DV131" s="390"/>
      <c r="EB131" s="390"/>
      <c r="EH131" s="390"/>
      <c r="EN131" s="390"/>
      <c r="ET131" s="390"/>
      <c r="EZ131" s="390"/>
      <c r="FA131" s="390"/>
      <c r="FB131" s="390"/>
      <c r="FC131" s="390"/>
      <c r="FD131" s="390"/>
      <c r="FE131" s="390"/>
      <c r="FF131" s="390"/>
      <c r="FG131" s="390"/>
      <c r="FH131" s="390"/>
      <c r="FI131" s="390"/>
      <c r="FJ131" s="390"/>
      <c r="FK131" s="390"/>
      <c r="FL131" s="390"/>
      <c r="FM131" s="390"/>
      <c r="FN131" s="390"/>
      <c r="FO131" s="390"/>
      <c r="FP131" s="390"/>
      <c r="FQ131" s="390"/>
      <c r="FR131" s="390"/>
      <c r="FS131" s="390"/>
      <c r="FT131" s="390"/>
      <c r="FU131" s="390"/>
      <c r="FV131" s="390"/>
    </row>
    <row r="132" spans="1:220" s="482" customFormat="1" ht="16.5">
      <c r="D132" s="505"/>
      <c r="E132" s="471"/>
      <c r="Y132" s="517" t="s">
        <v>160</v>
      </c>
      <c r="Z132" s="523" t="s">
        <v>4041</v>
      </c>
      <c r="AD132" s="524">
        <f>$AR$411</f>
        <v>27</v>
      </c>
      <c r="AE132" s="314">
        <f>$E$411</f>
        <v>6151.1999999999989</v>
      </c>
      <c r="AH132" s="480" t="s">
        <v>1667</v>
      </c>
      <c r="AI132" s="471"/>
      <c r="AJ132" s="471"/>
      <c r="AK132" s="480" t="s">
        <v>142</v>
      </c>
      <c r="AL132" s="471"/>
      <c r="AM132" s="471"/>
      <c r="AN132" s="480" t="s">
        <v>668</v>
      </c>
      <c r="AO132" s="471"/>
      <c r="AP132" s="471"/>
      <c r="AQ132" s="480" t="s">
        <v>2200</v>
      </c>
      <c r="AR132" s="471"/>
      <c r="AS132" s="471"/>
      <c r="AT132" s="480" t="s">
        <v>2733</v>
      </c>
      <c r="AU132" s="471"/>
      <c r="AV132" s="471"/>
      <c r="AW132" s="480" t="s">
        <v>651</v>
      </c>
      <c r="AX132" s="471"/>
      <c r="AY132" s="471"/>
      <c r="AZ132" s="480" t="s">
        <v>3651</v>
      </c>
      <c r="BA132" s="471"/>
      <c r="BB132" s="471"/>
      <c r="BC132" s="480" t="s">
        <v>1343</v>
      </c>
      <c r="BD132" s="471"/>
      <c r="BE132" s="471"/>
      <c r="BF132" s="480" t="s">
        <v>142</v>
      </c>
      <c r="BG132" s="471"/>
      <c r="BH132" s="471"/>
      <c r="BI132" s="480" t="s">
        <v>3648</v>
      </c>
      <c r="BL132" s="471"/>
      <c r="BN132" s="552" t="s">
        <v>1349</v>
      </c>
      <c r="BO132" s="390"/>
      <c r="BP132" s="390"/>
      <c r="BQ132" s="241">
        <v>172.60000000000002</v>
      </c>
      <c r="BR132" s="514">
        <v>1</v>
      </c>
      <c r="BT132" s="516" t="s">
        <v>3650</v>
      </c>
      <c r="BW132" s="241">
        <v>384.5</v>
      </c>
      <c r="BX132" s="514">
        <v>3</v>
      </c>
      <c r="BZ132" s="518" t="s">
        <v>2709</v>
      </c>
      <c r="CC132" s="529">
        <v>115.1</v>
      </c>
      <c r="CD132" s="514">
        <v>0</v>
      </c>
      <c r="CF132" s="518" t="s">
        <v>1667</v>
      </c>
      <c r="CI132" s="241">
        <v>3</v>
      </c>
      <c r="CJ132" s="514">
        <v>0</v>
      </c>
      <c r="CL132" s="518" t="s">
        <v>2728</v>
      </c>
      <c r="CO132" s="241">
        <v>335.4</v>
      </c>
      <c r="CP132" s="514">
        <v>1</v>
      </c>
      <c r="CR132" s="518" t="s">
        <v>2718</v>
      </c>
      <c r="CU132" s="241">
        <v>195.89999999999998</v>
      </c>
      <c r="CV132" s="514">
        <v>1</v>
      </c>
      <c r="CX132" s="518" t="s">
        <v>2212</v>
      </c>
      <c r="DA132" s="241">
        <v>34.900000000000006</v>
      </c>
      <c r="DB132" s="514">
        <v>0</v>
      </c>
      <c r="DD132" s="518" t="s">
        <v>682</v>
      </c>
      <c r="DG132" s="241">
        <v>186</v>
      </c>
      <c r="DH132" s="514">
        <v>0</v>
      </c>
      <c r="DJ132" s="518" t="s">
        <v>142</v>
      </c>
      <c r="DM132" s="241">
        <v>106.89999999999999</v>
      </c>
      <c r="DN132" s="514">
        <v>2</v>
      </c>
      <c r="DP132" s="518" t="s">
        <v>1667</v>
      </c>
      <c r="DS132" s="241">
        <v>249.2</v>
      </c>
      <c r="DT132" s="514">
        <v>0</v>
      </c>
      <c r="DV132" s="518" t="s">
        <v>667</v>
      </c>
      <c r="DY132" s="241">
        <v>307.70000000000005</v>
      </c>
      <c r="DZ132" s="514">
        <v>1</v>
      </c>
      <c r="EB132" s="518" t="s">
        <v>633</v>
      </c>
      <c r="EE132" s="246">
        <v>790.0999999999998</v>
      </c>
      <c r="EF132" s="56">
        <v>1</v>
      </c>
      <c r="EH132" s="518" t="s">
        <v>2212</v>
      </c>
      <c r="EK132" s="241">
        <v>36.100000000000009</v>
      </c>
      <c r="EL132" s="514">
        <v>3</v>
      </c>
      <c r="EN132" s="518" t="s">
        <v>633</v>
      </c>
      <c r="EQ132" s="246">
        <v>0</v>
      </c>
      <c r="ER132" s="56">
        <v>1</v>
      </c>
      <c r="ET132" s="518" t="s">
        <v>2212</v>
      </c>
      <c r="EW132" s="246">
        <v>366.09999999999997</v>
      </c>
      <c r="EX132" s="56">
        <v>0</v>
      </c>
      <c r="EZ132" s="518" t="s">
        <v>3629</v>
      </c>
      <c r="FA132" s="390"/>
      <c r="FB132" s="390"/>
      <c r="FC132" s="241">
        <v>364.09999999999997</v>
      </c>
      <c r="FD132" s="514">
        <v>0</v>
      </c>
      <c r="FE132" s="390"/>
      <c r="FF132" s="518" t="s">
        <v>667</v>
      </c>
      <c r="FG132" s="390"/>
      <c r="FH132" s="390"/>
      <c r="FI132" s="246">
        <v>185.1</v>
      </c>
      <c r="FJ132" s="56">
        <v>0</v>
      </c>
      <c r="FK132" s="390"/>
      <c r="FL132" s="518" t="s">
        <v>31</v>
      </c>
      <c r="FM132" s="390"/>
      <c r="FN132" s="390"/>
      <c r="FO132" s="246">
        <v>324</v>
      </c>
      <c r="FP132" s="56">
        <v>1</v>
      </c>
      <c r="FQ132" s="390"/>
      <c r="FR132" s="518" t="s">
        <v>651</v>
      </c>
      <c r="FS132" s="390"/>
      <c r="FT132" s="390"/>
      <c r="FU132" s="246">
        <v>156</v>
      </c>
      <c r="FV132" s="56">
        <v>3</v>
      </c>
      <c r="FX132" s="480" t="s">
        <v>667</v>
      </c>
      <c r="GA132" s="241">
        <v>265.39999999999998</v>
      </c>
      <c r="GB132" s="514">
        <v>1</v>
      </c>
      <c r="GD132" s="480" t="s">
        <v>651</v>
      </c>
      <c r="GG132" s="246">
        <v>592.20000000000005</v>
      </c>
      <c r="GH132" s="56">
        <v>2</v>
      </c>
    </row>
    <row r="133" spans="1:220" s="482" customFormat="1" ht="16.5">
      <c r="D133" s="505"/>
      <c r="E133" s="471"/>
      <c r="Y133" s="517" t="s">
        <v>161</v>
      </c>
      <c r="Z133" s="523" t="s">
        <v>4062</v>
      </c>
      <c r="AD133" s="524">
        <f>$AR$444</f>
        <v>27</v>
      </c>
      <c r="AE133" s="314">
        <f>$E$444</f>
        <v>6116.4999999999991</v>
      </c>
      <c r="AH133" s="480" t="s">
        <v>651</v>
      </c>
      <c r="AI133" s="471"/>
      <c r="AJ133" s="471"/>
      <c r="AK133" s="480" t="s">
        <v>1349</v>
      </c>
      <c r="AL133" s="471"/>
      <c r="AM133" s="471"/>
      <c r="AN133" s="480" t="s">
        <v>2200</v>
      </c>
      <c r="AO133" s="471"/>
      <c r="AP133" s="471"/>
      <c r="AQ133" s="480" t="s">
        <v>31</v>
      </c>
      <c r="AR133" s="471"/>
      <c r="AS133" s="471"/>
      <c r="AT133" s="480" t="s">
        <v>2711</v>
      </c>
      <c r="AU133" s="471"/>
      <c r="AV133" s="471"/>
      <c r="AW133" s="480" t="s">
        <v>3640</v>
      </c>
      <c r="AX133" s="471"/>
      <c r="AY133" s="471"/>
      <c r="AZ133" s="480" t="s">
        <v>2196</v>
      </c>
      <c r="BA133" s="471"/>
      <c r="BB133" s="471"/>
      <c r="BC133" s="480" t="s">
        <v>2212</v>
      </c>
      <c r="BD133" s="471"/>
      <c r="BE133" s="471"/>
      <c r="BF133" s="480" t="s">
        <v>1343</v>
      </c>
      <c r="BG133" s="471"/>
      <c r="BH133" s="471"/>
      <c r="BI133" s="480" t="s">
        <v>667</v>
      </c>
      <c r="BL133" s="471"/>
      <c r="BN133" s="552" t="s">
        <v>682</v>
      </c>
      <c r="BO133" s="390"/>
      <c r="BP133" s="390"/>
      <c r="BQ133" s="241">
        <v>209</v>
      </c>
      <c r="BR133" s="514">
        <v>2</v>
      </c>
      <c r="BT133" s="516" t="s">
        <v>1665</v>
      </c>
      <c r="BW133" s="241">
        <v>32.4</v>
      </c>
      <c r="BX133" s="514">
        <v>0</v>
      </c>
      <c r="BZ133" s="518" t="s">
        <v>1344</v>
      </c>
      <c r="CC133" s="529">
        <v>167.8</v>
      </c>
      <c r="CD133" s="514">
        <v>3</v>
      </c>
      <c r="CF133" s="518" t="s">
        <v>2718</v>
      </c>
      <c r="CI133" s="241">
        <v>59.599999999999994</v>
      </c>
      <c r="CJ133" s="514">
        <v>3</v>
      </c>
      <c r="CL133" s="518" t="s">
        <v>2716</v>
      </c>
      <c r="CO133" s="241">
        <v>409.30000000000007</v>
      </c>
      <c r="CP133" s="514">
        <v>2</v>
      </c>
      <c r="CR133" s="518" t="s">
        <v>667</v>
      </c>
      <c r="CU133" s="241">
        <v>204.29999999999998</v>
      </c>
      <c r="CV133" s="514">
        <v>2</v>
      </c>
      <c r="CX133" s="518" t="s">
        <v>2200</v>
      </c>
      <c r="DA133" s="241">
        <v>84.399999999999991</v>
      </c>
      <c r="DB133" s="514">
        <v>3</v>
      </c>
      <c r="DD133" s="518" t="s">
        <v>1343</v>
      </c>
      <c r="DG133" s="241">
        <v>275.5</v>
      </c>
      <c r="DH133" s="514">
        <v>3</v>
      </c>
      <c r="DJ133" s="518" t="s">
        <v>633</v>
      </c>
      <c r="DM133" s="241">
        <v>94.5</v>
      </c>
      <c r="DN133" s="514">
        <v>1</v>
      </c>
      <c r="DP133" s="518" t="s">
        <v>1657</v>
      </c>
      <c r="DS133" s="241">
        <v>516.29999999999995</v>
      </c>
      <c r="DT133" s="514">
        <v>3</v>
      </c>
      <c r="DV133" s="518" t="s">
        <v>1344</v>
      </c>
      <c r="DY133" s="241">
        <v>371.99999999999994</v>
      </c>
      <c r="DZ133" s="514">
        <v>2</v>
      </c>
      <c r="EB133" s="518" t="s">
        <v>651</v>
      </c>
      <c r="EE133" s="246">
        <v>808.4</v>
      </c>
      <c r="EF133" s="56">
        <v>2</v>
      </c>
      <c r="EH133" s="518" t="s">
        <v>31</v>
      </c>
      <c r="EK133" s="241">
        <v>0</v>
      </c>
      <c r="EL133" s="514">
        <v>0</v>
      </c>
      <c r="EN133" s="518" t="s">
        <v>1658</v>
      </c>
      <c r="EQ133" s="246">
        <v>0</v>
      </c>
      <c r="ER133" s="56">
        <v>1</v>
      </c>
      <c r="ET133" s="518" t="s">
        <v>1344</v>
      </c>
      <c r="EW133" s="246">
        <v>523.1</v>
      </c>
      <c r="EX133" s="56">
        <v>3</v>
      </c>
      <c r="EZ133" s="518" t="s">
        <v>21</v>
      </c>
      <c r="FA133" s="390"/>
      <c r="FB133" s="390"/>
      <c r="FC133" s="241">
        <v>1007.2999999999998</v>
      </c>
      <c r="FD133" s="514">
        <v>3</v>
      </c>
      <c r="FE133" s="390"/>
      <c r="FF133" s="518" t="s">
        <v>2733</v>
      </c>
      <c r="FG133" s="390"/>
      <c r="FH133" s="390"/>
      <c r="FI133" s="246">
        <v>252.5</v>
      </c>
      <c r="FJ133" s="56">
        <v>3</v>
      </c>
      <c r="FK133" s="390"/>
      <c r="FL133" s="518" t="s">
        <v>1343</v>
      </c>
      <c r="FM133" s="390"/>
      <c r="FN133" s="390"/>
      <c r="FO133" s="246">
        <v>398.7</v>
      </c>
      <c r="FP133" s="56">
        <v>2</v>
      </c>
      <c r="FQ133" s="390"/>
      <c r="FR133" s="518" t="s">
        <v>1344</v>
      </c>
      <c r="FS133" s="390"/>
      <c r="FT133" s="390"/>
      <c r="FU133" s="246">
        <v>114.1</v>
      </c>
      <c r="FV133" s="56">
        <v>0</v>
      </c>
      <c r="FX133" s="480" t="s">
        <v>1349</v>
      </c>
      <c r="GA133" s="241">
        <v>280.89999999999998</v>
      </c>
      <c r="GB133" s="514">
        <v>2</v>
      </c>
      <c r="GD133" s="480" t="s">
        <v>3650</v>
      </c>
      <c r="GG133" s="246">
        <v>498.2</v>
      </c>
      <c r="GH133" s="56">
        <v>1</v>
      </c>
    </row>
    <row r="134" spans="1:220" s="482" customFormat="1" ht="16.5">
      <c r="D134" s="505"/>
      <c r="E134" s="471"/>
      <c r="Y134" s="517" t="s">
        <v>163</v>
      </c>
      <c r="Z134" s="523" t="s">
        <v>1781</v>
      </c>
      <c r="AD134" s="524">
        <f>$AR$356</f>
        <v>27</v>
      </c>
      <c r="AE134" s="314">
        <f>$E$356</f>
        <v>5939.2</v>
      </c>
      <c r="AH134" s="480"/>
      <c r="AI134" s="471"/>
      <c r="AJ134" s="471"/>
      <c r="AK134" s="480"/>
      <c r="AL134" s="471"/>
      <c r="AM134" s="471"/>
      <c r="AN134" s="480"/>
      <c r="AO134" s="471"/>
      <c r="AP134" s="471"/>
      <c r="AQ134" s="480"/>
      <c r="AR134" s="471"/>
      <c r="AS134" s="471"/>
      <c r="AT134" s="480"/>
      <c r="AU134" s="471"/>
      <c r="AV134" s="471"/>
      <c r="AW134" s="480"/>
      <c r="AX134" s="471"/>
      <c r="AY134" s="471"/>
      <c r="AZ134" s="480"/>
      <c r="BA134" s="471"/>
      <c r="BB134" s="471"/>
      <c r="BC134" s="480"/>
      <c r="BD134" s="471"/>
      <c r="BE134" s="471"/>
      <c r="BF134" s="480"/>
      <c r="BG134" s="471"/>
      <c r="BH134" s="471"/>
      <c r="BI134" s="480"/>
      <c r="BL134" s="471"/>
      <c r="BN134" s="552"/>
      <c r="BO134" s="390"/>
      <c r="BP134" s="390"/>
      <c r="BQ134" s="241"/>
      <c r="BR134" s="514"/>
      <c r="BT134" s="516"/>
      <c r="BW134" s="241"/>
      <c r="BX134" s="514"/>
      <c r="BZ134" s="518"/>
      <c r="CC134" s="529"/>
      <c r="CD134" s="514"/>
      <c r="CF134" s="518"/>
      <c r="CI134" s="241"/>
      <c r="CJ134" s="514"/>
      <c r="CL134" s="518"/>
      <c r="CO134" s="241"/>
      <c r="CP134" s="514"/>
      <c r="CR134" s="518"/>
      <c r="CU134" s="241"/>
      <c r="CV134" s="514"/>
      <c r="CX134" s="518"/>
      <c r="DA134" s="241"/>
      <c r="DB134" s="514"/>
      <c r="DD134" s="518"/>
      <c r="DG134" s="241"/>
      <c r="DH134" s="514"/>
      <c r="DJ134" s="518"/>
      <c r="DM134" s="241"/>
      <c r="DN134" s="514"/>
      <c r="DP134" s="518"/>
      <c r="DS134" s="241"/>
      <c r="DT134" s="514"/>
      <c r="DV134" s="518"/>
      <c r="DY134" s="241"/>
      <c r="DZ134" s="514"/>
      <c r="EB134" s="518"/>
      <c r="EE134" s="246"/>
      <c r="EF134" s="56"/>
      <c r="EH134" s="518"/>
      <c r="EK134" s="241"/>
      <c r="EL134" s="514"/>
      <c r="EN134" s="518"/>
      <c r="EQ134" s="246"/>
      <c r="ER134" s="56"/>
      <c r="ET134" s="518"/>
      <c r="EW134" s="246"/>
      <c r="EX134" s="56"/>
      <c r="EZ134" s="518"/>
      <c r="FA134" s="390"/>
      <c r="FB134" s="390"/>
      <c r="FC134" s="241"/>
      <c r="FD134" s="514"/>
      <c r="FE134" s="390"/>
      <c r="FF134" s="518"/>
      <c r="FG134" s="390"/>
      <c r="FH134" s="390"/>
      <c r="FI134" s="246"/>
      <c r="FJ134" s="56"/>
      <c r="FK134" s="390"/>
      <c r="FL134" s="518"/>
      <c r="FM134" s="390"/>
      <c r="FN134" s="390"/>
      <c r="FO134" s="246"/>
      <c r="FP134" s="56"/>
      <c r="FQ134" s="390"/>
      <c r="FR134" s="518"/>
      <c r="FS134" s="390"/>
      <c r="FT134" s="390"/>
      <c r="FU134" s="246"/>
      <c r="FV134" s="56"/>
      <c r="FX134" s="480"/>
      <c r="GA134" s="241"/>
      <c r="GB134" s="514"/>
      <c r="GD134" s="480"/>
      <c r="GG134" s="246"/>
      <c r="GH134" s="56"/>
    </row>
    <row r="135" spans="1:220" s="482" customFormat="1" ht="16.5">
      <c r="D135" s="505"/>
      <c r="E135" s="471"/>
      <c r="Y135" s="517" t="s">
        <v>274</v>
      </c>
      <c r="Z135" s="523" t="s">
        <v>3023</v>
      </c>
      <c r="AD135" s="524">
        <f>$AR$409</f>
        <v>27</v>
      </c>
      <c r="AE135" s="314">
        <f>$E$409</f>
        <v>5405.3</v>
      </c>
      <c r="AH135" s="480" t="s">
        <v>1665</v>
      </c>
      <c r="AI135" s="471"/>
      <c r="AJ135" s="471"/>
      <c r="AK135" s="480" t="s">
        <v>633</v>
      </c>
      <c r="AL135" s="471"/>
      <c r="AM135" s="471"/>
      <c r="AN135" s="480" t="s">
        <v>2733</v>
      </c>
      <c r="AO135" s="471"/>
      <c r="AP135" s="471"/>
      <c r="AQ135" s="480" t="s">
        <v>3644</v>
      </c>
      <c r="AR135" s="471"/>
      <c r="AS135" s="471"/>
      <c r="AT135" s="480" t="s">
        <v>31</v>
      </c>
      <c r="AU135" s="471"/>
      <c r="AV135" s="471"/>
      <c r="AW135" s="480" t="s">
        <v>633</v>
      </c>
      <c r="AX135" s="471"/>
      <c r="AY135" s="471"/>
      <c r="AZ135" s="480" t="s">
        <v>1344</v>
      </c>
      <c r="BA135" s="471"/>
      <c r="BB135" s="471"/>
      <c r="BC135" s="480" t="s">
        <v>1658</v>
      </c>
      <c r="BD135" s="471"/>
      <c r="BE135" s="471"/>
      <c r="BF135" s="480" t="s">
        <v>2728</v>
      </c>
      <c r="BG135" s="471"/>
      <c r="BH135" s="471"/>
      <c r="BI135" s="480" t="s">
        <v>1665</v>
      </c>
      <c r="BL135" s="471"/>
      <c r="BN135" s="552" t="s">
        <v>2728</v>
      </c>
      <c r="BO135" s="390"/>
      <c r="BP135" s="390"/>
      <c r="BQ135" s="241">
        <v>313</v>
      </c>
      <c r="BR135" s="514">
        <v>0</v>
      </c>
      <c r="BT135" s="516" t="s">
        <v>1344</v>
      </c>
      <c r="BW135" s="241">
        <v>291.39999999999998</v>
      </c>
      <c r="BX135" s="514">
        <v>2</v>
      </c>
      <c r="BZ135" s="518" t="s">
        <v>668</v>
      </c>
      <c r="CC135" s="529">
        <v>36.799999999999997</v>
      </c>
      <c r="CD135" s="514">
        <v>0</v>
      </c>
      <c r="CF135" s="518" t="s">
        <v>633</v>
      </c>
      <c r="CI135" s="241">
        <v>142.4</v>
      </c>
      <c r="CJ135" s="514">
        <v>3</v>
      </c>
      <c r="CL135" s="518" t="s">
        <v>668</v>
      </c>
      <c r="CO135" s="241">
        <v>528.40000000000009</v>
      </c>
      <c r="CP135" s="514">
        <v>3</v>
      </c>
      <c r="CR135" s="518" t="s">
        <v>155</v>
      </c>
      <c r="CU135" s="241">
        <v>275.24999999999994</v>
      </c>
      <c r="CV135" s="514">
        <v>2</v>
      </c>
      <c r="CX135" s="518" t="s">
        <v>2728</v>
      </c>
      <c r="DA135" s="241">
        <v>4.4000000000000004</v>
      </c>
      <c r="DB135" s="514">
        <v>0</v>
      </c>
      <c r="DD135" s="518" t="s">
        <v>2716</v>
      </c>
      <c r="DG135" s="241">
        <v>265.3</v>
      </c>
      <c r="DH135" s="514">
        <v>3</v>
      </c>
      <c r="DJ135" s="518" t="s">
        <v>3651</v>
      </c>
      <c r="DM135" s="241">
        <v>175</v>
      </c>
      <c r="DN135" s="514">
        <v>3</v>
      </c>
      <c r="DP135" s="518" t="s">
        <v>2198</v>
      </c>
      <c r="DS135" s="241">
        <v>274.50000000000006</v>
      </c>
      <c r="DT135" s="514">
        <v>2</v>
      </c>
      <c r="DV135" s="518" t="s">
        <v>3647</v>
      </c>
      <c r="DY135" s="241">
        <v>362.4</v>
      </c>
      <c r="DZ135" s="514">
        <v>0</v>
      </c>
      <c r="EB135" s="518" t="s">
        <v>3629</v>
      </c>
      <c r="EE135" s="246">
        <v>728.4</v>
      </c>
      <c r="EF135" s="56">
        <v>0</v>
      </c>
      <c r="EH135" s="518" t="s">
        <v>3629</v>
      </c>
      <c r="EK135" s="241">
        <v>42</v>
      </c>
      <c r="EL135" s="514">
        <v>3</v>
      </c>
      <c r="EN135" s="518" t="s">
        <v>1667</v>
      </c>
      <c r="EQ135" s="246">
        <v>0</v>
      </c>
      <c r="ER135" s="56">
        <v>0</v>
      </c>
      <c r="ET135" s="518" t="s">
        <v>2711</v>
      </c>
      <c r="EW135" s="246">
        <v>620.79999999999995</v>
      </c>
      <c r="EX135" s="56">
        <v>2</v>
      </c>
      <c r="EZ135" s="518" t="s">
        <v>2709</v>
      </c>
      <c r="FA135" s="390"/>
      <c r="FB135" s="390"/>
      <c r="FC135" s="241">
        <v>776.10000000000014</v>
      </c>
      <c r="FD135" s="514">
        <v>3</v>
      </c>
      <c r="FE135" s="390"/>
      <c r="FF135" s="518" t="s">
        <v>3651</v>
      </c>
      <c r="FG135" s="390"/>
      <c r="FH135" s="390"/>
      <c r="FI135" s="246">
        <v>140</v>
      </c>
      <c r="FJ135" s="56">
        <v>0</v>
      </c>
      <c r="FK135" s="390"/>
      <c r="FL135" s="518" t="s">
        <v>1344</v>
      </c>
      <c r="FM135" s="390"/>
      <c r="FN135" s="390"/>
      <c r="FO135" s="246">
        <v>276.7</v>
      </c>
      <c r="FP135" s="56">
        <v>0</v>
      </c>
      <c r="FQ135" s="390"/>
      <c r="FR135" s="518" t="s">
        <v>682</v>
      </c>
      <c r="FS135" s="390"/>
      <c r="FT135" s="390"/>
      <c r="FU135" s="246">
        <v>49.500000000000007</v>
      </c>
      <c r="FV135" s="56">
        <v>0</v>
      </c>
      <c r="FX135" s="480" t="s">
        <v>155</v>
      </c>
      <c r="GA135" s="241">
        <v>276.60000000000002</v>
      </c>
      <c r="GB135" s="514">
        <v>2</v>
      </c>
      <c r="GD135" s="480" t="s">
        <v>142</v>
      </c>
      <c r="GG135" s="246">
        <v>554.75</v>
      </c>
      <c r="GH135" s="56">
        <v>3</v>
      </c>
    </row>
    <row r="136" spans="1:220" s="482" customFormat="1" ht="16.5">
      <c r="D136" s="505"/>
      <c r="E136" s="471"/>
      <c r="Y136" s="517" t="s">
        <v>275</v>
      </c>
      <c r="Z136" s="523" t="s">
        <v>2273</v>
      </c>
      <c r="AD136" s="524">
        <f>$AR$399</f>
        <v>25</v>
      </c>
      <c r="AE136" s="314">
        <f>$E$399</f>
        <v>6541.45</v>
      </c>
      <c r="AH136" s="480" t="s">
        <v>2198</v>
      </c>
      <c r="AI136" s="471"/>
      <c r="AJ136" s="471"/>
      <c r="AK136" s="480" t="s">
        <v>2718</v>
      </c>
      <c r="AL136" s="471"/>
      <c r="AM136" s="471"/>
      <c r="AN136" s="480" t="s">
        <v>1343</v>
      </c>
      <c r="AO136" s="471"/>
      <c r="AP136" s="471"/>
      <c r="AQ136" s="480" t="s">
        <v>1344</v>
      </c>
      <c r="AR136" s="471"/>
      <c r="AS136" s="471"/>
      <c r="AT136" s="480" t="s">
        <v>633</v>
      </c>
      <c r="AU136" s="471"/>
      <c r="AV136" s="471"/>
      <c r="AW136" s="480" t="s">
        <v>2709</v>
      </c>
      <c r="AX136" s="471"/>
      <c r="AY136" s="471"/>
      <c r="AZ136" s="480" t="s">
        <v>633</v>
      </c>
      <c r="BA136" s="471"/>
      <c r="BB136" s="471"/>
      <c r="BC136" s="480" t="s">
        <v>3640</v>
      </c>
      <c r="BD136" s="471"/>
      <c r="BE136" s="471"/>
      <c r="BF136" s="480" t="s">
        <v>2196</v>
      </c>
      <c r="BG136" s="471"/>
      <c r="BH136" s="471"/>
      <c r="BI136" s="480" t="s">
        <v>1344</v>
      </c>
      <c r="BL136" s="471"/>
      <c r="BN136" s="552" t="s">
        <v>1343</v>
      </c>
      <c r="BO136" s="390"/>
      <c r="BP136" s="390"/>
      <c r="BQ136" s="241">
        <v>424.29999999999995</v>
      </c>
      <c r="BR136" s="514">
        <v>3</v>
      </c>
      <c r="BT136" s="516" t="s">
        <v>31</v>
      </c>
      <c r="BW136" s="241">
        <v>260.5</v>
      </c>
      <c r="BX136" s="514">
        <v>1</v>
      </c>
      <c r="BZ136" s="518" t="s">
        <v>3650</v>
      </c>
      <c r="CC136" s="529">
        <v>59.2</v>
      </c>
      <c r="CD136" s="514">
        <v>3</v>
      </c>
      <c r="CF136" s="518" t="s">
        <v>667</v>
      </c>
      <c r="CI136" s="241">
        <v>107.6</v>
      </c>
      <c r="CJ136" s="514">
        <v>0</v>
      </c>
      <c r="CL136" s="518" t="s">
        <v>3629</v>
      </c>
      <c r="CO136" s="241">
        <v>327.25</v>
      </c>
      <c r="CP136" s="514">
        <v>0</v>
      </c>
      <c r="CR136" s="518" t="s">
        <v>21</v>
      </c>
      <c r="CU136" s="241">
        <v>251.1</v>
      </c>
      <c r="CV136" s="514">
        <v>1</v>
      </c>
      <c r="CX136" s="518" t="s">
        <v>3648</v>
      </c>
      <c r="DA136" s="241">
        <v>69.799999999999983</v>
      </c>
      <c r="DB136" s="514">
        <v>3</v>
      </c>
      <c r="DD136" s="518" t="s">
        <v>1658</v>
      </c>
      <c r="DG136" s="241">
        <v>166.3</v>
      </c>
      <c r="DH136" s="514">
        <v>0</v>
      </c>
      <c r="DJ136" s="518" t="s">
        <v>2200</v>
      </c>
      <c r="DM136" s="241">
        <v>118.9</v>
      </c>
      <c r="DN136" s="514">
        <v>0</v>
      </c>
      <c r="DP136" s="518" t="s">
        <v>651</v>
      </c>
      <c r="DS136" s="241">
        <v>235.7</v>
      </c>
      <c r="DT136" s="514">
        <v>1</v>
      </c>
      <c r="DV136" s="518" t="s">
        <v>3629</v>
      </c>
      <c r="DY136" s="241">
        <v>757.69999999999993</v>
      </c>
      <c r="DZ136" s="514">
        <v>3</v>
      </c>
      <c r="EB136" s="518" t="s">
        <v>2196</v>
      </c>
      <c r="EE136" s="246">
        <v>916.50000000000011</v>
      </c>
      <c r="EF136" s="56">
        <v>3</v>
      </c>
      <c r="EH136" s="518" t="s">
        <v>1667</v>
      </c>
      <c r="EK136" s="241">
        <v>16.900000000000002</v>
      </c>
      <c r="EL136" s="514">
        <v>0</v>
      </c>
      <c r="EN136" s="518" t="s">
        <v>2196</v>
      </c>
      <c r="EQ136" s="246">
        <v>27.500000000000004</v>
      </c>
      <c r="ER136" s="56">
        <v>3</v>
      </c>
      <c r="ET136" s="518" t="s">
        <v>633</v>
      </c>
      <c r="EW136" s="246">
        <v>585.20000000000005</v>
      </c>
      <c r="EX136" s="56">
        <v>1</v>
      </c>
      <c r="EZ136" s="518" t="s">
        <v>3651</v>
      </c>
      <c r="FA136" s="390"/>
      <c r="FB136" s="390"/>
      <c r="FC136" s="241">
        <v>385.40000000000003</v>
      </c>
      <c r="FD136" s="514">
        <v>0</v>
      </c>
      <c r="FE136" s="390"/>
      <c r="FF136" s="518" t="s">
        <v>1344</v>
      </c>
      <c r="FG136" s="390"/>
      <c r="FH136" s="390"/>
      <c r="FI136" s="246">
        <v>188.1</v>
      </c>
      <c r="FJ136" s="56">
        <v>3</v>
      </c>
      <c r="FK136" s="390"/>
      <c r="FL136" s="518" t="s">
        <v>2728</v>
      </c>
      <c r="FM136" s="390"/>
      <c r="FN136" s="390"/>
      <c r="FO136" s="246">
        <v>669.3</v>
      </c>
      <c r="FP136" s="56">
        <v>3</v>
      </c>
      <c r="FQ136" s="390"/>
      <c r="FR136" s="518" t="s">
        <v>155</v>
      </c>
      <c r="FS136" s="390"/>
      <c r="FT136" s="390"/>
      <c r="FU136" s="246">
        <v>313</v>
      </c>
      <c r="FV136" s="56">
        <v>3</v>
      </c>
      <c r="FX136" s="480" t="s">
        <v>3648</v>
      </c>
      <c r="GA136" s="241">
        <v>243.1</v>
      </c>
      <c r="GB136" s="514">
        <v>1</v>
      </c>
      <c r="GD136" s="480" t="s">
        <v>1667</v>
      </c>
      <c r="GG136" s="246">
        <v>380.5</v>
      </c>
      <c r="GH136" s="56">
        <v>0</v>
      </c>
    </row>
    <row r="137" spans="1:220" s="482" customFormat="1" ht="16.5">
      <c r="D137" s="505"/>
      <c r="E137" s="471"/>
      <c r="Y137" s="517" t="s">
        <v>276</v>
      </c>
      <c r="Z137" s="523" t="s">
        <v>4065</v>
      </c>
      <c r="AD137" s="524">
        <f>$AR$448</f>
        <v>24</v>
      </c>
      <c r="AE137" s="314">
        <f>$E$448</f>
        <v>5961.4</v>
      </c>
      <c r="AH137" s="480"/>
      <c r="AI137" s="471"/>
      <c r="AJ137" s="471"/>
      <c r="AK137" s="480"/>
      <c r="AL137" s="471"/>
      <c r="AM137" s="471"/>
      <c r="AN137" s="480"/>
      <c r="AO137" s="471"/>
      <c r="AP137" s="471"/>
      <c r="AQ137" s="480"/>
      <c r="AR137" s="471"/>
      <c r="AS137" s="471"/>
      <c r="AT137" s="480"/>
      <c r="AU137" s="471"/>
      <c r="AV137" s="471"/>
      <c r="AW137" s="480"/>
      <c r="AX137" s="471"/>
      <c r="AY137" s="471"/>
      <c r="AZ137" s="480"/>
      <c r="BA137" s="471"/>
      <c r="BB137" s="471"/>
      <c r="BC137" s="480"/>
      <c r="BD137" s="471"/>
      <c r="BE137" s="471"/>
      <c r="BF137" s="480"/>
      <c r="BG137" s="471"/>
      <c r="BH137" s="471"/>
      <c r="BI137" s="480"/>
      <c r="BL137" s="471"/>
      <c r="BN137" s="552"/>
      <c r="BO137" s="390"/>
      <c r="BP137" s="390"/>
      <c r="BQ137" s="241"/>
      <c r="BR137" s="514"/>
      <c r="BT137" s="516"/>
      <c r="BW137" s="241"/>
      <c r="BX137" s="514"/>
      <c r="BZ137" s="518"/>
      <c r="CC137" s="529"/>
      <c r="CD137" s="514"/>
      <c r="CF137" s="390"/>
      <c r="CI137" s="241"/>
      <c r="CJ137" s="514"/>
      <c r="CL137" s="518"/>
      <c r="CO137" s="241"/>
      <c r="CP137" s="514"/>
      <c r="CR137" s="518"/>
      <c r="CU137" s="241"/>
      <c r="CV137" s="514"/>
      <c r="CX137" s="518"/>
      <c r="DA137" s="241"/>
      <c r="DB137" s="514"/>
      <c r="DD137" s="518"/>
      <c r="DG137" s="241"/>
      <c r="DH137" s="514"/>
      <c r="DJ137" s="518"/>
      <c r="DM137" s="241"/>
      <c r="DN137" s="514"/>
      <c r="DP137" s="518"/>
      <c r="DS137" s="241"/>
      <c r="DT137" s="514"/>
      <c r="DV137" s="518"/>
      <c r="DY137" s="241"/>
      <c r="DZ137" s="514"/>
      <c r="EB137" s="518"/>
      <c r="EE137" s="246"/>
      <c r="EF137" s="56"/>
      <c r="EH137" s="518"/>
      <c r="EK137" s="241"/>
      <c r="EL137" s="514"/>
      <c r="EN137" s="518"/>
      <c r="EQ137" s="246"/>
      <c r="ER137" s="56"/>
      <c r="ET137" s="518"/>
      <c r="EW137" s="246"/>
      <c r="EX137" s="56"/>
      <c r="EZ137" s="518"/>
      <c r="FA137" s="390"/>
      <c r="FB137" s="390"/>
      <c r="FC137" s="241"/>
      <c r="FD137" s="514"/>
      <c r="FE137" s="390"/>
      <c r="FF137" s="518"/>
      <c r="FG137" s="390"/>
      <c r="FH137" s="390"/>
      <c r="FI137" s="246"/>
      <c r="FJ137" s="56"/>
      <c r="FK137" s="390"/>
      <c r="FL137" s="518"/>
      <c r="FM137" s="390"/>
      <c r="FN137" s="390"/>
      <c r="FO137" s="246"/>
      <c r="FP137" s="56"/>
      <c r="FQ137" s="390"/>
      <c r="FR137" s="518"/>
      <c r="FS137" s="390"/>
      <c r="FT137" s="390"/>
      <c r="FU137" s="246"/>
      <c r="FV137" s="56"/>
      <c r="FX137" s="480"/>
      <c r="GA137" s="241"/>
      <c r="GB137" s="514"/>
      <c r="GD137" s="480"/>
      <c r="GG137" s="246"/>
      <c r="GH137" s="56"/>
    </row>
    <row r="138" spans="1:220" s="482" customFormat="1" ht="16.5">
      <c r="D138" s="505"/>
      <c r="E138" s="471"/>
      <c r="Y138" s="517" t="s">
        <v>277</v>
      </c>
      <c r="Z138" s="523" t="s">
        <v>4024</v>
      </c>
      <c r="AD138" s="524">
        <f>$AR$389</f>
        <v>20</v>
      </c>
      <c r="AE138" s="314">
        <f>$E$389</f>
        <v>6017.4</v>
      </c>
      <c r="AH138" s="480" t="s">
        <v>1657</v>
      </c>
      <c r="AI138" s="471"/>
      <c r="AJ138" s="471"/>
      <c r="AK138" s="480" t="s">
        <v>3651</v>
      </c>
      <c r="AL138" s="471"/>
      <c r="AM138" s="471"/>
      <c r="AN138" s="480" t="s">
        <v>31</v>
      </c>
      <c r="AO138" s="471"/>
      <c r="AP138" s="471"/>
      <c r="AQ138" s="480" t="s">
        <v>633</v>
      </c>
      <c r="AR138" s="471"/>
      <c r="AS138" s="471"/>
      <c r="AT138" s="480" t="s">
        <v>21</v>
      </c>
      <c r="AU138" s="471"/>
      <c r="AV138" s="471"/>
      <c r="AW138" s="480" t="s">
        <v>2716</v>
      </c>
      <c r="AX138" s="471"/>
      <c r="AY138" s="471"/>
      <c r="AZ138" s="480" t="s">
        <v>667</v>
      </c>
      <c r="BA138" s="471"/>
      <c r="BB138" s="471"/>
      <c r="BC138" s="480" t="s">
        <v>3648</v>
      </c>
      <c r="BD138" s="471"/>
      <c r="BE138" s="471"/>
      <c r="BF138" s="480" t="s">
        <v>1349</v>
      </c>
      <c r="BG138" s="471"/>
      <c r="BH138" s="471"/>
      <c r="BI138" s="480" t="s">
        <v>633</v>
      </c>
      <c r="BL138" s="471"/>
      <c r="BN138" s="552" t="s">
        <v>2198</v>
      </c>
      <c r="BO138" s="390"/>
      <c r="BP138" s="390"/>
      <c r="BQ138" s="241">
        <v>238.70000000000002</v>
      </c>
      <c r="BR138" s="514">
        <v>0</v>
      </c>
      <c r="BT138" s="516" t="s">
        <v>3629</v>
      </c>
      <c r="BW138" s="241">
        <v>181.7</v>
      </c>
      <c r="BX138" s="514">
        <v>3</v>
      </c>
      <c r="BZ138" s="518" t="s">
        <v>667</v>
      </c>
      <c r="CC138" s="529">
        <v>124.39999999999999</v>
      </c>
      <c r="CD138" s="514">
        <v>3</v>
      </c>
      <c r="CF138" s="518" t="s">
        <v>3647</v>
      </c>
      <c r="CI138" s="241">
        <v>106.6</v>
      </c>
      <c r="CJ138" s="514">
        <v>3</v>
      </c>
      <c r="CL138" s="518" t="s">
        <v>3640</v>
      </c>
      <c r="CO138" s="241">
        <v>534.05000000000007</v>
      </c>
      <c r="CP138" s="514">
        <v>1</v>
      </c>
      <c r="CR138" s="518" t="s">
        <v>3644</v>
      </c>
      <c r="CU138" s="241">
        <v>168.29999999999998</v>
      </c>
      <c r="CV138" s="514">
        <v>0</v>
      </c>
      <c r="CX138" s="518" t="s">
        <v>1658</v>
      </c>
      <c r="DA138" s="241">
        <v>80.2</v>
      </c>
      <c r="DB138" s="514">
        <v>0</v>
      </c>
      <c r="DD138" s="518" t="s">
        <v>15</v>
      </c>
      <c r="DG138" s="241">
        <v>229.6</v>
      </c>
      <c r="DH138" s="514">
        <v>2</v>
      </c>
      <c r="DJ138" s="518" t="s">
        <v>1657</v>
      </c>
      <c r="DM138" s="241">
        <v>16.599999999999998</v>
      </c>
      <c r="DN138" s="514">
        <v>0</v>
      </c>
      <c r="DP138" s="518" t="s">
        <v>2716</v>
      </c>
      <c r="DS138" s="241">
        <v>258.2</v>
      </c>
      <c r="DT138" s="514">
        <v>0</v>
      </c>
      <c r="DV138" s="518" t="s">
        <v>1657</v>
      </c>
      <c r="DY138" s="241">
        <v>99.399999999999991</v>
      </c>
      <c r="DZ138" s="514">
        <v>0</v>
      </c>
      <c r="EB138" s="518" t="s">
        <v>155</v>
      </c>
      <c r="EE138" s="246">
        <v>834.6</v>
      </c>
      <c r="EF138" s="56">
        <v>2</v>
      </c>
      <c r="EH138" s="518" t="s">
        <v>3647</v>
      </c>
      <c r="EK138" s="241">
        <v>0</v>
      </c>
      <c r="EL138" s="514">
        <v>0</v>
      </c>
      <c r="EN138" s="518" t="s">
        <v>1665</v>
      </c>
      <c r="EQ138" s="246">
        <v>0</v>
      </c>
      <c r="ER138" s="56">
        <v>1</v>
      </c>
      <c r="ET138" s="518" t="s">
        <v>667</v>
      </c>
      <c r="EW138" s="246">
        <v>451.05</v>
      </c>
      <c r="EX138" s="56">
        <v>0</v>
      </c>
      <c r="EZ138" s="518" t="s">
        <v>3650</v>
      </c>
      <c r="FA138" s="390"/>
      <c r="FB138" s="390"/>
      <c r="FC138" s="241">
        <v>80.2</v>
      </c>
      <c r="FD138" s="514">
        <v>0</v>
      </c>
      <c r="FE138" s="390"/>
      <c r="FF138" s="518" t="s">
        <v>3640</v>
      </c>
      <c r="FG138" s="390"/>
      <c r="FH138" s="390"/>
      <c r="FI138" s="246">
        <v>253.5</v>
      </c>
      <c r="FJ138" s="56">
        <v>0</v>
      </c>
      <c r="FK138" s="390"/>
      <c r="FL138" s="518" t="s">
        <v>3647</v>
      </c>
      <c r="FM138" s="390"/>
      <c r="FN138" s="390"/>
      <c r="FO138" s="246">
        <v>380.7</v>
      </c>
      <c r="FP138" s="56">
        <v>3</v>
      </c>
      <c r="FQ138" s="390"/>
      <c r="FR138" s="518" t="s">
        <v>15</v>
      </c>
      <c r="FS138" s="390"/>
      <c r="FT138" s="390"/>
      <c r="FU138" s="246">
        <v>275.2</v>
      </c>
      <c r="FV138" s="56">
        <v>3</v>
      </c>
      <c r="FX138" s="480" t="s">
        <v>1667</v>
      </c>
      <c r="GA138" s="241">
        <v>124.30000000000001</v>
      </c>
      <c r="GB138" s="514">
        <v>0</v>
      </c>
      <c r="GD138" s="480" t="s">
        <v>2196</v>
      </c>
      <c r="GG138" s="246">
        <v>344</v>
      </c>
      <c r="GH138" s="56">
        <v>0</v>
      </c>
    </row>
    <row r="139" spans="1:220" s="482" customFormat="1" ht="15.75">
      <c r="D139" s="505"/>
      <c r="E139" s="471"/>
      <c r="AH139" s="480" t="s">
        <v>15</v>
      </c>
      <c r="AI139" s="471"/>
      <c r="AJ139" s="471"/>
      <c r="AK139" s="480" t="s">
        <v>21</v>
      </c>
      <c r="AL139" s="471"/>
      <c r="AM139" s="471"/>
      <c r="AN139" s="480" t="s">
        <v>2198</v>
      </c>
      <c r="AO139" s="471"/>
      <c r="AP139" s="471"/>
      <c r="AQ139" s="480" t="s">
        <v>668</v>
      </c>
      <c r="AR139" s="471"/>
      <c r="AS139" s="471"/>
      <c r="AT139" s="480" t="s">
        <v>1343</v>
      </c>
      <c r="AU139" s="471"/>
      <c r="AV139" s="471"/>
      <c r="AW139" s="480" t="s">
        <v>1667</v>
      </c>
      <c r="AX139" s="471"/>
      <c r="AY139" s="471"/>
      <c r="AZ139" s="480" t="s">
        <v>15</v>
      </c>
      <c r="BA139" s="471"/>
      <c r="BB139" s="471"/>
      <c r="BC139" s="480" t="s">
        <v>1667</v>
      </c>
      <c r="BD139" s="471"/>
      <c r="BE139" s="471"/>
      <c r="BF139" s="480" t="s">
        <v>15</v>
      </c>
      <c r="BG139" s="471"/>
      <c r="BH139" s="471"/>
      <c r="BI139" s="480" t="s">
        <v>3647</v>
      </c>
      <c r="BL139" s="471"/>
      <c r="BN139" s="552" t="s">
        <v>2733</v>
      </c>
      <c r="BO139" s="390"/>
      <c r="BP139" s="390"/>
      <c r="BQ139" s="241">
        <v>400.7</v>
      </c>
      <c r="BR139" s="514">
        <v>3</v>
      </c>
      <c r="BT139" s="516" t="s">
        <v>155</v>
      </c>
      <c r="BW139" s="241">
        <v>143.19999999999999</v>
      </c>
      <c r="BX139" s="514">
        <v>0</v>
      </c>
      <c r="BZ139" s="518" t="s">
        <v>2200</v>
      </c>
      <c r="CC139" s="529">
        <v>39.599999999999994</v>
      </c>
      <c r="CD139" s="514">
        <v>0</v>
      </c>
      <c r="CF139" s="518" t="s">
        <v>668</v>
      </c>
      <c r="CI139" s="241">
        <v>55.2</v>
      </c>
      <c r="CJ139" s="514">
        <v>0</v>
      </c>
      <c r="CL139" s="518" t="s">
        <v>2198</v>
      </c>
      <c r="CO139" s="241">
        <v>568.65000000000009</v>
      </c>
      <c r="CP139" s="514">
        <v>2</v>
      </c>
      <c r="CR139" s="518" t="s">
        <v>142</v>
      </c>
      <c r="CU139" s="241">
        <v>248.79999999999998</v>
      </c>
      <c r="CV139" s="514">
        <v>3</v>
      </c>
      <c r="CX139" s="518" t="s">
        <v>15</v>
      </c>
      <c r="DA139" s="241">
        <v>108.60000000000001</v>
      </c>
      <c r="DB139" s="514">
        <v>3</v>
      </c>
      <c r="DD139" s="518" t="s">
        <v>2711</v>
      </c>
      <c r="DG139" s="241">
        <v>226</v>
      </c>
      <c r="DH139" s="514">
        <v>1</v>
      </c>
      <c r="DJ139" s="518" t="s">
        <v>3629</v>
      </c>
      <c r="DM139" s="241">
        <v>81.899999999999991</v>
      </c>
      <c r="DN139" s="514">
        <v>3</v>
      </c>
      <c r="DP139" s="518" t="s">
        <v>15</v>
      </c>
      <c r="DS139" s="241">
        <v>499.3</v>
      </c>
      <c r="DT139" s="514">
        <v>3</v>
      </c>
      <c r="DV139" s="518" t="s">
        <v>2733</v>
      </c>
      <c r="DY139" s="241">
        <v>579.4</v>
      </c>
      <c r="DZ139" s="514">
        <v>3</v>
      </c>
      <c r="EB139" s="518" t="s">
        <v>2728</v>
      </c>
      <c r="EE139" s="246">
        <v>742.5</v>
      </c>
      <c r="EF139" s="56">
        <v>1</v>
      </c>
      <c r="EH139" s="518" t="s">
        <v>2733</v>
      </c>
      <c r="EK139" s="241">
        <v>23</v>
      </c>
      <c r="EL139" s="514">
        <v>3</v>
      </c>
      <c r="EN139" s="518" t="s">
        <v>2728</v>
      </c>
      <c r="EQ139" s="246">
        <v>0</v>
      </c>
      <c r="ER139" s="56">
        <v>1</v>
      </c>
      <c r="ET139" s="518" t="s">
        <v>3629</v>
      </c>
      <c r="EW139" s="246">
        <v>659.45</v>
      </c>
      <c r="EX139" s="56">
        <v>3</v>
      </c>
      <c r="EZ139" s="518" t="s">
        <v>3640</v>
      </c>
      <c r="FA139" s="390"/>
      <c r="FB139" s="390"/>
      <c r="FC139" s="241">
        <v>761.00000000000011</v>
      </c>
      <c r="FD139" s="514">
        <v>3</v>
      </c>
      <c r="FE139" s="390"/>
      <c r="FF139" s="518" t="s">
        <v>3647</v>
      </c>
      <c r="FG139" s="390"/>
      <c r="FH139" s="390"/>
      <c r="FI139" s="246">
        <v>352.5</v>
      </c>
      <c r="FJ139" s="56">
        <v>3</v>
      </c>
      <c r="FK139" s="390"/>
      <c r="FL139" s="518" t="s">
        <v>2212</v>
      </c>
      <c r="FM139" s="390"/>
      <c r="FN139" s="390"/>
      <c r="FO139" s="246">
        <v>286.90000000000003</v>
      </c>
      <c r="FP139" s="56">
        <v>0</v>
      </c>
      <c r="FQ139" s="390"/>
      <c r="FR139" s="518" t="s">
        <v>1665</v>
      </c>
      <c r="FS139" s="390"/>
      <c r="FT139" s="390"/>
      <c r="FU139" s="246">
        <v>139.70000000000002</v>
      </c>
      <c r="FV139" s="56">
        <v>0</v>
      </c>
      <c r="FX139" s="480" t="s">
        <v>2212</v>
      </c>
      <c r="GA139" s="241">
        <v>338.7</v>
      </c>
      <c r="GB139" s="514">
        <v>3</v>
      </c>
      <c r="GD139" s="480" t="s">
        <v>2200</v>
      </c>
      <c r="GG139" s="246">
        <v>569.70000000000005</v>
      </c>
      <c r="GH139" s="56">
        <v>3</v>
      </c>
    </row>
    <row r="140" spans="1:220" s="482" customFormat="1" ht="15.75">
      <c r="D140" s="505"/>
      <c r="E140" s="471"/>
      <c r="AC140" s="482">
        <v>6</v>
      </c>
      <c r="AD140" s="482">
        <f>SUM(AD105:AD139)</f>
        <v>1167</v>
      </c>
      <c r="AE140" s="553">
        <f>SUM(AE105:AE139)</f>
        <v>231378.35000000003</v>
      </c>
      <c r="AH140" s="480"/>
      <c r="AI140" s="471"/>
      <c r="AJ140" s="471"/>
      <c r="AK140" s="480"/>
      <c r="AL140" s="471"/>
      <c r="AM140" s="471"/>
      <c r="AN140" s="480"/>
      <c r="AO140" s="471"/>
      <c r="AP140" s="471"/>
      <c r="AQ140" s="480"/>
      <c r="AR140" s="471"/>
      <c r="AS140" s="471"/>
      <c r="AT140" s="480"/>
      <c r="AU140" s="471"/>
      <c r="AV140" s="471"/>
      <c r="AW140" s="480"/>
      <c r="AX140" s="471"/>
      <c r="AY140" s="471"/>
      <c r="AZ140" s="480"/>
      <c r="BA140" s="471"/>
      <c r="BB140" s="471"/>
      <c r="BC140" s="480"/>
      <c r="BD140" s="471"/>
      <c r="BE140" s="471"/>
      <c r="BF140" s="480"/>
      <c r="BG140" s="471"/>
      <c r="BH140" s="471"/>
      <c r="BI140" s="480"/>
      <c r="BL140" s="471"/>
      <c r="BN140" s="552"/>
      <c r="BO140" s="390"/>
      <c r="BP140" s="390"/>
      <c r="BQ140" s="241"/>
      <c r="BR140" s="514"/>
      <c r="BT140" s="516"/>
      <c r="BW140" s="241"/>
      <c r="BX140" s="514"/>
      <c r="BZ140" s="518"/>
      <c r="CC140" s="529"/>
      <c r="CD140" s="514"/>
      <c r="CF140" s="518"/>
      <c r="CI140" s="241"/>
      <c r="CJ140" s="514"/>
      <c r="CL140" s="518"/>
      <c r="CO140" s="241"/>
      <c r="CP140" s="514"/>
      <c r="CR140" s="518"/>
      <c r="CU140" s="241"/>
      <c r="CV140" s="514"/>
      <c r="CX140" s="518"/>
      <c r="DA140" s="241"/>
      <c r="DB140" s="514"/>
      <c r="DD140" s="518"/>
      <c r="DG140" s="241"/>
      <c r="DH140" s="514"/>
      <c r="DJ140" s="518"/>
      <c r="DM140" s="241"/>
      <c r="DN140" s="514"/>
      <c r="DP140" s="518"/>
      <c r="DS140" s="241"/>
      <c r="DT140" s="514"/>
      <c r="DV140" s="518"/>
      <c r="DY140" s="241"/>
      <c r="DZ140" s="514"/>
      <c r="EB140" s="518"/>
      <c r="EE140" s="246"/>
      <c r="EF140" s="56"/>
      <c r="EH140" s="518"/>
      <c r="EK140" s="241"/>
      <c r="EL140" s="514"/>
      <c r="EN140" s="518"/>
      <c r="EQ140" s="246"/>
      <c r="ER140" s="56"/>
      <c r="ET140" s="518"/>
      <c r="EW140" s="246"/>
      <c r="EX140" s="56"/>
      <c r="EZ140" s="518"/>
      <c r="FA140" s="390"/>
      <c r="FB140" s="390"/>
      <c r="FC140" s="241"/>
      <c r="FD140" s="514"/>
      <c r="FE140" s="390"/>
      <c r="FF140" s="518"/>
      <c r="FG140" s="390"/>
      <c r="FH140" s="390"/>
      <c r="FI140" s="246"/>
      <c r="FJ140" s="56"/>
      <c r="FK140" s="390"/>
      <c r="FL140" s="518"/>
      <c r="FM140" s="390"/>
      <c r="FN140" s="390"/>
      <c r="FO140" s="246"/>
      <c r="FP140" s="56"/>
      <c r="FQ140" s="390"/>
      <c r="FR140" s="518"/>
      <c r="FS140" s="390"/>
      <c r="FT140" s="390"/>
      <c r="FU140" s="246"/>
      <c r="FV140" s="56"/>
      <c r="FX140" s="480"/>
      <c r="GA140" s="241"/>
      <c r="GB140" s="514"/>
      <c r="GD140" s="480"/>
      <c r="GG140" s="246"/>
      <c r="GH140" s="56"/>
    </row>
    <row r="141" spans="1:220" s="482" customFormat="1" ht="15.75">
      <c r="D141" s="505"/>
      <c r="E141" s="471"/>
      <c r="AH141" s="480" t="s">
        <v>3650</v>
      </c>
      <c r="AI141" s="471"/>
      <c r="AJ141" s="471"/>
      <c r="AK141" s="480" t="s">
        <v>651</v>
      </c>
      <c r="AL141" s="471"/>
      <c r="AM141" s="471"/>
      <c r="AN141" s="480" t="s">
        <v>3647</v>
      </c>
      <c r="AO141" s="471"/>
      <c r="AP141" s="471"/>
      <c r="AQ141" s="480" t="s">
        <v>682</v>
      </c>
      <c r="AR141" s="471"/>
      <c r="AS141" s="471"/>
      <c r="AT141" s="480" t="s">
        <v>3650</v>
      </c>
      <c r="AU141" s="471"/>
      <c r="AV141" s="471"/>
      <c r="AW141" s="480" t="s">
        <v>2196</v>
      </c>
      <c r="AX141" s="471"/>
      <c r="AY141" s="471"/>
      <c r="AZ141" s="480" t="s">
        <v>1349</v>
      </c>
      <c r="BA141" s="471"/>
      <c r="BB141" s="471"/>
      <c r="BC141" s="480" t="s">
        <v>2728</v>
      </c>
      <c r="BD141" s="471"/>
      <c r="BE141" s="471"/>
      <c r="BF141" s="480" t="s">
        <v>1667</v>
      </c>
      <c r="BG141" s="471"/>
      <c r="BH141" s="471"/>
      <c r="BI141" s="480" t="s">
        <v>2196</v>
      </c>
      <c r="BL141" s="471"/>
      <c r="BN141" s="552" t="s">
        <v>31</v>
      </c>
      <c r="BO141" s="390"/>
      <c r="BP141" s="390"/>
      <c r="BQ141" s="241">
        <v>295.09999999999997</v>
      </c>
      <c r="BR141" s="514">
        <v>1</v>
      </c>
      <c r="BT141" s="516" t="s">
        <v>3648</v>
      </c>
      <c r="BW141" s="241">
        <v>151.30000000000001</v>
      </c>
      <c r="BX141" s="514">
        <v>0</v>
      </c>
      <c r="BZ141" s="518" t="s">
        <v>2196</v>
      </c>
      <c r="CC141" s="529">
        <v>125.7</v>
      </c>
      <c r="CD141" s="514">
        <v>0</v>
      </c>
      <c r="CF141" s="518" t="s">
        <v>1344</v>
      </c>
      <c r="CI141" s="241">
        <v>117.5</v>
      </c>
      <c r="CJ141" s="514">
        <v>0</v>
      </c>
      <c r="CL141" s="518" t="s">
        <v>2212</v>
      </c>
      <c r="CO141" s="241">
        <v>602.99999999999989</v>
      </c>
      <c r="CP141" s="514">
        <v>3</v>
      </c>
      <c r="CR141" s="518" t="s">
        <v>2733</v>
      </c>
      <c r="CU141" s="241">
        <v>67.600000000000009</v>
      </c>
      <c r="CV141" s="514">
        <v>1</v>
      </c>
      <c r="CX141" s="518" t="s">
        <v>1349</v>
      </c>
      <c r="DA141" s="241">
        <v>74</v>
      </c>
      <c r="DB141" s="514">
        <v>3</v>
      </c>
      <c r="DD141" s="518" t="s">
        <v>3629</v>
      </c>
      <c r="DG141" s="241">
        <v>203.8</v>
      </c>
      <c r="DH141" s="514">
        <v>0</v>
      </c>
      <c r="DJ141" s="518" t="s">
        <v>1349</v>
      </c>
      <c r="DM141" s="241">
        <v>88.4</v>
      </c>
      <c r="DN141" s="514">
        <v>3</v>
      </c>
      <c r="DP141" s="518" t="s">
        <v>31</v>
      </c>
      <c r="DS141" s="241">
        <v>353.5</v>
      </c>
      <c r="DT141" s="514">
        <v>1</v>
      </c>
      <c r="DV141" s="518" t="s">
        <v>1658</v>
      </c>
      <c r="DY141" s="241">
        <v>134.4</v>
      </c>
      <c r="DZ141" s="514">
        <v>0</v>
      </c>
      <c r="EB141" s="518" t="s">
        <v>31</v>
      </c>
      <c r="EE141" s="246">
        <v>724.1</v>
      </c>
      <c r="EF141" s="56">
        <v>3</v>
      </c>
      <c r="EH141" s="518" t="s">
        <v>1349</v>
      </c>
      <c r="EK141" s="241">
        <v>0</v>
      </c>
      <c r="EL141" s="514">
        <v>1</v>
      </c>
      <c r="EN141" s="518" t="s">
        <v>1657</v>
      </c>
      <c r="EQ141" s="246">
        <v>0</v>
      </c>
      <c r="ER141" s="56">
        <v>0</v>
      </c>
      <c r="ET141" s="518" t="s">
        <v>142</v>
      </c>
      <c r="EW141" s="246">
        <v>642</v>
      </c>
      <c r="EX141" s="56">
        <v>2</v>
      </c>
      <c r="EZ141" s="518" t="s">
        <v>1667</v>
      </c>
      <c r="FA141" s="390"/>
      <c r="FB141" s="390"/>
      <c r="FC141" s="241">
        <v>809.1</v>
      </c>
      <c r="FD141" s="514">
        <v>1</v>
      </c>
      <c r="FE141" s="390"/>
      <c r="FF141" s="518" t="s">
        <v>2716</v>
      </c>
      <c r="FG141" s="390"/>
      <c r="FH141" s="390"/>
      <c r="FI141" s="246">
        <v>38.5</v>
      </c>
      <c r="FJ141" s="56">
        <v>0</v>
      </c>
      <c r="FK141" s="390"/>
      <c r="FL141" s="518" t="s">
        <v>633</v>
      </c>
      <c r="FM141" s="390"/>
      <c r="FN141" s="390"/>
      <c r="FO141" s="246">
        <v>338.90000000000003</v>
      </c>
      <c r="FP141" s="56">
        <v>3</v>
      </c>
      <c r="FQ141" s="390"/>
      <c r="FR141" s="518" t="s">
        <v>2711</v>
      </c>
      <c r="FS141" s="390"/>
      <c r="FT141" s="390"/>
      <c r="FU141" s="246">
        <v>193.3</v>
      </c>
      <c r="FV141" s="56">
        <v>0</v>
      </c>
      <c r="FX141" s="480" t="s">
        <v>2200</v>
      </c>
      <c r="GA141" s="241">
        <v>255.79999999999998</v>
      </c>
      <c r="GB141" s="514">
        <v>3</v>
      </c>
      <c r="GD141" s="480" t="s">
        <v>15</v>
      </c>
      <c r="GG141" s="246">
        <v>509.7</v>
      </c>
      <c r="GH141" s="56">
        <v>2</v>
      </c>
    </row>
    <row r="142" spans="1:220" s="482" customFormat="1" ht="15.75">
      <c r="D142" s="505"/>
      <c r="E142" s="471"/>
      <c r="AH142" s="480" t="s">
        <v>2711</v>
      </c>
      <c r="AI142" s="471"/>
      <c r="AJ142" s="471"/>
      <c r="AK142" s="480" t="s">
        <v>2733</v>
      </c>
      <c r="AL142" s="471"/>
      <c r="AM142" s="471"/>
      <c r="AN142" s="480" t="s">
        <v>15</v>
      </c>
      <c r="AO142" s="471"/>
      <c r="AP142" s="471"/>
      <c r="AQ142" s="480" t="s">
        <v>3650</v>
      </c>
      <c r="AR142" s="471"/>
      <c r="AS142" s="471"/>
      <c r="AT142" s="480" t="s">
        <v>3648</v>
      </c>
      <c r="AU142" s="471"/>
      <c r="AV142" s="471"/>
      <c r="AW142" s="480" t="s">
        <v>1665</v>
      </c>
      <c r="AX142" s="471"/>
      <c r="AY142" s="471"/>
      <c r="AZ142" s="480" t="s">
        <v>1658</v>
      </c>
      <c r="BA142" s="471"/>
      <c r="BB142" s="471"/>
      <c r="BC142" s="480" t="s">
        <v>3651</v>
      </c>
      <c r="BD142" s="471"/>
      <c r="BE142" s="471"/>
      <c r="BF142" s="480" t="s">
        <v>3644</v>
      </c>
      <c r="BG142" s="471"/>
      <c r="BH142" s="471"/>
      <c r="BI142" s="480" t="s">
        <v>31</v>
      </c>
      <c r="BL142" s="471"/>
      <c r="BN142" s="552" t="s">
        <v>2709</v>
      </c>
      <c r="BO142" s="390"/>
      <c r="BP142" s="390"/>
      <c r="BQ142" s="241">
        <v>295.60000000000002</v>
      </c>
      <c r="BR142" s="514">
        <v>2</v>
      </c>
      <c r="BT142" s="516" t="s">
        <v>1349</v>
      </c>
      <c r="BW142" s="241">
        <v>266.2</v>
      </c>
      <c r="BX142" s="514">
        <v>3</v>
      </c>
      <c r="BZ142" s="518" t="s">
        <v>1343</v>
      </c>
      <c r="CC142" s="529">
        <v>197.70000000000002</v>
      </c>
      <c r="CD142" s="514">
        <v>3</v>
      </c>
      <c r="CF142" s="518" t="s">
        <v>2196</v>
      </c>
      <c r="CI142" s="241">
        <v>175.19999999999996</v>
      </c>
      <c r="CJ142" s="514">
        <v>3</v>
      </c>
      <c r="CL142" s="518" t="s">
        <v>3644</v>
      </c>
      <c r="CO142" s="241">
        <v>379.20000000000005</v>
      </c>
      <c r="CP142" s="514">
        <v>0</v>
      </c>
      <c r="CR142" s="518" t="s">
        <v>1665</v>
      </c>
      <c r="CU142" s="241">
        <v>70.2</v>
      </c>
      <c r="CV142" s="514">
        <v>2</v>
      </c>
      <c r="CX142" s="518" t="s">
        <v>155</v>
      </c>
      <c r="DA142" s="241">
        <v>30.799999999999997</v>
      </c>
      <c r="DB142" s="514">
        <v>0</v>
      </c>
      <c r="DD142" s="518" t="s">
        <v>1344</v>
      </c>
      <c r="DG142" s="241">
        <v>269</v>
      </c>
      <c r="DH142" s="514">
        <v>3</v>
      </c>
      <c r="DJ142" s="518" t="s">
        <v>1665</v>
      </c>
      <c r="DM142" s="241">
        <v>61.1</v>
      </c>
      <c r="DN142" s="514">
        <v>0</v>
      </c>
      <c r="DP142" s="518" t="s">
        <v>21</v>
      </c>
      <c r="DS142" s="241">
        <v>375.4</v>
      </c>
      <c r="DT142" s="514">
        <v>2</v>
      </c>
      <c r="DV142" s="518" t="s">
        <v>3644</v>
      </c>
      <c r="DY142" s="241">
        <v>329.2</v>
      </c>
      <c r="DZ142" s="514">
        <v>3</v>
      </c>
      <c r="EB142" s="518" t="s">
        <v>3640</v>
      </c>
      <c r="EE142" s="246">
        <v>435.3</v>
      </c>
      <c r="EF142" s="56">
        <v>0</v>
      </c>
      <c r="EH142" s="518" t="s">
        <v>1344</v>
      </c>
      <c r="EK142" s="241">
        <v>0</v>
      </c>
      <c r="EL142" s="514">
        <v>1</v>
      </c>
      <c r="EN142" s="518" t="s">
        <v>1349</v>
      </c>
      <c r="EQ142" s="246">
        <v>22.5</v>
      </c>
      <c r="ER142" s="56">
        <v>3</v>
      </c>
      <c r="ET142" s="518" t="s">
        <v>2709</v>
      </c>
      <c r="EW142" s="246">
        <v>541.04999999999995</v>
      </c>
      <c r="EX142" s="56">
        <v>1</v>
      </c>
      <c r="EZ142" s="518" t="s">
        <v>667</v>
      </c>
      <c r="FA142" s="390"/>
      <c r="FB142" s="390"/>
      <c r="FC142" s="241">
        <v>838.4</v>
      </c>
      <c r="FD142" s="514">
        <v>2</v>
      </c>
      <c r="FE142" s="390"/>
      <c r="FF142" s="518" t="s">
        <v>633</v>
      </c>
      <c r="FG142" s="390"/>
      <c r="FH142" s="390"/>
      <c r="FI142" s="246">
        <v>162</v>
      </c>
      <c r="FJ142" s="56">
        <v>3</v>
      </c>
      <c r="FK142" s="390"/>
      <c r="FL142" s="518" t="s">
        <v>682</v>
      </c>
      <c r="FM142" s="390"/>
      <c r="FN142" s="390"/>
      <c r="FO142" s="246">
        <v>205.2</v>
      </c>
      <c r="FP142" s="56">
        <v>0</v>
      </c>
      <c r="FQ142" s="390"/>
      <c r="FR142" s="518" t="s">
        <v>668</v>
      </c>
      <c r="FS142" s="390"/>
      <c r="FT142" s="390"/>
      <c r="FU142" s="246">
        <v>648.4</v>
      </c>
      <c r="FV142" s="56">
        <v>3</v>
      </c>
      <c r="FX142" s="480" t="s">
        <v>2198</v>
      </c>
      <c r="GA142" s="241">
        <v>120</v>
      </c>
      <c r="GB142" s="514">
        <v>0</v>
      </c>
      <c r="GD142" s="480" t="s">
        <v>31</v>
      </c>
      <c r="GG142" s="246">
        <v>486.5</v>
      </c>
      <c r="GH142" s="56">
        <v>1</v>
      </c>
    </row>
    <row r="143" spans="1:220" s="482" customFormat="1" ht="15.75">
      <c r="D143" s="505"/>
      <c r="E143" s="471"/>
      <c r="AH143" s="480"/>
      <c r="AI143" s="471"/>
      <c r="AJ143" s="471"/>
      <c r="AK143" s="480"/>
      <c r="AL143" s="471"/>
      <c r="AM143" s="471"/>
      <c r="AN143" s="480"/>
      <c r="AO143" s="471"/>
      <c r="AP143" s="471"/>
      <c r="AQ143" s="480"/>
      <c r="AR143" s="471"/>
      <c r="AS143" s="471"/>
      <c r="AT143" s="480"/>
      <c r="AU143" s="471"/>
      <c r="AV143" s="471"/>
      <c r="AW143" s="480"/>
      <c r="AX143" s="471"/>
      <c r="AY143" s="471"/>
      <c r="AZ143" s="480"/>
      <c r="BA143" s="471"/>
      <c r="BB143" s="471"/>
      <c r="BC143" s="480"/>
      <c r="BD143" s="471"/>
      <c r="BE143" s="471"/>
      <c r="BF143" s="480"/>
      <c r="BG143" s="471"/>
      <c r="BH143" s="471"/>
      <c r="BI143" s="480"/>
      <c r="BL143" s="471"/>
      <c r="BN143" s="552"/>
      <c r="BO143" s="390"/>
      <c r="BP143" s="390"/>
      <c r="BQ143" s="241"/>
      <c r="BR143" s="514"/>
      <c r="BT143" s="516"/>
      <c r="BW143" s="241"/>
      <c r="BX143" s="514"/>
      <c r="BZ143" s="518"/>
      <c r="CC143" s="529"/>
      <c r="CD143" s="514"/>
      <c r="CF143" s="518"/>
      <c r="CI143" s="241"/>
      <c r="CJ143" s="514"/>
      <c r="CL143" s="518"/>
      <c r="CO143" s="241"/>
      <c r="CP143" s="514"/>
      <c r="CR143" s="518"/>
      <c r="CU143" s="241"/>
      <c r="CV143" s="514"/>
      <c r="CX143" s="518"/>
      <c r="DA143" s="241"/>
      <c r="DB143" s="514"/>
      <c r="DD143" s="518"/>
      <c r="DG143" s="241"/>
      <c r="DH143" s="514"/>
      <c r="DJ143" s="518"/>
      <c r="DM143" s="241"/>
      <c r="DN143" s="514"/>
      <c r="DP143" s="518"/>
      <c r="DS143" s="241"/>
      <c r="DT143" s="514"/>
      <c r="DV143" s="518"/>
      <c r="DY143" s="241"/>
      <c r="DZ143" s="514"/>
      <c r="EB143" s="518"/>
      <c r="EE143" s="246"/>
      <c r="EF143" s="56"/>
      <c r="EH143" s="518"/>
      <c r="EK143" s="241"/>
      <c r="EL143" s="514"/>
      <c r="EN143" s="518"/>
      <c r="EQ143" s="246"/>
      <c r="ER143" s="56"/>
      <c r="ET143" s="518"/>
      <c r="EW143" s="246"/>
      <c r="EX143" s="56"/>
      <c r="EZ143" s="518"/>
      <c r="FA143" s="390"/>
      <c r="FB143" s="390"/>
      <c r="FC143" s="241"/>
      <c r="FD143" s="514"/>
      <c r="FE143" s="390"/>
      <c r="FF143" s="518"/>
      <c r="FG143" s="390"/>
      <c r="FH143" s="390"/>
      <c r="FI143" s="246"/>
      <c r="FJ143" s="56"/>
      <c r="FK143" s="390"/>
      <c r="FL143" s="518"/>
      <c r="FM143" s="390"/>
      <c r="FN143" s="390"/>
      <c r="FO143" s="246"/>
      <c r="FP143" s="56"/>
      <c r="FQ143" s="390"/>
      <c r="FR143" s="518"/>
      <c r="FS143" s="390"/>
      <c r="FT143" s="390"/>
      <c r="FU143" s="246"/>
      <c r="FV143" s="56"/>
      <c r="FX143" s="480"/>
      <c r="GA143" s="241"/>
      <c r="GB143" s="514"/>
      <c r="GD143" s="480"/>
      <c r="GG143" s="246"/>
      <c r="GH143" s="56"/>
    </row>
    <row r="144" spans="1:220" s="482" customFormat="1" ht="15.75">
      <c r="D144" s="505"/>
      <c r="E144" s="471"/>
      <c r="AH144" s="480" t="s">
        <v>1349</v>
      </c>
      <c r="AI144" s="471"/>
      <c r="AJ144" s="471"/>
      <c r="AK144" s="480" t="s">
        <v>2728</v>
      </c>
      <c r="AL144" s="471"/>
      <c r="AM144" s="471"/>
      <c r="AN144" s="480" t="s">
        <v>1667</v>
      </c>
      <c r="AO144" s="471"/>
      <c r="AP144" s="471"/>
      <c r="AQ144" s="480" t="s">
        <v>3651</v>
      </c>
      <c r="AR144" s="471"/>
      <c r="AS144" s="471"/>
      <c r="AT144" s="480" t="s">
        <v>3629</v>
      </c>
      <c r="AU144" s="471"/>
      <c r="AV144" s="471"/>
      <c r="AW144" s="480" t="s">
        <v>2198</v>
      </c>
      <c r="AX144" s="471"/>
      <c r="AY144" s="471"/>
      <c r="AZ144" s="480" t="s">
        <v>1667</v>
      </c>
      <c r="BA144" s="471"/>
      <c r="BB144" s="471"/>
      <c r="BC144" s="480" t="s">
        <v>682</v>
      </c>
      <c r="BD144" s="471"/>
      <c r="BE144" s="471"/>
      <c r="BF144" s="480" t="s">
        <v>21</v>
      </c>
      <c r="BG144" s="471"/>
      <c r="BH144" s="471"/>
      <c r="BI144" s="480" t="s">
        <v>155</v>
      </c>
      <c r="BL144" s="471"/>
      <c r="BN144" s="552" t="s">
        <v>633</v>
      </c>
      <c r="BO144" s="390"/>
      <c r="BP144" s="390"/>
      <c r="BQ144" s="241">
        <v>182.60000000000002</v>
      </c>
      <c r="BR144" s="514">
        <v>3</v>
      </c>
      <c r="BT144" s="516" t="s">
        <v>2716</v>
      </c>
      <c r="BW144" s="241">
        <v>298.39999999999998</v>
      </c>
      <c r="BX144" s="514">
        <v>3</v>
      </c>
      <c r="BZ144" s="518" t="s">
        <v>1349</v>
      </c>
      <c r="CC144" s="529">
        <v>99.6</v>
      </c>
      <c r="CD144" s="514">
        <v>3</v>
      </c>
      <c r="CF144" s="518" t="s">
        <v>3644</v>
      </c>
      <c r="CI144" s="241">
        <v>40.5</v>
      </c>
      <c r="CJ144" s="514">
        <v>0</v>
      </c>
      <c r="CL144" s="518" t="s">
        <v>1343</v>
      </c>
      <c r="CO144" s="241">
        <v>373.5</v>
      </c>
      <c r="CP144" s="514">
        <v>1</v>
      </c>
      <c r="CR144" s="518" t="s">
        <v>1667</v>
      </c>
      <c r="CU144" s="241">
        <v>138.30000000000001</v>
      </c>
      <c r="CV144" s="514">
        <v>1</v>
      </c>
      <c r="CX144" s="518" t="s">
        <v>1344</v>
      </c>
      <c r="DA144" s="241">
        <v>12.6</v>
      </c>
      <c r="DB144" s="514">
        <v>0</v>
      </c>
      <c r="DD144" s="518" t="s">
        <v>1667</v>
      </c>
      <c r="DG144" s="241">
        <v>273.5</v>
      </c>
      <c r="DH144" s="514">
        <v>1</v>
      </c>
      <c r="DJ144" s="518" t="s">
        <v>2709</v>
      </c>
      <c r="DM144" s="241">
        <v>97</v>
      </c>
      <c r="DN144" s="514">
        <v>3</v>
      </c>
      <c r="DP144" s="518" t="s">
        <v>3629</v>
      </c>
      <c r="DS144" s="241">
        <v>365.20000000000005</v>
      </c>
      <c r="DT144" s="514">
        <v>3</v>
      </c>
      <c r="DV144" s="518" t="s">
        <v>3640</v>
      </c>
      <c r="DY144" s="241">
        <v>267.79999999999995</v>
      </c>
      <c r="DZ144" s="514">
        <v>3</v>
      </c>
      <c r="EB144" s="518" t="s">
        <v>3644</v>
      </c>
      <c r="EE144" s="246">
        <v>222.1</v>
      </c>
      <c r="EF144" s="56">
        <v>0</v>
      </c>
      <c r="EH144" s="518" t="s">
        <v>2711</v>
      </c>
      <c r="EK144" s="241">
        <v>0</v>
      </c>
      <c r="EL144" s="514">
        <v>1</v>
      </c>
      <c r="EN144" s="518" t="s">
        <v>2709</v>
      </c>
      <c r="EQ144" s="246">
        <v>0</v>
      </c>
      <c r="ER144" s="56">
        <v>0</v>
      </c>
      <c r="ET144" s="518" t="s">
        <v>1343</v>
      </c>
      <c r="EW144" s="246">
        <v>415.3</v>
      </c>
      <c r="EX144" s="56">
        <v>0</v>
      </c>
      <c r="EZ144" s="518" t="s">
        <v>31</v>
      </c>
      <c r="FA144" s="390"/>
      <c r="FB144" s="390"/>
      <c r="FC144" s="241">
        <v>771.8</v>
      </c>
      <c r="FD144" s="514">
        <v>2</v>
      </c>
      <c r="FE144" s="390"/>
      <c r="FF144" s="518" t="s">
        <v>1658</v>
      </c>
      <c r="FG144" s="390"/>
      <c r="FH144" s="390"/>
      <c r="FI144" s="246">
        <v>1.5</v>
      </c>
      <c r="FJ144" s="56">
        <v>0</v>
      </c>
      <c r="FK144" s="390"/>
      <c r="FL144" s="518" t="s">
        <v>3650</v>
      </c>
      <c r="FM144" s="390"/>
      <c r="FN144" s="390"/>
      <c r="FO144" s="246">
        <v>328.30000000000007</v>
      </c>
      <c r="FP144" s="56">
        <v>1</v>
      </c>
      <c r="FQ144" s="390"/>
      <c r="FR144" s="518" t="s">
        <v>2196</v>
      </c>
      <c r="FS144" s="390"/>
      <c r="FT144" s="390"/>
      <c r="FU144" s="246">
        <v>0</v>
      </c>
      <c r="FV144" s="56">
        <v>0</v>
      </c>
      <c r="FX144" s="480" t="s">
        <v>21</v>
      </c>
      <c r="GA144" s="241">
        <v>356.5</v>
      </c>
      <c r="GB144" s="514">
        <v>3</v>
      </c>
      <c r="GD144" s="480" t="s">
        <v>1349</v>
      </c>
      <c r="GG144" s="246">
        <v>717.5</v>
      </c>
      <c r="GH144" s="56">
        <v>3</v>
      </c>
    </row>
    <row r="145" spans="1:190" s="482" customFormat="1" ht="15.75">
      <c r="D145" s="505"/>
      <c r="E145" s="471"/>
      <c r="AH145" s="480" t="s">
        <v>2212</v>
      </c>
      <c r="AI145" s="471"/>
      <c r="AJ145" s="471"/>
      <c r="AK145" s="480" t="s">
        <v>667</v>
      </c>
      <c r="AL145" s="471"/>
      <c r="AM145" s="471"/>
      <c r="AN145" s="480" t="s">
        <v>1658</v>
      </c>
      <c r="AO145" s="471"/>
      <c r="AP145" s="471"/>
      <c r="AQ145" s="480" t="s">
        <v>3640</v>
      </c>
      <c r="AR145" s="471"/>
      <c r="AS145" s="471"/>
      <c r="AT145" s="480" t="s">
        <v>2716</v>
      </c>
      <c r="AU145" s="471"/>
      <c r="AV145" s="471"/>
      <c r="AW145" s="480" t="s">
        <v>1657</v>
      </c>
      <c r="AX145" s="471"/>
      <c r="AY145" s="471"/>
      <c r="AZ145" s="480" t="s">
        <v>682</v>
      </c>
      <c r="BA145" s="471"/>
      <c r="BB145" s="471"/>
      <c r="BC145" s="480" t="s">
        <v>2733</v>
      </c>
      <c r="BD145" s="471"/>
      <c r="BE145" s="471"/>
      <c r="BF145" s="480" t="s">
        <v>2716</v>
      </c>
      <c r="BG145" s="471"/>
      <c r="BH145" s="471"/>
      <c r="BI145" s="480" t="s">
        <v>3650</v>
      </c>
      <c r="BL145" s="471"/>
      <c r="BN145" s="552" t="s">
        <v>3629</v>
      </c>
      <c r="BO145" s="390"/>
      <c r="BP145" s="390"/>
      <c r="BQ145" s="241">
        <v>69.099999999999994</v>
      </c>
      <c r="BR145" s="514">
        <v>0</v>
      </c>
      <c r="BT145" s="516" t="s">
        <v>2212</v>
      </c>
      <c r="BW145" s="241">
        <v>189.9</v>
      </c>
      <c r="BX145" s="514">
        <v>0</v>
      </c>
      <c r="BZ145" s="518" t="s">
        <v>3644</v>
      </c>
      <c r="CC145" s="529">
        <v>52.899999999999991</v>
      </c>
      <c r="CD145" s="514">
        <v>0</v>
      </c>
      <c r="CF145" s="518" t="s">
        <v>3640</v>
      </c>
      <c r="CI145" s="241">
        <v>100.60000000000001</v>
      </c>
      <c r="CJ145" s="514">
        <v>3</v>
      </c>
      <c r="CL145" s="518" t="s">
        <v>2711</v>
      </c>
      <c r="CO145" s="241">
        <v>386.40000000000003</v>
      </c>
      <c r="CP145" s="514">
        <v>2</v>
      </c>
      <c r="CR145" s="518" t="s">
        <v>668</v>
      </c>
      <c r="CU145" s="241">
        <v>142.20000000000002</v>
      </c>
      <c r="CV145" s="514">
        <v>2</v>
      </c>
      <c r="CX145" s="518" t="s">
        <v>3647</v>
      </c>
      <c r="DA145" s="241">
        <v>94.3</v>
      </c>
      <c r="DB145" s="514">
        <v>3</v>
      </c>
      <c r="DD145" s="518" t="s">
        <v>2709</v>
      </c>
      <c r="DG145" s="241">
        <v>277</v>
      </c>
      <c r="DH145" s="514">
        <v>2</v>
      </c>
      <c r="DJ145" s="518" t="s">
        <v>2733</v>
      </c>
      <c r="DM145" s="241">
        <v>16.5</v>
      </c>
      <c r="DN145" s="514">
        <v>0</v>
      </c>
      <c r="DP145" s="518" t="s">
        <v>3650</v>
      </c>
      <c r="DS145" s="241">
        <v>255.7</v>
      </c>
      <c r="DT145" s="514">
        <v>0</v>
      </c>
      <c r="DV145" s="518" t="s">
        <v>668</v>
      </c>
      <c r="DY145" s="241">
        <v>189.1</v>
      </c>
      <c r="DZ145" s="514">
        <v>0</v>
      </c>
      <c r="EB145" s="518" t="s">
        <v>2711</v>
      </c>
      <c r="EE145" s="246">
        <v>891.7</v>
      </c>
      <c r="EF145" s="56">
        <v>3</v>
      </c>
      <c r="EH145" s="518" t="s">
        <v>2198</v>
      </c>
      <c r="EK145" s="241">
        <v>0</v>
      </c>
      <c r="EL145" s="514">
        <v>1</v>
      </c>
      <c r="EN145" s="518" t="s">
        <v>2212</v>
      </c>
      <c r="EQ145" s="246">
        <v>69.400000000000006</v>
      </c>
      <c r="ER145" s="56">
        <v>3</v>
      </c>
      <c r="ET145" s="518" t="s">
        <v>2718</v>
      </c>
      <c r="EW145" s="246">
        <v>665</v>
      </c>
      <c r="EX145" s="56">
        <v>3</v>
      </c>
      <c r="EZ145" s="518" t="s">
        <v>2728</v>
      </c>
      <c r="FA145" s="390"/>
      <c r="FB145" s="390"/>
      <c r="FC145" s="241">
        <v>622.4</v>
      </c>
      <c r="FD145" s="514">
        <v>1</v>
      </c>
      <c r="FE145" s="390"/>
      <c r="FF145" s="518" t="s">
        <v>1665</v>
      </c>
      <c r="FG145" s="390"/>
      <c r="FH145" s="390"/>
      <c r="FI145" s="246">
        <v>64.099999999999994</v>
      </c>
      <c r="FJ145" s="56">
        <v>3</v>
      </c>
      <c r="FK145" s="390"/>
      <c r="FL145" s="518" t="s">
        <v>142</v>
      </c>
      <c r="FM145" s="390"/>
      <c r="FN145" s="390"/>
      <c r="FO145" s="246">
        <v>393.25</v>
      </c>
      <c r="FP145" s="56">
        <v>2</v>
      </c>
      <c r="FQ145" s="390"/>
      <c r="FR145" s="518" t="s">
        <v>2198</v>
      </c>
      <c r="FS145" s="390"/>
      <c r="FT145" s="390"/>
      <c r="FU145" s="246">
        <v>131.4</v>
      </c>
      <c r="FV145" s="56">
        <v>3</v>
      </c>
      <c r="FX145" s="480" t="s">
        <v>2196</v>
      </c>
      <c r="GA145" s="241">
        <v>7.7000000000000011</v>
      </c>
      <c r="GB145" s="514">
        <v>0</v>
      </c>
      <c r="GD145" s="480" t="s">
        <v>21</v>
      </c>
      <c r="GG145" s="246">
        <v>485.5</v>
      </c>
      <c r="GH145" s="56">
        <v>0</v>
      </c>
    </row>
    <row r="146" spans="1:190" s="482" customFormat="1" ht="15.75">
      <c r="D146" s="505"/>
      <c r="E146" s="471"/>
      <c r="AH146" s="480"/>
      <c r="AI146" s="471"/>
      <c r="AJ146" s="471"/>
      <c r="AK146" s="480"/>
      <c r="AL146" s="471"/>
      <c r="AM146" s="471"/>
      <c r="AN146" s="480"/>
      <c r="AO146" s="471"/>
      <c r="AP146" s="471"/>
      <c r="AQ146" s="480"/>
      <c r="AR146" s="471"/>
      <c r="AS146" s="471"/>
      <c r="AT146" s="480"/>
      <c r="AU146" s="471"/>
      <c r="AV146" s="471"/>
      <c r="AW146" s="480"/>
      <c r="AX146" s="471"/>
      <c r="AY146" s="471"/>
      <c r="AZ146" s="480"/>
      <c r="BA146" s="471"/>
      <c r="BB146" s="471"/>
      <c r="BC146" s="480"/>
      <c r="BD146" s="471"/>
      <c r="BE146" s="471"/>
      <c r="BF146" s="480"/>
      <c r="BG146" s="471"/>
      <c r="BH146" s="471"/>
      <c r="BI146" s="480"/>
      <c r="BL146" s="471"/>
      <c r="BN146" s="552"/>
      <c r="BO146" s="390"/>
      <c r="BP146" s="390"/>
      <c r="BQ146" s="241"/>
      <c r="BR146" s="514"/>
      <c r="BT146" s="516"/>
      <c r="BW146" s="241"/>
      <c r="BX146" s="514"/>
      <c r="BZ146" s="518"/>
      <c r="CC146" s="529"/>
      <c r="CD146" s="514"/>
      <c r="CF146" s="518"/>
      <c r="CI146" s="241"/>
      <c r="CJ146" s="514"/>
      <c r="CL146" s="518"/>
      <c r="CO146" s="241"/>
      <c r="CP146" s="514"/>
      <c r="CR146" s="518"/>
      <c r="CU146" s="241"/>
      <c r="CV146" s="514"/>
      <c r="CX146" s="518"/>
      <c r="DA146" s="241"/>
      <c r="DB146" s="514"/>
      <c r="DD146" s="518"/>
      <c r="DG146" s="241"/>
      <c r="DH146" s="514"/>
      <c r="DJ146" s="518"/>
      <c r="DM146" s="241"/>
      <c r="DN146" s="514"/>
      <c r="DP146" s="518"/>
      <c r="DS146" s="241"/>
      <c r="DT146" s="514"/>
      <c r="DV146" s="518"/>
      <c r="DY146" s="241"/>
      <c r="DZ146" s="514"/>
      <c r="EB146" s="518"/>
      <c r="EE146" s="246"/>
      <c r="EF146" s="56"/>
      <c r="EH146" s="518"/>
      <c r="EK146" s="241"/>
      <c r="EL146" s="514"/>
      <c r="EN146" s="518"/>
      <c r="EQ146" s="246"/>
      <c r="ER146" s="56"/>
      <c r="ET146" s="518"/>
      <c r="EW146" s="246"/>
      <c r="EX146" s="56"/>
      <c r="EZ146" s="518"/>
      <c r="FA146" s="390"/>
      <c r="FB146" s="390"/>
      <c r="FC146" s="241"/>
      <c r="FD146" s="514"/>
      <c r="FE146" s="390"/>
      <c r="FF146" s="518"/>
      <c r="FG146" s="390"/>
      <c r="FH146" s="390"/>
      <c r="FI146" s="246"/>
      <c r="FJ146" s="56"/>
      <c r="FK146" s="390"/>
      <c r="FL146" s="518"/>
      <c r="FM146" s="390"/>
      <c r="FN146" s="390"/>
      <c r="FO146" s="246"/>
      <c r="FP146" s="56"/>
      <c r="FQ146" s="390"/>
      <c r="FR146" s="518"/>
      <c r="FS146" s="390"/>
      <c r="FT146" s="390"/>
      <c r="FU146" s="246"/>
      <c r="FV146" s="56"/>
      <c r="FX146" s="480"/>
      <c r="GA146" s="241"/>
      <c r="GB146" s="514"/>
      <c r="GD146" s="480"/>
      <c r="GG146" s="246"/>
      <c r="GH146" s="56"/>
    </row>
    <row r="147" spans="1:190" s="482" customFormat="1" ht="15.75">
      <c r="D147" s="505"/>
      <c r="E147" s="471"/>
      <c r="AH147" s="480" t="s">
        <v>3640</v>
      </c>
      <c r="AI147" s="471"/>
      <c r="AJ147" s="471"/>
      <c r="AK147" s="480" t="s">
        <v>2200</v>
      </c>
      <c r="AL147" s="471"/>
      <c r="AM147" s="471"/>
      <c r="AN147" s="480" t="s">
        <v>2709</v>
      </c>
      <c r="AO147" s="471"/>
      <c r="AP147" s="471"/>
      <c r="AQ147" s="480" t="s">
        <v>142</v>
      </c>
      <c r="AR147" s="471"/>
      <c r="AS147" s="471"/>
      <c r="AT147" s="480" t="s">
        <v>1667</v>
      </c>
      <c r="AU147" s="471"/>
      <c r="AV147" s="471"/>
      <c r="AW147" s="480" t="s">
        <v>2728</v>
      </c>
      <c r="AX147" s="471"/>
      <c r="AY147" s="471"/>
      <c r="AZ147" s="480" t="s">
        <v>142</v>
      </c>
      <c r="BA147" s="471"/>
      <c r="BB147" s="471"/>
      <c r="BC147" s="480" t="s">
        <v>1665</v>
      </c>
      <c r="BD147" s="471"/>
      <c r="BE147" s="471"/>
      <c r="BF147" s="480" t="s">
        <v>3647</v>
      </c>
      <c r="BG147" s="471"/>
      <c r="BH147" s="471"/>
      <c r="BI147" s="480" t="s">
        <v>682</v>
      </c>
      <c r="BL147" s="471"/>
      <c r="BN147" s="552" t="s">
        <v>155</v>
      </c>
      <c r="BO147" s="390"/>
      <c r="BP147" s="390"/>
      <c r="BQ147" s="241">
        <v>291.40000000000003</v>
      </c>
      <c r="BR147" s="514">
        <v>3</v>
      </c>
      <c r="BT147" s="516" t="s">
        <v>3647</v>
      </c>
      <c r="BW147" s="241">
        <v>128.9</v>
      </c>
      <c r="BX147" s="514">
        <v>0</v>
      </c>
      <c r="BZ147" s="518" t="s">
        <v>3640</v>
      </c>
      <c r="CC147" s="529">
        <v>151.6</v>
      </c>
      <c r="CD147" s="514">
        <v>3</v>
      </c>
      <c r="CF147" s="518" t="s">
        <v>2716</v>
      </c>
      <c r="CI147" s="241">
        <v>130.4</v>
      </c>
      <c r="CJ147" s="514">
        <v>3</v>
      </c>
      <c r="CL147" s="518" t="s">
        <v>2709</v>
      </c>
      <c r="CO147" s="241">
        <v>475.85</v>
      </c>
      <c r="CP147" s="514">
        <v>0</v>
      </c>
      <c r="CR147" s="518" t="s">
        <v>3650</v>
      </c>
      <c r="CU147" s="241">
        <v>124.19999999999999</v>
      </c>
      <c r="CV147" s="514">
        <v>0</v>
      </c>
      <c r="CX147" s="518" t="s">
        <v>668</v>
      </c>
      <c r="DA147" s="241">
        <v>63.7</v>
      </c>
      <c r="DB147" s="514">
        <v>0</v>
      </c>
      <c r="DD147" s="518" t="s">
        <v>3650</v>
      </c>
      <c r="DG147" s="241">
        <v>183.6</v>
      </c>
      <c r="DH147" s="514">
        <v>0</v>
      </c>
      <c r="DJ147" s="518" t="s">
        <v>2711</v>
      </c>
      <c r="DM147" s="241">
        <v>128.19999999999999</v>
      </c>
      <c r="DN147" s="514">
        <v>3</v>
      </c>
      <c r="DP147" s="518" t="s">
        <v>3648</v>
      </c>
      <c r="DS147" s="241">
        <v>419.5</v>
      </c>
      <c r="DT147" s="514">
        <v>2</v>
      </c>
      <c r="DV147" s="518" t="s">
        <v>15</v>
      </c>
      <c r="DY147" s="241">
        <v>441.20000000000005</v>
      </c>
      <c r="DZ147" s="514">
        <v>0</v>
      </c>
      <c r="EB147" s="518" t="s">
        <v>2198</v>
      </c>
      <c r="EE147" s="246">
        <v>631.9</v>
      </c>
      <c r="EF147" s="56">
        <v>0</v>
      </c>
      <c r="EH147" s="518" t="s">
        <v>2196</v>
      </c>
      <c r="EK147" s="241">
        <v>16.5</v>
      </c>
      <c r="EL147" s="514">
        <v>3</v>
      </c>
      <c r="EN147" s="518" t="s">
        <v>2200</v>
      </c>
      <c r="EQ147" s="246">
        <v>4.8</v>
      </c>
      <c r="ER147" s="56">
        <v>0</v>
      </c>
      <c r="ET147" s="518" t="s">
        <v>651</v>
      </c>
      <c r="EW147" s="246">
        <v>549.5</v>
      </c>
      <c r="EX147" s="56">
        <v>3</v>
      </c>
      <c r="EZ147" s="518" t="s">
        <v>1665</v>
      </c>
      <c r="FA147" s="390"/>
      <c r="FB147" s="390"/>
      <c r="FC147" s="241">
        <v>419.1</v>
      </c>
      <c r="FD147" s="514">
        <v>0</v>
      </c>
      <c r="FE147" s="390"/>
      <c r="FF147" s="518" t="s">
        <v>2196</v>
      </c>
      <c r="FG147" s="390"/>
      <c r="FH147" s="390"/>
      <c r="FI147" s="246">
        <v>257.10000000000002</v>
      </c>
      <c r="FJ147" s="56">
        <v>3</v>
      </c>
      <c r="FK147" s="390"/>
      <c r="FL147" s="518" t="s">
        <v>2718</v>
      </c>
      <c r="FM147" s="390"/>
      <c r="FN147" s="390"/>
      <c r="FO147" s="246">
        <v>308.40000000000003</v>
      </c>
      <c r="FP147" s="56">
        <v>1</v>
      </c>
      <c r="FQ147" s="390"/>
      <c r="FR147" s="518" t="s">
        <v>1343</v>
      </c>
      <c r="FS147" s="390"/>
      <c r="FT147" s="390"/>
      <c r="FU147" s="246">
        <v>135.30000000000001</v>
      </c>
      <c r="FV147" s="56">
        <v>1</v>
      </c>
      <c r="FX147" s="480" t="s">
        <v>3647</v>
      </c>
      <c r="GA147" s="241">
        <v>235.2</v>
      </c>
      <c r="GB147" s="514">
        <v>1</v>
      </c>
      <c r="GD147" s="480" t="s">
        <v>2198</v>
      </c>
      <c r="GG147" s="246">
        <v>344.4</v>
      </c>
      <c r="GH147" s="56">
        <v>0</v>
      </c>
    </row>
    <row r="148" spans="1:190" s="482" customFormat="1" ht="15.75">
      <c r="D148" s="505"/>
      <c r="E148" s="471"/>
      <c r="AH148" s="480" t="s">
        <v>2196</v>
      </c>
      <c r="AI148" s="471"/>
      <c r="AJ148" s="471"/>
      <c r="AK148" s="480" t="s">
        <v>1665</v>
      </c>
      <c r="AL148" s="471"/>
      <c r="AM148" s="471"/>
      <c r="AN148" s="480" t="s">
        <v>3644</v>
      </c>
      <c r="AO148" s="471"/>
      <c r="AP148" s="471"/>
      <c r="AQ148" s="480" t="s">
        <v>2212</v>
      </c>
      <c r="AR148" s="471"/>
      <c r="AS148" s="471"/>
      <c r="AT148" s="480" t="s">
        <v>15</v>
      </c>
      <c r="AU148" s="471"/>
      <c r="AV148" s="471"/>
      <c r="AW148" s="480" t="s">
        <v>2212</v>
      </c>
      <c r="AX148" s="471"/>
      <c r="AY148" s="471"/>
      <c r="AZ148" s="480" t="s">
        <v>2728</v>
      </c>
      <c r="BA148" s="471"/>
      <c r="BB148" s="471"/>
      <c r="BC148" s="480" t="s">
        <v>31</v>
      </c>
      <c r="BD148" s="471"/>
      <c r="BE148" s="471"/>
      <c r="BF148" s="480" t="s">
        <v>2200</v>
      </c>
      <c r="BG148" s="471"/>
      <c r="BH148" s="471"/>
      <c r="BI148" s="480" t="s">
        <v>21</v>
      </c>
      <c r="BL148" s="471"/>
      <c r="BN148" s="552" t="s">
        <v>3647</v>
      </c>
      <c r="BO148" s="390"/>
      <c r="BP148" s="390"/>
      <c r="BQ148" s="241">
        <v>75.600000000000009</v>
      </c>
      <c r="BR148" s="514">
        <v>0</v>
      </c>
      <c r="BT148" s="516" t="s">
        <v>2718</v>
      </c>
      <c r="BW148" s="241">
        <v>283.05</v>
      </c>
      <c r="BX148" s="514">
        <v>3</v>
      </c>
      <c r="BZ148" s="518" t="s">
        <v>3648</v>
      </c>
      <c r="CC148" s="529">
        <v>84.8</v>
      </c>
      <c r="CD148" s="514">
        <v>0</v>
      </c>
      <c r="CF148" s="518" t="s">
        <v>3651</v>
      </c>
      <c r="CI148" s="241">
        <v>95.6</v>
      </c>
      <c r="CJ148" s="514">
        <v>0</v>
      </c>
      <c r="CL148" s="518" t="s">
        <v>3650</v>
      </c>
      <c r="CO148" s="241">
        <v>630.79999999999995</v>
      </c>
      <c r="CP148" s="514">
        <v>3</v>
      </c>
      <c r="CR148" s="518" t="s">
        <v>1344</v>
      </c>
      <c r="CU148" s="241">
        <v>218.6</v>
      </c>
      <c r="CV148" s="514">
        <v>3</v>
      </c>
      <c r="CX148" s="518" t="s">
        <v>2733</v>
      </c>
      <c r="DA148" s="241">
        <v>80.8</v>
      </c>
      <c r="DB148" s="514">
        <v>3</v>
      </c>
      <c r="DD148" s="518" t="s">
        <v>2196</v>
      </c>
      <c r="DG148" s="241">
        <v>302.10000000000002</v>
      </c>
      <c r="DH148" s="514">
        <v>3</v>
      </c>
      <c r="DJ148" s="518" t="s">
        <v>2716</v>
      </c>
      <c r="DM148" s="241">
        <v>56</v>
      </c>
      <c r="DN148" s="514">
        <v>0</v>
      </c>
      <c r="DP148" s="518" t="s">
        <v>1658</v>
      </c>
      <c r="DS148" s="241">
        <v>358</v>
      </c>
      <c r="DT148" s="514">
        <v>1</v>
      </c>
      <c r="DV148" s="518" t="s">
        <v>682</v>
      </c>
      <c r="DY148" s="241">
        <v>639.19999999999993</v>
      </c>
      <c r="DZ148" s="514">
        <v>3</v>
      </c>
      <c r="EB148" s="518" t="s">
        <v>1658</v>
      </c>
      <c r="EE148" s="246">
        <v>898.1</v>
      </c>
      <c r="EF148" s="56">
        <v>3</v>
      </c>
      <c r="EH148" s="518" t="s">
        <v>682</v>
      </c>
      <c r="EK148" s="241">
        <v>0</v>
      </c>
      <c r="EL148" s="514">
        <v>0</v>
      </c>
      <c r="EN148" s="518" t="s">
        <v>2711</v>
      </c>
      <c r="EQ148" s="246">
        <v>49.500000000000007</v>
      </c>
      <c r="ER148" s="56">
        <v>3</v>
      </c>
      <c r="ET148" s="518" t="s">
        <v>1665</v>
      </c>
      <c r="EW148" s="246">
        <v>284.90000000000003</v>
      </c>
      <c r="EX148" s="56">
        <v>0</v>
      </c>
      <c r="EZ148" s="518" t="s">
        <v>1343</v>
      </c>
      <c r="FA148" s="390"/>
      <c r="FB148" s="390"/>
      <c r="FC148" s="241">
        <v>776.40000000000009</v>
      </c>
      <c r="FD148" s="514">
        <v>3</v>
      </c>
      <c r="FE148" s="390"/>
      <c r="FF148" s="518" t="s">
        <v>3644</v>
      </c>
      <c r="FG148" s="390"/>
      <c r="FH148" s="390"/>
      <c r="FI148" s="246">
        <v>190</v>
      </c>
      <c r="FJ148" s="56">
        <v>0</v>
      </c>
      <c r="FK148" s="390"/>
      <c r="FL148" s="518" t="s">
        <v>15</v>
      </c>
      <c r="FM148" s="390"/>
      <c r="FN148" s="390"/>
      <c r="FO148" s="246">
        <v>366.3</v>
      </c>
      <c r="FP148" s="56">
        <v>2</v>
      </c>
      <c r="FQ148" s="390"/>
      <c r="FR148" s="518" t="s">
        <v>2709</v>
      </c>
      <c r="FS148" s="390"/>
      <c r="FT148" s="390"/>
      <c r="FU148" s="246">
        <v>144</v>
      </c>
      <c r="FV148" s="56">
        <v>2</v>
      </c>
      <c r="FX148" s="480" t="s">
        <v>3651</v>
      </c>
      <c r="GA148" s="241">
        <v>257.60000000000002</v>
      </c>
      <c r="GB148" s="514">
        <v>2</v>
      </c>
      <c r="GD148" s="480" t="s">
        <v>633</v>
      </c>
      <c r="GG148" s="246">
        <v>524.40000000000009</v>
      </c>
      <c r="GH148" s="56">
        <v>3</v>
      </c>
    </row>
    <row r="149" spans="1:190" s="482" customFormat="1" ht="15.75">
      <c r="D149" s="505"/>
      <c r="E149" s="471"/>
      <c r="AH149" s="480"/>
      <c r="AI149" s="471"/>
      <c r="AJ149" s="471"/>
      <c r="AK149" s="480"/>
      <c r="AL149" s="471"/>
      <c r="AM149" s="471"/>
      <c r="AN149" s="480"/>
      <c r="AO149" s="471"/>
      <c r="AP149" s="471"/>
      <c r="AQ149" s="480"/>
      <c r="AR149" s="471"/>
      <c r="AS149" s="471"/>
      <c r="AT149" s="480"/>
      <c r="AU149" s="471"/>
      <c r="AV149" s="471"/>
      <c r="AW149" s="480"/>
      <c r="AX149" s="471"/>
      <c r="AY149" s="471"/>
      <c r="AZ149" s="480"/>
      <c r="BA149" s="471"/>
      <c r="BB149" s="471"/>
      <c r="BC149" s="480"/>
      <c r="BD149" s="471"/>
      <c r="BE149" s="471"/>
      <c r="BF149" s="480"/>
      <c r="BG149" s="471"/>
      <c r="BH149" s="471"/>
      <c r="BI149" s="480"/>
      <c r="BL149" s="471"/>
      <c r="BN149" s="552"/>
      <c r="BO149" s="390"/>
      <c r="BP149" s="390"/>
      <c r="BQ149" s="241"/>
      <c r="BR149" s="514"/>
      <c r="BT149" s="516"/>
      <c r="BW149" s="241"/>
      <c r="BX149" s="514"/>
      <c r="BZ149" s="518"/>
      <c r="CC149" s="529"/>
      <c r="CD149" s="514"/>
      <c r="CF149" s="518"/>
      <c r="CI149" s="241"/>
      <c r="CJ149" s="514"/>
      <c r="CL149" s="518"/>
      <c r="CO149" s="241"/>
      <c r="CP149" s="514"/>
      <c r="CR149" s="518"/>
      <c r="CU149" s="241"/>
      <c r="CV149" s="514"/>
      <c r="CX149" s="518"/>
      <c r="DA149" s="241"/>
      <c r="DB149" s="514"/>
      <c r="DD149" s="518"/>
      <c r="DG149" s="241"/>
      <c r="DH149" s="514"/>
      <c r="DJ149" s="518"/>
      <c r="DM149" s="241"/>
      <c r="DN149" s="514"/>
      <c r="DP149" s="518"/>
      <c r="DS149" s="241"/>
      <c r="DT149" s="514"/>
      <c r="DV149" s="518"/>
      <c r="DY149" s="241"/>
      <c r="DZ149" s="514"/>
      <c r="EB149" s="518"/>
      <c r="EE149" s="246"/>
      <c r="EF149" s="56"/>
      <c r="EH149" s="518"/>
      <c r="EK149" s="241"/>
      <c r="EL149" s="514"/>
      <c r="EN149" s="518"/>
      <c r="EQ149" s="246"/>
      <c r="ER149" s="56"/>
      <c r="ET149" s="518"/>
      <c r="EW149" s="246"/>
      <c r="EX149" s="56"/>
      <c r="EZ149" s="518"/>
      <c r="FA149" s="390"/>
      <c r="FB149" s="390"/>
      <c r="FC149" s="241"/>
      <c r="FD149" s="514"/>
      <c r="FE149" s="390"/>
      <c r="FF149" s="518"/>
      <c r="FG149" s="390"/>
      <c r="FH149" s="390"/>
      <c r="FI149" s="246"/>
      <c r="FJ149" s="56"/>
      <c r="FK149" s="390"/>
      <c r="FL149" s="518"/>
      <c r="FM149" s="390"/>
      <c r="FN149" s="390"/>
      <c r="FO149" s="246"/>
      <c r="FP149" s="56"/>
      <c r="FQ149" s="390"/>
      <c r="FR149" s="518"/>
      <c r="FS149" s="390"/>
      <c r="FT149" s="390"/>
      <c r="FU149" s="246"/>
      <c r="FV149" s="56"/>
      <c r="FX149" s="480"/>
      <c r="GA149" s="241"/>
      <c r="GB149" s="514"/>
      <c r="GD149" s="480"/>
      <c r="GG149" s="246"/>
      <c r="GH149" s="56"/>
    </row>
    <row r="150" spans="1:190" s="482" customFormat="1" ht="15.75">
      <c r="D150" s="505"/>
      <c r="E150" s="471"/>
      <c r="AH150" s="480" t="s">
        <v>3629</v>
      </c>
      <c r="AI150" s="471"/>
      <c r="AJ150" s="471"/>
      <c r="AK150" s="480" t="s">
        <v>2716</v>
      </c>
      <c r="AL150" s="471"/>
      <c r="AM150" s="471"/>
      <c r="AN150" s="480" t="s">
        <v>3640</v>
      </c>
      <c r="AO150" s="471"/>
      <c r="AP150" s="471"/>
      <c r="AQ150" s="480" t="s">
        <v>2728</v>
      </c>
      <c r="AR150" s="471"/>
      <c r="AS150" s="471"/>
      <c r="AT150" s="480" t="s">
        <v>142</v>
      </c>
      <c r="AU150" s="471"/>
      <c r="AV150" s="471"/>
      <c r="AW150" s="480" t="s">
        <v>155</v>
      </c>
      <c r="AX150" s="471"/>
      <c r="AY150" s="471"/>
      <c r="AZ150" s="480" t="s">
        <v>2212</v>
      </c>
      <c r="BA150" s="471"/>
      <c r="BB150" s="471"/>
      <c r="BC150" s="480" t="s">
        <v>2718</v>
      </c>
      <c r="BD150" s="471"/>
      <c r="BE150" s="471"/>
      <c r="BF150" s="480" t="s">
        <v>3640</v>
      </c>
      <c r="BG150" s="471"/>
      <c r="BH150" s="471"/>
      <c r="BI150" s="480" t="s">
        <v>2716</v>
      </c>
      <c r="BL150" s="471"/>
      <c r="BN150" s="552" t="s">
        <v>142</v>
      </c>
      <c r="BO150" s="390"/>
      <c r="BP150" s="390"/>
      <c r="BQ150" s="241">
        <v>130</v>
      </c>
      <c r="BR150" s="514">
        <v>0</v>
      </c>
      <c r="BT150" s="516" t="s">
        <v>1343</v>
      </c>
      <c r="BW150" s="241">
        <v>207.39999999999998</v>
      </c>
      <c r="BX150" s="514">
        <v>0</v>
      </c>
      <c r="BZ150" s="518" t="s">
        <v>1665</v>
      </c>
      <c r="CC150" s="529">
        <v>131.6</v>
      </c>
      <c r="CD150" s="514">
        <v>3</v>
      </c>
      <c r="CF150" s="518" t="s">
        <v>3650</v>
      </c>
      <c r="CI150" s="241">
        <v>2.6</v>
      </c>
      <c r="CJ150" s="514">
        <v>0</v>
      </c>
      <c r="CL150" s="518" t="s">
        <v>142</v>
      </c>
      <c r="CO150" s="241">
        <v>438.5</v>
      </c>
      <c r="CP150" s="514">
        <v>1</v>
      </c>
      <c r="CR150" s="518" t="s">
        <v>2711</v>
      </c>
      <c r="CU150" s="241">
        <v>235.79999999999998</v>
      </c>
      <c r="CV150" s="514">
        <v>3</v>
      </c>
      <c r="CX150" s="518" t="s">
        <v>21</v>
      </c>
      <c r="DA150" s="241">
        <v>86.1</v>
      </c>
      <c r="DB150" s="514">
        <v>3</v>
      </c>
      <c r="DD150" s="518" t="s">
        <v>668</v>
      </c>
      <c r="DG150" s="241">
        <v>506.34999999999997</v>
      </c>
      <c r="DH150" s="514">
        <v>3</v>
      </c>
      <c r="DJ150" s="518" t="s">
        <v>21</v>
      </c>
      <c r="DM150" s="241">
        <v>98.7</v>
      </c>
      <c r="DN150" s="514">
        <v>0</v>
      </c>
      <c r="DP150" s="518" t="s">
        <v>155</v>
      </c>
      <c r="DS150" s="241">
        <v>236</v>
      </c>
      <c r="DT150" s="514">
        <v>0</v>
      </c>
      <c r="DV150" s="518" t="s">
        <v>3651</v>
      </c>
      <c r="DY150" s="241">
        <v>178.50000000000003</v>
      </c>
      <c r="DZ150" s="514">
        <v>0</v>
      </c>
      <c r="EB150" s="518" t="s">
        <v>682</v>
      </c>
      <c r="EE150" s="246">
        <v>381.3</v>
      </c>
      <c r="EF150" s="56">
        <v>0</v>
      </c>
      <c r="EH150" s="518" t="s">
        <v>142</v>
      </c>
      <c r="EK150" s="241">
        <v>30.1</v>
      </c>
      <c r="EL150" s="514">
        <v>0</v>
      </c>
      <c r="EN150" s="518" t="s">
        <v>668</v>
      </c>
      <c r="EQ150" s="246">
        <v>53.7</v>
      </c>
      <c r="ER150" s="56">
        <v>0</v>
      </c>
      <c r="ET150" s="518" t="s">
        <v>3651</v>
      </c>
      <c r="EW150" s="246">
        <v>271.25</v>
      </c>
      <c r="EX150" s="56">
        <v>0</v>
      </c>
      <c r="EZ150" s="518" t="s">
        <v>2733</v>
      </c>
      <c r="FA150" s="390"/>
      <c r="FB150" s="390"/>
      <c r="FC150" s="241">
        <v>347.90000000000003</v>
      </c>
      <c r="FD150" s="514">
        <v>0</v>
      </c>
      <c r="FE150" s="390"/>
      <c r="FF150" s="518" t="s">
        <v>3648</v>
      </c>
      <c r="FG150" s="390"/>
      <c r="FH150" s="390"/>
      <c r="FI150" s="246">
        <v>0</v>
      </c>
      <c r="FJ150" s="56">
        <v>0</v>
      </c>
      <c r="FK150" s="390"/>
      <c r="FL150" s="518" t="s">
        <v>1665</v>
      </c>
      <c r="FM150" s="390"/>
      <c r="FN150" s="390"/>
      <c r="FO150" s="246">
        <v>309.8</v>
      </c>
      <c r="FP150" s="56">
        <v>0</v>
      </c>
      <c r="FQ150" s="390"/>
      <c r="FR150" s="518" t="s">
        <v>1349</v>
      </c>
      <c r="FS150" s="390"/>
      <c r="FT150" s="390"/>
      <c r="FU150" s="246">
        <v>271.3</v>
      </c>
      <c r="FV150" s="56">
        <v>2</v>
      </c>
      <c r="FX150" s="480" t="s">
        <v>31</v>
      </c>
      <c r="GA150" s="241">
        <v>389.6</v>
      </c>
      <c r="GB150" s="514">
        <v>1</v>
      </c>
      <c r="GD150" s="480" t="s">
        <v>2716</v>
      </c>
      <c r="GG150" s="246">
        <v>517.9</v>
      </c>
      <c r="GH150" s="56">
        <v>2</v>
      </c>
    </row>
    <row r="151" spans="1:190" s="482" customFormat="1" ht="15.75">
      <c r="D151" s="505"/>
      <c r="E151" s="471"/>
      <c r="AH151" s="480" t="s">
        <v>1343</v>
      </c>
      <c r="AI151" s="471"/>
      <c r="AJ151" s="471"/>
      <c r="AK151" s="480" t="s">
        <v>1657</v>
      </c>
      <c r="AL151" s="471"/>
      <c r="AM151" s="471"/>
      <c r="AN151" s="480" t="s">
        <v>142</v>
      </c>
      <c r="AO151" s="471"/>
      <c r="AP151" s="471"/>
      <c r="AQ151" s="480" t="s">
        <v>1349</v>
      </c>
      <c r="AR151" s="471"/>
      <c r="AS151" s="471"/>
      <c r="AT151" s="480" t="s">
        <v>2196</v>
      </c>
      <c r="AU151" s="471"/>
      <c r="AV151" s="471"/>
      <c r="AW151" s="480" t="s">
        <v>31</v>
      </c>
      <c r="AX151" s="471"/>
      <c r="AY151" s="471"/>
      <c r="AZ151" s="480" t="s">
        <v>651</v>
      </c>
      <c r="BA151" s="471"/>
      <c r="BB151" s="471"/>
      <c r="BC151" s="480" t="s">
        <v>2709</v>
      </c>
      <c r="BD151" s="471"/>
      <c r="BE151" s="471"/>
      <c r="BF151" s="480" t="s">
        <v>2711</v>
      </c>
      <c r="BG151" s="471"/>
      <c r="BH151" s="471"/>
      <c r="BI151" s="480" t="s">
        <v>1349</v>
      </c>
      <c r="BL151" s="471"/>
      <c r="BN151" s="552" t="s">
        <v>2711</v>
      </c>
      <c r="BO151" s="390"/>
      <c r="BP151" s="390"/>
      <c r="BQ151" s="241">
        <v>478.69999999999993</v>
      </c>
      <c r="BR151" s="514">
        <v>3</v>
      </c>
      <c r="BT151" s="516" t="s">
        <v>651</v>
      </c>
      <c r="BW151" s="241">
        <v>312.3</v>
      </c>
      <c r="BX151" s="514">
        <v>3</v>
      </c>
      <c r="BZ151" s="518" t="s">
        <v>3647</v>
      </c>
      <c r="CC151" s="529">
        <v>76</v>
      </c>
      <c r="CD151" s="514">
        <v>0</v>
      </c>
      <c r="CF151" s="518" t="s">
        <v>31</v>
      </c>
      <c r="CI151" s="241">
        <v>102</v>
      </c>
      <c r="CJ151" s="514">
        <v>3</v>
      </c>
      <c r="CL151" s="518" t="s">
        <v>3648</v>
      </c>
      <c r="CO151" s="241">
        <v>479.95</v>
      </c>
      <c r="CP151" s="514">
        <v>2</v>
      </c>
      <c r="CR151" s="518" t="s">
        <v>1658</v>
      </c>
      <c r="CU151" s="241">
        <v>124.7</v>
      </c>
      <c r="CV151" s="514">
        <v>0</v>
      </c>
      <c r="CX151" s="518" t="s">
        <v>2718</v>
      </c>
      <c r="DA151" s="241">
        <v>5.5</v>
      </c>
      <c r="DB151" s="514">
        <v>0</v>
      </c>
      <c r="DD151" s="518" t="s">
        <v>667</v>
      </c>
      <c r="DG151" s="241">
        <v>144</v>
      </c>
      <c r="DH151" s="514">
        <v>0</v>
      </c>
      <c r="DJ151" s="518" t="s">
        <v>668</v>
      </c>
      <c r="DM151" s="241">
        <v>198.79999999999998</v>
      </c>
      <c r="DN151" s="514">
        <v>3</v>
      </c>
      <c r="DP151" s="518" t="s">
        <v>142</v>
      </c>
      <c r="DS151" s="241">
        <v>433.8</v>
      </c>
      <c r="DT151" s="514">
        <v>3</v>
      </c>
      <c r="DV151" s="518" t="s">
        <v>155</v>
      </c>
      <c r="DY151" s="241">
        <v>772</v>
      </c>
      <c r="DZ151" s="514">
        <v>3</v>
      </c>
      <c r="EB151" s="518" t="s">
        <v>2716</v>
      </c>
      <c r="EE151" s="246">
        <v>577.6</v>
      </c>
      <c r="EF151" s="56">
        <v>3</v>
      </c>
      <c r="EH151" s="518" t="s">
        <v>668</v>
      </c>
      <c r="EK151" s="241">
        <v>94.1</v>
      </c>
      <c r="EL151" s="514">
        <v>3</v>
      </c>
      <c r="EN151" s="518" t="s">
        <v>3651</v>
      </c>
      <c r="EQ151" s="246">
        <v>73</v>
      </c>
      <c r="ER151" s="56">
        <v>3</v>
      </c>
      <c r="ET151" s="518" t="s">
        <v>31</v>
      </c>
      <c r="EW151" s="246">
        <v>346.3</v>
      </c>
      <c r="EX151" s="56">
        <v>3</v>
      </c>
      <c r="EZ151" s="518" t="s">
        <v>2196</v>
      </c>
      <c r="FA151" s="390"/>
      <c r="FB151" s="390"/>
      <c r="FC151" s="241">
        <v>807.4</v>
      </c>
      <c r="FD151" s="514">
        <v>3</v>
      </c>
      <c r="FE151" s="390"/>
      <c r="FF151" s="518" t="s">
        <v>2198</v>
      </c>
      <c r="FG151" s="390"/>
      <c r="FH151" s="390"/>
      <c r="FI151" s="246">
        <v>48</v>
      </c>
      <c r="FJ151" s="56">
        <v>3</v>
      </c>
      <c r="FK151" s="390"/>
      <c r="FL151" s="518" t="s">
        <v>2711</v>
      </c>
      <c r="FM151" s="390"/>
      <c r="FN151" s="390"/>
      <c r="FO151" s="246">
        <v>464.1</v>
      </c>
      <c r="FP151" s="56">
        <v>3</v>
      </c>
      <c r="FQ151" s="390"/>
      <c r="FR151" s="518" t="s">
        <v>2733</v>
      </c>
      <c r="FS151" s="390"/>
      <c r="FT151" s="390"/>
      <c r="FU151" s="246">
        <v>240.1</v>
      </c>
      <c r="FV151" s="56">
        <v>1</v>
      </c>
      <c r="FX151" s="480" t="s">
        <v>2711</v>
      </c>
      <c r="GA151" s="241">
        <v>447.00000000000006</v>
      </c>
      <c r="GB151" s="514">
        <v>2</v>
      </c>
      <c r="GD151" s="480" t="s">
        <v>668</v>
      </c>
      <c r="GG151" s="246">
        <v>504.4</v>
      </c>
      <c r="GH151" s="56">
        <v>1</v>
      </c>
    </row>
    <row r="152" spans="1:190" s="482" customFormat="1" ht="15.75">
      <c r="D152" s="505"/>
      <c r="E152" s="471"/>
      <c r="AH152" s="480"/>
      <c r="AI152" s="471"/>
      <c r="AJ152" s="471"/>
      <c r="AK152" s="480"/>
      <c r="AL152" s="471"/>
      <c r="AM152" s="471"/>
      <c r="AN152" s="480"/>
      <c r="AO152" s="471"/>
      <c r="AP152" s="471"/>
      <c r="AQ152" s="480"/>
      <c r="AR152" s="471"/>
      <c r="AS152" s="471"/>
      <c r="AT152" s="480"/>
      <c r="AU152" s="471"/>
      <c r="AV152" s="471"/>
      <c r="AW152" s="480"/>
      <c r="AX152" s="471"/>
      <c r="AY152" s="471"/>
      <c r="AZ152" s="480"/>
      <c r="BA152" s="471"/>
      <c r="BB152" s="471"/>
      <c r="BC152" s="480"/>
      <c r="BD152" s="471"/>
      <c r="BE152" s="471"/>
      <c r="BF152" s="480"/>
      <c r="BG152" s="471"/>
      <c r="BH152" s="471"/>
      <c r="BI152" s="480"/>
      <c r="BL152" s="471"/>
      <c r="BN152" s="552"/>
      <c r="BO152" s="390"/>
      <c r="BP152" s="390"/>
      <c r="BQ152" s="241"/>
      <c r="BR152" s="514"/>
      <c r="BT152" s="516"/>
      <c r="BW152" s="241"/>
      <c r="BX152" s="514"/>
      <c r="BZ152" s="518"/>
      <c r="CC152" s="529"/>
      <c r="CD152" s="514"/>
      <c r="CF152" s="518"/>
      <c r="CI152" s="241"/>
      <c r="CJ152" s="514"/>
      <c r="CL152" s="518"/>
      <c r="CO152" s="241"/>
      <c r="CP152" s="514"/>
      <c r="CR152" s="518"/>
      <c r="CU152" s="241"/>
      <c r="CV152" s="514"/>
      <c r="CX152" s="518"/>
      <c r="DA152" s="241"/>
      <c r="DB152" s="514"/>
      <c r="DD152" s="518"/>
      <c r="DG152" s="241"/>
      <c r="DH152" s="514"/>
      <c r="DJ152" s="518"/>
      <c r="DM152" s="241"/>
      <c r="DN152" s="514"/>
      <c r="DP152" s="518"/>
      <c r="DS152" s="241"/>
      <c r="DT152" s="514"/>
      <c r="DV152" s="518"/>
      <c r="DY152" s="241"/>
      <c r="DZ152" s="514"/>
      <c r="EB152" s="518"/>
      <c r="EE152" s="246"/>
      <c r="EF152" s="56"/>
      <c r="EH152" s="518"/>
      <c r="EK152" s="241"/>
      <c r="EL152" s="514"/>
      <c r="EN152" s="518"/>
      <c r="EQ152" s="246"/>
      <c r="ER152" s="56"/>
      <c r="ET152" s="518"/>
      <c r="EW152" s="246"/>
      <c r="EX152" s="56"/>
      <c r="EZ152" s="518"/>
      <c r="FA152" s="390"/>
      <c r="FB152" s="390"/>
      <c r="FC152" s="241"/>
      <c r="FD152" s="514"/>
      <c r="FE152" s="390"/>
      <c r="FF152" s="518"/>
      <c r="FG152" s="390"/>
      <c r="FH152" s="390"/>
      <c r="FI152" s="246"/>
      <c r="FJ152" s="56"/>
      <c r="FK152" s="390"/>
      <c r="FL152" s="518"/>
      <c r="FM152" s="390"/>
      <c r="FN152" s="390"/>
      <c r="FO152" s="246"/>
      <c r="FP152" s="56"/>
      <c r="FQ152" s="390"/>
      <c r="FR152" s="518"/>
      <c r="FS152" s="390"/>
      <c r="FT152" s="390"/>
      <c r="FU152" s="246"/>
      <c r="FV152" s="56"/>
      <c r="FX152" s="480"/>
      <c r="GA152" s="241"/>
      <c r="GB152" s="514"/>
      <c r="GD152" s="480"/>
      <c r="GG152" s="246"/>
      <c r="GH152" s="56"/>
    </row>
    <row r="153" spans="1:190" s="482" customFormat="1" ht="15.75">
      <c r="D153" s="505"/>
      <c r="E153" s="471"/>
      <c r="AH153" s="480" t="s">
        <v>667</v>
      </c>
      <c r="AI153" s="471"/>
      <c r="AJ153" s="471"/>
      <c r="AK153" s="480" t="s">
        <v>2711</v>
      </c>
      <c r="AL153" s="471"/>
      <c r="AM153" s="471"/>
      <c r="AN153" s="480" t="s">
        <v>2212</v>
      </c>
      <c r="AO153" s="471"/>
      <c r="AP153" s="471"/>
      <c r="AQ153" s="480" t="s">
        <v>651</v>
      </c>
      <c r="AR153" s="471"/>
      <c r="AS153" s="471"/>
      <c r="AT153" s="480" t="s">
        <v>668</v>
      </c>
      <c r="AU153" s="471"/>
      <c r="AV153" s="471"/>
      <c r="AW153" s="480" t="s">
        <v>3648</v>
      </c>
      <c r="AX153" s="471"/>
      <c r="AY153" s="471"/>
      <c r="AZ153" s="480" t="s">
        <v>31</v>
      </c>
      <c r="BA153" s="471"/>
      <c r="BB153" s="471"/>
      <c r="BC153" s="480" t="s">
        <v>2196</v>
      </c>
      <c r="BD153" s="471"/>
      <c r="BE153" s="471"/>
      <c r="BF153" s="480" t="s">
        <v>1657</v>
      </c>
      <c r="BG153" s="471"/>
      <c r="BH153" s="471"/>
      <c r="BI153" s="480" t="s">
        <v>668</v>
      </c>
      <c r="BL153" s="471"/>
      <c r="BN153" s="552" t="s">
        <v>2200</v>
      </c>
      <c r="BO153" s="390"/>
      <c r="BP153" s="390"/>
      <c r="BQ153" s="241">
        <v>90.2</v>
      </c>
      <c r="BR153" s="514">
        <v>0</v>
      </c>
      <c r="BT153" s="516" t="s">
        <v>1658</v>
      </c>
      <c r="BW153" s="241">
        <v>43.5</v>
      </c>
      <c r="BX153" s="514">
        <v>0</v>
      </c>
      <c r="BZ153" s="518" t="s">
        <v>31</v>
      </c>
      <c r="CC153" s="529">
        <v>163.1</v>
      </c>
      <c r="CD153" s="514">
        <v>3</v>
      </c>
      <c r="CF153" s="518" t="s">
        <v>2711</v>
      </c>
      <c r="CI153" s="241">
        <v>88.5</v>
      </c>
      <c r="CJ153" s="514">
        <v>0</v>
      </c>
      <c r="CL153" s="518" t="s">
        <v>1344</v>
      </c>
      <c r="CO153" s="241">
        <v>660.2</v>
      </c>
      <c r="CP153" s="514">
        <v>3</v>
      </c>
      <c r="CR153" s="518" t="s">
        <v>682</v>
      </c>
      <c r="CU153" s="241">
        <v>155.6</v>
      </c>
      <c r="CV153" s="514">
        <v>3</v>
      </c>
      <c r="CX153" s="518" t="s">
        <v>31</v>
      </c>
      <c r="DA153" s="241">
        <v>51.6</v>
      </c>
      <c r="DB153" s="514">
        <v>0</v>
      </c>
      <c r="DD153" s="518" t="s">
        <v>2198</v>
      </c>
      <c r="DG153" s="241">
        <v>139.1</v>
      </c>
      <c r="DH153" s="514">
        <v>0</v>
      </c>
      <c r="DJ153" s="518" t="s">
        <v>1658</v>
      </c>
      <c r="DM153" s="241">
        <v>55</v>
      </c>
      <c r="DN153" s="514">
        <v>3</v>
      </c>
      <c r="DP153" s="518" t="s">
        <v>633</v>
      </c>
      <c r="DS153" s="241">
        <v>397.5</v>
      </c>
      <c r="DT153" s="514">
        <v>1</v>
      </c>
      <c r="DV153" s="518" t="s">
        <v>2711</v>
      </c>
      <c r="DY153" s="241">
        <v>470.59999999999997</v>
      </c>
      <c r="DZ153" s="514">
        <v>3</v>
      </c>
      <c r="EB153" s="518" t="s">
        <v>1657</v>
      </c>
      <c r="EE153" s="246">
        <v>824.4</v>
      </c>
      <c r="EF153" s="56">
        <v>2</v>
      </c>
      <c r="EH153" s="518" t="s">
        <v>2716</v>
      </c>
      <c r="EK153" s="241">
        <v>15.6</v>
      </c>
      <c r="EL153" s="514">
        <v>2</v>
      </c>
      <c r="EN153" s="518" t="s">
        <v>155</v>
      </c>
      <c r="EQ153" s="246">
        <v>0</v>
      </c>
      <c r="ER153" s="56">
        <v>0</v>
      </c>
      <c r="ET153" s="518" t="s">
        <v>1658</v>
      </c>
      <c r="EW153" s="246">
        <v>475.7</v>
      </c>
      <c r="EX153" s="56">
        <v>1</v>
      </c>
      <c r="EZ153" s="518" t="s">
        <v>2200</v>
      </c>
      <c r="FA153" s="390"/>
      <c r="FB153" s="390"/>
      <c r="FC153" s="241">
        <v>709.09999999999991</v>
      </c>
      <c r="FD153" s="514">
        <v>0</v>
      </c>
      <c r="FE153" s="390"/>
      <c r="FF153" s="518" t="s">
        <v>142</v>
      </c>
      <c r="FG153" s="390"/>
      <c r="FH153" s="390"/>
      <c r="FI153" s="246">
        <v>40.200000000000003</v>
      </c>
      <c r="FJ153" s="56">
        <v>0</v>
      </c>
      <c r="FK153" s="390"/>
      <c r="FL153" s="518" t="s">
        <v>2200</v>
      </c>
      <c r="FM153" s="390"/>
      <c r="FN153" s="390"/>
      <c r="FO153" s="246">
        <v>474.3</v>
      </c>
      <c r="FP153" s="56">
        <v>1</v>
      </c>
      <c r="FQ153" s="390"/>
      <c r="FR153" s="518" t="s">
        <v>1658</v>
      </c>
      <c r="FS153" s="390"/>
      <c r="FT153" s="390"/>
      <c r="FU153" s="246">
        <v>209.7</v>
      </c>
      <c r="FV153" s="56">
        <v>2</v>
      </c>
      <c r="FX153" s="480" t="s">
        <v>2709</v>
      </c>
      <c r="GA153" s="241">
        <v>270.2</v>
      </c>
      <c r="GB153" s="514">
        <v>1</v>
      </c>
      <c r="GD153" s="480" t="s">
        <v>682</v>
      </c>
      <c r="GG153" s="246">
        <v>463.4</v>
      </c>
      <c r="GH153" s="56">
        <v>3</v>
      </c>
    </row>
    <row r="154" spans="1:190" s="482" customFormat="1" ht="15.75">
      <c r="D154" s="505"/>
      <c r="E154" s="471"/>
      <c r="AH154" s="480" t="s">
        <v>3651</v>
      </c>
      <c r="AI154" s="471"/>
      <c r="AJ154" s="471"/>
      <c r="AK154" s="480" t="s">
        <v>3647</v>
      </c>
      <c r="AL154" s="471"/>
      <c r="AM154" s="471"/>
      <c r="AN154" s="480" t="s">
        <v>2196</v>
      </c>
      <c r="AO154" s="471"/>
      <c r="AP154" s="471"/>
      <c r="AQ154" s="480" t="s">
        <v>21</v>
      </c>
      <c r="AR154" s="471"/>
      <c r="AS154" s="471"/>
      <c r="AT154" s="480" t="s">
        <v>155</v>
      </c>
      <c r="AU154" s="471"/>
      <c r="AV154" s="471"/>
      <c r="AW154" s="480" t="s">
        <v>3647</v>
      </c>
      <c r="AX154" s="471"/>
      <c r="AY154" s="471"/>
      <c r="AZ154" s="480" t="s">
        <v>2718</v>
      </c>
      <c r="BA154" s="471"/>
      <c r="BB154" s="471"/>
      <c r="BC154" s="480" t="s">
        <v>668</v>
      </c>
      <c r="BD154" s="471"/>
      <c r="BE154" s="471"/>
      <c r="BF154" s="480" t="s">
        <v>155</v>
      </c>
      <c r="BG154" s="471"/>
      <c r="BH154" s="471"/>
      <c r="BI154" s="480" t="s">
        <v>2709</v>
      </c>
      <c r="BL154" s="471"/>
      <c r="BN154" s="552" t="s">
        <v>1667</v>
      </c>
      <c r="BO154" s="390"/>
      <c r="BP154" s="390"/>
      <c r="BQ154" s="241">
        <v>244.79999999999998</v>
      </c>
      <c r="BR154" s="514">
        <v>3</v>
      </c>
      <c r="BT154" s="516" t="s">
        <v>2728</v>
      </c>
      <c r="BW154" s="241">
        <v>76.5</v>
      </c>
      <c r="BX154" s="514">
        <v>3</v>
      </c>
      <c r="BZ154" s="518" t="s">
        <v>1657</v>
      </c>
      <c r="CC154" s="529">
        <v>82.2</v>
      </c>
      <c r="CD154" s="514">
        <v>0</v>
      </c>
      <c r="CF154" s="518" t="s">
        <v>651</v>
      </c>
      <c r="CI154" s="241">
        <v>147.20000000000002</v>
      </c>
      <c r="CJ154" s="514">
        <v>3</v>
      </c>
      <c r="CL154" s="518" t="s">
        <v>1657</v>
      </c>
      <c r="CO154" s="241">
        <v>498</v>
      </c>
      <c r="CP154" s="514">
        <v>0</v>
      </c>
      <c r="CR154" s="518" t="s">
        <v>2728</v>
      </c>
      <c r="CU154" s="241">
        <v>115.10000000000001</v>
      </c>
      <c r="CV154" s="514">
        <v>0</v>
      </c>
      <c r="CX154" s="518" t="s">
        <v>1667</v>
      </c>
      <c r="DA154" s="241">
        <v>109.80000000000001</v>
      </c>
      <c r="DB154" s="514">
        <v>3</v>
      </c>
      <c r="DD154" s="518" t="s">
        <v>3651</v>
      </c>
      <c r="DG154" s="241">
        <v>406.7</v>
      </c>
      <c r="DH154" s="514">
        <v>3</v>
      </c>
      <c r="DJ154" s="518" t="s">
        <v>682</v>
      </c>
      <c r="DM154" s="241">
        <v>0</v>
      </c>
      <c r="DN154" s="514">
        <v>0</v>
      </c>
      <c r="DP154" s="518" t="s">
        <v>3651</v>
      </c>
      <c r="DS154" s="241">
        <v>458.7</v>
      </c>
      <c r="DT154" s="514">
        <v>2</v>
      </c>
      <c r="DV154" s="518" t="s">
        <v>3648</v>
      </c>
      <c r="DY154" s="241">
        <v>347.59999999999997</v>
      </c>
      <c r="DZ154" s="514">
        <v>0</v>
      </c>
      <c r="EB154" s="518" t="s">
        <v>667</v>
      </c>
      <c r="EE154" s="246">
        <v>772.4</v>
      </c>
      <c r="EF154" s="56">
        <v>1</v>
      </c>
      <c r="EH154" s="518" t="s">
        <v>3648</v>
      </c>
      <c r="EK154" s="241">
        <v>15.399999999999999</v>
      </c>
      <c r="EL154" s="514">
        <v>1</v>
      </c>
      <c r="EN154" s="518" t="s">
        <v>1343</v>
      </c>
      <c r="EQ154" s="246">
        <v>46.5</v>
      </c>
      <c r="ER154" s="56">
        <v>3</v>
      </c>
      <c r="ET154" s="518" t="s">
        <v>155</v>
      </c>
      <c r="EW154" s="246">
        <v>501.9</v>
      </c>
      <c r="EX154" s="56">
        <v>2</v>
      </c>
      <c r="EZ154" s="518" t="s">
        <v>2716</v>
      </c>
      <c r="FA154" s="390"/>
      <c r="FB154" s="390"/>
      <c r="FC154" s="241">
        <v>916.59999999999991</v>
      </c>
      <c r="FD154" s="514">
        <v>3</v>
      </c>
      <c r="FE154" s="390"/>
      <c r="FF154" s="518" t="s">
        <v>1657</v>
      </c>
      <c r="FG154" s="390"/>
      <c r="FH154" s="390"/>
      <c r="FI154" s="246">
        <v>321</v>
      </c>
      <c r="FJ154" s="56">
        <v>3</v>
      </c>
      <c r="FK154" s="390"/>
      <c r="FL154" s="518" t="s">
        <v>3648</v>
      </c>
      <c r="FM154" s="390"/>
      <c r="FN154" s="390"/>
      <c r="FO154" s="246">
        <v>514</v>
      </c>
      <c r="FP154" s="56">
        <v>2</v>
      </c>
      <c r="FQ154" s="390"/>
      <c r="FR154" s="518" t="s">
        <v>31</v>
      </c>
      <c r="FS154" s="390"/>
      <c r="FT154" s="390"/>
      <c r="FU154" s="246">
        <v>172.5</v>
      </c>
      <c r="FV154" s="56">
        <v>1</v>
      </c>
      <c r="FX154" s="480" t="s">
        <v>1658</v>
      </c>
      <c r="GA154" s="241">
        <v>294.89999999999998</v>
      </c>
      <c r="GB154" s="514">
        <v>2</v>
      </c>
      <c r="GD154" s="480" t="s">
        <v>1665</v>
      </c>
      <c r="GG154" s="246">
        <v>340.5</v>
      </c>
      <c r="GH154" s="56">
        <v>0</v>
      </c>
    </row>
    <row r="155" spans="1:190" s="482" customFormat="1" ht="15.75" customHeight="1">
      <c r="E155" s="483"/>
      <c r="AL155" s="481"/>
      <c r="AP155" s="481"/>
      <c r="AU155" s="481"/>
      <c r="BE155" s="481"/>
      <c r="BF155" s="481"/>
      <c r="BI155" s="481"/>
      <c r="BJ155" s="481"/>
      <c r="BM155" s="481"/>
      <c r="BN155" s="481"/>
      <c r="BQ155" s="481"/>
      <c r="BR155" s="481"/>
      <c r="BU155" s="481"/>
      <c r="BV155" s="481"/>
      <c r="BY155" s="481"/>
      <c r="BZ155" s="481"/>
      <c r="CC155" s="481"/>
      <c r="CD155" s="481"/>
      <c r="CG155" s="481"/>
      <c r="CH155" s="481"/>
      <c r="CK155" s="481"/>
      <c r="CL155" s="481"/>
      <c r="CO155" s="481"/>
      <c r="CP155" s="481"/>
      <c r="CS155" s="481"/>
      <c r="CT155" s="481"/>
      <c r="CW155" s="481"/>
      <c r="CX155" s="481"/>
      <c r="DA155" s="481"/>
      <c r="DB155" s="481"/>
      <c r="DE155" s="481"/>
      <c r="DF155" s="481"/>
      <c r="DI155" s="481"/>
      <c r="DJ155" s="481"/>
      <c r="DM155" s="481"/>
      <c r="DN155" s="481"/>
      <c r="DQ155" s="481"/>
      <c r="DR155" s="481"/>
      <c r="DU155" s="481"/>
      <c r="DV155" s="481"/>
      <c r="DY155" s="481"/>
      <c r="DZ155" s="481"/>
      <c r="EC155" s="481"/>
      <c r="ED155" s="481"/>
      <c r="EG155" s="481"/>
      <c r="EJ155" s="481"/>
      <c r="EM155" s="481"/>
      <c r="EP155" s="497"/>
    </row>
    <row r="156" spans="1:190" s="38" customFormat="1" ht="15.75" customHeight="1">
      <c r="A156" s="520"/>
      <c r="B156" s="482"/>
      <c r="C156" s="482"/>
      <c r="D156" s="482"/>
      <c r="E156" s="481"/>
      <c r="F156" s="482"/>
      <c r="L156" s="482"/>
      <c r="AK156" s="482"/>
      <c r="AL156" s="481"/>
      <c r="AM156" s="319"/>
      <c r="AN156" s="319"/>
      <c r="AO156" s="521"/>
      <c r="AP156" s="320"/>
      <c r="AQ156" s="319"/>
      <c r="AR156" s="319"/>
      <c r="AS156" s="319"/>
      <c r="AT156" s="520"/>
      <c r="AU156" s="319"/>
      <c r="BB156" s="521"/>
      <c r="BC156" s="521"/>
      <c r="BD156" s="319"/>
      <c r="BE156" s="319"/>
      <c r="BF156" s="319"/>
      <c r="BG156" s="319"/>
      <c r="BH156" s="319"/>
      <c r="BI156" s="319"/>
      <c r="BJ156" s="319"/>
      <c r="BK156" s="520"/>
      <c r="EP156" s="497"/>
      <c r="EQ156" s="482"/>
      <c r="ER156" s="482"/>
    </row>
    <row r="157" spans="1:190" ht="20.25">
      <c r="A157" s="496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5"/>
      <c r="BJ157" s="515"/>
      <c r="BL157" s="28"/>
      <c r="BM157" s="28"/>
      <c r="BN157" s="28"/>
      <c r="BO157" s="28"/>
      <c r="DW157"/>
      <c r="EP157" s="526"/>
    </row>
    <row r="158" spans="1:190" ht="15">
      <c r="A158" s="498" t="s">
        <v>4191</v>
      </c>
      <c r="E158" s="256"/>
      <c r="F158" s="256"/>
      <c r="L158" s="256"/>
      <c r="AH158" s="498" t="s">
        <v>4192</v>
      </c>
      <c r="AK158" s="256"/>
      <c r="AL158" s="256"/>
      <c r="AM158" s="256"/>
      <c r="AN158" s="256"/>
      <c r="AO158" s="256"/>
      <c r="AU158" s="61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N158" s="498" t="s">
        <v>4191</v>
      </c>
      <c r="DW158"/>
      <c r="EH158" s="498"/>
      <c r="EK158" s="256"/>
      <c r="EL158" s="10"/>
    </row>
    <row r="159" spans="1:190" s="464" customFormat="1" ht="26.25">
      <c r="A159" s="511" t="s">
        <v>4187</v>
      </c>
      <c r="B159" s="508"/>
      <c r="C159" s="508"/>
      <c r="M159" s="511" t="s">
        <v>193</v>
      </c>
      <c r="Y159" s="509" t="s">
        <v>4778</v>
      </c>
      <c r="Z159" s="508"/>
      <c r="AA159" s="508"/>
      <c r="AB159" s="508"/>
      <c r="AC159" s="508"/>
      <c r="AD159" s="513" t="s">
        <v>150</v>
      </c>
      <c r="AE159" s="499" t="s">
        <v>3028</v>
      </c>
      <c r="AH159" s="511" t="s">
        <v>3208</v>
      </c>
      <c r="AI159" s="508"/>
      <c r="AJ159" s="508"/>
      <c r="AK159" s="511" t="s">
        <v>194</v>
      </c>
      <c r="AL159" s="508"/>
      <c r="AM159" s="508"/>
      <c r="AN159" s="511" t="s">
        <v>176</v>
      </c>
      <c r="AO159" s="508"/>
      <c r="AP159" s="508"/>
      <c r="AQ159" s="511" t="s">
        <v>4188</v>
      </c>
      <c r="AR159" s="508"/>
      <c r="AS159" s="508"/>
      <c r="AT159" s="511" t="s">
        <v>3166</v>
      </c>
      <c r="AU159" s="508"/>
      <c r="AV159" s="508"/>
      <c r="AW159" s="511" t="s">
        <v>198</v>
      </c>
      <c r="AX159" s="508"/>
      <c r="AY159" s="508"/>
      <c r="AZ159" s="511" t="s">
        <v>199</v>
      </c>
      <c r="BA159" s="508"/>
      <c r="BB159" s="508"/>
      <c r="BC159" s="511" t="s">
        <v>4189</v>
      </c>
      <c r="BD159" s="508"/>
      <c r="BE159" s="508"/>
      <c r="BF159" s="511" t="s">
        <v>3305</v>
      </c>
      <c r="BG159" s="508"/>
      <c r="BH159" s="508"/>
      <c r="BI159" s="511" t="s">
        <v>4190</v>
      </c>
      <c r="BN159" s="511" t="s">
        <v>4178</v>
      </c>
      <c r="BR159" s="512"/>
      <c r="BT159" s="507" t="s">
        <v>4179</v>
      </c>
      <c r="BZ159" s="511" t="s">
        <v>4180</v>
      </c>
      <c r="CA159" s="508"/>
      <c r="CB159" s="508"/>
      <c r="CF159" s="511" t="s">
        <v>4181</v>
      </c>
      <c r="CG159" s="508"/>
      <c r="CH159" s="508"/>
      <c r="CL159" s="511" t="s">
        <v>737</v>
      </c>
      <c r="CM159" s="508"/>
      <c r="CN159" s="508"/>
      <c r="CO159" s="508"/>
      <c r="CP159" s="508"/>
      <c r="CQ159" s="508"/>
      <c r="CR159" s="511" t="s">
        <v>4182</v>
      </c>
      <c r="CS159" s="508"/>
      <c r="CT159" s="508"/>
      <c r="CU159" s="508"/>
      <c r="CV159" s="508"/>
      <c r="CW159" s="508"/>
      <c r="CX159" s="511" t="s">
        <v>4183</v>
      </c>
      <c r="CY159" s="508"/>
      <c r="DD159" s="511" t="s">
        <v>3025</v>
      </c>
      <c r="DE159" s="508"/>
      <c r="DF159" s="508"/>
      <c r="DJ159" s="511" t="s">
        <v>4477</v>
      </c>
      <c r="DP159" s="511" t="s">
        <v>186</v>
      </c>
      <c r="DQ159" s="508"/>
      <c r="DR159" s="508"/>
      <c r="DV159" s="511" t="s">
        <v>175</v>
      </c>
      <c r="DW159" s="508"/>
      <c r="DX159" s="508"/>
      <c r="EB159" s="511" t="s">
        <v>3026</v>
      </c>
      <c r="EH159" s="511" t="s">
        <v>4184</v>
      </c>
      <c r="EI159" s="508"/>
      <c r="EJ159" s="508"/>
      <c r="EN159" s="511" t="s">
        <v>4185</v>
      </c>
      <c r="ET159" s="511" t="s">
        <v>188</v>
      </c>
      <c r="EZ159" s="511" t="s">
        <v>4186</v>
      </c>
      <c r="FA159" s="508"/>
      <c r="FB159" s="508"/>
      <c r="FF159" s="511" t="s">
        <v>3027</v>
      </c>
      <c r="FL159" s="511" t="s">
        <v>2265</v>
      </c>
      <c r="FR159" s="511" t="s">
        <v>190</v>
      </c>
      <c r="FX159" s="511" t="s">
        <v>3164</v>
      </c>
      <c r="FY159" s="508"/>
      <c r="FZ159" s="508"/>
      <c r="GD159" s="511" t="s">
        <v>3165</v>
      </c>
    </row>
    <row r="160" spans="1:190" ht="16.5">
      <c r="A160" s="480" t="s">
        <v>1690</v>
      </c>
      <c r="D160" s="246">
        <f>'Punten per wedstrijd'!J244</f>
        <v>253.24999999999997</v>
      </c>
      <c r="E160" s="56">
        <v>3</v>
      </c>
      <c r="G160" s="480" t="s">
        <v>2201</v>
      </c>
      <c r="J160" s="246">
        <f>'Punten per wedstrijd'!J190</f>
        <v>15.3</v>
      </c>
      <c r="K160" s="56">
        <v>0</v>
      </c>
      <c r="M160" s="480" t="s">
        <v>1346</v>
      </c>
      <c r="P160" s="246">
        <f>'Punten per wedstrijd'!N6</f>
        <v>232.10000000000002</v>
      </c>
      <c r="Q160" s="56">
        <v>0</v>
      </c>
      <c r="S160" s="480" t="s">
        <v>2713</v>
      </c>
      <c r="V160" s="246">
        <f>'Punten per wedstrijd'!N82</f>
        <v>542.4</v>
      </c>
      <c r="W160" s="56">
        <v>1</v>
      </c>
      <c r="Y160" s="517" t="s">
        <v>0</v>
      </c>
      <c r="Z160" s="525" t="s">
        <v>4042</v>
      </c>
      <c r="AD160" s="524">
        <f>$AR$408</f>
        <v>47</v>
      </c>
      <c r="AE160" s="314">
        <f>$E$408</f>
        <v>8572</v>
      </c>
      <c r="AH160" s="480" t="s">
        <v>3659</v>
      </c>
      <c r="AK160" s="480" t="s">
        <v>2713</v>
      </c>
      <c r="AN160" s="480" t="s">
        <v>3645</v>
      </c>
      <c r="AQ160" s="480" t="s">
        <v>2193</v>
      </c>
      <c r="AT160" s="480" t="s">
        <v>3659</v>
      </c>
      <c r="AW160" s="480" t="s">
        <v>1668</v>
      </c>
      <c r="AZ160" s="480" t="s">
        <v>2202</v>
      </c>
      <c r="BC160" s="480" t="s">
        <v>687</v>
      </c>
      <c r="BF160" s="480" t="s">
        <v>675</v>
      </c>
      <c r="BI160" s="480" t="s">
        <v>3646</v>
      </c>
      <c r="BN160" s="518" t="s">
        <v>2710</v>
      </c>
      <c r="BQ160" s="28">
        <v>136</v>
      </c>
      <c r="BR160" s="56">
        <v>1</v>
      </c>
      <c r="BT160" s="518" t="s">
        <v>2202</v>
      </c>
      <c r="BW160" s="28">
        <v>186.2</v>
      </c>
      <c r="BX160" s="56">
        <v>0</v>
      </c>
      <c r="BZ160" s="518" t="s">
        <v>687</v>
      </c>
      <c r="CC160" s="246">
        <v>30.299999999999997</v>
      </c>
      <c r="CD160" s="56">
        <v>0</v>
      </c>
      <c r="CF160" s="518" t="s">
        <v>11</v>
      </c>
      <c r="CI160" s="246">
        <v>66.099999999999994</v>
      </c>
      <c r="CJ160" s="56">
        <v>0</v>
      </c>
      <c r="CL160" s="518" t="s">
        <v>1346</v>
      </c>
      <c r="CO160" s="246">
        <v>621.59999999999991</v>
      </c>
      <c r="CP160" s="56">
        <v>3</v>
      </c>
      <c r="CR160" s="518" t="s">
        <v>2217</v>
      </c>
      <c r="CU160" s="246">
        <v>133.70000000000002</v>
      </c>
      <c r="CV160" s="56">
        <v>0</v>
      </c>
      <c r="CX160" s="518" t="s">
        <v>2710</v>
      </c>
      <c r="DA160" s="246">
        <v>100.39999999999999</v>
      </c>
      <c r="DB160" s="56">
        <v>3</v>
      </c>
      <c r="DD160" s="518" t="s">
        <v>2209</v>
      </c>
      <c r="DG160" s="246">
        <v>201.5</v>
      </c>
      <c r="DH160" s="56">
        <v>0</v>
      </c>
      <c r="DJ160" s="518" t="s">
        <v>1337</v>
      </c>
      <c r="DM160" s="246">
        <v>65.900000000000006</v>
      </c>
      <c r="DN160" s="56">
        <v>0</v>
      </c>
      <c r="DP160" s="518" t="s">
        <v>11</v>
      </c>
      <c r="DS160" s="246">
        <v>250.3</v>
      </c>
      <c r="DT160" s="56">
        <v>0</v>
      </c>
      <c r="DV160" s="518" t="s">
        <v>2193</v>
      </c>
      <c r="DW160"/>
      <c r="DY160" s="246">
        <v>241.2</v>
      </c>
      <c r="DZ160" s="56">
        <v>0</v>
      </c>
      <c r="EB160" s="518" t="s">
        <v>1668</v>
      </c>
      <c r="EE160" s="246">
        <v>593.20000000000005</v>
      </c>
      <c r="EF160" s="56">
        <v>0</v>
      </c>
      <c r="EH160" s="518" t="s">
        <v>1671</v>
      </c>
      <c r="EK160" s="246">
        <v>81</v>
      </c>
      <c r="EL160" s="56">
        <v>3</v>
      </c>
      <c r="EN160" s="518" t="s">
        <v>3643</v>
      </c>
      <c r="EQ160" s="246">
        <v>70</v>
      </c>
      <c r="ER160" s="56">
        <v>3</v>
      </c>
      <c r="ET160" s="518" t="s">
        <v>1346</v>
      </c>
      <c r="EW160" s="246">
        <v>302</v>
      </c>
      <c r="EX160" s="56">
        <v>0</v>
      </c>
      <c r="EZ160" s="518" t="s">
        <v>2710</v>
      </c>
      <c r="FC160" s="246">
        <v>299.39999999999998</v>
      </c>
      <c r="FD160" s="56">
        <v>2</v>
      </c>
      <c r="FF160" s="518" t="s">
        <v>2325</v>
      </c>
      <c r="FI160" s="246">
        <v>156.5</v>
      </c>
      <c r="FJ160" s="56">
        <v>0</v>
      </c>
      <c r="FL160" s="518" t="s">
        <v>1690</v>
      </c>
      <c r="FO160" s="246">
        <v>250.6</v>
      </c>
      <c r="FP160" s="56">
        <v>3</v>
      </c>
      <c r="FR160" s="518" t="s">
        <v>2197</v>
      </c>
      <c r="FU160" s="246">
        <v>334.7</v>
      </c>
      <c r="FV160" s="56">
        <v>2</v>
      </c>
      <c r="FX160" s="480" t="s">
        <v>3643</v>
      </c>
      <c r="GA160" s="246">
        <v>377.00000000000006</v>
      </c>
      <c r="GB160" s="56">
        <v>1</v>
      </c>
      <c r="GD160" s="480" t="s">
        <v>3646</v>
      </c>
      <c r="GG160" s="246">
        <v>483.70000000000005</v>
      </c>
      <c r="GH160" s="56">
        <v>1</v>
      </c>
    </row>
    <row r="161" spans="1:190" ht="16.5">
      <c r="A161" s="480" t="s">
        <v>2197</v>
      </c>
      <c r="D161" s="246">
        <f>'Punten per wedstrijd'!J171</f>
        <v>175.8</v>
      </c>
      <c r="E161" s="56">
        <v>0</v>
      </c>
      <c r="G161" s="480" t="s">
        <v>2713</v>
      </c>
      <c r="J161" s="246">
        <f>'Punten per wedstrijd'!J222</f>
        <v>562.70000000000005</v>
      </c>
      <c r="K161" s="56">
        <v>3</v>
      </c>
      <c r="M161" s="480" t="s">
        <v>3649</v>
      </c>
      <c r="P161" s="246">
        <f>'Punten per wedstrijd'!N117</f>
        <v>450</v>
      </c>
      <c r="Q161" s="56">
        <v>3</v>
      </c>
      <c r="S161" s="480" t="s">
        <v>687</v>
      </c>
      <c r="V161" s="246">
        <f>'Punten per wedstrijd'!N38</f>
        <v>573.20000000000005</v>
      </c>
      <c r="W161" s="56">
        <v>2</v>
      </c>
      <c r="Y161" s="517" t="s">
        <v>2</v>
      </c>
      <c r="Z161" s="525" t="s">
        <v>2264</v>
      </c>
      <c r="AD161" s="524">
        <f>$AR$446</f>
        <v>47</v>
      </c>
      <c r="AE161" s="314">
        <f>$E$446</f>
        <v>7961.9999999999991</v>
      </c>
      <c r="AH161" s="480" t="s">
        <v>2725</v>
      </c>
      <c r="AK161" s="480" t="s">
        <v>2734</v>
      </c>
      <c r="AN161" s="480" t="s">
        <v>1664</v>
      </c>
      <c r="AQ161" s="480" t="s">
        <v>3643</v>
      </c>
      <c r="AT161" s="480" t="s">
        <v>2220</v>
      </c>
      <c r="AW161" s="480" t="s">
        <v>2202</v>
      </c>
      <c r="AZ161" s="480" t="s">
        <v>2713</v>
      </c>
      <c r="BC161" s="480" t="s">
        <v>2734</v>
      </c>
      <c r="BF161" s="480" t="s">
        <v>687</v>
      </c>
      <c r="BI161" s="480" t="s">
        <v>1346</v>
      </c>
      <c r="BN161" s="518" t="s">
        <v>1690</v>
      </c>
      <c r="BQ161" s="28">
        <v>168.60000000000002</v>
      </c>
      <c r="BR161" s="56">
        <v>2</v>
      </c>
      <c r="BT161" s="518" t="s">
        <v>2201</v>
      </c>
      <c r="BW161" s="28">
        <v>494.7</v>
      </c>
      <c r="BX161" s="56">
        <v>3</v>
      </c>
      <c r="BZ161" s="518" t="s">
        <v>2202</v>
      </c>
      <c r="CC161" s="246">
        <v>256.3</v>
      </c>
      <c r="CD161" s="56">
        <v>3</v>
      </c>
      <c r="CF161" s="518" t="s">
        <v>700</v>
      </c>
      <c r="CI161" s="246">
        <v>85.5</v>
      </c>
      <c r="CJ161" s="56">
        <v>3</v>
      </c>
      <c r="CL161" s="518" t="s">
        <v>11</v>
      </c>
      <c r="CO161" s="246">
        <v>456.4</v>
      </c>
      <c r="CP161" s="56">
        <v>0</v>
      </c>
      <c r="CR161" s="518" t="s">
        <v>33</v>
      </c>
      <c r="CU161" s="246">
        <v>220.60000000000002</v>
      </c>
      <c r="CV161" s="56">
        <v>3</v>
      </c>
      <c r="CX161" s="518" t="s">
        <v>3643</v>
      </c>
      <c r="DA161" s="246">
        <v>52.800000000000004</v>
      </c>
      <c r="DB161" s="56">
        <v>0</v>
      </c>
      <c r="DD161" s="518" t="s">
        <v>704</v>
      </c>
      <c r="DG161" s="246">
        <v>349.59999999999997</v>
      </c>
      <c r="DH161" s="56">
        <v>3</v>
      </c>
      <c r="DJ161" s="518" t="s">
        <v>1351</v>
      </c>
      <c r="DM161" s="246">
        <v>88.4</v>
      </c>
      <c r="DN161" s="56">
        <v>3</v>
      </c>
      <c r="DP161" s="518" t="s">
        <v>1351</v>
      </c>
      <c r="DS161" s="246">
        <v>385.4</v>
      </c>
      <c r="DT161" s="56">
        <v>3</v>
      </c>
      <c r="DV161" s="518" t="s">
        <v>2713</v>
      </c>
      <c r="DW161"/>
      <c r="DY161" s="246">
        <v>715.1</v>
      </c>
      <c r="DZ161" s="56">
        <v>3</v>
      </c>
      <c r="EB161" s="518" t="s">
        <v>1351</v>
      </c>
      <c r="EE161" s="246">
        <v>839.1</v>
      </c>
      <c r="EF161" s="56">
        <v>3</v>
      </c>
      <c r="EH161" s="518" t="s">
        <v>180</v>
      </c>
      <c r="EK161" s="246">
        <v>0</v>
      </c>
      <c r="EL161" s="56">
        <v>0</v>
      </c>
      <c r="EN161" s="518" t="s">
        <v>2726</v>
      </c>
      <c r="EQ161" s="246">
        <v>0</v>
      </c>
      <c r="ER161" s="56">
        <v>0</v>
      </c>
      <c r="ET161" s="518" t="s">
        <v>2710</v>
      </c>
      <c r="EW161" s="246">
        <v>418.95000000000005</v>
      </c>
      <c r="EX161" s="56">
        <v>3</v>
      </c>
      <c r="EZ161" s="518" t="s">
        <v>3646</v>
      </c>
      <c r="FC161" s="246">
        <v>277.7</v>
      </c>
      <c r="FD161" s="56">
        <v>1</v>
      </c>
      <c r="FF161" s="518" t="s">
        <v>2726</v>
      </c>
      <c r="FI161" s="246">
        <v>303.3</v>
      </c>
      <c r="FJ161" s="56">
        <v>3</v>
      </c>
      <c r="FL161" s="518" t="s">
        <v>1346</v>
      </c>
      <c r="FO161" s="246">
        <v>110.4</v>
      </c>
      <c r="FP161" s="56">
        <v>0</v>
      </c>
      <c r="FR161" s="518" t="s">
        <v>2710</v>
      </c>
      <c r="FU161" s="246">
        <v>270.5</v>
      </c>
      <c r="FV161" s="56">
        <v>1</v>
      </c>
      <c r="FX161" s="480" t="s">
        <v>704</v>
      </c>
      <c r="GA161" s="246">
        <v>378.8</v>
      </c>
      <c r="GB161" s="56">
        <v>2</v>
      </c>
      <c r="GD161" s="480" t="s">
        <v>180</v>
      </c>
      <c r="GG161" s="246">
        <v>592.5</v>
      </c>
      <c r="GH161" s="56">
        <v>2</v>
      </c>
    </row>
    <row r="162" spans="1:190" ht="16.5">
      <c r="A162" s="480"/>
      <c r="D162" s="246"/>
      <c r="E162" s="56"/>
      <c r="G162" s="480"/>
      <c r="J162" s="246"/>
      <c r="K162" s="56"/>
      <c r="M162" s="480"/>
      <c r="P162" s="246"/>
      <c r="Q162" s="56"/>
      <c r="S162" s="480"/>
      <c r="V162" s="246"/>
      <c r="W162" s="56"/>
      <c r="Y162" s="517" t="s">
        <v>3</v>
      </c>
      <c r="Z162" s="525" t="s">
        <v>2262</v>
      </c>
      <c r="AD162" s="524">
        <f>$AR$329</f>
        <v>46</v>
      </c>
      <c r="AE162" s="314">
        <f>$E$329</f>
        <v>7571.7499999999991</v>
      </c>
      <c r="AH162" s="480"/>
      <c r="AK162" s="480"/>
      <c r="AN162" s="480"/>
      <c r="AQ162" s="480"/>
      <c r="AT162" s="480"/>
      <c r="AW162" s="480"/>
      <c r="AZ162" s="480"/>
      <c r="BC162" s="480"/>
      <c r="BF162" s="480"/>
      <c r="BI162" s="480"/>
      <c r="BN162" s="518"/>
      <c r="BQ162" s="28"/>
      <c r="BR162" s="56"/>
      <c r="BT162" s="518"/>
      <c r="BW162" s="28"/>
      <c r="BX162" s="56"/>
      <c r="BZ162" s="518"/>
      <c r="CC162" s="246"/>
      <c r="CD162" s="56"/>
      <c r="CF162" s="518"/>
      <c r="CI162" s="246"/>
      <c r="CJ162" s="56"/>
      <c r="CL162" s="518"/>
      <c r="CO162" s="246"/>
      <c r="CP162" s="56"/>
      <c r="CR162" s="518"/>
      <c r="CU162" s="246"/>
      <c r="CV162" s="56"/>
      <c r="CX162" s="518"/>
      <c r="DA162" s="246"/>
      <c r="DB162" s="56"/>
      <c r="DD162" s="518"/>
      <c r="DG162" s="246"/>
      <c r="DH162" s="56"/>
      <c r="DJ162" s="518"/>
      <c r="DM162" s="246"/>
      <c r="DN162" s="56"/>
      <c r="DP162" s="518"/>
      <c r="DS162" s="246"/>
      <c r="DT162" s="56"/>
      <c r="DV162" s="518"/>
      <c r="DW162"/>
      <c r="DY162" s="246"/>
      <c r="DZ162" s="56"/>
      <c r="EB162" s="518"/>
      <c r="EE162" s="246"/>
      <c r="EF162" s="56"/>
      <c r="EH162" s="518"/>
      <c r="EK162" s="246"/>
      <c r="EL162" s="56"/>
      <c r="EN162" s="518"/>
      <c r="EQ162" s="246"/>
      <c r="ER162" s="56"/>
      <c r="ET162" s="518"/>
      <c r="EW162" s="246"/>
      <c r="EX162" s="56"/>
      <c r="EZ162" s="518"/>
      <c r="FC162" s="246"/>
      <c r="FD162" s="56"/>
      <c r="FF162" s="518"/>
      <c r="FI162" s="246"/>
      <c r="FJ162" s="56"/>
      <c r="FL162" s="518"/>
      <c r="FO162" s="246"/>
      <c r="FP162" s="56"/>
      <c r="FR162" s="518"/>
      <c r="FU162" s="246"/>
      <c r="FV162" s="56"/>
      <c r="FX162" s="480"/>
      <c r="GA162" s="246"/>
      <c r="GB162" s="56"/>
      <c r="GD162" s="480"/>
      <c r="GG162" s="246"/>
      <c r="GH162" s="56"/>
    </row>
    <row r="163" spans="1:190" ht="16.5">
      <c r="A163" s="480" t="s">
        <v>675</v>
      </c>
      <c r="D163" s="246">
        <f>'Punten per wedstrijd'!J158</f>
        <v>418.8</v>
      </c>
      <c r="E163" s="56">
        <v>2</v>
      </c>
      <c r="G163" s="480" t="s">
        <v>2734</v>
      </c>
      <c r="J163" s="246">
        <f>'Punten per wedstrijd'!J198</f>
        <v>408.7</v>
      </c>
      <c r="K163" s="56">
        <v>0</v>
      </c>
      <c r="M163" s="480" t="s">
        <v>11</v>
      </c>
      <c r="P163" s="246">
        <f>'Punten per wedstrijd'!N30</f>
        <v>386</v>
      </c>
      <c r="Q163" s="56">
        <v>0</v>
      </c>
      <c r="S163" s="480" t="s">
        <v>3646</v>
      </c>
      <c r="V163" s="246">
        <f>'Punten per wedstrijd'!N103</f>
        <v>558.90000000000009</v>
      </c>
      <c r="W163" s="56">
        <v>3</v>
      </c>
      <c r="Y163" s="517" t="s">
        <v>5</v>
      </c>
      <c r="Z163" s="525" t="s">
        <v>4021</v>
      </c>
      <c r="AD163" s="524">
        <f>$AR$380</f>
        <v>44</v>
      </c>
      <c r="AE163" s="314">
        <f>$E$380</f>
        <v>7594.1</v>
      </c>
      <c r="AH163" s="480" t="s">
        <v>1671</v>
      </c>
      <c r="AK163" s="480" t="s">
        <v>2217</v>
      </c>
      <c r="AN163" s="480" t="s">
        <v>2710</v>
      </c>
      <c r="AQ163" s="480" t="s">
        <v>2729</v>
      </c>
      <c r="AT163" s="480" t="s">
        <v>2734</v>
      </c>
      <c r="AW163" s="480" t="s">
        <v>700</v>
      </c>
      <c r="AZ163" s="480" t="s">
        <v>2710</v>
      </c>
      <c r="BC163" s="480" t="s">
        <v>2713</v>
      </c>
      <c r="BF163" s="480" t="s">
        <v>1690</v>
      </c>
      <c r="BI163" s="480" t="s">
        <v>2209</v>
      </c>
      <c r="BN163" s="518" t="s">
        <v>687</v>
      </c>
      <c r="BQ163" s="28">
        <v>439.20000000000005</v>
      </c>
      <c r="BR163" s="56">
        <v>0</v>
      </c>
      <c r="BT163" s="518" t="s">
        <v>1668</v>
      </c>
      <c r="BW163" s="28">
        <v>448</v>
      </c>
      <c r="BX163" s="56">
        <v>3</v>
      </c>
      <c r="BZ163" s="518" t="s">
        <v>704</v>
      </c>
      <c r="CC163" s="246">
        <v>93.2</v>
      </c>
      <c r="CD163" s="56">
        <v>3</v>
      </c>
      <c r="CF163" s="518" t="s">
        <v>1351</v>
      </c>
      <c r="CI163" s="246">
        <v>153.30000000000001</v>
      </c>
      <c r="CJ163" s="56">
        <v>2</v>
      </c>
      <c r="CL163" s="518" t="s">
        <v>2325</v>
      </c>
      <c r="CO163" s="246">
        <v>965.59999999999991</v>
      </c>
      <c r="CP163" s="56">
        <v>2</v>
      </c>
      <c r="CR163" s="518" t="s">
        <v>2209</v>
      </c>
      <c r="CU163" s="246">
        <v>161.80000000000001</v>
      </c>
      <c r="CV163" s="56">
        <v>2</v>
      </c>
      <c r="CX163" s="518" t="s">
        <v>3646</v>
      </c>
      <c r="DA163" s="246">
        <v>57.2</v>
      </c>
      <c r="DB163" s="56">
        <v>0</v>
      </c>
      <c r="DD163" s="518" t="s">
        <v>2726</v>
      </c>
      <c r="DG163" s="246">
        <v>447.3</v>
      </c>
      <c r="DH163" s="56">
        <v>3</v>
      </c>
      <c r="DJ163" s="518" t="s">
        <v>2197</v>
      </c>
      <c r="DM163" s="246">
        <v>62.6</v>
      </c>
      <c r="DN163" s="56">
        <v>0</v>
      </c>
      <c r="DP163" s="518" t="s">
        <v>3643</v>
      </c>
      <c r="DS163" s="246">
        <v>465.40000000000003</v>
      </c>
      <c r="DT163" s="56">
        <v>2</v>
      </c>
      <c r="DV163" s="518" t="s">
        <v>2197</v>
      </c>
      <c r="DW163"/>
      <c r="DY163" s="246">
        <v>124.70000000000002</v>
      </c>
      <c r="DZ163" s="56">
        <v>0</v>
      </c>
      <c r="EB163" s="518" t="s">
        <v>2216</v>
      </c>
      <c r="EE163" s="246">
        <v>930.4</v>
      </c>
      <c r="EF163" s="56">
        <v>3</v>
      </c>
      <c r="EH163" s="518" t="s">
        <v>2197</v>
      </c>
      <c r="EK163" s="246">
        <v>0</v>
      </c>
      <c r="EL163" s="56">
        <v>1</v>
      </c>
      <c r="EN163" s="518" t="s">
        <v>2202</v>
      </c>
      <c r="EQ163" s="246">
        <v>6</v>
      </c>
      <c r="ER163" s="56">
        <v>0</v>
      </c>
      <c r="ET163" s="518" t="s">
        <v>3649</v>
      </c>
      <c r="EW163" s="246">
        <v>533.85</v>
      </c>
      <c r="EX163" s="56">
        <v>1</v>
      </c>
      <c r="EZ163" s="518" t="s">
        <v>2734</v>
      </c>
      <c r="FC163" s="246">
        <v>397.9</v>
      </c>
      <c r="FD163" s="56">
        <v>0</v>
      </c>
      <c r="FF163" s="518" t="s">
        <v>1346</v>
      </c>
      <c r="FI163" s="246">
        <v>235.9</v>
      </c>
      <c r="FJ163" s="56">
        <v>2</v>
      </c>
      <c r="FL163" s="518" t="s">
        <v>2726</v>
      </c>
      <c r="FO163" s="246">
        <v>151.4</v>
      </c>
      <c r="FP163" s="56">
        <v>0</v>
      </c>
      <c r="FR163" s="518" t="s">
        <v>2220</v>
      </c>
      <c r="FU163" s="246">
        <v>212.5</v>
      </c>
      <c r="FV163" s="56">
        <v>0</v>
      </c>
      <c r="FX163" s="480" t="s">
        <v>3659</v>
      </c>
      <c r="GA163" s="246">
        <v>418.59999999999997</v>
      </c>
      <c r="GB163" s="56">
        <v>1</v>
      </c>
      <c r="GD163" s="480" t="s">
        <v>1337</v>
      </c>
      <c r="GG163" s="246">
        <v>496.25</v>
      </c>
      <c r="GH163" s="56">
        <v>2</v>
      </c>
    </row>
    <row r="164" spans="1:190" ht="16.5">
      <c r="A164" s="480" t="s">
        <v>1351</v>
      </c>
      <c r="D164" s="246">
        <f>'Punten per wedstrijd'!J265</f>
        <v>405.70000000000005</v>
      </c>
      <c r="E164" s="56">
        <v>1</v>
      </c>
      <c r="G164" s="480" t="s">
        <v>11</v>
      </c>
      <c r="J164" s="246">
        <f>'Punten per wedstrijd'!J170</f>
        <v>658.1</v>
      </c>
      <c r="K164" s="56">
        <v>3</v>
      </c>
      <c r="M164" s="480" t="s">
        <v>675</v>
      </c>
      <c r="P164" s="246">
        <f>'Punten per wedstrijd'!N18</f>
        <v>740.9</v>
      </c>
      <c r="Q164" s="56">
        <v>3</v>
      </c>
      <c r="S164" s="480" t="s">
        <v>2726</v>
      </c>
      <c r="V164" s="246">
        <f>'Punten per wedstrijd'!N42</f>
        <v>436.8</v>
      </c>
      <c r="W164" s="56">
        <v>0</v>
      </c>
      <c r="Y164" s="517" t="s">
        <v>7</v>
      </c>
      <c r="Z164" s="525" t="s">
        <v>1775</v>
      </c>
      <c r="AD164" s="524">
        <f>$AR$339</f>
        <v>43</v>
      </c>
      <c r="AE164" s="314">
        <f>$E$339</f>
        <v>7107.85</v>
      </c>
      <c r="AH164" s="480" t="s">
        <v>700</v>
      </c>
      <c r="AK164" s="480" t="s">
        <v>2710</v>
      </c>
      <c r="AN164" s="480" t="s">
        <v>2729</v>
      </c>
      <c r="AQ164" s="480" t="s">
        <v>2734</v>
      </c>
      <c r="AT164" s="480" t="s">
        <v>2216</v>
      </c>
      <c r="AW164" s="480" t="s">
        <v>2725</v>
      </c>
      <c r="AZ164" s="480" t="s">
        <v>687</v>
      </c>
      <c r="BC164" s="480" t="s">
        <v>2726</v>
      </c>
      <c r="BF164" s="480" t="s">
        <v>2201</v>
      </c>
      <c r="BI164" s="480" t="s">
        <v>180</v>
      </c>
      <c r="BN164" s="518" t="s">
        <v>3645</v>
      </c>
      <c r="BQ164" s="28">
        <v>588.25</v>
      </c>
      <c r="BR164" s="56">
        <v>3</v>
      </c>
      <c r="BT164" s="518" t="s">
        <v>2325</v>
      </c>
      <c r="BW164" s="28">
        <v>339.7</v>
      </c>
      <c r="BX164" s="56">
        <v>0</v>
      </c>
      <c r="BZ164" s="518" t="s">
        <v>1668</v>
      </c>
      <c r="CC164" s="246">
        <v>61.2</v>
      </c>
      <c r="CD164" s="56">
        <v>0</v>
      </c>
      <c r="CF164" s="518" t="s">
        <v>1346</v>
      </c>
      <c r="CI164" s="246">
        <v>148.60000000000002</v>
      </c>
      <c r="CJ164" s="56">
        <v>1</v>
      </c>
      <c r="CL164" s="518" t="s">
        <v>2729</v>
      </c>
      <c r="CO164" s="246">
        <v>791.3</v>
      </c>
      <c r="CP164" s="56">
        <v>1</v>
      </c>
      <c r="CR164" s="518" t="s">
        <v>3659</v>
      </c>
      <c r="CU164" s="246">
        <v>148.4</v>
      </c>
      <c r="CV164" s="56">
        <v>1</v>
      </c>
      <c r="CX164" s="518" t="s">
        <v>1664</v>
      </c>
      <c r="DA164" s="246">
        <v>75.200000000000017</v>
      </c>
      <c r="DB164" s="56">
        <v>3</v>
      </c>
      <c r="DD164" s="518" t="s">
        <v>1690</v>
      </c>
      <c r="DG164" s="246">
        <v>303.89999999999998</v>
      </c>
      <c r="DH164" s="56">
        <v>0</v>
      </c>
      <c r="DJ164" s="518" t="s">
        <v>11</v>
      </c>
      <c r="DM164" s="246">
        <v>90.5</v>
      </c>
      <c r="DN164" s="56">
        <v>3</v>
      </c>
      <c r="DP164" s="518" t="s">
        <v>1690</v>
      </c>
      <c r="DS164" s="246">
        <v>425.4</v>
      </c>
      <c r="DT164" s="56">
        <v>1</v>
      </c>
      <c r="DV164" s="518" t="s">
        <v>1668</v>
      </c>
      <c r="DW164"/>
      <c r="DY164" s="246">
        <v>512.90000000000009</v>
      </c>
      <c r="DZ164" s="56">
        <v>3</v>
      </c>
      <c r="EB164" s="518" t="s">
        <v>3646</v>
      </c>
      <c r="EE164" s="246">
        <v>424.80000000000007</v>
      </c>
      <c r="EF164" s="56">
        <v>0</v>
      </c>
      <c r="EH164" s="518" t="s">
        <v>2217</v>
      </c>
      <c r="EK164" s="246">
        <v>0</v>
      </c>
      <c r="EL164" s="56">
        <v>1</v>
      </c>
      <c r="EN164" s="518" t="s">
        <v>1671</v>
      </c>
      <c r="EQ164" s="246">
        <v>84.3</v>
      </c>
      <c r="ER164" s="56">
        <v>3</v>
      </c>
      <c r="ET164" s="518" t="s">
        <v>3643</v>
      </c>
      <c r="EW164" s="246">
        <v>597.04999999999995</v>
      </c>
      <c r="EX164" s="56">
        <v>2</v>
      </c>
      <c r="EZ164" s="518" t="s">
        <v>1346</v>
      </c>
      <c r="FC164" s="246">
        <v>774.19999999999993</v>
      </c>
      <c r="FD164" s="56">
        <v>3</v>
      </c>
      <c r="FF164" s="518" t="s">
        <v>675</v>
      </c>
      <c r="FI164" s="246">
        <v>202</v>
      </c>
      <c r="FJ164" s="56">
        <v>1</v>
      </c>
      <c r="FL164" s="518" t="s">
        <v>704</v>
      </c>
      <c r="FO164" s="246">
        <v>322.5</v>
      </c>
      <c r="FP164" s="56">
        <v>3</v>
      </c>
      <c r="FR164" s="518" t="s">
        <v>675</v>
      </c>
      <c r="FU164" s="246">
        <v>323.59999999999997</v>
      </c>
      <c r="FV164" s="56">
        <v>3</v>
      </c>
      <c r="FX164" s="480" t="s">
        <v>1337</v>
      </c>
      <c r="GA164" s="246">
        <v>492.90000000000003</v>
      </c>
      <c r="GB164" s="56">
        <v>2</v>
      </c>
      <c r="GD164" s="480" t="s">
        <v>2729</v>
      </c>
      <c r="GG164" s="246">
        <v>412.5</v>
      </c>
      <c r="GH164" s="56">
        <v>1</v>
      </c>
    </row>
    <row r="165" spans="1:190" ht="16.5">
      <c r="A165" s="480"/>
      <c r="D165" s="246"/>
      <c r="E165" s="56"/>
      <c r="G165" s="480"/>
      <c r="J165" s="246"/>
      <c r="K165" s="56"/>
      <c r="M165" s="480"/>
      <c r="P165" s="246"/>
      <c r="Q165" s="56"/>
      <c r="S165" s="480"/>
      <c r="V165" s="246"/>
      <c r="W165" s="56"/>
      <c r="Y165" s="517" t="s">
        <v>8</v>
      </c>
      <c r="Z165" s="525" t="s">
        <v>4055</v>
      </c>
      <c r="AD165" s="524">
        <f>$AR$438</f>
        <v>41</v>
      </c>
      <c r="AE165" s="314">
        <f>$E$438</f>
        <v>7310</v>
      </c>
      <c r="AH165" s="480"/>
      <c r="AK165" s="480"/>
      <c r="AN165" s="480"/>
      <c r="AQ165" s="480"/>
      <c r="AT165" s="480"/>
      <c r="AW165" s="480"/>
      <c r="AZ165" s="480"/>
      <c r="BC165" s="480"/>
      <c r="BF165" s="480"/>
      <c r="BI165" s="480"/>
      <c r="BN165" s="518"/>
      <c r="BQ165" s="28"/>
      <c r="BR165" s="56"/>
      <c r="BT165" s="518"/>
      <c r="BW165" s="28"/>
      <c r="BX165" s="56"/>
      <c r="BZ165" s="518"/>
      <c r="CC165" s="246"/>
      <c r="CD165" s="56"/>
      <c r="CF165" s="518"/>
      <c r="CI165" s="246"/>
      <c r="CJ165" s="56"/>
      <c r="CL165" s="518"/>
      <c r="CO165" s="246"/>
      <c r="CP165" s="56"/>
      <c r="CR165" s="518"/>
      <c r="CU165" s="246"/>
      <c r="CV165" s="56"/>
      <c r="CX165" s="518"/>
      <c r="DA165" s="246"/>
      <c r="DB165" s="56"/>
      <c r="DD165" s="518"/>
      <c r="DG165" s="246"/>
      <c r="DH165" s="56"/>
      <c r="DJ165" s="518"/>
      <c r="DM165" s="246"/>
      <c r="DN165" s="56"/>
      <c r="DP165" s="518"/>
      <c r="DS165" s="246"/>
      <c r="DT165" s="56"/>
      <c r="DV165" s="518"/>
      <c r="DW165"/>
      <c r="DY165" s="246"/>
      <c r="DZ165" s="56"/>
      <c r="EB165" s="518"/>
      <c r="EE165" s="246"/>
      <c r="EF165" s="56"/>
      <c r="EH165" s="518"/>
      <c r="EK165" s="246"/>
      <c r="EL165" s="56"/>
      <c r="EN165" s="518"/>
      <c r="EQ165" s="246"/>
      <c r="ER165" s="56"/>
      <c r="ET165" s="518"/>
      <c r="EW165" s="246"/>
      <c r="EX165" s="56"/>
      <c r="EZ165" s="518"/>
      <c r="FC165" s="246"/>
      <c r="FD165" s="56"/>
      <c r="FF165" s="518"/>
      <c r="FI165" s="246"/>
      <c r="FJ165" s="56"/>
      <c r="FL165" s="518"/>
      <c r="FO165" s="246"/>
      <c r="FP165" s="56"/>
      <c r="FR165" s="518"/>
      <c r="FU165" s="246"/>
      <c r="FV165" s="56"/>
      <c r="FX165" s="480"/>
      <c r="GA165" s="246"/>
      <c r="GB165" s="56"/>
      <c r="GD165" s="480"/>
      <c r="GG165" s="246"/>
      <c r="GH165" s="56"/>
    </row>
    <row r="166" spans="1:190" ht="16.5">
      <c r="A166" s="480" t="s">
        <v>3645</v>
      </c>
      <c r="D166" s="246">
        <f>'Punten per wedstrijd'!J234</f>
        <v>497.1</v>
      </c>
      <c r="E166" s="56">
        <v>3</v>
      </c>
      <c r="G166" s="480" t="s">
        <v>2726</v>
      </c>
      <c r="J166" s="246">
        <f>'Punten per wedstrijd'!J182</f>
        <v>330.8</v>
      </c>
      <c r="K166" s="56">
        <v>0</v>
      </c>
      <c r="M166" s="480" t="s">
        <v>2220</v>
      </c>
      <c r="P166" s="246">
        <f>'Punten per wedstrijd'!N53</f>
        <v>645.20000000000005</v>
      </c>
      <c r="Q166" s="56">
        <v>3</v>
      </c>
      <c r="S166" s="480" t="s">
        <v>33</v>
      </c>
      <c r="V166" s="246">
        <f>'Punten per wedstrijd'!N120</f>
        <v>607.70000000000005</v>
      </c>
      <c r="W166" s="56">
        <v>3</v>
      </c>
      <c r="Y166" s="517" t="s">
        <v>10</v>
      </c>
      <c r="Z166" s="525" t="s">
        <v>3012</v>
      </c>
      <c r="AD166" s="524">
        <f>$AR$397</f>
        <v>40</v>
      </c>
      <c r="AE166" s="314">
        <f>$E$397</f>
        <v>7314.2</v>
      </c>
      <c r="AH166" s="480" t="s">
        <v>2734</v>
      </c>
      <c r="AK166" s="480" t="s">
        <v>2197</v>
      </c>
      <c r="AN166" s="480" t="s">
        <v>2734</v>
      </c>
      <c r="AQ166" s="480" t="s">
        <v>2216</v>
      </c>
      <c r="AT166" s="480" t="s">
        <v>2325</v>
      </c>
      <c r="AW166" s="480" t="s">
        <v>2201</v>
      </c>
      <c r="AZ166" s="480" t="s">
        <v>675</v>
      </c>
      <c r="BC166" s="480" t="s">
        <v>2197</v>
      </c>
      <c r="BF166" s="480" t="s">
        <v>3659</v>
      </c>
      <c r="BI166" s="480" t="s">
        <v>2216</v>
      </c>
      <c r="BN166" s="518" t="s">
        <v>704</v>
      </c>
      <c r="BQ166" s="28">
        <v>444.4</v>
      </c>
      <c r="BR166" s="56">
        <v>3</v>
      </c>
      <c r="BT166" s="518" t="s">
        <v>675</v>
      </c>
      <c r="BW166" s="28">
        <v>18</v>
      </c>
      <c r="BX166" s="56">
        <v>0</v>
      </c>
      <c r="BZ166" s="518" t="s">
        <v>700</v>
      </c>
      <c r="CC166" s="246">
        <v>74.5</v>
      </c>
      <c r="CD166" s="56">
        <v>0</v>
      </c>
      <c r="CF166" s="518" t="s">
        <v>2193</v>
      </c>
      <c r="CI166" s="246">
        <v>112.19999999999999</v>
      </c>
      <c r="CJ166" s="56">
        <v>2</v>
      </c>
      <c r="CL166" s="518" t="s">
        <v>2725</v>
      </c>
      <c r="CO166" s="246">
        <v>342.9</v>
      </c>
      <c r="CP166" s="56">
        <v>0</v>
      </c>
      <c r="CR166" s="518" t="s">
        <v>2216</v>
      </c>
      <c r="CU166" s="246">
        <v>226.39999999999998</v>
      </c>
      <c r="CV166" s="56">
        <v>1</v>
      </c>
      <c r="CX166" s="518" t="s">
        <v>2193</v>
      </c>
      <c r="DA166" s="246">
        <v>71.100000000000009</v>
      </c>
      <c r="DB166" s="56">
        <v>1</v>
      </c>
      <c r="DD166" s="518" t="s">
        <v>1664</v>
      </c>
      <c r="DG166" s="246">
        <v>177</v>
      </c>
      <c r="DH166" s="56">
        <v>0</v>
      </c>
      <c r="DJ166" s="518" t="s">
        <v>1671</v>
      </c>
      <c r="DM166" s="246">
        <v>133.1</v>
      </c>
      <c r="DN166" s="56">
        <v>3</v>
      </c>
      <c r="DP166" s="518" t="s">
        <v>2713</v>
      </c>
      <c r="DS166" s="246">
        <v>397.2</v>
      </c>
      <c r="DT166" s="56">
        <v>1</v>
      </c>
      <c r="DV166" s="518" t="s">
        <v>1671</v>
      </c>
      <c r="DW166"/>
      <c r="DY166" s="246">
        <v>590.90000000000009</v>
      </c>
      <c r="DZ166" s="56">
        <v>3</v>
      </c>
      <c r="EB166" s="518" t="s">
        <v>1690</v>
      </c>
      <c r="EE166" s="246">
        <v>241</v>
      </c>
      <c r="EF166" s="56">
        <v>0</v>
      </c>
      <c r="EH166" s="518" t="s">
        <v>2193</v>
      </c>
      <c r="EK166" s="246">
        <v>28</v>
      </c>
      <c r="EL166" s="56">
        <v>3</v>
      </c>
      <c r="EN166" s="518" t="s">
        <v>2710</v>
      </c>
      <c r="EQ166" s="246">
        <v>49</v>
      </c>
      <c r="ER166" s="56">
        <v>2</v>
      </c>
      <c r="ET166" s="518" t="s">
        <v>2325</v>
      </c>
      <c r="EW166" s="246">
        <v>441.6</v>
      </c>
      <c r="EX166" s="56">
        <v>1</v>
      </c>
      <c r="EZ166" s="518" t="s">
        <v>3645</v>
      </c>
      <c r="FC166" s="246">
        <v>611.80000000000007</v>
      </c>
      <c r="FD166" s="56">
        <v>0</v>
      </c>
      <c r="FF166" s="518" t="s">
        <v>3646</v>
      </c>
      <c r="FI166" s="246">
        <v>82.5</v>
      </c>
      <c r="FJ166" s="56">
        <v>0</v>
      </c>
      <c r="FL166" s="518" t="s">
        <v>2734</v>
      </c>
      <c r="FO166" s="246">
        <v>362.40000000000003</v>
      </c>
      <c r="FP166" s="56">
        <v>3</v>
      </c>
      <c r="FR166" s="518" t="s">
        <v>1668</v>
      </c>
      <c r="FU166" s="246">
        <v>258.89999999999998</v>
      </c>
      <c r="FV166" s="56">
        <v>0</v>
      </c>
      <c r="FX166" s="480" t="s">
        <v>1690</v>
      </c>
      <c r="GA166" s="246">
        <v>328.1</v>
      </c>
      <c r="GB166" s="56">
        <v>0</v>
      </c>
      <c r="GD166" s="480" t="s">
        <v>2713</v>
      </c>
      <c r="GG166" s="246">
        <v>474</v>
      </c>
      <c r="GH166" s="56">
        <v>0</v>
      </c>
    </row>
    <row r="167" spans="1:190" ht="16.5">
      <c r="A167" s="480" t="s">
        <v>2193</v>
      </c>
      <c r="D167" s="246">
        <f>'Punten per wedstrijd'!J207</f>
        <v>188.4</v>
      </c>
      <c r="E167" s="56">
        <v>0</v>
      </c>
      <c r="G167" s="480" t="s">
        <v>1346</v>
      </c>
      <c r="J167" s="246">
        <f>'Punten per wedstrijd'!J146</f>
        <v>503.3</v>
      </c>
      <c r="K167" s="56">
        <v>3</v>
      </c>
      <c r="M167" s="480" t="s">
        <v>2202</v>
      </c>
      <c r="P167" s="246">
        <f>'Punten per wedstrijd'!N76</f>
        <v>450.5</v>
      </c>
      <c r="Q167" s="56">
        <v>0</v>
      </c>
      <c r="S167" s="480" t="s">
        <v>3659</v>
      </c>
      <c r="V167" s="246">
        <f>'Punten per wedstrijd'!N40</f>
        <v>393</v>
      </c>
      <c r="W167" s="56">
        <v>0</v>
      </c>
      <c r="Y167" s="519" t="s">
        <v>12</v>
      </c>
      <c r="Z167" s="546" t="s">
        <v>2267</v>
      </c>
      <c r="AA167" s="262"/>
      <c r="AB167" s="262"/>
      <c r="AC167" s="262"/>
      <c r="AD167" s="543">
        <f>$AR$385</f>
        <v>40</v>
      </c>
      <c r="AE167" s="544">
        <f>$E$385</f>
        <v>6479.1000000000013</v>
      </c>
      <c r="AH167" s="480" t="s">
        <v>1668</v>
      </c>
      <c r="AK167" s="480" t="s">
        <v>2202</v>
      </c>
      <c r="AN167" s="480" t="s">
        <v>2217</v>
      </c>
      <c r="AQ167" s="480" t="s">
        <v>2710</v>
      </c>
      <c r="AT167" s="480" t="s">
        <v>3646</v>
      </c>
      <c r="AW167" s="480" t="s">
        <v>2710</v>
      </c>
      <c r="AZ167" s="480" t="s">
        <v>2209</v>
      </c>
      <c r="BC167" s="480" t="s">
        <v>2325</v>
      </c>
      <c r="BF167" s="480" t="s">
        <v>11</v>
      </c>
      <c r="BI167" s="480" t="s">
        <v>2202</v>
      </c>
      <c r="BN167" s="518" t="s">
        <v>11</v>
      </c>
      <c r="BQ167" s="28">
        <v>316.10000000000002</v>
      </c>
      <c r="BR167" s="56">
        <v>0</v>
      </c>
      <c r="BT167" s="518" t="s">
        <v>1337</v>
      </c>
      <c r="BW167" s="28">
        <v>295.20000000000005</v>
      </c>
      <c r="BX167" s="56">
        <v>3</v>
      </c>
      <c r="BZ167" s="518" t="s">
        <v>1351</v>
      </c>
      <c r="CC167" s="246">
        <v>121.5</v>
      </c>
      <c r="CD167" s="56">
        <v>3</v>
      </c>
      <c r="CF167" s="518" t="s">
        <v>2220</v>
      </c>
      <c r="CI167" s="246">
        <v>109.9</v>
      </c>
      <c r="CJ167" s="56">
        <v>1</v>
      </c>
      <c r="CL167" s="518" t="s">
        <v>1668</v>
      </c>
      <c r="CO167" s="246">
        <v>937.6</v>
      </c>
      <c r="CP167" s="56">
        <v>3</v>
      </c>
      <c r="CR167" s="518" t="s">
        <v>2325</v>
      </c>
      <c r="CU167" s="246">
        <v>279</v>
      </c>
      <c r="CV167" s="56">
        <v>2</v>
      </c>
      <c r="CX167" s="518" t="s">
        <v>1351</v>
      </c>
      <c r="DA167" s="246">
        <v>87.000000000000014</v>
      </c>
      <c r="DB167" s="56">
        <v>2</v>
      </c>
      <c r="DD167" s="518" t="s">
        <v>2220</v>
      </c>
      <c r="DG167" s="246">
        <v>263</v>
      </c>
      <c r="DH167" s="56">
        <v>3</v>
      </c>
      <c r="DJ167" s="518" t="s">
        <v>2734</v>
      </c>
      <c r="DM167" s="246">
        <v>46.5</v>
      </c>
      <c r="DN167" s="56">
        <v>0</v>
      </c>
      <c r="DP167" s="518" t="s">
        <v>2220</v>
      </c>
      <c r="DS167" s="246">
        <v>429</v>
      </c>
      <c r="DT167" s="56">
        <v>2</v>
      </c>
      <c r="DV167" s="518" t="s">
        <v>1690</v>
      </c>
      <c r="DW167"/>
      <c r="DY167" s="246">
        <v>130.80000000000001</v>
      </c>
      <c r="DZ167" s="56">
        <v>0</v>
      </c>
      <c r="EB167" s="518" t="s">
        <v>3659</v>
      </c>
      <c r="EE167" s="246">
        <v>466.69999999999993</v>
      </c>
      <c r="EF167" s="56">
        <v>3</v>
      </c>
      <c r="EH167" s="518" t="s">
        <v>2729</v>
      </c>
      <c r="EK167" s="246">
        <v>14.3</v>
      </c>
      <c r="EL167" s="56">
        <v>0</v>
      </c>
      <c r="EN167" s="518" t="s">
        <v>700</v>
      </c>
      <c r="EQ167" s="246">
        <v>45</v>
      </c>
      <c r="ER167" s="56">
        <v>1</v>
      </c>
      <c r="ET167" s="518" t="s">
        <v>180</v>
      </c>
      <c r="EW167" s="246">
        <v>469.05</v>
      </c>
      <c r="EX167" s="56">
        <v>2</v>
      </c>
      <c r="EZ167" s="518" t="s">
        <v>33</v>
      </c>
      <c r="FC167" s="246">
        <v>1041</v>
      </c>
      <c r="FD167" s="56">
        <v>3</v>
      </c>
      <c r="FF167" s="518" t="s">
        <v>2734</v>
      </c>
      <c r="FI167" s="246">
        <v>215.4</v>
      </c>
      <c r="FJ167" s="56">
        <v>3</v>
      </c>
      <c r="FL167" s="518" t="s">
        <v>2220</v>
      </c>
      <c r="FO167" s="246">
        <v>243.20000000000002</v>
      </c>
      <c r="FP167" s="56">
        <v>0</v>
      </c>
      <c r="FR167" s="518" t="s">
        <v>2216</v>
      </c>
      <c r="FU167" s="246">
        <v>361.8</v>
      </c>
      <c r="FV167" s="56">
        <v>3</v>
      </c>
      <c r="FX167" s="480" t="s">
        <v>2220</v>
      </c>
      <c r="GA167" s="246">
        <v>414.6</v>
      </c>
      <c r="GB167" s="56">
        <v>3</v>
      </c>
      <c r="GD167" s="480" t="s">
        <v>2209</v>
      </c>
      <c r="GG167" s="246">
        <v>644.4</v>
      </c>
      <c r="GH167" s="56">
        <v>3</v>
      </c>
    </row>
    <row r="168" spans="1:190" ht="16.5">
      <c r="A168" s="480"/>
      <c r="D168" s="246"/>
      <c r="E168" s="56"/>
      <c r="G168" s="480"/>
      <c r="J168" s="246"/>
      <c r="K168" s="56"/>
      <c r="M168" s="480"/>
      <c r="P168" s="246"/>
      <c r="Q168" s="56"/>
      <c r="S168" s="480"/>
      <c r="V168" s="246"/>
      <c r="W168" s="56"/>
      <c r="Y168" s="517" t="s">
        <v>14</v>
      </c>
      <c r="Z168" s="587" t="s">
        <v>4011</v>
      </c>
      <c r="AA168" s="588"/>
      <c r="AB168" s="588"/>
      <c r="AC168" s="588"/>
      <c r="AD168" s="585">
        <f>$AR$365</f>
        <v>39</v>
      </c>
      <c r="AE168" s="586">
        <f>$E$365</f>
        <v>8439.75</v>
      </c>
      <c r="AH168" s="480"/>
      <c r="AK168" s="480"/>
      <c r="AN168" s="480"/>
      <c r="AQ168" s="480"/>
      <c r="AT168" s="480"/>
      <c r="AW168" s="480"/>
      <c r="AZ168" s="480"/>
      <c r="BC168" s="480"/>
      <c r="BF168" s="480"/>
      <c r="BI168" s="480"/>
      <c r="BN168" s="518"/>
      <c r="BQ168" s="28"/>
      <c r="BR168" s="56"/>
      <c r="BT168" s="518"/>
      <c r="BW168" s="28"/>
      <c r="BX168" s="56"/>
      <c r="BZ168" s="518"/>
      <c r="CC168" s="246"/>
      <c r="CD168" s="56"/>
      <c r="CF168" s="518"/>
      <c r="CI168" s="246"/>
      <c r="CJ168" s="56"/>
      <c r="CL168" s="518"/>
      <c r="CO168" s="246"/>
      <c r="CP168" s="56"/>
      <c r="CR168" s="518"/>
      <c r="CU168" s="246"/>
      <c r="CV168" s="56"/>
      <c r="CX168" s="518"/>
      <c r="DA168" s="246"/>
      <c r="DB168" s="56"/>
      <c r="DD168" s="518"/>
      <c r="DG168" s="246"/>
      <c r="DH168" s="56"/>
      <c r="DJ168" s="518"/>
      <c r="DM168" s="246"/>
      <c r="DN168" s="56"/>
      <c r="DP168" s="518"/>
      <c r="DS168" s="246"/>
      <c r="DT168" s="56"/>
      <c r="DV168" s="518"/>
      <c r="DW168"/>
      <c r="DY168" s="246"/>
      <c r="DZ168" s="56"/>
      <c r="EB168" s="518"/>
      <c r="EE168" s="246"/>
      <c r="EF168" s="56"/>
      <c r="EH168" s="518"/>
      <c r="EK168" s="246"/>
      <c r="EL168" s="56"/>
      <c r="EN168" s="518"/>
      <c r="EQ168" s="246"/>
      <c r="ER168" s="56"/>
      <c r="ET168" s="518"/>
      <c r="EW168" s="246"/>
      <c r="EX168" s="56"/>
      <c r="EZ168" s="518"/>
      <c r="FC168" s="246"/>
      <c r="FD168" s="56"/>
      <c r="FF168" s="518"/>
      <c r="FI168" s="246"/>
      <c r="FJ168" s="56"/>
      <c r="FL168" s="518"/>
      <c r="FO168" s="246"/>
      <c r="FP168" s="56"/>
      <c r="FR168" s="518"/>
      <c r="FU168" s="246"/>
      <c r="FV168" s="56"/>
      <c r="FX168" s="480"/>
      <c r="GA168" s="246"/>
      <c r="GB168" s="56"/>
      <c r="GD168" s="480"/>
      <c r="GG168" s="246"/>
      <c r="GH168" s="56"/>
    </row>
    <row r="169" spans="1:190" ht="16.5">
      <c r="A169" s="480" t="s">
        <v>2202</v>
      </c>
      <c r="D169" s="246">
        <f>'Punten per wedstrijd'!J216</f>
        <v>395.09999999999997</v>
      </c>
      <c r="E169" s="56">
        <v>3</v>
      </c>
      <c r="G169" s="480" t="s">
        <v>687</v>
      </c>
      <c r="J169" s="246">
        <f>'Punten per wedstrijd'!J178</f>
        <v>212.60000000000002</v>
      </c>
      <c r="K169" s="56">
        <v>3</v>
      </c>
      <c r="M169" s="480" t="s">
        <v>2217</v>
      </c>
      <c r="P169" s="246">
        <f>'Punten per wedstrijd'!N132</f>
        <v>588.1</v>
      </c>
      <c r="Q169" s="56">
        <v>2</v>
      </c>
      <c r="S169" s="480" t="s">
        <v>2197</v>
      </c>
      <c r="V169" s="246">
        <f>'Punten per wedstrijd'!N31</f>
        <v>523.5</v>
      </c>
      <c r="W169" s="56">
        <v>3</v>
      </c>
      <c r="Y169" s="517" t="s">
        <v>16</v>
      </c>
      <c r="Z169" s="525" t="s">
        <v>4073</v>
      </c>
      <c r="AD169" s="524">
        <f>$AR$459</f>
        <v>39</v>
      </c>
      <c r="AE169" s="314">
        <f>$E$459</f>
        <v>6483.6</v>
      </c>
      <c r="AH169" s="480" t="s">
        <v>2201</v>
      </c>
      <c r="AK169" s="480" t="s">
        <v>2216</v>
      </c>
      <c r="AN169" s="480" t="s">
        <v>675</v>
      </c>
      <c r="AQ169" s="480" t="s">
        <v>1346</v>
      </c>
      <c r="AT169" s="480" t="s">
        <v>3643</v>
      </c>
      <c r="AW169" s="480" t="s">
        <v>2209</v>
      </c>
      <c r="AZ169" s="480" t="s">
        <v>2734</v>
      </c>
      <c r="BC169" s="480" t="s">
        <v>2220</v>
      </c>
      <c r="BF169" s="480" t="s">
        <v>2734</v>
      </c>
      <c r="BI169" s="480" t="s">
        <v>2220</v>
      </c>
      <c r="BN169" s="518" t="s">
        <v>2201</v>
      </c>
      <c r="BQ169" s="28">
        <v>309.2</v>
      </c>
      <c r="BR169" s="56">
        <v>2</v>
      </c>
      <c r="BT169" s="518" t="s">
        <v>2217</v>
      </c>
      <c r="BW169" s="28">
        <v>27.3</v>
      </c>
      <c r="BX169" s="56">
        <v>0</v>
      </c>
      <c r="BZ169" s="518" t="s">
        <v>1337</v>
      </c>
      <c r="CC169" s="246">
        <v>105</v>
      </c>
      <c r="CD169" s="56">
        <v>3</v>
      </c>
      <c r="CF169" s="518" t="s">
        <v>2726</v>
      </c>
      <c r="CI169" s="246">
        <v>109.70000000000002</v>
      </c>
      <c r="CJ169" s="56">
        <v>3</v>
      </c>
      <c r="CL169" s="518" t="s">
        <v>700</v>
      </c>
      <c r="CO169" s="246">
        <v>499.00000000000006</v>
      </c>
      <c r="CP169" s="56">
        <v>1</v>
      </c>
      <c r="CR169" s="518" t="s">
        <v>2729</v>
      </c>
      <c r="CU169" s="246">
        <v>285.8</v>
      </c>
      <c r="CV169" s="56">
        <v>1</v>
      </c>
      <c r="CX169" s="518" t="s">
        <v>1337</v>
      </c>
      <c r="DA169" s="246">
        <v>37.599999999999994</v>
      </c>
      <c r="DB169" s="56">
        <v>0</v>
      </c>
      <c r="DD169" s="518" t="s">
        <v>11</v>
      </c>
      <c r="DG169" s="246">
        <v>311.89999999999998</v>
      </c>
      <c r="DH169" s="56">
        <v>1</v>
      </c>
      <c r="DJ169" s="518" t="s">
        <v>2725</v>
      </c>
      <c r="DM169" s="246">
        <v>162</v>
      </c>
      <c r="DN169" s="56">
        <v>3</v>
      </c>
      <c r="DP169" s="518" t="s">
        <v>1668</v>
      </c>
      <c r="DS169" s="246">
        <v>462</v>
      </c>
      <c r="DT169" s="56">
        <v>3</v>
      </c>
      <c r="DV169" s="518" t="s">
        <v>2725</v>
      </c>
      <c r="DW169"/>
      <c r="DY169" s="246">
        <v>580.9</v>
      </c>
      <c r="DZ169" s="56">
        <v>2</v>
      </c>
      <c r="EB169" s="518" t="s">
        <v>2726</v>
      </c>
      <c r="EE169" s="246">
        <v>205.79999999999998</v>
      </c>
      <c r="EF169" s="56">
        <v>0</v>
      </c>
      <c r="EH169" s="518" t="s">
        <v>1351</v>
      </c>
      <c r="EK169" s="246">
        <v>0</v>
      </c>
      <c r="EL169" s="56">
        <v>0</v>
      </c>
      <c r="EN169" s="518" t="s">
        <v>687</v>
      </c>
      <c r="EQ169" s="246">
        <v>22.5</v>
      </c>
      <c r="ER169" s="56">
        <v>0</v>
      </c>
      <c r="ET169" s="518" t="s">
        <v>2220</v>
      </c>
      <c r="EW169" s="246">
        <v>497.7</v>
      </c>
      <c r="EX169" s="56">
        <v>2</v>
      </c>
      <c r="EZ169" s="518" t="s">
        <v>1690</v>
      </c>
      <c r="FC169" s="246">
        <v>450.19999999999993</v>
      </c>
      <c r="FD169" s="56">
        <v>0</v>
      </c>
      <c r="FF169" s="518" t="s">
        <v>1671</v>
      </c>
      <c r="FI169" s="246">
        <v>87.3</v>
      </c>
      <c r="FJ169" s="56">
        <v>0</v>
      </c>
      <c r="FL169" s="518" t="s">
        <v>2217</v>
      </c>
      <c r="FO169" s="246">
        <v>411.7</v>
      </c>
      <c r="FP169" s="56">
        <v>3</v>
      </c>
      <c r="FR169" s="518" t="s">
        <v>2725</v>
      </c>
      <c r="FU169" s="246">
        <v>309.8</v>
      </c>
      <c r="FV169" s="56">
        <v>2</v>
      </c>
      <c r="FX169" s="480" t="s">
        <v>180</v>
      </c>
      <c r="GA169" s="246">
        <v>318.5</v>
      </c>
      <c r="GB169" s="56">
        <v>3</v>
      </c>
      <c r="GD169" s="480" t="s">
        <v>700</v>
      </c>
      <c r="GG169" s="246">
        <v>617.79999999999995</v>
      </c>
      <c r="GH169" s="56">
        <v>3</v>
      </c>
    </row>
    <row r="170" spans="1:190" ht="16.5">
      <c r="A170" s="480" t="s">
        <v>3646</v>
      </c>
      <c r="D170" s="246">
        <f>'Punten per wedstrijd'!J243</f>
        <v>158.79999999999998</v>
      </c>
      <c r="E170" s="56">
        <v>0</v>
      </c>
      <c r="G170" s="480" t="s">
        <v>1668</v>
      </c>
      <c r="J170" s="246">
        <f>'Punten per wedstrijd'!J212</f>
        <v>152.4</v>
      </c>
      <c r="K170" s="56">
        <v>0</v>
      </c>
      <c r="M170" s="480" t="s">
        <v>2201</v>
      </c>
      <c r="P170" s="246">
        <f>'Punten per wedstrijd'!N50</f>
        <v>538</v>
      </c>
      <c r="Q170" s="56">
        <v>1</v>
      </c>
      <c r="S170" s="480" t="s">
        <v>3645</v>
      </c>
      <c r="V170" s="246">
        <f>'Punten per wedstrijd'!N94</f>
        <v>376.6</v>
      </c>
      <c r="W170" s="56">
        <v>0</v>
      </c>
      <c r="Y170" s="517" t="s">
        <v>18</v>
      </c>
      <c r="Z170" s="525" t="s">
        <v>4014</v>
      </c>
      <c r="AD170" s="524">
        <f>$AR$374</f>
        <v>39</v>
      </c>
      <c r="AE170" s="314">
        <f>$E$374</f>
        <v>6053.5</v>
      </c>
      <c r="AH170" s="480" t="s">
        <v>2729</v>
      </c>
      <c r="AK170" s="480" t="s">
        <v>2201</v>
      </c>
      <c r="AN170" s="480" t="s">
        <v>2713</v>
      </c>
      <c r="AQ170" s="480" t="s">
        <v>2325</v>
      </c>
      <c r="AT170" s="480" t="s">
        <v>2197</v>
      </c>
      <c r="AW170" s="480" t="s">
        <v>2734</v>
      </c>
      <c r="AZ170" s="480" t="s">
        <v>2201</v>
      </c>
      <c r="BC170" s="480" t="s">
        <v>33</v>
      </c>
      <c r="BF170" s="480" t="s">
        <v>2710</v>
      </c>
      <c r="BI170" s="480" t="s">
        <v>700</v>
      </c>
      <c r="BN170" s="518" t="s">
        <v>180</v>
      </c>
      <c r="BQ170" s="28">
        <v>275.60000000000002</v>
      </c>
      <c r="BR170" s="56">
        <v>1</v>
      </c>
      <c r="BT170" s="518" t="s">
        <v>1671</v>
      </c>
      <c r="BW170" s="28">
        <v>311.8</v>
      </c>
      <c r="BX170" s="56">
        <v>3</v>
      </c>
      <c r="BZ170" s="518" t="s">
        <v>2220</v>
      </c>
      <c r="CC170" s="246">
        <v>75.400000000000006</v>
      </c>
      <c r="CD170" s="56">
        <v>0</v>
      </c>
      <c r="CF170" s="518" t="s">
        <v>687</v>
      </c>
      <c r="CI170" s="246">
        <v>28.6</v>
      </c>
      <c r="CJ170" s="56">
        <v>0</v>
      </c>
      <c r="CL170" s="518" t="s">
        <v>1664</v>
      </c>
      <c r="CO170" s="246">
        <v>613</v>
      </c>
      <c r="CP170" s="56">
        <v>2</v>
      </c>
      <c r="CR170" s="518" t="s">
        <v>704</v>
      </c>
      <c r="CU170" s="246">
        <v>320.40000000000003</v>
      </c>
      <c r="CV170" s="56">
        <v>2</v>
      </c>
      <c r="CX170" s="518" t="s">
        <v>2197</v>
      </c>
      <c r="DA170" s="246">
        <v>58.7</v>
      </c>
      <c r="DB170" s="56">
        <v>3</v>
      </c>
      <c r="DD170" s="518" t="s">
        <v>2193</v>
      </c>
      <c r="DG170" s="246">
        <v>319.5</v>
      </c>
      <c r="DH170" s="56">
        <v>2</v>
      </c>
      <c r="DJ170" s="518" t="s">
        <v>2216</v>
      </c>
      <c r="DM170" s="246">
        <v>112.6</v>
      </c>
      <c r="DN170" s="56">
        <v>0</v>
      </c>
      <c r="DP170" s="518" t="s">
        <v>2193</v>
      </c>
      <c r="DS170" s="246">
        <v>10.5</v>
      </c>
      <c r="DT170" s="56">
        <v>0</v>
      </c>
      <c r="DV170" s="518" t="s">
        <v>2201</v>
      </c>
      <c r="DW170"/>
      <c r="DY170" s="246">
        <v>475</v>
      </c>
      <c r="DZ170" s="56">
        <v>1</v>
      </c>
      <c r="EB170" s="518" t="s">
        <v>1337</v>
      </c>
      <c r="EE170" s="246">
        <v>913.54999999999984</v>
      </c>
      <c r="EF170" s="56">
        <v>3</v>
      </c>
      <c r="EH170" s="518" t="s">
        <v>2713</v>
      </c>
      <c r="EK170" s="246">
        <v>22</v>
      </c>
      <c r="EL170" s="56">
        <v>3</v>
      </c>
      <c r="EN170" s="518" t="s">
        <v>1346</v>
      </c>
      <c r="EQ170" s="246">
        <v>45.5</v>
      </c>
      <c r="ER170" s="56">
        <v>3</v>
      </c>
      <c r="ET170" s="518" t="s">
        <v>2201</v>
      </c>
      <c r="EW170" s="246">
        <v>458.9</v>
      </c>
      <c r="EX170" s="56">
        <v>1</v>
      </c>
      <c r="EZ170" s="518" t="s">
        <v>2725</v>
      </c>
      <c r="FC170" s="246">
        <v>589.4</v>
      </c>
      <c r="FD170" s="56">
        <v>3</v>
      </c>
      <c r="FF170" s="518" t="s">
        <v>3643</v>
      </c>
      <c r="FI170" s="246">
        <v>126.7</v>
      </c>
      <c r="FJ170" s="56">
        <v>3</v>
      </c>
      <c r="FL170" s="518" t="s">
        <v>2713</v>
      </c>
      <c r="FO170" s="246">
        <v>291.09999999999997</v>
      </c>
      <c r="FP170" s="56">
        <v>0</v>
      </c>
      <c r="FR170" s="518" t="s">
        <v>2202</v>
      </c>
      <c r="FU170" s="246">
        <v>251.5</v>
      </c>
      <c r="FV170" s="56">
        <v>1</v>
      </c>
      <c r="FX170" s="480" t="s">
        <v>1346</v>
      </c>
      <c r="GA170" s="246">
        <v>131.4</v>
      </c>
      <c r="GB170" s="56">
        <v>0</v>
      </c>
      <c r="GD170" s="480" t="s">
        <v>2726</v>
      </c>
      <c r="GG170" s="246">
        <v>475.5</v>
      </c>
      <c r="GH170" s="56">
        <v>0</v>
      </c>
    </row>
    <row r="171" spans="1:190" ht="16.5">
      <c r="A171" s="480"/>
      <c r="D171" s="246"/>
      <c r="E171" s="56"/>
      <c r="G171" s="480"/>
      <c r="J171" s="246"/>
      <c r="K171" s="56"/>
      <c r="M171" s="480"/>
      <c r="P171" s="246"/>
      <c r="Q171" s="56"/>
      <c r="S171" s="480"/>
      <c r="V171" s="246"/>
      <c r="W171" s="56"/>
      <c r="Y171" s="517" t="s">
        <v>20</v>
      </c>
      <c r="Z171" s="525" t="s">
        <v>4048</v>
      </c>
      <c r="AD171" s="524">
        <f>$AR$423</f>
        <v>37</v>
      </c>
      <c r="AE171" s="314">
        <f>$E$423</f>
        <v>7846.7000000000007</v>
      </c>
      <c r="AH171" s="480"/>
      <c r="AK171" s="480"/>
      <c r="AN171" s="480"/>
      <c r="AQ171" s="480"/>
      <c r="AT171" s="480"/>
      <c r="AW171" s="480"/>
      <c r="AZ171" s="480"/>
      <c r="BC171" s="480"/>
      <c r="BF171" s="480"/>
      <c r="BI171" s="480"/>
      <c r="BN171" s="518"/>
      <c r="BQ171" s="28"/>
      <c r="BR171" s="56"/>
      <c r="BT171" s="518"/>
      <c r="BW171" s="28"/>
      <c r="BX171" s="56"/>
      <c r="BZ171" s="518"/>
      <c r="CC171" s="246"/>
      <c r="CD171" s="56"/>
      <c r="CF171" s="518"/>
      <c r="CI171" s="246"/>
      <c r="CJ171" s="56"/>
      <c r="CL171" s="518"/>
      <c r="CO171" s="246"/>
      <c r="CP171" s="56"/>
      <c r="CR171" s="518"/>
      <c r="CU171" s="246"/>
      <c r="CV171" s="56"/>
      <c r="CX171" s="518"/>
      <c r="DA171" s="246"/>
      <c r="DB171" s="56"/>
      <c r="DD171" s="518"/>
      <c r="DG171" s="246"/>
      <c r="DH171" s="56"/>
      <c r="DJ171" s="518"/>
      <c r="DM171" s="246"/>
      <c r="DN171" s="56"/>
      <c r="DP171" s="518"/>
      <c r="DS171" s="246"/>
      <c r="DT171" s="56"/>
      <c r="DV171" s="518"/>
      <c r="DW171"/>
      <c r="DY171" s="246"/>
      <c r="DZ171" s="56"/>
      <c r="EB171" s="518"/>
      <c r="EE171" s="246"/>
      <c r="EF171" s="56"/>
      <c r="EH171" s="518"/>
      <c r="EK171" s="246"/>
      <c r="EL171" s="56"/>
      <c r="EN171" s="518"/>
      <c r="EQ171" s="246"/>
      <c r="ER171" s="56"/>
      <c r="ET171" s="518"/>
      <c r="EW171" s="246"/>
      <c r="EX171" s="56"/>
      <c r="EZ171" s="518"/>
      <c r="FC171" s="246"/>
      <c r="FD171" s="56"/>
      <c r="FF171" s="518"/>
      <c r="FI171" s="246"/>
      <c r="FJ171" s="56"/>
      <c r="FL171" s="518"/>
      <c r="FO171" s="246"/>
      <c r="FP171" s="56"/>
      <c r="FR171" s="518"/>
      <c r="FU171" s="246"/>
      <c r="FV171" s="56"/>
      <c r="FX171" s="480"/>
      <c r="GA171" s="246"/>
      <c r="GB171" s="56"/>
      <c r="GD171" s="480"/>
      <c r="GG171" s="246"/>
      <c r="GH171" s="56"/>
    </row>
    <row r="172" spans="1:190" ht="16.5">
      <c r="A172" s="480" t="s">
        <v>2325</v>
      </c>
      <c r="D172" s="246">
        <f>'Punten per wedstrijd'!J201</f>
        <v>463.1</v>
      </c>
      <c r="E172" s="56">
        <v>0</v>
      </c>
      <c r="G172" s="480" t="s">
        <v>2710</v>
      </c>
      <c r="J172" s="246">
        <f>'Punten per wedstrijd'!J278</f>
        <v>536.6</v>
      </c>
      <c r="K172" s="56">
        <v>2</v>
      </c>
      <c r="M172" s="480" t="s">
        <v>700</v>
      </c>
      <c r="P172" s="246">
        <f>'Punten per wedstrijd'!N64</f>
        <v>501.5</v>
      </c>
      <c r="Q172" s="56">
        <v>0</v>
      </c>
      <c r="S172" s="480" t="s">
        <v>2193</v>
      </c>
      <c r="V172" s="246">
        <f>'Punten per wedstrijd'!N67</f>
        <v>122.7</v>
      </c>
      <c r="W172" s="56">
        <v>0</v>
      </c>
      <c r="Y172" s="517" t="s">
        <v>22</v>
      </c>
      <c r="Z172" s="525" t="s">
        <v>1791</v>
      </c>
      <c r="AD172" s="524">
        <f>$AR$327</f>
        <v>37</v>
      </c>
      <c r="AE172" s="314">
        <f>$E$327</f>
        <v>6237.4</v>
      </c>
      <c r="AH172" s="480" t="s">
        <v>180</v>
      </c>
      <c r="AK172" s="480" t="s">
        <v>11</v>
      </c>
      <c r="AN172" s="480" t="s">
        <v>2201</v>
      </c>
      <c r="AQ172" s="480" t="s">
        <v>700</v>
      </c>
      <c r="AT172" s="480" t="s">
        <v>2202</v>
      </c>
      <c r="AW172" s="480" t="s">
        <v>3646</v>
      </c>
      <c r="AZ172" s="480" t="s">
        <v>1690</v>
      </c>
      <c r="BC172" s="480" t="s">
        <v>1346</v>
      </c>
      <c r="BF172" s="480" t="s">
        <v>2725</v>
      </c>
      <c r="BI172" s="480" t="s">
        <v>2729</v>
      </c>
      <c r="BN172" s="518" t="s">
        <v>2217</v>
      </c>
      <c r="BQ172" s="28">
        <v>105.3</v>
      </c>
      <c r="BR172" s="56">
        <v>0</v>
      </c>
      <c r="BT172" s="518" t="s">
        <v>3645</v>
      </c>
      <c r="BW172" s="28">
        <v>579.4</v>
      </c>
      <c r="BX172" s="56">
        <v>3</v>
      </c>
      <c r="BZ172" s="518" t="s">
        <v>2725</v>
      </c>
      <c r="CC172" s="246">
        <v>15.8</v>
      </c>
      <c r="CD172" s="56">
        <v>0</v>
      </c>
      <c r="CF172" s="518" t="s">
        <v>3649</v>
      </c>
      <c r="CI172" s="246">
        <v>55.5</v>
      </c>
      <c r="CJ172" s="56">
        <v>3</v>
      </c>
      <c r="CL172" s="518" t="s">
        <v>2201</v>
      </c>
      <c r="CO172" s="246">
        <v>571.40000000000009</v>
      </c>
      <c r="CP172" s="56">
        <v>2</v>
      </c>
      <c r="CR172" s="518" t="s">
        <v>3645</v>
      </c>
      <c r="CU172" s="246">
        <v>237.29999999999995</v>
      </c>
      <c r="CV172" s="56">
        <v>1</v>
      </c>
      <c r="CX172" s="518" t="s">
        <v>675</v>
      </c>
      <c r="DA172" s="246">
        <v>0</v>
      </c>
      <c r="DB172" s="56">
        <v>0</v>
      </c>
      <c r="DD172" s="518" t="s">
        <v>2217</v>
      </c>
      <c r="DG172" s="246">
        <v>161</v>
      </c>
      <c r="DH172" s="56">
        <v>0</v>
      </c>
      <c r="DJ172" s="518" t="s">
        <v>700</v>
      </c>
      <c r="DM172" s="246">
        <v>148</v>
      </c>
      <c r="DN172" s="56">
        <v>2</v>
      </c>
      <c r="DP172" s="518" t="s">
        <v>675</v>
      </c>
      <c r="DS172" s="246">
        <v>260.39999999999998</v>
      </c>
      <c r="DT172" s="56">
        <v>1</v>
      </c>
      <c r="DV172" s="518" t="s">
        <v>1351</v>
      </c>
      <c r="DW172"/>
      <c r="DY172" s="246">
        <v>379.1</v>
      </c>
      <c r="DZ172" s="56">
        <v>2</v>
      </c>
      <c r="EB172" s="518" t="s">
        <v>675</v>
      </c>
      <c r="EE172" s="246">
        <v>449.6</v>
      </c>
      <c r="EF172" s="56">
        <v>1</v>
      </c>
      <c r="EH172" s="518" t="s">
        <v>1337</v>
      </c>
      <c r="EK172" s="246">
        <v>0</v>
      </c>
      <c r="EL172" s="56">
        <v>0</v>
      </c>
      <c r="EN172" s="518" t="s">
        <v>2729</v>
      </c>
      <c r="EQ172" s="246">
        <v>0</v>
      </c>
      <c r="ER172" s="56">
        <v>1</v>
      </c>
      <c r="ET172" s="518" t="s">
        <v>33</v>
      </c>
      <c r="EW172" s="246">
        <v>436.2</v>
      </c>
      <c r="EX172" s="56">
        <v>3</v>
      </c>
      <c r="EZ172" s="518" t="s">
        <v>675</v>
      </c>
      <c r="FC172" s="246">
        <v>345</v>
      </c>
      <c r="FD172" s="56">
        <v>3</v>
      </c>
      <c r="FF172" s="518" t="s">
        <v>1351</v>
      </c>
      <c r="FI172" s="246">
        <v>153</v>
      </c>
      <c r="FJ172" s="56">
        <v>0</v>
      </c>
      <c r="FL172" s="518" t="s">
        <v>3649</v>
      </c>
      <c r="FO172" s="246">
        <v>269.3</v>
      </c>
      <c r="FP172" s="56">
        <v>2</v>
      </c>
      <c r="FR172" s="518" t="s">
        <v>3659</v>
      </c>
      <c r="FU172" s="246">
        <v>436</v>
      </c>
      <c r="FV172" s="56">
        <v>3</v>
      </c>
      <c r="FX172" s="480" t="s">
        <v>2202</v>
      </c>
      <c r="GA172" s="246">
        <v>591.4</v>
      </c>
      <c r="GB172" s="56">
        <v>2</v>
      </c>
      <c r="GD172" s="480" t="s">
        <v>2197</v>
      </c>
      <c r="GG172" s="246">
        <v>621.59999999999991</v>
      </c>
      <c r="GH172" s="56">
        <v>1</v>
      </c>
    </row>
    <row r="173" spans="1:190" ht="16.5">
      <c r="A173" s="480" t="s">
        <v>1337</v>
      </c>
      <c r="D173" s="246">
        <f>'Punten per wedstrijd'!J148</f>
        <v>762.69999999999993</v>
      </c>
      <c r="E173" s="56">
        <v>3</v>
      </c>
      <c r="G173" s="480" t="s">
        <v>1664</v>
      </c>
      <c r="J173" s="246">
        <f>'Punten per wedstrijd'!J152</f>
        <v>499.59999999999997</v>
      </c>
      <c r="K173" s="56">
        <v>1</v>
      </c>
      <c r="M173" s="480" t="s">
        <v>3643</v>
      </c>
      <c r="P173" s="246">
        <f>'Punten per wedstrijd'!N87</f>
        <v>731.1</v>
      </c>
      <c r="Q173" s="56">
        <v>3</v>
      </c>
      <c r="S173" s="480" t="s">
        <v>180</v>
      </c>
      <c r="V173" s="246">
        <f>'Punten per wedstrijd'!N130</f>
        <v>554.79999999999995</v>
      </c>
      <c r="W173" s="56">
        <v>3</v>
      </c>
      <c r="Y173" s="517" t="s">
        <v>24</v>
      </c>
      <c r="Z173" s="525" t="s">
        <v>4058</v>
      </c>
      <c r="AD173" s="524">
        <f>$AR$441</f>
        <v>36</v>
      </c>
      <c r="AE173" s="314">
        <f>$E$441</f>
        <v>6896.2</v>
      </c>
      <c r="AH173" s="480" t="s">
        <v>2197</v>
      </c>
      <c r="AK173" s="480" t="s">
        <v>3645</v>
      </c>
      <c r="AN173" s="480" t="s">
        <v>2209</v>
      </c>
      <c r="AQ173" s="480" t="s">
        <v>704</v>
      </c>
      <c r="AT173" s="480" t="s">
        <v>1664</v>
      </c>
      <c r="AW173" s="480" t="s">
        <v>704</v>
      </c>
      <c r="AZ173" s="480" t="s">
        <v>2216</v>
      </c>
      <c r="BC173" s="480" t="s">
        <v>700</v>
      </c>
      <c r="BF173" s="480" t="s">
        <v>2220</v>
      </c>
      <c r="BI173" s="480" t="s">
        <v>2726</v>
      </c>
      <c r="BN173" s="518" t="s">
        <v>3643</v>
      </c>
      <c r="BQ173" s="28">
        <v>616.69999999999993</v>
      </c>
      <c r="BR173" s="56">
        <v>3</v>
      </c>
      <c r="BT173" s="518" t="s">
        <v>2710</v>
      </c>
      <c r="BW173" s="28">
        <v>106.6</v>
      </c>
      <c r="BX173" s="56">
        <v>0</v>
      </c>
      <c r="BZ173" s="518" t="s">
        <v>11</v>
      </c>
      <c r="CC173" s="246">
        <v>83.5</v>
      </c>
      <c r="CD173" s="56">
        <v>3</v>
      </c>
      <c r="CF173" s="518" t="s">
        <v>2201</v>
      </c>
      <c r="CI173" s="246">
        <v>0</v>
      </c>
      <c r="CJ173" s="56">
        <v>0</v>
      </c>
      <c r="CL173" s="518" t="s">
        <v>3643</v>
      </c>
      <c r="CO173" s="246">
        <v>516.15000000000009</v>
      </c>
      <c r="CP173" s="56">
        <v>1</v>
      </c>
      <c r="CR173" s="518" t="s">
        <v>1337</v>
      </c>
      <c r="CU173" s="246">
        <v>278.10000000000002</v>
      </c>
      <c r="CV173" s="56">
        <v>2</v>
      </c>
      <c r="CX173" s="518" t="s">
        <v>2726</v>
      </c>
      <c r="DA173" s="246">
        <v>27</v>
      </c>
      <c r="DB173" s="56">
        <v>3</v>
      </c>
      <c r="DD173" s="518" t="s">
        <v>700</v>
      </c>
      <c r="DG173" s="246">
        <v>218</v>
      </c>
      <c r="DH173" s="56">
        <v>3</v>
      </c>
      <c r="DJ173" s="518" t="s">
        <v>2729</v>
      </c>
      <c r="DM173" s="246">
        <v>133.30000000000001</v>
      </c>
      <c r="DN173" s="56">
        <v>1</v>
      </c>
      <c r="DP173" s="518" t="s">
        <v>1671</v>
      </c>
      <c r="DS173" s="246">
        <v>293.5</v>
      </c>
      <c r="DT173" s="56">
        <v>2</v>
      </c>
      <c r="DV173" s="518" t="s">
        <v>1664</v>
      </c>
      <c r="DW173"/>
      <c r="DY173" s="246">
        <v>325.3</v>
      </c>
      <c r="DZ173" s="56">
        <v>1</v>
      </c>
      <c r="EB173" s="518" t="s">
        <v>2325</v>
      </c>
      <c r="EE173" s="246">
        <v>553.49999999999989</v>
      </c>
      <c r="EF173" s="56">
        <v>2</v>
      </c>
      <c r="EH173" s="518" t="s">
        <v>1664</v>
      </c>
      <c r="EK173" s="246">
        <v>27.5</v>
      </c>
      <c r="EL173" s="56">
        <v>3</v>
      </c>
      <c r="EN173" s="518" t="s">
        <v>2197</v>
      </c>
      <c r="EQ173" s="246">
        <v>0</v>
      </c>
      <c r="ER173" s="56">
        <v>1</v>
      </c>
      <c r="ET173" s="518" t="s">
        <v>1690</v>
      </c>
      <c r="EW173" s="246">
        <v>306</v>
      </c>
      <c r="EX173" s="56">
        <v>0</v>
      </c>
      <c r="EZ173" s="518" t="s">
        <v>700</v>
      </c>
      <c r="FC173" s="246">
        <v>224.79999999999998</v>
      </c>
      <c r="FD173" s="56">
        <v>0</v>
      </c>
      <c r="FF173" s="518" t="s">
        <v>2209</v>
      </c>
      <c r="FI173" s="246">
        <v>202.5</v>
      </c>
      <c r="FJ173" s="56">
        <v>3</v>
      </c>
      <c r="FL173" s="518" t="s">
        <v>2325</v>
      </c>
      <c r="FO173" s="246">
        <v>219.4</v>
      </c>
      <c r="FP173" s="56">
        <v>1</v>
      </c>
      <c r="FR173" s="518" t="s">
        <v>1671</v>
      </c>
      <c r="FU173" s="246">
        <v>204.5</v>
      </c>
      <c r="FV173" s="56">
        <v>0</v>
      </c>
      <c r="FX173" s="480" t="s">
        <v>700</v>
      </c>
      <c r="GA173" s="246">
        <v>525.79999999999995</v>
      </c>
      <c r="GB173" s="56">
        <v>1</v>
      </c>
      <c r="GD173" s="480" t="s">
        <v>675</v>
      </c>
      <c r="GG173" s="246">
        <v>756.9</v>
      </c>
      <c r="GH173" s="56">
        <v>2</v>
      </c>
    </row>
    <row r="174" spans="1:190" ht="16.5">
      <c r="A174" s="480"/>
      <c r="D174" s="246"/>
      <c r="E174" s="56"/>
      <c r="G174" s="480"/>
      <c r="J174" s="246"/>
      <c r="K174" s="56"/>
      <c r="M174" s="480"/>
      <c r="P174" s="246"/>
      <c r="Q174" s="56"/>
      <c r="S174" s="480"/>
      <c r="V174" s="246"/>
      <c r="W174" s="56"/>
      <c r="Y174" s="517" t="s">
        <v>26</v>
      </c>
      <c r="Z174" s="525" t="s">
        <v>4025</v>
      </c>
      <c r="AD174" s="524">
        <f>$AR$382</f>
        <v>35</v>
      </c>
      <c r="AE174" s="314">
        <f>$E$382</f>
        <v>7507.9</v>
      </c>
      <c r="AH174" s="480"/>
      <c r="AK174" s="480"/>
      <c r="AN174" s="480"/>
      <c r="AQ174" s="480"/>
      <c r="AT174" s="480"/>
      <c r="AW174" s="480"/>
      <c r="AZ174" s="480"/>
      <c r="BC174" s="480"/>
      <c r="BF174" s="480"/>
      <c r="BI174" s="480"/>
      <c r="BN174" s="518"/>
      <c r="BQ174" s="28"/>
      <c r="BR174" s="56"/>
      <c r="BT174" s="518"/>
      <c r="BW174" s="28"/>
      <c r="BX174" s="56"/>
      <c r="BZ174" s="518"/>
      <c r="CC174" s="246"/>
      <c r="CD174" s="56"/>
      <c r="CF174" s="518"/>
      <c r="CI174" s="246"/>
      <c r="CJ174" s="56"/>
      <c r="CL174" s="518"/>
      <c r="CO174" s="246"/>
      <c r="CP174" s="56"/>
      <c r="CR174" s="518"/>
      <c r="CU174" s="246"/>
      <c r="CV174" s="56"/>
      <c r="CX174" s="518"/>
      <c r="DA174" s="246"/>
      <c r="DB174" s="56"/>
      <c r="DD174" s="518"/>
      <c r="DG174" s="246"/>
      <c r="DH174" s="56"/>
      <c r="DJ174" s="518"/>
      <c r="DM174" s="246"/>
      <c r="DN174" s="56"/>
      <c r="DP174" s="518"/>
      <c r="DS174" s="246"/>
      <c r="DT174" s="56"/>
      <c r="DV174" s="518"/>
      <c r="DW174"/>
      <c r="DY174" s="246"/>
      <c r="DZ174" s="56"/>
      <c r="EB174" s="518"/>
      <c r="EE174" s="246"/>
      <c r="EF174" s="56"/>
      <c r="EH174" s="518"/>
      <c r="EK174" s="246"/>
      <c r="EL174" s="56"/>
      <c r="EN174" s="518"/>
      <c r="EQ174" s="246"/>
      <c r="ER174" s="56"/>
      <c r="ET174" s="518"/>
      <c r="EW174" s="246"/>
      <c r="EX174" s="56"/>
      <c r="EZ174" s="518"/>
      <c r="FC174" s="246"/>
      <c r="FD174" s="56"/>
      <c r="FF174" s="518"/>
      <c r="FI174" s="246"/>
      <c r="FJ174" s="56"/>
      <c r="FL174" s="518"/>
      <c r="FO174" s="246"/>
      <c r="FP174" s="56"/>
      <c r="FR174" s="518"/>
      <c r="FU174" s="246"/>
      <c r="FV174" s="56"/>
      <c r="FX174" s="480"/>
      <c r="GA174" s="246"/>
      <c r="GB174" s="56"/>
      <c r="GD174" s="480"/>
      <c r="GG174" s="246"/>
      <c r="GH174" s="56"/>
    </row>
    <row r="175" spans="1:190" ht="16.5">
      <c r="A175" s="480" t="s">
        <v>180</v>
      </c>
      <c r="D175" s="246">
        <f>'Punten per wedstrijd'!J270</f>
        <v>575.5</v>
      </c>
      <c r="E175" s="56">
        <v>3</v>
      </c>
      <c r="G175" s="480" t="s">
        <v>3643</v>
      </c>
      <c r="J175" s="246">
        <f>'Punten per wedstrijd'!J227</f>
        <v>554</v>
      </c>
      <c r="K175" s="56">
        <v>3</v>
      </c>
      <c r="M175" s="480" t="s">
        <v>1664</v>
      </c>
      <c r="P175" s="246">
        <f>'Punten per wedstrijd'!N12</f>
        <v>567</v>
      </c>
      <c r="Q175" s="56">
        <v>1</v>
      </c>
      <c r="S175" s="480" t="s">
        <v>2725</v>
      </c>
      <c r="V175" s="246">
        <f>'Punten per wedstrijd'!N102</f>
        <v>857.5</v>
      </c>
      <c r="W175" s="56">
        <v>3</v>
      </c>
      <c r="Y175" s="517" t="s">
        <v>28</v>
      </c>
      <c r="Z175" s="525" t="s">
        <v>3004</v>
      </c>
      <c r="AD175" s="524">
        <f>$AR$450</f>
        <v>35</v>
      </c>
      <c r="AE175" s="314">
        <f>$E$450</f>
        <v>7045.9000000000015</v>
      </c>
      <c r="AH175" s="480" t="s">
        <v>2202</v>
      </c>
      <c r="AK175" s="480" t="s">
        <v>2193</v>
      </c>
      <c r="AN175" s="480" t="s">
        <v>2202</v>
      </c>
      <c r="AQ175" s="480" t="s">
        <v>2217</v>
      </c>
      <c r="AT175" s="480" t="s">
        <v>2726</v>
      </c>
      <c r="AW175" s="480" t="s">
        <v>2217</v>
      </c>
      <c r="AZ175" s="480" t="s">
        <v>700</v>
      </c>
      <c r="BC175" s="480" t="s">
        <v>3646</v>
      </c>
      <c r="BF175" s="480" t="s">
        <v>2202</v>
      </c>
      <c r="BI175" s="480" t="s">
        <v>2713</v>
      </c>
      <c r="BN175" s="518" t="s">
        <v>2725</v>
      </c>
      <c r="BQ175" s="28">
        <v>79.900000000000006</v>
      </c>
      <c r="BR175" s="56">
        <v>0</v>
      </c>
      <c r="BT175" s="518" t="s">
        <v>3643</v>
      </c>
      <c r="BW175" s="28">
        <v>287</v>
      </c>
      <c r="BX175" s="56">
        <v>3</v>
      </c>
      <c r="BZ175" s="518" t="s">
        <v>33</v>
      </c>
      <c r="CC175" s="246">
        <v>84.100000000000009</v>
      </c>
      <c r="CD175" s="56">
        <v>1</v>
      </c>
      <c r="CF175" s="518" t="s">
        <v>3645</v>
      </c>
      <c r="CI175" s="246">
        <v>35.1</v>
      </c>
      <c r="CJ175" s="56">
        <v>0</v>
      </c>
      <c r="CL175" s="518" t="s">
        <v>33</v>
      </c>
      <c r="CO175" s="246">
        <v>517.29999999999995</v>
      </c>
      <c r="CP175" s="56">
        <v>2</v>
      </c>
      <c r="CR175" s="518" t="s">
        <v>1668</v>
      </c>
      <c r="CU175" s="246">
        <v>108.85</v>
      </c>
      <c r="CV175" s="56">
        <v>3</v>
      </c>
      <c r="CX175" s="518" t="s">
        <v>33</v>
      </c>
      <c r="DA175" s="246">
        <v>81.199999999999989</v>
      </c>
      <c r="DB175" s="56">
        <v>2</v>
      </c>
      <c r="DD175" s="518" t="s">
        <v>3649</v>
      </c>
      <c r="DG175" s="246">
        <v>173.8</v>
      </c>
      <c r="DH175" s="56">
        <v>0</v>
      </c>
      <c r="DJ175" s="518" t="s">
        <v>3646</v>
      </c>
      <c r="DM175" s="246">
        <v>45</v>
      </c>
      <c r="DN175" s="56">
        <v>1</v>
      </c>
      <c r="DP175" s="518" t="s">
        <v>2217</v>
      </c>
      <c r="DS175" s="246">
        <v>498.6</v>
      </c>
      <c r="DT175" s="56">
        <v>0</v>
      </c>
      <c r="DV175" s="518" t="s">
        <v>1346</v>
      </c>
      <c r="DW175"/>
      <c r="DY175" s="246">
        <v>296.8</v>
      </c>
      <c r="DZ175" s="56">
        <v>1</v>
      </c>
      <c r="EB175" s="518" t="s">
        <v>2209</v>
      </c>
      <c r="EE175" s="246">
        <v>454.90000000000009</v>
      </c>
      <c r="EF175" s="56">
        <v>0</v>
      </c>
      <c r="EH175" s="518" t="s">
        <v>1346</v>
      </c>
      <c r="EK175" s="246">
        <v>39</v>
      </c>
      <c r="EL175" s="56">
        <v>3</v>
      </c>
      <c r="EN175" s="518" t="s">
        <v>1690</v>
      </c>
      <c r="EQ175" s="246">
        <v>45.5</v>
      </c>
      <c r="ER175" s="56">
        <v>3</v>
      </c>
      <c r="ET175" s="518" t="s">
        <v>3646</v>
      </c>
      <c r="EW175" s="246">
        <v>382.5</v>
      </c>
      <c r="EX175" s="56">
        <v>2</v>
      </c>
      <c r="EZ175" s="518" t="s">
        <v>3643</v>
      </c>
      <c r="FC175" s="246">
        <v>790.50000000000011</v>
      </c>
      <c r="FD175" s="56">
        <v>1</v>
      </c>
      <c r="FF175" s="518" t="s">
        <v>2197</v>
      </c>
      <c r="FI175" s="246">
        <v>134.80000000000001</v>
      </c>
      <c r="FJ175" s="56">
        <v>0</v>
      </c>
      <c r="FL175" s="518" t="s">
        <v>180</v>
      </c>
      <c r="FO175" s="246">
        <v>386.7</v>
      </c>
      <c r="FP175" s="56">
        <v>0</v>
      </c>
      <c r="FR175" s="518" t="s">
        <v>700</v>
      </c>
      <c r="FU175" s="246">
        <v>325.60000000000002</v>
      </c>
      <c r="FV175" s="56">
        <v>3</v>
      </c>
      <c r="FX175" s="480" t="s">
        <v>3645</v>
      </c>
      <c r="GA175" s="246">
        <v>230.6</v>
      </c>
      <c r="GB175" s="56">
        <v>0</v>
      </c>
      <c r="GD175" s="480" t="s">
        <v>2217</v>
      </c>
      <c r="GG175" s="246">
        <v>589.5</v>
      </c>
      <c r="GH175" s="56">
        <v>1</v>
      </c>
    </row>
    <row r="176" spans="1:190" ht="16.5">
      <c r="A176" s="480" t="s">
        <v>2220</v>
      </c>
      <c r="D176" s="246">
        <f>'Punten per wedstrijd'!J193</f>
        <v>312.8</v>
      </c>
      <c r="E176" s="56">
        <v>0</v>
      </c>
      <c r="G176" s="480" t="s">
        <v>2725</v>
      </c>
      <c r="J176" s="246">
        <f>'Punten per wedstrijd'!J242</f>
        <v>293.3</v>
      </c>
      <c r="K176" s="56">
        <v>0</v>
      </c>
      <c r="M176" s="480" t="s">
        <v>2734</v>
      </c>
      <c r="P176" s="246">
        <f>'Punten per wedstrijd'!N58</f>
        <v>608.6</v>
      </c>
      <c r="Q176" s="56">
        <v>2</v>
      </c>
      <c r="S176" s="480" t="s">
        <v>1671</v>
      </c>
      <c r="V176" s="246">
        <f>'Punten per wedstrijd'!N129</f>
        <v>402</v>
      </c>
      <c r="W176" s="56">
        <v>0</v>
      </c>
      <c r="Y176" s="517" t="s">
        <v>30</v>
      </c>
      <c r="Z176" s="525" t="s">
        <v>4033</v>
      </c>
      <c r="AD176" s="524">
        <f>$AR$393</f>
        <v>35</v>
      </c>
      <c r="AE176" s="314">
        <f>$E$393</f>
        <v>6911.1500000000005</v>
      </c>
      <c r="AH176" s="480" t="s">
        <v>2193</v>
      </c>
      <c r="AK176" s="480" t="s">
        <v>2726</v>
      </c>
      <c r="AN176" s="480" t="s">
        <v>1351</v>
      </c>
      <c r="AQ176" s="480" t="s">
        <v>675</v>
      </c>
      <c r="AT176" s="480" t="s">
        <v>11</v>
      </c>
      <c r="AW176" s="480" t="s">
        <v>3645</v>
      </c>
      <c r="AZ176" s="480" t="s">
        <v>1337</v>
      </c>
      <c r="BC176" s="480" t="s">
        <v>2725</v>
      </c>
      <c r="BF176" s="480" t="s">
        <v>2729</v>
      </c>
      <c r="BI176" s="480" t="s">
        <v>3643</v>
      </c>
      <c r="BN176" s="518" t="s">
        <v>2197</v>
      </c>
      <c r="BQ176" s="28">
        <v>142.69999999999999</v>
      </c>
      <c r="BR176" s="56">
        <v>3</v>
      </c>
      <c r="BT176" s="518" t="s">
        <v>2729</v>
      </c>
      <c r="BW176" s="28">
        <v>210.79999999999998</v>
      </c>
      <c r="BX176" s="56">
        <v>0</v>
      </c>
      <c r="BZ176" s="518" t="s">
        <v>1664</v>
      </c>
      <c r="CC176" s="246">
        <v>101.7</v>
      </c>
      <c r="CD176" s="56">
        <v>2</v>
      </c>
      <c r="CF176" s="518" t="s">
        <v>675</v>
      </c>
      <c r="CI176" s="246">
        <v>56.4</v>
      </c>
      <c r="CJ176" s="56">
        <v>3</v>
      </c>
      <c r="CL176" s="518" t="s">
        <v>2713</v>
      </c>
      <c r="CO176" s="246">
        <v>512.25</v>
      </c>
      <c r="CP176" s="56">
        <v>1</v>
      </c>
      <c r="CR176" s="518" t="s">
        <v>700</v>
      </c>
      <c r="CU176" s="246">
        <v>46.900000000000006</v>
      </c>
      <c r="CV176" s="56">
        <v>0</v>
      </c>
      <c r="CX176" s="518" t="s">
        <v>2729</v>
      </c>
      <c r="DA176" s="246">
        <v>72.300000000000011</v>
      </c>
      <c r="DB176" s="56">
        <v>1</v>
      </c>
      <c r="DD176" s="518" t="s">
        <v>675</v>
      </c>
      <c r="DG176" s="246">
        <v>250</v>
      </c>
      <c r="DH176" s="56">
        <v>3</v>
      </c>
      <c r="DJ176" s="518" t="s">
        <v>2713</v>
      </c>
      <c r="DM176" s="246">
        <v>52</v>
      </c>
      <c r="DN176" s="56">
        <v>2</v>
      </c>
      <c r="DP176" s="518" t="s">
        <v>3646</v>
      </c>
      <c r="DS176" s="246">
        <v>645.20000000000005</v>
      </c>
      <c r="DT176" s="56">
        <v>3</v>
      </c>
      <c r="DV176" s="518" t="s">
        <v>2216</v>
      </c>
      <c r="DW176"/>
      <c r="DY176" s="246">
        <v>324.59999999999997</v>
      </c>
      <c r="DZ176" s="56">
        <v>2</v>
      </c>
      <c r="EB176" s="518" t="s">
        <v>1346</v>
      </c>
      <c r="EE176" s="246">
        <v>985.4</v>
      </c>
      <c r="EF176" s="56">
        <v>3</v>
      </c>
      <c r="EH176" s="518" t="s">
        <v>2201</v>
      </c>
      <c r="EK176" s="246">
        <v>24</v>
      </c>
      <c r="EL176" s="56">
        <v>0</v>
      </c>
      <c r="EN176" s="518" t="s">
        <v>704</v>
      </c>
      <c r="EQ176" s="246">
        <v>16.5</v>
      </c>
      <c r="ER176" s="56">
        <v>0</v>
      </c>
      <c r="ET176" s="518" t="s">
        <v>687</v>
      </c>
      <c r="EW176" s="246">
        <v>356.4</v>
      </c>
      <c r="EX176" s="56">
        <v>1</v>
      </c>
      <c r="EZ176" s="518" t="s">
        <v>1337</v>
      </c>
      <c r="FC176" s="246">
        <v>883.10000000000014</v>
      </c>
      <c r="FD176" s="56">
        <v>2</v>
      </c>
      <c r="FF176" s="518" t="s">
        <v>2201</v>
      </c>
      <c r="FI176" s="246">
        <v>169.5</v>
      </c>
      <c r="FJ176" s="56">
        <v>3</v>
      </c>
      <c r="FL176" s="518" t="s">
        <v>2725</v>
      </c>
      <c r="FO176" s="246">
        <v>525.30000000000007</v>
      </c>
      <c r="FP176" s="56">
        <v>3</v>
      </c>
      <c r="FR176" s="518" t="s">
        <v>180</v>
      </c>
      <c r="FU176" s="246">
        <v>177.70000000000002</v>
      </c>
      <c r="FV176" s="56">
        <v>0</v>
      </c>
      <c r="FX176" s="480" t="s">
        <v>3646</v>
      </c>
      <c r="GA176" s="246">
        <v>459.3</v>
      </c>
      <c r="GB176" s="56">
        <v>3</v>
      </c>
      <c r="GD176" s="480" t="s">
        <v>2216</v>
      </c>
      <c r="GG176" s="246">
        <v>692.5</v>
      </c>
      <c r="GH176" s="56">
        <v>2</v>
      </c>
    </row>
    <row r="177" spans="1:220" ht="16.5">
      <c r="A177" s="480"/>
      <c r="D177" s="246"/>
      <c r="E177" s="56"/>
      <c r="G177" s="480"/>
      <c r="J177" s="246"/>
      <c r="K177" s="56"/>
      <c r="M177" s="480"/>
      <c r="P177" s="246"/>
      <c r="Q177" s="56"/>
      <c r="S177" s="480"/>
      <c r="V177" s="246"/>
      <c r="W177" s="56"/>
      <c r="Y177" s="517" t="s">
        <v>32</v>
      </c>
      <c r="Z177" s="525" t="s">
        <v>3007</v>
      </c>
      <c r="AD177" s="524">
        <f>$AR$451</f>
        <v>34</v>
      </c>
      <c r="AE177" s="314">
        <f>$E$451</f>
        <v>7310.7</v>
      </c>
      <c r="AH177" s="480"/>
      <c r="AK177" s="480"/>
      <c r="AN177" s="480"/>
      <c r="AQ177" s="480"/>
      <c r="AT177" s="480"/>
      <c r="AW177" s="480"/>
      <c r="AZ177" s="480"/>
      <c r="BC177" s="480"/>
      <c r="BF177" s="480"/>
      <c r="BI177" s="480"/>
      <c r="BN177" s="518"/>
      <c r="BQ177" s="28"/>
      <c r="BR177" s="56"/>
      <c r="BT177" s="518"/>
      <c r="BW177" s="28"/>
      <c r="BX177" s="56"/>
      <c r="BZ177" s="518"/>
      <c r="CC177" s="246"/>
      <c r="CD177" s="56"/>
      <c r="CF177" s="518"/>
      <c r="CI177" s="246"/>
      <c r="CJ177" s="56"/>
      <c r="CL177" s="518"/>
      <c r="CO177" s="246"/>
      <c r="CP177" s="56"/>
      <c r="CR177" s="518"/>
      <c r="CU177" s="246"/>
      <c r="CV177" s="56"/>
      <c r="CX177" s="518"/>
      <c r="DA177" s="246"/>
      <c r="DB177" s="56"/>
      <c r="DD177" s="518"/>
      <c r="DG177" s="246"/>
      <c r="DH177" s="56"/>
      <c r="DJ177" s="518"/>
      <c r="DM177" s="246"/>
      <c r="DN177" s="56"/>
      <c r="DP177" s="518"/>
      <c r="DS177" s="246"/>
      <c r="DT177" s="56"/>
      <c r="DV177" s="518"/>
      <c r="DW177"/>
      <c r="DY177" s="246"/>
      <c r="DZ177" s="56"/>
      <c r="EB177" s="518"/>
      <c r="EE177" s="246"/>
      <c r="EF177" s="56"/>
      <c r="EH177" s="518"/>
      <c r="EK177" s="246"/>
      <c r="EL177" s="56"/>
      <c r="EN177" s="518"/>
      <c r="EQ177" s="246"/>
      <c r="ER177" s="56"/>
      <c r="ET177" s="518"/>
      <c r="EW177" s="246"/>
      <c r="EX177" s="56"/>
      <c r="EZ177" s="518"/>
      <c r="FC177" s="246"/>
      <c r="FD177" s="56"/>
      <c r="FF177" s="518"/>
      <c r="FI177" s="246"/>
      <c r="FJ177" s="56"/>
      <c r="FL177" s="518"/>
      <c r="FO177" s="246"/>
      <c r="FP177" s="56"/>
      <c r="FR177" s="518"/>
      <c r="FU177" s="246"/>
      <c r="FV177" s="56"/>
      <c r="FX177" s="480"/>
      <c r="GA177" s="246"/>
      <c r="GB177" s="56"/>
      <c r="GD177" s="480"/>
      <c r="GG177" s="246"/>
      <c r="GH177" s="56"/>
    </row>
    <row r="178" spans="1:220" ht="16.5">
      <c r="A178" s="480" t="s">
        <v>1671</v>
      </c>
      <c r="D178" s="246">
        <f>'Punten per wedstrijd'!J269</f>
        <v>255.8</v>
      </c>
      <c r="E178" s="56">
        <v>0</v>
      </c>
      <c r="G178" s="480" t="s">
        <v>2216</v>
      </c>
      <c r="J178" s="246">
        <f>'Punten per wedstrijd'!J184</f>
        <v>463.40000000000003</v>
      </c>
      <c r="K178" s="56">
        <v>0</v>
      </c>
      <c r="M178" s="480" t="s">
        <v>2729</v>
      </c>
      <c r="P178" s="246">
        <f>'Punten per wedstrijd'!N137</f>
        <v>485.70000000000005</v>
      </c>
      <c r="Q178" s="56">
        <v>1</v>
      </c>
      <c r="S178" s="480" t="s">
        <v>1351</v>
      </c>
      <c r="V178" s="246">
        <f>'Punten per wedstrijd'!N125</f>
        <v>701.5</v>
      </c>
      <c r="W178" s="56">
        <v>3</v>
      </c>
      <c r="Y178" s="517" t="s">
        <v>34</v>
      </c>
      <c r="Z178" s="525" t="s">
        <v>4039</v>
      </c>
      <c r="AD178" s="524">
        <f>$AR$403</f>
        <v>34</v>
      </c>
      <c r="AE178" s="314">
        <f>$E$403</f>
        <v>7141.4000000000005</v>
      </c>
      <c r="AH178" s="480" t="s">
        <v>3643</v>
      </c>
      <c r="AK178" s="480" t="s">
        <v>1337</v>
      </c>
      <c r="AN178" s="480" t="s">
        <v>2726</v>
      </c>
      <c r="AQ178" s="480" t="s">
        <v>1668</v>
      </c>
      <c r="AT178" s="480" t="s">
        <v>3645</v>
      </c>
      <c r="AW178" s="480" t="s">
        <v>2193</v>
      </c>
      <c r="AZ178" s="480" t="s">
        <v>2725</v>
      </c>
      <c r="BC178" s="480" t="s">
        <v>1337</v>
      </c>
      <c r="BF178" s="480" t="s">
        <v>1671</v>
      </c>
      <c r="BI178" s="480" t="s">
        <v>11</v>
      </c>
      <c r="BN178" s="518" t="s">
        <v>1346</v>
      </c>
      <c r="BQ178" s="28">
        <v>157.19999999999999</v>
      </c>
      <c r="BR178" s="56">
        <v>0</v>
      </c>
      <c r="BT178" s="518" t="s">
        <v>1664</v>
      </c>
      <c r="BW178" s="28">
        <v>80.300000000000011</v>
      </c>
      <c r="BX178" s="56">
        <v>0</v>
      </c>
      <c r="BZ178" s="518" t="s">
        <v>1346</v>
      </c>
      <c r="CC178" s="246">
        <v>127.1</v>
      </c>
      <c r="CD178" s="56">
        <v>3</v>
      </c>
      <c r="CF178" s="518" t="s">
        <v>180</v>
      </c>
      <c r="CI178" s="246">
        <v>175.7</v>
      </c>
      <c r="CJ178" s="56">
        <v>3</v>
      </c>
      <c r="CL178" s="518" t="s">
        <v>1671</v>
      </c>
      <c r="CO178" s="246">
        <v>632.75000000000011</v>
      </c>
      <c r="CP178" s="56">
        <v>2</v>
      </c>
      <c r="CR178" s="518" t="s">
        <v>3643</v>
      </c>
      <c r="CU178" s="246">
        <v>259.10000000000002</v>
      </c>
      <c r="CV178" s="56">
        <v>3</v>
      </c>
      <c r="CX178" s="518" t="s">
        <v>2734</v>
      </c>
      <c r="DA178" s="246">
        <v>0</v>
      </c>
      <c r="DB178" s="56">
        <v>0</v>
      </c>
      <c r="DD178" s="518" t="s">
        <v>2202</v>
      </c>
      <c r="DG178" s="246">
        <v>169.5</v>
      </c>
      <c r="DH178" s="56">
        <v>0</v>
      </c>
      <c r="DJ178" s="518" t="s">
        <v>33</v>
      </c>
      <c r="DM178" s="246">
        <v>104.5</v>
      </c>
      <c r="DN178" s="56">
        <v>1</v>
      </c>
      <c r="DP178" s="518" t="s">
        <v>2726</v>
      </c>
      <c r="DS178" s="246">
        <v>198.00000000000003</v>
      </c>
      <c r="DT178" s="56">
        <v>0</v>
      </c>
      <c r="DV178" s="518" t="s">
        <v>700</v>
      </c>
      <c r="DW178"/>
      <c r="DY178" s="246">
        <v>286.40000000000003</v>
      </c>
      <c r="DZ178" s="56">
        <v>0</v>
      </c>
      <c r="EB178" s="518" t="s">
        <v>2201</v>
      </c>
      <c r="EE178" s="246">
        <v>209.29999999999998</v>
      </c>
      <c r="EF178" s="56">
        <v>0</v>
      </c>
      <c r="EH178" s="518" t="s">
        <v>700</v>
      </c>
      <c r="EK178" s="246">
        <v>75.400000000000006</v>
      </c>
      <c r="EL178" s="56">
        <v>3</v>
      </c>
      <c r="EN178" s="518" t="s">
        <v>2734</v>
      </c>
      <c r="EQ178" s="246">
        <v>66.5</v>
      </c>
      <c r="ER178" s="56">
        <v>2</v>
      </c>
      <c r="ET178" s="518" t="s">
        <v>3659</v>
      </c>
      <c r="EW178" s="246">
        <v>255</v>
      </c>
      <c r="EX178" s="56">
        <v>0</v>
      </c>
      <c r="EZ178" s="518" t="s">
        <v>2713</v>
      </c>
      <c r="FC178" s="246">
        <v>651.40000000000009</v>
      </c>
      <c r="FD178" s="56">
        <v>2</v>
      </c>
      <c r="FF178" s="518" t="s">
        <v>11</v>
      </c>
      <c r="FI178" s="246">
        <v>39.9</v>
      </c>
      <c r="FJ178" s="56">
        <v>0</v>
      </c>
      <c r="FL178" s="518" t="s">
        <v>3643</v>
      </c>
      <c r="FO178" s="246">
        <v>455.3</v>
      </c>
      <c r="FP178" s="56">
        <v>3</v>
      </c>
      <c r="FR178" s="518" t="s">
        <v>1664</v>
      </c>
      <c r="FU178" s="246">
        <v>122.29999999999998</v>
      </c>
      <c r="FV178" s="56">
        <v>0</v>
      </c>
      <c r="FX178" s="480" t="s">
        <v>2209</v>
      </c>
      <c r="GA178" s="246">
        <v>397.7</v>
      </c>
      <c r="GB178" s="56">
        <v>1</v>
      </c>
      <c r="GD178" s="480" t="s">
        <v>2325</v>
      </c>
      <c r="GG178" s="246">
        <v>426.9</v>
      </c>
      <c r="GH178" s="56">
        <v>1</v>
      </c>
    </row>
    <row r="179" spans="1:220" ht="16.5">
      <c r="A179" s="480" t="s">
        <v>33</v>
      </c>
      <c r="D179" s="246">
        <f>'Punten per wedstrijd'!J260</f>
        <v>393.7</v>
      </c>
      <c r="E179" s="56">
        <v>3</v>
      </c>
      <c r="G179" s="480" t="s">
        <v>2729</v>
      </c>
      <c r="J179" s="246">
        <f>'Punten per wedstrijd'!J277</f>
        <v>636.5</v>
      </c>
      <c r="K179" s="56">
        <v>3</v>
      </c>
      <c r="M179" s="480" t="s">
        <v>2209</v>
      </c>
      <c r="P179" s="246">
        <f>'Punten per wedstrijd'!N77</f>
        <v>565</v>
      </c>
      <c r="Q179" s="56">
        <v>2</v>
      </c>
      <c r="S179" s="480" t="s">
        <v>1690</v>
      </c>
      <c r="V179" s="246">
        <f>'Punten per wedstrijd'!N104</f>
        <v>468.1</v>
      </c>
      <c r="W179" s="56">
        <v>0</v>
      </c>
      <c r="Y179" s="517" t="s">
        <v>36</v>
      </c>
      <c r="Z179" s="525" t="s">
        <v>3017</v>
      </c>
      <c r="AD179" s="524">
        <f>$AR$398</f>
        <v>34</v>
      </c>
      <c r="AE179" s="314">
        <f>$E$398</f>
        <v>6498.7</v>
      </c>
      <c r="AH179" s="480" t="s">
        <v>1346</v>
      </c>
      <c r="AK179" s="480" t="s">
        <v>2209</v>
      </c>
      <c r="AN179" s="480" t="s">
        <v>2197</v>
      </c>
      <c r="AQ179" s="480" t="s">
        <v>3645</v>
      </c>
      <c r="AT179" s="480" t="s">
        <v>2713</v>
      </c>
      <c r="AW179" s="480" t="s">
        <v>3659</v>
      </c>
      <c r="AZ179" s="480" t="s">
        <v>1346</v>
      </c>
      <c r="BC179" s="480" t="s">
        <v>2710</v>
      </c>
      <c r="BF179" s="480" t="s">
        <v>1664</v>
      </c>
      <c r="BI179" s="480" t="s">
        <v>2325</v>
      </c>
      <c r="BN179" s="518" t="s">
        <v>2220</v>
      </c>
      <c r="BQ179" s="28">
        <v>202.7</v>
      </c>
      <c r="BR179" s="56">
        <v>3</v>
      </c>
      <c r="BT179" s="518" t="s">
        <v>704</v>
      </c>
      <c r="BW179" s="28">
        <v>127.5</v>
      </c>
      <c r="BX179" s="56">
        <v>3</v>
      </c>
      <c r="BZ179" s="518" t="s">
        <v>2197</v>
      </c>
      <c r="CC179" s="246">
        <v>35.400000000000006</v>
      </c>
      <c r="CD179" s="56">
        <v>0</v>
      </c>
      <c r="CF179" s="518" t="s">
        <v>2734</v>
      </c>
      <c r="CI179" s="246">
        <v>29.8</v>
      </c>
      <c r="CJ179" s="56">
        <v>0</v>
      </c>
      <c r="CL179" s="518" t="s">
        <v>2209</v>
      </c>
      <c r="CO179" s="246">
        <v>536.20000000000005</v>
      </c>
      <c r="CP179" s="56">
        <v>1</v>
      </c>
      <c r="CR179" s="518" t="s">
        <v>687</v>
      </c>
      <c r="CU179" s="246">
        <v>181.79999999999998</v>
      </c>
      <c r="CV179" s="56">
        <v>0</v>
      </c>
      <c r="CX179" s="518" t="s">
        <v>3649</v>
      </c>
      <c r="DA179" s="246">
        <v>6.5</v>
      </c>
      <c r="DB179" s="56">
        <v>3</v>
      </c>
      <c r="DD179" s="518" t="s">
        <v>3645</v>
      </c>
      <c r="DG179" s="246">
        <v>501.8</v>
      </c>
      <c r="DH179" s="56">
        <v>3</v>
      </c>
      <c r="DJ179" s="518" t="s">
        <v>2209</v>
      </c>
      <c r="DM179" s="246">
        <v>126.5</v>
      </c>
      <c r="DN179" s="56">
        <v>2</v>
      </c>
      <c r="DP179" s="518" t="s">
        <v>180</v>
      </c>
      <c r="DS179" s="246">
        <v>369.7</v>
      </c>
      <c r="DT179" s="56">
        <v>3</v>
      </c>
      <c r="DV179" s="518" t="s">
        <v>2209</v>
      </c>
      <c r="DW179"/>
      <c r="DY179" s="246">
        <v>493.2</v>
      </c>
      <c r="DZ179" s="56">
        <v>3</v>
      </c>
      <c r="EB179" s="518" t="s">
        <v>700</v>
      </c>
      <c r="EE179" s="246">
        <v>510.1</v>
      </c>
      <c r="EF179" s="56">
        <v>3</v>
      </c>
      <c r="EH179" s="518" t="s">
        <v>687</v>
      </c>
      <c r="EK179" s="246">
        <v>0</v>
      </c>
      <c r="EL179" s="56">
        <v>0</v>
      </c>
      <c r="EN179" s="518" t="s">
        <v>2725</v>
      </c>
      <c r="EQ179" s="246">
        <v>63.000000000000007</v>
      </c>
      <c r="ER179" s="56">
        <v>1</v>
      </c>
      <c r="ET179" s="518" t="s">
        <v>2202</v>
      </c>
      <c r="EW179" s="246">
        <v>404.6</v>
      </c>
      <c r="EX179" s="56">
        <v>3</v>
      </c>
      <c r="EZ179" s="518" t="s">
        <v>1668</v>
      </c>
      <c r="FC179" s="246">
        <v>635.90000000000009</v>
      </c>
      <c r="FD179" s="56">
        <v>1</v>
      </c>
      <c r="FF179" s="518" t="s">
        <v>2216</v>
      </c>
      <c r="FI179" s="246">
        <v>272.3</v>
      </c>
      <c r="FJ179" s="56">
        <v>3</v>
      </c>
      <c r="FL179" s="518" t="s">
        <v>3659</v>
      </c>
      <c r="FO179" s="246">
        <v>172.5</v>
      </c>
      <c r="FP179" s="56">
        <v>0</v>
      </c>
      <c r="FR179" s="518" t="s">
        <v>2209</v>
      </c>
      <c r="FU179" s="246">
        <v>270.60000000000002</v>
      </c>
      <c r="FV179" s="56">
        <v>3</v>
      </c>
      <c r="FX179" s="480" t="s">
        <v>1668</v>
      </c>
      <c r="GA179" s="246">
        <v>398.6</v>
      </c>
      <c r="GB179" s="56">
        <v>2</v>
      </c>
      <c r="GD179" s="480" t="s">
        <v>3659</v>
      </c>
      <c r="GG179" s="246">
        <v>465.3</v>
      </c>
      <c r="GH179" s="56">
        <v>2</v>
      </c>
    </row>
    <row r="180" spans="1:220" ht="16.5">
      <c r="A180" s="480"/>
      <c r="D180" s="246"/>
      <c r="E180" s="56"/>
      <c r="G180" s="480"/>
      <c r="J180" s="246"/>
      <c r="K180" s="56"/>
      <c r="M180" s="480"/>
      <c r="P180" s="246"/>
      <c r="Q180" s="56"/>
      <c r="S180" s="480"/>
      <c r="V180" s="246"/>
      <c r="W180" s="56"/>
      <c r="Y180" s="517" t="s">
        <v>38</v>
      </c>
      <c r="Z180" s="525" t="s">
        <v>4018</v>
      </c>
      <c r="AD180" s="524">
        <f>$AR$379</f>
        <v>33</v>
      </c>
      <c r="AE180" s="314">
        <f>$E$379</f>
        <v>6602.3</v>
      </c>
      <c r="AH180" s="480"/>
      <c r="AK180" s="480"/>
      <c r="AN180" s="480"/>
      <c r="AQ180" s="480"/>
      <c r="AT180" s="480"/>
      <c r="AW180" s="480"/>
      <c r="AZ180" s="480"/>
      <c r="BC180" s="480"/>
      <c r="BF180" s="480"/>
      <c r="BI180" s="480"/>
      <c r="BN180" s="518"/>
      <c r="BQ180" s="28"/>
      <c r="BR180" s="56"/>
      <c r="BT180" s="518"/>
      <c r="BW180" s="28"/>
      <c r="BX180" s="56"/>
      <c r="BZ180" s="518"/>
      <c r="CC180" s="246"/>
      <c r="CD180" s="56"/>
      <c r="CF180" s="518"/>
      <c r="CI180" s="246"/>
      <c r="CJ180" s="56"/>
      <c r="CL180" s="518"/>
      <c r="CO180" s="246"/>
      <c r="CP180" s="56"/>
      <c r="CR180" s="518"/>
      <c r="CU180" s="246"/>
      <c r="CV180" s="56"/>
      <c r="CX180" s="518"/>
      <c r="DA180" s="246"/>
      <c r="DB180" s="56"/>
      <c r="DD180" s="518"/>
      <c r="DG180" s="246"/>
      <c r="DH180" s="56"/>
      <c r="DJ180" s="518"/>
      <c r="DM180" s="246"/>
      <c r="DN180" s="56"/>
      <c r="DP180" s="518"/>
      <c r="DS180" s="246"/>
      <c r="DT180" s="56"/>
      <c r="DV180" s="518"/>
      <c r="DW180"/>
      <c r="DY180" s="246"/>
      <c r="DZ180" s="56"/>
      <c r="EB180" s="518"/>
      <c r="EE180" s="246"/>
      <c r="EF180" s="56"/>
      <c r="EH180" s="518"/>
      <c r="EK180" s="246"/>
      <c r="EL180" s="56"/>
      <c r="EN180" s="518"/>
      <c r="EQ180" s="246"/>
      <c r="ER180" s="56"/>
      <c r="ET180" s="518"/>
      <c r="EW180" s="246"/>
      <c r="EX180" s="56"/>
      <c r="EZ180" s="518"/>
      <c r="FC180" s="246"/>
      <c r="FD180" s="56"/>
      <c r="FF180" s="518"/>
      <c r="FI180" s="246"/>
      <c r="FJ180" s="56"/>
      <c r="FL180" s="518"/>
      <c r="FO180" s="246"/>
      <c r="FP180" s="56"/>
      <c r="FR180" s="518"/>
      <c r="FU180" s="246"/>
      <c r="FV180" s="56"/>
      <c r="FX180" s="480"/>
      <c r="GA180" s="246"/>
      <c r="GB180" s="56"/>
      <c r="GD180" s="480"/>
      <c r="GG180" s="246"/>
      <c r="GH180" s="56"/>
    </row>
    <row r="181" spans="1:220" ht="16.5">
      <c r="A181" s="480" t="s">
        <v>3659</v>
      </c>
      <c r="D181" s="246">
        <f>'Punten per wedstrijd'!J180</f>
        <v>365.9</v>
      </c>
      <c r="E181" s="56">
        <v>1</v>
      </c>
      <c r="G181" s="480" t="s">
        <v>3649</v>
      </c>
      <c r="J181" s="246">
        <f>'Punten per wedstrijd'!J257</f>
        <v>448.59999999999991</v>
      </c>
      <c r="K181" s="56">
        <v>3</v>
      </c>
      <c r="M181" s="480" t="s">
        <v>704</v>
      </c>
      <c r="P181" s="246">
        <f>'Punten per wedstrijd'!N59</f>
        <v>498.5</v>
      </c>
      <c r="Q181" s="56">
        <v>2</v>
      </c>
      <c r="S181" s="480" t="s">
        <v>1668</v>
      </c>
      <c r="V181" s="246">
        <f>'Punten per wedstrijd'!N72</f>
        <v>238</v>
      </c>
      <c r="W181" s="56">
        <v>0</v>
      </c>
      <c r="Y181" s="517" t="s">
        <v>145</v>
      </c>
      <c r="Z181" s="525" t="s">
        <v>2270</v>
      </c>
      <c r="AD181" s="524">
        <f>$AR$333</f>
        <v>32</v>
      </c>
      <c r="AE181" s="314">
        <f>$E$333</f>
        <v>6326.7000000000007</v>
      </c>
      <c r="AH181" s="480" t="s">
        <v>2710</v>
      </c>
      <c r="AK181" s="480" t="s">
        <v>1668</v>
      </c>
      <c r="AN181" s="480" t="s">
        <v>33</v>
      </c>
      <c r="AQ181" s="480" t="s">
        <v>2713</v>
      </c>
      <c r="AT181" s="480" t="s">
        <v>687</v>
      </c>
      <c r="AW181" s="480" t="s">
        <v>2216</v>
      </c>
      <c r="AZ181" s="480" t="s">
        <v>2325</v>
      </c>
      <c r="BC181" s="480" t="s">
        <v>2216</v>
      </c>
      <c r="BF181" s="480" t="s">
        <v>1346</v>
      </c>
      <c r="BI181" s="480" t="s">
        <v>1668</v>
      </c>
      <c r="BN181" s="518" t="s">
        <v>2216</v>
      </c>
      <c r="BQ181" s="28">
        <v>265.5</v>
      </c>
      <c r="BR181" s="56">
        <v>3</v>
      </c>
      <c r="BT181" s="518" t="s">
        <v>180</v>
      </c>
      <c r="BW181" s="28">
        <v>461.5</v>
      </c>
      <c r="BX181" s="56">
        <v>1</v>
      </c>
      <c r="BZ181" s="518" t="s">
        <v>2209</v>
      </c>
      <c r="CC181" s="246">
        <v>150.4</v>
      </c>
      <c r="CD181" s="56">
        <v>3</v>
      </c>
      <c r="CF181" s="518" t="s">
        <v>1664</v>
      </c>
      <c r="CI181" s="246">
        <v>127.19999999999999</v>
      </c>
      <c r="CJ181" s="56">
        <v>3</v>
      </c>
      <c r="CL181" s="518" t="s">
        <v>1690</v>
      </c>
      <c r="CO181" s="246">
        <v>614.9</v>
      </c>
      <c r="CP181" s="56">
        <v>2</v>
      </c>
      <c r="CR181" s="518" t="s">
        <v>2197</v>
      </c>
      <c r="CU181" s="246">
        <v>86.399999999999991</v>
      </c>
      <c r="CV181" s="56">
        <v>2</v>
      </c>
      <c r="CX181" s="518" t="s">
        <v>2325</v>
      </c>
      <c r="DA181" s="246">
        <v>19.5</v>
      </c>
      <c r="DB181" s="56">
        <v>3</v>
      </c>
      <c r="DD181" s="518" t="s">
        <v>687</v>
      </c>
      <c r="DG181" s="246">
        <v>248.5</v>
      </c>
      <c r="DH181" s="56">
        <v>1</v>
      </c>
      <c r="DJ181" s="518" t="s">
        <v>704</v>
      </c>
      <c r="DM181" s="246">
        <v>126.4</v>
      </c>
      <c r="DN181" s="56">
        <v>3</v>
      </c>
      <c r="DP181" s="518" t="s">
        <v>2202</v>
      </c>
      <c r="DS181" s="246">
        <v>236</v>
      </c>
      <c r="DT181" s="56">
        <v>1</v>
      </c>
      <c r="DV181" s="518" t="s">
        <v>3645</v>
      </c>
      <c r="DW181"/>
      <c r="DY181" s="246">
        <v>358.20000000000005</v>
      </c>
      <c r="DZ181" s="56">
        <v>2</v>
      </c>
      <c r="EB181" s="518" t="s">
        <v>3645</v>
      </c>
      <c r="EE181" s="246">
        <v>290.5</v>
      </c>
      <c r="EF181" s="56">
        <v>0</v>
      </c>
      <c r="EH181" s="518" t="s">
        <v>2726</v>
      </c>
      <c r="EK181" s="246">
        <v>28.9</v>
      </c>
      <c r="EL181" s="56">
        <v>0</v>
      </c>
      <c r="EN181" s="518" t="s">
        <v>2209</v>
      </c>
      <c r="EQ181" s="246">
        <v>20.3</v>
      </c>
      <c r="ER181" s="56">
        <v>1</v>
      </c>
      <c r="ET181" s="518" t="s">
        <v>2197</v>
      </c>
      <c r="EW181" s="246">
        <v>605.75</v>
      </c>
      <c r="EX181" s="56">
        <v>2</v>
      </c>
      <c r="EZ181" s="518" t="s">
        <v>180</v>
      </c>
      <c r="FC181" s="246">
        <v>575.40000000000009</v>
      </c>
      <c r="FD181" s="56">
        <v>0</v>
      </c>
      <c r="FF181" s="518" t="s">
        <v>1664</v>
      </c>
      <c r="FI181" s="246">
        <v>145.5</v>
      </c>
      <c r="FJ181" s="56">
        <v>2</v>
      </c>
      <c r="FL181" s="518" t="s">
        <v>2710</v>
      </c>
      <c r="FO181" s="246">
        <v>227</v>
      </c>
      <c r="FP181" s="56">
        <v>3</v>
      </c>
      <c r="FR181" s="518" t="s">
        <v>2193</v>
      </c>
      <c r="FU181" s="246">
        <v>70</v>
      </c>
      <c r="FV181" s="56">
        <v>0</v>
      </c>
      <c r="FX181" s="480" t="s">
        <v>2201</v>
      </c>
      <c r="GA181" s="246">
        <v>371.7</v>
      </c>
      <c r="GB181" s="56">
        <v>3</v>
      </c>
      <c r="GD181" s="480" t="s">
        <v>33</v>
      </c>
      <c r="GG181" s="246">
        <v>451.1</v>
      </c>
      <c r="GH181" s="56">
        <v>0</v>
      </c>
    </row>
    <row r="182" spans="1:220" ht="16.5">
      <c r="A182" s="480" t="s">
        <v>704</v>
      </c>
      <c r="D182" s="246">
        <f>'Punten per wedstrijd'!J199</f>
        <v>454.2</v>
      </c>
      <c r="E182" s="56">
        <v>2</v>
      </c>
      <c r="G182" s="480" t="s">
        <v>700</v>
      </c>
      <c r="J182" s="246">
        <f>'Punten per wedstrijd'!J204</f>
        <v>212.5</v>
      </c>
      <c r="K182" s="56">
        <v>0</v>
      </c>
      <c r="M182" s="480" t="s">
        <v>2325</v>
      </c>
      <c r="P182" s="246">
        <f>'Punten per wedstrijd'!N61</f>
        <v>445.9</v>
      </c>
      <c r="Q182" s="56">
        <v>1</v>
      </c>
      <c r="S182" s="480" t="s">
        <v>2710</v>
      </c>
      <c r="V182" s="246">
        <f>'Punten per wedstrijd'!N138</f>
        <v>472.5</v>
      </c>
      <c r="W182" s="56">
        <v>3</v>
      </c>
      <c r="Y182" s="517" t="s">
        <v>146</v>
      </c>
      <c r="Z182" s="525" t="s">
        <v>4071</v>
      </c>
      <c r="AD182" s="524">
        <f>$AR$458</f>
        <v>30</v>
      </c>
      <c r="AE182" s="314">
        <f>$E$458</f>
        <v>7390.6</v>
      </c>
      <c r="AH182" s="480" t="s">
        <v>2713</v>
      </c>
      <c r="AK182" s="480" t="s">
        <v>675</v>
      </c>
      <c r="AN182" s="480" t="s">
        <v>1337</v>
      </c>
      <c r="AQ182" s="480" t="s">
        <v>1690</v>
      </c>
      <c r="AT182" s="480" t="s">
        <v>2201</v>
      </c>
      <c r="AW182" s="480" t="s">
        <v>675</v>
      </c>
      <c r="AZ182" s="480" t="s">
        <v>2193</v>
      </c>
      <c r="BC182" s="480" t="s">
        <v>3645</v>
      </c>
      <c r="BF182" s="480" t="s">
        <v>1337</v>
      </c>
      <c r="BI182" s="480" t="s">
        <v>1671</v>
      </c>
      <c r="BN182" s="518" t="s">
        <v>2726</v>
      </c>
      <c r="BQ182" s="28">
        <v>169.70000000000002</v>
      </c>
      <c r="BR182" s="56">
        <v>0</v>
      </c>
      <c r="BT182" s="518" t="s">
        <v>687</v>
      </c>
      <c r="BW182" s="28">
        <v>486.34999999999997</v>
      </c>
      <c r="BX182" s="56">
        <v>2</v>
      </c>
      <c r="BZ182" s="518" t="s">
        <v>3649</v>
      </c>
      <c r="CC182" s="246">
        <v>97</v>
      </c>
      <c r="CD182" s="56">
        <v>0</v>
      </c>
      <c r="CF182" s="518" t="s">
        <v>2725</v>
      </c>
      <c r="CI182" s="246">
        <v>89</v>
      </c>
      <c r="CJ182" s="56">
        <v>0</v>
      </c>
      <c r="CL182" s="518" t="s">
        <v>3645</v>
      </c>
      <c r="CO182" s="246">
        <v>510.1</v>
      </c>
      <c r="CP182" s="56">
        <v>1</v>
      </c>
      <c r="CR182" s="518" t="s">
        <v>2193</v>
      </c>
      <c r="CU182" s="246">
        <v>69.699999999999989</v>
      </c>
      <c r="CV182" s="56">
        <v>1</v>
      </c>
      <c r="CX182" s="518" t="s">
        <v>2209</v>
      </c>
      <c r="DA182" s="246">
        <v>0</v>
      </c>
      <c r="DB182" s="56">
        <v>0</v>
      </c>
      <c r="DD182" s="518" t="s">
        <v>3659</v>
      </c>
      <c r="DG182" s="246">
        <v>262</v>
      </c>
      <c r="DH182" s="56">
        <v>2</v>
      </c>
      <c r="DJ182" s="518" t="s">
        <v>2201</v>
      </c>
      <c r="DM182" s="246">
        <v>58.900000000000006</v>
      </c>
      <c r="DN182" s="56">
        <v>0</v>
      </c>
      <c r="DP182" s="518" t="s">
        <v>1337</v>
      </c>
      <c r="DS182" s="246">
        <v>260.7</v>
      </c>
      <c r="DT182" s="56">
        <v>2</v>
      </c>
      <c r="DV182" s="518" t="s">
        <v>3643</v>
      </c>
      <c r="DW182"/>
      <c r="DY182" s="246">
        <v>312.20000000000005</v>
      </c>
      <c r="DZ182" s="56">
        <v>1</v>
      </c>
      <c r="EB182" s="518" t="s">
        <v>1671</v>
      </c>
      <c r="EE182" s="246">
        <v>632.20000000000005</v>
      </c>
      <c r="EF182" s="56">
        <v>3</v>
      </c>
      <c r="EH182" s="518" t="s">
        <v>3649</v>
      </c>
      <c r="EK182" s="246">
        <v>44.699999999999996</v>
      </c>
      <c r="EL182" s="56">
        <v>3</v>
      </c>
      <c r="EN182" s="518" t="s">
        <v>2220</v>
      </c>
      <c r="EQ182" s="246">
        <v>22.5</v>
      </c>
      <c r="ER182" s="56">
        <v>2</v>
      </c>
      <c r="ET182" s="518" t="s">
        <v>2216</v>
      </c>
      <c r="EW182" s="246">
        <v>576.4</v>
      </c>
      <c r="EX182" s="56">
        <v>1</v>
      </c>
      <c r="EZ182" s="518" t="s">
        <v>704</v>
      </c>
      <c r="FC182" s="246">
        <v>952.99999999999989</v>
      </c>
      <c r="FD182" s="56">
        <v>3</v>
      </c>
      <c r="FF182" s="518" t="s">
        <v>2729</v>
      </c>
      <c r="FI182" s="246">
        <v>120</v>
      </c>
      <c r="FJ182" s="56">
        <v>1</v>
      </c>
      <c r="FL182" s="518" t="s">
        <v>2193</v>
      </c>
      <c r="FO182" s="246">
        <v>19.899999999999999</v>
      </c>
      <c r="FP182" s="56">
        <v>0</v>
      </c>
      <c r="FR182" s="518" t="s">
        <v>2734</v>
      </c>
      <c r="FU182" s="246">
        <v>334.8</v>
      </c>
      <c r="FV182" s="56">
        <v>3</v>
      </c>
      <c r="FX182" s="480" t="s">
        <v>1664</v>
      </c>
      <c r="GA182" s="246">
        <v>232.5</v>
      </c>
      <c r="GB182" s="56">
        <v>0</v>
      </c>
      <c r="GD182" s="480" t="s">
        <v>3643</v>
      </c>
      <c r="GG182" s="246">
        <v>634</v>
      </c>
      <c r="GH182" s="56">
        <v>3</v>
      </c>
    </row>
    <row r="183" spans="1:220" ht="16.5">
      <c r="A183" s="480"/>
      <c r="D183" s="246"/>
      <c r="E183" s="56"/>
      <c r="M183" s="480"/>
      <c r="P183" s="246"/>
      <c r="Q183" s="56"/>
      <c r="V183" s="246"/>
      <c r="W183" s="56"/>
      <c r="Y183" s="517" t="s">
        <v>147</v>
      </c>
      <c r="Z183" s="525" t="s">
        <v>4009</v>
      </c>
      <c r="AD183" s="524">
        <f>$AR$361</f>
        <v>30</v>
      </c>
      <c r="AE183" s="314">
        <f>$E$361</f>
        <v>6615.5</v>
      </c>
      <c r="AH183" s="480"/>
      <c r="AK183" s="480"/>
      <c r="AN183" s="480"/>
      <c r="AQ183" s="480"/>
      <c r="AT183" s="480"/>
      <c r="AW183" s="480"/>
      <c r="AZ183" s="480"/>
      <c r="BC183" s="480"/>
      <c r="BF183" s="480"/>
      <c r="BI183" s="480"/>
      <c r="BN183" s="518"/>
      <c r="BQ183" s="28"/>
      <c r="BR183" s="56"/>
      <c r="BT183" s="518"/>
      <c r="BW183" s="28"/>
      <c r="BX183" s="56"/>
      <c r="BZ183" s="518"/>
      <c r="CC183" s="246"/>
      <c r="CD183" s="56"/>
      <c r="CF183" s="518"/>
      <c r="CI183" s="246"/>
      <c r="CJ183" s="56"/>
      <c r="CL183" s="518"/>
      <c r="CO183" s="246"/>
      <c r="CP183" s="56"/>
      <c r="CR183" s="518"/>
      <c r="CU183" s="246"/>
      <c r="CV183" s="56"/>
      <c r="CX183" s="518"/>
      <c r="DA183" s="246"/>
      <c r="DB183" s="56"/>
      <c r="DD183" s="518"/>
      <c r="DG183" s="246"/>
      <c r="DH183" s="56"/>
      <c r="DJ183" s="518"/>
      <c r="DM183" s="246"/>
      <c r="DN183" s="56"/>
      <c r="DP183" s="518"/>
      <c r="DS183" s="246"/>
      <c r="DT183" s="56"/>
      <c r="DV183" s="518"/>
      <c r="DW183"/>
      <c r="DY183" s="246"/>
      <c r="DZ183" s="56"/>
      <c r="EB183" s="518"/>
      <c r="EE183" s="246"/>
      <c r="EF183" s="56"/>
      <c r="EH183" s="518"/>
      <c r="EK183" s="246"/>
      <c r="EL183" s="56"/>
      <c r="EN183" s="518"/>
      <c r="EQ183" s="246"/>
      <c r="ER183" s="56"/>
      <c r="ET183" s="518"/>
      <c r="EW183" s="246"/>
      <c r="EX183" s="56"/>
      <c r="EZ183" s="518"/>
      <c r="FC183" s="246"/>
      <c r="FD183" s="56"/>
      <c r="FF183" s="518"/>
      <c r="FI183" s="246"/>
      <c r="FJ183" s="56"/>
      <c r="FL183" s="518"/>
      <c r="FO183" s="246"/>
      <c r="FP183" s="56"/>
      <c r="FR183" s="518"/>
      <c r="FU183" s="246"/>
      <c r="FV183" s="56"/>
      <c r="FX183" s="480"/>
      <c r="GA183" s="246"/>
      <c r="GB183" s="56"/>
      <c r="GD183" s="480"/>
      <c r="GG183" s="246"/>
      <c r="GH183" s="56"/>
      <c r="GS183" s="246"/>
      <c r="GT183" s="56"/>
      <c r="HK183" s="246"/>
      <c r="HL183" s="56"/>
    </row>
    <row r="184" spans="1:220" ht="16.5">
      <c r="A184" s="480" t="s">
        <v>2209</v>
      </c>
      <c r="D184" s="246">
        <f>'Punten per wedstrijd'!J217</f>
        <v>386.7</v>
      </c>
      <c r="E184" s="56">
        <v>2</v>
      </c>
      <c r="M184" s="480" t="s">
        <v>1337</v>
      </c>
      <c r="P184" s="246">
        <f>'Punten per wedstrijd'!N8</f>
        <v>500</v>
      </c>
      <c r="Q184" s="56">
        <v>0</v>
      </c>
      <c r="V184" s="246"/>
      <c r="W184" s="56"/>
      <c r="Y184" s="517" t="s">
        <v>151</v>
      </c>
      <c r="Z184" s="525" t="s">
        <v>4050</v>
      </c>
      <c r="AD184" s="524">
        <f>$AR$424</f>
        <v>30</v>
      </c>
      <c r="AE184" s="314">
        <f>$E$424</f>
        <v>5955.2000000000007</v>
      </c>
      <c r="AH184" s="480" t="s">
        <v>2325</v>
      </c>
      <c r="AK184" s="480" t="s">
        <v>1664</v>
      </c>
      <c r="AN184" s="480" t="s">
        <v>3643</v>
      </c>
      <c r="AQ184" s="480" t="s">
        <v>2725</v>
      </c>
      <c r="AT184" s="480" t="s">
        <v>1690</v>
      </c>
      <c r="AW184" s="480" t="s">
        <v>2197</v>
      </c>
      <c r="AZ184" s="480" t="s">
        <v>1671</v>
      </c>
      <c r="BC184" s="480" t="s">
        <v>2729</v>
      </c>
      <c r="BF184" s="480" t="s">
        <v>700</v>
      </c>
      <c r="BI184" s="480" t="s">
        <v>2201</v>
      </c>
      <c r="BN184" s="518" t="s">
        <v>2734</v>
      </c>
      <c r="BQ184" s="28">
        <v>330.3</v>
      </c>
      <c r="BR184" s="56">
        <v>3</v>
      </c>
      <c r="BT184" s="518" t="s">
        <v>3649</v>
      </c>
      <c r="BW184" s="28">
        <v>312.10000000000002</v>
      </c>
      <c r="BX184" s="56">
        <v>2</v>
      </c>
      <c r="BZ184" s="518" t="s">
        <v>675</v>
      </c>
      <c r="CC184" s="246">
        <v>117.7</v>
      </c>
      <c r="CD184" s="56">
        <v>1</v>
      </c>
      <c r="CF184" s="518" t="s">
        <v>1668</v>
      </c>
      <c r="CI184" s="246">
        <v>99.9</v>
      </c>
      <c r="CJ184" s="56">
        <v>2</v>
      </c>
      <c r="CL184" s="518" t="s">
        <v>704</v>
      </c>
      <c r="CO184" s="246">
        <v>412</v>
      </c>
      <c r="CP184" s="56">
        <v>1</v>
      </c>
      <c r="CR184" s="518" t="s">
        <v>2201</v>
      </c>
      <c r="CU184" s="246">
        <v>131.5</v>
      </c>
      <c r="CV184" s="56">
        <v>3</v>
      </c>
      <c r="CX184" s="518" t="s">
        <v>2725</v>
      </c>
      <c r="DA184" s="246">
        <v>53.600000000000009</v>
      </c>
      <c r="DB184" s="56">
        <v>0</v>
      </c>
      <c r="DD184" s="518" t="s">
        <v>1351</v>
      </c>
      <c r="DG184" s="246">
        <v>268.5</v>
      </c>
      <c r="DH184" s="56">
        <v>1</v>
      </c>
      <c r="DJ184" s="518" t="s">
        <v>2193</v>
      </c>
      <c r="DM184" s="246">
        <v>64.599999999999994</v>
      </c>
      <c r="DN184" s="56">
        <v>0</v>
      </c>
      <c r="DP184" s="518" t="s">
        <v>2216</v>
      </c>
      <c r="DS184" s="246">
        <v>391.2</v>
      </c>
      <c r="DT184" s="56">
        <v>1</v>
      </c>
      <c r="DV184" s="518" t="s">
        <v>1337</v>
      </c>
      <c r="DW184"/>
      <c r="DY184" s="246">
        <v>383.7</v>
      </c>
      <c r="DZ184" s="56">
        <v>3</v>
      </c>
      <c r="EB184" s="518" t="s">
        <v>2217</v>
      </c>
      <c r="EE184" s="246">
        <v>730.7</v>
      </c>
      <c r="EF184" s="56">
        <v>3</v>
      </c>
      <c r="EH184" s="518" t="s">
        <v>33</v>
      </c>
      <c r="EK184" s="246">
        <v>0</v>
      </c>
      <c r="EL184" s="56">
        <v>0</v>
      </c>
      <c r="EN184" s="518" t="s">
        <v>675</v>
      </c>
      <c r="EQ184" s="246">
        <v>60</v>
      </c>
      <c r="ER184" s="56">
        <v>3</v>
      </c>
      <c r="ET184" s="518" t="s">
        <v>2725</v>
      </c>
      <c r="EW184" s="246">
        <v>640.40000000000009</v>
      </c>
      <c r="EX184" s="56">
        <v>1</v>
      </c>
      <c r="EZ184" s="518" t="s">
        <v>2202</v>
      </c>
      <c r="FC184" s="246">
        <v>583.79999999999995</v>
      </c>
      <c r="FD184" s="56">
        <v>2</v>
      </c>
      <c r="FF184" s="518" t="s">
        <v>700</v>
      </c>
      <c r="FI184" s="246">
        <v>246.5</v>
      </c>
      <c r="FJ184" s="56">
        <v>3</v>
      </c>
      <c r="FL184" s="518" t="s">
        <v>2209</v>
      </c>
      <c r="FO184" s="246">
        <v>431.1</v>
      </c>
      <c r="FP184" s="56">
        <v>3</v>
      </c>
      <c r="FR184" s="518" t="s">
        <v>1337</v>
      </c>
      <c r="FU184" s="246">
        <v>136.5</v>
      </c>
      <c r="FV184" s="56">
        <v>0</v>
      </c>
      <c r="FX184" s="480" t="s">
        <v>2216</v>
      </c>
      <c r="GA184" s="246">
        <v>318</v>
      </c>
      <c r="GB184" s="56">
        <v>0</v>
      </c>
      <c r="GD184" s="480" t="s">
        <v>1668</v>
      </c>
      <c r="GG184" s="246">
        <v>254</v>
      </c>
      <c r="GH184" s="56">
        <v>0</v>
      </c>
      <c r="GS184" s="246"/>
      <c r="GT184" s="56"/>
      <c r="HK184" s="246"/>
      <c r="HL184" s="56"/>
    </row>
    <row r="185" spans="1:220" ht="16.5">
      <c r="A185" s="480" t="s">
        <v>2217</v>
      </c>
      <c r="D185" s="246">
        <f>'Punten per wedstrijd'!J272</f>
        <v>331.2</v>
      </c>
      <c r="E185" s="56">
        <v>1</v>
      </c>
      <c r="M185" s="480" t="s">
        <v>2216</v>
      </c>
      <c r="P185" s="246">
        <f>'Punten per wedstrijd'!N44</f>
        <v>700.7</v>
      </c>
      <c r="Q185" s="56">
        <v>3</v>
      </c>
      <c r="V185" s="246"/>
      <c r="W185" s="56"/>
      <c r="Y185" s="517" t="s">
        <v>157</v>
      </c>
      <c r="Z185" s="525" t="s">
        <v>3009</v>
      </c>
      <c r="AD185" s="524">
        <f>$AR$371</f>
        <v>29</v>
      </c>
      <c r="AE185" s="314">
        <f>$E$371</f>
        <v>6122.2000000000007</v>
      </c>
      <c r="AH185" s="480" t="s">
        <v>33</v>
      </c>
      <c r="AK185" s="480" t="s">
        <v>1690</v>
      </c>
      <c r="AN185" s="480" t="s">
        <v>2220</v>
      </c>
      <c r="AQ185" s="480" t="s">
        <v>33</v>
      </c>
      <c r="AT185" s="480" t="s">
        <v>2217</v>
      </c>
      <c r="AW185" s="480" t="s">
        <v>1671</v>
      </c>
      <c r="AZ185" s="480" t="s">
        <v>1351</v>
      </c>
      <c r="BC185" s="480" t="s">
        <v>180</v>
      </c>
      <c r="BF185" s="480" t="s">
        <v>3646</v>
      </c>
      <c r="BI185" s="480" t="s">
        <v>3645</v>
      </c>
      <c r="BN185" s="518" t="s">
        <v>675</v>
      </c>
      <c r="BQ185" s="28">
        <v>101.1</v>
      </c>
      <c r="BR185" s="56">
        <v>0</v>
      </c>
      <c r="BT185" s="518" t="s">
        <v>2216</v>
      </c>
      <c r="BW185" s="28">
        <v>277.2</v>
      </c>
      <c r="BX185" s="56">
        <v>1</v>
      </c>
      <c r="BZ185" s="518" t="s">
        <v>1690</v>
      </c>
      <c r="CC185" s="246">
        <v>122.3</v>
      </c>
      <c r="CD185" s="56">
        <v>2</v>
      </c>
      <c r="CF185" s="518" t="s">
        <v>33</v>
      </c>
      <c r="CI185" s="246">
        <v>86.300000000000011</v>
      </c>
      <c r="CJ185" s="56">
        <v>1</v>
      </c>
      <c r="CL185" s="518" t="s">
        <v>2217</v>
      </c>
      <c r="CO185" s="246">
        <v>492.65000000000003</v>
      </c>
      <c r="CP185" s="56">
        <v>2</v>
      </c>
      <c r="CR185" s="518" t="s">
        <v>1671</v>
      </c>
      <c r="CU185" s="246">
        <v>21.6</v>
      </c>
      <c r="CV185" s="56">
        <v>0</v>
      </c>
      <c r="CX185" s="518" t="s">
        <v>2217</v>
      </c>
      <c r="DA185" s="246">
        <v>78.400000000000006</v>
      </c>
      <c r="DB185" s="56">
        <v>3</v>
      </c>
      <c r="DD185" s="518" t="s">
        <v>2197</v>
      </c>
      <c r="DG185" s="246">
        <v>305.90000000000003</v>
      </c>
      <c r="DH185" s="56">
        <v>2</v>
      </c>
      <c r="DJ185" s="518" t="s">
        <v>1664</v>
      </c>
      <c r="DM185" s="246">
        <v>149</v>
      </c>
      <c r="DN185" s="56">
        <v>3</v>
      </c>
      <c r="DP185" s="518" t="s">
        <v>700</v>
      </c>
      <c r="DS185" s="246">
        <v>431.5</v>
      </c>
      <c r="DT185" s="56">
        <v>2</v>
      </c>
      <c r="DV185" s="518" t="s">
        <v>11</v>
      </c>
      <c r="DW185"/>
      <c r="DY185" s="246">
        <v>271.10000000000002</v>
      </c>
      <c r="DZ185" s="56">
        <v>0</v>
      </c>
      <c r="EB185" s="518" t="s">
        <v>2193</v>
      </c>
      <c r="EE185" s="246">
        <v>550.80000000000007</v>
      </c>
      <c r="EF185" s="56">
        <v>0</v>
      </c>
      <c r="EH185" s="518" t="s">
        <v>2734</v>
      </c>
      <c r="EK185" s="246">
        <v>76.400000000000006</v>
      </c>
      <c r="EL185" s="56">
        <v>3</v>
      </c>
      <c r="EN185" s="518" t="s">
        <v>33</v>
      </c>
      <c r="EQ185" s="246">
        <v>21</v>
      </c>
      <c r="ER185" s="56">
        <v>0</v>
      </c>
      <c r="ET185" s="518" t="s">
        <v>675</v>
      </c>
      <c r="EW185" s="246">
        <v>674</v>
      </c>
      <c r="EX185" s="56">
        <v>2</v>
      </c>
      <c r="EZ185" s="518" t="s">
        <v>2325</v>
      </c>
      <c r="FC185" s="246">
        <v>522.80000000000007</v>
      </c>
      <c r="FD185" s="56">
        <v>1</v>
      </c>
      <c r="FF185" s="518" t="s">
        <v>1690</v>
      </c>
      <c r="FI185" s="246">
        <v>23.400000000000002</v>
      </c>
      <c r="FJ185" s="56">
        <v>0</v>
      </c>
      <c r="FL185" s="518" t="s">
        <v>11</v>
      </c>
      <c r="FO185" s="246">
        <v>29.6</v>
      </c>
      <c r="FP185" s="56">
        <v>0</v>
      </c>
      <c r="FR185" s="518" t="s">
        <v>2217</v>
      </c>
      <c r="FU185" s="246">
        <v>321.40000000000003</v>
      </c>
      <c r="FV185" s="56">
        <v>3</v>
      </c>
      <c r="FX185" s="480" t="s">
        <v>2713</v>
      </c>
      <c r="GA185" s="246">
        <v>451.1</v>
      </c>
      <c r="GB185" s="56">
        <v>3</v>
      </c>
      <c r="GD185" s="480" t="s">
        <v>2201</v>
      </c>
      <c r="GG185" s="246">
        <v>456.5</v>
      </c>
      <c r="GH185" s="56">
        <v>3</v>
      </c>
      <c r="GS185" s="246"/>
      <c r="GT185" s="56"/>
      <c r="HK185" s="246"/>
      <c r="HL185" s="56"/>
    </row>
    <row r="186" spans="1:220" ht="16.5">
      <c r="A186" s="480"/>
      <c r="M186" s="480"/>
      <c r="Y186" s="517" t="s">
        <v>159</v>
      </c>
      <c r="Z186" s="525" t="s">
        <v>4003</v>
      </c>
      <c r="AD186" s="524">
        <f>$AR$352</f>
        <v>29</v>
      </c>
      <c r="AE186" s="314">
        <f>$E$352</f>
        <v>5541.0999999999995</v>
      </c>
      <c r="AH186" s="480"/>
      <c r="AK186" s="480"/>
      <c r="AN186" s="480"/>
      <c r="AQ186" s="480"/>
      <c r="AT186" s="480"/>
      <c r="AW186" s="480"/>
      <c r="AZ186" s="480"/>
      <c r="BC186" s="480"/>
      <c r="BF186" s="480"/>
      <c r="BI186" s="480"/>
      <c r="BN186" s="518"/>
      <c r="BQ186" s="28"/>
      <c r="BR186" s="56"/>
      <c r="DW186"/>
    </row>
    <row r="187" spans="1:220" ht="16.5">
      <c r="D187" s="244"/>
      <c r="E187" s="506"/>
      <c r="Y187" s="517" t="s">
        <v>160</v>
      </c>
      <c r="Z187" s="525" t="s">
        <v>4010</v>
      </c>
      <c r="AD187" s="524">
        <f>$AR$363</f>
        <v>28</v>
      </c>
      <c r="AE187" s="314">
        <f>$E$363</f>
        <v>6734.2000000000007</v>
      </c>
      <c r="AH187" s="480" t="s">
        <v>1690</v>
      </c>
      <c r="AK187" s="480" t="s">
        <v>2729</v>
      </c>
      <c r="AN187" s="480" t="s">
        <v>180</v>
      </c>
      <c r="AQ187" s="480" t="s">
        <v>2197</v>
      </c>
      <c r="AT187" s="480" t="s">
        <v>2725</v>
      </c>
      <c r="AW187" s="480" t="s">
        <v>11</v>
      </c>
      <c r="AZ187" s="480" t="s">
        <v>3649</v>
      </c>
      <c r="BC187" s="480" t="s">
        <v>1351</v>
      </c>
      <c r="BF187" s="480" t="s">
        <v>2325</v>
      </c>
      <c r="BI187" s="480" t="s">
        <v>2710</v>
      </c>
      <c r="BN187" s="518" t="s">
        <v>1337</v>
      </c>
      <c r="BQ187" s="28">
        <v>403.4</v>
      </c>
      <c r="BR187" s="56">
        <v>3</v>
      </c>
      <c r="BT187" s="518" t="s">
        <v>2726</v>
      </c>
      <c r="BW187" s="28">
        <v>306.5</v>
      </c>
      <c r="BX187" s="56">
        <v>3</v>
      </c>
      <c r="BZ187" s="518" t="s">
        <v>2710</v>
      </c>
      <c r="CC187" s="246">
        <v>64.399999999999991</v>
      </c>
      <c r="CD187" s="56">
        <v>1</v>
      </c>
      <c r="CF187" s="518" t="s">
        <v>2217</v>
      </c>
      <c r="CI187" s="246">
        <v>78.499999999999986</v>
      </c>
      <c r="CJ187" s="56">
        <v>2</v>
      </c>
      <c r="CL187" s="518" t="s">
        <v>2734</v>
      </c>
      <c r="CO187" s="246">
        <v>595.4</v>
      </c>
      <c r="CP187" s="56">
        <v>1</v>
      </c>
      <c r="CR187" s="518" t="s">
        <v>1351</v>
      </c>
      <c r="CU187" s="246">
        <v>241.39999999999995</v>
      </c>
      <c r="CV187" s="56">
        <v>3</v>
      </c>
      <c r="CX187" s="518" t="s">
        <v>3645</v>
      </c>
      <c r="DA187" s="246">
        <v>49.7</v>
      </c>
      <c r="DB187" s="56">
        <v>0</v>
      </c>
      <c r="DD187" s="518" t="s">
        <v>2201</v>
      </c>
      <c r="DG187" s="246">
        <v>292</v>
      </c>
      <c r="DH187" s="56">
        <v>2</v>
      </c>
      <c r="DJ187" s="518" t="s">
        <v>3645</v>
      </c>
      <c r="DM187" s="246">
        <v>128.30000000000001</v>
      </c>
      <c r="DN187" s="56">
        <v>1</v>
      </c>
      <c r="DP187" s="518" t="s">
        <v>1664</v>
      </c>
      <c r="DS187" s="246">
        <v>453.3</v>
      </c>
      <c r="DT187" s="56">
        <v>2</v>
      </c>
      <c r="DV187" s="518" t="s">
        <v>180</v>
      </c>
      <c r="DW187"/>
      <c r="DY187" s="246">
        <v>779.19999999999993</v>
      </c>
      <c r="DZ187" s="56">
        <v>3</v>
      </c>
      <c r="EB187" s="518" t="s">
        <v>3643</v>
      </c>
      <c r="EE187" s="246">
        <v>806.4</v>
      </c>
      <c r="EF187" s="56">
        <v>3</v>
      </c>
      <c r="EH187" s="518" t="s">
        <v>3646</v>
      </c>
      <c r="EK187" s="246">
        <v>60</v>
      </c>
      <c r="EL187" s="56">
        <v>3</v>
      </c>
      <c r="EN187" s="518" t="s">
        <v>1668</v>
      </c>
      <c r="EQ187" s="246">
        <v>73.5</v>
      </c>
      <c r="ER187" s="56">
        <v>3</v>
      </c>
      <c r="ET187" s="518" t="s">
        <v>704</v>
      </c>
      <c r="EW187" s="246">
        <v>422.2</v>
      </c>
      <c r="EX187" s="56">
        <v>2</v>
      </c>
      <c r="EZ187" s="518" t="s">
        <v>687</v>
      </c>
      <c r="FC187" s="246">
        <v>812.5</v>
      </c>
      <c r="FD187" s="56">
        <v>3</v>
      </c>
      <c r="FF187" s="518" t="s">
        <v>33</v>
      </c>
      <c r="FI187" s="246">
        <v>120</v>
      </c>
      <c r="FJ187" s="56">
        <v>3</v>
      </c>
      <c r="FL187" s="518" t="s">
        <v>1671</v>
      </c>
      <c r="FO187" s="246">
        <v>208.1</v>
      </c>
      <c r="FP187" s="56">
        <v>0</v>
      </c>
      <c r="FR187" s="518" t="s">
        <v>3646</v>
      </c>
      <c r="FU187" s="246">
        <v>148.30000000000001</v>
      </c>
      <c r="FV187" s="56">
        <v>3</v>
      </c>
      <c r="FX187" s="480" t="s">
        <v>2726</v>
      </c>
      <c r="GA187" s="246">
        <v>347.5</v>
      </c>
      <c r="GB187" s="56">
        <v>0</v>
      </c>
      <c r="GD187" s="480" t="s">
        <v>1346</v>
      </c>
      <c r="GG187" s="246">
        <v>298.8</v>
      </c>
      <c r="GH187" s="56">
        <v>0</v>
      </c>
    </row>
    <row r="188" spans="1:220" ht="16.5">
      <c r="D188" s="244"/>
      <c r="E188" s="506"/>
      <c r="Y188" s="517" t="s">
        <v>161</v>
      </c>
      <c r="Z188" s="525" t="s">
        <v>3008</v>
      </c>
      <c r="AD188" s="524">
        <f>$AR$453</f>
        <v>28</v>
      </c>
      <c r="AE188" s="314">
        <f>$E$453</f>
        <v>6061.9000000000005</v>
      </c>
      <c r="AH188" s="480" t="s">
        <v>11</v>
      </c>
      <c r="AK188" s="480" t="s">
        <v>687</v>
      </c>
      <c r="AN188" s="480" t="s">
        <v>11</v>
      </c>
      <c r="AQ188" s="480" t="s">
        <v>3649</v>
      </c>
      <c r="AT188" s="480" t="s">
        <v>1337</v>
      </c>
      <c r="AW188" s="480" t="s">
        <v>3649</v>
      </c>
      <c r="AZ188" s="480" t="s">
        <v>1664</v>
      </c>
      <c r="BC188" s="480" t="s">
        <v>3659</v>
      </c>
      <c r="BF188" s="480" t="s">
        <v>1351</v>
      </c>
      <c r="BI188" s="480" t="s">
        <v>675</v>
      </c>
      <c r="BN188" s="518" t="s">
        <v>3646</v>
      </c>
      <c r="BQ188" s="28">
        <v>61.1</v>
      </c>
      <c r="BR188" s="56">
        <v>0</v>
      </c>
      <c r="BT188" s="518" t="s">
        <v>2209</v>
      </c>
      <c r="BW188" s="28">
        <v>170.5</v>
      </c>
      <c r="BX188" s="56">
        <v>0</v>
      </c>
      <c r="BZ188" s="518" t="s">
        <v>180</v>
      </c>
      <c r="CC188" s="246">
        <v>79.8</v>
      </c>
      <c r="CD188" s="56">
        <v>2</v>
      </c>
      <c r="CF188" s="518" t="s">
        <v>2325</v>
      </c>
      <c r="CI188" s="246">
        <v>71.5</v>
      </c>
      <c r="CJ188" s="56">
        <v>1</v>
      </c>
      <c r="CL188" s="518" t="s">
        <v>2202</v>
      </c>
      <c r="CO188" s="246">
        <v>620.69999999999993</v>
      </c>
      <c r="CP188" s="56">
        <v>2</v>
      </c>
      <c r="CR188" s="518" t="s">
        <v>2220</v>
      </c>
      <c r="CU188" s="246">
        <v>128.20000000000002</v>
      </c>
      <c r="CV188" s="56">
        <v>0</v>
      </c>
      <c r="CX188" s="518" t="s">
        <v>180</v>
      </c>
      <c r="DA188" s="246">
        <v>83.8</v>
      </c>
      <c r="DB188" s="56">
        <v>3</v>
      </c>
      <c r="DD188" s="518" t="s">
        <v>2325</v>
      </c>
      <c r="DG188" s="246">
        <v>281</v>
      </c>
      <c r="DH188" s="56">
        <v>1</v>
      </c>
      <c r="DJ188" s="518" t="s">
        <v>2726</v>
      </c>
      <c r="DM188" s="246">
        <v>136.4</v>
      </c>
      <c r="DN188" s="56">
        <v>2</v>
      </c>
      <c r="DP188" s="518" t="s">
        <v>2197</v>
      </c>
      <c r="DS188" s="246">
        <v>409.50000000000006</v>
      </c>
      <c r="DT188" s="56">
        <v>1</v>
      </c>
      <c r="DV188" s="518" t="s">
        <v>3649</v>
      </c>
      <c r="DW188"/>
      <c r="DY188" s="246">
        <v>313.40000000000003</v>
      </c>
      <c r="DZ188" s="56">
        <v>0</v>
      </c>
      <c r="EB188" s="518" t="s">
        <v>180</v>
      </c>
      <c r="EE188" s="246">
        <v>580.9</v>
      </c>
      <c r="EF188" s="56">
        <v>0</v>
      </c>
      <c r="EH188" s="518" t="s">
        <v>2209</v>
      </c>
      <c r="EK188" s="246">
        <v>42.8</v>
      </c>
      <c r="EL188" s="56">
        <v>0</v>
      </c>
      <c r="EN188" s="518" t="s">
        <v>1664</v>
      </c>
      <c r="EQ188" s="246">
        <v>16.5</v>
      </c>
      <c r="ER188" s="56">
        <v>0</v>
      </c>
      <c r="ET188" s="518" t="s">
        <v>3645</v>
      </c>
      <c r="EW188" s="246">
        <v>401.6</v>
      </c>
      <c r="EX188" s="56">
        <v>1</v>
      </c>
      <c r="EZ188" s="518" t="s">
        <v>2220</v>
      </c>
      <c r="FC188" s="246">
        <v>238.09999999999997</v>
      </c>
      <c r="FD188" s="56">
        <v>0</v>
      </c>
      <c r="FF188" s="518" t="s">
        <v>180</v>
      </c>
      <c r="FI188" s="246">
        <v>52.5</v>
      </c>
      <c r="FJ188" s="56">
        <v>0</v>
      </c>
      <c r="FL188" s="518" t="s">
        <v>1337</v>
      </c>
      <c r="FO188" s="246">
        <v>329.45000000000005</v>
      </c>
      <c r="FP188" s="56">
        <v>3</v>
      </c>
      <c r="FR188" s="518" t="s">
        <v>1690</v>
      </c>
      <c r="FU188" s="246">
        <v>97.5</v>
      </c>
      <c r="FV188" s="56">
        <v>0</v>
      </c>
      <c r="FX188" s="480" t="s">
        <v>2725</v>
      </c>
      <c r="GA188" s="246">
        <v>513.6</v>
      </c>
      <c r="GB188" s="56">
        <v>3</v>
      </c>
      <c r="GD188" s="480" t="s">
        <v>2202</v>
      </c>
      <c r="GG188" s="246">
        <v>591</v>
      </c>
      <c r="GH188" s="56">
        <v>3</v>
      </c>
    </row>
    <row r="189" spans="1:220" ht="16.5">
      <c r="D189" s="244"/>
      <c r="E189" s="506"/>
      <c r="Y189" s="517" t="s">
        <v>163</v>
      </c>
      <c r="Z189" s="525" t="s">
        <v>1786</v>
      </c>
      <c r="AD189" s="524">
        <f>$AR$425</f>
        <v>26</v>
      </c>
      <c r="AE189" s="314">
        <f>$E$425</f>
        <v>5268.2500000000009</v>
      </c>
      <c r="AH189" s="480"/>
      <c r="AK189" s="480"/>
      <c r="AN189" s="480"/>
      <c r="AQ189" s="480"/>
      <c r="AT189" s="480"/>
      <c r="AW189" s="480"/>
      <c r="AZ189" s="480"/>
      <c r="BC189" s="480"/>
      <c r="BF189" s="480"/>
      <c r="BI189" s="480"/>
      <c r="BN189" s="518"/>
      <c r="BQ189" s="28"/>
      <c r="BR189" s="56"/>
      <c r="BT189" s="518"/>
      <c r="BW189" s="28"/>
      <c r="BX189" s="56"/>
      <c r="BZ189" s="518"/>
      <c r="CC189" s="246"/>
      <c r="CD189" s="56"/>
      <c r="CF189" s="518"/>
      <c r="CI189" s="246"/>
      <c r="CJ189" s="56"/>
      <c r="CL189" s="518"/>
      <c r="CO189" s="246"/>
      <c r="CP189" s="56"/>
      <c r="CR189" s="518"/>
      <c r="CU189" s="246"/>
      <c r="CV189" s="56"/>
      <c r="CX189" s="518"/>
      <c r="DA189" s="246"/>
      <c r="DB189" s="56"/>
      <c r="DD189" s="518"/>
      <c r="DG189" s="246"/>
      <c r="DH189" s="56"/>
      <c r="DJ189" s="518"/>
      <c r="DM189" s="246"/>
      <c r="DN189" s="56"/>
      <c r="DP189" s="518"/>
      <c r="DS189" s="246"/>
      <c r="DT189" s="56"/>
      <c r="DV189" s="518"/>
      <c r="DW189"/>
      <c r="DY189" s="246"/>
      <c r="DZ189" s="56"/>
      <c r="EB189" s="518"/>
      <c r="EE189" s="246"/>
      <c r="EF189" s="56"/>
      <c r="EH189" s="518"/>
      <c r="EK189" s="246"/>
      <c r="EL189" s="56"/>
      <c r="EN189" s="518"/>
      <c r="EQ189" s="246"/>
      <c r="ER189" s="56"/>
      <c r="ET189" s="518"/>
      <c r="EW189" s="246"/>
      <c r="EX189" s="56"/>
      <c r="EZ189" s="518"/>
      <c r="FC189" s="246"/>
      <c r="FD189" s="56"/>
      <c r="FF189" s="518"/>
      <c r="FI189" s="246"/>
      <c r="FJ189" s="56"/>
      <c r="FL189" s="518"/>
      <c r="FO189" s="246"/>
      <c r="FP189" s="56"/>
      <c r="FR189" s="518"/>
      <c r="FU189" s="246"/>
      <c r="FV189" s="56"/>
      <c r="FX189" s="480"/>
      <c r="GA189" s="246"/>
      <c r="GB189" s="56"/>
      <c r="GD189" s="480"/>
      <c r="GG189" s="246"/>
      <c r="GH189" s="56"/>
    </row>
    <row r="190" spans="1:220" ht="16.5">
      <c r="D190" s="244"/>
      <c r="E190" s="506"/>
      <c r="Y190" s="517" t="s">
        <v>274</v>
      </c>
      <c r="Z190" s="525" t="s">
        <v>2263</v>
      </c>
      <c r="AD190" s="524">
        <f>$AR$359</f>
        <v>25</v>
      </c>
      <c r="AE190" s="314">
        <f>$E$359</f>
        <v>6749.8499999999995</v>
      </c>
      <c r="AH190" s="480" t="s">
        <v>687</v>
      </c>
      <c r="AK190" s="480" t="s">
        <v>3646</v>
      </c>
      <c r="AN190" s="480" t="s">
        <v>687</v>
      </c>
      <c r="AQ190" s="480" t="s">
        <v>1664</v>
      </c>
      <c r="AT190" s="480" t="s">
        <v>675</v>
      </c>
      <c r="AW190" s="480" t="s">
        <v>2729</v>
      </c>
      <c r="AZ190" s="480" t="s">
        <v>3643</v>
      </c>
      <c r="BC190" s="480" t="s">
        <v>11</v>
      </c>
      <c r="BF190" s="480" t="s">
        <v>3649</v>
      </c>
      <c r="BI190" s="480" t="s">
        <v>2193</v>
      </c>
      <c r="BN190" s="518" t="s">
        <v>2325</v>
      </c>
      <c r="BQ190" s="28">
        <v>233.99999999999997</v>
      </c>
      <c r="BR190" s="56">
        <v>3</v>
      </c>
      <c r="BT190" s="518" t="s">
        <v>2220</v>
      </c>
      <c r="BW190" s="28">
        <v>205</v>
      </c>
      <c r="BX190" s="56">
        <v>3</v>
      </c>
      <c r="BZ190" s="518" t="s">
        <v>3646</v>
      </c>
      <c r="CC190" s="246">
        <v>135.30000000000001</v>
      </c>
      <c r="CD190" s="56">
        <v>0</v>
      </c>
      <c r="CF190" s="518" t="s">
        <v>3643</v>
      </c>
      <c r="CI190" s="246">
        <v>84.1</v>
      </c>
      <c r="CJ190" s="56">
        <v>1</v>
      </c>
      <c r="CL190" s="518" t="s">
        <v>1337</v>
      </c>
      <c r="CO190" s="246">
        <v>440.9</v>
      </c>
      <c r="CP190" s="56">
        <v>3</v>
      </c>
      <c r="CR190" s="518" t="s">
        <v>2726</v>
      </c>
      <c r="CU190" s="246">
        <v>145.19999999999999</v>
      </c>
      <c r="CV190" s="56">
        <v>0</v>
      </c>
      <c r="CX190" s="518" t="s">
        <v>704</v>
      </c>
      <c r="DA190" s="246">
        <v>20.200000000000003</v>
      </c>
      <c r="DB190" s="56">
        <v>0</v>
      </c>
      <c r="DD190" s="518" t="s">
        <v>2216</v>
      </c>
      <c r="DG190" s="246">
        <v>287</v>
      </c>
      <c r="DH190" s="56">
        <v>3</v>
      </c>
      <c r="DJ190" s="518" t="s">
        <v>2220</v>
      </c>
      <c r="DM190" s="246">
        <v>133.1</v>
      </c>
      <c r="DN190" s="56">
        <v>3</v>
      </c>
      <c r="DP190" s="518" t="s">
        <v>2201</v>
      </c>
      <c r="DS190" s="246">
        <v>268.5</v>
      </c>
      <c r="DT190" s="56">
        <v>0</v>
      </c>
      <c r="DV190" s="518" t="s">
        <v>33</v>
      </c>
      <c r="DW190"/>
      <c r="DY190" s="246">
        <v>347.19999999999993</v>
      </c>
      <c r="DZ190" s="56">
        <v>2</v>
      </c>
      <c r="EB190" s="518" t="s">
        <v>2713</v>
      </c>
      <c r="EE190" s="246">
        <v>707.3</v>
      </c>
      <c r="EF190" s="56">
        <v>3</v>
      </c>
      <c r="EH190" s="518" t="s">
        <v>704</v>
      </c>
      <c r="EK190" s="246">
        <v>14.3</v>
      </c>
      <c r="EL190" s="56">
        <v>0</v>
      </c>
      <c r="EN190" s="518" t="s">
        <v>2713</v>
      </c>
      <c r="EQ190" s="246">
        <v>18</v>
      </c>
      <c r="ER190" s="56">
        <v>0</v>
      </c>
      <c r="ET190" s="518" t="s">
        <v>1337</v>
      </c>
      <c r="EW190" s="246">
        <v>496.9</v>
      </c>
      <c r="EX190" s="56">
        <v>3</v>
      </c>
      <c r="EZ190" s="518" t="s">
        <v>2217</v>
      </c>
      <c r="FC190" s="246">
        <v>155.19999999999999</v>
      </c>
      <c r="FD190" s="56">
        <v>0</v>
      </c>
      <c r="FF190" s="518" t="s">
        <v>1668</v>
      </c>
      <c r="FI190" s="246">
        <v>211.8</v>
      </c>
      <c r="FJ190" s="56">
        <v>3</v>
      </c>
      <c r="FL190" s="518" t="s">
        <v>2202</v>
      </c>
      <c r="FO190" s="246">
        <v>346.4</v>
      </c>
      <c r="FP190" s="56">
        <v>3</v>
      </c>
      <c r="FR190" s="518" t="s">
        <v>11</v>
      </c>
      <c r="FU190" s="246">
        <v>130.4</v>
      </c>
      <c r="FV190" s="56">
        <v>0</v>
      </c>
      <c r="FX190" s="480" t="s">
        <v>3649</v>
      </c>
      <c r="GA190" s="246">
        <v>489.1</v>
      </c>
      <c r="GB190" s="56">
        <v>3</v>
      </c>
      <c r="GD190" s="480" t="s">
        <v>2220</v>
      </c>
      <c r="GG190" s="246">
        <v>475.4</v>
      </c>
      <c r="GH190" s="56">
        <v>3</v>
      </c>
    </row>
    <row r="191" spans="1:220" ht="16.5">
      <c r="D191" s="244"/>
      <c r="E191" s="506"/>
      <c r="Y191" s="517" t="s">
        <v>275</v>
      </c>
      <c r="Z191" s="525" t="s">
        <v>4045</v>
      </c>
      <c r="AD191" s="524">
        <f>$AR$415</f>
        <v>24</v>
      </c>
      <c r="AE191" s="314">
        <f>$E$415</f>
        <v>6765.1500000000024</v>
      </c>
      <c r="AH191" s="480" t="s">
        <v>2217</v>
      </c>
      <c r="AK191" s="480" t="s">
        <v>3643</v>
      </c>
      <c r="AN191" s="480" t="s">
        <v>2216</v>
      </c>
      <c r="AQ191" s="480" t="s">
        <v>180</v>
      </c>
      <c r="AT191" s="480" t="s">
        <v>2729</v>
      </c>
      <c r="AW191" s="480" t="s">
        <v>1690</v>
      </c>
      <c r="AZ191" s="480" t="s">
        <v>11</v>
      </c>
      <c r="BC191" s="480" t="s">
        <v>1671</v>
      </c>
      <c r="BF191" s="480" t="s">
        <v>2713</v>
      </c>
      <c r="BI191" s="480" t="s">
        <v>2725</v>
      </c>
      <c r="BN191" s="518" t="s">
        <v>1664</v>
      </c>
      <c r="BQ191" s="28">
        <v>129.30000000000001</v>
      </c>
      <c r="BR191" s="56">
        <v>0</v>
      </c>
      <c r="BT191" s="518" t="s">
        <v>3646</v>
      </c>
      <c r="BW191" s="28">
        <v>75.5</v>
      </c>
      <c r="BX191" s="56">
        <v>0</v>
      </c>
      <c r="BZ191" s="518" t="s">
        <v>2193</v>
      </c>
      <c r="CC191" s="246">
        <v>190.9</v>
      </c>
      <c r="CD191" s="56">
        <v>3</v>
      </c>
      <c r="CF191" s="518" t="s">
        <v>2209</v>
      </c>
      <c r="CI191" s="246">
        <v>97.800000000000011</v>
      </c>
      <c r="CJ191" s="56">
        <v>2</v>
      </c>
      <c r="CL191" s="518" t="s">
        <v>2193</v>
      </c>
      <c r="CO191" s="246">
        <v>119.00000000000001</v>
      </c>
      <c r="CP191" s="56">
        <v>0</v>
      </c>
      <c r="CR191" s="518" t="s">
        <v>2734</v>
      </c>
      <c r="CU191" s="246">
        <v>229.20000000000002</v>
      </c>
      <c r="CV191" s="56">
        <v>3</v>
      </c>
      <c r="CX191" s="518" t="s">
        <v>2216</v>
      </c>
      <c r="DA191" s="246">
        <v>80.8</v>
      </c>
      <c r="DB191" s="56">
        <v>3</v>
      </c>
      <c r="DD191" s="518" t="s">
        <v>33</v>
      </c>
      <c r="DG191" s="246">
        <v>202.39999999999998</v>
      </c>
      <c r="DH191" s="56">
        <v>0</v>
      </c>
      <c r="DJ191" s="518" t="s">
        <v>1668</v>
      </c>
      <c r="DM191" s="246">
        <v>71.8</v>
      </c>
      <c r="DN191" s="56">
        <v>0</v>
      </c>
      <c r="DP191" s="518" t="s">
        <v>33</v>
      </c>
      <c r="DS191" s="246">
        <v>395.4</v>
      </c>
      <c r="DT191" s="56">
        <v>3</v>
      </c>
      <c r="DV191" s="518" t="s">
        <v>687</v>
      </c>
      <c r="DW191"/>
      <c r="DY191" s="246">
        <v>332.5</v>
      </c>
      <c r="DZ191" s="56">
        <v>1</v>
      </c>
      <c r="EB191" s="518" t="s">
        <v>2197</v>
      </c>
      <c r="EE191" s="246">
        <v>400.90000000000003</v>
      </c>
      <c r="EF191" s="56">
        <v>0</v>
      </c>
      <c r="EH191" s="518" t="s">
        <v>675</v>
      </c>
      <c r="EK191" s="246">
        <v>52</v>
      </c>
      <c r="EL191" s="56">
        <v>3</v>
      </c>
      <c r="EN191" s="518" t="s">
        <v>11</v>
      </c>
      <c r="EQ191" s="246">
        <v>57</v>
      </c>
      <c r="ER191" s="56">
        <v>3</v>
      </c>
      <c r="ET191" s="518" t="s">
        <v>1668</v>
      </c>
      <c r="EW191" s="246">
        <v>395</v>
      </c>
      <c r="EX191" s="56">
        <v>0</v>
      </c>
      <c r="EZ191" s="518" t="s">
        <v>1664</v>
      </c>
      <c r="FC191" s="246">
        <v>518.09999999999991</v>
      </c>
      <c r="FD191" s="56">
        <v>3</v>
      </c>
      <c r="FF191" s="518" t="s">
        <v>2217</v>
      </c>
      <c r="FI191" s="246">
        <v>60.900000000000006</v>
      </c>
      <c r="FJ191" s="56">
        <v>0</v>
      </c>
      <c r="FL191" s="518" t="s">
        <v>33</v>
      </c>
      <c r="FO191" s="246">
        <v>197.8</v>
      </c>
      <c r="FP191" s="56">
        <v>0</v>
      </c>
      <c r="FR191" s="518" t="s">
        <v>2201</v>
      </c>
      <c r="FU191" s="246">
        <v>286.60000000000002</v>
      </c>
      <c r="FV191" s="56">
        <v>3</v>
      </c>
      <c r="FX191" s="480" t="s">
        <v>33</v>
      </c>
      <c r="GA191" s="246">
        <v>210.79999999999998</v>
      </c>
      <c r="GB191" s="56">
        <v>0</v>
      </c>
      <c r="GD191" s="480" t="s">
        <v>3645</v>
      </c>
      <c r="GG191" s="246">
        <v>357.5</v>
      </c>
      <c r="GH191" s="56">
        <v>0</v>
      </c>
    </row>
    <row r="192" spans="1:220" ht="16.5">
      <c r="D192" s="244"/>
      <c r="E192" s="506"/>
      <c r="Y192" s="517" t="s">
        <v>276</v>
      </c>
      <c r="Z192" s="525" t="s">
        <v>1792</v>
      </c>
      <c r="AD192" s="524">
        <f>$AR$351</f>
        <v>24</v>
      </c>
      <c r="AE192" s="314">
        <f>$E$351</f>
        <v>6452.9000000000005</v>
      </c>
      <c r="AH192" s="480"/>
      <c r="AK192" s="480"/>
      <c r="AN192" s="480"/>
      <c r="AQ192" s="480"/>
      <c r="AT192" s="480"/>
      <c r="AW192" s="480"/>
      <c r="AZ192" s="480"/>
      <c r="BC192" s="480"/>
      <c r="BF192" s="480"/>
      <c r="BI192" s="480"/>
      <c r="BN192" s="518"/>
      <c r="BQ192" s="28"/>
      <c r="BR192" s="56"/>
      <c r="BT192" s="518"/>
      <c r="BW192" s="28"/>
      <c r="BX192" s="56"/>
      <c r="BZ192" s="518"/>
      <c r="CC192" s="246"/>
      <c r="CD192" s="56"/>
      <c r="CF192" s="518"/>
      <c r="CI192" s="246"/>
      <c r="CJ192" s="56"/>
      <c r="CL192" s="518"/>
      <c r="CO192" s="246"/>
      <c r="CP192" s="56"/>
      <c r="CR192" s="518"/>
      <c r="CU192" s="246"/>
      <c r="CV192" s="56"/>
      <c r="CX192" s="518"/>
      <c r="DA192" s="246"/>
      <c r="DB192" s="56"/>
      <c r="DD192" s="518"/>
      <c r="DG192" s="246"/>
      <c r="DH192" s="56"/>
      <c r="DJ192" s="518"/>
      <c r="DM192" s="246"/>
      <c r="DN192" s="56"/>
      <c r="DP192" s="518"/>
      <c r="DS192" s="246"/>
      <c r="DT192" s="56"/>
      <c r="DV192" s="518"/>
      <c r="DW192"/>
      <c r="DY192" s="246"/>
      <c r="DZ192" s="56"/>
      <c r="EB192" s="518"/>
      <c r="EE192" s="246"/>
      <c r="EF192" s="56"/>
      <c r="EH192" s="518"/>
      <c r="EK192" s="246"/>
      <c r="EL192" s="56"/>
      <c r="EN192" s="518"/>
      <c r="EQ192" s="246"/>
      <c r="ER192" s="56"/>
      <c r="ET192" s="518"/>
      <c r="EW192" s="246"/>
      <c r="EX192" s="56"/>
      <c r="EZ192" s="518"/>
      <c r="FC192" s="246"/>
      <c r="FD192" s="56"/>
      <c r="FF192" s="518"/>
      <c r="FI192" s="246"/>
      <c r="FJ192" s="56"/>
      <c r="FL192" s="518"/>
      <c r="FO192" s="246"/>
      <c r="FP192" s="56"/>
      <c r="FR192" s="518"/>
      <c r="FU192" s="246"/>
      <c r="FV192" s="56"/>
      <c r="FX192" s="480"/>
      <c r="GA192" s="246"/>
      <c r="GB192" s="56"/>
      <c r="GD192" s="480"/>
      <c r="GG192" s="246"/>
      <c r="GH192" s="56"/>
    </row>
    <row r="193" spans="25:190" ht="16.5">
      <c r="Y193" s="517" t="s">
        <v>277</v>
      </c>
      <c r="Z193" s="525" t="s">
        <v>4030</v>
      </c>
      <c r="AD193" s="524">
        <f>$AR$388</f>
        <v>20</v>
      </c>
      <c r="AE193" s="314">
        <f>$E$388</f>
        <v>3328.5</v>
      </c>
      <c r="AH193" s="480" t="s">
        <v>2209</v>
      </c>
      <c r="AK193" s="480" t="s">
        <v>1346</v>
      </c>
      <c r="AN193" s="480" t="s">
        <v>1671</v>
      </c>
      <c r="AQ193" s="480" t="s">
        <v>3646</v>
      </c>
      <c r="AT193" s="480" t="s">
        <v>180</v>
      </c>
      <c r="AW193" s="480" t="s">
        <v>2713</v>
      </c>
      <c r="AZ193" s="480" t="s">
        <v>3659</v>
      </c>
      <c r="BC193" s="480" t="s">
        <v>2217</v>
      </c>
      <c r="BF193" s="480" t="s">
        <v>2726</v>
      </c>
      <c r="BI193" s="480" t="s">
        <v>1664</v>
      </c>
      <c r="BN193" s="518" t="s">
        <v>33</v>
      </c>
      <c r="BQ193" s="28">
        <v>295.60000000000002</v>
      </c>
      <c r="BR193" s="56">
        <v>3</v>
      </c>
      <c r="BT193" s="518" t="s">
        <v>1690</v>
      </c>
      <c r="BW193" s="28">
        <v>211.5</v>
      </c>
      <c r="BX193" s="56">
        <v>0</v>
      </c>
      <c r="BZ193" s="518" t="s">
        <v>2734</v>
      </c>
      <c r="CC193" s="246">
        <v>103.6</v>
      </c>
      <c r="CD193" s="56">
        <v>3</v>
      </c>
      <c r="CF193" s="518" t="s">
        <v>2202</v>
      </c>
      <c r="CI193" s="246">
        <v>114</v>
      </c>
      <c r="CJ193" s="56">
        <v>3</v>
      </c>
      <c r="CL193" s="518" t="s">
        <v>2220</v>
      </c>
      <c r="CO193" s="246">
        <v>350.9</v>
      </c>
      <c r="CP193" s="56">
        <v>2</v>
      </c>
      <c r="CR193" s="518" t="s">
        <v>3649</v>
      </c>
      <c r="CU193" s="246">
        <v>227.3</v>
      </c>
      <c r="CV193" s="56">
        <v>3</v>
      </c>
      <c r="CX193" s="518" t="s">
        <v>1671</v>
      </c>
      <c r="DA193" s="246">
        <v>16</v>
      </c>
      <c r="DB193" s="56">
        <v>0</v>
      </c>
      <c r="DD193" s="518" t="s">
        <v>1668</v>
      </c>
      <c r="DG193" s="246">
        <v>208.6</v>
      </c>
      <c r="DH193" s="56">
        <v>3</v>
      </c>
      <c r="DJ193" s="518" t="s">
        <v>1346</v>
      </c>
      <c r="DM193" s="246">
        <v>93.600000000000009</v>
      </c>
      <c r="DN193" s="56">
        <v>3</v>
      </c>
      <c r="DP193" s="518" t="s">
        <v>2710</v>
      </c>
      <c r="DS193" s="246">
        <v>467</v>
      </c>
      <c r="DT193" s="56">
        <v>3</v>
      </c>
      <c r="DV193" s="518" t="s">
        <v>2325</v>
      </c>
      <c r="DW193"/>
      <c r="DY193" s="246">
        <v>778.9</v>
      </c>
      <c r="DZ193" s="56">
        <v>3</v>
      </c>
      <c r="EB193" s="518" t="s">
        <v>1664</v>
      </c>
      <c r="EE193" s="246">
        <v>696.80000000000007</v>
      </c>
      <c r="EF193" s="56">
        <v>1</v>
      </c>
      <c r="EH193" s="518" t="s">
        <v>2202</v>
      </c>
      <c r="EK193" s="246">
        <v>0</v>
      </c>
      <c r="EL193" s="56">
        <v>0</v>
      </c>
      <c r="EN193" s="518" t="s">
        <v>2216</v>
      </c>
      <c r="EQ193" s="246">
        <v>18</v>
      </c>
      <c r="ER193" s="56">
        <v>3</v>
      </c>
      <c r="ET193" s="518" t="s">
        <v>2193</v>
      </c>
      <c r="EW193" s="246">
        <v>213.8</v>
      </c>
      <c r="EX193" s="56">
        <v>0</v>
      </c>
      <c r="EZ193" s="518" t="s">
        <v>2729</v>
      </c>
      <c r="FC193" s="246">
        <v>1009.0000000000001</v>
      </c>
      <c r="FD193" s="56">
        <v>1</v>
      </c>
      <c r="FF193" s="518" t="s">
        <v>2220</v>
      </c>
      <c r="FI193" s="246">
        <v>45.5</v>
      </c>
      <c r="FJ193" s="56">
        <v>0</v>
      </c>
      <c r="FL193" s="518" t="s">
        <v>2216</v>
      </c>
      <c r="FO193" s="246">
        <v>440.9</v>
      </c>
      <c r="FP193" s="56">
        <v>3</v>
      </c>
      <c r="FR193" s="518" t="s">
        <v>1351</v>
      </c>
      <c r="FU193" s="246">
        <v>197.39999999999998</v>
      </c>
      <c r="FV193" s="56">
        <v>3</v>
      </c>
      <c r="FX193" s="480" t="s">
        <v>687</v>
      </c>
      <c r="GA193" s="246">
        <v>396</v>
      </c>
      <c r="GB193" s="56">
        <v>3</v>
      </c>
      <c r="GD193" s="480" t="s">
        <v>2193</v>
      </c>
      <c r="GG193" s="246">
        <v>56.099999999999994</v>
      </c>
      <c r="GH193" s="56">
        <v>0</v>
      </c>
    </row>
    <row r="194" spans="25:190" ht="15.75">
      <c r="AH194" s="480" t="s">
        <v>2216</v>
      </c>
      <c r="AK194" s="480" t="s">
        <v>1671</v>
      </c>
      <c r="AN194" s="480" t="s">
        <v>3646</v>
      </c>
      <c r="AQ194" s="480" t="s">
        <v>3659</v>
      </c>
      <c r="AT194" s="480" t="s">
        <v>1668</v>
      </c>
      <c r="AW194" s="480" t="s">
        <v>180</v>
      </c>
      <c r="AZ194" s="480" t="s">
        <v>2197</v>
      </c>
      <c r="BC194" s="480" t="s">
        <v>2202</v>
      </c>
      <c r="BF194" s="480" t="s">
        <v>2217</v>
      </c>
      <c r="BI194" s="480" t="s">
        <v>3659</v>
      </c>
      <c r="BN194" s="518" t="s">
        <v>1351</v>
      </c>
      <c r="BQ194" s="28">
        <v>234.10000000000002</v>
      </c>
      <c r="BR194" s="56">
        <v>0</v>
      </c>
      <c r="BT194" s="518" t="s">
        <v>2734</v>
      </c>
      <c r="BW194" s="28">
        <v>331.7</v>
      </c>
      <c r="BX194" s="56">
        <v>3</v>
      </c>
      <c r="BZ194" s="518" t="s">
        <v>3645</v>
      </c>
      <c r="CC194" s="246">
        <v>78.8</v>
      </c>
      <c r="CD194" s="56">
        <v>0</v>
      </c>
      <c r="CF194" s="518" t="s">
        <v>2710</v>
      </c>
      <c r="CI194" s="246">
        <v>79.5</v>
      </c>
      <c r="CJ194" s="56">
        <v>0</v>
      </c>
      <c r="CL194" s="518" t="s">
        <v>2197</v>
      </c>
      <c r="CO194" s="246">
        <v>344.95000000000005</v>
      </c>
      <c r="CP194" s="56">
        <v>1</v>
      </c>
      <c r="CR194" s="518" t="s">
        <v>2710</v>
      </c>
      <c r="CU194" s="246">
        <v>122.39999999999999</v>
      </c>
      <c r="CV194" s="56">
        <v>0</v>
      </c>
      <c r="CX194" s="518" t="s">
        <v>687</v>
      </c>
      <c r="DA194" s="246">
        <v>154.4</v>
      </c>
      <c r="DB194" s="56">
        <v>3</v>
      </c>
      <c r="DD194" s="518" t="s">
        <v>3646</v>
      </c>
      <c r="DG194" s="246">
        <v>120.30000000000001</v>
      </c>
      <c r="DH194" s="56">
        <v>0</v>
      </c>
      <c r="DJ194" s="518" t="s">
        <v>2217</v>
      </c>
      <c r="DM194" s="246">
        <v>57.5</v>
      </c>
      <c r="DN194" s="56">
        <v>0</v>
      </c>
      <c r="DP194" s="518" t="s">
        <v>2325</v>
      </c>
      <c r="DS194" s="246">
        <v>240</v>
      </c>
      <c r="DT194" s="56">
        <v>0</v>
      </c>
      <c r="DV194" s="518" t="s">
        <v>2734</v>
      </c>
      <c r="DW194"/>
      <c r="DY194" s="246">
        <v>372.20000000000005</v>
      </c>
      <c r="DZ194" s="56">
        <v>0</v>
      </c>
      <c r="EB194" s="518" t="s">
        <v>11</v>
      </c>
      <c r="EE194" s="246">
        <v>745.55000000000007</v>
      </c>
      <c r="EF194" s="56">
        <v>2</v>
      </c>
      <c r="EH194" s="518" t="s">
        <v>3643</v>
      </c>
      <c r="EK194" s="246">
        <v>70</v>
      </c>
      <c r="EL194" s="56">
        <v>3</v>
      </c>
      <c r="EN194" s="518" t="s">
        <v>2193</v>
      </c>
      <c r="EQ194" s="246">
        <v>0</v>
      </c>
      <c r="ER194" s="56">
        <v>0</v>
      </c>
      <c r="ET194" s="518" t="s">
        <v>2209</v>
      </c>
      <c r="EW194" s="246">
        <v>518</v>
      </c>
      <c r="EX194" s="56">
        <v>3</v>
      </c>
      <c r="EZ194" s="518" t="s">
        <v>11</v>
      </c>
      <c r="FC194" s="246">
        <v>1144.8500000000004</v>
      </c>
      <c r="FD194" s="56">
        <v>2</v>
      </c>
      <c r="FF194" s="518" t="s">
        <v>2710</v>
      </c>
      <c r="FI194" s="246">
        <v>145.19999999999999</v>
      </c>
      <c r="FJ194" s="56">
        <v>3</v>
      </c>
      <c r="FL194" s="518" t="s">
        <v>1664</v>
      </c>
      <c r="FO194" s="246">
        <v>200.6</v>
      </c>
      <c r="FP194" s="56">
        <v>0</v>
      </c>
      <c r="FR194" s="518" t="s">
        <v>687</v>
      </c>
      <c r="FU194" s="246">
        <v>132</v>
      </c>
      <c r="FV194" s="56">
        <v>0</v>
      </c>
      <c r="FX194" s="480" t="s">
        <v>11</v>
      </c>
      <c r="GA194" s="246">
        <v>326.39999999999998</v>
      </c>
      <c r="GB194" s="56">
        <v>0</v>
      </c>
      <c r="GD194" s="480" t="s">
        <v>1690</v>
      </c>
      <c r="GG194" s="246">
        <v>371.5</v>
      </c>
      <c r="GH194" s="56">
        <v>3</v>
      </c>
    </row>
    <row r="195" spans="25:190" ht="15.75">
      <c r="AC195" s="540">
        <v>3</v>
      </c>
      <c r="AD195" s="540">
        <f>SUM(AD160:AD194)</f>
        <v>1170</v>
      </c>
      <c r="AE195" s="554">
        <f>SUM(AE160:AE194)</f>
        <v>230198.25000000003</v>
      </c>
      <c r="AH195" s="480"/>
      <c r="AK195" s="480"/>
      <c r="AN195" s="480"/>
      <c r="AQ195" s="480"/>
      <c r="AT195" s="480"/>
      <c r="AW195" s="480"/>
      <c r="AZ195" s="480"/>
      <c r="BC195" s="480"/>
      <c r="BF195" s="480"/>
      <c r="BI195" s="480"/>
      <c r="BN195" s="518"/>
      <c r="BQ195" s="28"/>
      <c r="BR195" s="56"/>
      <c r="BT195" s="518"/>
      <c r="BW195" s="28"/>
      <c r="BX195" s="56"/>
      <c r="BZ195" s="518"/>
      <c r="CC195" s="246"/>
      <c r="CD195" s="56"/>
      <c r="CF195" s="518"/>
      <c r="CI195" s="246"/>
      <c r="CJ195" s="56"/>
      <c r="CL195" s="518"/>
      <c r="CO195" s="246"/>
      <c r="CP195" s="56"/>
      <c r="CR195" s="518"/>
      <c r="CU195" s="246"/>
      <c r="CV195" s="56"/>
      <c r="CX195" s="518"/>
      <c r="DA195" s="246"/>
      <c r="DB195" s="56"/>
      <c r="DD195" s="518"/>
      <c r="DG195" s="246"/>
      <c r="DH195" s="56"/>
      <c r="DJ195" s="518"/>
      <c r="DM195" s="246"/>
      <c r="DN195" s="56"/>
      <c r="DP195" s="518"/>
      <c r="DS195" s="246"/>
      <c r="DT195" s="56"/>
      <c r="DV195" s="518"/>
      <c r="DW195"/>
      <c r="DY195" s="246"/>
      <c r="DZ195" s="56"/>
      <c r="EB195" s="518"/>
      <c r="EE195" s="246"/>
      <c r="EF195" s="56"/>
      <c r="EH195" s="518"/>
      <c r="EK195" s="246"/>
      <c r="EL195" s="56"/>
      <c r="EN195" s="518"/>
      <c r="EQ195" s="246"/>
      <c r="ER195" s="56"/>
      <c r="ET195" s="518"/>
      <c r="EW195" s="246"/>
      <c r="EX195" s="56"/>
      <c r="EZ195" s="518"/>
      <c r="FC195" s="246"/>
      <c r="FD195" s="56"/>
      <c r="FF195" s="518"/>
      <c r="FI195" s="246"/>
      <c r="FJ195" s="56"/>
      <c r="FL195" s="518"/>
      <c r="FO195" s="246"/>
      <c r="FP195" s="56"/>
      <c r="FR195" s="518"/>
      <c r="FU195" s="246"/>
      <c r="FV195" s="56"/>
      <c r="FX195" s="480"/>
      <c r="GA195" s="246"/>
      <c r="GB195" s="56"/>
      <c r="GD195" s="480"/>
      <c r="GG195" s="246"/>
      <c r="GH195" s="56"/>
    </row>
    <row r="196" spans="25:190" ht="15.75">
      <c r="AH196" s="480" t="s">
        <v>3645</v>
      </c>
      <c r="AK196" s="480" t="s">
        <v>2725</v>
      </c>
      <c r="AN196" s="480" t="s">
        <v>1690</v>
      </c>
      <c r="AQ196" s="480" t="s">
        <v>2209</v>
      </c>
      <c r="AT196" s="480" t="s">
        <v>1671</v>
      </c>
      <c r="AW196" s="480" t="s">
        <v>1351</v>
      </c>
      <c r="AZ196" s="480" t="s">
        <v>180</v>
      </c>
      <c r="BC196" s="480" t="s">
        <v>2209</v>
      </c>
      <c r="BF196" s="480" t="s">
        <v>180</v>
      </c>
      <c r="BI196" s="480" t="s">
        <v>2217</v>
      </c>
      <c r="BN196" s="518" t="s">
        <v>700</v>
      </c>
      <c r="BQ196" s="28">
        <v>104.6</v>
      </c>
      <c r="BR196" s="56">
        <v>3</v>
      </c>
      <c r="BT196" s="518" t="s">
        <v>2193</v>
      </c>
      <c r="BW196" s="28">
        <v>166.4</v>
      </c>
      <c r="BX196" s="56">
        <v>3</v>
      </c>
      <c r="BZ196" s="518" t="s">
        <v>3659</v>
      </c>
      <c r="CC196" s="246">
        <v>99</v>
      </c>
      <c r="CD196" s="56">
        <v>0</v>
      </c>
      <c r="CF196" s="518" t="s">
        <v>2729</v>
      </c>
      <c r="CI196" s="246">
        <v>104.1</v>
      </c>
      <c r="CJ196" s="56">
        <v>3</v>
      </c>
      <c r="CL196" s="518" t="s">
        <v>3646</v>
      </c>
      <c r="CO196" s="246">
        <v>444.09999999999997</v>
      </c>
      <c r="CP196" s="56">
        <v>1</v>
      </c>
      <c r="CR196" s="518" t="s">
        <v>180</v>
      </c>
      <c r="CU196" s="246">
        <v>176.09999999999997</v>
      </c>
      <c r="CV196" s="56">
        <v>2</v>
      </c>
      <c r="CX196" s="518" t="s">
        <v>1346</v>
      </c>
      <c r="DA196" s="246">
        <v>94.899999999999991</v>
      </c>
      <c r="DB196" s="56">
        <v>3</v>
      </c>
      <c r="DD196" s="518" t="s">
        <v>3643</v>
      </c>
      <c r="DG196" s="246">
        <v>356.4</v>
      </c>
      <c r="DH196" s="56">
        <v>2</v>
      </c>
      <c r="DJ196" s="518" t="s">
        <v>3659</v>
      </c>
      <c r="DM196" s="246">
        <v>147.39999999999998</v>
      </c>
      <c r="DN196" s="56">
        <v>1</v>
      </c>
      <c r="DP196" s="518" t="s">
        <v>2729</v>
      </c>
      <c r="DS196" s="246">
        <v>342</v>
      </c>
      <c r="DT196" s="56">
        <v>0</v>
      </c>
      <c r="DV196" s="518" t="s">
        <v>2202</v>
      </c>
      <c r="DW196"/>
      <c r="DY196" s="246">
        <v>504.4</v>
      </c>
      <c r="DZ196" s="56">
        <v>2</v>
      </c>
      <c r="EB196" s="518" t="s">
        <v>2729</v>
      </c>
      <c r="EE196" s="246">
        <v>715.9</v>
      </c>
      <c r="EF196" s="56">
        <v>3</v>
      </c>
      <c r="EH196" s="518" t="s">
        <v>11</v>
      </c>
      <c r="EK196" s="246">
        <v>0</v>
      </c>
      <c r="EL196" s="56">
        <v>0</v>
      </c>
      <c r="EN196" s="518" t="s">
        <v>2217</v>
      </c>
      <c r="EQ196" s="246">
        <v>0</v>
      </c>
      <c r="ER196" s="56">
        <v>0</v>
      </c>
      <c r="ET196" s="518" t="s">
        <v>1351</v>
      </c>
      <c r="EW196" s="246">
        <v>559.9</v>
      </c>
      <c r="EX196" s="56">
        <v>3</v>
      </c>
      <c r="EZ196" s="518" t="s">
        <v>2201</v>
      </c>
      <c r="FC196" s="246">
        <v>582.89999999999986</v>
      </c>
      <c r="FD196" s="56">
        <v>1</v>
      </c>
      <c r="FF196" s="518" t="s">
        <v>2725</v>
      </c>
      <c r="FI196" s="246">
        <v>93.500000000000014</v>
      </c>
      <c r="FJ196" s="56">
        <v>2</v>
      </c>
      <c r="FL196" s="518" t="s">
        <v>2729</v>
      </c>
      <c r="FO196" s="246">
        <v>205.2</v>
      </c>
      <c r="FP196" s="56">
        <v>3</v>
      </c>
      <c r="FR196" s="518" t="s">
        <v>1346</v>
      </c>
      <c r="FU196" s="246">
        <v>305.3</v>
      </c>
      <c r="FV196" s="56">
        <v>2</v>
      </c>
      <c r="FX196" s="480" t="s">
        <v>2710</v>
      </c>
      <c r="GA196" s="246">
        <v>298.5</v>
      </c>
      <c r="GB196" s="56">
        <v>1</v>
      </c>
      <c r="GD196" s="480" t="s">
        <v>704</v>
      </c>
      <c r="GG196" s="246">
        <v>509.7</v>
      </c>
      <c r="GH196" s="56">
        <v>2</v>
      </c>
    </row>
    <row r="197" spans="25:190" ht="15.75">
      <c r="AH197" s="480" t="s">
        <v>1351</v>
      </c>
      <c r="AK197" s="480" t="s">
        <v>2325</v>
      </c>
      <c r="AN197" s="480" t="s">
        <v>1668</v>
      </c>
      <c r="AQ197" s="480" t="s">
        <v>687</v>
      </c>
      <c r="AT197" s="480" t="s">
        <v>2193</v>
      </c>
      <c r="AW197" s="480" t="s">
        <v>3643</v>
      </c>
      <c r="AZ197" s="480" t="s">
        <v>2217</v>
      </c>
      <c r="BC197" s="480" t="s">
        <v>1690</v>
      </c>
      <c r="BF197" s="480" t="s">
        <v>2216</v>
      </c>
      <c r="BI197" s="480" t="s">
        <v>3649</v>
      </c>
      <c r="BN197" s="518" t="s">
        <v>2193</v>
      </c>
      <c r="BQ197" s="28">
        <v>31.900000000000002</v>
      </c>
      <c r="BR197" s="56">
        <v>0</v>
      </c>
      <c r="BT197" s="518" t="s">
        <v>1346</v>
      </c>
      <c r="BW197" s="28">
        <v>21.799999999999997</v>
      </c>
      <c r="BX197" s="56">
        <v>0</v>
      </c>
      <c r="BZ197" s="518" t="s">
        <v>2217</v>
      </c>
      <c r="CC197" s="246">
        <v>150.5</v>
      </c>
      <c r="CD197" s="56">
        <v>3</v>
      </c>
      <c r="CF197" s="518" t="s">
        <v>3659</v>
      </c>
      <c r="CI197" s="246">
        <v>80.2</v>
      </c>
      <c r="CJ197" s="56">
        <v>0</v>
      </c>
      <c r="CL197" s="518" t="s">
        <v>1351</v>
      </c>
      <c r="CO197" s="246">
        <v>550.20000000000005</v>
      </c>
      <c r="CP197" s="56">
        <v>2</v>
      </c>
      <c r="CR197" s="518" t="s">
        <v>1690</v>
      </c>
      <c r="CU197" s="246">
        <v>151.89999999999998</v>
      </c>
      <c r="CV197" s="56">
        <v>1</v>
      </c>
      <c r="CX197" s="518" t="s">
        <v>1668</v>
      </c>
      <c r="DA197" s="246">
        <v>67.199999999999989</v>
      </c>
      <c r="DB197" s="56">
        <v>0</v>
      </c>
      <c r="DD197" s="518" t="s">
        <v>2734</v>
      </c>
      <c r="DG197" s="246">
        <v>332</v>
      </c>
      <c r="DH197" s="56">
        <v>1</v>
      </c>
      <c r="DJ197" s="518" t="s">
        <v>2710</v>
      </c>
      <c r="DM197" s="246">
        <v>153.6</v>
      </c>
      <c r="DN197" s="56">
        <v>2</v>
      </c>
      <c r="DP197" s="518" t="s">
        <v>1346</v>
      </c>
      <c r="DS197" s="246">
        <v>472.3</v>
      </c>
      <c r="DT197" s="56">
        <v>3</v>
      </c>
      <c r="DV197" s="518" t="s">
        <v>2726</v>
      </c>
      <c r="DW197"/>
      <c r="DY197" s="246">
        <v>497.6</v>
      </c>
      <c r="DZ197" s="56">
        <v>1</v>
      </c>
      <c r="EB197" s="518" t="s">
        <v>2220</v>
      </c>
      <c r="EE197" s="246">
        <v>462.80000000000007</v>
      </c>
      <c r="EF197" s="56">
        <v>0</v>
      </c>
      <c r="EH197" s="518" t="s">
        <v>1668</v>
      </c>
      <c r="EK197" s="246">
        <v>33</v>
      </c>
      <c r="EL197" s="56">
        <v>3</v>
      </c>
      <c r="EN197" s="518" t="s">
        <v>1351</v>
      </c>
      <c r="EQ197" s="246">
        <v>21</v>
      </c>
      <c r="ER197" s="56">
        <v>3</v>
      </c>
      <c r="ET197" s="518" t="s">
        <v>2729</v>
      </c>
      <c r="EW197" s="246">
        <v>434.40000000000003</v>
      </c>
      <c r="EX197" s="56">
        <v>0</v>
      </c>
      <c r="EZ197" s="518" t="s">
        <v>2193</v>
      </c>
      <c r="FC197" s="246">
        <v>603.6</v>
      </c>
      <c r="FD197" s="56">
        <v>2</v>
      </c>
      <c r="FF197" s="518" t="s">
        <v>3645</v>
      </c>
      <c r="FI197" s="246">
        <v>92</v>
      </c>
      <c r="FJ197" s="56">
        <v>1</v>
      </c>
      <c r="FL197" s="518" t="s">
        <v>1668</v>
      </c>
      <c r="FO197" s="246">
        <v>52</v>
      </c>
      <c r="FP197" s="56">
        <v>0</v>
      </c>
      <c r="FR197" s="518" t="s">
        <v>3645</v>
      </c>
      <c r="FU197" s="246">
        <v>267.5</v>
      </c>
      <c r="FV197" s="56">
        <v>1</v>
      </c>
      <c r="FX197" s="480" t="s">
        <v>1351</v>
      </c>
      <c r="GA197" s="246">
        <v>311.40000000000003</v>
      </c>
      <c r="GB197" s="56">
        <v>2</v>
      </c>
      <c r="GD197" s="480" t="s">
        <v>1671</v>
      </c>
      <c r="GG197" s="246">
        <v>411.60000000000008</v>
      </c>
      <c r="GH197" s="56">
        <v>1</v>
      </c>
    </row>
    <row r="198" spans="25:190" ht="15.75">
      <c r="AH198" s="480"/>
      <c r="AK198" s="480"/>
      <c r="AN198" s="480"/>
      <c r="AQ198" s="480"/>
      <c r="AT198" s="480"/>
      <c r="AW198" s="480"/>
      <c r="AZ198" s="480"/>
      <c r="BC198" s="480"/>
      <c r="BF198" s="480"/>
      <c r="BI198" s="480"/>
      <c r="BN198" s="518"/>
      <c r="BQ198" s="28"/>
      <c r="BR198" s="56"/>
      <c r="BT198" s="518"/>
      <c r="BW198" s="28"/>
      <c r="BX198" s="56"/>
      <c r="BZ198" s="518"/>
      <c r="CC198" s="246"/>
      <c r="CD198" s="56"/>
      <c r="CF198" s="518"/>
      <c r="CI198" s="246"/>
      <c r="CJ198" s="56"/>
      <c r="CL198" s="518"/>
      <c r="CO198" s="246"/>
      <c r="CP198" s="56"/>
      <c r="CR198" s="518"/>
      <c r="CU198" s="246"/>
      <c r="CV198" s="56"/>
      <c r="CX198" s="518"/>
      <c r="DA198" s="246"/>
      <c r="DB198" s="56"/>
      <c r="DD198" s="518"/>
      <c r="DG198" s="246"/>
      <c r="DH198" s="56"/>
      <c r="DJ198" s="518"/>
      <c r="DM198" s="246"/>
      <c r="DN198" s="56"/>
      <c r="DP198" s="518"/>
      <c r="DS198" s="246"/>
      <c r="DT198" s="56"/>
      <c r="DV198" s="518"/>
      <c r="DW198"/>
      <c r="DY198" s="246"/>
      <c r="DZ198" s="56"/>
      <c r="EB198" s="518"/>
      <c r="EE198" s="246"/>
      <c r="EF198" s="56"/>
      <c r="EH198" s="518"/>
      <c r="EK198" s="246"/>
      <c r="EL198" s="56"/>
      <c r="EN198" s="518"/>
      <c r="EQ198" s="246"/>
      <c r="ER198" s="56"/>
      <c r="ET198" s="518"/>
      <c r="EW198" s="246"/>
      <c r="EX198" s="56"/>
      <c r="EZ198" s="518"/>
      <c r="FC198" s="246"/>
      <c r="FD198" s="56"/>
      <c r="FF198" s="518"/>
      <c r="FI198" s="246"/>
      <c r="FJ198" s="56"/>
      <c r="FL198" s="518"/>
      <c r="FO198" s="246"/>
      <c r="FP198" s="56"/>
      <c r="FR198" s="518"/>
      <c r="FU198" s="246"/>
      <c r="FV198" s="56"/>
      <c r="FX198" s="480"/>
      <c r="GA198" s="246"/>
      <c r="GB198" s="56"/>
      <c r="GD198" s="480"/>
      <c r="GG198" s="246"/>
      <c r="GH198" s="56"/>
    </row>
    <row r="199" spans="25:190" ht="15.75">
      <c r="AH199" s="480" t="s">
        <v>2726</v>
      </c>
      <c r="AK199" s="480" t="s">
        <v>1351</v>
      </c>
      <c r="AN199" s="480" t="s">
        <v>704</v>
      </c>
      <c r="AQ199" s="480" t="s">
        <v>2220</v>
      </c>
      <c r="AT199" s="480" t="s">
        <v>33</v>
      </c>
      <c r="AW199" s="480" t="s">
        <v>1664</v>
      </c>
      <c r="AZ199" s="480" t="s">
        <v>2726</v>
      </c>
      <c r="BC199" s="480" t="s">
        <v>1668</v>
      </c>
      <c r="BF199" s="480" t="s">
        <v>3645</v>
      </c>
      <c r="BI199" s="480" t="s">
        <v>2197</v>
      </c>
      <c r="BN199" s="518" t="s">
        <v>2209</v>
      </c>
      <c r="BQ199" s="28">
        <v>268.89999999999998</v>
      </c>
      <c r="BR199" s="56">
        <v>0</v>
      </c>
      <c r="BT199" s="518" t="s">
        <v>2713</v>
      </c>
      <c r="BW199" s="28">
        <v>321.60000000000002</v>
      </c>
      <c r="BX199" s="56">
        <v>2</v>
      </c>
      <c r="BZ199" s="518" t="s">
        <v>2216</v>
      </c>
      <c r="CC199" s="246">
        <v>97.5</v>
      </c>
      <c r="CD199" s="56">
        <v>2</v>
      </c>
      <c r="CF199" s="518" t="s">
        <v>2197</v>
      </c>
      <c r="CI199" s="246">
        <v>7</v>
      </c>
      <c r="CJ199" s="56">
        <v>0</v>
      </c>
      <c r="CL199" s="518" t="s">
        <v>687</v>
      </c>
      <c r="CO199" s="246">
        <v>508.09999999999997</v>
      </c>
      <c r="CP199" s="56">
        <v>0</v>
      </c>
      <c r="CR199" s="518" t="s">
        <v>2202</v>
      </c>
      <c r="CU199" s="246">
        <v>267.09999999999997</v>
      </c>
      <c r="CV199" s="56">
        <v>3</v>
      </c>
      <c r="CX199" s="518" t="s">
        <v>3659</v>
      </c>
      <c r="DA199" s="246">
        <v>64.7</v>
      </c>
      <c r="DB199" s="56">
        <v>2</v>
      </c>
      <c r="DD199" s="518" t="s">
        <v>2713</v>
      </c>
      <c r="DG199" s="246">
        <v>215.5</v>
      </c>
      <c r="DH199" s="56">
        <v>3</v>
      </c>
      <c r="DJ199" s="518" t="s">
        <v>2325</v>
      </c>
      <c r="DM199" s="246">
        <v>117.4</v>
      </c>
      <c r="DN199" s="56">
        <v>3</v>
      </c>
      <c r="DP199" s="518" t="s">
        <v>2734</v>
      </c>
      <c r="DS199" s="246">
        <v>277.39999999999998</v>
      </c>
      <c r="DT199" s="56">
        <v>0</v>
      </c>
      <c r="DV199" s="518" t="s">
        <v>3659</v>
      </c>
      <c r="DW199"/>
      <c r="DY199" s="246">
        <v>495.7</v>
      </c>
      <c r="DZ199" s="56">
        <v>1</v>
      </c>
      <c r="EB199" s="518" t="s">
        <v>2710</v>
      </c>
      <c r="EE199" s="246">
        <v>553.4</v>
      </c>
      <c r="EF199" s="56">
        <v>0</v>
      </c>
      <c r="EH199" s="518" t="s">
        <v>2220</v>
      </c>
      <c r="EK199" s="246">
        <v>26</v>
      </c>
      <c r="EL199" s="56">
        <v>3</v>
      </c>
      <c r="EN199" s="518" t="s">
        <v>180</v>
      </c>
      <c r="EQ199" s="246">
        <v>0</v>
      </c>
      <c r="ER199" s="56">
        <v>0</v>
      </c>
      <c r="ET199" s="518" t="s">
        <v>1671</v>
      </c>
      <c r="EW199" s="246">
        <v>474.55</v>
      </c>
      <c r="EX199" s="56">
        <v>2</v>
      </c>
      <c r="EZ199" s="518" t="s">
        <v>3649</v>
      </c>
      <c r="FC199" s="246">
        <v>517</v>
      </c>
      <c r="FD199" s="56">
        <v>0</v>
      </c>
      <c r="FF199" s="518" t="s">
        <v>704</v>
      </c>
      <c r="FI199" s="246">
        <v>130</v>
      </c>
      <c r="FJ199" s="56">
        <v>3</v>
      </c>
      <c r="FL199" s="518" t="s">
        <v>3645</v>
      </c>
      <c r="FO199" s="246">
        <v>153.6</v>
      </c>
      <c r="FP199" s="56">
        <v>0</v>
      </c>
      <c r="FR199" s="518" t="s">
        <v>2713</v>
      </c>
      <c r="FU199" s="246">
        <v>276.60000000000002</v>
      </c>
      <c r="FV199" s="56">
        <v>2</v>
      </c>
      <c r="FX199" s="480" t="s">
        <v>2734</v>
      </c>
      <c r="GA199" s="246">
        <v>266.5</v>
      </c>
      <c r="GB199" s="56">
        <v>2</v>
      </c>
      <c r="GD199" s="480" t="s">
        <v>1351</v>
      </c>
      <c r="GG199" s="246">
        <v>635.5</v>
      </c>
      <c r="GH199" s="56">
        <v>2</v>
      </c>
    </row>
    <row r="200" spans="25:190" ht="15.75">
      <c r="AH200" s="480" t="s">
        <v>2220</v>
      </c>
      <c r="AK200" s="480" t="s">
        <v>180</v>
      </c>
      <c r="AN200" s="480" t="s">
        <v>2725</v>
      </c>
      <c r="AQ200" s="480" t="s">
        <v>1671</v>
      </c>
      <c r="AT200" s="480" t="s">
        <v>700</v>
      </c>
      <c r="AW200" s="480" t="s">
        <v>2726</v>
      </c>
      <c r="AZ200" s="480" t="s">
        <v>1668</v>
      </c>
      <c r="BC200" s="480" t="s">
        <v>3649</v>
      </c>
      <c r="BF200" s="480" t="s">
        <v>2209</v>
      </c>
      <c r="BI200" s="480" t="s">
        <v>33</v>
      </c>
      <c r="BN200" s="518" t="s">
        <v>2202</v>
      </c>
      <c r="BQ200" s="28">
        <v>388.59999999999991</v>
      </c>
      <c r="BR200" s="56">
        <v>3</v>
      </c>
      <c r="BT200" s="518" t="s">
        <v>3659</v>
      </c>
      <c r="BW200" s="28">
        <v>311.20000000000005</v>
      </c>
      <c r="BX200" s="56">
        <v>1</v>
      </c>
      <c r="BZ200" s="518" t="s">
        <v>3643</v>
      </c>
      <c r="CC200" s="246">
        <v>81.5</v>
      </c>
      <c r="CD200" s="56">
        <v>1</v>
      </c>
      <c r="CF200" s="518" t="s">
        <v>3646</v>
      </c>
      <c r="CI200" s="246">
        <v>61</v>
      </c>
      <c r="CJ200" s="56">
        <v>3</v>
      </c>
      <c r="CL200" s="518" t="s">
        <v>3649</v>
      </c>
      <c r="CO200" s="246">
        <v>639.54999999999995</v>
      </c>
      <c r="CP200" s="56">
        <v>3</v>
      </c>
      <c r="CR200" s="518" t="s">
        <v>675</v>
      </c>
      <c r="CU200" s="246">
        <v>134.5</v>
      </c>
      <c r="CV200" s="56">
        <v>0</v>
      </c>
      <c r="CX200" s="518" t="s">
        <v>2201</v>
      </c>
      <c r="DA200" s="246">
        <v>63.800000000000011</v>
      </c>
      <c r="DB200" s="56">
        <v>1</v>
      </c>
      <c r="DD200" s="518" t="s">
        <v>1346</v>
      </c>
      <c r="DG200" s="246">
        <v>57.2</v>
      </c>
      <c r="DH200" s="56">
        <v>0</v>
      </c>
      <c r="DJ200" s="518" t="s">
        <v>687</v>
      </c>
      <c r="DM200" s="246">
        <v>44</v>
      </c>
      <c r="DN200" s="56">
        <v>0</v>
      </c>
      <c r="DP200" s="518" t="s">
        <v>3659</v>
      </c>
      <c r="DS200" s="246">
        <v>384.2</v>
      </c>
      <c r="DT200" s="56">
        <v>3</v>
      </c>
      <c r="DV200" s="518" t="s">
        <v>675</v>
      </c>
      <c r="DW200"/>
      <c r="DY200" s="246">
        <v>553.70000000000005</v>
      </c>
      <c r="DZ200" s="56">
        <v>2</v>
      </c>
      <c r="EB200" s="518" t="s">
        <v>33</v>
      </c>
      <c r="EE200" s="246">
        <v>874.09999999999991</v>
      </c>
      <c r="EF200" s="56">
        <v>3</v>
      </c>
      <c r="EH200" s="518" t="s">
        <v>2216</v>
      </c>
      <c r="EK200" s="246">
        <v>12.100000000000001</v>
      </c>
      <c r="EL200" s="56">
        <v>0</v>
      </c>
      <c r="EN200" s="518" t="s">
        <v>3659</v>
      </c>
      <c r="EQ200" s="246">
        <v>56</v>
      </c>
      <c r="ER200" s="56">
        <v>3</v>
      </c>
      <c r="ET200" s="518" t="s">
        <v>2726</v>
      </c>
      <c r="EW200" s="246">
        <v>398.95000000000005</v>
      </c>
      <c r="EX200" s="56">
        <v>1</v>
      </c>
      <c r="EZ200" s="518" t="s">
        <v>1671</v>
      </c>
      <c r="FC200" s="246">
        <v>752.69999999999993</v>
      </c>
      <c r="FD200" s="56">
        <v>3</v>
      </c>
      <c r="FF200" s="518" t="s">
        <v>2202</v>
      </c>
      <c r="FI200" s="246">
        <v>0</v>
      </c>
      <c r="FJ200" s="56">
        <v>0</v>
      </c>
      <c r="FL200" s="518" t="s">
        <v>700</v>
      </c>
      <c r="FO200" s="246">
        <v>419.8</v>
      </c>
      <c r="FP200" s="56">
        <v>3</v>
      </c>
      <c r="FR200" s="518" t="s">
        <v>2729</v>
      </c>
      <c r="FU200" s="246">
        <v>255</v>
      </c>
      <c r="FV200" s="56">
        <v>1</v>
      </c>
      <c r="FX200" s="480" t="s">
        <v>2197</v>
      </c>
      <c r="GA200" s="246">
        <v>258.29999999999995</v>
      </c>
      <c r="GB200" s="56">
        <v>1</v>
      </c>
      <c r="GD200" s="480" t="s">
        <v>2734</v>
      </c>
      <c r="GG200" s="246">
        <v>587.09999999999991</v>
      </c>
      <c r="GH200" s="56">
        <v>1</v>
      </c>
    </row>
    <row r="201" spans="25:190" ht="15.75">
      <c r="AH201" s="480"/>
      <c r="AK201" s="480"/>
      <c r="AN201" s="480"/>
      <c r="AQ201" s="480"/>
      <c r="AT201" s="480"/>
      <c r="AW201" s="480"/>
      <c r="AZ201" s="480"/>
      <c r="BC201" s="480"/>
      <c r="BF201" s="480"/>
      <c r="BI201" s="480"/>
      <c r="BN201" s="518"/>
      <c r="BQ201" s="28"/>
      <c r="BR201" s="56"/>
      <c r="BT201" s="518"/>
      <c r="BW201" s="28"/>
      <c r="BX201" s="56"/>
      <c r="BZ201" s="518"/>
      <c r="CC201" s="246"/>
      <c r="CD201" s="56"/>
      <c r="CF201" s="518"/>
      <c r="CI201" s="246"/>
      <c r="CJ201" s="56"/>
      <c r="CL201" s="518"/>
      <c r="CO201" s="246"/>
      <c r="CP201" s="56"/>
      <c r="CR201" s="518"/>
      <c r="CU201" s="246"/>
      <c r="CV201" s="56"/>
      <c r="CX201" s="518"/>
      <c r="DA201" s="246"/>
      <c r="DB201" s="56"/>
      <c r="DD201" s="518"/>
      <c r="DG201" s="246"/>
      <c r="DH201" s="56"/>
      <c r="DJ201" s="518"/>
      <c r="DM201" s="246"/>
      <c r="DN201" s="56"/>
      <c r="DP201" s="518"/>
      <c r="DS201" s="246"/>
      <c r="DT201" s="56"/>
      <c r="DV201" s="518"/>
      <c r="DW201"/>
      <c r="DY201" s="246"/>
      <c r="DZ201" s="56"/>
      <c r="EB201" s="518"/>
      <c r="EE201" s="246"/>
      <c r="EF201" s="56"/>
      <c r="EH201" s="518"/>
      <c r="EK201" s="246"/>
      <c r="EL201" s="56"/>
      <c r="EN201" s="518"/>
      <c r="EQ201" s="246"/>
      <c r="ER201" s="56"/>
      <c r="ET201" s="518"/>
      <c r="EW201" s="246"/>
      <c r="EX201" s="56"/>
      <c r="EZ201" s="518"/>
      <c r="FC201" s="246"/>
      <c r="FD201" s="56"/>
      <c r="FF201" s="518"/>
      <c r="FI201" s="246"/>
      <c r="FJ201" s="56"/>
      <c r="FL201" s="518"/>
      <c r="FO201" s="246"/>
      <c r="FP201" s="56"/>
      <c r="FR201" s="518"/>
      <c r="FU201" s="246"/>
      <c r="FV201" s="56"/>
      <c r="FX201" s="480"/>
      <c r="GA201" s="246"/>
      <c r="GB201" s="56"/>
      <c r="GD201" s="480"/>
      <c r="GG201" s="246"/>
      <c r="GH201" s="56"/>
    </row>
    <row r="202" spans="25:190" ht="15.75">
      <c r="AH202" s="480" t="s">
        <v>3649</v>
      </c>
      <c r="AK202" s="480" t="s">
        <v>700</v>
      </c>
      <c r="AN202" s="480" t="s">
        <v>3659</v>
      </c>
      <c r="AQ202" s="480" t="s">
        <v>1351</v>
      </c>
      <c r="AT202" s="480" t="s">
        <v>704</v>
      </c>
      <c r="AW202" s="480" t="s">
        <v>2220</v>
      </c>
      <c r="AZ202" s="480" t="s">
        <v>3645</v>
      </c>
      <c r="BC202" s="480" t="s">
        <v>1664</v>
      </c>
      <c r="BF202" s="480" t="s">
        <v>3643</v>
      </c>
      <c r="BI202" s="480" t="s">
        <v>687</v>
      </c>
      <c r="BN202" s="518" t="s">
        <v>1671</v>
      </c>
      <c r="BQ202" s="28">
        <v>556.29999999999995</v>
      </c>
      <c r="BR202" s="56">
        <v>3</v>
      </c>
      <c r="BT202" s="518" t="s">
        <v>11</v>
      </c>
      <c r="BW202" s="28">
        <v>224.39999999999998</v>
      </c>
      <c r="BX202" s="56">
        <v>3</v>
      </c>
      <c r="BZ202" s="518" t="s">
        <v>2325</v>
      </c>
      <c r="CC202" s="246">
        <v>161.60000000000002</v>
      </c>
      <c r="CD202" s="56">
        <v>3</v>
      </c>
      <c r="CF202" s="518" t="s">
        <v>2713</v>
      </c>
      <c r="CI202" s="246">
        <v>39</v>
      </c>
      <c r="CJ202" s="56">
        <v>0</v>
      </c>
      <c r="CL202" s="518" t="s">
        <v>2710</v>
      </c>
      <c r="CO202" s="246">
        <v>696.45</v>
      </c>
      <c r="CP202" s="56">
        <v>2</v>
      </c>
      <c r="CR202" s="518" t="s">
        <v>2713</v>
      </c>
      <c r="CU202" s="246">
        <v>200.7</v>
      </c>
      <c r="CV202" s="56">
        <v>1</v>
      </c>
      <c r="CX202" s="518" t="s">
        <v>1690</v>
      </c>
      <c r="DA202" s="246">
        <v>74.2</v>
      </c>
      <c r="DB202" s="56">
        <v>3</v>
      </c>
      <c r="DD202" s="518" t="s">
        <v>2729</v>
      </c>
      <c r="DG202" s="246">
        <v>213</v>
      </c>
      <c r="DH202" s="56">
        <v>3</v>
      </c>
      <c r="DJ202" s="518" t="s">
        <v>1690</v>
      </c>
      <c r="DM202" s="246">
        <v>56</v>
      </c>
      <c r="DN202" s="56">
        <v>0</v>
      </c>
      <c r="DP202" s="518" t="s">
        <v>3649</v>
      </c>
      <c r="DS202" s="246">
        <v>273.8</v>
      </c>
      <c r="DT202" s="56">
        <v>0</v>
      </c>
      <c r="DV202" s="518" t="s">
        <v>2220</v>
      </c>
      <c r="DW202"/>
      <c r="DY202" s="246">
        <v>493.3</v>
      </c>
      <c r="DZ202" s="56">
        <v>3</v>
      </c>
      <c r="EB202" s="518" t="s">
        <v>2734</v>
      </c>
      <c r="EE202" s="246">
        <v>237.99999999999997</v>
      </c>
      <c r="EF202" s="56">
        <v>0</v>
      </c>
      <c r="EH202" s="518" t="s">
        <v>3659</v>
      </c>
      <c r="EK202" s="246">
        <v>47</v>
      </c>
      <c r="EL202" s="56">
        <v>3</v>
      </c>
      <c r="EN202" s="518" t="s">
        <v>3645</v>
      </c>
      <c r="EQ202" s="246">
        <v>0</v>
      </c>
      <c r="ER202" s="56">
        <v>1</v>
      </c>
      <c r="ET202" s="518" t="s">
        <v>11</v>
      </c>
      <c r="EW202" s="246">
        <v>205.8</v>
      </c>
      <c r="EX202" s="56">
        <v>0</v>
      </c>
      <c r="EZ202" s="518" t="s">
        <v>2209</v>
      </c>
      <c r="FC202" s="246">
        <v>88.399999999999977</v>
      </c>
      <c r="FD202" s="56">
        <v>0</v>
      </c>
      <c r="FF202" s="518" t="s">
        <v>3659</v>
      </c>
      <c r="FI202" s="246">
        <v>59.8</v>
      </c>
      <c r="FJ202" s="56">
        <v>0</v>
      </c>
      <c r="FL202" s="518" t="s">
        <v>2201</v>
      </c>
      <c r="FO202" s="246">
        <v>315.59999999999997</v>
      </c>
      <c r="FP202" s="56">
        <v>0</v>
      </c>
      <c r="FR202" s="518" t="s">
        <v>2325</v>
      </c>
      <c r="FU202" s="246">
        <v>321.5</v>
      </c>
      <c r="FV202" s="56">
        <v>3</v>
      </c>
      <c r="FX202" s="480" t="s">
        <v>1671</v>
      </c>
      <c r="GA202" s="246">
        <v>341.5</v>
      </c>
      <c r="GB202" s="56">
        <v>0</v>
      </c>
      <c r="GD202" s="480" t="s">
        <v>1664</v>
      </c>
      <c r="GG202" s="246">
        <v>406.3</v>
      </c>
      <c r="GH202" s="56">
        <v>1</v>
      </c>
    </row>
    <row r="203" spans="25:190" ht="15.75">
      <c r="AH203" s="480" t="s">
        <v>3646</v>
      </c>
      <c r="AK203" s="480" t="s">
        <v>3659</v>
      </c>
      <c r="AN203" s="480" t="s">
        <v>1346</v>
      </c>
      <c r="AQ203" s="480" t="s">
        <v>2726</v>
      </c>
      <c r="AT203" s="480" t="s">
        <v>1346</v>
      </c>
      <c r="AW203" s="480" t="s">
        <v>2325</v>
      </c>
      <c r="AZ203" s="480" t="s">
        <v>2729</v>
      </c>
      <c r="BC203" s="480" t="s">
        <v>3643</v>
      </c>
      <c r="BF203" s="480" t="s">
        <v>1668</v>
      </c>
      <c r="BI203" s="480" t="s">
        <v>1690</v>
      </c>
      <c r="BN203" s="518" t="s">
        <v>2713</v>
      </c>
      <c r="BQ203" s="28">
        <v>129.10000000000002</v>
      </c>
      <c r="BR203" s="56">
        <v>0</v>
      </c>
      <c r="BT203" s="518" t="s">
        <v>33</v>
      </c>
      <c r="BW203" s="28">
        <v>102</v>
      </c>
      <c r="BX203" s="56">
        <v>0</v>
      </c>
      <c r="BZ203" s="518" t="s">
        <v>2713</v>
      </c>
      <c r="CC203" s="246">
        <v>113.7</v>
      </c>
      <c r="CD203" s="56">
        <v>0</v>
      </c>
      <c r="CF203" s="518" t="s">
        <v>704</v>
      </c>
      <c r="CI203" s="246">
        <v>90.600000000000009</v>
      </c>
      <c r="CJ203" s="56">
        <v>3</v>
      </c>
      <c r="CL203" s="518" t="s">
        <v>2726</v>
      </c>
      <c r="CO203" s="246">
        <v>619.94999999999993</v>
      </c>
      <c r="CP203" s="56">
        <v>1</v>
      </c>
      <c r="CR203" s="518" t="s">
        <v>2725</v>
      </c>
      <c r="CU203" s="246">
        <v>224.8</v>
      </c>
      <c r="CV203" s="56">
        <v>2</v>
      </c>
      <c r="CX203" s="518" t="s">
        <v>2202</v>
      </c>
      <c r="DA203" s="246">
        <v>32.799999999999997</v>
      </c>
      <c r="DB203" s="56">
        <v>0</v>
      </c>
      <c r="DD203" s="518" t="s">
        <v>2725</v>
      </c>
      <c r="DG203" s="246">
        <v>144</v>
      </c>
      <c r="DH203" s="56">
        <v>0</v>
      </c>
      <c r="DJ203" s="518" t="s">
        <v>3649</v>
      </c>
      <c r="DM203" s="246">
        <v>164.2</v>
      </c>
      <c r="DN203" s="56">
        <v>3</v>
      </c>
      <c r="DP203" s="518" t="s">
        <v>3645</v>
      </c>
      <c r="DS203" s="246">
        <v>382</v>
      </c>
      <c r="DT203" s="56">
        <v>3</v>
      </c>
      <c r="DV203" s="518" t="s">
        <v>2217</v>
      </c>
      <c r="DW203"/>
      <c r="DY203" s="246">
        <v>388</v>
      </c>
      <c r="DZ203" s="56">
        <v>0</v>
      </c>
      <c r="EB203" s="518" t="s">
        <v>704</v>
      </c>
      <c r="EE203" s="246">
        <v>880</v>
      </c>
      <c r="EF203" s="56">
        <v>3</v>
      </c>
      <c r="EH203" s="518" t="s">
        <v>3645</v>
      </c>
      <c r="EK203" s="246">
        <v>37.4</v>
      </c>
      <c r="EL203" s="56">
        <v>0</v>
      </c>
      <c r="EN203" s="518" t="s">
        <v>2325</v>
      </c>
      <c r="EQ203" s="246">
        <v>0</v>
      </c>
      <c r="ER203" s="56">
        <v>1</v>
      </c>
      <c r="ET203" s="518" t="s">
        <v>2217</v>
      </c>
      <c r="EW203" s="246">
        <v>477.25</v>
      </c>
      <c r="EX203" s="56">
        <v>3</v>
      </c>
      <c r="EZ203" s="518" t="s">
        <v>2197</v>
      </c>
      <c r="FC203" s="246">
        <v>501.2</v>
      </c>
      <c r="FD203" s="56">
        <v>3</v>
      </c>
      <c r="FF203" s="518" t="s">
        <v>3649</v>
      </c>
      <c r="FI203" s="246">
        <v>297.5</v>
      </c>
      <c r="FJ203" s="56">
        <v>3</v>
      </c>
      <c r="FL203" s="518" t="s">
        <v>1351</v>
      </c>
      <c r="FO203" s="246">
        <v>429.3</v>
      </c>
      <c r="FP203" s="56">
        <v>3</v>
      </c>
      <c r="FR203" s="518" t="s">
        <v>3643</v>
      </c>
      <c r="FU203" s="246">
        <v>224.29999999999998</v>
      </c>
      <c r="FV203" s="56">
        <v>0</v>
      </c>
      <c r="FX203" s="480" t="s">
        <v>2325</v>
      </c>
      <c r="GA203" s="246">
        <v>444.5</v>
      </c>
      <c r="GB203" s="56">
        <v>3</v>
      </c>
      <c r="GD203" s="480" t="s">
        <v>687</v>
      </c>
      <c r="GG203" s="246">
        <v>443.4</v>
      </c>
      <c r="GH203" s="56">
        <v>2</v>
      </c>
    </row>
    <row r="204" spans="25:190" ht="15.75">
      <c r="AH204" s="480"/>
      <c r="AK204" s="480"/>
      <c r="AN204" s="480"/>
      <c r="AQ204" s="480"/>
      <c r="AT204" s="480"/>
      <c r="AW204" s="480"/>
      <c r="AZ204" s="480"/>
      <c r="BC204" s="480"/>
      <c r="BF204" s="480"/>
      <c r="BI204" s="480"/>
      <c r="BN204" s="518"/>
      <c r="BQ204" s="28"/>
      <c r="BR204" s="56"/>
      <c r="BT204" s="518"/>
      <c r="BW204" s="28"/>
      <c r="BX204" s="56"/>
      <c r="BZ204" s="518"/>
      <c r="CC204" s="246"/>
      <c r="CD204" s="56"/>
      <c r="CF204" s="518"/>
      <c r="CI204" s="246"/>
      <c r="CJ204" s="56"/>
      <c r="CL204" s="518"/>
      <c r="CO204" s="246"/>
      <c r="CP204" s="56"/>
      <c r="CR204" s="518"/>
      <c r="CU204" s="246"/>
      <c r="CV204" s="56"/>
      <c r="CX204" s="518"/>
      <c r="DA204" s="246"/>
      <c r="DB204" s="56"/>
      <c r="DD204" s="518"/>
      <c r="DG204" s="246"/>
      <c r="DH204" s="56"/>
      <c r="DJ204" s="518"/>
      <c r="DM204" s="246"/>
      <c r="DN204" s="56"/>
      <c r="DP204" s="518"/>
      <c r="DS204" s="246"/>
      <c r="DT204" s="56"/>
      <c r="DV204" s="518"/>
      <c r="DW204"/>
      <c r="DY204" s="246"/>
      <c r="DZ204" s="56"/>
      <c r="EB204" s="518"/>
      <c r="EE204" s="246"/>
      <c r="EF204" s="56"/>
      <c r="EH204" s="518"/>
      <c r="EK204" s="246"/>
      <c r="EL204" s="56"/>
      <c r="EN204" s="518"/>
      <c r="EQ204" s="246"/>
      <c r="ER204" s="56"/>
      <c r="ET204" s="518"/>
      <c r="EW204" s="246"/>
      <c r="EX204" s="56"/>
      <c r="EZ204" s="518"/>
      <c r="FC204" s="246"/>
      <c r="FD204" s="56"/>
      <c r="FF204" s="518"/>
      <c r="FI204" s="246"/>
      <c r="FJ204" s="56"/>
      <c r="FL204" s="518"/>
      <c r="FO204" s="246"/>
      <c r="FP204" s="56"/>
      <c r="FR204" s="518"/>
      <c r="FU204" s="246"/>
      <c r="FV204" s="56"/>
      <c r="FX204" s="480"/>
      <c r="GA204" s="246"/>
      <c r="GB204" s="56"/>
      <c r="GD204" s="480"/>
      <c r="GG204" s="246"/>
      <c r="GH204" s="56"/>
    </row>
    <row r="205" spans="25:190" ht="15.75">
      <c r="AH205" s="480" t="s">
        <v>704</v>
      </c>
      <c r="AK205" s="480" t="s">
        <v>33</v>
      </c>
      <c r="AN205" s="480" t="s">
        <v>3649</v>
      </c>
      <c r="AQ205" s="480" t="s">
        <v>11</v>
      </c>
      <c r="AT205" s="480" t="s">
        <v>3649</v>
      </c>
      <c r="AW205" s="480" t="s">
        <v>1346</v>
      </c>
      <c r="AZ205" s="480" t="s">
        <v>704</v>
      </c>
      <c r="BC205" s="480" t="s">
        <v>2201</v>
      </c>
      <c r="BF205" s="480" t="s">
        <v>33</v>
      </c>
      <c r="BI205" s="480" t="s">
        <v>1337</v>
      </c>
      <c r="BN205" s="518" t="s">
        <v>2729</v>
      </c>
      <c r="BQ205" s="28">
        <v>143</v>
      </c>
      <c r="BR205" s="56">
        <v>0</v>
      </c>
      <c r="BT205" s="518" t="s">
        <v>2197</v>
      </c>
      <c r="BW205" s="28">
        <v>19.2</v>
      </c>
      <c r="BX205" s="56">
        <v>0</v>
      </c>
      <c r="BZ205" s="518" t="s">
        <v>2201</v>
      </c>
      <c r="CC205" s="246">
        <v>23.4</v>
      </c>
      <c r="CD205" s="56">
        <v>0</v>
      </c>
      <c r="CF205" s="518" t="s">
        <v>1690</v>
      </c>
      <c r="CI205" s="246">
        <v>92.600000000000009</v>
      </c>
      <c r="CJ205" s="56">
        <v>0</v>
      </c>
      <c r="CL205" s="518" t="s">
        <v>3659</v>
      </c>
      <c r="CO205" s="246">
        <v>675.80000000000007</v>
      </c>
      <c r="CP205" s="56">
        <v>2</v>
      </c>
      <c r="CR205" s="518" t="s">
        <v>11</v>
      </c>
      <c r="CU205" s="246">
        <v>248.9</v>
      </c>
      <c r="CV205" s="56">
        <v>3</v>
      </c>
      <c r="CX205" s="518" t="s">
        <v>700</v>
      </c>
      <c r="DA205" s="246">
        <v>6</v>
      </c>
      <c r="DB205" s="56">
        <v>0</v>
      </c>
      <c r="DD205" s="518" t="s">
        <v>2710</v>
      </c>
      <c r="DG205" s="246">
        <v>305</v>
      </c>
      <c r="DH205" s="56">
        <v>2</v>
      </c>
      <c r="DJ205" s="518" t="s">
        <v>675</v>
      </c>
      <c r="DM205" s="246">
        <v>97.1</v>
      </c>
      <c r="DN205" s="56">
        <v>1</v>
      </c>
      <c r="DP205" s="518" t="s">
        <v>2209</v>
      </c>
      <c r="DS205" s="246">
        <v>269.5</v>
      </c>
      <c r="DT205" s="56">
        <v>0</v>
      </c>
      <c r="DV205" s="518" t="s">
        <v>3646</v>
      </c>
      <c r="DW205"/>
      <c r="DY205" s="246">
        <v>713.7</v>
      </c>
      <c r="DZ205" s="56">
        <v>3</v>
      </c>
      <c r="EB205" s="518" t="s">
        <v>687</v>
      </c>
      <c r="EE205" s="246">
        <v>765.8</v>
      </c>
      <c r="EF205" s="56">
        <v>1</v>
      </c>
      <c r="EH205" s="518" t="s">
        <v>2725</v>
      </c>
      <c r="EK205" s="246">
        <v>49.6</v>
      </c>
      <c r="EL205" s="56">
        <v>2</v>
      </c>
      <c r="EN205" s="518" t="s">
        <v>2201</v>
      </c>
      <c r="EQ205" s="246">
        <v>5.5</v>
      </c>
      <c r="ER205" s="56">
        <v>0</v>
      </c>
      <c r="ET205" s="518" t="s">
        <v>1664</v>
      </c>
      <c r="EW205" s="246">
        <v>450.7</v>
      </c>
      <c r="EX205" s="56">
        <v>2</v>
      </c>
      <c r="EZ205" s="518" t="s">
        <v>2726</v>
      </c>
      <c r="FC205" s="246">
        <v>706.19999999999993</v>
      </c>
      <c r="FD205" s="56">
        <v>2</v>
      </c>
      <c r="FF205" s="518" t="s">
        <v>2193</v>
      </c>
      <c r="FI205" s="246">
        <v>60</v>
      </c>
      <c r="FJ205" s="56">
        <v>3</v>
      </c>
      <c r="FL205" s="518" t="s">
        <v>675</v>
      </c>
      <c r="FO205" s="246">
        <v>580.5</v>
      </c>
      <c r="FP205" s="56">
        <v>3</v>
      </c>
      <c r="FR205" s="518" t="s">
        <v>704</v>
      </c>
      <c r="FU205" s="246">
        <v>259</v>
      </c>
      <c r="FV205" s="56">
        <v>0</v>
      </c>
      <c r="FX205" s="480" t="s">
        <v>2729</v>
      </c>
      <c r="GA205" s="246">
        <v>245.79999999999998</v>
      </c>
      <c r="GB205" s="56">
        <v>2</v>
      </c>
      <c r="GD205" s="480" t="s">
        <v>2725</v>
      </c>
      <c r="GG205" s="246">
        <v>676.1</v>
      </c>
      <c r="GH205" s="56">
        <v>3</v>
      </c>
    </row>
    <row r="206" spans="25:190" ht="15.75">
      <c r="AH206" s="480" t="s">
        <v>1337</v>
      </c>
      <c r="AK206" s="480" t="s">
        <v>704</v>
      </c>
      <c r="AN206" s="480" t="s">
        <v>2193</v>
      </c>
      <c r="AQ206" s="480" t="s">
        <v>2202</v>
      </c>
      <c r="AT206" s="480" t="s">
        <v>1351</v>
      </c>
      <c r="AW206" s="480" t="s">
        <v>33</v>
      </c>
      <c r="AZ206" s="480" t="s">
        <v>2220</v>
      </c>
      <c r="BC206" s="480" t="s">
        <v>675</v>
      </c>
      <c r="BF206" s="480" t="s">
        <v>2193</v>
      </c>
      <c r="BI206" s="480" t="s">
        <v>2734</v>
      </c>
      <c r="BN206" s="518" t="s">
        <v>3649</v>
      </c>
      <c r="BQ206" s="28">
        <v>590.30000000000007</v>
      </c>
      <c r="BR206" s="56">
        <v>3</v>
      </c>
      <c r="BT206" s="518" t="s">
        <v>700</v>
      </c>
      <c r="BW206" s="28">
        <v>83.4</v>
      </c>
      <c r="BX206" s="56">
        <v>3</v>
      </c>
      <c r="BZ206" s="518" t="s">
        <v>2726</v>
      </c>
      <c r="CC206" s="246">
        <v>102.7</v>
      </c>
      <c r="CD206" s="56">
        <v>3</v>
      </c>
      <c r="CF206" s="518" t="s">
        <v>1337</v>
      </c>
      <c r="CI206" s="246">
        <v>131.4</v>
      </c>
      <c r="CJ206" s="56">
        <v>3</v>
      </c>
      <c r="CL206" s="518" t="s">
        <v>2216</v>
      </c>
      <c r="CO206" s="246">
        <v>581.5</v>
      </c>
      <c r="CP206" s="56">
        <v>1</v>
      </c>
      <c r="CR206" s="518" t="s">
        <v>3646</v>
      </c>
      <c r="CU206" s="246">
        <v>103.1</v>
      </c>
      <c r="CV206" s="56">
        <v>0</v>
      </c>
      <c r="CX206" s="518" t="s">
        <v>2713</v>
      </c>
      <c r="DA206" s="246">
        <v>57.2</v>
      </c>
      <c r="DB206" s="56">
        <v>3</v>
      </c>
      <c r="DD206" s="518" t="s">
        <v>1671</v>
      </c>
      <c r="DG206" s="246">
        <v>297.39999999999998</v>
      </c>
      <c r="DH206" s="56">
        <v>1</v>
      </c>
      <c r="DJ206" s="518" t="s">
        <v>3643</v>
      </c>
      <c r="DM206" s="246">
        <v>104.3</v>
      </c>
      <c r="DN206" s="56">
        <v>2</v>
      </c>
      <c r="DP206" s="518" t="s">
        <v>2725</v>
      </c>
      <c r="DS206" s="246">
        <v>487.3</v>
      </c>
      <c r="DT206" s="56">
        <v>3</v>
      </c>
      <c r="DV206" s="518" t="s">
        <v>2729</v>
      </c>
      <c r="DW206"/>
      <c r="DY206" s="246">
        <v>395.9</v>
      </c>
      <c r="DZ206" s="56">
        <v>0</v>
      </c>
      <c r="EB206" s="518" t="s">
        <v>2725</v>
      </c>
      <c r="EE206" s="246">
        <v>775</v>
      </c>
      <c r="EF206" s="56">
        <v>2</v>
      </c>
      <c r="EH206" s="518" t="s">
        <v>2710</v>
      </c>
      <c r="EK206" s="246">
        <v>42</v>
      </c>
      <c r="EL206" s="56">
        <v>1</v>
      </c>
      <c r="EN206" s="518" t="s">
        <v>3646</v>
      </c>
      <c r="EQ206" s="246">
        <v>67.5</v>
      </c>
      <c r="ER206" s="56">
        <v>3</v>
      </c>
      <c r="ET206" s="518" t="s">
        <v>2713</v>
      </c>
      <c r="EW206" s="246">
        <v>387.05</v>
      </c>
      <c r="EX206" s="56">
        <v>1</v>
      </c>
      <c r="EZ206" s="518" t="s">
        <v>3659</v>
      </c>
      <c r="FC206" s="246">
        <v>584.6</v>
      </c>
      <c r="FD206" s="56">
        <v>1</v>
      </c>
      <c r="FF206" s="518" t="s">
        <v>687</v>
      </c>
      <c r="FI206" s="246">
        <v>11.8</v>
      </c>
      <c r="FJ206" s="56">
        <v>0</v>
      </c>
      <c r="FL206" s="518" t="s">
        <v>3646</v>
      </c>
      <c r="FO206" s="246">
        <v>389.7</v>
      </c>
      <c r="FP206" s="56">
        <v>0</v>
      </c>
      <c r="FR206" s="518" t="s">
        <v>3649</v>
      </c>
      <c r="FU206" s="246">
        <v>498.2</v>
      </c>
      <c r="FV206" s="56">
        <v>3</v>
      </c>
      <c r="FX206" s="480" t="s">
        <v>2217</v>
      </c>
      <c r="GA206" s="246">
        <v>224.5</v>
      </c>
      <c r="GB206" s="56">
        <v>1</v>
      </c>
      <c r="GD206" s="480" t="s">
        <v>3649</v>
      </c>
      <c r="GG206" s="246">
        <v>493.5</v>
      </c>
      <c r="GH206" s="56">
        <v>0</v>
      </c>
    </row>
    <row r="207" spans="25:190" ht="15.75">
      <c r="AH207" s="480"/>
      <c r="AK207" s="480"/>
      <c r="AN207" s="480"/>
      <c r="AQ207" s="480"/>
      <c r="AT207" s="480"/>
      <c r="AW207" s="480"/>
      <c r="AZ207" s="480"/>
      <c r="BC207" s="480"/>
      <c r="BF207" s="480"/>
      <c r="BI207" s="480"/>
      <c r="BN207" s="518"/>
      <c r="BQ207" s="28"/>
      <c r="BR207" s="56"/>
      <c r="BT207" s="518"/>
      <c r="BW207" s="28"/>
      <c r="BX207" s="56"/>
      <c r="BZ207" s="518"/>
      <c r="CC207" s="246"/>
      <c r="CD207" s="56"/>
      <c r="CF207" s="518"/>
      <c r="CI207" s="246"/>
      <c r="CJ207" s="56"/>
      <c r="CL207" s="518"/>
      <c r="CO207" s="246"/>
      <c r="CP207" s="56"/>
      <c r="CR207" s="518"/>
      <c r="CU207" s="246"/>
      <c r="CV207" s="56"/>
      <c r="CX207" s="518"/>
      <c r="DA207" s="246"/>
      <c r="DB207" s="56"/>
      <c r="DD207" s="518"/>
      <c r="DG207" s="246"/>
      <c r="DH207" s="56"/>
      <c r="DJ207" s="518"/>
      <c r="DM207" s="246"/>
      <c r="DN207" s="56"/>
      <c r="DP207" s="518"/>
      <c r="DS207" s="246"/>
      <c r="DT207" s="56"/>
      <c r="DV207" s="518"/>
      <c r="DW207"/>
      <c r="DY207" s="246"/>
      <c r="DZ207" s="56"/>
      <c r="EB207" s="518"/>
      <c r="EE207" s="246"/>
      <c r="EF207" s="56"/>
      <c r="EH207" s="518"/>
      <c r="EK207" s="246"/>
      <c r="EL207" s="56"/>
      <c r="EN207" s="518"/>
      <c r="EQ207" s="246"/>
      <c r="ER207" s="56"/>
      <c r="ET207" s="518"/>
      <c r="EW207" s="246"/>
      <c r="EX207" s="56"/>
      <c r="EZ207" s="518"/>
      <c r="FC207" s="246"/>
      <c r="FD207" s="56"/>
      <c r="FF207" s="518"/>
      <c r="FI207" s="246"/>
      <c r="FJ207" s="56"/>
      <c r="FL207" s="518"/>
      <c r="FO207" s="246"/>
      <c r="FP207" s="56"/>
      <c r="FR207" s="518"/>
      <c r="FU207" s="246"/>
      <c r="FV207" s="56"/>
      <c r="FX207" s="480"/>
      <c r="GA207" s="246"/>
      <c r="GB207" s="56"/>
      <c r="GD207" s="480"/>
      <c r="GG207" s="246"/>
      <c r="GH207" s="56"/>
    </row>
    <row r="208" spans="25:190" ht="15.75">
      <c r="AH208" s="480" t="s">
        <v>675</v>
      </c>
      <c r="AK208" s="480" t="s">
        <v>2220</v>
      </c>
      <c r="AN208" s="480" t="s">
        <v>2325</v>
      </c>
      <c r="AQ208" s="480" t="s">
        <v>1337</v>
      </c>
      <c r="AT208" s="480" t="s">
        <v>2710</v>
      </c>
      <c r="AW208" s="480" t="s">
        <v>1337</v>
      </c>
      <c r="AZ208" s="480" t="s">
        <v>33</v>
      </c>
      <c r="BC208" s="480" t="s">
        <v>2193</v>
      </c>
      <c r="BF208" s="480" t="s">
        <v>704</v>
      </c>
      <c r="BI208" s="480" t="s">
        <v>1351</v>
      </c>
      <c r="BN208" s="518" t="s">
        <v>3659</v>
      </c>
      <c r="BQ208" s="28">
        <v>226.5</v>
      </c>
      <c r="BR208" s="56">
        <v>0</v>
      </c>
      <c r="BT208" s="518" t="s">
        <v>1351</v>
      </c>
      <c r="BW208" s="28">
        <v>267.5</v>
      </c>
      <c r="BX208" s="56">
        <v>1</v>
      </c>
      <c r="BZ208" s="518" t="s">
        <v>1671</v>
      </c>
      <c r="CC208" s="246">
        <v>76.100000000000009</v>
      </c>
      <c r="CD208" s="56">
        <v>0</v>
      </c>
      <c r="CF208" s="518" t="s">
        <v>2216</v>
      </c>
      <c r="CI208" s="246">
        <v>128.69999999999999</v>
      </c>
      <c r="CJ208" s="56">
        <v>0</v>
      </c>
      <c r="CL208" s="518" t="s">
        <v>675</v>
      </c>
      <c r="CO208" s="246">
        <v>551.85</v>
      </c>
      <c r="CP208" s="56">
        <v>3</v>
      </c>
      <c r="CR208" s="518" t="s">
        <v>1664</v>
      </c>
      <c r="CU208" s="246">
        <v>212</v>
      </c>
      <c r="CV208" s="56">
        <v>2</v>
      </c>
      <c r="CX208" s="518" t="s">
        <v>2220</v>
      </c>
      <c r="DA208" s="246">
        <v>66.699999999999989</v>
      </c>
      <c r="DB208" s="56">
        <v>3</v>
      </c>
      <c r="DD208" s="518" t="s">
        <v>180</v>
      </c>
      <c r="DG208" s="246">
        <v>199</v>
      </c>
      <c r="DH208" s="56">
        <v>3</v>
      </c>
      <c r="DJ208" s="518" t="s">
        <v>180</v>
      </c>
      <c r="DM208" s="246">
        <v>15.399999999999999</v>
      </c>
      <c r="DN208" s="56">
        <v>0</v>
      </c>
      <c r="DP208" s="518" t="s">
        <v>687</v>
      </c>
      <c r="DS208" s="246">
        <v>379.1</v>
      </c>
      <c r="DT208" s="56">
        <v>3</v>
      </c>
      <c r="DV208" s="518" t="s">
        <v>704</v>
      </c>
      <c r="DW208"/>
      <c r="DY208" s="246">
        <v>488.80000000000007</v>
      </c>
      <c r="DZ208" s="56">
        <v>1</v>
      </c>
      <c r="EB208" s="518" t="s">
        <v>3649</v>
      </c>
      <c r="EE208" s="246">
        <v>414.79999999999995</v>
      </c>
      <c r="EF208" s="56">
        <v>0</v>
      </c>
      <c r="EH208" s="518" t="s">
        <v>2325</v>
      </c>
      <c r="EK208" s="246">
        <v>24</v>
      </c>
      <c r="EL208" s="56">
        <v>0</v>
      </c>
      <c r="EN208" s="518" t="s">
        <v>3649</v>
      </c>
      <c r="EQ208" s="246">
        <v>0</v>
      </c>
      <c r="ER208" s="56">
        <v>0</v>
      </c>
      <c r="ET208" s="518" t="s">
        <v>700</v>
      </c>
      <c r="EW208" s="246">
        <v>790.5</v>
      </c>
      <c r="EX208" s="56">
        <v>3</v>
      </c>
      <c r="EZ208" s="518" t="s">
        <v>2216</v>
      </c>
      <c r="FC208" s="246">
        <v>880.24999999999989</v>
      </c>
      <c r="FD208" s="56">
        <v>1</v>
      </c>
      <c r="FF208" s="518" t="s">
        <v>1337</v>
      </c>
      <c r="FI208" s="246">
        <v>42</v>
      </c>
      <c r="FJ208" s="56">
        <v>3</v>
      </c>
      <c r="FL208" s="518" t="s">
        <v>687</v>
      </c>
      <c r="FO208" s="246">
        <v>190.8</v>
      </c>
      <c r="FP208" s="56">
        <v>0</v>
      </c>
      <c r="FR208" s="518" t="s">
        <v>33</v>
      </c>
      <c r="FU208" s="246">
        <v>106.2</v>
      </c>
      <c r="FV208" s="56">
        <v>0</v>
      </c>
      <c r="FX208" s="480" t="s">
        <v>675</v>
      </c>
      <c r="GA208" s="246">
        <v>363.79999999999995</v>
      </c>
      <c r="GB208" s="56">
        <v>3</v>
      </c>
      <c r="GD208" s="480" t="s">
        <v>11</v>
      </c>
      <c r="GG208" s="246">
        <v>384</v>
      </c>
      <c r="GH208" s="56">
        <v>1</v>
      </c>
    </row>
    <row r="209" spans="1:190" ht="15.75">
      <c r="D209" s="244"/>
      <c r="E209" s="506"/>
      <c r="AH209" s="480" t="s">
        <v>1664</v>
      </c>
      <c r="AK209" s="480" t="s">
        <v>3649</v>
      </c>
      <c r="AN209" s="480" t="s">
        <v>700</v>
      </c>
      <c r="AQ209" s="480" t="s">
        <v>2201</v>
      </c>
      <c r="AT209" s="480" t="s">
        <v>2209</v>
      </c>
      <c r="AW209" s="480" t="s">
        <v>687</v>
      </c>
      <c r="AZ209" s="480" t="s">
        <v>3646</v>
      </c>
      <c r="BC209" s="480" t="s">
        <v>704</v>
      </c>
      <c r="BF209" s="480" t="s">
        <v>2197</v>
      </c>
      <c r="BI209" s="480" t="s">
        <v>704</v>
      </c>
      <c r="BN209" s="518" t="s">
        <v>1668</v>
      </c>
      <c r="BQ209" s="28">
        <v>636.80000000000007</v>
      </c>
      <c r="BR209" s="56">
        <v>3</v>
      </c>
      <c r="BT209" s="518" t="s">
        <v>2725</v>
      </c>
      <c r="BW209" s="28">
        <v>280</v>
      </c>
      <c r="BX209" s="56">
        <v>2</v>
      </c>
      <c r="BZ209" s="518" t="s">
        <v>2729</v>
      </c>
      <c r="CC209" s="246">
        <v>164.8</v>
      </c>
      <c r="CD209" s="56">
        <v>3</v>
      </c>
      <c r="CF209" s="518" t="s">
        <v>1671</v>
      </c>
      <c r="CI209" s="246">
        <v>180.89999999999998</v>
      </c>
      <c r="CJ209" s="56">
        <v>3</v>
      </c>
      <c r="CL209" s="518" t="s">
        <v>180</v>
      </c>
      <c r="CO209" s="246">
        <v>411.35000000000008</v>
      </c>
      <c r="CP209" s="56">
        <v>0</v>
      </c>
      <c r="CR209" s="518" t="s">
        <v>1346</v>
      </c>
      <c r="CU209" s="246">
        <v>183</v>
      </c>
      <c r="CV209" s="56">
        <v>1</v>
      </c>
      <c r="CX209" s="518" t="s">
        <v>11</v>
      </c>
      <c r="DA209" s="246">
        <v>26.1</v>
      </c>
      <c r="DB209" s="56">
        <v>0</v>
      </c>
      <c r="DD209" s="518" t="s">
        <v>1337</v>
      </c>
      <c r="DG209" s="246">
        <v>94</v>
      </c>
      <c r="DH209" s="56">
        <v>0</v>
      </c>
      <c r="DJ209" s="518" t="s">
        <v>2202</v>
      </c>
      <c r="DM209" s="246">
        <v>42</v>
      </c>
      <c r="DN209" s="56">
        <v>3</v>
      </c>
      <c r="DP209" s="518" t="s">
        <v>704</v>
      </c>
      <c r="DS209" s="246">
        <v>282.3</v>
      </c>
      <c r="DT209" s="56">
        <v>0</v>
      </c>
      <c r="DV209" s="518" t="s">
        <v>2710</v>
      </c>
      <c r="DW209"/>
      <c r="DY209" s="246">
        <v>518.19999999999993</v>
      </c>
      <c r="DZ209" s="56">
        <v>2</v>
      </c>
      <c r="EB209" s="518" t="s">
        <v>2202</v>
      </c>
      <c r="EE209" s="246">
        <v>876.30000000000018</v>
      </c>
      <c r="EF209" s="56">
        <v>3</v>
      </c>
      <c r="EH209" s="518" t="s">
        <v>1690</v>
      </c>
      <c r="EK209" s="246">
        <v>81</v>
      </c>
      <c r="EL209" s="56">
        <v>3</v>
      </c>
      <c r="EN209" s="518" t="s">
        <v>1337</v>
      </c>
      <c r="EQ209" s="246">
        <v>22.5</v>
      </c>
      <c r="ER209" s="56">
        <v>3</v>
      </c>
      <c r="ET209" s="518" t="s">
        <v>2734</v>
      </c>
      <c r="EW209" s="246">
        <v>391.9</v>
      </c>
      <c r="EX209" s="56">
        <v>0</v>
      </c>
      <c r="EZ209" s="518" t="s">
        <v>1351</v>
      </c>
      <c r="FC209" s="246">
        <v>931.8</v>
      </c>
      <c r="FD209" s="56">
        <v>2</v>
      </c>
      <c r="FF209" s="518" t="s">
        <v>2713</v>
      </c>
      <c r="FI209" s="246">
        <v>4.4000000000000004</v>
      </c>
      <c r="FJ209" s="56">
        <v>0</v>
      </c>
      <c r="FL209" s="518" t="s">
        <v>2197</v>
      </c>
      <c r="FO209" s="246">
        <v>387.5</v>
      </c>
      <c r="FP209" s="56">
        <v>3</v>
      </c>
      <c r="FR209" s="518" t="s">
        <v>2726</v>
      </c>
      <c r="FU209" s="246">
        <v>589</v>
      </c>
      <c r="FV209" s="56">
        <v>3</v>
      </c>
      <c r="FX209" s="480" t="s">
        <v>2193</v>
      </c>
      <c r="GA209" s="246">
        <v>18.2</v>
      </c>
      <c r="GB209" s="56">
        <v>0</v>
      </c>
      <c r="GD209" s="480" t="s">
        <v>2710</v>
      </c>
      <c r="GG209" s="246">
        <v>421</v>
      </c>
      <c r="GH209" s="56">
        <v>2</v>
      </c>
    </row>
    <row r="210" spans="1:190" ht="15.75" customHeight="1">
      <c r="A210"/>
      <c r="DW210"/>
      <c r="EP210" s="186"/>
    </row>
    <row r="211" spans="1:190" ht="15.75" customHeight="1">
      <c r="A211"/>
      <c r="DW211"/>
      <c r="EP211" s="186"/>
    </row>
    <row r="212" spans="1:190" ht="20.25">
      <c r="A212" s="496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5"/>
      <c r="BJ212" s="515"/>
      <c r="BL212" s="28"/>
      <c r="BM212" s="28"/>
      <c r="BN212" s="28"/>
      <c r="BO212" s="28"/>
      <c r="DW212"/>
      <c r="EQ212" s="526"/>
    </row>
    <row r="213" spans="1:190" ht="15">
      <c r="A213" s="498" t="s">
        <v>4191</v>
      </c>
      <c r="E213" s="256"/>
      <c r="F213" s="256"/>
      <c r="L213" s="256"/>
      <c r="AH213" s="498" t="s">
        <v>4192</v>
      </c>
      <c r="AK213" s="256"/>
      <c r="AL213" s="256"/>
      <c r="AM213" s="256"/>
      <c r="AN213" s="256"/>
      <c r="AO213" s="256"/>
      <c r="AU213" s="545"/>
      <c r="BB213" s="28"/>
      <c r="BC213" s="28"/>
      <c r="BD213" s="61"/>
      <c r="BE213" s="28"/>
      <c r="BG213" s="28"/>
      <c r="BH213" s="28"/>
      <c r="BI213" s="28"/>
      <c r="BJ213" s="28"/>
      <c r="BK213" s="28"/>
      <c r="BL213" s="28"/>
      <c r="BM213" s="28"/>
      <c r="BN213" s="498" t="s">
        <v>4191</v>
      </c>
      <c r="BO213" s="28"/>
      <c r="DW213"/>
      <c r="EQ213" s="498"/>
    </row>
    <row r="214" spans="1:190" s="464" customFormat="1" ht="26.25">
      <c r="A214" s="511" t="s">
        <v>4187</v>
      </c>
      <c r="B214" s="508"/>
      <c r="C214"/>
      <c r="D214" s="28"/>
      <c r="E214" s="56"/>
      <c r="F214"/>
      <c r="G214"/>
      <c r="H214"/>
      <c r="I214"/>
      <c r="J214"/>
      <c r="K214" s="56"/>
      <c r="M214" s="511" t="s">
        <v>193</v>
      </c>
      <c r="Y214" s="509" t="s">
        <v>4778</v>
      </c>
      <c r="Z214" s="508"/>
      <c r="AA214" s="508"/>
      <c r="AB214" s="508"/>
      <c r="AC214" s="508"/>
      <c r="AD214" s="513" t="s">
        <v>150</v>
      </c>
      <c r="AE214" s="499" t="s">
        <v>3028</v>
      </c>
      <c r="AH214" s="511" t="s">
        <v>3208</v>
      </c>
      <c r="AI214" s="508"/>
      <c r="AJ214" s="508"/>
      <c r="AK214" s="511" t="s">
        <v>194</v>
      </c>
      <c r="AL214" s="508"/>
      <c r="AM214" s="508"/>
      <c r="AN214" s="511" t="s">
        <v>176</v>
      </c>
      <c r="AO214" s="508"/>
      <c r="AP214" s="508"/>
      <c r="AQ214" s="511" t="s">
        <v>4188</v>
      </c>
      <c r="AR214" s="508"/>
      <c r="AS214" s="508"/>
      <c r="AT214" s="511" t="s">
        <v>3166</v>
      </c>
      <c r="AU214" s="508"/>
      <c r="AV214" s="508"/>
      <c r="AW214" s="511" t="s">
        <v>198</v>
      </c>
      <c r="AX214" s="508"/>
      <c r="AY214" s="508"/>
      <c r="AZ214" s="511" t="s">
        <v>199</v>
      </c>
      <c r="BA214" s="508"/>
      <c r="BB214" s="508"/>
      <c r="BC214" s="511" t="s">
        <v>4189</v>
      </c>
      <c r="BD214" s="508"/>
      <c r="BE214" s="508"/>
      <c r="BF214" s="511" t="s">
        <v>3305</v>
      </c>
      <c r="BG214" s="508"/>
      <c r="BH214" s="508"/>
      <c r="BI214" s="511" t="s">
        <v>4190</v>
      </c>
      <c r="BN214" s="511" t="s">
        <v>4178</v>
      </c>
      <c r="BR214" s="512"/>
      <c r="BT214" s="507" t="s">
        <v>4179</v>
      </c>
      <c r="BZ214" s="511" t="s">
        <v>4180</v>
      </c>
      <c r="CA214" s="508"/>
      <c r="CB214"/>
      <c r="CC214" s="28"/>
      <c r="CD214" s="56"/>
      <c r="CF214" s="511" t="s">
        <v>4181</v>
      </c>
      <c r="CG214" s="508"/>
      <c r="CH214"/>
      <c r="CI214" s="28"/>
      <c r="CJ214" s="56"/>
      <c r="CL214" s="511" t="s">
        <v>737</v>
      </c>
      <c r="CM214" s="508"/>
      <c r="CN214"/>
      <c r="CO214" s="28"/>
      <c r="CP214" s="56"/>
      <c r="CQ214"/>
      <c r="CR214" s="511" t="s">
        <v>4182</v>
      </c>
      <c r="CX214" s="511" t="s">
        <v>4183</v>
      </c>
      <c r="DD214" s="511" t="s">
        <v>3025</v>
      </c>
      <c r="DE214" s="508"/>
      <c r="DF214"/>
      <c r="DG214" s="28"/>
      <c r="DH214" s="56"/>
      <c r="DI214"/>
      <c r="DJ214" s="511" t="s">
        <v>4477</v>
      </c>
      <c r="DP214" s="511" t="s">
        <v>186</v>
      </c>
      <c r="DQ214" s="508"/>
      <c r="DR214"/>
      <c r="DS214" s="28"/>
      <c r="DT214" s="56"/>
      <c r="DV214" s="511" t="s">
        <v>175</v>
      </c>
      <c r="DW214" s="508"/>
      <c r="DX214"/>
      <c r="DY214" s="28"/>
      <c r="DZ214" s="56"/>
      <c r="EA214"/>
      <c r="EB214" s="511" t="s">
        <v>3026</v>
      </c>
      <c r="EH214" s="511" t="s">
        <v>4184</v>
      </c>
      <c r="EI214" s="508"/>
      <c r="EJ214"/>
      <c r="EK214" s="28"/>
      <c r="EL214" s="56"/>
      <c r="EM214"/>
      <c r="EN214" s="511" t="s">
        <v>4185</v>
      </c>
      <c r="ET214" s="511" t="s">
        <v>188</v>
      </c>
      <c r="EZ214" s="511" t="s">
        <v>4186</v>
      </c>
      <c r="FA214" s="508"/>
      <c r="FB214"/>
      <c r="FC214" s="28"/>
      <c r="FD214" s="56"/>
      <c r="FE214"/>
      <c r="FF214" s="511" t="s">
        <v>3027</v>
      </c>
      <c r="FL214" s="511" t="s">
        <v>2265</v>
      </c>
      <c r="FR214" s="511" t="s">
        <v>190</v>
      </c>
      <c r="FX214" s="511" t="s">
        <v>3164</v>
      </c>
      <c r="FY214" s="508"/>
      <c r="FZ214"/>
      <c r="GA214" s="28"/>
      <c r="GB214" s="56"/>
      <c r="GC214"/>
      <c r="GD214" s="511" t="s">
        <v>3165</v>
      </c>
    </row>
    <row r="215" spans="1:190" ht="16.5">
      <c r="A215" s="480" t="s">
        <v>3632</v>
      </c>
      <c r="D215" s="28">
        <f>'Punten per wedstrijd'!J185</f>
        <v>219.1</v>
      </c>
      <c r="E215" s="56">
        <v>0</v>
      </c>
      <c r="G215" s="480" t="s">
        <v>1</v>
      </c>
      <c r="J215" s="28">
        <f>'Punten per wedstrijd'!J150</f>
        <v>256.3</v>
      </c>
      <c r="K215" s="56">
        <v>0</v>
      </c>
      <c r="M215" s="480" t="s">
        <v>1653</v>
      </c>
      <c r="P215" s="28">
        <f>'Punten per wedstrijd'!N21</f>
        <v>696.6</v>
      </c>
      <c r="Q215" s="56">
        <v>1</v>
      </c>
      <c r="S215" s="480" t="s">
        <v>3624</v>
      </c>
      <c r="V215" s="28">
        <f>'Punten per wedstrijd'!N7</f>
        <v>594.79999999999995</v>
      </c>
      <c r="W215" s="56">
        <v>3</v>
      </c>
      <c r="Y215" s="517" t="s">
        <v>0</v>
      </c>
      <c r="Z215" s="525" t="s">
        <v>3022</v>
      </c>
      <c r="AA215" s="241"/>
      <c r="AB215" s="241"/>
      <c r="AC215" s="241"/>
      <c r="AD215" s="524">
        <f>$AR$353</f>
        <v>48</v>
      </c>
      <c r="AE215" s="314">
        <f>$E$353</f>
        <v>8682.15</v>
      </c>
      <c r="AH215" s="480" t="s">
        <v>3634</v>
      </c>
      <c r="AK215" s="480" t="s">
        <v>683</v>
      </c>
      <c r="AN215" s="480" t="s">
        <v>3624</v>
      </c>
      <c r="AQ215" s="480" t="s">
        <v>3642</v>
      </c>
      <c r="AT215" s="480" t="s">
        <v>653</v>
      </c>
      <c r="AW215" s="480" t="s">
        <v>683</v>
      </c>
      <c r="AZ215" s="480" t="s">
        <v>3624</v>
      </c>
      <c r="BC215" s="480" t="s">
        <v>2724</v>
      </c>
      <c r="BF215" s="480" t="s">
        <v>3630</v>
      </c>
      <c r="BI215" s="480" t="s">
        <v>2708</v>
      </c>
      <c r="BN215" s="518" t="s">
        <v>143</v>
      </c>
      <c r="BQ215" s="28">
        <v>397.20000000000005</v>
      </c>
      <c r="BR215" s="56">
        <v>1</v>
      </c>
      <c r="BT215" s="518" t="s">
        <v>1656</v>
      </c>
      <c r="BW215" s="28">
        <v>159.6</v>
      </c>
      <c r="BX215" s="56">
        <v>3</v>
      </c>
      <c r="BZ215" s="518" t="s">
        <v>3624</v>
      </c>
      <c r="CC215" s="28">
        <v>89.3</v>
      </c>
      <c r="CD215" s="56">
        <v>0</v>
      </c>
      <c r="CF215" s="518" t="s">
        <v>2715</v>
      </c>
      <c r="CI215" s="28">
        <v>95.4</v>
      </c>
      <c r="CJ215" s="56">
        <v>3</v>
      </c>
      <c r="CL215" s="518" t="s">
        <v>25</v>
      </c>
      <c r="CO215" s="28">
        <v>779.80000000000007</v>
      </c>
      <c r="CP215" s="56">
        <v>3</v>
      </c>
      <c r="CR215" s="518" t="s">
        <v>1666</v>
      </c>
      <c r="CU215" s="28">
        <v>215.79999999999998</v>
      </c>
      <c r="CV215" s="56">
        <v>2</v>
      </c>
      <c r="CX215" s="518" t="s">
        <v>3689</v>
      </c>
      <c r="DA215" s="28">
        <v>23.1</v>
      </c>
      <c r="DB215" s="56">
        <v>0</v>
      </c>
      <c r="DD215" s="518" t="s">
        <v>2722</v>
      </c>
      <c r="DG215" s="28">
        <v>187.2</v>
      </c>
      <c r="DH215" s="56">
        <v>3</v>
      </c>
      <c r="DJ215" s="518" t="s">
        <v>3624</v>
      </c>
      <c r="DM215" s="28">
        <v>142.5</v>
      </c>
      <c r="DN215" s="56">
        <v>3</v>
      </c>
      <c r="DP215" s="518" t="s">
        <v>3634</v>
      </c>
      <c r="DS215" s="28">
        <v>358</v>
      </c>
      <c r="DT215" s="56">
        <v>0</v>
      </c>
      <c r="DV215" s="518" t="s">
        <v>154</v>
      </c>
      <c r="DW215"/>
      <c r="DY215" s="28">
        <v>211.15000000000003</v>
      </c>
      <c r="DZ215" s="56">
        <v>0</v>
      </c>
      <c r="EB215" s="518" t="s">
        <v>2708</v>
      </c>
      <c r="EE215" s="28">
        <v>672.85</v>
      </c>
      <c r="EF215" s="56">
        <v>3</v>
      </c>
      <c r="EH215" s="518" t="s">
        <v>3624</v>
      </c>
      <c r="EK215" s="28">
        <v>0</v>
      </c>
      <c r="EL215" s="56">
        <v>1</v>
      </c>
      <c r="EN215" s="518" t="s">
        <v>3632</v>
      </c>
      <c r="EQ215" s="28">
        <v>0</v>
      </c>
      <c r="ER215" s="56">
        <v>0</v>
      </c>
      <c r="ET215" s="518" t="s">
        <v>638</v>
      </c>
      <c r="EW215" s="28">
        <v>491.6</v>
      </c>
      <c r="EX215" s="56">
        <v>3</v>
      </c>
      <c r="EZ215" s="518" t="s">
        <v>3632</v>
      </c>
      <c r="FC215" s="28">
        <v>168.20000000000002</v>
      </c>
      <c r="FD215" s="56">
        <v>0</v>
      </c>
      <c r="FF215" s="518" t="s">
        <v>683</v>
      </c>
      <c r="FI215" s="28">
        <v>121.1</v>
      </c>
      <c r="FJ215" s="56">
        <v>0</v>
      </c>
      <c r="FL215" s="518" t="s">
        <v>2708</v>
      </c>
      <c r="FO215" s="28">
        <v>25.2</v>
      </c>
      <c r="FP215" s="56">
        <v>0</v>
      </c>
      <c r="FR215" s="518" t="s">
        <v>1656</v>
      </c>
      <c r="FU215" s="28">
        <v>94.600000000000009</v>
      </c>
      <c r="FV215" s="56">
        <v>0</v>
      </c>
      <c r="FX215" s="480" t="s">
        <v>154</v>
      </c>
      <c r="GA215" s="28">
        <v>209.6</v>
      </c>
      <c r="GB215" s="56">
        <v>0</v>
      </c>
      <c r="GD215" s="480" t="s">
        <v>669</v>
      </c>
      <c r="GG215" s="28">
        <v>411.5</v>
      </c>
      <c r="GH215" s="56">
        <v>3</v>
      </c>
    </row>
    <row r="216" spans="1:190" ht="16.5">
      <c r="A216" s="480" t="s">
        <v>2715</v>
      </c>
      <c r="D216" s="28">
        <f>'Punten per wedstrijd'!J250</f>
        <v>658.4</v>
      </c>
      <c r="E216" s="56">
        <v>3</v>
      </c>
      <c r="G216" s="480" t="s">
        <v>2719</v>
      </c>
      <c r="J216" s="28">
        <f>'Punten per wedstrijd'!J255</f>
        <v>473.7</v>
      </c>
      <c r="K216" s="56">
        <v>3</v>
      </c>
      <c r="M216" s="480" t="s">
        <v>1666</v>
      </c>
      <c r="P216" s="28">
        <f>'Punten per wedstrijd'!N32</f>
        <v>708.5</v>
      </c>
      <c r="Q216" s="56">
        <v>2</v>
      </c>
      <c r="S216" s="480" t="s">
        <v>654</v>
      </c>
      <c r="V216" s="28">
        <f>'Punten per wedstrijd'!N105</f>
        <v>431.79999999999995</v>
      </c>
      <c r="W216" s="56">
        <v>0</v>
      </c>
      <c r="Y216" s="517" t="s">
        <v>2</v>
      </c>
      <c r="Z216" s="525" t="s">
        <v>3006</v>
      </c>
      <c r="AA216" s="241"/>
      <c r="AB216" s="241"/>
      <c r="AC216" s="241"/>
      <c r="AD216" s="524">
        <f>$AR$429</f>
        <v>44</v>
      </c>
      <c r="AE216" s="314">
        <f>$E$429</f>
        <v>6924.7</v>
      </c>
      <c r="AH216" s="480" t="s">
        <v>3638</v>
      </c>
      <c r="AK216" s="480" t="s">
        <v>3625</v>
      </c>
      <c r="AN216" s="480" t="s">
        <v>2720</v>
      </c>
      <c r="AQ216" s="480" t="s">
        <v>3631</v>
      </c>
      <c r="AT216" s="480" t="s">
        <v>1656</v>
      </c>
      <c r="AW216" s="480" t="s">
        <v>653</v>
      </c>
      <c r="AZ216" s="480" t="s">
        <v>3638</v>
      </c>
      <c r="BC216" s="480" t="s">
        <v>2735</v>
      </c>
      <c r="BF216" s="480" t="s">
        <v>143</v>
      </c>
      <c r="BI216" s="480" t="s">
        <v>3631</v>
      </c>
      <c r="BN216" s="518" t="s">
        <v>3633</v>
      </c>
      <c r="BQ216" s="28">
        <v>478.7</v>
      </c>
      <c r="BR216" s="56">
        <v>2</v>
      </c>
      <c r="BT216" s="518" t="s">
        <v>3627</v>
      </c>
      <c r="BW216" s="28">
        <v>63.9</v>
      </c>
      <c r="BX216" s="56">
        <v>0</v>
      </c>
      <c r="BZ216" s="518" t="s">
        <v>2722</v>
      </c>
      <c r="CC216" s="28">
        <v>111.7</v>
      </c>
      <c r="CD216" s="56">
        <v>3</v>
      </c>
      <c r="CF216" s="518" t="s">
        <v>3627</v>
      </c>
      <c r="CI216" s="28">
        <v>58.8</v>
      </c>
      <c r="CJ216" s="56">
        <v>0</v>
      </c>
      <c r="CL216" s="518" t="s">
        <v>2724</v>
      </c>
      <c r="CO216" s="28">
        <v>425.70000000000005</v>
      </c>
      <c r="CP216" s="56">
        <v>0</v>
      </c>
      <c r="CR216" s="518" t="s">
        <v>654</v>
      </c>
      <c r="CU216" s="28">
        <v>190.2</v>
      </c>
      <c r="CV216" s="56">
        <v>1</v>
      </c>
      <c r="CX216" s="518" t="s">
        <v>3625</v>
      </c>
      <c r="DA216" s="28">
        <v>119.9</v>
      </c>
      <c r="DB216" s="56">
        <v>3</v>
      </c>
      <c r="DD216" s="518" t="s">
        <v>2727</v>
      </c>
      <c r="DG216" s="28">
        <v>33</v>
      </c>
      <c r="DH216" s="56">
        <v>0</v>
      </c>
      <c r="DJ216" s="518" t="s">
        <v>1</v>
      </c>
      <c r="DM216" s="28">
        <v>14.3</v>
      </c>
      <c r="DN216" s="56">
        <v>0</v>
      </c>
      <c r="DP216" s="518" t="s">
        <v>3625</v>
      </c>
      <c r="DS216" s="28">
        <v>451</v>
      </c>
      <c r="DT216" s="56">
        <v>3</v>
      </c>
      <c r="DV216" s="518" t="s">
        <v>3631</v>
      </c>
      <c r="DW216"/>
      <c r="DY216" s="28">
        <v>333.00000000000006</v>
      </c>
      <c r="DZ216" s="56">
        <v>3</v>
      </c>
      <c r="EB216" s="518" t="s">
        <v>3626</v>
      </c>
      <c r="EE216" s="28">
        <v>462.9</v>
      </c>
      <c r="EF216" s="56">
        <v>0</v>
      </c>
      <c r="EH216" s="518" t="s">
        <v>3631</v>
      </c>
      <c r="EK216" s="28">
        <v>0</v>
      </c>
      <c r="EL216" s="56">
        <v>1</v>
      </c>
      <c r="EN216" s="518" t="s">
        <v>2720</v>
      </c>
      <c r="EQ216" s="28">
        <v>49.500000000000007</v>
      </c>
      <c r="ER216" s="56">
        <v>3</v>
      </c>
      <c r="ET216" s="518" t="s">
        <v>2708</v>
      </c>
      <c r="EW216" s="28">
        <v>261.3</v>
      </c>
      <c r="EX216" s="56">
        <v>0</v>
      </c>
      <c r="EZ216" s="518" t="s">
        <v>638</v>
      </c>
      <c r="FC216" s="28">
        <v>614</v>
      </c>
      <c r="FD216" s="56">
        <v>3</v>
      </c>
      <c r="FF216" s="518" t="s">
        <v>2724</v>
      </c>
      <c r="FI216" s="28">
        <v>162</v>
      </c>
      <c r="FJ216" s="56">
        <v>3</v>
      </c>
      <c r="FL216" s="518" t="s">
        <v>1753</v>
      </c>
      <c r="FO216" s="28">
        <v>270</v>
      </c>
      <c r="FP216" s="56">
        <v>3</v>
      </c>
      <c r="FR216" s="518" t="s">
        <v>2708</v>
      </c>
      <c r="FU216" s="28">
        <v>188.89999999999998</v>
      </c>
      <c r="FV216" s="56">
        <v>3</v>
      </c>
      <c r="FX216" s="480" t="s">
        <v>1653</v>
      </c>
      <c r="GA216" s="28">
        <v>359.4</v>
      </c>
      <c r="GB216" s="56">
        <v>3</v>
      </c>
      <c r="GD216" s="480" t="s">
        <v>639</v>
      </c>
      <c r="GG216" s="28">
        <v>311.7</v>
      </c>
      <c r="GH216" s="56">
        <v>0</v>
      </c>
    </row>
    <row r="217" spans="1:190" ht="16.5">
      <c r="A217" s="480"/>
      <c r="D217" s="28"/>
      <c r="E217" s="56"/>
      <c r="G217" s="480"/>
      <c r="J217" s="28"/>
      <c r="K217" s="56"/>
      <c r="M217" s="480"/>
      <c r="P217" s="28"/>
      <c r="Q217" s="56"/>
      <c r="S217" s="480"/>
      <c r="V217" s="28"/>
      <c r="W217" s="56"/>
      <c r="Y217" s="517" t="s">
        <v>3</v>
      </c>
      <c r="Z217" s="525" t="s">
        <v>4019</v>
      </c>
      <c r="AA217" s="241"/>
      <c r="AB217" s="241"/>
      <c r="AC217" s="241"/>
      <c r="AD217" s="524">
        <f>$AR$366</f>
        <v>42</v>
      </c>
      <c r="AE217" s="314">
        <f>$E$366</f>
        <v>5777.3000000000011</v>
      </c>
      <c r="AH217" s="480"/>
      <c r="AK217" s="480"/>
      <c r="AN217" s="480"/>
      <c r="AQ217" s="480"/>
      <c r="AT217" s="480"/>
      <c r="AW217" s="480"/>
      <c r="AZ217" s="480"/>
      <c r="BC217" s="480"/>
      <c r="BF217" s="480"/>
      <c r="BI217" s="480"/>
      <c r="BN217" s="518"/>
      <c r="BQ217" s="28"/>
      <c r="BR217" s="56"/>
      <c r="BT217" s="518"/>
      <c r="BW217" s="28"/>
      <c r="BX217" s="56"/>
      <c r="BZ217" s="518"/>
      <c r="CC217" s="28"/>
      <c r="CD217" s="56"/>
      <c r="CF217" s="518"/>
      <c r="CI217" s="28"/>
      <c r="CJ217" s="56"/>
      <c r="CL217" s="518"/>
      <c r="CO217" s="28"/>
      <c r="CP217" s="56"/>
      <c r="CR217" s="518"/>
      <c r="CU217" s="28"/>
      <c r="CV217" s="56"/>
      <c r="CX217" s="518"/>
      <c r="DA217" s="28"/>
      <c r="DB217" s="56"/>
      <c r="DD217" s="518"/>
      <c r="DG217" s="28"/>
      <c r="DH217" s="56"/>
      <c r="DJ217" s="518"/>
      <c r="DM217" s="28"/>
      <c r="DN217" s="56"/>
      <c r="DP217" s="518"/>
      <c r="DS217" s="28"/>
      <c r="DT217" s="56"/>
      <c r="DV217" s="518"/>
      <c r="DW217"/>
      <c r="DY217" s="28"/>
      <c r="DZ217" s="56"/>
      <c r="EB217" s="518"/>
      <c r="EE217" s="28"/>
      <c r="EF217" s="56"/>
      <c r="EH217" s="518"/>
      <c r="EK217" s="28"/>
      <c r="EL217" s="56"/>
      <c r="EN217" s="518"/>
      <c r="EQ217" s="28"/>
      <c r="ER217" s="56"/>
      <c r="ET217" s="518"/>
      <c r="EW217" s="28"/>
      <c r="EX217" s="56"/>
      <c r="EZ217" s="518"/>
      <c r="FC217" s="28"/>
      <c r="FD217" s="56"/>
      <c r="FF217" s="518"/>
      <c r="FI217" s="28"/>
      <c r="FJ217" s="56"/>
      <c r="FL217" s="518"/>
      <c r="FO217" s="28"/>
      <c r="FP217" s="56"/>
      <c r="FR217" s="518"/>
      <c r="FU217" s="28"/>
      <c r="FV217" s="56"/>
      <c r="FX217" s="480"/>
      <c r="GA217" s="28"/>
      <c r="GB217" s="56"/>
      <c r="GD217" s="480"/>
      <c r="GG217" s="28"/>
      <c r="GH217" s="56"/>
    </row>
    <row r="218" spans="1:190" ht="16.5">
      <c r="A218" s="480" t="s">
        <v>154</v>
      </c>
      <c r="D218" s="28">
        <f>'Punten per wedstrijd'!J235</f>
        <v>292.5</v>
      </c>
      <c r="E218" s="56">
        <v>0</v>
      </c>
      <c r="G218" s="480" t="s">
        <v>3625</v>
      </c>
      <c r="J218" s="28">
        <f>'Punten per wedstrijd'!J153</f>
        <v>327.2</v>
      </c>
      <c r="K218" s="56">
        <v>0</v>
      </c>
      <c r="M218" s="480" t="s">
        <v>3638</v>
      </c>
      <c r="P218" s="28">
        <f>'Punten per wedstrijd'!N69</f>
        <v>684.6</v>
      </c>
      <c r="Q218" s="56">
        <v>3</v>
      </c>
      <c r="S218" s="480" t="s">
        <v>2715</v>
      </c>
      <c r="V218" s="28">
        <f>'Punten per wedstrijd'!N110</f>
        <v>490</v>
      </c>
      <c r="W218" s="56">
        <v>2</v>
      </c>
      <c r="Y218" s="517" t="s">
        <v>5</v>
      </c>
      <c r="Z218" s="525" t="s">
        <v>2266</v>
      </c>
      <c r="AA218" s="241"/>
      <c r="AB218" s="241"/>
      <c r="AC218" s="241"/>
      <c r="AD218" s="524">
        <f>$AR$342</f>
        <v>41</v>
      </c>
      <c r="AE218" s="314">
        <f>$E$342</f>
        <v>7483.9999999999991</v>
      </c>
      <c r="AH218" s="480" t="s">
        <v>639</v>
      </c>
      <c r="AK218" s="480" t="s">
        <v>2719</v>
      </c>
      <c r="AN218" s="480" t="s">
        <v>154</v>
      </c>
      <c r="AQ218" s="480" t="s">
        <v>638</v>
      </c>
      <c r="AT218" s="480" t="s">
        <v>3624</v>
      </c>
      <c r="AW218" s="480" t="s">
        <v>2727</v>
      </c>
      <c r="AZ218" s="480" t="s">
        <v>154</v>
      </c>
      <c r="BC218" s="480" t="s">
        <v>3642</v>
      </c>
      <c r="BF218" s="480" t="s">
        <v>3626</v>
      </c>
      <c r="BI218" s="480" t="s">
        <v>2719</v>
      </c>
      <c r="BN218" s="518" t="s">
        <v>1</v>
      </c>
      <c r="BQ218" s="28">
        <v>235</v>
      </c>
      <c r="BR218" s="56">
        <v>3</v>
      </c>
      <c r="BT218" s="518" t="s">
        <v>3638</v>
      </c>
      <c r="BW218" s="28">
        <v>214.9</v>
      </c>
      <c r="BX218" s="56">
        <v>0</v>
      </c>
      <c r="BZ218" s="518" t="s">
        <v>2720</v>
      </c>
      <c r="CC218" s="28">
        <v>150</v>
      </c>
      <c r="CD218" s="56">
        <v>3</v>
      </c>
      <c r="CF218" s="518" t="s">
        <v>1753</v>
      </c>
      <c r="CI218" s="28">
        <v>172.49999999999997</v>
      </c>
      <c r="CJ218" s="56">
        <v>3</v>
      </c>
      <c r="CL218" s="518" t="s">
        <v>3638</v>
      </c>
      <c r="CO218" s="28">
        <v>504.6</v>
      </c>
      <c r="CP218" s="56">
        <v>1</v>
      </c>
      <c r="CR218" s="518" t="s">
        <v>2724</v>
      </c>
      <c r="CU218" s="28">
        <v>222.2</v>
      </c>
      <c r="CV218" s="56">
        <v>2</v>
      </c>
      <c r="CX218" s="518" t="s">
        <v>3632</v>
      </c>
      <c r="DA218" s="28">
        <v>118.9</v>
      </c>
      <c r="DB218" s="56">
        <v>3</v>
      </c>
      <c r="DD218" s="518" t="s">
        <v>2724</v>
      </c>
      <c r="DG218" s="28">
        <v>367.5</v>
      </c>
      <c r="DH218" s="56">
        <v>3</v>
      </c>
      <c r="DJ218" s="518" t="s">
        <v>3631</v>
      </c>
      <c r="DM218" s="28">
        <v>70</v>
      </c>
      <c r="DN218" s="56">
        <v>3</v>
      </c>
      <c r="DP218" s="518" t="s">
        <v>2719</v>
      </c>
      <c r="DS218" s="28">
        <v>302.60000000000002</v>
      </c>
      <c r="DT218" s="56">
        <v>0</v>
      </c>
      <c r="DV218" s="518" t="s">
        <v>1753</v>
      </c>
      <c r="DW218"/>
      <c r="DY218" s="28">
        <v>328.7</v>
      </c>
      <c r="DZ218" s="56">
        <v>0</v>
      </c>
      <c r="EB218" s="518" t="s">
        <v>653</v>
      </c>
      <c r="EE218" s="28">
        <v>1067</v>
      </c>
      <c r="EF218" s="56">
        <v>3</v>
      </c>
      <c r="EH218" s="518" t="s">
        <v>683</v>
      </c>
      <c r="EK218" s="28">
        <v>0</v>
      </c>
      <c r="EL218" s="56">
        <v>1</v>
      </c>
      <c r="EN218" s="518" t="s">
        <v>3689</v>
      </c>
      <c r="EQ218" s="28">
        <v>22.5</v>
      </c>
      <c r="ER218" s="56">
        <v>1</v>
      </c>
      <c r="ET218" s="518" t="s">
        <v>3633</v>
      </c>
      <c r="EW218" s="28">
        <v>537.09999999999991</v>
      </c>
      <c r="EX218" s="56">
        <v>2</v>
      </c>
      <c r="EZ218" s="518" t="s">
        <v>2708</v>
      </c>
      <c r="FC218" s="28">
        <v>953.40000000000009</v>
      </c>
      <c r="FD218" s="56">
        <v>2</v>
      </c>
      <c r="FF218" s="518" t="s">
        <v>638</v>
      </c>
      <c r="FI218" s="28">
        <v>279.8</v>
      </c>
      <c r="FJ218" s="56">
        <v>3</v>
      </c>
      <c r="FL218" s="518" t="s">
        <v>3642</v>
      </c>
      <c r="FO218" s="28">
        <v>196.20000000000002</v>
      </c>
      <c r="FP218" s="56">
        <v>0</v>
      </c>
      <c r="FR218" s="518" t="s">
        <v>1653</v>
      </c>
      <c r="FU218" s="28">
        <v>284.2</v>
      </c>
      <c r="FV218" s="56">
        <v>2</v>
      </c>
      <c r="FX218" s="480" t="s">
        <v>2724</v>
      </c>
      <c r="GA218" s="28">
        <v>278.2</v>
      </c>
      <c r="GB218" s="56">
        <v>0</v>
      </c>
      <c r="GD218" s="480" t="s">
        <v>2727</v>
      </c>
      <c r="GG218" s="28">
        <v>425.3</v>
      </c>
      <c r="GH218" s="56">
        <v>1</v>
      </c>
    </row>
    <row r="219" spans="1:190" ht="16.5">
      <c r="A219" s="480" t="s">
        <v>3624</v>
      </c>
      <c r="D219" s="28">
        <f>'Punten per wedstrijd'!J147</f>
        <v>496.6</v>
      </c>
      <c r="E219" s="56">
        <v>3</v>
      </c>
      <c r="G219" s="480" t="s">
        <v>3638</v>
      </c>
      <c r="J219" s="28">
        <f>'Punten per wedstrijd'!J209</f>
        <v>533.59999999999991</v>
      </c>
      <c r="K219" s="56">
        <v>3</v>
      </c>
      <c r="M219" s="480" t="s">
        <v>3630</v>
      </c>
      <c r="P219" s="28">
        <f>'Punten per wedstrijd'!N37</f>
        <v>330</v>
      </c>
      <c r="Q219" s="56">
        <v>0</v>
      </c>
      <c r="S219" s="480" t="s">
        <v>3631</v>
      </c>
      <c r="V219" s="28">
        <f>'Punten per wedstrijd'!N43</f>
        <v>451.5</v>
      </c>
      <c r="W219" s="56">
        <v>1</v>
      </c>
      <c r="Y219" s="517" t="s">
        <v>7</v>
      </c>
      <c r="Z219" s="525" t="s">
        <v>4029</v>
      </c>
      <c r="AA219" s="241"/>
      <c r="AB219" s="241"/>
      <c r="AC219" s="241"/>
      <c r="AD219" s="524">
        <f>$AR$373</f>
        <v>40</v>
      </c>
      <c r="AE219" s="314">
        <f>$E$373</f>
        <v>7885.1</v>
      </c>
      <c r="AH219" s="480" t="s">
        <v>3642</v>
      </c>
      <c r="AK219" s="480" t="s">
        <v>3632</v>
      </c>
      <c r="AN219" s="480" t="s">
        <v>638</v>
      </c>
      <c r="AQ219" s="480" t="s">
        <v>654</v>
      </c>
      <c r="AT219" s="480" t="s">
        <v>638</v>
      </c>
      <c r="AW219" s="480" t="s">
        <v>3624</v>
      </c>
      <c r="AZ219" s="480" t="s">
        <v>1656</v>
      </c>
      <c r="BC219" s="480" t="s">
        <v>3630</v>
      </c>
      <c r="BF219" s="480" t="s">
        <v>1753</v>
      </c>
      <c r="BI219" s="480" t="s">
        <v>653</v>
      </c>
      <c r="BN219" s="518" t="s">
        <v>3625</v>
      </c>
      <c r="BQ219" s="28">
        <v>162</v>
      </c>
      <c r="BR219" s="56">
        <v>0</v>
      </c>
      <c r="BT219" s="518" t="s">
        <v>2727</v>
      </c>
      <c r="BW219" s="28">
        <v>360</v>
      </c>
      <c r="BX219" s="56">
        <v>3</v>
      </c>
      <c r="BZ219" s="518" t="s">
        <v>2715</v>
      </c>
      <c r="CC219" s="28">
        <v>115.8</v>
      </c>
      <c r="CD219" s="56">
        <v>0</v>
      </c>
      <c r="CF219" s="518" t="s">
        <v>3638</v>
      </c>
      <c r="CI219" s="28">
        <v>89.4</v>
      </c>
      <c r="CJ219" s="56">
        <v>0</v>
      </c>
      <c r="CL219" s="518" t="s">
        <v>1656</v>
      </c>
      <c r="CO219" s="28">
        <v>512.69999999999993</v>
      </c>
      <c r="CP219" s="56">
        <v>2</v>
      </c>
      <c r="CR219" s="518" t="s">
        <v>154</v>
      </c>
      <c r="CU219" s="28">
        <v>207.89999999999995</v>
      </c>
      <c r="CV219" s="56">
        <v>1</v>
      </c>
      <c r="CX219" s="518" t="s">
        <v>3633</v>
      </c>
      <c r="DA219" s="28">
        <v>24.200000000000003</v>
      </c>
      <c r="DB219" s="56">
        <v>0</v>
      </c>
      <c r="DD219" s="518" t="s">
        <v>3624</v>
      </c>
      <c r="DG219" s="28">
        <v>196.5</v>
      </c>
      <c r="DH219" s="56">
        <v>0</v>
      </c>
      <c r="DJ219" s="518" t="s">
        <v>653</v>
      </c>
      <c r="DM219" s="28">
        <v>48</v>
      </c>
      <c r="DN219" s="56">
        <v>0</v>
      </c>
      <c r="DP219" s="518" t="s">
        <v>3638</v>
      </c>
      <c r="DS219" s="28">
        <v>382.3</v>
      </c>
      <c r="DT219" s="56">
        <v>3</v>
      </c>
      <c r="DV219" s="518" t="s">
        <v>2719</v>
      </c>
      <c r="DW219"/>
      <c r="DY219" s="28">
        <v>708.3</v>
      </c>
      <c r="DZ219" s="56">
        <v>3</v>
      </c>
      <c r="EB219" s="518" t="s">
        <v>3625</v>
      </c>
      <c r="EE219" s="28">
        <v>493.2</v>
      </c>
      <c r="EF219" s="56">
        <v>0</v>
      </c>
      <c r="EH219" s="518" t="s">
        <v>2719</v>
      </c>
      <c r="EK219" s="28">
        <v>0</v>
      </c>
      <c r="EL219" s="56">
        <v>1</v>
      </c>
      <c r="EN219" s="518" t="s">
        <v>654</v>
      </c>
      <c r="EQ219" s="28">
        <v>26.5</v>
      </c>
      <c r="ER219" s="56">
        <v>2</v>
      </c>
      <c r="ET219" s="518" t="s">
        <v>653</v>
      </c>
      <c r="EW219" s="28">
        <v>475.5</v>
      </c>
      <c r="EX219" s="56">
        <v>1</v>
      </c>
      <c r="EZ219" s="518" t="s">
        <v>2727</v>
      </c>
      <c r="FC219" s="28">
        <v>896.99999999999977</v>
      </c>
      <c r="FD219" s="56">
        <v>1</v>
      </c>
      <c r="FF219" s="518" t="s">
        <v>3631</v>
      </c>
      <c r="FI219" s="28">
        <v>15.1</v>
      </c>
      <c r="FJ219" s="56">
        <v>0</v>
      </c>
      <c r="FL219" s="518" t="s">
        <v>2719</v>
      </c>
      <c r="FO219" s="28">
        <v>254.2</v>
      </c>
      <c r="FP219" s="56">
        <v>3</v>
      </c>
      <c r="FR219" s="518" t="s">
        <v>3642</v>
      </c>
      <c r="FU219" s="28">
        <v>231.6</v>
      </c>
      <c r="FV219" s="56">
        <v>1</v>
      </c>
      <c r="FX219" s="480" t="s">
        <v>2722</v>
      </c>
      <c r="GA219" s="28">
        <v>353.7</v>
      </c>
      <c r="GB219" s="56">
        <v>3</v>
      </c>
      <c r="GD219" s="480" t="s">
        <v>3625</v>
      </c>
      <c r="GG219" s="28">
        <v>504.5</v>
      </c>
      <c r="GH219" s="56">
        <v>2</v>
      </c>
    </row>
    <row r="220" spans="1:190" ht="16.5">
      <c r="A220" s="480"/>
      <c r="D220" s="28"/>
      <c r="E220" s="56"/>
      <c r="G220" s="480"/>
      <c r="J220" s="28"/>
      <c r="K220" s="56"/>
      <c r="M220" s="480"/>
      <c r="P220" s="28"/>
      <c r="Q220" s="56"/>
      <c r="S220" s="480"/>
      <c r="V220" s="28"/>
      <c r="W220" s="56"/>
      <c r="Y220" s="517" t="s">
        <v>8</v>
      </c>
      <c r="Z220" s="587" t="s">
        <v>4049</v>
      </c>
      <c r="AA220" s="589"/>
      <c r="AB220" s="589"/>
      <c r="AC220" s="589"/>
      <c r="AD220" s="585">
        <f>$AR$419</f>
        <v>39</v>
      </c>
      <c r="AE220" s="586">
        <f>$E$419</f>
        <v>7744.45</v>
      </c>
      <c r="AH220" s="480"/>
      <c r="AK220" s="480"/>
      <c r="AN220" s="480"/>
      <c r="AQ220" s="480"/>
      <c r="AT220" s="480"/>
      <c r="AW220" s="480"/>
      <c r="AZ220" s="480"/>
      <c r="BC220" s="480"/>
      <c r="BF220" s="480"/>
      <c r="BI220" s="480"/>
      <c r="BN220" s="518"/>
      <c r="BQ220" s="28"/>
      <c r="BR220" s="56"/>
      <c r="BT220" s="518"/>
      <c r="BW220" s="28"/>
      <c r="BX220" s="56"/>
      <c r="BZ220" s="518"/>
      <c r="CC220" s="28"/>
      <c r="CD220" s="56"/>
      <c r="CF220" s="518"/>
      <c r="CI220" s="28"/>
      <c r="CJ220" s="56"/>
      <c r="CL220" s="518"/>
      <c r="CO220" s="28"/>
      <c r="CP220" s="56"/>
      <c r="CR220" s="518"/>
      <c r="CU220" s="28"/>
      <c r="CV220" s="56"/>
      <c r="CX220" s="518"/>
      <c r="DA220" s="28"/>
      <c r="DB220" s="56"/>
      <c r="DD220" s="518"/>
      <c r="DG220" s="28"/>
      <c r="DH220" s="56"/>
      <c r="DJ220" s="518"/>
      <c r="DM220" s="28"/>
      <c r="DN220" s="56"/>
      <c r="DP220" s="518"/>
      <c r="DS220" s="28"/>
      <c r="DT220" s="56"/>
      <c r="DV220" s="518"/>
      <c r="DW220"/>
      <c r="DY220" s="28"/>
      <c r="DZ220" s="56"/>
      <c r="EB220" s="518"/>
      <c r="EE220" s="28"/>
      <c r="EF220" s="56"/>
      <c r="EH220" s="518"/>
      <c r="EK220" s="28"/>
      <c r="EL220" s="56"/>
      <c r="EN220" s="518"/>
      <c r="EQ220" s="28"/>
      <c r="ER220" s="56"/>
      <c r="ET220" s="518"/>
      <c r="EW220" s="28"/>
      <c r="EX220" s="56"/>
      <c r="EZ220" s="518"/>
      <c r="FC220" s="28"/>
      <c r="FD220" s="56"/>
      <c r="FF220" s="518"/>
      <c r="FI220" s="28"/>
      <c r="FJ220" s="56"/>
      <c r="FL220" s="518"/>
      <c r="FO220" s="28"/>
      <c r="FP220" s="56"/>
      <c r="FR220" s="518"/>
      <c r="FU220" s="28"/>
      <c r="FV220" s="56"/>
      <c r="FX220" s="480"/>
      <c r="GA220" s="28"/>
      <c r="GB220" s="56"/>
      <c r="GD220" s="480"/>
      <c r="GG220" s="28"/>
      <c r="GH220" s="56"/>
    </row>
    <row r="221" spans="1:190" ht="16.5">
      <c r="A221" s="480" t="s">
        <v>3633</v>
      </c>
      <c r="D221" s="28">
        <f>'Punten per wedstrijd'!J188</f>
        <v>540.4</v>
      </c>
      <c r="E221" s="56">
        <v>2</v>
      </c>
      <c r="G221" s="480" t="s">
        <v>2708</v>
      </c>
      <c r="J221" s="28">
        <f>'Punten per wedstrijd'!J159</f>
        <v>121.49999999999999</v>
      </c>
      <c r="K221" s="56">
        <v>0</v>
      </c>
      <c r="M221" s="480" t="s">
        <v>2722</v>
      </c>
      <c r="P221" s="28">
        <f>'Punten per wedstrijd'!N124</f>
        <v>450</v>
      </c>
      <c r="Q221" s="56">
        <v>3</v>
      </c>
      <c r="S221" s="480" t="s">
        <v>3642</v>
      </c>
      <c r="V221" s="28">
        <f>'Punten per wedstrijd'!N86</f>
        <v>550.1</v>
      </c>
      <c r="W221" s="56">
        <v>3</v>
      </c>
      <c r="Y221" s="517" t="s">
        <v>10</v>
      </c>
      <c r="Z221" s="525" t="s">
        <v>4040</v>
      </c>
      <c r="AA221" s="241"/>
      <c r="AB221" s="241"/>
      <c r="AC221" s="241"/>
      <c r="AD221" s="524">
        <f>$AR$413</f>
        <v>39</v>
      </c>
      <c r="AE221" s="314">
        <f>$E$413</f>
        <v>7405.9999999999991</v>
      </c>
      <c r="AH221" s="480" t="s">
        <v>3630</v>
      </c>
      <c r="AK221" s="480" t="s">
        <v>1653</v>
      </c>
      <c r="AN221" s="480" t="s">
        <v>639</v>
      </c>
      <c r="AQ221" s="480" t="s">
        <v>2727</v>
      </c>
      <c r="AT221" s="480" t="s">
        <v>3632</v>
      </c>
      <c r="AW221" s="480" t="s">
        <v>1</v>
      </c>
      <c r="AZ221" s="480" t="s">
        <v>3630</v>
      </c>
      <c r="BC221" s="480" t="s">
        <v>143</v>
      </c>
      <c r="BF221" s="480" t="s">
        <v>654</v>
      </c>
      <c r="BI221" s="480" t="s">
        <v>1753</v>
      </c>
      <c r="BN221" s="518" t="s">
        <v>2708</v>
      </c>
      <c r="BQ221" s="28">
        <v>569.29999999999984</v>
      </c>
      <c r="BR221" s="56">
        <v>1</v>
      </c>
      <c r="BT221" s="518" t="s">
        <v>3630</v>
      </c>
      <c r="BW221" s="28">
        <v>26.4</v>
      </c>
      <c r="BX221" s="56">
        <v>0</v>
      </c>
      <c r="BZ221" s="518" t="s">
        <v>3632</v>
      </c>
      <c r="CC221" s="28">
        <v>54.099999999999994</v>
      </c>
      <c r="CD221" s="56">
        <v>3</v>
      </c>
      <c r="CF221" s="518" t="s">
        <v>3689</v>
      </c>
      <c r="CI221" s="28">
        <v>168</v>
      </c>
      <c r="CJ221" s="56">
        <v>2</v>
      </c>
      <c r="CL221" s="518" t="s">
        <v>3632</v>
      </c>
      <c r="CO221" s="28">
        <v>467.09999999999997</v>
      </c>
      <c r="CP221" s="56">
        <v>0</v>
      </c>
      <c r="CR221" s="518" t="s">
        <v>2715</v>
      </c>
      <c r="CU221" s="28">
        <v>163.1</v>
      </c>
      <c r="CV221" s="56">
        <v>0</v>
      </c>
      <c r="CX221" s="518" t="s">
        <v>2720</v>
      </c>
      <c r="DA221" s="28">
        <v>83.4</v>
      </c>
      <c r="DB221" s="56">
        <v>3</v>
      </c>
      <c r="DD221" s="518" t="s">
        <v>3633</v>
      </c>
      <c r="DG221" s="28">
        <v>277.8</v>
      </c>
      <c r="DH221" s="56">
        <v>3</v>
      </c>
      <c r="DJ221" s="518" t="s">
        <v>3689</v>
      </c>
      <c r="DM221" s="28">
        <v>199</v>
      </c>
      <c r="DN221" s="56">
        <v>3</v>
      </c>
      <c r="DP221" s="518" t="s">
        <v>653</v>
      </c>
      <c r="DS221" s="28">
        <v>347.9</v>
      </c>
      <c r="DT221" s="56">
        <v>1</v>
      </c>
      <c r="DV221" s="518" t="s">
        <v>683</v>
      </c>
      <c r="DW221"/>
      <c r="DY221" s="28">
        <v>373.4</v>
      </c>
      <c r="DZ221" s="56">
        <v>3</v>
      </c>
      <c r="EB221" s="518" t="s">
        <v>669</v>
      </c>
      <c r="EE221" s="28">
        <v>545.80000000000007</v>
      </c>
      <c r="EF221" s="56">
        <v>2</v>
      </c>
      <c r="EH221" s="518" t="s">
        <v>3634</v>
      </c>
      <c r="EK221" s="28">
        <v>78.900000000000006</v>
      </c>
      <c r="EL221" s="56">
        <v>3</v>
      </c>
      <c r="EN221" s="518" t="s">
        <v>3625</v>
      </c>
      <c r="EQ221" s="28">
        <v>0</v>
      </c>
      <c r="ER221" s="56">
        <v>0</v>
      </c>
      <c r="ET221" s="518" t="s">
        <v>3626</v>
      </c>
      <c r="EW221" s="28">
        <v>702.3</v>
      </c>
      <c r="EX221" s="56">
        <v>3</v>
      </c>
      <c r="EZ221" s="518" t="s">
        <v>1666</v>
      </c>
      <c r="FC221" s="28">
        <v>896.6</v>
      </c>
      <c r="FD221" s="56">
        <v>1</v>
      </c>
      <c r="FF221" s="518" t="s">
        <v>3624</v>
      </c>
      <c r="FI221" s="28">
        <v>148.5</v>
      </c>
      <c r="FJ221" s="56">
        <v>0</v>
      </c>
      <c r="FL221" s="518" t="s">
        <v>2735</v>
      </c>
      <c r="FO221" s="28">
        <v>307.70000000000005</v>
      </c>
      <c r="FP221" s="56">
        <v>2</v>
      </c>
      <c r="FR221" s="518" t="s">
        <v>683</v>
      </c>
      <c r="FU221" s="28">
        <v>225.5</v>
      </c>
      <c r="FV221" s="56">
        <v>1</v>
      </c>
      <c r="FX221" s="480" t="s">
        <v>3634</v>
      </c>
      <c r="GA221" s="28">
        <v>324</v>
      </c>
      <c r="GB221" s="56">
        <v>3</v>
      </c>
      <c r="GD221" s="480" t="s">
        <v>3642</v>
      </c>
      <c r="GG221" s="28">
        <v>500.6</v>
      </c>
      <c r="GH221" s="56">
        <v>0</v>
      </c>
    </row>
    <row r="222" spans="1:190" ht="16.5">
      <c r="A222" s="480" t="s">
        <v>3627</v>
      </c>
      <c r="D222" s="28">
        <f>'Punten per wedstrijd'!J160</f>
        <v>451.99999999999994</v>
      </c>
      <c r="E222" s="56">
        <v>1</v>
      </c>
      <c r="G222" s="480" t="s">
        <v>669</v>
      </c>
      <c r="J222" s="28">
        <f>'Punten per wedstrijd'!J237</f>
        <v>578.40000000000009</v>
      </c>
      <c r="K222" s="56">
        <v>3</v>
      </c>
      <c r="M222" s="480" t="s">
        <v>2708</v>
      </c>
      <c r="P222" s="28">
        <f>'Punten per wedstrijd'!N19</f>
        <v>294.5</v>
      </c>
      <c r="Q222" s="56">
        <v>0</v>
      </c>
      <c r="S222" s="480" t="s">
        <v>1</v>
      </c>
      <c r="V222" s="28">
        <f>'Punten per wedstrijd'!N10</f>
        <v>191.20000000000002</v>
      </c>
      <c r="W222" s="56">
        <v>0</v>
      </c>
      <c r="Y222" s="519" t="s">
        <v>12</v>
      </c>
      <c r="Z222" s="546" t="s">
        <v>4059</v>
      </c>
      <c r="AA222" s="541"/>
      <c r="AB222" s="541"/>
      <c r="AC222" s="541"/>
      <c r="AD222" s="543">
        <f>$AR$428</f>
        <v>39</v>
      </c>
      <c r="AE222" s="544">
        <f>$E$428</f>
        <v>6878.85</v>
      </c>
      <c r="AH222" s="480" t="s">
        <v>1753</v>
      </c>
      <c r="AK222" s="480" t="s">
        <v>2724</v>
      </c>
      <c r="AN222" s="480" t="s">
        <v>1666</v>
      </c>
      <c r="AQ222" s="480" t="s">
        <v>154</v>
      </c>
      <c r="AT222" s="480" t="s">
        <v>1666</v>
      </c>
      <c r="AW222" s="480" t="s">
        <v>2708</v>
      </c>
      <c r="AZ222" s="480" t="s">
        <v>2719</v>
      </c>
      <c r="BC222" s="480" t="s">
        <v>3625</v>
      </c>
      <c r="BF222" s="480" t="s">
        <v>683</v>
      </c>
      <c r="BI222" s="480" t="s">
        <v>2720</v>
      </c>
      <c r="BN222" s="518" t="s">
        <v>2735</v>
      </c>
      <c r="BQ222" s="28">
        <v>605.59999999999991</v>
      </c>
      <c r="BR222" s="56">
        <v>2</v>
      </c>
      <c r="BT222" s="518" t="s">
        <v>1</v>
      </c>
      <c r="BW222" s="28">
        <v>132.80000000000001</v>
      </c>
      <c r="BX222" s="56">
        <v>3</v>
      </c>
      <c r="BZ222" s="518" t="s">
        <v>3689</v>
      </c>
      <c r="CC222" s="28">
        <v>24.7</v>
      </c>
      <c r="CD222" s="56">
        <v>0</v>
      </c>
      <c r="CF222" s="518" t="s">
        <v>3631</v>
      </c>
      <c r="CI222" s="28">
        <v>134.50000000000003</v>
      </c>
      <c r="CJ222" s="56">
        <v>1</v>
      </c>
      <c r="CL222" s="518" t="s">
        <v>3630</v>
      </c>
      <c r="CO222" s="28">
        <v>604.5</v>
      </c>
      <c r="CP222" s="56">
        <v>3</v>
      </c>
      <c r="CR222" s="518" t="s">
        <v>2727</v>
      </c>
      <c r="CU222" s="28">
        <v>260.5</v>
      </c>
      <c r="CV222" s="56">
        <v>3</v>
      </c>
      <c r="CX222" s="518" t="s">
        <v>3642</v>
      </c>
      <c r="DA222" s="28">
        <v>61.599999999999994</v>
      </c>
      <c r="DB222" s="56">
        <v>0</v>
      </c>
      <c r="DD222" s="518" t="s">
        <v>3631</v>
      </c>
      <c r="DG222" s="28">
        <v>141.1</v>
      </c>
      <c r="DH222" s="56">
        <v>0</v>
      </c>
      <c r="DJ222" s="518" t="s">
        <v>3634</v>
      </c>
      <c r="DM222" s="28">
        <v>131.69999999999999</v>
      </c>
      <c r="DN222" s="56">
        <v>0</v>
      </c>
      <c r="DP222" s="518" t="s">
        <v>2735</v>
      </c>
      <c r="DS222" s="28">
        <v>395.3</v>
      </c>
      <c r="DT222" s="56">
        <v>2</v>
      </c>
      <c r="DV222" s="518" t="s">
        <v>669</v>
      </c>
      <c r="DW222"/>
      <c r="DY222" s="28">
        <v>223.7</v>
      </c>
      <c r="DZ222" s="56">
        <v>0</v>
      </c>
      <c r="EB222" s="518" t="s">
        <v>2715</v>
      </c>
      <c r="EE222" s="28">
        <v>472.50000000000006</v>
      </c>
      <c r="EF222" s="56">
        <v>1</v>
      </c>
      <c r="EH222" s="518" t="s">
        <v>3633</v>
      </c>
      <c r="EK222" s="28">
        <v>0</v>
      </c>
      <c r="EL222" s="56">
        <v>0</v>
      </c>
      <c r="EN222" s="518" t="s">
        <v>154</v>
      </c>
      <c r="EQ222" s="28">
        <v>21</v>
      </c>
      <c r="ER222" s="56">
        <v>3</v>
      </c>
      <c r="ET222" s="518" t="s">
        <v>2735</v>
      </c>
      <c r="EW222" s="28">
        <v>532.5</v>
      </c>
      <c r="EX222" s="56">
        <v>0</v>
      </c>
      <c r="EZ222" s="518" t="s">
        <v>683</v>
      </c>
      <c r="FC222" s="28">
        <v>925.2</v>
      </c>
      <c r="FD222" s="56">
        <v>2</v>
      </c>
      <c r="FF222" s="518" t="s">
        <v>3630</v>
      </c>
      <c r="FI222" s="28">
        <v>201.5</v>
      </c>
      <c r="FJ222" s="56">
        <v>3</v>
      </c>
      <c r="FL222" s="518" t="s">
        <v>638</v>
      </c>
      <c r="FO222" s="28">
        <v>292.2</v>
      </c>
      <c r="FP222" s="56">
        <v>1</v>
      </c>
      <c r="FR222" s="518" t="s">
        <v>639</v>
      </c>
      <c r="FU222" s="28">
        <v>229.9</v>
      </c>
      <c r="FV222" s="56">
        <v>2</v>
      </c>
      <c r="FX222" s="480" t="s">
        <v>2720</v>
      </c>
      <c r="GA222" s="28">
        <v>238</v>
      </c>
      <c r="GB222" s="56">
        <v>0</v>
      </c>
      <c r="GD222" s="480" t="s">
        <v>1666</v>
      </c>
      <c r="GG222" s="28">
        <v>680.5</v>
      </c>
      <c r="GH222" s="56">
        <v>3</v>
      </c>
    </row>
    <row r="223" spans="1:190" ht="16.5">
      <c r="A223" s="480"/>
      <c r="D223" s="28"/>
      <c r="E223" s="56"/>
      <c r="G223" s="480"/>
      <c r="J223" s="28"/>
      <c r="K223" s="56"/>
      <c r="M223" s="480"/>
      <c r="P223" s="28"/>
      <c r="Q223" s="56"/>
      <c r="S223" s="480"/>
      <c r="V223" s="28"/>
      <c r="W223" s="56"/>
      <c r="Y223" s="517" t="s">
        <v>14</v>
      </c>
      <c r="Z223" s="525" t="s">
        <v>3999</v>
      </c>
      <c r="AA223" s="241"/>
      <c r="AB223" s="241"/>
      <c r="AC223" s="241"/>
      <c r="AD223" s="524">
        <f>$AR$334</f>
        <v>39</v>
      </c>
      <c r="AE223" s="314">
        <f>$E$334</f>
        <v>6398.3000000000011</v>
      </c>
      <c r="AH223" s="480"/>
      <c r="AK223" s="480"/>
      <c r="AN223" s="480"/>
      <c r="AQ223" s="480"/>
      <c r="AT223" s="480"/>
      <c r="AW223" s="480"/>
      <c r="AZ223" s="480"/>
      <c r="BC223" s="480"/>
      <c r="BF223" s="480"/>
      <c r="BI223" s="480"/>
      <c r="BN223" s="518"/>
      <c r="BQ223" s="28"/>
      <c r="BR223" s="56"/>
      <c r="BT223" s="518"/>
      <c r="BW223" s="28"/>
      <c r="BX223" s="56"/>
      <c r="BZ223" s="518"/>
      <c r="CC223" s="28"/>
      <c r="CD223" s="56"/>
      <c r="CF223" s="518"/>
      <c r="CI223" s="28"/>
      <c r="CJ223" s="56"/>
      <c r="CL223" s="518"/>
      <c r="CO223" s="28"/>
      <c r="CP223" s="56"/>
      <c r="CR223" s="518"/>
      <c r="CU223" s="28"/>
      <c r="CV223" s="56"/>
      <c r="CX223" s="518"/>
      <c r="DA223" s="28"/>
      <c r="DB223" s="56"/>
      <c r="DD223" s="518"/>
      <c r="DG223" s="28"/>
      <c r="DH223" s="56"/>
      <c r="DJ223" s="518"/>
      <c r="DM223" s="28"/>
      <c r="DN223" s="56"/>
      <c r="DP223" s="518"/>
      <c r="DS223" s="28"/>
      <c r="DT223" s="56"/>
      <c r="DV223" s="518"/>
      <c r="DW223"/>
      <c r="DY223" s="28"/>
      <c r="DZ223" s="56"/>
      <c r="EB223" s="518"/>
      <c r="EE223" s="28"/>
      <c r="EF223" s="56"/>
      <c r="EH223" s="518"/>
      <c r="EK223" s="28"/>
      <c r="EL223" s="56"/>
      <c r="EN223" s="518"/>
      <c r="EQ223" s="28"/>
      <c r="ER223" s="56"/>
      <c r="ET223" s="518"/>
      <c r="EW223" s="28"/>
      <c r="EX223" s="56"/>
      <c r="EZ223" s="518"/>
      <c r="FC223" s="28"/>
      <c r="FD223" s="56"/>
      <c r="FF223" s="518"/>
      <c r="FI223" s="28"/>
      <c r="FJ223" s="56"/>
      <c r="FL223" s="518"/>
      <c r="FO223" s="28"/>
      <c r="FP223" s="56"/>
      <c r="FR223" s="518"/>
      <c r="FU223" s="28"/>
      <c r="FV223" s="56"/>
      <c r="FX223" s="480"/>
      <c r="GA223" s="28"/>
      <c r="GB223" s="56"/>
      <c r="GD223" s="480"/>
      <c r="GG223" s="28"/>
      <c r="GH223" s="56"/>
    </row>
    <row r="224" spans="1:190" ht="16.5">
      <c r="A224" s="480" t="s">
        <v>639</v>
      </c>
      <c r="D224" s="28">
        <f>'Punten per wedstrijd'!J179</f>
        <v>275.84999999999997</v>
      </c>
      <c r="E224" s="56">
        <v>0</v>
      </c>
      <c r="G224" s="480" t="s">
        <v>3689</v>
      </c>
      <c r="J224" s="28">
        <f>'Punten per wedstrijd'!J258</f>
        <v>328.3</v>
      </c>
      <c r="K224" s="56">
        <v>3</v>
      </c>
      <c r="M224" s="480" t="s">
        <v>638</v>
      </c>
      <c r="P224" s="28">
        <f>'Punten per wedstrijd'!N108</f>
        <v>552.6</v>
      </c>
      <c r="Q224" s="56">
        <v>2</v>
      </c>
      <c r="S224" s="480" t="s">
        <v>3627</v>
      </c>
      <c r="V224" s="28">
        <f>'Punten per wedstrijd'!N20</f>
        <v>659.19999999999993</v>
      </c>
      <c r="W224" s="56">
        <v>3</v>
      </c>
      <c r="Y224" s="517" t="s">
        <v>16</v>
      </c>
      <c r="Z224" s="525" t="s">
        <v>4068</v>
      </c>
      <c r="AA224" s="241"/>
      <c r="AB224" s="241"/>
      <c r="AC224" s="241"/>
      <c r="AD224" s="524">
        <f>$AR$439</f>
        <v>38</v>
      </c>
      <c r="AE224" s="314">
        <f>$E$439</f>
        <v>7476.2</v>
      </c>
      <c r="AH224" s="480" t="s">
        <v>25</v>
      </c>
      <c r="AK224" s="480" t="s">
        <v>3642</v>
      </c>
      <c r="AN224" s="480" t="s">
        <v>3689</v>
      </c>
      <c r="AQ224" s="480" t="s">
        <v>1653</v>
      </c>
      <c r="AT224" s="480" t="s">
        <v>639</v>
      </c>
      <c r="AW224" s="480" t="s">
        <v>2724</v>
      </c>
      <c r="AZ224" s="480" t="s">
        <v>2735</v>
      </c>
      <c r="BC224" s="480" t="s">
        <v>2727</v>
      </c>
      <c r="BF224" s="480" t="s">
        <v>3632</v>
      </c>
      <c r="BI224" s="480" t="s">
        <v>669</v>
      </c>
      <c r="BN224" s="518" t="s">
        <v>1653</v>
      </c>
      <c r="BQ224" s="28">
        <v>127.69999999999999</v>
      </c>
      <c r="BR224" s="56">
        <v>0</v>
      </c>
      <c r="BT224" s="518" t="s">
        <v>3633</v>
      </c>
      <c r="BW224" s="28">
        <v>271</v>
      </c>
      <c r="BX224" s="56">
        <v>1</v>
      </c>
      <c r="BZ224" s="518" t="s">
        <v>3626</v>
      </c>
      <c r="CC224" s="28">
        <v>96.899999999999991</v>
      </c>
      <c r="CD224" s="56">
        <v>2</v>
      </c>
      <c r="CF224" s="518" t="s">
        <v>143</v>
      </c>
      <c r="CI224" s="28">
        <v>36.4</v>
      </c>
      <c r="CJ224" s="56">
        <v>0</v>
      </c>
      <c r="CL224" s="518" t="s">
        <v>639</v>
      </c>
      <c r="CO224" s="28">
        <v>174.09999999999997</v>
      </c>
      <c r="CP224" s="56">
        <v>0</v>
      </c>
      <c r="CR224" s="518" t="s">
        <v>3634</v>
      </c>
      <c r="CU224" s="28">
        <v>189.00000000000003</v>
      </c>
      <c r="CV224" s="56">
        <v>3</v>
      </c>
      <c r="CX224" s="518" t="s">
        <v>1753</v>
      </c>
      <c r="DA224" s="28">
        <v>119.80000000000001</v>
      </c>
      <c r="DB224" s="56">
        <v>3</v>
      </c>
      <c r="DD224" s="518" t="s">
        <v>3625</v>
      </c>
      <c r="DG224" s="28">
        <v>342.9</v>
      </c>
      <c r="DH224" s="56">
        <v>3</v>
      </c>
      <c r="DJ224" s="518" t="s">
        <v>1753</v>
      </c>
      <c r="DM224" s="28">
        <v>156</v>
      </c>
      <c r="DN224" s="56">
        <v>3</v>
      </c>
      <c r="DP224" s="518" t="s">
        <v>669</v>
      </c>
      <c r="DS224" s="28">
        <v>312.10000000000002</v>
      </c>
      <c r="DT224" s="56">
        <v>1</v>
      </c>
      <c r="DV224" s="518" t="s">
        <v>1653</v>
      </c>
      <c r="DW224"/>
      <c r="DY224" s="28">
        <v>482.5</v>
      </c>
      <c r="DZ224" s="56">
        <v>1</v>
      </c>
      <c r="EB224" s="518" t="s">
        <v>2719</v>
      </c>
      <c r="EE224" s="28">
        <v>673.19999999999993</v>
      </c>
      <c r="EF224" s="56">
        <v>2</v>
      </c>
      <c r="EH224" s="518" t="s">
        <v>3638</v>
      </c>
      <c r="EK224" s="28">
        <v>25.9</v>
      </c>
      <c r="EL224" s="56">
        <v>3</v>
      </c>
      <c r="EN224" s="518" t="s">
        <v>2722</v>
      </c>
      <c r="EQ224" s="28">
        <v>0</v>
      </c>
      <c r="ER224" s="56">
        <v>0</v>
      </c>
      <c r="ET224" s="518" t="s">
        <v>1753</v>
      </c>
      <c r="EW224" s="28">
        <v>483.9</v>
      </c>
      <c r="EX224" s="56">
        <v>1</v>
      </c>
      <c r="EZ224" s="518" t="s">
        <v>3630</v>
      </c>
      <c r="FC224" s="28">
        <v>426.80000000000007</v>
      </c>
      <c r="FD224" s="56">
        <v>0</v>
      </c>
      <c r="FF224" s="518" t="s">
        <v>3638</v>
      </c>
      <c r="FI224" s="28">
        <v>203</v>
      </c>
      <c r="FJ224" s="56">
        <v>0</v>
      </c>
      <c r="FL224" s="518" t="s">
        <v>143</v>
      </c>
      <c r="FO224" s="28">
        <v>352.3</v>
      </c>
      <c r="FP224" s="56">
        <v>3</v>
      </c>
      <c r="FR224" s="518" t="s">
        <v>2727</v>
      </c>
      <c r="FU224" s="28">
        <v>156</v>
      </c>
      <c r="FV224" s="56">
        <v>0</v>
      </c>
      <c r="FX224" s="480" t="s">
        <v>3630</v>
      </c>
      <c r="GA224" s="28">
        <v>329</v>
      </c>
      <c r="GB224" s="56">
        <v>1</v>
      </c>
      <c r="GD224" s="480" t="s">
        <v>654</v>
      </c>
      <c r="GG224" s="28">
        <v>328.5</v>
      </c>
      <c r="GH224" s="56">
        <v>1</v>
      </c>
    </row>
    <row r="225" spans="1:190" ht="16.5">
      <c r="A225" s="480" t="s">
        <v>2722</v>
      </c>
      <c r="D225" s="28">
        <f>'Punten per wedstrijd'!J264</f>
        <v>747.6</v>
      </c>
      <c r="E225" s="56">
        <v>3</v>
      </c>
      <c r="G225" s="480" t="s">
        <v>1753</v>
      </c>
      <c r="J225" s="28">
        <f>'Punten per wedstrijd'!J247</f>
        <v>110.3</v>
      </c>
      <c r="K225" s="56">
        <v>0</v>
      </c>
      <c r="M225" s="480" t="s">
        <v>3633</v>
      </c>
      <c r="P225" s="28">
        <f>'Punten per wedstrijd'!N48</f>
        <v>517.90000000000009</v>
      </c>
      <c r="Q225" s="56">
        <v>1</v>
      </c>
      <c r="S225" s="480" t="s">
        <v>653</v>
      </c>
      <c r="V225" s="28">
        <f>'Punten per wedstrijd'!N106</f>
        <v>522.79999999999995</v>
      </c>
      <c r="W225" s="56">
        <v>0</v>
      </c>
      <c r="Y225" s="517" t="s">
        <v>18</v>
      </c>
      <c r="Z225" s="525" t="s">
        <v>1776</v>
      </c>
      <c r="AA225" s="241"/>
      <c r="AB225" s="241"/>
      <c r="AC225" s="241"/>
      <c r="AD225" s="524">
        <f>$AR$402</f>
        <v>38</v>
      </c>
      <c r="AE225" s="314">
        <f>$E$402</f>
        <v>7201.2</v>
      </c>
      <c r="AH225" s="480" t="s">
        <v>3627</v>
      </c>
      <c r="AK225" s="480" t="s">
        <v>2708</v>
      </c>
      <c r="AN225" s="480" t="s">
        <v>669</v>
      </c>
      <c r="AQ225" s="480" t="s">
        <v>1</v>
      </c>
      <c r="AT225" s="480" t="s">
        <v>1</v>
      </c>
      <c r="AW225" s="480" t="s">
        <v>3632</v>
      </c>
      <c r="AZ225" s="480" t="s">
        <v>1666</v>
      </c>
      <c r="BC225" s="480" t="s">
        <v>2720</v>
      </c>
      <c r="BF225" s="480" t="s">
        <v>2708</v>
      </c>
      <c r="BI225" s="480" t="s">
        <v>154</v>
      </c>
      <c r="BN225" s="518" t="s">
        <v>2727</v>
      </c>
      <c r="BQ225" s="28">
        <v>281.3</v>
      </c>
      <c r="BR225" s="56">
        <v>3</v>
      </c>
      <c r="BT225" s="518" t="s">
        <v>1666</v>
      </c>
      <c r="BW225" s="28">
        <v>280.2</v>
      </c>
      <c r="BX225" s="56">
        <v>2</v>
      </c>
      <c r="BZ225" s="518" t="s">
        <v>669</v>
      </c>
      <c r="CC225" s="28">
        <v>79.8</v>
      </c>
      <c r="CD225" s="56">
        <v>1</v>
      </c>
      <c r="CF225" s="518" t="s">
        <v>154</v>
      </c>
      <c r="CI225" s="28">
        <v>124.6</v>
      </c>
      <c r="CJ225" s="56">
        <v>3</v>
      </c>
      <c r="CL225" s="518" t="s">
        <v>3633</v>
      </c>
      <c r="CO225" s="28">
        <v>748.1</v>
      </c>
      <c r="CP225" s="56">
        <v>3</v>
      </c>
      <c r="CR225" s="518" t="s">
        <v>3632</v>
      </c>
      <c r="CU225" s="28">
        <v>120.5</v>
      </c>
      <c r="CV225" s="56">
        <v>0</v>
      </c>
      <c r="CX225" s="518" t="s">
        <v>683</v>
      </c>
      <c r="DA225" s="28">
        <v>58.7</v>
      </c>
      <c r="DB225" s="56">
        <v>0</v>
      </c>
      <c r="DD225" s="518" t="s">
        <v>1653</v>
      </c>
      <c r="DG225" s="28">
        <v>45</v>
      </c>
      <c r="DH225" s="56">
        <v>0</v>
      </c>
      <c r="DJ225" s="518" t="s">
        <v>669</v>
      </c>
      <c r="DM225" s="28">
        <v>111</v>
      </c>
      <c r="DN225" s="56">
        <v>0</v>
      </c>
      <c r="DP225" s="518" t="s">
        <v>1656</v>
      </c>
      <c r="DS225" s="28">
        <v>349.8</v>
      </c>
      <c r="DT225" s="56">
        <v>2</v>
      </c>
      <c r="DV225" s="518" t="s">
        <v>2715</v>
      </c>
      <c r="DW225"/>
      <c r="DY225" s="28">
        <v>550.90000000000009</v>
      </c>
      <c r="DZ225" s="56">
        <v>2</v>
      </c>
      <c r="EB225" s="518" t="s">
        <v>1656</v>
      </c>
      <c r="EE225" s="28">
        <v>670.80000000000018</v>
      </c>
      <c r="EF225" s="56">
        <v>1</v>
      </c>
      <c r="EH225" s="518" t="s">
        <v>1666</v>
      </c>
      <c r="EK225" s="28">
        <v>13.2</v>
      </c>
      <c r="EL225" s="56">
        <v>0</v>
      </c>
      <c r="EN225" s="518" t="s">
        <v>669</v>
      </c>
      <c r="EQ225" s="28">
        <v>42</v>
      </c>
      <c r="ER225" s="56">
        <v>3</v>
      </c>
      <c r="ET225" s="518" t="s">
        <v>2724</v>
      </c>
      <c r="EW225" s="28">
        <v>496.5</v>
      </c>
      <c r="EX225" s="56">
        <v>2</v>
      </c>
      <c r="EZ225" s="518" t="s">
        <v>654</v>
      </c>
      <c r="FC225" s="28">
        <v>1030.5</v>
      </c>
      <c r="FD225" s="56">
        <v>3</v>
      </c>
      <c r="FF225" s="518" t="s">
        <v>2708</v>
      </c>
      <c r="FI225" s="28">
        <v>448.4</v>
      </c>
      <c r="FJ225" s="56">
        <v>3</v>
      </c>
      <c r="FL225" s="518" t="s">
        <v>2722</v>
      </c>
      <c r="FO225" s="28">
        <v>265.8</v>
      </c>
      <c r="FP225" s="56">
        <v>0</v>
      </c>
      <c r="FR225" s="518" t="s">
        <v>2735</v>
      </c>
      <c r="FU225" s="28">
        <v>318.39999999999998</v>
      </c>
      <c r="FV225" s="56">
        <v>3</v>
      </c>
      <c r="FX225" s="480" t="s">
        <v>3627</v>
      </c>
      <c r="GA225" s="28">
        <v>381.79999999999995</v>
      </c>
      <c r="GB225" s="56">
        <v>2</v>
      </c>
      <c r="GD225" s="480" t="s">
        <v>154</v>
      </c>
      <c r="GG225" s="28">
        <v>387.5</v>
      </c>
      <c r="GH225" s="56">
        <v>2</v>
      </c>
    </row>
    <row r="226" spans="1:190" ht="16.5">
      <c r="A226" s="480"/>
      <c r="D226" s="28"/>
      <c r="E226" s="56"/>
      <c r="G226" s="480"/>
      <c r="J226" s="28"/>
      <c r="K226" s="56"/>
      <c r="M226" s="480"/>
      <c r="P226" s="28"/>
      <c r="Q226" s="56"/>
      <c r="S226" s="480"/>
      <c r="V226" s="28"/>
      <c r="W226" s="56"/>
      <c r="Y226" s="517" t="s">
        <v>20</v>
      </c>
      <c r="Z226" s="525" t="s">
        <v>1780</v>
      </c>
      <c r="AA226" s="241"/>
      <c r="AB226" s="241"/>
      <c r="AC226" s="241"/>
      <c r="AD226" s="524">
        <f>$AR$443</f>
        <v>38</v>
      </c>
      <c r="AE226" s="314">
        <f>$E$443</f>
        <v>6707.1</v>
      </c>
      <c r="AH226" s="480"/>
      <c r="AK226" s="480"/>
      <c r="AN226" s="480"/>
      <c r="AQ226" s="480"/>
      <c r="AT226" s="480"/>
      <c r="AW226" s="480"/>
      <c r="AZ226" s="480"/>
      <c r="BC226" s="480"/>
      <c r="BF226" s="480"/>
      <c r="BI226" s="480"/>
      <c r="BN226" s="518"/>
      <c r="BQ226" s="28"/>
      <c r="BR226" s="56"/>
      <c r="BT226" s="518"/>
      <c r="BW226" s="28"/>
      <c r="BX226" s="56"/>
      <c r="BZ226" s="518"/>
      <c r="CC226" s="28"/>
      <c r="CD226" s="56"/>
      <c r="CF226" s="518"/>
      <c r="CI226" s="28"/>
      <c r="CJ226" s="56"/>
      <c r="CL226" s="518"/>
      <c r="CO226" s="28"/>
      <c r="CP226" s="56"/>
      <c r="CR226" s="518"/>
      <c r="CU226" s="28"/>
      <c r="CV226" s="56"/>
      <c r="CX226" s="518"/>
      <c r="DA226" s="28"/>
      <c r="DB226" s="56"/>
      <c r="DD226" s="518"/>
      <c r="DG226" s="28"/>
      <c r="DH226" s="56"/>
      <c r="DJ226" s="518"/>
      <c r="DM226" s="28"/>
      <c r="DN226" s="56"/>
      <c r="DP226" s="518"/>
      <c r="DS226" s="28"/>
      <c r="DT226" s="56"/>
      <c r="DV226" s="518"/>
      <c r="DW226"/>
      <c r="DY226" s="28"/>
      <c r="DZ226" s="56"/>
      <c r="EB226" s="518"/>
      <c r="EE226" s="28"/>
      <c r="EF226" s="56"/>
      <c r="EH226" s="518"/>
      <c r="EK226" s="28"/>
      <c r="EL226" s="56"/>
      <c r="EN226" s="518"/>
      <c r="EQ226" s="28"/>
      <c r="ER226" s="56"/>
      <c r="ET226" s="518"/>
      <c r="EW226" s="28"/>
      <c r="EX226" s="56"/>
      <c r="EZ226" s="518"/>
      <c r="FC226" s="28"/>
      <c r="FD226" s="56"/>
      <c r="FF226" s="518"/>
      <c r="FI226" s="28"/>
      <c r="FJ226" s="56"/>
      <c r="FL226" s="518"/>
      <c r="FO226" s="28"/>
      <c r="FP226" s="56"/>
      <c r="FR226" s="518"/>
      <c r="FU226" s="28"/>
      <c r="FV226" s="56"/>
      <c r="FX226" s="480"/>
      <c r="GA226" s="28"/>
      <c r="GB226" s="56"/>
      <c r="GD226" s="480"/>
      <c r="GG226" s="28"/>
      <c r="GH226" s="56"/>
    </row>
    <row r="227" spans="1:190" ht="16.5">
      <c r="A227" s="480" t="s">
        <v>3630</v>
      </c>
      <c r="D227" s="28">
        <f>'Punten per wedstrijd'!J177</f>
        <v>331.8</v>
      </c>
      <c r="E227" s="56">
        <v>0</v>
      </c>
      <c r="G227" s="480" t="s">
        <v>3634</v>
      </c>
      <c r="J227" s="28">
        <f>'Punten per wedstrijd'!J191</f>
        <v>170.20000000000002</v>
      </c>
      <c r="K227" s="56">
        <v>0</v>
      </c>
      <c r="M227" s="480" t="s">
        <v>683</v>
      </c>
      <c r="P227" s="28">
        <f>'Punten per wedstrijd'!N101</f>
        <v>295.5</v>
      </c>
      <c r="Q227" s="56">
        <v>0</v>
      </c>
      <c r="S227" s="480" t="s">
        <v>1656</v>
      </c>
      <c r="V227" s="28">
        <f>'Punten per wedstrijd'!N11</f>
        <v>453</v>
      </c>
      <c r="W227" s="56">
        <v>0</v>
      </c>
      <c r="Y227" s="517" t="s">
        <v>22</v>
      </c>
      <c r="Z227" s="525" t="s">
        <v>4066</v>
      </c>
      <c r="AA227" s="241"/>
      <c r="AB227" s="241"/>
      <c r="AC227" s="241"/>
      <c r="AD227" s="524">
        <f>$AR$436</f>
        <v>37</v>
      </c>
      <c r="AE227" s="314">
        <f>$E$436</f>
        <v>7771.2999999999993</v>
      </c>
      <c r="AH227" s="480" t="s">
        <v>2708</v>
      </c>
      <c r="AK227" s="480" t="s">
        <v>2715</v>
      </c>
      <c r="AN227" s="480" t="s">
        <v>3626</v>
      </c>
      <c r="AQ227" s="480" t="s">
        <v>669</v>
      </c>
      <c r="AT227" s="480" t="s">
        <v>2735</v>
      </c>
      <c r="AW227" s="480" t="s">
        <v>1753</v>
      </c>
      <c r="AZ227" s="480" t="s">
        <v>3631</v>
      </c>
      <c r="BC227" s="480" t="s">
        <v>3638</v>
      </c>
      <c r="BF227" s="480" t="s">
        <v>3627</v>
      </c>
      <c r="BI227" s="480" t="s">
        <v>3642</v>
      </c>
      <c r="BN227" s="518" t="s">
        <v>3624</v>
      </c>
      <c r="BQ227" s="28">
        <v>123.1</v>
      </c>
      <c r="BR227" s="56">
        <v>0</v>
      </c>
      <c r="BT227" s="518" t="s">
        <v>683</v>
      </c>
      <c r="BW227" s="28">
        <v>254.7</v>
      </c>
      <c r="BX227" s="56">
        <v>2</v>
      </c>
      <c r="BZ227" s="518" t="s">
        <v>154</v>
      </c>
      <c r="CC227" s="28">
        <v>116.10000000000001</v>
      </c>
      <c r="CD227" s="56">
        <v>3</v>
      </c>
      <c r="CF227" s="518" t="s">
        <v>2722</v>
      </c>
      <c r="CI227" s="28">
        <v>54.6</v>
      </c>
      <c r="CJ227" s="56">
        <v>0</v>
      </c>
      <c r="CL227" s="518" t="s">
        <v>638</v>
      </c>
      <c r="CO227" s="28">
        <v>660.80000000000018</v>
      </c>
      <c r="CP227" s="56">
        <v>3</v>
      </c>
      <c r="CR227" s="518" t="s">
        <v>143</v>
      </c>
      <c r="CU227" s="28">
        <v>197.2</v>
      </c>
      <c r="CV227" s="56">
        <v>2</v>
      </c>
      <c r="CX227" s="518" t="s">
        <v>3624</v>
      </c>
      <c r="DA227" s="28">
        <v>94.6</v>
      </c>
      <c r="DB227" s="56">
        <v>3</v>
      </c>
      <c r="DD227" s="518" t="s">
        <v>2708</v>
      </c>
      <c r="DG227" s="28">
        <v>94.5</v>
      </c>
      <c r="DH227" s="56">
        <v>0</v>
      </c>
      <c r="DJ227" s="518" t="s">
        <v>2735</v>
      </c>
      <c r="DM227" s="28">
        <v>124</v>
      </c>
      <c r="DN227" s="56">
        <v>1</v>
      </c>
      <c r="DP227" s="518" t="s">
        <v>1</v>
      </c>
      <c r="DS227" s="28">
        <v>280.7</v>
      </c>
      <c r="DT227" s="56">
        <v>2</v>
      </c>
      <c r="DV227" s="518" t="s">
        <v>3689</v>
      </c>
      <c r="DW227"/>
      <c r="DY227" s="28">
        <v>554.19999999999993</v>
      </c>
      <c r="DZ227" s="56">
        <v>2</v>
      </c>
      <c r="EB227" s="518" t="s">
        <v>2722</v>
      </c>
      <c r="EE227" s="28">
        <v>637.6</v>
      </c>
      <c r="EF227" s="56">
        <v>0</v>
      </c>
      <c r="EH227" s="518" t="s">
        <v>1653</v>
      </c>
      <c r="EK227" s="28">
        <v>0</v>
      </c>
      <c r="EL227" s="56">
        <v>0</v>
      </c>
      <c r="EN227" s="518" t="s">
        <v>3631</v>
      </c>
      <c r="EQ227" s="28">
        <v>6</v>
      </c>
      <c r="ER227" s="56">
        <v>0</v>
      </c>
      <c r="ET227" s="518" t="s">
        <v>3624</v>
      </c>
      <c r="EW227" s="28">
        <v>513.55000000000007</v>
      </c>
      <c r="EX227" s="56">
        <v>0</v>
      </c>
      <c r="EZ227" s="518" t="s">
        <v>3633</v>
      </c>
      <c r="FC227" s="28">
        <v>608.5</v>
      </c>
      <c r="FD227" s="56">
        <v>1</v>
      </c>
      <c r="FF227" s="518" t="s">
        <v>25</v>
      </c>
      <c r="FI227" s="28">
        <v>291.5</v>
      </c>
      <c r="FJ227" s="56">
        <v>3</v>
      </c>
      <c r="FL227" s="518" t="s">
        <v>3633</v>
      </c>
      <c r="FO227" s="28">
        <v>270.5</v>
      </c>
      <c r="FP227" s="56">
        <v>3</v>
      </c>
      <c r="FR227" s="518" t="s">
        <v>2722</v>
      </c>
      <c r="FU227" s="28">
        <v>0</v>
      </c>
      <c r="FV227" s="56">
        <v>0</v>
      </c>
      <c r="FX227" s="480" t="s">
        <v>3631</v>
      </c>
      <c r="GA227" s="28">
        <v>192</v>
      </c>
      <c r="GB227" s="56">
        <v>3</v>
      </c>
      <c r="GD227" s="480" t="s">
        <v>3627</v>
      </c>
      <c r="GG227" s="28">
        <v>755</v>
      </c>
      <c r="GH227" s="56">
        <v>2</v>
      </c>
    </row>
    <row r="228" spans="1:190" ht="16.5">
      <c r="A228" s="480" t="s">
        <v>2727</v>
      </c>
      <c r="D228" s="28">
        <f>'Punten per wedstrijd'!J210</f>
        <v>714.7</v>
      </c>
      <c r="E228" s="56">
        <v>3</v>
      </c>
      <c r="G228" s="480" t="s">
        <v>638</v>
      </c>
      <c r="J228" s="28">
        <f>'Punten per wedstrijd'!J248</f>
        <v>602.99999999999989</v>
      </c>
      <c r="K228" s="56">
        <v>3</v>
      </c>
      <c r="M228" s="480" t="s">
        <v>2735</v>
      </c>
      <c r="P228" s="28">
        <f>'Punten per wedstrijd'!N92</f>
        <v>620.29999999999995</v>
      </c>
      <c r="Q228" s="56">
        <v>3</v>
      </c>
      <c r="S228" s="480" t="s">
        <v>3689</v>
      </c>
      <c r="V228" s="28">
        <f>'Punten per wedstrijd'!N118</f>
        <v>715.4</v>
      </c>
      <c r="W228" s="56">
        <v>3</v>
      </c>
      <c r="Y228" s="517" t="s">
        <v>24</v>
      </c>
      <c r="Z228" s="525" t="s">
        <v>4000</v>
      </c>
      <c r="AA228" s="241"/>
      <c r="AB228" s="241"/>
      <c r="AC228" s="241"/>
      <c r="AD228" s="524">
        <f>$AR$336</f>
        <v>37</v>
      </c>
      <c r="AE228" s="314">
        <f>$E$336</f>
        <v>7242.5</v>
      </c>
      <c r="AH228" s="480" t="s">
        <v>2719</v>
      </c>
      <c r="AK228" s="480" t="s">
        <v>3689</v>
      </c>
      <c r="AN228" s="480" t="s">
        <v>1653</v>
      </c>
      <c r="AQ228" s="480" t="s">
        <v>3625</v>
      </c>
      <c r="AT228" s="480" t="s">
        <v>3642</v>
      </c>
      <c r="AW228" s="480" t="s">
        <v>154</v>
      </c>
      <c r="AZ228" s="480" t="s">
        <v>2724</v>
      </c>
      <c r="BC228" s="480" t="s">
        <v>3626</v>
      </c>
      <c r="BF228" s="480" t="s">
        <v>2727</v>
      </c>
      <c r="BI228" s="480" t="s">
        <v>3633</v>
      </c>
      <c r="BN228" s="518" t="s">
        <v>2715</v>
      </c>
      <c r="BQ228" s="28">
        <v>297.7</v>
      </c>
      <c r="BR228" s="56">
        <v>3</v>
      </c>
      <c r="BT228" s="518" t="s">
        <v>2720</v>
      </c>
      <c r="BW228" s="28">
        <v>241.3</v>
      </c>
      <c r="BX228" s="56">
        <v>1</v>
      </c>
      <c r="BZ228" s="518" t="s">
        <v>3642</v>
      </c>
      <c r="CC228" s="28">
        <v>43.7</v>
      </c>
      <c r="CD228" s="56">
        <v>0</v>
      </c>
      <c r="CF228" s="518" t="s">
        <v>3626</v>
      </c>
      <c r="CI228" s="28">
        <v>132.9</v>
      </c>
      <c r="CJ228" s="56">
        <v>3</v>
      </c>
      <c r="CL228" s="518" t="s">
        <v>2715</v>
      </c>
      <c r="CO228" s="28">
        <v>360.59999999999997</v>
      </c>
      <c r="CP228" s="56">
        <v>0</v>
      </c>
      <c r="CR228" s="518" t="s">
        <v>3624</v>
      </c>
      <c r="CU228" s="28">
        <v>176.6</v>
      </c>
      <c r="CV228" s="56">
        <v>1</v>
      </c>
      <c r="CX228" s="518" t="s">
        <v>1666</v>
      </c>
      <c r="DA228" s="28">
        <v>71</v>
      </c>
      <c r="DB228" s="56">
        <v>0</v>
      </c>
      <c r="DD228" s="518" t="s">
        <v>25</v>
      </c>
      <c r="DG228" s="28">
        <v>328.8</v>
      </c>
      <c r="DH228" s="56">
        <v>3</v>
      </c>
      <c r="DJ228" s="518" t="s">
        <v>3633</v>
      </c>
      <c r="DM228" s="28">
        <v>125.3</v>
      </c>
      <c r="DN228" s="56">
        <v>2</v>
      </c>
      <c r="DP228" s="518" t="s">
        <v>3626</v>
      </c>
      <c r="DS228" s="28">
        <v>240.5</v>
      </c>
      <c r="DT228" s="56">
        <v>1</v>
      </c>
      <c r="DV228" s="518" t="s">
        <v>653</v>
      </c>
      <c r="DW228"/>
      <c r="DY228" s="28">
        <v>475.40000000000003</v>
      </c>
      <c r="DZ228" s="56">
        <v>1</v>
      </c>
      <c r="EB228" s="518" t="s">
        <v>683</v>
      </c>
      <c r="EE228" s="28">
        <v>972.3</v>
      </c>
      <c r="EF228" s="56">
        <v>3</v>
      </c>
      <c r="EH228" s="518" t="s">
        <v>669</v>
      </c>
      <c r="EK228" s="28">
        <v>36</v>
      </c>
      <c r="EL228" s="56">
        <v>3</v>
      </c>
      <c r="EN228" s="518" t="s">
        <v>3626</v>
      </c>
      <c r="EQ228" s="28">
        <v>87.5</v>
      </c>
      <c r="ER228" s="56">
        <v>3</v>
      </c>
      <c r="ET228" s="518" t="s">
        <v>3689</v>
      </c>
      <c r="EW228" s="28">
        <v>675.8</v>
      </c>
      <c r="EX228" s="56">
        <v>3</v>
      </c>
      <c r="EZ228" s="518" t="s">
        <v>25</v>
      </c>
      <c r="FC228" s="28">
        <v>628.9</v>
      </c>
      <c r="FD228" s="56">
        <v>2</v>
      </c>
      <c r="FF228" s="518" t="s">
        <v>653</v>
      </c>
      <c r="FI228" s="28">
        <v>3.9000000000000004</v>
      </c>
      <c r="FJ228" s="56">
        <v>0</v>
      </c>
      <c r="FL228" s="518" t="s">
        <v>654</v>
      </c>
      <c r="FO228" s="28">
        <v>134.9</v>
      </c>
      <c r="FP228" s="56">
        <v>0</v>
      </c>
      <c r="FR228" s="518" t="s">
        <v>1666</v>
      </c>
      <c r="FU228" s="28">
        <v>369.59999999999997</v>
      </c>
      <c r="FV228" s="56">
        <v>3</v>
      </c>
      <c r="FX228" s="480" t="s">
        <v>1753</v>
      </c>
      <c r="GA228" s="28">
        <v>7.7000000000000011</v>
      </c>
      <c r="GB228" s="56">
        <v>0</v>
      </c>
      <c r="GD228" s="480" t="s">
        <v>3634</v>
      </c>
      <c r="GG228" s="28">
        <v>618.4</v>
      </c>
      <c r="GH228" s="56">
        <v>1</v>
      </c>
    </row>
    <row r="229" spans="1:190" ht="16.5">
      <c r="A229" s="480"/>
      <c r="D229" s="28"/>
      <c r="E229" s="56"/>
      <c r="J229" s="28"/>
      <c r="K229" s="56"/>
      <c r="M229" s="480"/>
      <c r="P229" s="28"/>
      <c r="Q229" s="56"/>
      <c r="V229" s="28"/>
      <c r="W229" s="56"/>
      <c r="Y229" s="517" t="s">
        <v>26</v>
      </c>
      <c r="Z229" s="525" t="s">
        <v>4031</v>
      </c>
      <c r="AA229" s="241"/>
      <c r="AB229" s="241"/>
      <c r="AC229" s="241"/>
      <c r="AD229" s="524">
        <f>$AR$390</f>
        <v>37</v>
      </c>
      <c r="AE229" s="314">
        <f>$E$390</f>
        <v>6984.3000000000011</v>
      </c>
      <c r="AH229" s="480"/>
      <c r="AK229" s="480"/>
      <c r="AN229" s="480"/>
      <c r="AQ229" s="480"/>
      <c r="AT229" s="480"/>
      <c r="AW229" s="480"/>
      <c r="AZ229" s="480"/>
      <c r="BC229" s="480"/>
      <c r="BF229" s="480"/>
      <c r="BI229" s="480"/>
      <c r="BN229" s="518"/>
      <c r="BQ229" s="28"/>
      <c r="BR229" s="56"/>
      <c r="BT229" s="518"/>
      <c r="BW229" s="28"/>
      <c r="BX229" s="56"/>
      <c r="BZ229" s="518"/>
      <c r="CC229" s="28"/>
      <c r="CD229" s="56"/>
      <c r="CF229" s="518"/>
      <c r="CI229" s="28"/>
      <c r="CJ229" s="56"/>
      <c r="CL229" s="518"/>
      <c r="CO229" s="28"/>
      <c r="CP229" s="56"/>
      <c r="CR229" s="518"/>
      <c r="CU229" s="28"/>
      <c r="CV229" s="56"/>
      <c r="CX229" s="518"/>
      <c r="DA229" s="28"/>
      <c r="DB229" s="56"/>
      <c r="DD229" s="518"/>
      <c r="DG229" s="28"/>
      <c r="DH229" s="56"/>
      <c r="DJ229" s="518"/>
      <c r="DM229" s="28"/>
      <c r="DN229" s="56"/>
      <c r="DP229" s="518"/>
      <c r="DS229" s="28"/>
      <c r="DT229" s="56"/>
      <c r="DV229" s="518"/>
      <c r="DW229"/>
      <c r="DY229" s="28"/>
      <c r="DZ229" s="56"/>
      <c r="EB229" s="518"/>
      <c r="EE229" s="28"/>
      <c r="EF229" s="56"/>
      <c r="EH229" s="518"/>
      <c r="EK229" s="28"/>
      <c r="EL229" s="56"/>
      <c r="EN229" s="518"/>
      <c r="EQ229" s="28"/>
      <c r="ER229" s="56"/>
      <c r="ET229" s="518"/>
      <c r="EW229" s="28"/>
      <c r="EX229" s="56"/>
      <c r="EZ229" s="518"/>
      <c r="FC229" s="28"/>
      <c r="FD229" s="56"/>
      <c r="FF229" s="518"/>
      <c r="FI229" s="28"/>
      <c r="FJ229" s="56"/>
      <c r="FL229" s="518"/>
      <c r="FO229" s="28"/>
      <c r="FP229" s="56"/>
      <c r="FR229" s="518"/>
      <c r="FU229" s="28"/>
      <c r="FV229" s="56"/>
      <c r="FX229" s="480"/>
      <c r="GA229" s="28"/>
      <c r="GB229" s="56"/>
      <c r="GD229" s="480"/>
      <c r="GG229" s="28"/>
      <c r="GH229" s="56"/>
    </row>
    <row r="230" spans="1:190" ht="16.5">
      <c r="A230" s="480" t="s">
        <v>2724</v>
      </c>
      <c r="D230" s="28">
        <f>'Punten per wedstrijd'!J238</f>
        <v>364</v>
      </c>
      <c r="E230" s="56">
        <v>3</v>
      </c>
      <c r="G230" s="480" t="s">
        <v>25</v>
      </c>
      <c r="J230" s="28">
        <f>'Punten per wedstrijd'!J221</f>
        <v>542.70000000000005</v>
      </c>
      <c r="K230" s="56">
        <v>2</v>
      </c>
      <c r="M230" s="480" t="s">
        <v>143</v>
      </c>
      <c r="P230" s="28">
        <f>'Punten per wedstrijd'!N122</f>
        <v>618.29999999999995</v>
      </c>
      <c r="Q230" s="56">
        <v>3</v>
      </c>
      <c r="S230" s="480" t="s">
        <v>2719</v>
      </c>
      <c r="V230" s="28">
        <f>'Punten per wedstrijd'!N115</f>
        <v>430.00000000000006</v>
      </c>
      <c r="W230" s="56">
        <v>2</v>
      </c>
      <c r="Y230" s="517" t="s">
        <v>28</v>
      </c>
      <c r="Z230" s="525" t="s">
        <v>3992</v>
      </c>
      <c r="AA230" s="241"/>
      <c r="AB230" s="241"/>
      <c r="AC230" s="241"/>
      <c r="AD230" s="524">
        <f>$AR$328</f>
        <v>37</v>
      </c>
      <c r="AE230" s="314">
        <f>$E$328</f>
        <v>6969.8000000000011</v>
      </c>
      <c r="AH230" s="480" t="s">
        <v>3631</v>
      </c>
      <c r="AK230" s="480" t="s">
        <v>638</v>
      </c>
      <c r="AN230" s="480" t="s">
        <v>2708</v>
      </c>
      <c r="AQ230" s="480" t="s">
        <v>1656</v>
      </c>
      <c r="AT230" s="480" t="s">
        <v>654</v>
      </c>
      <c r="AW230" s="480" t="s">
        <v>638</v>
      </c>
      <c r="AZ230" s="480" t="s">
        <v>25</v>
      </c>
      <c r="BC230" s="480" t="s">
        <v>639</v>
      </c>
      <c r="BF230" s="480" t="s">
        <v>3624</v>
      </c>
      <c r="BI230" s="480" t="s">
        <v>2724</v>
      </c>
      <c r="BN230" s="518" t="s">
        <v>154</v>
      </c>
      <c r="BQ230" s="28">
        <v>540.09999999999991</v>
      </c>
      <c r="BR230" s="56">
        <v>1</v>
      </c>
      <c r="BT230" s="518" t="s">
        <v>2722</v>
      </c>
      <c r="BW230" s="28">
        <v>196</v>
      </c>
      <c r="BX230" s="56">
        <v>0</v>
      </c>
      <c r="BZ230" s="518" t="s">
        <v>1</v>
      </c>
      <c r="CC230" s="28">
        <v>109.4</v>
      </c>
      <c r="CD230" s="56">
        <v>3</v>
      </c>
      <c r="CF230" s="518" t="s">
        <v>1656</v>
      </c>
      <c r="CI230" s="28">
        <v>147.9</v>
      </c>
      <c r="CJ230" s="56">
        <v>3</v>
      </c>
      <c r="CL230" s="518" t="s">
        <v>654</v>
      </c>
      <c r="CO230" s="28">
        <v>1019.5</v>
      </c>
      <c r="CP230" s="56">
        <v>3</v>
      </c>
      <c r="CR230" s="518" t="s">
        <v>3630</v>
      </c>
      <c r="CU230" s="28">
        <v>68.400000000000006</v>
      </c>
      <c r="CV230" s="56">
        <v>0</v>
      </c>
      <c r="CX230" s="518" t="s">
        <v>2708</v>
      </c>
      <c r="DA230" s="28">
        <v>162.60000000000002</v>
      </c>
      <c r="DB230" s="56">
        <v>3</v>
      </c>
      <c r="DD230" s="518" t="s">
        <v>1</v>
      </c>
      <c r="DG230" s="28">
        <v>57</v>
      </c>
      <c r="DH230" s="56">
        <v>0</v>
      </c>
      <c r="DJ230" s="518" t="s">
        <v>654</v>
      </c>
      <c r="DM230" s="28">
        <v>112.3</v>
      </c>
      <c r="DN230" s="56">
        <v>1</v>
      </c>
      <c r="DP230" s="518" t="s">
        <v>2708</v>
      </c>
      <c r="DS230" s="28">
        <v>313.5</v>
      </c>
      <c r="DT230" s="56">
        <v>1</v>
      </c>
      <c r="DV230" s="518" t="s">
        <v>3624</v>
      </c>
      <c r="DW230"/>
      <c r="DY230" s="28">
        <v>447.40000000000003</v>
      </c>
      <c r="DZ230" s="56">
        <v>3</v>
      </c>
      <c r="EB230" s="518" t="s">
        <v>1</v>
      </c>
      <c r="EE230" s="28">
        <v>338.1</v>
      </c>
      <c r="EF230" s="56">
        <v>0</v>
      </c>
      <c r="EH230" s="518" t="s">
        <v>2720</v>
      </c>
      <c r="EK230" s="28">
        <v>0</v>
      </c>
      <c r="EL230" s="56">
        <v>0</v>
      </c>
      <c r="EN230" s="518" t="s">
        <v>143</v>
      </c>
      <c r="EQ230" s="28">
        <v>55.5</v>
      </c>
      <c r="ER230" s="56">
        <v>3</v>
      </c>
      <c r="ET230" s="518" t="s">
        <v>25</v>
      </c>
      <c r="EW230" s="28">
        <v>296.2</v>
      </c>
      <c r="EX230" s="56">
        <v>0</v>
      </c>
      <c r="EZ230" s="518" t="s">
        <v>653</v>
      </c>
      <c r="FC230" s="28">
        <v>1129.8999999999999</v>
      </c>
      <c r="FD230" s="56">
        <v>3</v>
      </c>
      <c r="FF230" s="518" t="s">
        <v>3626</v>
      </c>
      <c r="FI230" s="28">
        <v>317.3</v>
      </c>
      <c r="FJ230" s="56">
        <v>2</v>
      </c>
      <c r="FL230" s="518" t="s">
        <v>3689</v>
      </c>
      <c r="FO230" s="28">
        <v>502.5</v>
      </c>
      <c r="FP230" s="56">
        <v>1</v>
      </c>
      <c r="FR230" s="518" t="s">
        <v>1753</v>
      </c>
      <c r="FU230" s="28">
        <v>110.5</v>
      </c>
      <c r="FV230" s="56">
        <v>0</v>
      </c>
      <c r="FX230" s="480" t="s">
        <v>1666</v>
      </c>
      <c r="GA230" s="28">
        <v>241</v>
      </c>
      <c r="GB230" s="56">
        <v>2</v>
      </c>
      <c r="GD230" s="480" t="s">
        <v>638</v>
      </c>
      <c r="GG230" s="28">
        <v>479</v>
      </c>
      <c r="GH230" s="56">
        <v>3</v>
      </c>
    </row>
    <row r="231" spans="1:190" ht="16.5">
      <c r="A231" s="480" t="s">
        <v>3642</v>
      </c>
      <c r="D231" s="28">
        <f>'Punten per wedstrijd'!J226</f>
        <v>156.1</v>
      </c>
      <c r="E231" s="56">
        <v>0</v>
      </c>
      <c r="G231" s="480" t="s">
        <v>3626</v>
      </c>
      <c r="J231" s="28">
        <f>'Punten per wedstrijd'!J155</f>
        <v>458</v>
      </c>
      <c r="K231" s="56">
        <v>1</v>
      </c>
      <c r="M231" s="480" t="s">
        <v>2724</v>
      </c>
      <c r="P231" s="28">
        <f>'Punten per wedstrijd'!N98</f>
        <v>483</v>
      </c>
      <c r="Q231" s="56">
        <v>0</v>
      </c>
      <c r="S231" s="480" t="s">
        <v>639</v>
      </c>
      <c r="V231" s="28">
        <f>'Punten per wedstrijd'!N39</f>
        <v>384.5</v>
      </c>
      <c r="W231" s="56">
        <v>1</v>
      </c>
      <c r="Y231" s="517" t="s">
        <v>30</v>
      </c>
      <c r="Z231" s="525" t="s">
        <v>4022</v>
      </c>
      <c r="AA231" s="241"/>
      <c r="AB231" s="241"/>
      <c r="AC231" s="241"/>
      <c r="AD231" s="524">
        <f>$AR$369</f>
        <v>35</v>
      </c>
      <c r="AE231" s="314">
        <f>$E$369</f>
        <v>7205.7000000000007</v>
      </c>
      <c r="AH231" s="480" t="s">
        <v>669</v>
      </c>
      <c r="AK231" s="480" t="s">
        <v>25</v>
      </c>
      <c r="AN231" s="480" t="s">
        <v>143</v>
      </c>
      <c r="AQ231" s="480" t="s">
        <v>3633</v>
      </c>
      <c r="AT231" s="480" t="s">
        <v>2727</v>
      </c>
      <c r="AW231" s="480" t="s">
        <v>3626</v>
      </c>
      <c r="AZ231" s="480" t="s">
        <v>683</v>
      </c>
      <c r="BC231" s="480" t="s">
        <v>3632</v>
      </c>
      <c r="BF231" s="480" t="s">
        <v>1656</v>
      </c>
      <c r="BI231" s="480" t="s">
        <v>3625</v>
      </c>
      <c r="BN231" s="518" t="s">
        <v>2722</v>
      </c>
      <c r="BQ231" s="28">
        <v>592.29999999999995</v>
      </c>
      <c r="BR231" s="56">
        <v>2</v>
      </c>
      <c r="BT231" s="518" t="s">
        <v>654</v>
      </c>
      <c r="BW231" s="28">
        <v>415.4</v>
      </c>
      <c r="BX231" s="56">
        <v>3</v>
      </c>
      <c r="BZ231" s="518" t="s">
        <v>3634</v>
      </c>
      <c r="CC231" s="28">
        <v>15</v>
      </c>
      <c r="CD231" s="56">
        <v>0</v>
      </c>
      <c r="CF231" s="518" t="s">
        <v>2727</v>
      </c>
      <c r="CI231" s="28">
        <v>104.1</v>
      </c>
      <c r="CJ231" s="56">
        <v>0</v>
      </c>
      <c r="CL231" s="518" t="s">
        <v>143</v>
      </c>
      <c r="CO231" s="28">
        <v>449.59999999999997</v>
      </c>
      <c r="CP231" s="56">
        <v>0</v>
      </c>
      <c r="CR231" s="518" t="s">
        <v>3631</v>
      </c>
      <c r="CU231" s="28">
        <v>182.29999999999995</v>
      </c>
      <c r="CV231" s="56">
        <v>3</v>
      </c>
      <c r="CX231" s="518" t="s">
        <v>653</v>
      </c>
      <c r="DA231" s="28">
        <v>78.7</v>
      </c>
      <c r="DB231" s="56">
        <v>0</v>
      </c>
      <c r="DD231" s="518" t="s">
        <v>654</v>
      </c>
      <c r="DG231" s="28">
        <v>274.5</v>
      </c>
      <c r="DH231" s="56">
        <v>3</v>
      </c>
      <c r="DJ231" s="518" t="s">
        <v>639</v>
      </c>
      <c r="DM231" s="28">
        <v>113.4</v>
      </c>
      <c r="DN231" s="56">
        <v>2</v>
      </c>
      <c r="DP231" s="518" t="s">
        <v>654</v>
      </c>
      <c r="DS231" s="28">
        <v>358.59999999999997</v>
      </c>
      <c r="DT231" s="56">
        <v>2</v>
      </c>
      <c r="DV231" s="518" t="s">
        <v>2708</v>
      </c>
      <c r="DW231"/>
      <c r="DY231" s="28">
        <v>273</v>
      </c>
      <c r="DZ231" s="56">
        <v>0</v>
      </c>
      <c r="EB231" s="518" t="s">
        <v>3627</v>
      </c>
      <c r="EE231" s="28">
        <v>621.30000000000007</v>
      </c>
      <c r="EF231" s="56">
        <v>3</v>
      </c>
      <c r="EH231" s="518" t="s">
        <v>2708</v>
      </c>
      <c r="EK231" s="28">
        <v>72.8</v>
      </c>
      <c r="EL231" s="56">
        <v>3</v>
      </c>
      <c r="EN231" s="518" t="s">
        <v>1656</v>
      </c>
      <c r="EQ231" s="28">
        <v>30</v>
      </c>
      <c r="ER231" s="56">
        <v>0</v>
      </c>
      <c r="ET231" s="518" t="s">
        <v>3634</v>
      </c>
      <c r="EW231" s="28">
        <v>757.4</v>
      </c>
      <c r="EX231" s="56">
        <v>3</v>
      </c>
      <c r="EZ231" s="518" t="s">
        <v>1653</v>
      </c>
      <c r="FC231" s="28">
        <v>579.09999999999991</v>
      </c>
      <c r="FD231" s="56">
        <v>0</v>
      </c>
      <c r="FF231" s="518" t="s">
        <v>3625</v>
      </c>
      <c r="FI231" s="28">
        <v>276.8</v>
      </c>
      <c r="FJ231" s="56">
        <v>1</v>
      </c>
      <c r="FL231" s="518" t="s">
        <v>3627</v>
      </c>
      <c r="FO231" s="28">
        <v>580.6</v>
      </c>
      <c r="FP231" s="56">
        <v>2</v>
      </c>
      <c r="FR231" s="518" t="s">
        <v>3632</v>
      </c>
      <c r="FU231" s="28">
        <v>204.8</v>
      </c>
      <c r="FV231" s="56">
        <v>3</v>
      </c>
      <c r="FX231" s="480" t="s">
        <v>2719</v>
      </c>
      <c r="GA231" s="28">
        <v>231.3</v>
      </c>
      <c r="GB231" s="56">
        <v>1</v>
      </c>
      <c r="GD231" s="480" t="s">
        <v>3630</v>
      </c>
      <c r="GG231" s="28">
        <v>314.5</v>
      </c>
      <c r="GH231" s="56">
        <v>0</v>
      </c>
    </row>
    <row r="232" spans="1:190" ht="16.5">
      <c r="A232" s="480"/>
      <c r="D232" s="28"/>
      <c r="E232" s="56"/>
      <c r="G232" s="480"/>
      <c r="J232" s="28"/>
      <c r="K232" s="56"/>
      <c r="M232" s="480"/>
      <c r="P232" s="28"/>
      <c r="Q232" s="56"/>
      <c r="S232" s="480"/>
      <c r="V232" s="28"/>
      <c r="W232" s="56"/>
      <c r="Y232" s="517" t="s">
        <v>32</v>
      </c>
      <c r="Z232" s="525" t="s">
        <v>1784</v>
      </c>
      <c r="AA232" s="241"/>
      <c r="AB232" s="241"/>
      <c r="AC232" s="241"/>
      <c r="AD232" s="524">
        <f>$AR$418</f>
        <v>35</v>
      </c>
      <c r="AE232" s="314">
        <f>$E$418</f>
        <v>5656.8000000000011</v>
      </c>
      <c r="AH232" s="480"/>
      <c r="AK232" s="480"/>
      <c r="AN232" s="480"/>
      <c r="AQ232" s="480"/>
      <c r="AT232" s="480"/>
      <c r="AW232" s="480"/>
      <c r="AZ232" s="480"/>
      <c r="BC232" s="480"/>
      <c r="BF232" s="480"/>
      <c r="BI232" s="480"/>
      <c r="BN232" s="518"/>
      <c r="BQ232" s="28"/>
      <c r="BR232" s="56"/>
      <c r="BT232" s="518"/>
      <c r="BW232" s="28"/>
      <c r="BX232" s="56"/>
      <c r="BZ232" s="518"/>
      <c r="CC232" s="28"/>
      <c r="CD232" s="56"/>
      <c r="CF232" s="518"/>
      <c r="CI232" s="28"/>
      <c r="CJ232" s="56"/>
      <c r="CL232" s="518"/>
      <c r="CO232" s="28"/>
      <c r="CP232" s="56"/>
      <c r="CR232" s="518"/>
      <c r="CU232" s="28"/>
      <c r="CV232" s="56"/>
      <c r="CX232" s="518"/>
      <c r="DA232" s="28"/>
      <c r="DB232" s="56"/>
      <c r="DD232" s="518"/>
      <c r="DG232" s="28"/>
      <c r="DH232" s="56"/>
      <c r="DJ232" s="518"/>
      <c r="DM232" s="28"/>
      <c r="DN232" s="56"/>
      <c r="DP232" s="518"/>
      <c r="DS232" s="28"/>
      <c r="DT232" s="56"/>
      <c r="DV232" s="518"/>
      <c r="DW232"/>
      <c r="DY232" s="28"/>
      <c r="DZ232" s="56"/>
      <c r="EB232" s="518"/>
      <c r="EE232" s="28"/>
      <c r="EF232" s="56"/>
      <c r="EH232" s="518"/>
      <c r="EK232" s="28"/>
      <c r="EL232" s="56"/>
      <c r="EN232" s="518"/>
      <c r="EQ232" s="28"/>
      <c r="ER232" s="56"/>
      <c r="ET232" s="518"/>
      <c r="EW232" s="28"/>
      <c r="EX232" s="56"/>
      <c r="EZ232" s="518"/>
      <c r="FC232" s="28"/>
      <c r="FD232" s="56"/>
      <c r="FF232" s="518"/>
      <c r="FI232" s="28"/>
      <c r="FJ232" s="56"/>
      <c r="FL232" s="518"/>
      <c r="FO232" s="28"/>
      <c r="FP232" s="56"/>
      <c r="FR232" s="518"/>
      <c r="FU232" s="28"/>
      <c r="FV232" s="56"/>
      <c r="FX232" s="480"/>
      <c r="GA232" s="28"/>
      <c r="GB232" s="56"/>
      <c r="GD232" s="480"/>
      <c r="GG232" s="28"/>
      <c r="GH232" s="56"/>
    </row>
    <row r="233" spans="1:190" ht="16.5">
      <c r="A233" s="480" t="s">
        <v>2735</v>
      </c>
      <c r="D233" s="28">
        <f>'Punten per wedstrijd'!J232</f>
        <v>44</v>
      </c>
      <c r="E233" s="56">
        <v>3</v>
      </c>
      <c r="G233" s="480" t="s">
        <v>1666</v>
      </c>
      <c r="J233" s="28">
        <f>'Punten per wedstrijd'!J172</f>
        <v>419.90000000000003</v>
      </c>
      <c r="K233" s="56">
        <v>3</v>
      </c>
      <c r="M233" s="480" t="s">
        <v>1753</v>
      </c>
      <c r="P233" s="28">
        <f>'Punten per wedstrijd'!N107</f>
        <v>388.8</v>
      </c>
      <c r="Q233" s="56">
        <v>1</v>
      </c>
      <c r="S233" s="480" t="s">
        <v>669</v>
      </c>
      <c r="V233" s="28">
        <f>'Punten per wedstrijd'!N97</f>
        <v>356</v>
      </c>
      <c r="W233" s="56">
        <v>0</v>
      </c>
      <c r="Y233" s="517" t="s">
        <v>34</v>
      </c>
      <c r="Z233" s="525" t="s">
        <v>4034</v>
      </c>
      <c r="AA233" s="241"/>
      <c r="AB233" s="241"/>
      <c r="AC233" s="241"/>
      <c r="AD233" s="524">
        <f>$AR$391</f>
        <v>33</v>
      </c>
      <c r="AE233" s="314">
        <f>$E$391</f>
        <v>7581.9</v>
      </c>
      <c r="AH233" s="480" t="s">
        <v>3633</v>
      </c>
      <c r="AK233" s="480" t="s">
        <v>669</v>
      </c>
      <c r="AN233" s="480" t="s">
        <v>653</v>
      </c>
      <c r="AQ233" s="480" t="s">
        <v>2715</v>
      </c>
      <c r="AT233" s="480" t="s">
        <v>3633</v>
      </c>
      <c r="AW233" s="480" t="s">
        <v>3638</v>
      </c>
      <c r="AZ233" s="480" t="s">
        <v>2708</v>
      </c>
      <c r="BC233" s="480" t="s">
        <v>669</v>
      </c>
      <c r="BF233" s="480" t="s">
        <v>154</v>
      </c>
      <c r="BI233" s="480" t="s">
        <v>1</v>
      </c>
      <c r="BN233" s="518" t="s">
        <v>2724</v>
      </c>
      <c r="BQ233" s="28">
        <v>272.09999999999997</v>
      </c>
      <c r="BR233" s="56">
        <v>0</v>
      </c>
      <c r="BT233" s="518" t="s">
        <v>3631</v>
      </c>
      <c r="BW233" s="28">
        <v>26.2</v>
      </c>
      <c r="BX233" s="56">
        <v>0</v>
      </c>
      <c r="BZ233" s="518" t="s">
        <v>639</v>
      </c>
      <c r="CC233" s="28">
        <v>36</v>
      </c>
      <c r="CD233" s="56">
        <v>0</v>
      </c>
      <c r="CF233" s="518" t="s">
        <v>2735</v>
      </c>
      <c r="CI233" s="28">
        <v>127.3</v>
      </c>
      <c r="CJ233" s="56">
        <v>1</v>
      </c>
      <c r="CL233" s="518" t="s">
        <v>1653</v>
      </c>
      <c r="CO233" s="28">
        <v>664.25</v>
      </c>
      <c r="CP233" s="56">
        <v>1</v>
      </c>
      <c r="CR233" s="518" t="s">
        <v>3633</v>
      </c>
      <c r="CU233" s="28">
        <v>289.40000000000003</v>
      </c>
      <c r="CV233" s="56">
        <v>3</v>
      </c>
      <c r="CX233" s="518" t="s">
        <v>2735</v>
      </c>
      <c r="DA233" s="28">
        <v>79.8</v>
      </c>
      <c r="DB233" s="56">
        <v>3</v>
      </c>
      <c r="DD233" s="518" t="s">
        <v>683</v>
      </c>
      <c r="DG233" s="28">
        <v>186.5</v>
      </c>
      <c r="DH233" s="56">
        <v>1</v>
      </c>
      <c r="DJ233" s="518" t="s">
        <v>3638</v>
      </c>
      <c r="DM233" s="28">
        <v>67.2</v>
      </c>
      <c r="DN233" s="56">
        <v>3</v>
      </c>
      <c r="DP233" s="518" t="s">
        <v>1666</v>
      </c>
      <c r="DS233" s="28">
        <v>457.9</v>
      </c>
      <c r="DT233" s="56">
        <v>2</v>
      </c>
      <c r="DV233" s="518" t="s">
        <v>3638</v>
      </c>
      <c r="DW233"/>
      <c r="DY233" s="28">
        <v>715.40000000000009</v>
      </c>
      <c r="DZ233" s="56">
        <v>3</v>
      </c>
      <c r="EB233" s="518" t="s">
        <v>639</v>
      </c>
      <c r="EE233" s="28">
        <v>118.75</v>
      </c>
      <c r="EF233" s="56">
        <v>0</v>
      </c>
      <c r="EH233" s="518" t="s">
        <v>3626</v>
      </c>
      <c r="EK233" s="28">
        <v>0</v>
      </c>
      <c r="EL233" s="56">
        <v>1</v>
      </c>
      <c r="EN233" s="518" t="s">
        <v>653</v>
      </c>
      <c r="EQ233" s="28">
        <v>0</v>
      </c>
      <c r="ER233" s="56">
        <v>0</v>
      </c>
      <c r="ET233" s="518" t="s">
        <v>2720</v>
      </c>
      <c r="EW233" s="28">
        <v>306.29999999999995</v>
      </c>
      <c r="EX233" s="56">
        <v>2</v>
      </c>
      <c r="EZ233" s="518" t="s">
        <v>1</v>
      </c>
      <c r="FC233" s="28">
        <v>289.59999999999997</v>
      </c>
      <c r="FD233" s="56">
        <v>0</v>
      </c>
      <c r="FF233" s="518" t="s">
        <v>2720</v>
      </c>
      <c r="FI233" s="28">
        <v>165.5</v>
      </c>
      <c r="FJ233" s="56">
        <v>0</v>
      </c>
      <c r="FL233" s="518" t="s">
        <v>2724</v>
      </c>
      <c r="FO233" s="28">
        <v>308.7</v>
      </c>
      <c r="FP233" s="56">
        <v>1</v>
      </c>
      <c r="FR233" s="518" t="s">
        <v>3627</v>
      </c>
      <c r="FU233" s="28">
        <v>542.1</v>
      </c>
      <c r="FV233" s="56">
        <v>3</v>
      </c>
      <c r="FX233" s="480" t="s">
        <v>2735</v>
      </c>
      <c r="GA233" s="28">
        <v>127.7</v>
      </c>
      <c r="GB233" s="56">
        <v>0</v>
      </c>
      <c r="GD233" s="480" t="s">
        <v>2719</v>
      </c>
      <c r="GG233" s="28">
        <v>503</v>
      </c>
      <c r="GH233" s="56">
        <v>1</v>
      </c>
    </row>
    <row r="234" spans="1:190" ht="16.5">
      <c r="A234" s="480" t="s">
        <v>1656</v>
      </c>
      <c r="D234" s="28">
        <f>'Punten per wedstrijd'!J151</f>
        <v>33.299999999999997</v>
      </c>
      <c r="E234" s="56">
        <v>0</v>
      </c>
      <c r="G234" s="480" t="s">
        <v>143</v>
      </c>
      <c r="J234" s="28">
        <f>'Punten per wedstrijd'!J262</f>
        <v>312.5</v>
      </c>
      <c r="K234" s="56">
        <v>0</v>
      </c>
      <c r="M234" s="480" t="s">
        <v>3625</v>
      </c>
      <c r="P234" s="28">
        <f>'Punten per wedstrijd'!N13</f>
        <v>459.8</v>
      </c>
      <c r="Q234" s="56">
        <v>2</v>
      </c>
      <c r="S234" s="480" t="s">
        <v>3632</v>
      </c>
      <c r="V234" s="28">
        <f>'Punten per wedstrijd'!N45</f>
        <v>546</v>
      </c>
      <c r="W234" s="56">
        <v>3</v>
      </c>
      <c r="Y234" s="517" t="s">
        <v>36</v>
      </c>
      <c r="Z234" s="525" t="s">
        <v>1774</v>
      </c>
      <c r="AA234" s="241"/>
      <c r="AB234" s="241"/>
      <c r="AC234" s="241"/>
      <c r="AD234" s="524">
        <f>$AR$422</f>
        <v>33</v>
      </c>
      <c r="AE234" s="314">
        <f>$E$422</f>
        <v>6763.7000000000007</v>
      </c>
      <c r="AH234" s="480" t="s">
        <v>2727</v>
      </c>
      <c r="AK234" s="480" t="s">
        <v>2735</v>
      </c>
      <c r="AN234" s="480" t="s">
        <v>3638</v>
      </c>
      <c r="AQ234" s="480" t="s">
        <v>3630</v>
      </c>
      <c r="AT234" s="480" t="s">
        <v>683</v>
      </c>
      <c r="AW234" s="480" t="s">
        <v>654</v>
      </c>
      <c r="AZ234" s="480" t="s">
        <v>639</v>
      </c>
      <c r="BC234" s="480" t="s">
        <v>653</v>
      </c>
      <c r="BF234" s="480" t="s">
        <v>2715</v>
      </c>
      <c r="BI234" s="480" t="s">
        <v>3689</v>
      </c>
      <c r="BN234" s="518" t="s">
        <v>3630</v>
      </c>
      <c r="BQ234" s="28">
        <v>399.9</v>
      </c>
      <c r="BR234" s="56">
        <v>3</v>
      </c>
      <c r="BT234" s="518" t="s">
        <v>1653</v>
      </c>
      <c r="BW234" s="28">
        <v>199.5</v>
      </c>
      <c r="BX234" s="56">
        <v>3</v>
      </c>
      <c r="BZ234" s="518" t="s">
        <v>3630</v>
      </c>
      <c r="CC234" s="28">
        <v>142</v>
      </c>
      <c r="CD234" s="56">
        <v>3</v>
      </c>
      <c r="CF234" s="518" t="s">
        <v>1653</v>
      </c>
      <c r="CI234" s="28">
        <v>134.4</v>
      </c>
      <c r="CJ234" s="56">
        <v>2</v>
      </c>
      <c r="CL234" s="518" t="s">
        <v>1753</v>
      </c>
      <c r="CO234" s="28">
        <v>718.9</v>
      </c>
      <c r="CP234" s="56">
        <v>2</v>
      </c>
      <c r="CR234" s="518" t="s">
        <v>2708</v>
      </c>
      <c r="CU234" s="28">
        <v>152.00000000000003</v>
      </c>
      <c r="CV234" s="56">
        <v>0</v>
      </c>
      <c r="CX234" s="518" t="s">
        <v>3630</v>
      </c>
      <c r="DA234" s="28">
        <v>53.100000000000009</v>
      </c>
      <c r="DB234" s="56">
        <v>0</v>
      </c>
      <c r="DD234" s="518" t="s">
        <v>1656</v>
      </c>
      <c r="DG234" s="28">
        <v>195.6</v>
      </c>
      <c r="DH234" s="56">
        <v>2</v>
      </c>
      <c r="DJ234" s="518" t="s">
        <v>2722</v>
      </c>
      <c r="DM234" s="28">
        <v>29.700000000000003</v>
      </c>
      <c r="DN234" s="56">
        <v>0</v>
      </c>
      <c r="DP234" s="518" t="s">
        <v>3627</v>
      </c>
      <c r="DS234" s="28">
        <v>432.3</v>
      </c>
      <c r="DT234" s="56">
        <v>1</v>
      </c>
      <c r="DV234" s="518" t="s">
        <v>3642</v>
      </c>
      <c r="DW234"/>
      <c r="DY234" s="28">
        <v>386.3</v>
      </c>
      <c r="DZ234" s="56">
        <v>0</v>
      </c>
      <c r="EB234" s="518" t="s">
        <v>2720</v>
      </c>
      <c r="EE234" s="28">
        <v>915.5</v>
      </c>
      <c r="EF234" s="56">
        <v>3</v>
      </c>
      <c r="EH234" s="518" t="s">
        <v>3632</v>
      </c>
      <c r="EK234" s="28">
        <v>0</v>
      </c>
      <c r="EL234" s="56">
        <v>1</v>
      </c>
      <c r="EN234" s="518" t="s">
        <v>3634</v>
      </c>
      <c r="EQ234" s="28">
        <v>21</v>
      </c>
      <c r="ER234" s="56">
        <v>3</v>
      </c>
      <c r="ET234" s="518" t="s">
        <v>3631</v>
      </c>
      <c r="EW234" s="28">
        <v>293.39999999999998</v>
      </c>
      <c r="EX234" s="56">
        <v>1</v>
      </c>
      <c r="EZ234" s="518" t="s">
        <v>1753</v>
      </c>
      <c r="FC234" s="28">
        <v>1125.05</v>
      </c>
      <c r="FD234" s="56">
        <v>3</v>
      </c>
      <c r="FF234" s="518" t="s">
        <v>3689</v>
      </c>
      <c r="FI234" s="28">
        <v>210</v>
      </c>
      <c r="FJ234" s="56">
        <v>3</v>
      </c>
      <c r="FL234" s="518" t="s">
        <v>2715</v>
      </c>
      <c r="FO234" s="28">
        <v>321.59999999999997</v>
      </c>
      <c r="FP234" s="56">
        <v>2</v>
      </c>
      <c r="FR234" s="518" t="s">
        <v>3625</v>
      </c>
      <c r="FU234" s="28">
        <v>203</v>
      </c>
      <c r="FV234" s="56">
        <v>0</v>
      </c>
      <c r="FX234" s="480" t="s">
        <v>3638</v>
      </c>
      <c r="GA234" s="28">
        <v>341.9</v>
      </c>
      <c r="GB234" s="56">
        <v>3</v>
      </c>
      <c r="GD234" s="480" t="s">
        <v>2724</v>
      </c>
      <c r="GG234" s="28">
        <v>503.2</v>
      </c>
      <c r="GH234" s="56">
        <v>2</v>
      </c>
    </row>
    <row r="235" spans="1:190" ht="16.5">
      <c r="A235" s="480"/>
      <c r="D235" s="28"/>
      <c r="E235" s="56"/>
      <c r="G235" s="480"/>
      <c r="J235" s="28"/>
      <c r="K235" s="56"/>
      <c r="M235" s="480"/>
      <c r="P235" s="28"/>
      <c r="Q235" s="56"/>
      <c r="S235" s="480"/>
      <c r="V235" s="28"/>
      <c r="W235" s="56"/>
      <c r="Y235" s="517" t="s">
        <v>38</v>
      </c>
      <c r="Z235" s="525" t="s">
        <v>4037</v>
      </c>
      <c r="AA235" s="241"/>
      <c r="AB235" s="241"/>
      <c r="AC235" s="241"/>
      <c r="AD235" s="524">
        <f>$AR$407</f>
        <v>33</v>
      </c>
      <c r="AE235" s="314">
        <f>$E$407</f>
        <v>6575.6000000000013</v>
      </c>
      <c r="AH235" s="480"/>
      <c r="AK235" s="480"/>
      <c r="AN235" s="480"/>
      <c r="AQ235" s="480"/>
      <c r="AT235" s="480"/>
      <c r="AW235" s="480"/>
      <c r="AZ235" s="480"/>
      <c r="BC235" s="480"/>
      <c r="BF235" s="480"/>
      <c r="BI235" s="480"/>
      <c r="BN235" s="518"/>
      <c r="BQ235" s="28"/>
      <c r="BR235" s="56"/>
      <c r="BT235" s="518"/>
      <c r="BW235" s="28"/>
      <c r="BX235" s="56"/>
      <c r="BZ235" s="518"/>
      <c r="CC235" s="28"/>
      <c r="CD235" s="56"/>
      <c r="CF235" s="518"/>
      <c r="CI235" s="28"/>
      <c r="CJ235" s="56"/>
      <c r="CL235" s="518"/>
      <c r="CO235" s="28"/>
      <c r="CP235" s="56"/>
      <c r="CR235" s="518"/>
      <c r="CU235" s="28"/>
      <c r="CV235" s="56"/>
      <c r="CX235" s="518"/>
      <c r="DA235" s="28"/>
      <c r="DB235" s="56"/>
      <c r="DD235" s="518"/>
      <c r="DG235" s="28"/>
      <c r="DH235" s="56"/>
      <c r="DJ235" s="518"/>
      <c r="DM235" s="28"/>
      <c r="DN235" s="56"/>
      <c r="DP235" s="518"/>
      <c r="DS235" s="28"/>
      <c r="DT235" s="56"/>
      <c r="DV235" s="518"/>
      <c r="DW235"/>
      <c r="DY235" s="28"/>
      <c r="DZ235" s="56"/>
      <c r="EB235" s="518"/>
      <c r="EE235" s="28"/>
      <c r="EF235" s="56"/>
      <c r="EH235" s="518"/>
      <c r="EK235" s="28"/>
      <c r="EL235" s="56"/>
      <c r="EN235" s="518"/>
      <c r="EQ235" s="28"/>
      <c r="ER235" s="56"/>
      <c r="ET235" s="518"/>
      <c r="EW235" s="28"/>
      <c r="EX235" s="56"/>
      <c r="EZ235" s="518"/>
      <c r="FC235" s="28"/>
      <c r="FD235" s="56"/>
      <c r="FF235" s="518"/>
      <c r="FI235" s="28"/>
      <c r="FJ235" s="56"/>
      <c r="FL235" s="518"/>
      <c r="FO235" s="28"/>
      <c r="FP235" s="56"/>
      <c r="FR235" s="518"/>
      <c r="FU235" s="28"/>
      <c r="FV235" s="56"/>
      <c r="FX235" s="480"/>
      <c r="GA235" s="28"/>
      <c r="GB235" s="56"/>
      <c r="GD235" s="480"/>
      <c r="GG235" s="28"/>
      <c r="GH235" s="56"/>
    </row>
    <row r="236" spans="1:190" ht="16.5">
      <c r="A236" s="480" t="s">
        <v>3631</v>
      </c>
      <c r="D236" s="28">
        <f>'Punten per wedstrijd'!J183</f>
        <v>356.2</v>
      </c>
      <c r="E236" s="56">
        <v>0</v>
      </c>
      <c r="G236" s="480" t="s">
        <v>654</v>
      </c>
      <c r="J236" s="28">
        <f>'Punten per wedstrijd'!J245</f>
        <v>272.7</v>
      </c>
      <c r="K236" s="56">
        <v>0</v>
      </c>
      <c r="M236" s="480" t="s">
        <v>2720</v>
      </c>
      <c r="P236" s="28">
        <f>'Punten per wedstrijd'!N52</f>
        <v>558.1</v>
      </c>
      <c r="Q236" s="56">
        <v>2</v>
      </c>
      <c r="S236" s="480" t="s">
        <v>2727</v>
      </c>
      <c r="V236" s="28">
        <f>'Punten per wedstrijd'!N70</f>
        <v>421.59999999999997</v>
      </c>
      <c r="W236" s="56">
        <v>0</v>
      </c>
      <c r="Y236" s="517" t="s">
        <v>145</v>
      </c>
      <c r="Z236" s="525" t="s">
        <v>4052</v>
      </c>
      <c r="AA236" s="241"/>
      <c r="AB236" s="241"/>
      <c r="AC236" s="241"/>
      <c r="AD236" s="524">
        <f>$AR$426</f>
        <v>32</v>
      </c>
      <c r="AE236" s="314">
        <f>$E$426</f>
        <v>7806.5</v>
      </c>
      <c r="AH236" s="480" t="s">
        <v>2735</v>
      </c>
      <c r="AK236" s="480" t="s">
        <v>2727</v>
      </c>
      <c r="AN236" s="480" t="s">
        <v>3633</v>
      </c>
      <c r="AQ236" s="480" t="s">
        <v>2724</v>
      </c>
      <c r="AT236" s="480" t="s">
        <v>2708</v>
      </c>
      <c r="AW236" s="480" t="s">
        <v>3642</v>
      </c>
      <c r="AZ236" s="480" t="s">
        <v>3634</v>
      </c>
      <c r="BC236" s="480" t="s">
        <v>1656</v>
      </c>
      <c r="BF236" s="480" t="s">
        <v>2735</v>
      </c>
      <c r="BI236" s="480" t="s">
        <v>1653</v>
      </c>
      <c r="BN236" s="518" t="s">
        <v>1666</v>
      </c>
      <c r="BQ236" s="28">
        <v>279.39999999999998</v>
      </c>
      <c r="BR236" s="56">
        <v>2</v>
      </c>
      <c r="BT236" s="518" t="s">
        <v>2719</v>
      </c>
      <c r="BW236" s="28">
        <v>204.1</v>
      </c>
      <c r="BX236" s="56">
        <v>0</v>
      </c>
      <c r="BZ236" s="518" t="s">
        <v>638</v>
      </c>
      <c r="CC236" s="28">
        <v>121</v>
      </c>
      <c r="CD236" s="56">
        <v>3</v>
      </c>
      <c r="CF236" s="518" t="s">
        <v>3642</v>
      </c>
      <c r="CI236" s="28">
        <v>151.80000000000001</v>
      </c>
      <c r="CJ236" s="56">
        <v>2</v>
      </c>
      <c r="CL236" s="518" t="s">
        <v>1</v>
      </c>
      <c r="CO236" s="28">
        <v>415.70000000000005</v>
      </c>
      <c r="CP236" s="56">
        <v>0</v>
      </c>
      <c r="CR236" s="518" t="s">
        <v>2722</v>
      </c>
      <c r="CU236" s="28">
        <v>116.9</v>
      </c>
      <c r="CV236" s="56">
        <v>0</v>
      </c>
      <c r="CX236" s="518" t="s">
        <v>3627</v>
      </c>
      <c r="DA236" s="28">
        <v>177.6</v>
      </c>
      <c r="DB236" s="56">
        <v>3</v>
      </c>
      <c r="DD236" s="518" t="s">
        <v>3634</v>
      </c>
      <c r="DG236" s="28">
        <v>536.29999999999995</v>
      </c>
      <c r="DH236" s="56">
        <v>1</v>
      </c>
      <c r="DJ236" s="518" t="s">
        <v>2720</v>
      </c>
      <c r="DM236" s="28">
        <v>64.5</v>
      </c>
      <c r="DN236" s="56">
        <v>0</v>
      </c>
      <c r="DP236" s="518" t="s">
        <v>3631</v>
      </c>
      <c r="DS236" s="28">
        <v>377.7</v>
      </c>
      <c r="DT236" s="56">
        <v>3</v>
      </c>
      <c r="DV236" s="518" t="s">
        <v>2720</v>
      </c>
      <c r="DW236"/>
      <c r="DY236" s="28">
        <v>417.40000000000003</v>
      </c>
      <c r="DZ236" s="56">
        <v>3</v>
      </c>
      <c r="EB236" s="518" t="s">
        <v>3689</v>
      </c>
      <c r="EE236" s="28">
        <v>553.79999999999995</v>
      </c>
      <c r="EF236" s="56">
        <v>0</v>
      </c>
      <c r="EH236" s="518" t="s">
        <v>1656</v>
      </c>
      <c r="EK236" s="28">
        <v>0</v>
      </c>
      <c r="EL236" s="56">
        <v>0</v>
      </c>
      <c r="EN236" s="518" t="s">
        <v>2735</v>
      </c>
      <c r="EQ236" s="28">
        <v>19.5</v>
      </c>
      <c r="ER236" s="56">
        <v>3</v>
      </c>
      <c r="ET236" s="518" t="s">
        <v>3638</v>
      </c>
      <c r="EW236" s="28">
        <v>316.5</v>
      </c>
      <c r="EX236" s="56">
        <v>3</v>
      </c>
      <c r="EZ236" s="518" t="s">
        <v>3634</v>
      </c>
      <c r="FC236" s="28">
        <v>354.8</v>
      </c>
      <c r="FD236" s="56">
        <v>0</v>
      </c>
      <c r="FF236" s="518" t="s">
        <v>1753</v>
      </c>
      <c r="FI236" s="28">
        <v>231.1</v>
      </c>
      <c r="FJ236" s="56">
        <v>3</v>
      </c>
      <c r="FL236" s="518" t="s">
        <v>3630</v>
      </c>
      <c r="FO236" s="28">
        <v>265</v>
      </c>
      <c r="FP236" s="56">
        <v>0</v>
      </c>
      <c r="FR236" s="518" t="s">
        <v>654</v>
      </c>
      <c r="FU236" s="28">
        <v>278.39999999999998</v>
      </c>
      <c r="FV236" s="56">
        <v>3</v>
      </c>
      <c r="FX236" s="480" t="s">
        <v>3625</v>
      </c>
      <c r="GA236" s="28">
        <v>235.6</v>
      </c>
      <c r="GB236" s="56">
        <v>3</v>
      </c>
      <c r="GD236" s="480" t="s">
        <v>2720</v>
      </c>
      <c r="GG236" s="28">
        <v>382.7</v>
      </c>
      <c r="GH236" s="56">
        <v>0</v>
      </c>
    </row>
    <row r="237" spans="1:190" ht="16.5">
      <c r="A237" s="480" t="s">
        <v>683</v>
      </c>
      <c r="D237" s="28">
        <f>'Punten per wedstrijd'!J241</f>
        <v>568</v>
      </c>
      <c r="E237" s="56">
        <v>3</v>
      </c>
      <c r="G237" s="480" t="s">
        <v>1653</v>
      </c>
      <c r="J237" s="28">
        <f>'Punten per wedstrijd'!J161</f>
        <v>400.4</v>
      </c>
      <c r="K237" s="56">
        <v>3</v>
      </c>
      <c r="M237" s="480" t="s">
        <v>25</v>
      </c>
      <c r="P237" s="28">
        <f>'Punten per wedstrijd'!N81</f>
        <v>538.29999999999995</v>
      </c>
      <c r="Q237" s="56">
        <v>1</v>
      </c>
      <c r="S237" s="480" t="s">
        <v>3634</v>
      </c>
      <c r="V237" s="28">
        <f>'Punten per wedstrijd'!N51</f>
        <v>679.59999999999991</v>
      </c>
      <c r="W237" s="56">
        <v>3</v>
      </c>
      <c r="Y237" s="517" t="s">
        <v>146</v>
      </c>
      <c r="Z237" s="525" t="s">
        <v>4015</v>
      </c>
      <c r="AA237" s="241"/>
      <c r="AB237" s="241"/>
      <c r="AC237" s="241"/>
      <c r="AD237" s="524">
        <f>$AR$364</f>
        <v>32</v>
      </c>
      <c r="AE237" s="314">
        <f>$E$364</f>
        <v>5573.1</v>
      </c>
      <c r="AH237" s="480" t="s">
        <v>2715</v>
      </c>
      <c r="AK237" s="480" t="s">
        <v>653</v>
      </c>
      <c r="AN237" s="480" t="s">
        <v>1753</v>
      </c>
      <c r="AQ237" s="480" t="s">
        <v>639</v>
      </c>
      <c r="AT237" s="480" t="s">
        <v>2724</v>
      </c>
      <c r="AW237" s="480" t="s">
        <v>3689</v>
      </c>
      <c r="AZ237" s="480" t="s">
        <v>2722</v>
      </c>
      <c r="BC237" s="480" t="s">
        <v>654</v>
      </c>
      <c r="BF237" s="480" t="s">
        <v>1</v>
      </c>
      <c r="BI237" s="480" t="s">
        <v>3632</v>
      </c>
      <c r="BN237" s="518" t="s">
        <v>3634</v>
      </c>
      <c r="BQ237" s="28">
        <v>258.39999999999998</v>
      </c>
      <c r="BR237" s="56">
        <v>1</v>
      </c>
      <c r="BT237" s="518" t="s">
        <v>154</v>
      </c>
      <c r="BW237" s="28">
        <v>344.1</v>
      </c>
      <c r="BX237" s="56">
        <v>3</v>
      </c>
      <c r="BZ237" s="518" t="s">
        <v>1656</v>
      </c>
      <c r="CC237" s="28">
        <v>54.000000000000007</v>
      </c>
      <c r="CD237" s="56">
        <v>0</v>
      </c>
      <c r="CF237" s="518" t="s">
        <v>654</v>
      </c>
      <c r="CI237" s="28">
        <v>145.19999999999999</v>
      </c>
      <c r="CJ237" s="56">
        <v>1</v>
      </c>
      <c r="CL237" s="518" t="s">
        <v>653</v>
      </c>
      <c r="CO237" s="28">
        <v>624.1</v>
      </c>
      <c r="CP237" s="56">
        <v>3</v>
      </c>
      <c r="CR237" s="518" t="s">
        <v>3627</v>
      </c>
      <c r="CU237" s="28">
        <v>184.29999999999998</v>
      </c>
      <c r="CV237" s="56">
        <v>3</v>
      </c>
      <c r="CX237" s="518" t="s">
        <v>2719</v>
      </c>
      <c r="DA237" s="28">
        <v>80.599999999999994</v>
      </c>
      <c r="DB237" s="56">
        <v>0</v>
      </c>
      <c r="DD237" s="518" t="s">
        <v>2735</v>
      </c>
      <c r="DG237" s="28">
        <v>593</v>
      </c>
      <c r="DH237" s="56">
        <v>2</v>
      </c>
      <c r="DJ237" s="518" t="s">
        <v>1666</v>
      </c>
      <c r="DM237" s="28">
        <v>128.4</v>
      </c>
      <c r="DN237" s="56">
        <v>3</v>
      </c>
      <c r="DP237" s="518" t="s">
        <v>25</v>
      </c>
      <c r="DS237" s="28">
        <v>244.5</v>
      </c>
      <c r="DT237" s="56">
        <v>0</v>
      </c>
      <c r="DV237" s="518" t="s">
        <v>1</v>
      </c>
      <c r="DW237"/>
      <c r="DY237" s="28">
        <v>248.90000000000003</v>
      </c>
      <c r="DZ237" s="56">
        <v>0</v>
      </c>
      <c r="EB237" s="518" t="s">
        <v>25</v>
      </c>
      <c r="EE237" s="28">
        <v>762.8</v>
      </c>
      <c r="EF237" s="56">
        <v>3</v>
      </c>
      <c r="EH237" s="518" t="s">
        <v>3642</v>
      </c>
      <c r="EK237" s="28">
        <v>15.399999999999999</v>
      </c>
      <c r="EL237" s="56">
        <v>3</v>
      </c>
      <c r="EN237" s="518" t="s">
        <v>3624</v>
      </c>
      <c r="EQ237" s="28">
        <v>5.5</v>
      </c>
      <c r="ER237" s="56">
        <v>0</v>
      </c>
      <c r="ET237" s="518" t="s">
        <v>1</v>
      </c>
      <c r="EW237" s="28">
        <v>218.99999999999997</v>
      </c>
      <c r="EX237" s="56">
        <v>0</v>
      </c>
      <c r="EZ237" s="518" t="s">
        <v>154</v>
      </c>
      <c r="FC237" s="28">
        <v>1062</v>
      </c>
      <c r="FD237" s="56">
        <v>3</v>
      </c>
      <c r="FF237" s="518" t="s">
        <v>639</v>
      </c>
      <c r="FI237" s="28">
        <v>60</v>
      </c>
      <c r="FJ237" s="56">
        <v>0</v>
      </c>
      <c r="FL237" s="518" t="s">
        <v>3626</v>
      </c>
      <c r="FO237" s="28">
        <v>507</v>
      </c>
      <c r="FP237" s="56">
        <v>3</v>
      </c>
      <c r="FR237" s="518" t="s">
        <v>653</v>
      </c>
      <c r="FU237" s="28">
        <v>0</v>
      </c>
      <c r="FV237" s="56">
        <v>0</v>
      </c>
      <c r="FX237" s="480" t="s">
        <v>638</v>
      </c>
      <c r="GA237" s="28">
        <v>130</v>
      </c>
      <c r="GB237" s="56">
        <v>0</v>
      </c>
      <c r="GD237" s="480" t="s">
        <v>3633</v>
      </c>
      <c r="GG237" s="28">
        <v>494</v>
      </c>
      <c r="GH237" s="56">
        <v>3</v>
      </c>
    </row>
    <row r="238" spans="1:190" ht="16.5">
      <c r="A238" s="480"/>
      <c r="D238" s="28"/>
      <c r="E238" s="56"/>
      <c r="J238" s="28"/>
      <c r="K238" s="56"/>
      <c r="M238" s="480"/>
      <c r="P238" s="28"/>
      <c r="Q238" s="56"/>
      <c r="Y238" s="517" t="s">
        <v>147</v>
      </c>
      <c r="Z238" s="525" t="s">
        <v>4063</v>
      </c>
      <c r="AA238" s="241"/>
      <c r="AB238" s="241"/>
      <c r="AC238" s="241"/>
      <c r="AD238" s="524">
        <f>$AR$431</f>
        <v>31</v>
      </c>
      <c r="AE238" s="314">
        <f>$E$431</f>
        <v>5776.8999999999987</v>
      </c>
      <c r="AH238" s="480"/>
      <c r="AK238" s="480"/>
      <c r="AN238" s="480"/>
      <c r="AQ238" s="480"/>
      <c r="AT238" s="480"/>
      <c r="AW238" s="480"/>
      <c r="AZ238" s="480"/>
      <c r="BC238" s="480"/>
      <c r="BF238" s="480"/>
      <c r="BI238" s="480"/>
      <c r="BN238" s="518"/>
      <c r="BQ238" s="28"/>
      <c r="BR238" s="56"/>
      <c r="BT238" s="518"/>
      <c r="BW238" s="28"/>
      <c r="BX238" s="56"/>
      <c r="BZ238" s="518"/>
      <c r="CC238" s="28"/>
      <c r="CD238" s="56"/>
      <c r="CF238" s="518"/>
      <c r="CI238" s="28"/>
      <c r="CJ238" s="56"/>
      <c r="CL238" s="518"/>
      <c r="CO238" s="28"/>
      <c r="CP238" s="56"/>
      <c r="CR238" s="518"/>
      <c r="CU238" s="28"/>
      <c r="CV238" s="56"/>
      <c r="CX238" s="518"/>
      <c r="DA238" s="28"/>
      <c r="DB238" s="56"/>
      <c r="DD238" s="518"/>
      <c r="DG238" s="28"/>
      <c r="DH238" s="56"/>
      <c r="DJ238" s="518"/>
      <c r="DM238" s="28"/>
      <c r="DN238" s="56"/>
      <c r="DP238" s="518"/>
      <c r="DS238" s="28"/>
      <c r="DT238" s="56"/>
      <c r="DV238" s="518"/>
      <c r="DW238"/>
      <c r="DY238" s="28"/>
      <c r="DZ238" s="56"/>
      <c r="EB238" s="518"/>
      <c r="EE238" s="28"/>
      <c r="EF238" s="56"/>
      <c r="EH238" s="518"/>
      <c r="EK238" s="28"/>
      <c r="EL238" s="56"/>
      <c r="EN238" s="518"/>
      <c r="EQ238" s="28"/>
      <c r="ER238" s="56"/>
      <c r="ET238" s="518"/>
      <c r="EW238" s="28"/>
      <c r="EX238" s="56"/>
      <c r="EZ238" s="518"/>
      <c r="FC238" s="28"/>
      <c r="FD238" s="56"/>
      <c r="FF238" s="518"/>
      <c r="FI238" s="28"/>
      <c r="FJ238" s="56"/>
      <c r="FL238" s="518"/>
      <c r="FO238" s="28"/>
      <c r="FP238" s="56"/>
      <c r="FR238" s="518"/>
      <c r="FU238" s="28"/>
      <c r="FV238" s="56"/>
      <c r="FX238" s="480"/>
      <c r="GA238" s="28"/>
      <c r="GB238" s="56"/>
      <c r="GD238" s="480"/>
      <c r="GG238" s="28"/>
      <c r="GH238" s="56"/>
    </row>
    <row r="239" spans="1:190" ht="16.5">
      <c r="A239" s="480" t="s">
        <v>653</v>
      </c>
      <c r="D239" s="28">
        <f>'Punten per wedstrijd'!J246</f>
        <v>588.4</v>
      </c>
      <c r="E239" s="56">
        <v>2</v>
      </c>
      <c r="J239" s="28"/>
      <c r="K239" s="56"/>
      <c r="M239" s="480" t="s">
        <v>3626</v>
      </c>
      <c r="P239" s="28">
        <f>'Punten per wedstrijd'!N15</f>
        <v>619.80000000000007</v>
      </c>
      <c r="Q239" s="56">
        <v>3</v>
      </c>
      <c r="Y239" s="517" t="s">
        <v>151</v>
      </c>
      <c r="Z239" s="525" t="s">
        <v>4004</v>
      </c>
      <c r="AA239" s="241"/>
      <c r="AB239" s="241"/>
      <c r="AC239" s="241"/>
      <c r="AD239" s="524">
        <f>$AR$340</f>
        <v>30</v>
      </c>
      <c r="AE239" s="314">
        <f>$E$340</f>
        <v>6256.2499999999991</v>
      </c>
      <c r="AH239" s="480" t="s">
        <v>154</v>
      </c>
      <c r="AK239" s="480" t="s">
        <v>3627</v>
      </c>
      <c r="AN239" s="480" t="s">
        <v>654</v>
      </c>
      <c r="AQ239" s="480" t="s">
        <v>3638</v>
      </c>
      <c r="AT239" s="480" t="s">
        <v>3631</v>
      </c>
      <c r="AW239" s="480" t="s">
        <v>2719</v>
      </c>
      <c r="AZ239" s="480" t="s">
        <v>654</v>
      </c>
      <c r="BC239" s="480" t="s">
        <v>683</v>
      </c>
      <c r="BF239" s="480" t="s">
        <v>653</v>
      </c>
      <c r="BI239" s="480" t="s">
        <v>143</v>
      </c>
      <c r="BN239" s="518" t="s">
        <v>3627</v>
      </c>
      <c r="BQ239" s="28">
        <v>147.6</v>
      </c>
      <c r="BR239" s="56">
        <v>0</v>
      </c>
      <c r="BT239" s="518" t="s">
        <v>2715</v>
      </c>
      <c r="BW239" s="28">
        <v>159.30000000000001</v>
      </c>
      <c r="BX239" s="56">
        <v>0</v>
      </c>
      <c r="BZ239" s="518" t="s">
        <v>654</v>
      </c>
      <c r="CC239" s="28">
        <v>80.8</v>
      </c>
      <c r="CD239" s="56">
        <v>0</v>
      </c>
      <c r="CF239" s="518" t="s">
        <v>683</v>
      </c>
      <c r="CI239" s="28">
        <v>169.8</v>
      </c>
      <c r="CJ239" s="56">
        <v>3</v>
      </c>
      <c r="CL239" s="518" t="s">
        <v>2727</v>
      </c>
      <c r="CO239" s="28">
        <v>816.75</v>
      </c>
      <c r="CP239" s="56">
        <v>3</v>
      </c>
      <c r="CR239" s="518" t="s">
        <v>2719</v>
      </c>
      <c r="CU239" s="28">
        <v>188.5</v>
      </c>
      <c r="CV239" s="56">
        <v>0</v>
      </c>
      <c r="CX239" s="518" t="s">
        <v>3626</v>
      </c>
      <c r="DA239" s="28">
        <v>1.4</v>
      </c>
      <c r="DB239" s="56">
        <v>0</v>
      </c>
      <c r="DD239" s="518" t="s">
        <v>1666</v>
      </c>
      <c r="DG239" s="28">
        <v>287</v>
      </c>
      <c r="DH239" s="56">
        <v>3</v>
      </c>
      <c r="DJ239" s="518" t="s">
        <v>25</v>
      </c>
      <c r="DM239" s="28">
        <v>139.19999999999999</v>
      </c>
      <c r="DN239" s="56">
        <v>3</v>
      </c>
      <c r="DP239" s="518" t="s">
        <v>639</v>
      </c>
      <c r="DS239" s="28">
        <v>193.5</v>
      </c>
      <c r="DT239" s="56">
        <v>0</v>
      </c>
      <c r="DV239" s="518" t="s">
        <v>638</v>
      </c>
      <c r="DW239"/>
      <c r="DY239" s="28">
        <v>292.89999999999998</v>
      </c>
      <c r="DZ239" s="56">
        <v>1</v>
      </c>
      <c r="EB239" s="518" t="s">
        <v>3632</v>
      </c>
      <c r="EE239" s="28">
        <v>543</v>
      </c>
      <c r="EF239" s="56">
        <v>3</v>
      </c>
      <c r="EH239" s="518" t="s">
        <v>3627</v>
      </c>
      <c r="EK239" s="28">
        <v>0</v>
      </c>
      <c r="EL239" s="56">
        <v>0</v>
      </c>
      <c r="EN239" s="518" t="s">
        <v>2708</v>
      </c>
      <c r="EQ239" s="28">
        <v>45.5</v>
      </c>
      <c r="ER239" s="56">
        <v>3</v>
      </c>
      <c r="ET239" s="518" t="s">
        <v>1656</v>
      </c>
      <c r="EW239" s="28">
        <v>485.2</v>
      </c>
      <c r="EX239" s="56">
        <v>1</v>
      </c>
      <c r="EZ239" s="518" t="s">
        <v>2735</v>
      </c>
      <c r="FC239" s="28">
        <v>431.4</v>
      </c>
      <c r="FD239" s="56">
        <v>0</v>
      </c>
      <c r="FF239" s="518" t="s">
        <v>1653</v>
      </c>
      <c r="FI239" s="28">
        <v>237.2</v>
      </c>
      <c r="FJ239" s="56">
        <v>3</v>
      </c>
      <c r="FL239" s="518" t="s">
        <v>653</v>
      </c>
      <c r="FO239" s="28">
        <v>303.3</v>
      </c>
      <c r="FP239" s="56">
        <v>3</v>
      </c>
      <c r="FR239" s="518" t="s">
        <v>3626</v>
      </c>
      <c r="FU239" s="28">
        <v>329.5</v>
      </c>
      <c r="FV239" s="56">
        <v>0</v>
      </c>
      <c r="FX239" s="480" t="s">
        <v>653</v>
      </c>
      <c r="GA239" s="28">
        <v>147.80000000000001</v>
      </c>
      <c r="GB239" s="56">
        <v>0</v>
      </c>
      <c r="GD239" s="480" t="s">
        <v>3626</v>
      </c>
      <c r="GG239" s="28">
        <v>727.5</v>
      </c>
      <c r="GH239" s="56">
        <v>3</v>
      </c>
    </row>
    <row r="240" spans="1:190" ht="16.5">
      <c r="A240" s="480" t="s">
        <v>2720</v>
      </c>
      <c r="D240" s="28">
        <f>'Punten per wedstrijd'!J192</f>
        <v>536.9</v>
      </c>
      <c r="E240" s="56">
        <v>1</v>
      </c>
      <c r="J240" s="28"/>
      <c r="K240" s="56"/>
      <c r="M240" s="480" t="s">
        <v>154</v>
      </c>
      <c r="P240" s="28">
        <f>'Punten per wedstrijd'!N95</f>
        <v>379.6</v>
      </c>
      <c r="Q240" s="56">
        <v>0</v>
      </c>
      <c r="Y240" s="517" t="s">
        <v>157</v>
      </c>
      <c r="Z240" s="525" t="s">
        <v>1783</v>
      </c>
      <c r="AA240" s="241"/>
      <c r="AB240" s="241"/>
      <c r="AC240" s="241"/>
      <c r="AD240" s="524">
        <f>$AR$416</f>
        <v>29</v>
      </c>
      <c r="AE240" s="314">
        <f>$E$416</f>
        <v>7447.2500000000009</v>
      </c>
      <c r="AH240" s="480" t="s">
        <v>2720</v>
      </c>
      <c r="AK240" s="480" t="s">
        <v>154</v>
      </c>
      <c r="AN240" s="480" t="s">
        <v>3627</v>
      </c>
      <c r="AQ240" s="480" t="s">
        <v>25</v>
      </c>
      <c r="AT240" s="480" t="s">
        <v>143</v>
      </c>
      <c r="AW240" s="480" t="s">
        <v>3625</v>
      </c>
      <c r="AZ240" s="480" t="s">
        <v>1753</v>
      </c>
      <c r="BC240" s="480" t="s">
        <v>154</v>
      </c>
      <c r="BF240" s="480" t="s">
        <v>2722</v>
      </c>
      <c r="BI240" s="480" t="s">
        <v>3634</v>
      </c>
      <c r="BN240" s="518" t="s">
        <v>1753</v>
      </c>
      <c r="BQ240" s="28">
        <v>299.30000000000007</v>
      </c>
      <c r="BR240" s="56">
        <v>3</v>
      </c>
      <c r="BT240" s="518" t="s">
        <v>3626</v>
      </c>
      <c r="BW240" s="28">
        <v>201.1</v>
      </c>
      <c r="BX240" s="56">
        <v>3</v>
      </c>
      <c r="BZ240" s="518" t="s">
        <v>2719</v>
      </c>
      <c r="CC240" s="28">
        <v>110.60000000000001</v>
      </c>
      <c r="CD240" s="56">
        <v>3</v>
      </c>
      <c r="CF240" s="518" t="s">
        <v>638</v>
      </c>
      <c r="CI240" s="28">
        <v>50.400000000000006</v>
      </c>
      <c r="CJ240" s="56">
        <v>0</v>
      </c>
      <c r="CL240" s="518" t="s">
        <v>683</v>
      </c>
      <c r="CO240" s="28">
        <v>579.49999999999989</v>
      </c>
      <c r="CP240" s="56">
        <v>0</v>
      </c>
      <c r="CR240" s="518" t="s">
        <v>2720</v>
      </c>
      <c r="CU240" s="28">
        <v>300.49999999999994</v>
      </c>
      <c r="CV240" s="56">
        <v>3</v>
      </c>
      <c r="CX240" s="518" t="s">
        <v>143</v>
      </c>
      <c r="DA240" s="28">
        <v>29.7</v>
      </c>
      <c r="DB240" s="56">
        <v>3</v>
      </c>
      <c r="DD240" s="518" t="s">
        <v>3626</v>
      </c>
      <c r="DG240" s="28">
        <v>147</v>
      </c>
      <c r="DH240" s="56">
        <v>0</v>
      </c>
      <c r="DJ240" s="518" t="s">
        <v>3632</v>
      </c>
      <c r="DM240" s="28">
        <v>94.2</v>
      </c>
      <c r="DN240" s="56">
        <v>0</v>
      </c>
      <c r="DP240" s="518" t="s">
        <v>3624</v>
      </c>
      <c r="DS240" s="28">
        <v>546.5</v>
      </c>
      <c r="DT240" s="56">
        <v>3</v>
      </c>
      <c r="DV240" s="518" t="s">
        <v>1666</v>
      </c>
      <c r="DW240"/>
      <c r="DY240" s="28">
        <v>333.40000000000003</v>
      </c>
      <c r="DZ240" s="56">
        <v>2</v>
      </c>
      <c r="EB240" s="518" t="s">
        <v>3624</v>
      </c>
      <c r="EE240" s="28">
        <v>400.6</v>
      </c>
      <c r="EF240" s="56">
        <v>0</v>
      </c>
      <c r="EH240" s="518" t="s">
        <v>639</v>
      </c>
      <c r="EK240" s="28">
        <v>46.5</v>
      </c>
      <c r="EL240" s="56">
        <v>3</v>
      </c>
      <c r="EN240" s="518" t="s">
        <v>3627</v>
      </c>
      <c r="EQ240" s="28">
        <v>0</v>
      </c>
      <c r="ER240" s="56">
        <v>0</v>
      </c>
      <c r="ET240" s="518" t="s">
        <v>1666</v>
      </c>
      <c r="EW240" s="28">
        <v>538</v>
      </c>
      <c r="EX240" s="56">
        <v>2</v>
      </c>
      <c r="EZ240" s="518" t="s">
        <v>2720</v>
      </c>
      <c r="FC240" s="28">
        <v>1011</v>
      </c>
      <c r="FD240" s="56">
        <v>3</v>
      </c>
      <c r="FF240" s="518" t="s">
        <v>2719</v>
      </c>
      <c r="FI240" s="28">
        <v>169</v>
      </c>
      <c r="FJ240" s="56">
        <v>0</v>
      </c>
      <c r="FL240" s="518" t="s">
        <v>154</v>
      </c>
      <c r="FO240" s="28">
        <v>147</v>
      </c>
      <c r="FP240" s="56">
        <v>0</v>
      </c>
      <c r="FR240" s="518" t="s">
        <v>3634</v>
      </c>
      <c r="FU240" s="28">
        <v>531.5</v>
      </c>
      <c r="FV240" s="56">
        <v>3</v>
      </c>
      <c r="FX240" s="480" t="s">
        <v>3624</v>
      </c>
      <c r="GA240" s="28">
        <v>549.5</v>
      </c>
      <c r="GB240" s="56">
        <v>3</v>
      </c>
      <c r="GD240" s="480" t="s">
        <v>653</v>
      </c>
      <c r="GG240" s="28">
        <v>444.1</v>
      </c>
      <c r="GH240" s="56">
        <v>0</v>
      </c>
    </row>
    <row r="241" spans="1:190" ht="16.5">
      <c r="A241" s="480"/>
      <c r="M241" s="480"/>
      <c r="Y241" s="517" t="s">
        <v>159</v>
      </c>
      <c r="Z241" s="525" t="s">
        <v>4026</v>
      </c>
      <c r="AA241" s="241"/>
      <c r="AB241" s="241"/>
      <c r="AC241" s="241"/>
      <c r="AD241" s="524">
        <f>$AR$372</f>
        <v>29</v>
      </c>
      <c r="AE241" s="314">
        <f>$E$372</f>
        <v>7421.2999999999993</v>
      </c>
      <c r="AH241" s="480"/>
      <c r="AK241" s="480"/>
      <c r="AN241" s="480"/>
      <c r="AQ241" s="480"/>
      <c r="AT241" s="480"/>
      <c r="AW241" s="480"/>
      <c r="AZ241" s="480"/>
      <c r="BC241" s="480"/>
      <c r="BF241" s="480"/>
      <c r="BI241" s="480"/>
      <c r="BN241" s="518"/>
      <c r="BQ241" s="28"/>
      <c r="BR241" s="56"/>
      <c r="BT241" s="518"/>
      <c r="BW241" s="244"/>
      <c r="BX241" s="506"/>
      <c r="DW241"/>
      <c r="EB241" s="518"/>
      <c r="EE241" s="28"/>
      <c r="EF241" s="56"/>
    </row>
    <row r="242" spans="1:190" ht="16.5">
      <c r="Y242" s="517" t="s">
        <v>160</v>
      </c>
      <c r="Z242" s="525" t="s">
        <v>4007</v>
      </c>
      <c r="AA242" s="241"/>
      <c r="AB242" s="241"/>
      <c r="AC242" s="241"/>
      <c r="AD242" s="524">
        <f>$AR$341</f>
        <v>29</v>
      </c>
      <c r="AE242" s="314">
        <f>$E$341</f>
        <v>7099.6</v>
      </c>
      <c r="AH242" s="480" t="s">
        <v>653</v>
      </c>
      <c r="AK242" s="480" t="s">
        <v>1656</v>
      </c>
      <c r="AN242" s="480" t="s">
        <v>25</v>
      </c>
      <c r="AQ242" s="480" t="s">
        <v>2719</v>
      </c>
      <c r="AT242" s="480" t="s">
        <v>25</v>
      </c>
      <c r="AW242" s="480" t="s">
        <v>143</v>
      </c>
      <c r="AZ242" s="480" t="s">
        <v>3632</v>
      </c>
      <c r="BC242" s="480" t="s">
        <v>1753</v>
      </c>
      <c r="BF242" s="480" t="s">
        <v>2720</v>
      </c>
      <c r="BI242" s="480" t="s">
        <v>639</v>
      </c>
      <c r="BN242" s="518" t="s">
        <v>654</v>
      </c>
      <c r="BQ242" s="28">
        <v>655.5</v>
      </c>
      <c r="BR242" s="56">
        <v>3</v>
      </c>
      <c r="BT242" s="518" t="s">
        <v>653</v>
      </c>
      <c r="BW242" s="28">
        <v>347</v>
      </c>
      <c r="BX242" s="56">
        <v>3</v>
      </c>
      <c r="BZ242" s="518" t="s">
        <v>2708</v>
      </c>
      <c r="CC242" s="28">
        <v>100.2</v>
      </c>
      <c r="CD242" s="56">
        <v>0</v>
      </c>
      <c r="CF242" s="518" t="s">
        <v>669</v>
      </c>
      <c r="CI242" s="28">
        <v>83.800000000000011</v>
      </c>
      <c r="CJ242" s="56">
        <v>3</v>
      </c>
      <c r="CL242" s="518" t="s">
        <v>3627</v>
      </c>
      <c r="CO242" s="28">
        <v>348.70000000000005</v>
      </c>
      <c r="CP242" s="56">
        <v>0</v>
      </c>
      <c r="CR242" s="518" t="s">
        <v>3625</v>
      </c>
      <c r="CU242" s="28">
        <v>218.49999999999997</v>
      </c>
      <c r="CV242" s="56">
        <v>3</v>
      </c>
      <c r="CX242" s="518" t="s">
        <v>25</v>
      </c>
      <c r="DA242" s="28">
        <v>30</v>
      </c>
      <c r="DB242" s="56">
        <v>0</v>
      </c>
      <c r="DD242" s="518" t="s">
        <v>143</v>
      </c>
      <c r="DG242" s="28">
        <v>222.1</v>
      </c>
      <c r="DH242" s="56">
        <v>1</v>
      </c>
      <c r="DJ242" s="518" t="s">
        <v>3626</v>
      </c>
      <c r="DM242" s="28">
        <v>113.9</v>
      </c>
      <c r="DN242" s="56">
        <v>0</v>
      </c>
      <c r="DP242" s="518" t="s">
        <v>3633</v>
      </c>
      <c r="DS242" s="28">
        <v>247.4</v>
      </c>
      <c r="DT242" s="56">
        <v>0</v>
      </c>
      <c r="DV242" s="518" t="s">
        <v>25</v>
      </c>
      <c r="DW242"/>
      <c r="DY242" s="28">
        <v>339.4</v>
      </c>
      <c r="DZ242" s="56">
        <v>3</v>
      </c>
      <c r="EB242" s="518" t="s">
        <v>3631</v>
      </c>
      <c r="EE242" s="28">
        <v>889.6</v>
      </c>
      <c r="EF242" s="56">
        <v>2</v>
      </c>
      <c r="EH242" s="518" t="s">
        <v>25</v>
      </c>
      <c r="EK242" s="28">
        <v>45</v>
      </c>
      <c r="EL242" s="56">
        <v>3</v>
      </c>
      <c r="EN242" s="518" t="s">
        <v>2719</v>
      </c>
      <c r="EQ242" s="28">
        <v>0</v>
      </c>
      <c r="ER242" s="56">
        <v>0</v>
      </c>
      <c r="ET242" s="518" t="s">
        <v>654</v>
      </c>
      <c r="EW242" s="28">
        <v>375.1</v>
      </c>
      <c r="EX242" s="56">
        <v>0</v>
      </c>
      <c r="EZ242" s="518" t="s">
        <v>3689</v>
      </c>
      <c r="FC242" s="28">
        <v>254.09999999999997</v>
      </c>
      <c r="FD242" s="56">
        <v>0</v>
      </c>
      <c r="FF242" s="518" t="s">
        <v>2722</v>
      </c>
      <c r="FI242" s="28">
        <v>45.5</v>
      </c>
      <c r="FJ242" s="56">
        <v>0</v>
      </c>
      <c r="FL242" s="518" t="s">
        <v>3634</v>
      </c>
      <c r="FO242" s="28">
        <v>462.5</v>
      </c>
      <c r="FP242" s="56">
        <v>1</v>
      </c>
      <c r="FR242" s="518" t="s">
        <v>2720</v>
      </c>
      <c r="FU242" s="28">
        <v>226.4</v>
      </c>
      <c r="FV242" s="56">
        <v>2</v>
      </c>
      <c r="FX242" s="480" t="s">
        <v>143</v>
      </c>
      <c r="GA242" s="28">
        <v>282</v>
      </c>
      <c r="GB242" s="56">
        <v>3</v>
      </c>
      <c r="GD242" s="480" t="s">
        <v>1753</v>
      </c>
      <c r="GG242" s="28">
        <v>398</v>
      </c>
      <c r="GH242" s="56">
        <v>1</v>
      </c>
    </row>
    <row r="243" spans="1:190" ht="16.5">
      <c r="Y243" s="517" t="s">
        <v>161</v>
      </c>
      <c r="Z243" s="525" t="s">
        <v>3018</v>
      </c>
      <c r="AA243" s="241"/>
      <c r="AB243" s="241"/>
      <c r="AC243" s="241"/>
      <c r="AD243" s="524">
        <f>$AR$427</f>
        <v>28</v>
      </c>
      <c r="AE243" s="314">
        <f>$E$427</f>
        <v>7574.5</v>
      </c>
      <c r="AH243" s="480" t="s">
        <v>638</v>
      </c>
      <c r="AK243" s="480" t="s">
        <v>3630</v>
      </c>
      <c r="AN243" s="480" t="s">
        <v>2727</v>
      </c>
      <c r="AQ243" s="480" t="s">
        <v>2735</v>
      </c>
      <c r="AT243" s="480" t="s">
        <v>1753</v>
      </c>
      <c r="AW243" s="480" t="s">
        <v>2735</v>
      </c>
      <c r="AZ243" s="480" t="s">
        <v>1</v>
      </c>
      <c r="BC243" s="480" t="s">
        <v>3624</v>
      </c>
      <c r="BF243" s="480" t="s">
        <v>3638</v>
      </c>
      <c r="BI243" s="480" t="s">
        <v>2735</v>
      </c>
      <c r="BN243" s="518" t="s">
        <v>669</v>
      </c>
      <c r="BQ243" s="28">
        <v>370.2</v>
      </c>
      <c r="BR243" s="56">
        <v>0</v>
      </c>
      <c r="BT243" s="518" t="s">
        <v>143</v>
      </c>
      <c r="BW243" s="28">
        <v>231.1</v>
      </c>
      <c r="BX243" s="56">
        <v>0</v>
      </c>
      <c r="BZ243" s="518" t="s">
        <v>3625</v>
      </c>
      <c r="CC243" s="28">
        <v>158.6</v>
      </c>
      <c r="CD243" s="56">
        <v>3</v>
      </c>
      <c r="CF243" s="518" t="s">
        <v>2720</v>
      </c>
      <c r="CI243" s="28">
        <v>39</v>
      </c>
      <c r="CJ243" s="56">
        <v>0</v>
      </c>
      <c r="CL243" s="518" t="s">
        <v>669</v>
      </c>
      <c r="CO243" s="28">
        <v>729.65000000000009</v>
      </c>
      <c r="CP243" s="56">
        <v>3</v>
      </c>
      <c r="CR243" s="518" t="s">
        <v>2735</v>
      </c>
      <c r="CU243" s="28">
        <v>126.39999999999998</v>
      </c>
      <c r="CV243" s="56">
        <v>0</v>
      </c>
      <c r="CX243" s="518" t="s">
        <v>639</v>
      </c>
      <c r="DA243" s="28">
        <v>108.7</v>
      </c>
      <c r="DB243" s="56">
        <v>3</v>
      </c>
      <c r="DD243" s="518" t="s">
        <v>2720</v>
      </c>
      <c r="DG243" s="28">
        <v>275</v>
      </c>
      <c r="DH243" s="56">
        <v>2</v>
      </c>
      <c r="DJ243" s="518" t="s">
        <v>2724</v>
      </c>
      <c r="DM243" s="28">
        <v>160.9</v>
      </c>
      <c r="DN243" s="56">
        <v>3</v>
      </c>
      <c r="DP243" s="518" t="s">
        <v>3689</v>
      </c>
      <c r="DS243" s="28">
        <v>398.40000000000003</v>
      </c>
      <c r="DT243" s="56">
        <v>3</v>
      </c>
      <c r="DV243" s="518" t="s">
        <v>2735</v>
      </c>
      <c r="DW243"/>
      <c r="DY243" s="28">
        <v>149.6</v>
      </c>
      <c r="DZ243" s="56">
        <v>0</v>
      </c>
      <c r="EB243" s="518" t="s">
        <v>654</v>
      </c>
      <c r="EE243" s="28">
        <v>841.5</v>
      </c>
      <c r="EF243" s="56">
        <v>1</v>
      </c>
      <c r="EH243" s="518" t="s">
        <v>3625</v>
      </c>
      <c r="EK243" s="28">
        <v>0</v>
      </c>
      <c r="EL243" s="56">
        <v>0</v>
      </c>
      <c r="EN243" s="518" t="s">
        <v>2715</v>
      </c>
      <c r="EQ243" s="28">
        <v>16.5</v>
      </c>
      <c r="ER243" s="56">
        <v>3</v>
      </c>
      <c r="ET243" s="518" t="s">
        <v>3625</v>
      </c>
      <c r="EW243" s="28">
        <v>488.4</v>
      </c>
      <c r="EX243" s="56">
        <v>3</v>
      </c>
      <c r="EZ243" s="518" t="s">
        <v>3626</v>
      </c>
      <c r="FC243" s="28">
        <v>380.2</v>
      </c>
      <c r="FD243" s="56">
        <v>3</v>
      </c>
      <c r="FF243" s="518" t="s">
        <v>3642</v>
      </c>
      <c r="FI243" s="28">
        <v>153.30000000000001</v>
      </c>
      <c r="FJ243" s="56">
        <v>3</v>
      </c>
      <c r="FL243" s="518" t="s">
        <v>3624</v>
      </c>
      <c r="FO243" s="28">
        <v>562.1</v>
      </c>
      <c r="FP243" s="56">
        <v>2</v>
      </c>
      <c r="FR243" s="518" t="s">
        <v>3630</v>
      </c>
      <c r="FU243" s="28">
        <v>183.3</v>
      </c>
      <c r="FV243" s="56">
        <v>1</v>
      </c>
      <c r="FX243" s="480" t="s">
        <v>3642</v>
      </c>
      <c r="GA243" s="28">
        <v>183</v>
      </c>
      <c r="GB243" s="56">
        <v>0</v>
      </c>
      <c r="GD243" s="480" t="s">
        <v>2735</v>
      </c>
      <c r="GG243" s="28">
        <v>453.5</v>
      </c>
      <c r="GH243" s="56">
        <v>2</v>
      </c>
    </row>
    <row r="244" spans="1:190" ht="16.5">
      <c r="Y244" s="517" t="s">
        <v>163</v>
      </c>
      <c r="Z244" s="525" t="s">
        <v>3996</v>
      </c>
      <c r="AA244" s="241"/>
      <c r="AB244" s="241"/>
      <c r="AC244" s="241"/>
      <c r="AD244" s="524">
        <f>$AR$332</f>
        <v>28</v>
      </c>
      <c r="AE244" s="314">
        <f>$E$332</f>
        <v>5792.4999999999991</v>
      </c>
      <c r="AH244" s="480"/>
      <c r="AK244" s="480"/>
      <c r="AN244" s="480"/>
      <c r="AQ244" s="480"/>
      <c r="AT244" s="480"/>
      <c r="AW244" s="480"/>
      <c r="AZ244" s="480"/>
      <c r="BC244" s="480"/>
      <c r="BF244" s="480"/>
      <c r="BI244" s="480"/>
      <c r="BN244" s="518"/>
      <c r="BQ244" s="28"/>
      <c r="BR244" s="56"/>
      <c r="BT244" s="518"/>
      <c r="BW244" s="28"/>
      <c r="BX244" s="56"/>
      <c r="BZ244" s="518"/>
      <c r="CC244" s="28"/>
      <c r="CD244" s="56"/>
      <c r="CF244" s="518"/>
      <c r="CI244" s="28"/>
      <c r="CJ244" s="56"/>
      <c r="CL244" s="518"/>
      <c r="CO244" s="28"/>
      <c r="CP244" s="56"/>
      <c r="CR244" s="518"/>
      <c r="CU244" s="28"/>
      <c r="CV244" s="56"/>
      <c r="CX244" s="518"/>
      <c r="DA244" s="28"/>
      <c r="DB244" s="56"/>
      <c r="DD244" s="518"/>
      <c r="DG244" s="28"/>
      <c r="DH244" s="56"/>
      <c r="DJ244" s="518"/>
      <c r="DM244" s="28"/>
      <c r="DN244" s="56"/>
      <c r="DP244" s="518"/>
      <c r="DS244" s="28"/>
      <c r="DT244" s="56"/>
      <c r="DV244" s="518"/>
      <c r="DW244"/>
      <c r="DY244" s="28"/>
      <c r="DZ244" s="56"/>
      <c r="EB244" s="518"/>
      <c r="EE244" s="28"/>
      <c r="EF244" s="56"/>
      <c r="EH244" s="518"/>
      <c r="EK244" s="28"/>
      <c r="EL244" s="56"/>
      <c r="EN244" s="518"/>
      <c r="EQ244" s="28"/>
      <c r="ER244" s="56"/>
      <c r="ET244" s="518"/>
      <c r="EW244" s="28"/>
      <c r="EX244" s="56"/>
      <c r="EZ244" s="518"/>
      <c r="FC244" s="28"/>
      <c r="FD244" s="56"/>
      <c r="FF244" s="518"/>
      <c r="FI244" s="28"/>
      <c r="FJ244" s="56"/>
      <c r="FL244" s="518"/>
      <c r="FO244" s="28"/>
      <c r="FP244" s="56"/>
      <c r="FR244" s="518"/>
      <c r="FU244" s="28"/>
      <c r="FV244" s="56"/>
      <c r="FX244" s="480"/>
      <c r="GA244" s="28"/>
      <c r="GB244" s="56"/>
      <c r="GD244" s="480"/>
      <c r="GG244" s="28"/>
      <c r="GH244" s="56"/>
    </row>
    <row r="245" spans="1:190" ht="16.5">
      <c r="Y245" s="517" t="s">
        <v>274</v>
      </c>
      <c r="Z245" s="525" t="s">
        <v>4013</v>
      </c>
      <c r="AA245" s="241"/>
      <c r="AB245" s="241"/>
      <c r="AC245" s="241"/>
      <c r="AD245" s="524">
        <f>$AR$360</f>
        <v>27</v>
      </c>
      <c r="AE245" s="314">
        <f>$E$360</f>
        <v>4703.3</v>
      </c>
      <c r="AH245" s="480" t="s">
        <v>3624</v>
      </c>
      <c r="AK245" s="480" t="s">
        <v>2722</v>
      </c>
      <c r="AN245" s="480" t="s">
        <v>3630</v>
      </c>
      <c r="AQ245" s="480" t="s">
        <v>683</v>
      </c>
      <c r="AT245" s="480" t="s">
        <v>3634</v>
      </c>
      <c r="AW245" s="480" t="s">
        <v>1653</v>
      </c>
      <c r="AZ245" s="480" t="s">
        <v>3633</v>
      </c>
      <c r="BC245" s="480" t="s">
        <v>2715</v>
      </c>
      <c r="BF245" s="480" t="s">
        <v>3631</v>
      </c>
      <c r="BI245" s="480" t="s">
        <v>2727</v>
      </c>
      <c r="BN245" s="518" t="s">
        <v>639</v>
      </c>
      <c r="BQ245" s="28">
        <v>209.3</v>
      </c>
      <c r="BR245" s="56">
        <v>2</v>
      </c>
      <c r="BT245" s="518" t="s">
        <v>3642</v>
      </c>
      <c r="BW245" s="28">
        <v>333.4</v>
      </c>
      <c r="BX245" s="56">
        <v>3</v>
      </c>
      <c r="BZ245" s="518" t="s">
        <v>3627</v>
      </c>
      <c r="CC245" s="28">
        <v>74.900000000000006</v>
      </c>
      <c r="CD245" s="56">
        <v>0</v>
      </c>
      <c r="CF245" s="518" t="s">
        <v>3633</v>
      </c>
      <c r="CI245" s="28">
        <v>43.8</v>
      </c>
      <c r="CJ245" s="56">
        <v>0</v>
      </c>
      <c r="CL245" s="518" t="s">
        <v>3624</v>
      </c>
      <c r="CO245" s="28">
        <v>437.65000000000003</v>
      </c>
      <c r="CP245" s="56">
        <v>0</v>
      </c>
      <c r="CR245" s="518" t="s">
        <v>669</v>
      </c>
      <c r="CU245" s="28">
        <v>156.1</v>
      </c>
      <c r="CV245" s="56">
        <v>1</v>
      </c>
      <c r="CX245" s="518" t="s">
        <v>154</v>
      </c>
      <c r="DA245" s="28">
        <v>73.8</v>
      </c>
      <c r="DB245" s="56">
        <v>0</v>
      </c>
      <c r="DD245" s="518" t="s">
        <v>2715</v>
      </c>
      <c r="DG245" s="28">
        <v>45</v>
      </c>
      <c r="DH245" s="56">
        <v>0</v>
      </c>
      <c r="DJ245" s="518" t="s">
        <v>1653</v>
      </c>
      <c r="DM245" s="28">
        <v>61.5</v>
      </c>
      <c r="DN245" s="56">
        <v>0</v>
      </c>
      <c r="DP245" s="518" t="s">
        <v>2722</v>
      </c>
      <c r="DS245" s="28">
        <v>198.00000000000003</v>
      </c>
      <c r="DT245" s="56">
        <v>0</v>
      </c>
      <c r="DV245" s="518" t="s">
        <v>1656</v>
      </c>
      <c r="DW245"/>
      <c r="DY245" s="28">
        <v>392</v>
      </c>
      <c r="DZ245" s="56">
        <v>0</v>
      </c>
      <c r="EB245" s="518" t="s">
        <v>2724</v>
      </c>
      <c r="EE245" s="28">
        <v>1202.2999999999997</v>
      </c>
      <c r="EF245" s="56">
        <v>3</v>
      </c>
      <c r="EH245" s="518" t="s">
        <v>154</v>
      </c>
      <c r="EK245" s="28">
        <v>0</v>
      </c>
      <c r="EL245" s="56">
        <v>0</v>
      </c>
      <c r="EN245" s="518" t="s">
        <v>2724</v>
      </c>
      <c r="EQ245" s="28">
        <v>0</v>
      </c>
      <c r="ER245" s="56">
        <v>0</v>
      </c>
      <c r="ET245" s="518" t="s">
        <v>2727</v>
      </c>
      <c r="EW245" s="28">
        <v>341.75</v>
      </c>
      <c r="EX245" s="56">
        <v>3</v>
      </c>
      <c r="EZ245" s="518" t="s">
        <v>3642</v>
      </c>
      <c r="FC245" s="28">
        <v>578.69999999999993</v>
      </c>
      <c r="FD245" s="56">
        <v>3</v>
      </c>
      <c r="FF245" s="518" t="s">
        <v>3627</v>
      </c>
      <c r="FI245" s="28">
        <v>21</v>
      </c>
      <c r="FJ245" s="56">
        <v>0</v>
      </c>
      <c r="FL245" s="518" t="s">
        <v>639</v>
      </c>
      <c r="FO245" s="28">
        <v>321</v>
      </c>
      <c r="FP245" s="56">
        <v>1</v>
      </c>
      <c r="FR245" s="518" t="s">
        <v>154</v>
      </c>
      <c r="FU245" s="28">
        <v>114.7</v>
      </c>
      <c r="FV245" s="56">
        <v>0</v>
      </c>
      <c r="FX245" s="480" t="s">
        <v>1</v>
      </c>
      <c r="GA245" s="28">
        <v>178.99999999999997</v>
      </c>
      <c r="GB245" s="56">
        <v>0</v>
      </c>
      <c r="GD245" s="480" t="s">
        <v>2715</v>
      </c>
      <c r="GG245" s="28">
        <v>527.4</v>
      </c>
      <c r="GH245" s="56">
        <v>3</v>
      </c>
    </row>
    <row r="246" spans="1:190" ht="16.5">
      <c r="Y246" s="517" t="s">
        <v>275</v>
      </c>
      <c r="Z246" s="525" t="s">
        <v>4074</v>
      </c>
      <c r="AA246" s="241"/>
      <c r="AB246" s="241"/>
      <c r="AC246" s="241"/>
      <c r="AD246" s="524">
        <f>$AR$445</f>
        <v>26</v>
      </c>
      <c r="AE246" s="314">
        <f>$E$445</f>
        <v>6959.3</v>
      </c>
      <c r="AH246" s="480" t="s">
        <v>1653</v>
      </c>
      <c r="AK246" s="480" t="s">
        <v>3631</v>
      </c>
      <c r="AN246" s="480" t="s">
        <v>683</v>
      </c>
      <c r="AQ246" s="480" t="s">
        <v>3634</v>
      </c>
      <c r="AT246" s="480" t="s">
        <v>2715</v>
      </c>
      <c r="AW246" s="480" t="s">
        <v>639</v>
      </c>
      <c r="AZ246" s="480" t="s">
        <v>669</v>
      </c>
      <c r="BC246" s="480" t="s">
        <v>25</v>
      </c>
      <c r="BF246" s="480" t="s">
        <v>639</v>
      </c>
      <c r="BI246" s="480" t="s">
        <v>638</v>
      </c>
      <c r="BN246" s="518" t="s">
        <v>3689</v>
      </c>
      <c r="BQ246" s="28">
        <v>168.7</v>
      </c>
      <c r="BR246" s="56">
        <v>1</v>
      </c>
      <c r="BT246" s="518" t="s">
        <v>25</v>
      </c>
      <c r="BW246" s="28">
        <v>212</v>
      </c>
      <c r="BX246" s="56">
        <v>0</v>
      </c>
      <c r="BZ246" s="518" t="s">
        <v>683</v>
      </c>
      <c r="CC246" s="28">
        <v>160.80000000000001</v>
      </c>
      <c r="CD246" s="56">
        <v>3</v>
      </c>
      <c r="CF246" s="518" t="s">
        <v>1</v>
      </c>
      <c r="CI246" s="28">
        <v>135.6</v>
      </c>
      <c r="CJ246" s="56">
        <v>3</v>
      </c>
      <c r="CL246" s="518" t="s">
        <v>3642</v>
      </c>
      <c r="CO246" s="28">
        <v>754.15</v>
      </c>
      <c r="CP246" s="56">
        <v>3</v>
      </c>
      <c r="CR246" s="518" t="s">
        <v>638</v>
      </c>
      <c r="CU246" s="28">
        <v>181.1</v>
      </c>
      <c r="CV246" s="56">
        <v>2</v>
      </c>
      <c r="CX246" s="518" t="s">
        <v>1</v>
      </c>
      <c r="DA246" s="28">
        <v>113.10000000000001</v>
      </c>
      <c r="DB246" s="56">
        <v>3</v>
      </c>
      <c r="DD246" s="518" t="s">
        <v>1753</v>
      </c>
      <c r="DG246" s="28">
        <v>330</v>
      </c>
      <c r="DH246" s="56">
        <v>3</v>
      </c>
      <c r="DJ246" s="518" t="s">
        <v>683</v>
      </c>
      <c r="DM246" s="28">
        <v>132.9</v>
      </c>
      <c r="DN246" s="56">
        <v>3</v>
      </c>
      <c r="DP246" s="518" t="s">
        <v>1753</v>
      </c>
      <c r="DS246" s="28">
        <v>378</v>
      </c>
      <c r="DT246" s="56">
        <v>3</v>
      </c>
      <c r="DV246" s="518" t="s">
        <v>2722</v>
      </c>
      <c r="DW246"/>
      <c r="DY246" s="28">
        <v>647.49999999999989</v>
      </c>
      <c r="DZ246" s="56">
        <v>3</v>
      </c>
      <c r="EB246" s="518" t="s">
        <v>638</v>
      </c>
      <c r="EE246" s="28">
        <v>917.6</v>
      </c>
      <c r="EF246" s="56">
        <v>0</v>
      </c>
      <c r="EH246" s="518" t="s">
        <v>3689</v>
      </c>
      <c r="EK246" s="28">
        <v>49.3</v>
      </c>
      <c r="EL246" s="56">
        <v>3</v>
      </c>
      <c r="EN246" s="518" t="s">
        <v>3638</v>
      </c>
      <c r="EQ246" s="28">
        <v>55.000000000000007</v>
      </c>
      <c r="ER246" s="56">
        <v>3</v>
      </c>
      <c r="ET246" s="518" t="s">
        <v>639</v>
      </c>
      <c r="EW246" s="28">
        <v>260.10000000000002</v>
      </c>
      <c r="EX246" s="56">
        <v>0</v>
      </c>
      <c r="EZ246" s="518" t="s">
        <v>669</v>
      </c>
      <c r="FC246" s="28">
        <v>244.39999999999998</v>
      </c>
      <c r="FD246" s="56">
        <v>0</v>
      </c>
      <c r="FF246" s="518" t="s">
        <v>2735</v>
      </c>
      <c r="FI246" s="28">
        <v>450.5</v>
      </c>
      <c r="FJ246" s="56">
        <v>3</v>
      </c>
      <c r="FL246" s="518" t="s">
        <v>1656</v>
      </c>
      <c r="FO246" s="28">
        <v>331</v>
      </c>
      <c r="FP246" s="56">
        <v>2</v>
      </c>
      <c r="FR246" s="518" t="s">
        <v>25</v>
      </c>
      <c r="FU246" s="28">
        <v>291.2</v>
      </c>
      <c r="FV246" s="56">
        <v>3</v>
      </c>
      <c r="FX246" s="480" t="s">
        <v>669</v>
      </c>
      <c r="GA246" s="28">
        <v>287.8</v>
      </c>
      <c r="GB246" s="56">
        <v>3</v>
      </c>
      <c r="GD246" s="480" t="s">
        <v>2708</v>
      </c>
      <c r="GG246" s="28">
        <v>327</v>
      </c>
      <c r="GH246" s="56">
        <v>0</v>
      </c>
    </row>
    <row r="247" spans="1:190" ht="16.5">
      <c r="Y247" s="517" t="s">
        <v>276</v>
      </c>
      <c r="Z247" s="525" t="s">
        <v>3994</v>
      </c>
      <c r="AA247" s="241"/>
      <c r="AB247" s="241"/>
      <c r="AC247" s="241"/>
      <c r="AD247" s="524">
        <f>$AR$331</f>
        <v>25</v>
      </c>
      <c r="AE247" s="314">
        <f>$E$331</f>
        <v>4036.3999999999996</v>
      </c>
      <c r="AH247" s="480"/>
      <c r="AK247" s="480"/>
      <c r="AN247" s="480"/>
      <c r="AQ247" s="480"/>
      <c r="AT247" s="480"/>
      <c r="AW247" s="480"/>
      <c r="AZ247" s="480"/>
      <c r="BC247" s="480"/>
      <c r="BF247" s="480"/>
      <c r="BI247" s="480"/>
      <c r="BN247" s="518"/>
      <c r="BQ247" s="28"/>
      <c r="BR247" s="56"/>
      <c r="BT247" s="518"/>
      <c r="BW247" s="28"/>
      <c r="BX247" s="56"/>
      <c r="BZ247" s="518"/>
      <c r="CC247" s="28"/>
      <c r="CD247" s="56"/>
      <c r="CF247" s="518"/>
      <c r="CI247" s="28"/>
      <c r="CJ247" s="56"/>
      <c r="CL247" s="518"/>
      <c r="CO247" s="28"/>
      <c r="CP247" s="56"/>
      <c r="CR247" s="518"/>
      <c r="CU247" s="28"/>
      <c r="CV247" s="56"/>
      <c r="CX247" s="518"/>
      <c r="DA247" s="28"/>
      <c r="DB247" s="56"/>
      <c r="DD247" s="518"/>
      <c r="DG247" s="28"/>
      <c r="DH247" s="56"/>
      <c r="DJ247" s="518"/>
      <c r="DM247" s="28"/>
      <c r="DN247" s="56"/>
      <c r="DP247" s="518"/>
      <c r="DS247" s="28"/>
      <c r="DT247" s="56"/>
      <c r="DV247" s="518"/>
      <c r="DW247"/>
      <c r="DY247" s="28"/>
      <c r="DZ247" s="56"/>
      <c r="EB247" s="518"/>
      <c r="EE247" s="28"/>
      <c r="EF247" s="56"/>
      <c r="EH247" s="518"/>
      <c r="EK247" s="28"/>
      <c r="EL247" s="56"/>
      <c r="EN247" s="518"/>
      <c r="EQ247" s="28"/>
      <c r="ER247" s="56"/>
      <c r="ET247" s="518"/>
      <c r="EW247" s="28"/>
      <c r="EX247" s="56"/>
      <c r="EZ247" s="518"/>
      <c r="FC247" s="28"/>
      <c r="FD247" s="56"/>
      <c r="FF247" s="518"/>
      <c r="FI247" s="28"/>
      <c r="FJ247" s="56"/>
      <c r="FL247" s="518"/>
      <c r="FO247" s="28"/>
      <c r="FP247" s="56"/>
      <c r="FR247" s="518"/>
      <c r="FU247" s="28"/>
      <c r="FV247" s="56"/>
      <c r="FX247" s="480"/>
      <c r="GA247" s="28"/>
      <c r="GB247" s="56"/>
      <c r="GD247" s="480"/>
      <c r="GG247" s="28"/>
      <c r="GH247" s="56"/>
    </row>
    <row r="248" spans="1:190" ht="16.5">
      <c r="Y248" s="517" t="s">
        <v>277</v>
      </c>
      <c r="Z248" s="525" t="s">
        <v>4012</v>
      </c>
      <c r="AA248" s="241"/>
      <c r="AB248" s="241"/>
      <c r="AC248" s="241"/>
      <c r="AD248" s="524">
        <f>$AR$358</f>
        <v>21</v>
      </c>
      <c r="AE248" s="314">
        <f>$E$358</f>
        <v>5354.2000000000007</v>
      </c>
      <c r="AH248" s="480" t="s">
        <v>3625</v>
      </c>
      <c r="AK248" s="480" t="s">
        <v>3626</v>
      </c>
      <c r="AN248" s="480" t="s">
        <v>3631</v>
      </c>
      <c r="AQ248" s="480" t="s">
        <v>2722</v>
      </c>
      <c r="AT248" s="480" t="s">
        <v>3625</v>
      </c>
      <c r="AW248" s="480" t="s">
        <v>2715</v>
      </c>
      <c r="AZ248" s="480" t="s">
        <v>653</v>
      </c>
      <c r="BC248" s="480" t="s">
        <v>1</v>
      </c>
      <c r="BF248" s="480" t="s">
        <v>3634</v>
      </c>
      <c r="BI248" s="480" t="s">
        <v>2715</v>
      </c>
      <c r="BN248" s="518" t="s">
        <v>3626</v>
      </c>
      <c r="BQ248" s="28">
        <v>286.2</v>
      </c>
      <c r="BR248" s="56">
        <v>3</v>
      </c>
      <c r="BT248" s="518" t="s">
        <v>669</v>
      </c>
      <c r="BW248" s="28">
        <v>154</v>
      </c>
      <c r="BX248" s="56">
        <v>3</v>
      </c>
      <c r="BZ248" s="518" t="s">
        <v>25</v>
      </c>
      <c r="CC248" s="28">
        <v>168.4</v>
      </c>
      <c r="CD248" s="56">
        <v>3</v>
      </c>
      <c r="CF248" s="518" t="s">
        <v>2719</v>
      </c>
      <c r="CI248" s="28">
        <v>22.400000000000002</v>
      </c>
      <c r="CJ248" s="56">
        <v>0</v>
      </c>
      <c r="CL248" s="518" t="s">
        <v>2708</v>
      </c>
      <c r="CO248" s="28">
        <v>537.6</v>
      </c>
      <c r="CP248" s="56">
        <v>3</v>
      </c>
      <c r="CR248" s="518" t="s">
        <v>1</v>
      </c>
      <c r="CU248" s="28">
        <v>58.6</v>
      </c>
      <c r="CV248" s="56">
        <v>0</v>
      </c>
      <c r="CX248" s="518" t="s">
        <v>1653</v>
      </c>
      <c r="DA248" s="28">
        <v>22.2</v>
      </c>
      <c r="DB248" s="56">
        <v>0</v>
      </c>
      <c r="DD248" s="518" t="s">
        <v>3630</v>
      </c>
      <c r="DG248" s="28">
        <v>28.799999999999997</v>
      </c>
      <c r="DH248" s="56">
        <v>0</v>
      </c>
      <c r="DJ248" s="518" t="s">
        <v>638</v>
      </c>
      <c r="DM248" s="28">
        <v>160.30000000000001</v>
      </c>
      <c r="DN248" s="56">
        <v>2</v>
      </c>
      <c r="DP248" s="518" t="s">
        <v>3642</v>
      </c>
      <c r="DS248" s="28">
        <v>413.40000000000003</v>
      </c>
      <c r="DT248" s="56">
        <v>3</v>
      </c>
      <c r="DV248" s="518" t="s">
        <v>2727</v>
      </c>
      <c r="DW248"/>
      <c r="DY248" s="28">
        <v>977.6</v>
      </c>
      <c r="DZ248" s="56">
        <v>3</v>
      </c>
      <c r="EB248" s="518" t="s">
        <v>2735</v>
      </c>
      <c r="EE248" s="28">
        <v>794.49999999999989</v>
      </c>
      <c r="EF248" s="56">
        <v>0</v>
      </c>
      <c r="EH248" s="518" t="s">
        <v>2715</v>
      </c>
      <c r="EK248" s="28">
        <v>16.5</v>
      </c>
      <c r="EL248" s="56">
        <v>3</v>
      </c>
      <c r="EN248" s="518" t="s">
        <v>1666</v>
      </c>
      <c r="EQ248" s="28">
        <v>21</v>
      </c>
      <c r="ER248" s="56">
        <v>0</v>
      </c>
      <c r="ET248" s="518" t="s">
        <v>3627</v>
      </c>
      <c r="EW248" s="28">
        <v>629.6</v>
      </c>
      <c r="EX248" s="56">
        <v>3</v>
      </c>
      <c r="EZ248" s="518" t="s">
        <v>2719</v>
      </c>
      <c r="FC248" s="28">
        <v>643.5</v>
      </c>
      <c r="FD248" s="56">
        <v>0</v>
      </c>
      <c r="FF248" s="518" t="s">
        <v>154</v>
      </c>
      <c r="FI248" s="28">
        <v>174.5</v>
      </c>
      <c r="FJ248" s="56">
        <v>3</v>
      </c>
      <c r="FL248" s="518" t="s">
        <v>25</v>
      </c>
      <c r="FO248" s="28">
        <v>164.6</v>
      </c>
      <c r="FP248" s="56">
        <v>0</v>
      </c>
      <c r="FR248" s="518" t="s">
        <v>638</v>
      </c>
      <c r="FU248" s="28">
        <v>154.19999999999999</v>
      </c>
      <c r="FV248" s="56">
        <v>0</v>
      </c>
      <c r="FX248" s="480" t="s">
        <v>3632</v>
      </c>
      <c r="GA248" s="28">
        <v>439.9</v>
      </c>
      <c r="GB248" s="56">
        <v>3</v>
      </c>
      <c r="GD248" s="480" t="s">
        <v>3638</v>
      </c>
      <c r="GG248" s="28">
        <v>541.4</v>
      </c>
      <c r="GH248" s="56">
        <v>1</v>
      </c>
    </row>
    <row r="249" spans="1:190" ht="15.75">
      <c r="AH249" s="480" t="s">
        <v>1656</v>
      </c>
      <c r="AK249" s="480" t="s">
        <v>3624</v>
      </c>
      <c r="AN249" s="480" t="s">
        <v>2719</v>
      </c>
      <c r="AQ249" s="480" t="s">
        <v>3689</v>
      </c>
      <c r="AT249" s="480" t="s">
        <v>2722</v>
      </c>
      <c r="AW249" s="480" t="s">
        <v>3633</v>
      </c>
      <c r="AZ249" s="480" t="s">
        <v>2715</v>
      </c>
      <c r="BC249" s="480" t="s">
        <v>3631</v>
      </c>
      <c r="BF249" s="480" t="s">
        <v>3642</v>
      </c>
      <c r="BI249" s="480" t="s">
        <v>654</v>
      </c>
      <c r="BN249" s="518" t="s">
        <v>683</v>
      </c>
      <c r="BQ249" s="28">
        <v>127.19999999999999</v>
      </c>
      <c r="BR249" s="56">
        <v>0</v>
      </c>
      <c r="BT249" s="518" t="s">
        <v>3624</v>
      </c>
      <c r="BW249" s="28">
        <v>102</v>
      </c>
      <c r="BX249" s="56">
        <v>0</v>
      </c>
      <c r="BZ249" s="518" t="s">
        <v>143</v>
      </c>
      <c r="CC249" s="28">
        <v>119.60000000000001</v>
      </c>
      <c r="CD249" s="56">
        <v>0</v>
      </c>
      <c r="CF249" s="518" t="s">
        <v>3624</v>
      </c>
      <c r="CI249" s="28">
        <v>71.5</v>
      </c>
      <c r="CJ249" s="56">
        <v>3</v>
      </c>
      <c r="CL249" s="518" t="s">
        <v>3634</v>
      </c>
      <c r="CO249" s="28">
        <v>362.40000000000003</v>
      </c>
      <c r="CP249" s="56">
        <v>0</v>
      </c>
      <c r="CR249" s="518" t="s">
        <v>25</v>
      </c>
      <c r="CU249" s="28">
        <v>263.3</v>
      </c>
      <c r="CV249" s="56">
        <v>3</v>
      </c>
      <c r="CX249" s="518" t="s">
        <v>1656</v>
      </c>
      <c r="DA249" s="28">
        <v>142.1</v>
      </c>
      <c r="DB249" s="56">
        <v>3</v>
      </c>
      <c r="DD249" s="518" t="s">
        <v>3689</v>
      </c>
      <c r="DG249" s="28">
        <v>284</v>
      </c>
      <c r="DH249" s="56">
        <v>3</v>
      </c>
      <c r="DJ249" s="518" t="s">
        <v>3642</v>
      </c>
      <c r="DM249" s="28">
        <v>134</v>
      </c>
      <c r="DN249" s="56">
        <v>1</v>
      </c>
      <c r="DP249" s="518" t="s">
        <v>2727</v>
      </c>
      <c r="DS249" s="28">
        <v>246.20000000000002</v>
      </c>
      <c r="DT249" s="56">
        <v>0</v>
      </c>
      <c r="DV249" s="518" t="s">
        <v>143</v>
      </c>
      <c r="DW249"/>
      <c r="DY249" s="28">
        <v>289.60000000000002</v>
      </c>
      <c r="DZ249" s="56">
        <v>0</v>
      </c>
      <c r="EB249" s="518" t="s">
        <v>154</v>
      </c>
      <c r="EE249" s="28">
        <v>1073.7</v>
      </c>
      <c r="EF249" s="56">
        <v>3</v>
      </c>
      <c r="EH249" s="518" t="s">
        <v>2722</v>
      </c>
      <c r="EK249" s="28">
        <v>12.100000000000001</v>
      </c>
      <c r="EL249" s="56">
        <v>0</v>
      </c>
      <c r="EN249" s="518" t="s">
        <v>1753</v>
      </c>
      <c r="EQ249" s="28">
        <v>27.500000000000004</v>
      </c>
      <c r="ER249" s="56">
        <v>3</v>
      </c>
      <c r="ET249" s="518" t="s">
        <v>3632</v>
      </c>
      <c r="EW249" s="28">
        <v>432.8</v>
      </c>
      <c r="EX249" s="56">
        <v>0</v>
      </c>
      <c r="EZ249" s="518" t="s">
        <v>2722</v>
      </c>
      <c r="FC249" s="28">
        <v>944.59999999999991</v>
      </c>
      <c r="FD249" s="56">
        <v>3</v>
      </c>
      <c r="FF249" s="518" t="s">
        <v>3633</v>
      </c>
      <c r="FI249" s="28">
        <v>107.8</v>
      </c>
      <c r="FJ249" s="56">
        <v>0</v>
      </c>
      <c r="FL249" s="518" t="s">
        <v>1653</v>
      </c>
      <c r="FO249" s="28">
        <v>455.5</v>
      </c>
      <c r="FP249" s="56">
        <v>3</v>
      </c>
      <c r="FR249" s="518" t="s">
        <v>3689</v>
      </c>
      <c r="FU249" s="28">
        <v>453.5</v>
      </c>
      <c r="FV249" s="56">
        <v>3</v>
      </c>
      <c r="FX249" s="480" t="s">
        <v>1656</v>
      </c>
      <c r="GA249" s="28">
        <v>341.9</v>
      </c>
      <c r="GB249" s="56">
        <v>0</v>
      </c>
      <c r="GD249" s="480" t="s">
        <v>3689</v>
      </c>
      <c r="GG249" s="28">
        <v>646</v>
      </c>
      <c r="GH249" s="56">
        <v>2</v>
      </c>
    </row>
    <row r="250" spans="1:190" ht="15.75">
      <c r="AC250" s="540">
        <v>4</v>
      </c>
      <c r="AD250" s="540">
        <f>SUM(AD215:AD249)</f>
        <v>1169</v>
      </c>
      <c r="AE250" s="554">
        <f>SUM(AE215:AE249)</f>
        <v>231118.05000000002</v>
      </c>
      <c r="AH250" s="480"/>
      <c r="AK250" s="480"/>
      <c r="AN250" s="480"/>
      <c r="AQ250" s="480"/>
      <c r="AT250" s="480"/>
      <c r="AW250" s="480"/>
      <c r="AZ250" s="480"/>
      <c r="BC250" s="480"/>
      <c r="BF250" s="480"/>
      <c r="BI250" s="480"/>
      <c r="BN250" s="518"/>
      <c r="BQ250" s="28"/>
      <c r="BR250" s="56"/>
      <c r="BT250" s="518"/>
      <c r="BW250" s="28"/>
      <c r="BX250" s="56"/>
      <c r="BZ250" s="518"/>
      <c r="CC250" s="28"/>
      <c r="CD250" s="56"/>
      <c r="CF250" s="518"/>
      <c r="CI250" s="28"/>
      <c r="CJ250" s="56"/>
      <c r="CL250" s="518"/>
      <c r="CO250" s="28"/>
      <c r="CP250" s="56"/>
      <c r="CR250" s="518"/>
      <c r="CU250" s="28"/>
      <c r="CV250" s="56"/>
      <c r="CX250" s="518"/>
      <c r="DA250" s="28"/>
      <c r="DB250" s="56"/>
      <c r="DD250" s="518"/>
      <c r="DG250" s="28"/>
      <c r="DH250" s="56"/>
      <c r="DJ250" s="518"/>
      <c r="DM250" s="28"/>
      <c r="DN250" s="56"/>
      <c r="DP250" s="518"/>
      <c r="DS250" s="28"/>
      <c r="DT250" s="56"/>
      <c r="DV250" s="518"/>
      <c r="DW250"/>
      <c r="DY250" s="28"/>
      <c r="DZ250" s="56"/>
      <c r="EB250" s="518"/>
      <c r="EE250" s="28"/>
      <c r="EF250" s="56"/>
      <c r="EH250" s="518"/>
      <c r="EK250" s="28"/>
      <c r="EL250" s="56"/>
      <c r="EN250" s="518"/>
      <c r="EQ250" s="28"/>
      <c r="ER250" s="56"/>
      <c r="ET250" s="518"/>
      <c r="EW250" s="28"/>
      <c r="EX250" s="56"/>
      <c r="EZ250" s="518"/>
      <c r="FC250" s="28"/>
      <c r="FD250" s="56"/>
      <c r="FF250" s="518"/>
      <c r="FI250" s="28"/>
      <c r="FJ250" s="56"/>
      <c r="FL250" s="518"/>
      <c r="FO250" s="28"/>
      <c r="FP250" s="56"/>
      <c r="FR250" s="518"/>
      <c r="FU250" s="28"/>
      <c r="FV250" s="56"/>
      <c r="FX250" s="480"/>
      <c r="GA250" s="28"/>
      <c r="GB250" s="56"/>
      <c r="GD250" s="480"/>
      <c r="GG250" s="28"/>
      <c r="GH250" s="56"/>
    </row>
    <row r="251" spans="1:190" ht="15.75">
      <c r="AH251" s="480" t="s">
        <v>1</v>
      </c>
      <c r="AK251" s="480" t="s">
        <v>143</v>
      </c>
      <c r="AN251" s="480" t="s">
        <v>2735</v>
      </c>
      <c r="AQ251" s="480" t="s">
        <v>3627</v>
      </c>
      <c r="AT251" s="480" t="s">
        <v>154</v>
      </c>
      <c r="AW251" s="480" t="s">
        <v>3627</v>
      </c>
      <c r="AZ251" s="480" t="s">
        <v>2720</v>
      </c>
      <c r="BC251" s="480" t="s">
        <v>2719</v>
      </c>
      <c r="BF251" s="480" t="s">
        <v>25</v>
      </c>
      <c r="BI251" s="480" t="s">
        <v>683</v>
      </c>
      <c r="BN251" s="518" t="s">
        <v>25</v>
      </c>
      <c r="BQ251" s="28">
        <v>232.59999999999997</v>
      </c>
      <c r="BR251" s="56">
        <v>0</v>
      </c>
      <c r="BT251" s="518" t="s">
        <v>3625</v>
      </c>
      <c r="BW251" s="28">
        <v>263</v>
      </c>
      <c r="BX251" s="56">
        <v>3</v>
      </c>
      <c r="BZ251" s="518" t="s">
        <v>1666</v>
      </c>
      <c r="CC251" s="28">
        <v>125</v>
      </c>
      <c r="CD251" s="56">
        <v>3</v>
      </c>
      <c r="CF251" s="518" t="s">
        <v>3634</v>
      </c>
      <c r="CI251" s="28">
        <v>49.6</v>
      </c>
      <c r="CJ251" s="56">
        <v>0</v>
      </c>
      <c r="CL251" s="518" t="s">
        <v>3626</v>
      </c>
      <c r="CO251" s="28">
        <v>568.1</v>
      </c>
      <c r="CP251" s="56">
        <v>0</v>
      </c>
      <c r="CR251" s="518" t="s">
        <v>653</v>
      </c>
      <c r="CU251" s="28">
        <v>287.39999999999998</v>
      </c>
      <c r="CV251" s="56">
        <v>3</v>
      </c>
      <c r="CX251" s="518" t="s">
        <v>654</v>
      </c>
      <c r="DA251" s="28">
        <v>30.799999999999997</v>
      </c>
      <c r="DB251" s="56">
        <v>0</v>
      </c>
      <c r="DD251" s="518" t="s">
        <v>3642</v>
      </c>
      <c r="DG251" s="28">
        <v>168.6</v>
      </c>
      <c r="DH251" s="56">
        <v>2</v>
      </c>
      <c r="DJ251" s="518" t="s">
        <v>2727</v>
      </c>
      <c r="DM251" s="28">
        <v>45.5</v>
      </c>
      <c r="DN251" s="56">
        <v>0</v>
      </c>
      <c r="DP251" s="518" t="s">
        <v>2724</v>
      </c>
      <c r="DS251" s="28">
        <v>315</v>
      </c>
      <c r="DT251" s="56">
        <v>0</v>
      </c>
      <c r="DV251" s="518" t="s">
        <v>654</v>
      </c>
      <c r="DW251"/>
      <c r="DY251" s="28">
        <v>213.50000000000003</v>
      </c>
      <c r="DZ251" s="56">
        <v>0</v>
      </c>
      <c r="EB251" s="518" t="s">
        <v>143</v>
      </c>
      <c r="EE251" s="28">
        <v>525.9</v>
      </c>
      <c r="EF251" s="56">
        <v>3</v>
      </c>
      <c r="EH251" s="518" t="s">
        <v>1753</v>
      </c>
      <c r="EK251" s="28">
        <v>16.5</v>
      </c>
      <c r="EL251" s="56">
        <v>0</v>
      </c>
      <c r="EN251" s="518" t="s">
        <v>639</v>
      </c>
      <c r="EQ251" s="28">
        <v>19.5</v>
      </c>
      <c r="ER251" s="56">
        <v>0</v>
      </c>
      <c r="ET251" s="518" t="s">
        <v>2715</v>
      </c>
      <c r="EW251" s="28">
        <v>313.8</v>
      </c>
      <c r="EX251" s="56">
        <v>1</v>
      </c>
      <c r="EZ251" s="518" t="s">
        <v>3631</v>
      </c>
      <c r="FC251" s="28">
        <v>755</v>
      </c>
      <c r="FD251" s="56">
        <v>3</v>
      </c>
      <c r="FF251" s="518" t="s">
        <v>2727</v>
      </c>
      <c r="FI251" s="28">
        <v>45.5</v>
      </c>
      <c r="FJ251" s="56">
        <v>0</v>
      </c>
      <c r="FL251" s="518" t="s">
        <v>1</v>
      </c>
      <c r="FO251" s="28">
        <v>95</v>
      </c>
      <c r="FP251" s="56">
        <v>1</v>
      </c>
      <c r="FR251" s="518" t="s">
        <v>669</v>
      </c>
      <c r="FU251" s="28">
        <v>175.3</v>
      </c>
      <c r="FV251" s="56">
        <v>3</v>
      </c>
      <c r="FX251" s="480" t="s">
        <v>2708</v>
      </c>
      <c r="GA251" s="28">
        <v>222.5</v>
      </c>
      <c r="GB251" s="56">
        <v>1</v>
      </c>
      <c r="GD251" s="480" t="s">
        <v>1653</v>
      </c>
      <c r="GG251" s="28">
        <v>641.79999999999995</v>
      </c>
      <c r="GH251" s="56">
        <v>3</v>
      </c>
    </row>
    <row r="252" spans="1:190" ht="15.75">
      <c r="AH252" s="480" t="s">
        <v>143</v>
      </c>
      <c r="AK252" s="480" t="s">
        <v>639</v>
      </c>
      <c r="AN252" s="480" t="s">
        <v>2722</v>
      </c>
      <c r="AQ252" s="480" t="s">
        <v>3624</v>
      </c>
      <c r="AT252" s="480" t="s">
        <v>3638</v>
      </c>
      <c r="AW252" s="480" t="s">
        <v>2720</v>
      </c>
      <c r="AZ252" s="480" t="s">
        <v>638</v>
      </c>
      <c r="BC252" s="480" t="s">
        <v>3634</v>
      </c>
      <c r="BF252" s="480" t="s">
        <v>669</v>
      </c>
      <c r="BI252" s="480" t="s">
        <v>3624</v>
      </c>
      <c r="BN252" s="518" t="s">
        <v>2719</v>
      </c>
      <c r="BQ252" s="28">
        <v>670.3</v>
      </c>
      <c r="BR252" s="56">
        <v>3</v>
      </c>
      <c r="BT252" s="518" t="s">
        <v>639</v>
      </c>
      <c r="BW252" s="28">
        <v>2.6</v>
      </c>
      <c r="BX252" s="56">
        <v>0</v>
      </c>
      <c r="BZ252" s="518" t="s">
        <v>653</v>
      </c>
      <c r="CC252" s="28">
        <v>95.5</v>
      </c>
      <c r="CD252" s="56">
        <v>0</v>
      </c>
      <c r="CF252" s="518" t="s">
        <v>639</v>
      </c>
      <c r="CI252" s="28">
        <v>69</v>
      </c>
      <c r="CJ252" s="56">
        <v>3</v>
      </c>
      <c r="CL252" s="518" t="s">
        <v>2719</v>
      </c>
      <c r="CO252" s="28">
        <v>714.9</v>
      </c>
      <c r="CP252" s="56">
        <v>3</v>
      </c>
      <c r="CR252" s="518" t="s">
        <v>639</v>
      </c>
      <c r="CU252" s="28">
        <v>178.4</v>
      </c>
      <c r="CV252" s="56">
        <v>0</v>
      </c>
      <c r="CX252" s="518" t="s">
        <v>2724</v>
      </c>
      <c r="DA252" s="28">
        <v>81.400000000000006</v>
      </c>
      <c r="DB252" s="56">
        <v>3</v>
      </c>
      <c r="DD252" s="518" t="s">
        <v>3627</v>
      </c>
      <c r="DG252" s="28">
        <v>145.4</v>
      </c>
      <c r="DH252" s="56">
        <v>1</v>
      </c>
      <c r="DJ252" s="518" t="s">
        <v>2719</v>
      </c>
      <c r="DM252" s="28">
        <v>98.3</v>
      </c>
      <c r="DN252" s="56">
        <v>3</v>
      </c>
      <c r="DP252" s="518" t="s">
        <v>2720</v>
      </c>
      <c r="DS252" s="28">
        <v>396.3</v>
      </c>
      <c r="DT252" s="56">
        <v>3</v>
      </c>
      <c r="DV252" s="518" t="s">
        <v>3632</v>
      </c>
      <c r="DW252"/>
      <c r="DY252" s="28">
        <v>268.10000000000002</v>
      </c>
      <c r="DZ252" s="56">
        <v>3</v>
      </c>
      <c r="EB252" s="518" t="s">
        <v>3638</v>
      </c>
      <c r="EE252" s="28">
        <v>403.6</v>
      </c>
      <c r="EF252" s="56">
        <v>0</v>
      </c>
      <c r="EH252" s="518" t="s">
        <v>143</v>
      </c>
      <c r="EK252" s="28">
        <v>60.900000000000006</v>
      </c>
      <c r="EL252" s="56">
        <v>3</v>
      </c>
      <c r="EN252" s="518" t="s">
        <v>638</v>
      </c>
      <c r="EQ252" s="28">
        <v>67</v>
      </c>
      <c r="ER252" s="56">
        <v>3</v>
      </c>
      <c r="ET252" s="518" t="s">
        <v>3642</v>
      </c>
      <c r="EW252" s="28">
        <v>369.75</v>
      </c>
      <c r="EX252" s="56">
        <v>2</v>
      </c>
      <c r="EZ252" s="518" t="s">
        <v>3627</v>
      </c>
      <c r="FC252" s="28">
        <v>406.29999999999995</v>
      </c>
      <c r="FD252" s="56">
        <v>0</v>
      </c>
      <c r="FF252" s="518" t="s">
        <v>3632</v>
      </c>
      <c r="FI252" s="28">
        <v>66</v>
      </c>
      <c r="FJ252" s="56">
        <v>3</v>
      </c>
      <c r="FL252" s="518" t="s">
        <v>683</v>
      </c>
      <c r="FO252" s="28">
        <v>109.5</v>
      </c>
      <c r="FP252" s="56">
        <v>2</v>
      </c>
      <c r="FR252" s="518" t="s">
        <v>2724</v>
      </c>
      <c r="FU252" s="28">
        <v>102</v>
      </c>
      <c r="FV252" s="56">
        <v>0</v>
      </c>
      <c r="FX252" s="480" t="s">
        <v>683</v>
      </c>
      <c r="GA252" s="28">
        <v>263</v>
      </c>
      <c r="GB252" s="56">
        <v>2</v>
      </c>
      <c r="GD252" s="480" t="s">
        <v>143</v>
      </c>
      <c r="GG252" s="28">
        <v>470</v>
      </c>
      <c r="GH252" s="56">
        <v>0</v>
      </c>
    </row>
    <row r="253" spans="1:190" ht="15.75">
      <c r="AH253" s="480"/>
      <c r="AK253" s="480"/>
      <c r="AN253" s="480"/>
      <c r="AQ253" s="480"/>
      <c r="AT253" s="480"/>
      <c r="AW253" s="480"/>
      <c r="AZ253" s="480"/>
      <c r="BC253" s="480"/>
      <c r="BF253" s="480"/>
      <c r="BI253" s="480"/>
      <c r="BN253" s="518"/>
      <c r="BQ253" s="28"/>
      <c r="BR253" s="56"/>
      <c r="BT253" s="518"/>
      <c r="BW253" s="28"/>
      <c r="BX253" s="56"/>
      <c r="BZ253" s="518"/>
      <c r="CC253" s="28"/>
      <c r="CD253" s="56"/>
      <c r="CF253" s="518"/>
      <c r="CI253" s="28"/>
      <c r="CJ253" s="56"/>
      <c r="CL253" s="518"/>
      <c r="CO253" s="28"/>
      <c r="CP253" s="56"/>
      <c r="CR253" s="518"/>
      <c r="CU253" s="28"/>
      <c r="CV253" s="56"/>
      <c r="CX253" s="518"/>
      <c r="DA253" s="28"/>
      <c r="DB253" s="56"/>
      <c r="DD253" s="518"/>
      <c r="DG253" s="28"/>
      <c r="DH253" s="56"/>
      <c r="DJ253" s="518"/>
      <c r="DM253" s="28"/>
      <c r="DN253" s="56"/>
      <c r="DP253" s="518"/>
      <c r="DS253" s="28"/>
      <c r="DT253" s="56"/>
      <c r="DV253" s="518"/>
      <c r="DW253"/>
      <c r="DY253" s="28"/>
      <c r="DZ253" s="56"/>
      <c r="EB253" s="518"/>
      <c r="EE253" s="28"/>
      <c r="EF253" s="56"/>
      <c r="EH253" s="518"/>
      <c r="EK253" s="28"/>
      <c r="EL253" s="56"/>
      <c r="EN253" s="518"/>
      <c r="EQ253" s="28"/>
      <c r="ER253" s="56"/>
      <c r="ET253" s="518"/>
      <c r="EW253" s="28"/>
      <c r="EX253" s="56"/>
      <c r="EZ253" s="518"/>
      <c r="FC253" s="28"/>
      <c r="FD253" s="56"/>
      <c r="FF253" s="518"/>
      <c r="FI253" s="28"/>
      <c r="FJ253" s="56"/>
      <c r="FL253" s="518"/>
      <c r="FO253" s="28"/>
      <c r="FP253" s="56"/>
      <c r="FR253" s="518"/>
      <c r="FU253" s="28"/>
      <c r="FV253" s="56"/>
      <c r="FX253" s="480"/>
      <c r="GA253" s="28"/>
      <c r="GB253" s="56"/>
      <c r="GD253" s="480"/>
      <c r="GG253" s="28"/>
      <c r="GH253" s="56"/>
    </row>
    <row r="254" spans="1:190" ht="15.75">
      <c r="AH254" s="480" t="s">
        <v>2724</v>
      </c>
      <c r="AK254" s="480" t="s">
        <v>1753</v>
      </c>
      <c r="AN254" s="480" t="s">
        <v>3625</v>
      </c>
      <c r="AQ254" s="480" t="s">
        <v>2720</v>
      </c>
      <c r="AT254" s="480" t="s">
        <v>3630</v>
      </c>
      <c r="AW254" s="480" t="s">
        <v>669</v>
      </c>
      <c r="AZ254" s="480" t="s">
        <v>3689</v>
      </c>
      <c r="BC254" s="480" t="s">
        <v>638</v>
      </c>
      <c r="BF254" s="480" t="s">
        <v>3625</v>
      </c>
      <c r="BI254" s="480" t="s">
        <v>1656</v>
      </c>
      <c r="BN254" s="518" t="s">
        <v>2720</v>
      </c>
      <c r="BQ254" s="28">
        <v>480.4</v>
      </c>
      <c r="BR254" s="56">
        <v>3</v>
      </c>
      <c r="BT254" s="518" t="s">
        <v>3634</v>
      </c>
      <c r="BW254" s="28">
        <v>225.4</v>
      </c>
      <c r="BX254" s="56">
        <v>0</v>
      </c>
      <c r="BZ254" s="518" t="s">
        <v>1653</v>
      </c>
      <c r="CC254" s="28">
        <v>165.4</v>
      </c>
      <c r="CD254" s="56">
        <v>3</v>
      </c>
      <c r="CF254" s="518" t="s">
        <v>653</v>
      </c>
      <c r="CI254" s="28">
        <v>101.7</v>
      </c>
      <c r="CJ254" s="56">
        <v>0</v>
      </c>
      <c r="CL254" s="518" t="s">
        <v>154</v>
      </c>
      <c r="CO254" s="28">
        <v>969.8</v>
      </c>
      <c r="CP254" s="56">
        <v>2</v>
      </c>
      <c r="CR254" s="518" t="s">
        <v>3689</v>
      </c>
      <c r="CU254" s="28">
        <v>74.400000000000006</v>
      </c>
      <c r="CV254" s="56">
        <v>0</v>
      </c>
      <c r="CX254" s="518" t="s">
        <v>638</v>
      </c>
      <c r="DA254" s="28">
        <v>22.1</v>
      </c>
      <c r="DB254" s="56">
        <v>3</v>
      </c>
      <c r="DD254" s="518" t="s">
        <v>2719</v>
      </c>
      <c r="DG254" s="28">
        <v>510.3</v>
      </c>
      <c r="DH254" s="56">
        <v>3</v>
      </c>
      <c r="DJ254" s="518" t="s">
        <v>3627</v>
      </c>
      <c r="DM254" s="28">
        <v>51.800000000000004</v>
      </c>
      <c r="DN254" s="56">
        <v>0</v>
      </c>
      <c r="DP254" s="518" t="s">
        <v>2715</v>
      </c>
      <c r="DS254" s="28">
        <v>480</v>
      </c>
      <c r="DT254" s="56">
        <v>2</v>
      </c>
      <c r="DV254" s="518" t="s">
        <v>3627</v>
      </c>
      <c r="DW254"/>
      <c r="DY254" s="28">
        <v>365.4</v>
      </c>
      <c r="DZ254" s="56">
        <v>2</v>
      </c>
      <c r="EB254" s="518" t="s">
        <v>3642</v>
      </c>
      <c r="EE254" s="28">
        <v>813.9</v>
      </c>
      <c r="EF254" s="56">
        <v>1</v>
      </c>
      <c r="EH254" s="518" t="s">
        <v>638</v>
      </c>
      <c r="EK254" s="28">
        <v>42</v>
      </c>
      <c r="EL254" s="56">
        <v>3</v>
      </c>
      <c r="EN254" s="518" t="s">
        <v>1</v>
      </c>
      <c r="EQ254" s="28">
        <v>14.3</v>
      </c>
      <c r="ER254" s="56">
        <v>2</v>
      </c>
      <c r="ET254" s="518" t="s">
        <v>669</v>
      </c>
      <c r="EW254" s="28">
        <v>253.35</v>
      </c>
      <c r="EX254" s="56">
        <v>0</v>
      </c>
      <c r="EZ254" s="518" t="s">
        <v>2724</v>
      </c>
      <c r="FC254" s="28">
        <v>932.10000000000014</v>
      </c>
      <c r="FD254" s="56">
        <v>3</v>
      </c>
      <c r="FF254" s="518" t="s">
        <v>669</v>
      </c>
      <c r="FI254" s="28">
        <v>161.6</v>
      </c>
      <c r="FJ254" s="56">
        <v>0</v>
      </c>
      <c r="FL254" s="518" t="s">
        <v>3632</v>
      </c>
      <c r="FO254" s="28">
        <v>442.49999999999994</v>
      </c>
      <c r="FP254" s="56">
        <v>3</v>
      </c>
      <c r="FR254" s="518" t="s">
        <v>2715</v>
      </c>
      <c r="FU254" s="28">
        <v>4.6000000000000005</v>
      </c>
      <c r="FV254" s="56">
        <v>0</v>
      </c>
      <c r="FX254" s="480" t="s">
        <v>3633</v>
      </c>
      <c r="GA254" s="28">
        <v>330.79999999999995</v>
      </c>
      <c r="GB254" s="56">
        <v>3</v>
      </c>
      <c r="GD254" s="480" t="s">
        <v>2722</v>
      </c>
      <c r="GG254" s="28">
        <v>467.8</v>
      </c>
      <c r="GH254" s="56">
        <v>3</v>
      </c>
    </row>
    <row r="255" spans="1:190" ht="15.75">
      <c r="AH255" s="480" t="s">
        <v>1666</v>
      </c>
      <c r="AK255" s="480" t="s">
        <v>3634</v>
      </c>
      <c r="AN255" s="480" t="s">
        <v>2715</v>
      </c>
      <c r="AQ255" s="480" t="s">
        <v>3626</v>
      </c>
      <c r="AT255" s="480" t="s">
        <v>669</v>
      </c>
      <c r="AW255" s="480" t="s">
        <v>3634</v>
      </c>
      <c r="AZ255" s="480" t="s">
        <v>143</v>
      </c>
      <c r="BC255" s="480" t="s">
        <v>3627</v>
      </c>
      <c r="BF255" s="480" t="s">
        <v>1666</v>
      </c>
      <c r="BI255" s="480" t="s">
        <v>3626</v>
      </c>
      <c r="BN255" s="518" t="s">
        <v>1656</v>
      </c>
      <c r="BQ255" s="28">
        <v>183.6</v>
      </c>
      <c r="BR255" s="56">
        <v>0</v>
      </c>
      <c r="BT255" s="518" t="s">
        <v>2724</v>
      </c>
      <c r="BW255" s="28">
        <v>455.55</v>
      </c>
      <c r="BX255" s="56">
        <v>3</v>
      </c>
      <c r="BZ255" s="518" t="s">
        <v>3638</v>
      </c>
      <c r="CC255" s="28">
        <v>130.80000000000001</v>
      </c>
      <c r="CD255" s="56">
        <v>0</v>
      </c>
      <c r="CF255" s="518" t="s">
        <v>2724</v>
      </c>
      <c r="CI255" s="28">
        <v>147.20000000000002</v>
      </c>
      <c r="CJ255" s="56">
        <v>3</v>
      </c>
      <c r="CL255" s="518" t="s">
        <v>1666</v>
      </c>
      <c r="CO255" s="28">
        <v>794.45</v>
      </c>
      <c r="CP255" s="56">
        <v>1</v>
      </c>
      <c r="CR255" s="518" t="s">
        <v>1653</v>
      </c>
      <c r="CU255" s="28">
        <v>256.7</v>
      </c>
      <c r="CV255" s="56">
        <v>3</v>
      </c>
      <c r="CX255" s="518" t="s">
        <v>2722</v>
      </c>
      <c r="DA255" s="28">
        <v>10.9</v>
      </c>
      <c r="DB255" s="56">
        <v>0</v>
      </c>
      <c r="DD255" s="518" t="s">
        <v>638</v>
      </c>
      <c r="DG255" s="28">
        <v>267.5</v>
      </c>
      <c r="DH255" s="56">
        <v>0</v>
      </c>
      <c r="DJ255" s="518" t="s">
        <v>143</v>
      </c>
      <c r="DM255" s="28">
        <v>69.5</v>
      </c>
      <c r="DN255" s="56">
        <v>3</v>
      </c>
      <c r="DP255" s="518" t="s">
        <v>683</v>
      </c>
      <c r="DS255" s="28">
        <v>424</v>
      </c>
      <c r="DT255" s="56">
        <v>1</v>
      </c>
      <c r="DV255" s="518" t="s">
        <v>2724</v>
      </c>
      <c r="DW255"/>
      <c r="DY255" s="28">
        <v>330.79999999999995</v>
      </c>
      <c r="DZ255" s="56">
        <v>1</v>
      </c>
      <c r="EB255" s="518" t="s">
        <v>1753</v>
      </c>
      <c r="EE255" s="28">
        <v>887.09999999999991</v>
      </c>
      <c r="EF255" s="56">
        <v>2</v>
      </c>
      <c r="EH255" s="518" t="s">
        <v>1</v>
      </c>
      <c r="EK255" s="28">
        <v>26</v>
      </c>
      <c r="EL255" s="56">
        <v>0</v>
      </c>
      <c r="EN255" s="518" t="s">
        <v>2727</v>
      </c>
      <c r="EQ255" s="28">
        <v>13.2</v>
      </c>
      <c r="ER255" s="56">
        <v>1</v>
      </c>
      <c r="ET255" s="518" t="s">
        <v>2719</v>
      </c>
      <c r="EW255" s="28">
        <v>358.5</v>
      </c>
      <c r="EX255" s="56">
        <v>3</v>
      </c>
      <c r="EZ255" s="518" t="s">
        <v>1656</v>
      </c>
      <c r="FC255" s="28">
        <v>429.9</v>
      </c>
      <c r="FD255" s="56">
        <v>0</v>
      </c>
      <c r="FF255" s="518" t="s">
        <v>143</v>
      </c>
      <c r="FI255" s="28">
        <v>223.5</v>
      </c>
      <c r="FJ255" s="56">
        <v>3</v>
      </c>
      <c r="FL255" s="518" t="s">
        <v>3638</v>
      </c>
      <c r="FO255" s="28">
        <v>324.60000000000002</v>
      </c>
      <c r="FP255" s="56">
        <v>0</v>
      </c>
      <c r="FR255" s="518" t="s">
        <v>1</v>
      </c>
      <c r="FU255" s="28">
        <v>161.1</v>
      </c>
      <c r="FV255" s="56">
        <v>3</v>
      </c>
      <c r="FX255" s="480" t="s">
        <v>3626</v>
      </c>
      <c r="GA255" s="28">
        <v>260</v>
      </c>
      <c r="GB255" s="56">
        <v>0</v>
      </c>
      <c r="GD255" s="480" t="s">
        <v>1</v>
      </c>
      <c r="GG255" s="28">
        <v>323</v>
      </c>
      <c r="GH255" s="56">
        <v>0</v>
      </c>
    </row>
    <row r="256" spans="1:190" ht="15.75">
      <c r="CG256" s="10"/>
      <c r="DD256" s="518"/>
      <c r="DG256" s="28"/>
      <c r="DH256" s="56"/>
      <c r="DJ256" s="518"/>
      <c r="DM256" s="28"/>
      <c r="DN256" s="56"/>
      <c r="DS256" s="28"/>
      <c r="DT256" s="56"/>
      <c r="DW256"/>
      <c r="DY256" s="28"/>
      <c r="DZ256" s="56"/>
      <c r="EE256" s="28"/>
      <c r="EF256" s="56"/>
      <c r="EK256" s="28"/>
      <c r="EL256" s="56"/>
      <c r="EQ256" s="28"/>
      <c r="ER256" s="56"/>
      <c r="EW256" s="28"/>
      <c r="EX256" s="56"/>
      <c r="FC256" s="28"/>
      <c r="FD256" s="56"/>
      <c r="FI256" s="28"/>
      <c r="FJ256" s="56"/>
      <c r="FO256" s="28"/>
      <c r="FP256" s="56"/>
      <c r="FU256" s="28"/>
      <c r="FV256" s="56"/>
      <c r="GA256" s="28"/>
      <c r="GB256" s="56"/>
      <c r="GG256" s="28"/>
      <c r="GH256" s="56"/>
    </row>
    <row r="257" spans="1:190" ht="15.75">
      <c r="D257" s="244"/>
      <c r="E257" s="506"/>
      <c r="AH257" s="480" t="s">
        <v>3689</v>
      </c>
      <c r="AK257" s="480" t="s">
        <v>1666</v>
      </c>
      <c r="AN257" s="480" t="s">
        <v>1</v>
      </c>
      <c r="AQ257" s="480" t="s">
        <v>1666</v>
      </c>
      <c r="AT257" s="480" t="s">
        <v>3626</v>
      </c>
      <c r="AW257" s="480" t="s">
        <v>2722</v>
      </c>
      <c r="AZ257" s="480" t="s">
        <v>3626</v>
      </c>
      <c r="BC257" s="480" t="s">
        <v>1666</v>
      </c>
      <c r="BF257" s="480" t="s">
        <v>3633</v>
      </c>
      <c r="BI257" s="480" t="s">
        <v>1666</v>
      </c>
      <c r="BN257" s="518" t="s">
        <v>3642</v>
      </c>
      <c r="BQ257" s="28">
        <v>142.29999999999998</v>
      </c>
      <c r="BR257" s="56">
        <v>0</v>
      </c>
      <c r="BT257" s="518" t="s">
        <v>3689</v>
      </c>
      <c r="BW257" s="28">
        <v>292.5</v>
      </c>
      <c r="BX257" s="56">
        <v>1</v>
      </c>
      <c r="BZ257" s="518" t="s">
        <v>2724</v>
      </c>
      <c r="CC257" s="28">
        <v>117.2</v>
      </c>
      <c r="CD257" s="56">
        <v>3</v>
      </c>
      <c r="CF257" s="518" t="s">
        <v>3630</v>
      </c>
      <c r="CI257" s="28">
        <v>203.8</v>
      </c>
      <c r="CJ257" s="56">
        <v>3</v>
      </c>
      <c r="CL257" s="518" t="s">
        <v>2735</v>
      </c>
      <c r="CO257" s="28">
        <v>738.7</v>
      </c>
      <c r="CP257" s="56">
        <v>3</v>
      </c>
      <c r="CR257" s="518" t="s">
        <v>1656</v>
      </c>
      <c r="CU257" s="28">
        <v>124.1</v>
      </c>
      <c r="CV257" s="56">
        <v>3</v>
      </c>
      <c r="CX257" s="518" t="s">
        <v>3638</v>
      </c>
      <c r="DA257" s="28">
        <v>48.400000000000006</v>
      </c>
      <c r="DB257" s="56">
        <v>0</v>
      </c>
      <c r="DD257" s="518" t="s">
        <v>669</v>
      </c>
      <c r="DG257" s="28">
        <v>147</v>
      </c>
      <c r="DH257" s="56">
        <v>0</v>
      </c>
      <c r="DJ257" s="518" t="s">
        <v>1656</v>
      </c>
      <c r="DM257" s="28">
        <v>65.5</v>
      </c>
      <c r="DN257" s="56">
        <v>3</v>
      </c>
      <c r="DP257" s="518" t="s">
        <v>3630</v>
      </c>
      <c r="DS257" s="28">
        <v>292.2</v>
      </c>
      <c r="DT257" s="56">
        <v>1</v>
      </c>
      <c r="DV257" s="518" t="s">
        <v>3630</v>
      </c>
      <c r="DW257"/>
      <c r="DY257" s="28">
        <v>407.09999999999997</v>
      </c>
      <c r="DZ257" s="56">
        <v>0</v>
      </c>
      <c r="EB257" s="518" t="s">
        <v>3634</v>
      </c>
      <c r="EE257" s="28">
        <v>508.30000000000007</v>
      </c>
      <c r="EF257" s="56">
        <v>0</v>
      </c>
      <c r="EH257" s="518" t="s">
        <v>2727</v>
      </c>
      <c r="EK257" s="28">
        <v>19.2</v>
      </c>
      <c r="EL257" s="56">
        <v>2</v>
      </c>
      <c r="EN257" s="518" t="s">
        <v>3633</v>
      </c>
      <c r="EQ257" s="28">
        <v>21</v>
      </c>
      <c r="ER257" s="56">
        <v>1</v>
      </c>
      <c r="ET257" s="518" t="s">
        <v>154</v>
      </c>
      <c r="EW257" s="28">
        <v>361.7</v>
      </c>
      <c r="EX257" s="56">
        <v>1</v>
      </c>
      <c r="EZ257" s="518" t="s">
        <v>639</v>
      </c>
      <c r="FC257" s="28">
        <v>443.6</v>
      </c>
      <c r="FD257" s="56">
        <v>1</v>
      </c>
      <c r="FF257" s="518" t="s">
        <v>1656</v>
      </c>
      <c r="FI257" s="28">
        <v>117.50000000000001</v>
      </c>
      <c r="FJ257" s="56">
        <v>1</v>
      </c>
      <c r="FL257" s="518" t="s">
        <v>1666</v>
      </c>
      <c r="FO257" s="28">
        <v>429.3</v>
      </c>
      <c r="FP257" s="56">
        <v>3</v>
      </c>
      <c r="FR257" s="518" t="s">
        <v>2719</v>
      </c>
      <c r="FU257" s="28">
        <v>424</v>
      </c>
      <c r="FV257" s="56">
        <v>3</v>
      </c>
      <c r="FX257" s="480" t="s">
        <v>25</v>
      </c>
      <c r="GA257" s="28">
        <v>273.3</v>
      </c>
      <c r="GB257" s="56">
        <v>0</v>
      </c>
      <c r="GD257" s="480" t="s">
        <v>683</v>
      </c>
      <c r="GG257" s="28">
        <v>331</v>
      </c>
      <c r="GH257" s="56">
        <v>0</v>
      </c>
    </row>
    <row r="258" spans="1:190" ht="15.75">
      <c r="D258" s="244"/>
      <c r="E258" s="506"/>
      <c r="AH258" s="480" t="s">
        <v>683</v>
      </c>
      <c r="AK258" s="480" t="s">
        <v>1</v>
      </c>
      <c r="AN258" s="480" t="s">
        <v>2724</v>
      </c>
      <c r="AQ258" s="480" t="s">
        <v>2708</v>
      </c>
      <c r="AT258" s="480" t="s">
        <v>3627</v>
      </c>
      <c r="AW258" s="480" t="s">
        <v>3630</v>
      </c>
      <c r="AZ258" s="480" t="s">
        <v>2727</v>
      </c>
      <c r="BC258" s="480" t="s">
        <v>3689</v>
      </c>
      <c r="BF258" s="480" t="s">
        <v>2719</v>
      </c>
      <c r="BI258" s="480" t="s">
        <v>3630</v>
      </c>
      <c r="BN258" s="518" t="s">
        <v>653</v>
      </c>
      <c r="BQ258" s="28">
        <v>334.6</v>
      </c>
      <c r="BR258" s="56">
        <v>3</v>
      </c>
      <c r="BT258" s="518" t="s">
        <v>2708</v>
      </c>
      <c r="BW258" s="28">
        <v>304.5</v>
      </c>
      <c r="BX258" s="56">
        <v>2</v>
      </c>
      <c r="BZ258" s="518" t="s">
        <v>3633</v>
      </c>
      <c r="CC258" s="28">
        <v>77.2</v>
      </c>
      <c r="CD258" s="56">
        <v>0</v>
      </c>
      <c r="CF258" s="518" t="s">
        <v>2708</v>
      </c>
      <c r="CI258" s="28">
        <v>37.799999999999997</v>
      </c>
      <c r="CJ258" s="56">
        <v>0</v>
      </c>
      <c r="CL258" s="518" t="s">
        <v>3689</v>
      </c>
      <c r="CO258" s="28">
        <v>526.59999999999991</v>
      </c>
      <c r="CP258" s="56">
        <v>0</v>
      </c>
      <c r="CR258" s="518" t="s">
        <v>1753</v>
      </c>
      <c r="CU258" s="28">
        <v>79</v>
      </c>
      <c r="CV258" s="56">
        <v>0</v>
      </c>
      <c r="CX258" s="518" t="s">
        <v>2715</v>
      </c>
      <c r="DA258" s="28">
        <v>63.800000000000004</v>
      </c>
      <c r="DB258" s="56">
        <v>3</v>
      </c>
      <c r="DD258" s="518" t="s">
        <v>3638</v>
      </c>
      <c r="DG258" s="28">
        <v>237.9</v>
      </c>
      <c r="DH258" s="56">
        <v>3</v>
      </c>
      <c r="DJ258" s="518" t="s">
        <v>2715</v>
      </c>
      <c r="DM258" s="28">
        <v>3</v>
      </c>
      <c r="DN258" s="56">
        <v>0</v>
      </c>
      <c r="DP258" s="518" t="s">
        <v>1653</v>
      </c>
      <c r="DS258" s="28">
        <v>343</v>
      </c>
      <c r="DT258" s="56">
        <v>2</v>
      </c>
      <c r="DV258" s="518" t="s">
        <v>3634</v>
      </c>
      <c r="DW258"/>
      <c r="DY258" s="28">
        <v>512.4</v>
      </c>
      <c r="DZ258" s="56">
        <v>3</v>
      </c>
      <c r="EB258" s="518" t="s">
        <v>1653</v>
      </c>
      <c r="EE258" s="28">
        <v>753.4</v>
      </c>
      <c r="EF258" s="56">
        <v>3</v>
      </c>
      <c r="EH258" s="518" t="s">
        <v>2724</v>
      </c>
      <c r="EK258" s="28">
        <v>16.900000000000002</v>
      </c>
      <c r="EL258" s="56">
        <v>1</v>
      </c>
      <c r="EN258" s="518" t="s">
        <v>1653</v>
      </c>
      <c r="EQ258" s="28">
        <v>22.5</v>
      </c>
      <c r="ER258" s="56">
        <v>2</v>
      </c>
      <c r="ET258" s="518" t="s">
        <v>3630</v>
      </c>
      <c r="EW258" s="28">
        <v>385.5</v>
      </c>
      <c r="EX258" s="56">
        <v>2</v>
      </c>
      <c r="EZ258" s="518" t="s">
        <v>3638</v>
      </c>
      <c r="FC258" s="28">
        <v>517.30000000000007</v>
      </c>
      <c r="FD258" s="56">
        <v>2</v>
      </c>
      <c r="FF258" s="518" t="s">
        <v>1</v>
      </c>
      <c r="FI258" s="28">
        <v>142.69999999999999</v>
      </c>
      <c r="FJ258" s="56">
        <v>2</v>
      </c>
      <c r="FL258" s="518" t="s">
        <v>669</v>
      </c>
      <c r="FO258" s="28">
        <v>102.9</v>
      </c>
      <c r="FP258" s="56">
        <v>0</v>
      </c>
      <c r="FR258" s="518" t="s">
        <v>143</v>
      </c>
      <c r="FU258" s="28">
        <v>186.1</v>
      </c>
      <c r="FV258" s="56">
        <v>0</v>
      </c>
      <c r="FX258" s="480" t="s">
        <v>654</v>
      </c>
      <c r="GA258" s="28">
        <v>348.3</v>
      </c>
      <c r="GB258" s="56">
        <v>3</v>
      </c>
      <c r="GD258" s="480" t="s">
        <v>3632</v>
      </c>
      <c r="GG258" s="28">
        <v>594.40000000000009</v>
      </c>
      <c r="GH258" s="56">
        <v>3</v>
      </c>
    </row>
    <row r="259" spans="1:190" ht="15.75">
      <c r="D259" s="244"/>
      <c r="E259" s="506"/>
      <c r="AH259" s="480"/>
      <c r="AK259" s="480"/>
      <c r="AN259" s="480"/>
      <c r="AQ259" s="480"/>
      <c r="AT259" s="480"/>
      <c r="AW259" s="480"/>
      <c r="AZ259" s="480"/>
      <c r="BC259" s="480"/>
      <c r="BF259" s="480"/>
      <c r="BI259" s="480"/>
      <c r="BN259" s="518"/>
      <c r="BQ259" s="28"/>
      <c r="BR259" s="56"/>
      <c r="BT259" s="518"/>
      <c r="BW259" s="28"/>
      <c r="BX259" s="56"/>
      <c r="BZ259" s="518"/>
      <c r="CC259" s="28"/>
      <c r="CD259" s="56"/>
      <c r="CF259" s="518"/>
      <c r="CI259" s="28"/>
      <c r="CJ259" s="56"/>
      <c r="CL259" s="518"/>
      <c r="CO259" s="28"/>
      <c r="CP259" s="56"/>
      <c r="CR259" s="518"/>
      <c r="CU259" s="28"/>
      <c r="CV259" s="56"/>
      <c r="CX259" s="518"/>
      <c r="DA259" s="28"/>
      <c r="DB259" s="56"/>
      <c r="DD259" s="518"/>
      <c r="DG259" s="28"/>
      <c r="DH259" s="56"/>
      <c r="DJ259" s="518"/>
      <c r="DM259" s="28"/>
      <c r="DN259" s="56"/>
      <c r="DP259" s="518"/>
      <c r="DS259" s="28"/>
      <c r="DT259" s="56"/>
      <c r="DV259" s="518"/>
      <c r="DW259"/>
      <c r="DY259" s="28"/>
      <c r="DZ259" s="56"/>
      <c r="EB259" s="518"/>
      <c r="EE259" s="28"/>
      <c r="EF259" s="56"/>
      <c r="EH259" s="518"/>
      <c r="EK259" s="28"/>
      <c r="EL259" s="56"/>
      <c r="EN259" s="518"/>
      <c r="EQ259" s="28"/>
      <c r="ER259" s="56"/>
      <c r="ET259" s="518"/>
      <c r="EW259" s="28"/>
      <c r="EX259" s="56"/>
      <c r="EZ259" s="518"/>
      <c r="FC259" s="28"/>
      <c r="FD259" s="56"/>
      <c r="FF259" s="518"/>
      <c r="FI259" s="28"/>
      <c r="FJ259" s="56"/>
      <c r="FL259" s="518"/>
      <c r="FO259" s="28"/>
      <c r="FP259" s="56"/>
      <c r="FR259" s="518"/>
      <c r="FU259" s="28"/>
      <c r="FV259" s="56"/>
      <c r="FX259" s="480"/>
      <c r="GA259" s="28"/>
      <c r="GB259" s="56"/>
      <c r="GD259" s="480"/>
      <c r="GG259" s="28"/>
      <c r="GH259" s="56"/>
    </row>
    <row r="260" spans="1:190" ht="15.75">
      <c r="D260" s="244"/>
      <c r="E260" s="506"/>
      <c r="AH260" s="480" t="s">
        <v>654</v>
      </c>
      <c r="AK260" s="480" t="s">
        <v>2720</v>
      </c>
      <c r="AN260" s="480" t="s">
        <v>3634</v>
      </c>
      <c r="AQ260" s="480" t="s">
        <v>143</v>
      </c>
      <c r="AT260" s="480" t="s">
        <v>2720</v>
      </c>
      <c r="AW260" s="480" t="s">
        <v>1666</v>
      </c>
      <c r="AZ260" s="480" t="s">
        <v>3627</v>
      </c>
      <c r="BC260" s="480" t="s">
        <v>2722</v>
      </c>
      <c r="BF260" s="480" t="s">
        <v>638</v>
      </c>
      <c r="BI260" s="480" t="s">
        <v>2722</v>
      </c>
      <c r="BN260" s="518" t="s">
        <v>3632</v>
      </c>
      <c r="BQ260" s="28">
        <v>115.9</v>
      </c>
      <c r="BR260" s="56">
        <v>3</v>
      </c>
      <c r="BT260" s="518" t="s">
        <v>1753</v>
      </c>
      <c r="BW260" s="28">
        <v>156.4</v>
      </c>
      <c r="BX260" s="56">
        <v>2</v>
      </c>
      <c r="BZ260" s="518" t="s">
        <v>3631</v>
      </c>
      <c r="CC260" s="28">
        <v>76.8</v>
      </c>
      <c r="CD260" s="56">
        <v>3</v>
      </c>
      <c r="CF260" s="518" t="s">
        <v>1666</v>
      </c>
      <c r="CI260" s="28">
        <v>140.6</v>
      </c>
      <c r="CJ260" s="56">
        <v>3</v>
      </c>
      <c r="CL260" s="518" t="s">
        <v>3631</v>
      </c>
      <c r="CO260" s="28">
        <v>517.6</v>
      </c>
      <c r="CP260" s="56">
        <v>0</v>
      </c>
      <c r="CR260" s="518" t="s">
        <v>683</v>
      </c>
      <c r="CU260" s="28">
        <v>278</v>
      </c>
      <c r="CV260" s="56">
        <v>3</v>
      </c>
      <c r="CX260" s="518" t="s">
        <v>2727</v>
      </c>
      <c r="DA260" s="28">
        <v>19.5</v>
      </c>
      <c r="DB260" s="56">
        <v>0</v>
      </c>
      <c r="DD260" s="518" t="s">
        <v>639</v>
      </c>
      <c r="DG260" s="28">
        <v>259.39999999999998</v>
      </c>
      <c r="DH260" s="56">
        <v>3</v>
      </c>
      <c r="DJ260" s="518" t="s">
        <v>3625</v>
      </c>
      <c r="DM260" s="28">
        <v>134.80000000000001</v>
      </c>
      <c r="DN260" s="56">
        <v>3</v>
      </c>
      <c r="DP260" s="518" t="s">
        <v>3632</v>
      </c>
      <c r="DS260" s="28">
        <v>554.9</v>
      </c>
      <c r="DT260" s="56">
        <v>3</v>
      </c>
      <c r="DV260" s="518" t="s">
        <v>3625</v>
      </c>
      <c r="DW260"/>
      <c r="DY260" s="28">
        <v>397.90000000000003</v>
      </c>
      <c r="DZ260" s="56">
        <v>1</v>
      </c>
      <c r="EB260" s="518" t="s">
        <v>3633</v>
      </c>
      <c r="EE260" s="28">
        <v>539.59999999999991</v>
      </c>
      <c r="EF260" s="56">
        <v>3</v>
      </c>
      <c r="EH260" s="518" t="s">
        <v>654</v>
      </c>
      <c r="EK260" s="28">
        <v>0</v>
      </c>
      <c r="EL260" s="56">
        <v>0</v>
      </c>
      <c r="EN260" s="518" t="s">
        <v>3642</v>
      </c>
      <c r="EQ260" s="28">
        <v>78</v>
      </c>
      <c r="ER260" s="56">
        <v>3</v>
      </c>
      <c r="ET260" s="518" t="s">
        <v>683</v>
      </c>
      <c r="EW260" s="28">
        <v>207.1</v>
      </c>
      <c r="EX260" s="56">
        <v>0</v>
      </c>
      <c r="EZ260" s="518" t="s">
        <v>143</v>
      </c>
      <c r="FC260" s="28">
        <v>779.39999999999986</v>
      </c>
      <c r="FD260" s="56">
        <v>3</v>
      </c>
      <c r="FF260" s="518" t="s">
        <v>2715</v>
      </c>
      <c r="FI260" s="28">
        <v>97</v>
      </c>
      <c r="FJ260" s="56">
        <v>0</v>
      </c>
      <c r="FL260" s="518" t="s">
        <v>3625</v>
      </c>
      <c r="FO260" s="28">
        <v>243.9</v>
      </c>
      <c r="FP260" s="56">
        <v>3</v>
      </c>
      <c r="FR260" s="518" t="s">
        <v>3638</v>
      </c>
      <c r="FU260" s="28">
        <v>452.59999999999997</v>
      </c>
      <c r="FV260" s="56">
        <v>3</v>
      </c>
      <c r="FX260" s="480" t="s">
        <v>639</v>
      </c>
      <c r="GA260" s="28">
        <v>383.5</v>
      </c>
      <c r="GB260" s="56">
        <v>3</v>
      </c>
      <c r="GD260" s="480" t="s">
        <v>1656</v>
      </c>
      <c r="GG260" s="28">
        <v>478.4</v>
      </c>
      <c r="GH260" s="56">
        <v>2</v>
      </c>
    </row>
    <row r="261" spans="1:190" ht="15.75">
      <c r="D261" s="244"/>
      <c r="E261" s="506"/>
      <c r="AH261" s="480" t="s">
        <v>3626</v>
      </c>
      <c r="AK261" s="480" t="s">
        <v>654</v>
      </c>
      <c r="AN261" s="480" t="s">
        <v>1656</v>
      </c>
      <c r="AQ261" s="480" t="s">
        <v>3632</v>
      </c>
      <c r="AT261" s="480" t="s">
        <v>1653</v>
      </c>
      <c r="AW261" s="480" t="s">
        <v>3631</v>
      </c>
      <c r="AZ261" s="480" t="s">
        <v>1653</v>
      </c>
      <c r="BC261" s="480" t="s">
        <v>3633</v>
      </c>
      <c r="BF261" s="480" t="s">
        <v>1653</v>
      </c>
      <c r="BI261" s="480" t="s">
        <v>25</v>
      </c>
      <c r="BN261" s="518" t="s">
        <v>3631</v>
      </c>
      <c r="BQ261" s="28">
        <v>26.099999999999998</v>
      </c>
      <c r="BR261" s="56">
        <v>0</v>
      </c>
      <c r="BT261" s="518" t="s">
        <v>638</v>
      </c>
      <c r="BW261" s="28">
        <v>154.5</v>
      </c>
      <c r="BX261" s="56">
        <v>1</v>
      </c>
      <c r="BZ261" s="518" t="s">
        <v>2735</v>
      </c>
      <c r="CC261" s="28">
        <v>58.8</v>
      </c>
      <c r="CD261" s="56">
        <v>0</v>
      </c>
      <c r="CF261" s="518" t="s">
        <v>25</v>
      </c>
      <c r="CI261" s="28">
        <v>98.7</v>
      </c>
      <c r="CJ261" s="56">
        <v>0</v>
      </c>
      <c r="CL261" s="518" t="s">
        <v>3625</v>
      </c>
      <c r="CO261" s="28">
        <v>684.30000000000007</v>
      </c>
      <c r="CP261" s="56">
        <v>3</v>
      </c>
      <c r="CR261" s="518" t="s">
        <v>3638</v>
      </c>
      <c r="CU261" s="28">
        <v>187.4</v>
      </c>
      <c r="CV261" s="56">
        <v>0</v>
      </c>
      <c r="CX261" s="518" t="s">
        <v>669</v>
      </c>
      <c r="DA261" s="28">
        <v>94.4</v>
      </c>
      <c r="DB261" s="56">
        <v>3</v>
      </c>
      <c r="DD261" s="518" t="s">
        <v>154</v>
      </c>
      <c r="DG261" s="28">
        <v>192</v>
      </c>
      <c r="DH261" s="56">
        <v>0</v>
      </c>
      <c r="DJ261" s="518" t="s">
        <v>3630</v>
      </c>
      <c r="DM261" s="28">
        <v>19.900000000000002</v>
      </c>
      <c r="DN261" s="56">
        <v>0</v>
      </c>
      <c r="DP261" s="518" t="s">
        <v>154</v>
      </c>
      <c r="DS261" s="28">
        <v>375.4</v>
      </c>
      <c r="DT261" s="56">
        <v>0</v>
      </c>
      <c r="DV261" s="518" t="s">
        <v>3633</v>
      </c>
      <c r="DW261"/>
      <c r="DY261" s="28">
        <v>399</v>
      </c>
      <c r="DZ261" s="56">
        <v>2</v>
      </c>
      <c r="EB261" s="518" t="s">
        <v>3630</v>
      </c>
      <c r="EE261" s="28">
        <v>332.3</v>
      </c>
      <c r="EF261" s="56">
        <v>0</v>
      </c>
      <c r="EH261" s="518" t="s">
        <v>2735</v>
      </c>
      <c r="EK261" s="28">
        <v>15.6</v>
      </c>
      <c r="EL261" s="56">
        <v>3</v>
      </c>
      <c r="EN261" s="518" t="s">
        <v>683</v>
      </c>
      <c r="EQ261" s="28">
        <v>0</v>
      </c>
      <c r="ER261" s="56">
        <v>0</v>
      </c>
      <c r="ET261" s="518" t="s">
        <v>143</v>
      </c>
      <c r="EW261" s="28">
        <v>475.6</v>
      </c>
      <c r="EX261" s="56">
        <v>3</v>
      </c>
      <c r="EZ261" s="518" t="s">
        <v>2715</v>
      </c>
      <c r="FC261" s="28">
        <v>269.29999999999995</v>
      </c>
      <c r="FD261" s="56">
        <v>0</v>
      </c>
      <c r="FF261" s="518" t="s">
        <v>1666</v>
      </c>
      <c r="FI261" s="28">
        <v>298.7</v>
      </c>
      <c r="FJ261" s="56">
        <v>3</v>
      </c>
      <c r="FL261" s="518" t="s">
        <v>2720</v>
      </c>
      <c r="FO261" s="28">
        <v>138.6</v>
      </c>
      <c r="FP261" s="56">
        <v>0</v>
      </c>
      <c r="FR261" s="518" t="s">
        <v>3631</v>
      </c>
      <c r="FU261" s="28">
        <v>0</v>
      </c>
      <c r="FV261" s="56">
        <v>0</v>
      </c>
      <c r="FX261" s="480" t="s">
        <v>2715</v>
      </c>
      <c r="GA261" s="28">
        <v>254.7</v>
      </c>
      <c r="GB261" s="56">
        <v>0</v>
      </c>
      <c r="GD261" s="480" t="s">
        <v>3631</v>
      </c>
      <c r="GG261" s="28">
        <v>405.6</v>
      </c>
      <c r="GH261" s="56">
        <v>1</v>
      </c>
    </row>
    <row r="262" spans="1:190" ht="15.75">
      <c r="D262" s="244"/>
      <c r="E262" s="506"/>
      <c r="AH262" s="480"/>
      <c r="AK262" s="480"/>
      <c r="AN262" s="480"/>
      <c r="AQ262" s="480"/>
      <c r="AT262" s="480"/>
      <c r="AW262" s="480"/>
      <c r="AZ262" s="480"/>
      <c r="BC262" s="480"/>
      <c r="BF262" s="480"/>
      <c r="BI262" s="480"/>
      <c r="BN262" s="518"/>
      <c r="BQ262" s="28"/>
      <c r="BR262" s="56"/>
      <c r="BT262" s="518"/>
      <c r="BW262" s="28"/>
      <c r="BX262" s="56"/>
      <c r="BZ262" s="518"/>
      <c r="CC262" s="28"/>
      <c r="CD262" s="56"/>
      <c r="CF262" s="518"/>
      <c r="CI262" s="28"/>
      <c r="CJ262" s="56"/>
      <c r="CL262" s="518"/>
      <c r="CO262" s="28"/>
      <c r="CP262" s="56"/>
      <c r="CR262" s="518"/>
      <c r="CU262" s="28"/>
      <c r="CV262" s="56"/>
      <c r="CX262" s="518"/>
      <c r="DA262" s="28"/>
      <c r="DB262" s="56"/>
      <c r="DD262" s="518"/>
      <c r="DG262" s="28"/>
      <c r="DH262" s="56"/>
      <c r="DJ262" s="518"/>
      <c r="DM262" s="28"/>
      <c r="DN262" s="56"/>
      <c r="DP262" s="518"/>
      <c r="DS262" s="28"/>
      <c r="DT262" s="56"/>
      <c r="DV262" s="518"/>
      <c r="DW262"/>
      <c r="DY262" s="28"/>
      <c r="DZ262" s="56"/>
      <c r="EB262" s="518"/>
      <c r="EE262" s="28"/>
      <c r="EF262" s="56"/>
      <c r="EH262" s="518"/>
      <c r="EK262" s="28"/>
      <c r="EL262" s="56"/>
      <c r="EN262" s="518"/>
      <c r="EQ262" s="28"/>
      <c r="ER262" s="56"/>
      <c r="ET262" s="518"/>
      <c r="EW262" s="28"/>
      <c r="EX262" s="56"/>
      <c r="EZ262" s="518"/>
      <c r="FC262" s="28"/>
      <c r="FD262" s="56"/>
      <c r="FF262" s="518"/>
      <c r="FI262" s="28"/>
      <c r="FJ262" s="56"/>
      <c r="FL262" s="518"/>
      <c r="FO262" s="28"/>
      <c r="FP262" s="56"/>
      <c r="FR262" s="518"/>
      <c r="FU262" s="28"/>
      <c r="FV262" s="56"/>
      <c r="FX262" s="480"/>
      <c r="GA262" s="28"/>
      <c r="GB262" s="56"/>
      <c r="GD262" s="480"/>
      <c r="GG262" s="28"/>
      <c r="GH262" s="56"/>
    </row>
    <row r="263" spans="1:190" ht="15.75">
      <c r="D263" s="244"/>
      <c r="E263" s="506"/>
      <c r="AH263" s="480" t="s">
        <v>3632</v>
      </c>
      <c r="AK263" s="480" t="s">
        <v>3638</v>
      </c>
      <c r="AN263" s="480" t="s">
        <v>3632</v>
      </c>
      <c r="AQ263" s="480" t="s">
        <v>1753</v>
      </c>
      <c r="AT263" s="480" t="s">
        <v>3689</v>
      </c>
      <c r="AW263" s="480" t="s">
        <v>1656</v>
      </c>
      <c r="AZ263" s="480" t="s">
        <v>3625</v>
      </c>
      <c r="BC263" s="480" t="s">
        <v>1653</v>
      </c>
      <c r="BF263" s="480" t="s">
        <v>3689</v>
      </c>
      <c r="BI263" s="480" t="s">
        <v>3638</v>
      </c>
      <c r="BN263" s="518" t="s">
        <v>638</v>
      </c>
      <c r="BQ263" s="28">
        <v>41.4</v>
      </c>
      <c r="BR263" s="56">
        <v>3</v>
      </c>
      <c r="BT263" s="518" t="s">
        <v>2735</v>
      </c>
      <c r="BW263" s="28">
        <v>291.89999999999998</v>
      </c>
      <c r="BX263" s="56">
        <v>3</v>
      </c>
      <c r="BZ263" s="518" t="s">
        <v>2727</v>
      </c>
      <c r="CC263" s="28">
        <v>112.19999999999999</v>
      </c>
      <c r="CD263" s="56">
        <v>3</v>
      </c>
      <c r="CF263" s="518" t="s">
        <v>3625</v>
      </c>
      <c r="CI263" s="28">
        <v>68.900000000000006</v>
      </c>
      <c r="CJ263" s="56">
        <v>0</v>
      </c>
      <c r="CL263" s="518" t="s">
        <v>2720</v>
      </c>
      <c r="CO263" s="28">
        <v>908.8</v>
      </c>
      <c r="CP263" s="56">
        <v>3</v>
      </c>
      <c r="CR263" s="518" t="s">
        <v>3642</v>
      </c>
      <c r="CU263" s="28">
        <v>159.69999999999999</v>
      </c>
      <c r="CV263" s="56">
        <v>0</v>
      </c>
      <c r="CX263" s="518" t="s">
        <v>3631</v>
      </c>
      <c r="DA263" s="28">
        <v>140.4</v>
      </c>
      <c r="DB263" s="56">
        <v>3</v>
      </c>
      <c r="DD263" s="518" t="s">
        <v>653</v>
      </c>
      <c r="DG263" s="28">
        <v>151.5</v>
      </c>
      <c r="DH263" s="56">
        <v>1</v>
      </c>
      <c r="DJ263" s="518" t="s">
        <v>154</v>
      </c>
      <c r="DM263" s="28">
        <v>68.5</v>
      </c>
      <c r="DN263" s="56">
        <v>1</v>
      </c>
      <c r="DP263" s="518" t="s">
        <v>143</v>
      </c>
      <c r="DS263" s="28">
        <v>323.09999999999997</v>
      </c>
      <c r="DT263" s="56">
        <v>1</v>
      </c>
      <c r="DV263" s="518" t="s">
        <v>3626</v>
      </c>
      <c r="DW263"/>
      <c r="DY263" s="28">
        <v>394.7</v>
      </c>
      <c r="DZ263" s="56">
        <v>0</v>
      </c>
      <c r="EB263" s="518" t="s">
        <v>1666</v>
      </c>
      <c r="EE263" s="28">
        <v>952.69999999999993</v>
      </c>
      <c r="EF263" s="56">
        <v>3</v>
      </c>
      <c r="EH263" s="518" t="s">
        <v>3630</v>
      </c>
      <c r="EK263" s="28">
        <v>0</v>
      </c>
      <c r="EL263" s="56">
        <v>1</v>
      </c>
      <c r="EN263" s="518" t="s">
        <v>3630</v>
      </c>
      <c r="EQ263" s="28">
        <v>8.4</v>
      </c>
      <c r="ER263" s="56">
        <v>0</v>
      </c>
      <c r="ET263" s="518" t="s">
        <v>1653</v>
      </c>
      <c r="EW263" s="28">
        <v>551.75</v>
      </c>
      <c r="EX263" s="56">
        <v>3</v>
      </c>
      <c r="EZ263" s="518" t="s">
        <v>3625</v>
      </c>
      <c r="FC263" s="28">
        <v>164.1</v>
      </c>
      <c r="FD263" s="56">
        <v>0</v>
      </c>
      <c r="FF263" s="518" t="s">
        <v>654</v>
      </c>
      <c r="FI263" s="28">
        <v>242</v>
      </c>
      <c r="FJ263" s="56">
        <v>2</v>
      </c>
      <c r="FL263" s="518" t="s">
        <v>3631</v>
      </c>
      <c r="FO263" s="28">
        <v>183</v>
      </c>
      <c r="FP263" s="56">
        <v>1</v>
      </c>
      <c r="FR263" s="518" t="s">
        <v>3624</v>
      </c>
      <c r="FU263" s="28">
        <v>338.3</v>
      </c>
      <c r="FV263" s="56">
        <v>3</v>
      </c>
      <c r="FX263" s="480" t="s">
        <v>3689</v>
      </c>
      <c r="GA263" s="28">
        <v>351.40000000000003</v>
      </c>
      <c r="GB263" s="56">
        <v>1</v>
      </c>
      <c r="GD263" s="480" t="s">
        <v>3624</v>
      </c>
      <c r="GG263" s="28">
        <v>698.4</v>
      </c>
      <c r="GH263" s="56">
        <v>3</v>
      </c>
    </row>
    <row r="264" spans="1:190" ht="15.75">
      <c r="D264" s="244"/>
      <c r="E264" s="506"/>
      <c r="AH264" s="480" t="s">
        <v>2722</v>
      </c>
      <c r="AK264" s="480" t="s">
        <v>3633</v>
      </c>
      <c r="AN264" s="480" t="s">
        <v>3642</v>
      </c>
      <c r="AQ264" s="480" t="s">
        <v>653</v>
      </c>
      <c r="AT264" s="480" t="s">
        <v>2719</v>
      </c>
      <c r="AW264" s="480" t="s">
        <v>25</v>
      </c>
      <c r="AZ264" s="480" t="s">
        <v>3642</v>
      </c>
      <c r="BC264" s="480" t="s">
        <v>2708</v>
      </c>
      <c r="BF264" s="480" t="s">
        <v>2724</v>
      </c>
      <c r="BI264" s="480" t="s">
        <v>3627</v>
      </c>
      <c r="BN264" s="518" t="s">
        <v>3638</v>
      </c>
      <c r="BQ264" s="28">
        <v>6</v>
      </c>
      <c r="BR264" s="56">
        <v>0</v>
      </c>
      <c r="BT264" s="518" t="s">
        <v>3632</v>
      </c>
      <c r="BW264" s="28">
        <v>44.5</v>
      </c>
      <c r="BX264" s="56">
        <v>0</v>
      </c>
      <c r="BZ264" s="518" t="s">
        <v>1753</v>
      </c>
      <c r="CC264" s="28">
        <v>83.8</v>
      </c>
      <c r="CD264" s="56">
        <v>0</v>
      </c>
      <c r="CF264" s="518" t="s">
        <v>3632</v>
      </c>
      <c r="CI264" s="28">
        <v>106.39999999999999</v>
      </c>
      <c r="CJ264" s="56">
        <v>3</v>
      </c>
      <c r="CL264" s="518" t="s">
        <v>2722</v>
      </c>
      <c r="CO264" s="28">
        <v>538.35</v>
      </c>
      <c r="CP264" s="56">
        <v>0</v>
      </c>
      <c r="CR264" s="518" t="s">
        <v>3626</v>
      </c>
      <c r="CU264" s="28">
        <v>207.8</v>
      </c>
      <c r="CV264" s="56">
        <v>3</v>
      </c>
      <c r="CX264" s="518" t="s">
        <v>3634</v>
      </c>
      <c r="DA264" s="28">
        <v>71.5</v>
      </c>
      <c r="DB264" s="56">
        <v>0</v>
      </c>
      <c r="DD264" s="518" t="s">
        <v>3632</v>
      </c>
      <c r="DG264" s="28">
        <v>176</v>
      </c>
      <c r="DH264" s="56">
        <v>2</v>
      </c>
      <c r="DJ264" s="518" t="s">
        <v>2708</v>
      </c>
      <c r="DM264" s="28">
        <v>77.400000000000006</v>
      </c>
      <c r="DN264" s="56">
        <v>2</v>
      </c>
      <c r="DP264" s="518" t="s">
        <v>638</v>
      </c>
      <c r="DS264" s="28">
        <v>349.7</v>
      </c>
      <c r="DT264" s="56">
        <v>2</v>
      </c>
      <c r="DV264" s="518" t="s">
        <v>639</v>
      </c>
      <c r="DW264"/>
      <c r="DY264" s="28">
        <v>504</v>
      </c>
      <c r="DZ264" s="56">
        <v>3</v>
      </c>
      <c r="EB264" s="518" t="s">
        <v>2727</v>
      </c>
      <c r="EE264" s="28">
        <v>703.69999999999993</v>
      </c>
      <c r="EF264" s="56">
        <v>0</v>
      </c>
      <c r="EH264" s="518" t="s">
        <v>653</v>
      </c>
      <c r="EK264" s="28">
        <v>0</v>
      </c>
      <c r="EL264" s="56">
        <v>1</v>
      </c>
      <c r="EN264" s="518" t="s">
        <v>25</v>
      </c>
      <c r="EQ264" s="28">
        <v>75</v>
      </c>
      <c r="ER264" s="56">
        <v>3</v>
      </c>
      <c r="ET264" s="518" t="s">
        <v>2722</v>
      </c>
      <c r="EW264" s="28">
        <v>351.45</v>
      </c>
      <c r="EX264" s="56">
        <v>0</v>
      </c>
      <c r="EZ264" s="518" t="s">
        <v>3624</v>
      </c>
      <c r="FC264" s="28">
        <v>234.29999999999998</v>
      </c>
      <c r="FD264" s="56">
        <v>3</v>
      </c>
      <c r="FF264" s="518" t="s">
        <v>3634</v>
      </c>
      <c r="FI264" s="28">
        <v>205</v>
      </c>
      <c r="FJ264" s="56">
        <v>1</v>
      </c>
      <c r="FL264" s="518" t="s">
        <v>2727</v>
      </c>
      <c r="FO264" s="28">
        <v>201.8</v>
      </c>
      <c r="FP264" s="56">
        <v>2</v>
      </c>
      <c r="FR264" s="518" t="s">
        <v>3633</v>
      </c>
      <c r="FU264" s="28">
        <v>256.2</v>
      </c>
      <c r="FV264" s="56">
        <v>0</v>
      </c>
      <c r="FX264" s="480" t="s">
        <v>2727</v>
      </c>
      <c r="GA264" s="28">
        <v>385.5</v>
      </c>
      <c r="GB264" s="56">
        <v>2</v>
      </c>
      <c r="GD264" s="480" t="s">
        <v>25</v>
      </c>
      <c r="GG264" s="28">
        <v>455</v>
      </c>
      <c r="GH264" s="56">
        <v>0</v>
      </c>
    </row>
    <row r="265" spans="1:190" ht="15.75" customHeight="1">
      <c r="A265" s="480"/>
      <c r="AT265" s="480"/>
      <c r="BC265" s="480"/>
      <c r="BF265" s="480"/>
      <c r="BI265" s="480"/>
      <c r="BL265" s="480"/>
      <c r="BO265" s="480"/>
      <c r="BR265" s="480"/>
      <c r="BU265" s="480"/>
      <c r="BX265" s="480"/>
      <c r="CA265" s="480"/>
      <c r="CD265" s="480"/>
      <c r="CG265" s="480"/>
      <c r="CJ265" s="480"/>
      <c r="CM265" s="480"/>
      <c r="CP265" s="480"/>
      <c r="CS265" s="480"/>
      <c r="CV265" s="480"/>
      <c r="CY265" s="480"/>
      <c r="DB265" s="480"/>
      <c r="DE265" s="480"/>
      <c r="DH265" s="480"/>
      <c r="DK265" s="480"/>
      <c r="DN265" s="480"/>
      <c r="DQ265" s="480"/>
      <c r="DT265" s="480"/>
      <c r="DW265" s="480"/>
      <c r="DZ265" s="480"/>
      <c r="EC265" s="480"/>
      <c r="EF265" s="480"/>
      <c r="EI265" s="480"/>
      <c r="EL265" s="480"/>
      <c r="EQ265" s="480"/>
    </row>
    <row r="266" spans="1:190" ht="15.75" customHeight="1">
      <c r="A266"/>
      <c r="DW266"/>
      <c r="EP266" s="186"/>
    </row>
    <row r="267" spans="1:190" ht="20.25">
      <c r="A267" s="496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5"/>
      <c r="BJ267" s="515"/>
      <c r="BL267" s="28"/>
      <c r="BM267" s="28"/>
      <c r="BN267" s="28"/>
      <c r="BO267" s="28"/>
      <c r="DW267"/>
      <c r="EQ267" s="526"/>
    </row>
    <row r="268" spans="1:190" ht="15">
      <c r="A268" s="498" t="s">
        <v>4191</v>
      </c>
      <c r="E268" s="256"/>
      <c r="F268" s="256"/>
      <c r="L268" s="256"/>
      <c r="AH268" s="498" t="s">
        <v>4192</v>
      </c>
      <c r="AK268" s="256"/>
      <c r="AL268" s="256"/>
      <c r="AM268" s="256"/>
      <c r="AN268" s="256"/>
      <c r="AO268" s="256"/>
      <c r="AU268" s="545"/>
      <c r="BB268" s="28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N268" s="498" t="s">
        <v>4191</v>
      </c>
      <c r="BO268" s="28"/>
      <c r="DW268"/>
    </row>
    <row r="269" spans="1:190" s="464" customFormat="1" ht="26.25">
      <c r="A269" s="511" t="s">
        <v>4187</v>
      </c>
      <c r="M269" s="511" t="s">
        <v>193</v>
      </c>
      <c r="Y269" s="509" t="s">
        <v>4778</v>
      </c>
      <c r="Z269" s="508"/>
      <c r="AA269" s="508"/>
      <c r="AB269" s="508"/>
      <c r="AC269" s="508"/>
      <c r="AD269" s="513" t="s">
        <v>150</v>
      </c>
      <c r="AE269" s="499" t="s">
        <v>3028</v>
      </c>
      <c r="AH269" s="511" t="s">
        <v>3208</v>
      </c>
      <c r="AI269" s="508"/>
      <c r="AJ269" s="508"/>
      <c r="AK269" s="511" t="s">
        <v>194</v>
      </c>
      <c r="AL269" s="508"/>
      <c r="AM269" s="508"/>
      <c r="AN269" s="511" t="s">
        <v>176</v>
      </c>
      <c r="AO269" s="508"/>
      <c r="AP269" s="508"/>
      <c r="AQ269" s="511" t="s">
        <v>4188</v>
      </c>
      <c r="AR269" s="508"/>
      <c r="AS269" s="508"/>
      <c r="AT269" s="511" t="s">
        <v>3166</v>
      </c>
      <c r="AU269" s="508"/>
      <c r="AV269" s="508"/>
      <c r="AW269" s="511" t="s">
        <v>198</v>
      </c>
      <c r="AX269" s="508"/>
      <c r="AY269" s="508"/>
      <c r="AZ269" s="511" t="s">
        <v>199</v>
      </c>
      <c r="BA269" s="508"/>
      <c r="BB269" s="508"/>
      <c r="BC269" s="511" t="s">
        <v>4189</v>
      </c>
      <c r="BD269" s="508"/>
      <c r="BE269" s="508"/>
      <c r="BF269" s="511" t="s">
        <v>3305</v>
      </c>
      <c r="BG269" s="508"/>
      <c r="BH269" s="508"/>
      <c r="BI269" s="511" t="s">
        <v>4190</v>
      </c>
      <c r="BN269" s="511" t="s">
        <v>4178</v>
      </c>
      <c r="BR269" s="512"/>
      <c r="BT269" s="507" t="s">
        <v>4179</v>
      </c>
      <c r="BZ269" s="511" t="s">
        <v>4180</v>
      </c>
      <c r="CF269" s="511" t="s">
        <v>4181</v>
      </c>
      <c r="CL269" s="511" t="s">
        <v>737</v>
      </c>
      <c r="CR269" s="511" t="s">
        <v>4182</v>
      </c>
      <c r="CX269" s="511" t="s">
        <v>4183</v>
      </c>
      <c r="DD269" s="511" t="s">
        <v>3025</v>
      </c>
      <c r="DJ269" s="511" t="s">
        <v>4477</v>
      </c>
      <c r="DP269" s="511" t="s">
        <v>186</v>
      </c>
      <c r="DV269" s="511" t="s">
        <v>175</v>
      </c>
      <c r="EB269" s="511" t="s">
        <v>3026</v>
      </c>
      <c r="EH269" s="511" t="s">
        <v>4184</v>
      </c>
      <c r="EN269" s="511" t="s">
        <v>4185</v>
      </c>
      <c r="ET269" s="511" t="s">
        <v>188</v>
      </c>
      <c r="EZ269" s="511" t="s">
        <v>4186</v>
      </c>
      <c r="FF269" s="511" t="s">
        <v>3027</v>
      </c>
      <c r="FL269" s="511" t="s">
        <v>2265</v>
      </c>
      <c r="FR269" s="511" t="s">
        <v>190</v>
      </c>
      <c r="FX269" s="511" t="s">
        <v>3164</v>
      </c>
      <c r="GD269" s="511" t="s">
        <v>3165</v>
      </c>
    </row>
    <row r="270" spans="1:190" ht="16.5">
      <c r="A270" s="480" t="s">
        <v>2203</v>
      </c>
      <c r="D270" s="28">
        <f>'Punten per wedstrijd'!J211</f>
        <v>493.20000000000005</v>
      </c>
      <c r="E270" s="56">
        <v>0</v>
      </c>
      <c r="G270" s="480" t="s">
        <v>686</v>
      </c>
      <c r="J270" s="28">
        <f>'Punten per wedstrijd'!J259</f>
        <v>418.79999999999995</v>
      </c>
      <c r="K270" s="56">
        <v>0</v>
      </c>
      <c r="M270" s="480" t="s">
        <v>658</v>
      </c>
      <c r="P270" s="28">
        <f>'Punten per wedstrijd'!N139</f>
        <v>567.1</v>
      </c>
      <c r="Q270" s="56">
        <v>0</v>
      </c>
      <c r="S270" s="480" t="s">
        <v>3639</v>
      </c>
      <c r="V270" s="28">
        <f>'Punten per wedstrijd'!N73</f>
        <v>673.69999999999993</v>
      </c>
      <c r="W270" s="56">
        <v>2</v>
      </c>
      <c r="Y270" s="517" t="s">
        <v>0</v>
      </c>
      <c r="Z270" s="525" t="s">
        <v>4005</v>
      </c>
      <c r="AA270" s="241"/>
      <c r="AB270" s="241"/>
      <c r="AC270" s="241"/>
      <c r="AD270" s="524">
        <f>$AR$349</f>
        <v>51</v>
      </c>
      <c r="AE270" s="314">
        <f>$E$349</f>
        <v>8167.3</v>
      </c>
      <c r="AH270" s="480" t="s">
        <v>2203</v>
      </c>
      <c r="AK270" s="480" t="s">
        <v>2195</v>
      </c>
      <c r="AN270" s="480" t="s">
        <v>3652</v>
      </c>
      <c r="AQ270" s="480" t="s">
        <v>1654</v>
      </c>
      <c r="AT270" s="480" t="s">
        <v>37</v>
      </c>
      <c r="AW270" s="480" t="s">
        <v>23</v>
      </c>
      <c r="AZ270" s="480" t="s">
        <v>1655</v>
      </c>
      <c r="BC270" s="480" t="s">
        <v>2731</v>
      </c>
      <c r="BF270" s="480" t="s">
        <v>141</v>
      </c>
      <c r="BI270" s="480" t="s">
        <v>658</v>
      </c>
      <c r="BN270" s="518" t="s">
        <v>3639</v>
      </c>
      <c r="BQ270" s="28">
        <v>221</v>
      </c>
      <c r="BR270" s="56">
        <v>2</v>
      </c>
      <c r="BT270" s="518" t="s">
        <v>37</v>
      </c>
      <c r="BW270" s="28">
        <v>268.39999999999998</v>
      </c>
      <c r="BX270" s="56">
        <v>3</v>
      </c>
      <c r="BZ270" s="518" t="s">
        <v>153</v>
      </c>
      <c r="CC270" s="28">
        <v>11</v>
      </c>
      <c r="CD270" s="56">
        <v>0</v>
      </c>
      <c r="CF270" s="518" t="s">
        <v>162</v>
      </c>
      <c r="CI270" s="28">
        <v>166.5</v>
      </c>
      <c r="CJ270" s="56">
        <v>3</v>
      </c>
      <c r="CL270" s="518" t="s">
        <v>23</v>
      </c>
      <c r="CO270" s="28">
        <v>355.1</v>
      </c>
      <c r="CP270" s="56">
        <v>0</v>
      </c>
      <c r="CR270" s="518" t="s">
        <v>1661</v>
      </c>
      <c r="CU270" s="28">
        <v>273.2</v>
      </c>
      <c r="CV270" s="56">
        <v>3</v>
      </c>
      <c r="CX270" s="518" t="s">
        <v>17</v>
      </c>
      <c r="DA270" s="28">
        <v>91.6</v>
      </c>
      <c r="DB270" s="56">
        <v>3</v>
      </c>
      <c r="DD270" s="518" t="s">
        <v>3628</v>
      </c>
      <c r="DG270" s="28">
        <v>295</v>
      </c>
      <c r="DH270" s="56">
        <v>3</v>
      </c>
      <c r="DJ270" s="518" t="s">
        <v>153</v>
      </c>
      <c r="DM270" s="28">
        <v>114.39999999999999</v>
      </c>
      <c r="DN270" s="56">
        <v>0</v>
      </c>
      <c r="DP270" s="518" t="s">
        <v>2712</v>
      </c>
      <c r="DS270" s="28">
        <v>354.2</v>
      </c>
      <c r="DT270" s="56">
        <v>3</v>
      </c>
      <c r="DV270" s="518" t="s">
        <v>1649</v>
      </c>
      <c r="DW270"/>
      <c r="DY270" s="28">
        <v>593.59999999999991</v>
      </c>
      <c r="DZ270" s="56">
        <v>3</v>
      </c>
      <c r="EB270" s="518" t="s">
        <v>1661</v>
      </c>
      <c r="EE270" s="28">
        <v>758.9</v>
      </c>
      <c r="EF270" s="56">
        <v>3</v>
      </c>
      <c r="EH270" s="518" t="s">
        <v>658</v>
      </c>
      <c r="EK270" s="28">
        <v>0</v>
      </c>
      <c r="EL270" s="56">
        <v>1</v>
      </c>
      <c r="EN270" s="518" t="s">
        <v>686</v>
      </c>
      <c r="EQ270" s="28">
        <v>19.5</v>
      </c>
      <c r="ER270" s="56">
        <v>0</v>
      </c>
      <c r="ET270" s="518" t="s">
        <v>2731</v>
      </c>
      <c r="EW270" s="28">
        <v>298.95</v>
      </c>
      <c r="EX270" s="56">
        <v>1</v>
      </c>
      <c r="EZ270" s="518" t="s">
        <v>694</v>
      </c>
      <c r="FC270" s="28">
        <v>272.39999999999998</v>
      </c>
      <c r="FD270" s="56">
        <v>0</v>
      </c>
      <c r="FF270" s="518" t="s">
        <v>3636</v>
      </c>
      <c r="FI270" s="28">
        <v>135</v>
      </c>
      <c r="FJ270" s="56">
        <v>0</v>
      </c>
      <c r="FL270" s="518" t="s">
        <v>2203</v>
      </c>
      <c r="FO270" s="28">
        <v>308.2</v>
      </c>
      <c r="FP270" s="56">
        <v>0</v>
      </c>
      <c r="FR270" s="518" t="s">
        <v>162</v>
      </c>
      <c r="FU270" s="28">
        <v>144</v>
      </c>
      <c r="FV270" s="56">
        <v>0</v>
      </c>
      <c r="FX270" s="480" t="s">
        <v>2714</v>
      </c>
      <c r="GA270" s="28">
        <v>306.40000000000003</v>
      </c>
      <c r="GB270" s="56">
        <v>3</v>
      </c>
      <c r="GD270" s="480" t="s">
        <v>3636</v>
      </c>
      <c r="GG270" s="28">
        <v>536.6</v>
      </c>
      <c r="GH270" s="56">
        <v>3</v>
      </c>
    </row>
    <row r="271" spans="1:190" ht="16.5">
      <c r="A271" s="480" t="s">
        <v>17</v>
      </c>
      <c r="D271" s="28">
        <f>'Punten per wedstrijd'!J187</f>
        <v>723.2</v>
      </c>
      <c r="E271" s="56">
        <v>3</v>
      </c>
      <c r="G271" s="480" t="s">
        <v>1661</v>
      </c>
      <c r="J271" s="28">
        <f>'Punten per wedstrijd'!J169</f>
        <v>663.90000000000009</v>
      </c>
      <c r="K271" s="56">
        <v>3</v>
      </c>
      <c r="M271" s="480" t="s">
        <v>1345</v>
      </c>
      <c r="P271" s="28">
        <f>'Punten per wedstrijd'!N84</f>
        <v>719.19999999999993</v>
      </c>
      <c r="Q271" s="56">
        <v>3</v>
      </c>
      <c r="S271" s="480" t="s">
        <v>1655</v>
      </c>
      <c r="V271" s="28">
        <f>'Punten per wedstrijd'!N140</f>
        <v>611.20000000000005</v>
      </c>
      <c r="W271" s="56">
        <v>1</v>
      </c>
      <c r="Y271" s="517" t="s">
        <v>2</v>
      </c>
      <c r="Z271" s="525" t="s">
        <v>4046</v>
      </c>
      <c r="AA271" s="241"/>
      <c r="AB271" s="241"/>
      <c r="AC271" s="241"/>
      <c r="AD271" s="524">
        <f>$AR$417</f>
        <v>51</v>
      </c>
      <c r="AE271" s="314">
        <f>$E$417</f>
        <v>7502.5000000000009</v>
      </c>
      <c r="AH271" s="480" t="s">
        <v>3639</v>
      </c>
      <c r="AK271" s="480" t="s">
        <v>2712</v>
      </c>
      <c r="AN271" s="480" t="s">
        <v>3641</v>
      </c>
      <c r="AQ271" s="480" t="s">
        <v>37</v>
      </c>
      <c r="AT271" s="480" t="s">
        <v>2731</v>
      </c>
      <c r="AW271" s="480" t="s">
        <v>17</v>
      </c>
      <c r="AZ271" s="480" t="s">
        <v>3628</v>
      </c>
      <c r="BC271" s="480" t="s">
        <v>2723</v>
      </c>
      <c r="BF271" s="480" t="s">
        <v>1345</v>
      </c>
      <c r="BI271" s="480" t="s">
        <v>694</v>
      </c>
      <c r="BN271" s="518" t="s">
        <v>2195</v>
      </c>
      <c r="BQ271" s="28">
        <v>213.6</v>
      </c>
      <c r="BR271" s="56">
        <v>1</v>
      </c>
      <c r="BT271" s="518" t="s">
        <v>1345</v>
      </c>
      <c r="BW271" s="28">
        <v>169.29999999999998</v>
      </c>
      <c r="BX271" s="56">
        <v>0</v>
      </c>
      <c r="BZ271" s="518" t="s">
        <v>3628</v>
      </c>
      <c r="CC271" s="28">
        <v>110.89999999999999</v>
      </c>
      <c r="CD271" s="56">
        <v>3</v>
      </c>
      <c r="CF271" s="518" t="s">
        <v>1649</v>
      </c>
      <c r="CI271" s="28">
        <v>5.5</v>
      </c>
      <c r="CJ271" s="56">
        <v>0</v>
      </c>
      <c r="CL271" s="518" t="s">
        <v>3628</v>
      </c>
      <c r="CO271" s="28">
        <v>539.65</v>
      </c>
      <c r="CP271" s="56">
        <v>3</v>
      </c>
      <c r="CR271" s="518" t="s">
        <v>23</v>
      </c>
      <c r="CU271" s="28">
        <v>146.80000000000001</v>
      </c>
      <c r="CV271" s="56">
        <v>0</v>
      </c>
      <c r="CX271" s="518" t="s">
        <v>2714</v>
      </c>
      <c r="DA271" s="28">
        <v>0</v>
      </c>
      <c r="DB271" s="56">
        <v>0</v>
      </c>
      <c r="DD271" s="518" t="s">
        <v>2195</v>
      </c>
      <c r="DG271" s="28">
        <v>212.2</v>
      </c>
      <c r="DH271" s="56">
        <v>0</v>
      </c>
      <c r="DJ271" s="518" t="s">
        <v>1345</v>
      </c>
      <c r="DM271" s="28">
        <v>174.5</v>
      </c>
      <c r="DN271" s="56">
        <v>3</v>
      </c>
      <c r="DP271" s="518" t="s">
        <v>141</v>
      </c>
      <c r="DS271" s="28">
        <v>240.5</v>
      </c>
      <c r="DT271" s="56">
        <v>0</v>
      </c>
      <c r="DV271" s="518" t="s">
        <v>686</v>
      </c>
      <c r="DW271"/>
      <c r="DY271" s="28">
        <v>240.79999999999998</v>
      </c>
      <c r="DZ271" s="56">
        <v>0</v>
      </c>
      <c r="EB271" s="518" t="s">
        <v>3628</v>
      </c>
      <c r="EE271" s="28">
        <v>600.79999999999995</v>
      </c>
      <c r="EF271" s="56">
        <v>0</v>
      </c>
      <c r="EH271" s="518" t="s">
        <v>1661</v>
      </c>
      <c r="EK271" s="28">
        <v>0</v>
      </c>
      <c r="EL271" s="56">
        <v>1</v>
      </c>
      <c r="EN271" s="518" t="s">
        <v>3639</v>
      </c>
      <c r="EQ271" s="28">
        <v>45</v>
      </c>
      <c r="ER271" s="56">
        <v>3</v>
      </c>
      <c r="ET271" s="518" t="s">
        <v>2714</v>
      </c>
      <c r="EW271" s="28">
        <v>339.75</v>
      </c>
      <c r="EX271" s="56">
        <v>2</v>
      </c>
      <c r="EZ271" s="518" t="s">
        <v>23</v>
      </c>
      <c r="FC271" s="28">
        <v>960.30000000000007</v>
      </c>
      <c r="FD271" s="56">
        <v>3</v>
      </c>
      <c r="FF271" s="518" t="s">
        <v>694</v>
      </c>
      <c r="FI271" s="28">
        <v>251.1</v>
      </c>
      <c r="FJ271" s="56">
        <v>3</v>
      </c>
      <c r="FL271" s="518" t="s">
        <v>658</v>
      </c>
      <c r="FO271" s="28">
        <v>429</v>
      </c>
      <c r="FP271" s="56">
        <v>3</v>
      </c>
      <c r="FR271" s="518" t="s">
        <v>2714</v>
      </c>
      <c r="FU271" s="28">
        <v>195.2</v>
      </c>
      <c r="FV271" s="56">
        <v>3</v>
      </c>
      <c r="FX271" s="480" t="s">
        <v>3637</v>
      </c>
      <c r="GA271" s="28">
        <v>194.20000000000002</v>
      </c>
      <c r="GB271" s="56">
        <v>0</v>
      </c>
      <c r="GD271" s="480" t="s">
        <v>141</v>
      </c>
      <c r="GG271" s="28">
        <v>389.6</v>
      </c>
      <c r="GH271" s="56">
        <v>0</v>
      </c>
    </row>
    <row r="272" spans="1:190" ht="16.5">
      <c r="A272" s="480"/>
      <c r="D272" s="28"/>
      <c r="E272" s="56"/>
      <c r="G272" s="480"/>
      <c r="J272" s="28"/>
      <c r="K272" s="56"/>
      <c r="M272" s="480"/>
      <c r="P272" s="28"/>
      <c r="Q272" s="56"/>
      <c r="S272" s="480"/>
      <c r="V272" s="28"/>
      <c r="W272" s="56"/>
      <c r="Y272" s="517" t="s">
        <v>3</v>
      </c>
      <c r="Z272" s="525" t="s">
        <v>3014</v>
      </c>
      <c r="AA272" s="241"/>
      <c r="AB272" s="241"/>
      <c r="AC272" s="241"/>
      <c r="AD272" s="524">
        <f>$AR$461</f>
        <v>45</v>
      </c>
      <c r="AE272" s="314">
        <f>$E$461</f>
        <v>7973</v>
      </c>
      <c r="AH272" s="480"/>
      <c r="AK272" s="480"/>
      <c r="AN272" s="480"/>
      <c r="AQ272" s="480"/>
      <c r="AT272" s="480"/>
      <c r="AW272" s="480"/>
      <c r="AZ272" s="480"/>
      <c r="BC272" s="480"/>
      <c r="BF272" s="480"/>
      <c r="BI272" s="480"/>
      <c r="BN272" s="518"/>
      <c r="BQ272" s="28"/>
      <c r="BR272" s="56"/>
      <c r="BT272" s="518"/>
      <c r="BW272" s="28"/>
      <c r="BX272" s="56"/>
      <c r="BZ272" s="518"/>
      <c r="CC272" s="28"/>
      <c r="CD272" s="56"/>
      <c r="CF272" s="518"/>
      <c r="CI272" s="28"/>
      <c r="CJ272" s="56"/>
      <c r="CL272" s="518"/>
      <c r="CO272" s="28"/>
      <c r="CP272" s="56"/>
      <c r="CR272" s="518"/>
      <c r="CU272" s="28"/>
      <c r="CV272" s="56"/>
      <c r="CX272" s="518"/>
      <c r="DA272" s="28"/>
      <c r="DB272" s="56"/>
      <c r="DD272" s="518"/>
      <c r="DG272" s="28"/>
      <c r="DH272" s="56"/>
      <c r="DJ272" s="518"/>
      <c r="DM272" s="28"/>
      <c r="DN272" s="56"/>
      <c r="DP272" s="518"/>
      <c r="DS272" s="28"/>
      <c r="DT272" s="56"/>
      <c r="DV272" s="518"/>
      <c r="DW272"/>
      <c r="DY272" s="28"/>
      <c r="DZ272" s="56"/>
      <c r="EB272" s="518"/>
      <c r="EE272" s="28"/>
      <c r="EF272" s="56"/>
      <c r="EH272" s="518"/>
      <c r="EK272" s="28"/>
      <c r="EL272" s="56"/>
      <c r="EN272" s="518"/>
      <c r="EQ272" s="28"/>
      <c r="ER272" s="56"/>
      <c r="ET272" s="518"/>
      <c r="EW272" s="28"/>
      <c r="EX272" s="56"/>
      <c r="EZ272" s="518"/>
      <c r="FC272" s="28"/>
      <c r="FD272" s="56"/>
      <c r="FF272" s="518"/>
      <c r="FI272" s="28"/>
      <c r="FJ272" s="56"/>
      <c r="FL272" s="518"/>
      <c r="FO272" s="28"/>
      <c r="FP272" s="56"/>
      <c r="FR272" s="518"/>
      <c r="FU272" s="28"/>
      <c r="FV272" s="56"/>
      <c r="FX272" s="480"/>
      <c r="GA272" s="28"/>
      <c r="GB272" s="56"/>
      <c r="GD272" s="480"/>
      <c r="GG272" s="28"/>
      <c r="GH272" s="56"/>
    </row>
    <row r="273" spans="1:190" ht="16.5">
      <c r="A273" s="480" t="s">
        <v>3652</v>
      </c>
      <c r="D273" s="28">
        <f>'Punten per wedstrijd'!J275</f>
        <v>629.80000000000007</v>
      </c>
      <c r="E273" s="56">
        <v>2</v>
      </c>
      <c r="G273" s="480" t="s">
        <v>37</v>
      </c>
      <c r="J273" s="28">
        <f>'Punten per wedstrijd'!J261</f>
        <v>508.3</v>
      </c>
      <c r="K273" s="56">
        <v>3</v>
      </c>
      <c r="M273" s="480" t="s">
        <v>3637</v>
      </c>
      <c r="P273" s="28">
        <f>'Punten per wedstrijd'!N62</f>
        <v>526.4</v>
      </c>
      <c r="Q273" s="56">
        <v>2</v>
      </c>
      <c r="S273" s="480" t="s">
        <v>2849</v>
      </c>
      <c r="V273" s="28">
        <f>'Punten per wedstrijd'!N17</f>
        <v>485.3</v>
      </c>
      <c r="W273" s="56">
        <v>0</v>
      </c>
      <c r="Y273" s="517" t="s">
        <v>5</v>
      </c>
      <c r="Z273" s="525" t="s">
        <v>4069</v>
      </c>
      <c r="AA273" s="241"/>
      <c r="AB273" s="241"/>
      <c r="AC273" s="241"/>
      <c r="AD273" s="524">
        <f>$AR$457</f>
        <v>44</v>
      </c>
      <c r="AE273" s="314">
        <f>$E$457</f>
        <v>6950.6000000000013</v>
      </c>
      <c r="AH273" s="480" t="s">
        <v>686</v>
      </c>
      <c r="AK273" s="480" t="s">
        <v>3637</v>
      </c>
      <c r="AN273" s="480" t="s">
        <v>3635</v>
      </c>
      <c r="AQ273" s="480" t="s">
        <v>2195</v>
      </c>
      <c r="AT273" s="480" t="s">
        <v>2833</v>
      </c>
      <c r="AW273" s="480" t="s">
        <v>2731</v>
      </c>
      <c r="AZ273" s="480" t="s">
        <v>3635</v>
      </c>
      <c r="BC273" s="480" t="s">
        <v>3637</v>
      </c>
      <c r="BF273" s="480" t="s">
        <v>2730</v>
      </c>
      <c r="BI273" s="480" t="s">
        <v>3641</v>
      </c>
      <c r="BN273" s="518" t="s">
        <v>153</v>
      </c>
      <c r="BQ273" s="28">
        <v>460</v>
      </c>
      <c r="BR273" s="56">
        <v>3</v>
      </c>
      <c r="BT273" s="518" t="s">
        <v>1655</v>
      </c>
      <c r="BW273" s="28">
        <v>199.5</v>
      </c>
      <c r="BX273" s="56">
        <v>0</v>
      </c>
      <c r="BZ273" s="518" t="s">
        <v>3652</v>
      </c>
      <c r="CC273" s="28">
        <v>103.5</v>
      </c>
      <c r="CD273" s="56">
        <v>2</v>
      </c>
      <c r="CF273" s="518" t="s">
        <v>3628</v>
      </c>
      <c r="CI273" s="28">
        <v>42.599999999999994</v>
      </c>
      <c r="CJ273" s="56">
        <v>0</v>
      </c>
      <c r="CL273" s="518" t="s">
        <v>694</v>
      </c>
      <c r="CO273" s="28">
        <v>418.6</v>
      </c>
      <c r="CP273" s="56">
        <v>0</v>
      </c>
      <c r="CR273" s="518" t="s">
        <v>3635</v>
      </c>
      <c r="CU273" s="28">
        <v>134.9</v>
      </c>
      <c r="CV273" s="56">
        <v>0</v>
      </c>
      <c r="CX273" s="518" t="s">
        <v>686</v>
      </c>
      <c r="DA273" s="28">
        <v>14.8</v>
      </c>
      <c r="DB273" s="56">
        <v>0</v>
      </c>
      <c r="DD273" s="518" t="s">
        <v>37</v>
      </c>
      <c r="DG273" s="28">
        <v>216.1</v>
      </c>
      <c r="DH273" s="56">
        <v>1</v>
      </c>
      <c r="DJ273" s="518" t="s">
        <v>1649</v>
      </c>
      <c r="DM273" s="28">
        <v>77.8</v>
      </c>
      <c r="DN273" s="56">
        <v>0</v>
      </c>
      <c r="DP273" s="518" t="s">
        <v>694</v>
      </c>
      <c r="DS273" s="28">
        <v>348</v>
      </c>
      <c r="DT273" s="56">
        <v>1</v>
      </c>
      <c r="DV273" s="518" t="s">
        <v>2717</v>
      </c>
      <c r="DW273"/>
      <c r="DY273" s="28">
        <v>521.6</v>
      </c>
      <c r="DZ273" s="56">
        <v>1</v>
      </c>
      <c r="EB273" s="518" t="s">
        <v>2714</v>
      </c>
      <c r="EE273" s="28">
        <v>709.6</v>
      </c>
      <c r="EF273" s="56">
        <v>3</v>
      </c>
      <c r="EH273" s="518" t="s">
        <v>2730</v>
      </c>
      <c r="EK273" s="28">
        <v>22</v>
      </c>
      <c r="EL273" s="56">
        <v>3</v>
      </c>
      <c r="EN273" s="518" t="s">
        <v>2833</v>
      </c>
      <c r="EQ273" s="28">
        <v>5.6</v>
      </c>
      <c r="ER273" s="56">
        <v>0</v>
      </c>
      <c r="ET273" s="518" t="s">
        <v>2195</v>
      </c>
      <c r="EW273" s="28">
        <v>483.04999999999995</v>
      </c>
      <c r="EX273" s="56">
        <v>2</v>
      </c>
      <c r="EZ273" s="518" t="s">
        <v>2712</v>
      </c>
      <c r="FC273" s="28">
        <v>685.8</v>
      </c>
      <c r="FD273" s="56">
        <v>0</v>
      </c>
      <c r="FF273" s="518" t="s">
        <v>2731</v>
      </c>
      <c r="FI273" s="28">
        <v>479</v>
      </c>
      <c r="FJ273" s="56">
        <v>3</v>
      </c>
      <c r="FL273" s="518" t="s">
        <v>3635</v>
      </c>
      <c r="FO273" s="28">
        <v>299.10000000000002</v>
      </c>
      <c r="FP273" s="56">
        <v>0</v>
      </c>
      <c r="FR273" s="518" t="s">
        <v>17</v>
      </c>
      <c r="FU273" s="28">
        <v>68.600000000000009</v>
      </c>
      <c r="FV273" s="56">
        <v>0</v>
      </c>
      <c r="FX273" s="480" t="s">
        <v>141</v>
      </c>
      <c r="GA273" s="28">
        <v>284.89999999999998</v>
      </c>
      <c r="GB273" s="56">
        <v>3</v>
      </c>
      <c r="GD273" s="480" t="s">
        <v>1654</v>
      </c>
      <c r="GG273" s="28">
        <v>287.10000000000002</v>
      </c>
      <c r="GH273" s="56">
        <v>0</v>
      </c>
    </row>
    <row r="274" spans="1:190" ht="16.5">
      <c r="A274" s="480" t="s">
        <v>162</v>
      </c>
      <c r="D274" s="28">
        <f>'Punten per wedstrijd'!J189</f>
        <v>576.20000000000016</v>
      </c>
      <c r="E274" s="56">
        <v>1</v>
      </c>
      <c r="G274" s="480" t="s">
        <v>3639</v>
      </c>
      <c r="J274" s="28">
        <f>'Punten per wedstrijd'!J213</f>
        <v>60.600000000000009</v>
      </c>
      <c r="K274" s="56">
        <v>0</v>
      </c>
      <c r="M274" s="480" t="s">
        <v>3652</v>
      </c>
      <c r="P274" s="28">
        <f>'Punten per wedstrijd'!N135</f>
        <v>523.5</v>
      </c>
      <c r="Q274" s="56">
        <v>1</v>
      </c>
      <c r="S274" s="480" t="s">
        <v>686</v>
      </c>
      <c r="V274" s="28">
        <f>'Punten per wedstrijd'!N119</f>
        <v>743</v>
      </c>
      <c r="W274" s="56">
        <v>3</v>
      </c>
      <c r="Y274" s="517" t="s">
        <v>7</v>
      </c>
      <c r="Z274" s="525" t="s">
        <v>1782</v>
      </c>
      <c r="AA274" s="241"/>
      <c r="AB274" s="241"/>
      <c r="AC274" s="241"/>
      <c r="AD274" s="524">
        <f>$AR$337</f>
        <v>43</v>
      </c>
      <c r="AE274" s="314">
        <f>$E$337</f>
        <v>7624.0000000000009</v>
      </c>
      <c r="AH274" s="480" t="s">
        <v>162</v>
      </c>
      <c r="AK274" s="480" t="s">
        <v>686</v>
      </c>
      <c r="AN274" s="480" t="s">
        <v>1661</v>
      </c>
      <c r="AQ274" s="480" t="s">
        <v>1655</v>
      </c>
      <c r="AT274" s="480" t="s">
        <v>3637</v>
      </c>
      <c r="AW274" s="480" t="s">
        <v>1655</v>
      </c>
      <c r="AZ274" s="480" t="s">
        <v>2714</v>
      </c>
      <c r="BC274" s="480" t="s">
        <v>2730</v>
      </c>
      <c r="BF274" s="480" t="s">
        <v>2714</v>
      </c>
      <c r="BI274" s="480" t="s">
        <v>141</v>
      </c>
      <c r="BN274" s="518" t="s">
        <v>1654</v>
      </c>
      <c r="BQ274" s="28">
        <v>361.4</v>
      </c>
      <c r="BR274" s="56">
        <v>0</v>
      </c>
      <c r="BT274" s="518" t="s">
        <v>2714</v>
      </c>
      <c r="BW274" s="28">
        <v>390.7</v>
      </c>
      <c r="BX274" s="56">
        <v>3</v>
      </c>
      <c r="BZ274" s="518" t="s">
        <v>2712</v>
      </c>
      <c r="CC274" s="28">
        <v>89.1</v>
      </c>
      <c r="CD274" s="56">
        <v>1</v>
      </c>
      <c r="CF274" s="518" t="s">
        <v>3639</v>
      </c>
      <c r="CI274" s="28">
        <v>74.199999999999989</v>
      </c>
      <c r="CJ274" s="56">
        <v>3</v>
      </c>
      <c r="CL274" s="518" t="s">
        <v>2730</v>
      </c>
      <c r="CO274" s="28">
        <v>758.30000000000007</v>
      </c>
      <c r="CP274" s="56">
        <v>3</v>
      </c>
      <c r="CR274" s="518" t="s">
        <v>658</v>
      </c>
      <c r="CU274" s="28">
        <v>251.39999999999998</v>
      </c>
      <c r="CV274" s="56">
        <v>3</v>
      </c>
      <c r="CX274" s="518" t="s">
        <v>1655</v>
      </c>
      <c r="DA274" s="28">
        <v>83.800000000000011</v>
      </c>
      <c r="DB274" s="56">
        <v>3</v>
      </c>
      <c r="DD274" s="518" t="s">
        <v>2210</v>
      </c>
      <c r="DG274" s="28">
        <v>246.6</v>
      </c>
      <c r="DH274" s="56">
        <v>2</v>
      </c>
      <c r="DJ274" s="518" t="s">
        <v>3652</v>
      </c>
      <c r="DM274" s="28">
        <v>145.89999999999998</v>
      </c>
      <c r="DN274" s="56">
        <v>3</v>
      </c>
      <c r="DP274" s="518" t="s">
        <v>2723</v>
      </c>
      <c r="DS274" s="28">
        <v>349.7</v>
      </c>
      <c r="DT274" s="56">
        <v>2</v>
      </c>
      <c r="DV274" s="518" t="s">
        <v>3637</v>
      </c>
      <c r="DW274"/>
      <c r="DY274" s="28">
        <v>600.80000000000007</v>
      </c>
      <c r="DZ274" s="56">
        <v>2</v>
      </c>
      <c r="EB274" s="518" t="s">
        <v>2717</v>
      </c>
      <c r="EE274" s="28">
        <v>228.10000000000002</v>
      </c>
      <c r="EF274" s="56">
        <v>0</v>
      </c>
      <c r="EH274" s="518" t="s">
        <v>1655</v>
      </c>
      <c r="EK274" s="28">
        <v>0</v>
      </c>
      <c r="EL274" s="56">
        <v>0</v>
      </c>
      <c r="EN274" s="518" t="s">
        <v>1649</v>
      </c>
      <c r="EQ274" s="28">
        <v>41</v>
      </c>
      <c r="ER274" s="56">
        <v>3</v>
      </c>
      <c r="ET274" s="518" t="s">
        <v>3641</v>
      </c>
      <c r="EW274" s="28">
        <v>424.7</v>
      </c>
      <c r="EX274" s="56">
        <v>1</v>
      </c>
      <c r="EZ274" s="518" t="s">
        <v>2723</v>
      </c>
      <c r="FC274" s="28">
        <v>930.1</v>
      </c>
      <c r="FD274" s="56">
        <v>3</v>
      </c>
      <c r="FF274" s="518" t="s">
        <v>3641</v>
      </c>
      <c r="FI274" s="28">
        <v>241.3</v>
      </c>
      <c r="FJ274" s="56">
        <v>0</v>
      </c>
      <c r="FL274" s="518" t="s">
        <v>3639</v>
      </c>
      <c r="FO274" s="28">
        <v>637.4</v>
      </c>
      <c r="FP274" s="56">
        <v>3</v>
      </c>
      <c r="FR274" s="518" t="s">
        <v>2712</v>
      </c>
      <c r="FU274" s="28">
        <v>325.5</v>
      </c>
      <c r="FV274" s="56">
        <v>3</v>
      </c>
      <c r="FX274" s="480" t="s">
        <v>23</v>
      </c>
      <c r="GA274" s="28">
        <v>170.90000000000003</v>
      </c>
      <c r="GB274" s="56">
        <v>0</v>
      </c>
      <c r="GD274" s="480" t="s">
        <v>2210</v>
      </c>
      <c r="GG274" s="28">
        <v>594.29999999999995</v>
      </c>
      <c r="GH274" s="56">
        <v>3</v>
      </c>
    </row>
    <row r="275" spans="1:190" ht="16.5">
      <c r="A275" s="480"/>
      <c r="D275" s="28"/>
      <c r="E275" s="56"/>
      <c r="G275" s="480"/>
      <c r="J275" s="28"/>
      <c r="K275" s="56"/>
      <c r="M275" s="480"/>
      <c r="P275" s="28"/>
      <c r="Q275" s="56"/>
      <c r="S275" s="480"/>
      <c r="V275" s="28"/>
      <c r="W275" s="56"/>
      <c r="Y275" s="517" t="s">
        <v>8</v>
      </c>
      <c r="Z275" s="525" t="s">
        <v>4036</v>
      </c>
      <c r="AA275" s="241"/>
      <c r="AB275" s="241"/>
      <c r="AC275" s="241"/>
      <c r="AD275" s="524">
        <f>$AR$400</f>
        <v>43</v>
      </c>
      <c r="AE275" s="314">
        <f>$E$400</f>
        <v>7372.9000000000005</v>
      </c>
      <c r="AH275" s="480"/>
      <c r="AK275" s="480"/>
      <c r="AN275" s="480"/>
      <c r="AQ275" s="480"/>
      <c r="AT275" s="480"/>
      <c r="AW275" s="480"/>
      <c r="AZ275" s="480"/>
      <c r="BC275" s="480"/>
      <c r="BF275" s="480"/>
      <c r="BI275" s="480"/>
      <c r="BN275" s="518"/>
      <c r="BQ275" s="28"/>
      <c r="BR275" s="56"/>
      <c r="BT275" s="518"/>
      <c r="BW275" s="28"/>
      <c r="BX275" s="56"/>
      <c r="BZ275" s="518"/>
      <c r="CC275" s="28"/>
      <c r="CD275" s="56"/>
      <c r="CF275" s="518"/>
      <c r="CI275" s="28"/>
      <c r="CJ275" s="56"/>
      <c r="CL275" s="518"/>
      <c r="CO275" s="28"/>
      <c r="CP275" s="56"/>
      <c r="CR275" s="518"/>
      <c r="CU275" s="28"/>
      <c r="CV275" s="56"/>
      <c r="CX275" s="518"/>
      <c r="DA275" s="28"/>
      <c r="DB275" s="56"/>
      <c r="DD275" s="518"/>
      <c r="DG275" s="28"/>
      <c r="DH275" s="56"/>
      <c r="DJ275" s="518"/>
      <c r="DM275" s="28"/>
      <c r="DN275" s="56"/>
      <c r="DP275" s="518"/>
      <c r="DS275" s="28"/>
      <c r="DT275" s="56"/>
      <c r="DV275" s="518"/>
      <c r="DW275"/>
      <c r="DY275" s="28"/>
      <c r="DZ275" s="56"/>
      <c r="EB275" s="518"/>
      <c r="EE275" s="28"/>
      <c r="EF275" s="56"/>
      <c r="EH275" s="518"/>
      <c r="EK275" s="28"/>
      <c r="EL275" s="56"/>
      <c r="EN275" s="518"/>
      <c r="EQ275" s="28"/>
      <c r="ER275" s="56"/>
      <c r="ET275" s="518"/>
      <c r="EW275" s="28"/>
      <c r="EX275" s="56"/>
      <c r="EZ275" s="518"/>
      <c r="FC275" s="28"/>
      <c r="FD275" s="56"/>
      <c r="FF275" s="518"/>
      <c r="FI275" s="28"/>
      <c r="FJ275" s="56"/>
      <c r="FL275" s="518"/>
      <c r="FO275" s="28"/>
      <c r="FP275" s="56"/>
      <c r="FR275" s="518"/>
      <c r="FU275" s="28"/>
      <c r="FV275" s="56"/>
      <c r="FX275" s="480"/>
      <c r="GA275" s="28"/>
      <c r="GB275" s="56"/>
      <c r="GD275" s="480"/>
      <c r="GG275" s="28"/>
      <c r="GH275" s="56"/>
    </row>
    <row r="276" spans="1:190" ht="16.5">
      <c r="A276" s="480" t="s">
        <v>1655</v>
      </c>
      <c r="D276" s="28">
        <f>'Punten per wedstrijd'!J280</f>
        <v>655.5</v>
      </c>
      <c r="E276" s="56">
        <v>3</v>
      </c>
      <c r="G276" s="480" t="s">
        <v>1345</v>
      </c>
      <c r="J276" s="28">
        <f>'Punten per wedstrijd'!J224</f>
        <v>456.59999999999997</v>
      </c>
      <c r="K276" s="56">
        <v>1</v>
      </c>
      <c r="M276" s="480" t="s">
        <v>162</v>
      </c>
      <c r="P276" s="28">
        <f>'Punten per wedstrijd'!N49</f>
        <v>451.6</v>
      </c>
      <c r="Q276" s="56">
        <v>0</v>
      </c>
      <c r="S276" s="480" t="s">
        <v>153</v>
      </c>
      <c r="V276" s="28">
        <f>'Punten per wedstrijd'!N23</f>
        <v>686</v>
      </c>
      <c r="W276" s="56">
        <v>3</v>
      </c>
      <c r="Y276" s="517" t="s">
        <v>10</v>
      </c>
      <c r="Z276" s="525" t="s">
        <v>4020</v>
      </c>
      <c r="AA276" s="241"/>
      <c r="AB276" s="241"/>
      <c r="AC276" s="241"/>
      <c r="AD276" s="524">
        <f>$AR$376</f>
        <v>41</v>
      </c>
      <c r="AE276" s="314">
        <f>$E$376</f>
        <v>7480.8</v>
      </c>
      <c r="AH276" s="480" t="s">
        <v>3635</v>
      </c>
      <c r="AK276" s="480" t="s">
        <v>658</v>
      </c>
      <c r="AN276" s="480" t="s">
        <v>686</v>
      </c>
      <c r="AQ276" s="480" t="s">
        <v>3639</v>
      </c>
      <c r="AT276" s="480" t="s">
        <v>1342</v>
      </c>
      <c r="AW276" s="480" t="s">
        <v>2195</v>
      </c>
      <c r="AZ276" s="480" t="s">
        <v>17</v>
      </c>
      <c r="BC276" s="480" t="s">
        <v>1654</v>
      </c>
      <c r="BF276" s="480" t="s">
        <v>1649</v>
      </c>
      <c r="BI276" s="480" t="s">
        <v>3628</v>
      </c>
      <c r="BN276" s="518" t="s">
        <v>686</v>
      </c>
      <c r="BQ276" s="28">
        <v>195.6</v>
      </c>
      <c r="BR276" s="56">
        <v>3</v>
      </c>
      <c r="BT276" s="518" t="s">
        <v>2731</v>
      </c>
      <c r="BW276" s="28">
        <v>180.3</v>
      </c>
      <c r="BX276" s="56">
        <v>0</v>
      </c>
      <c r="BZ276" s="518" t="s">
        <v>1342</v>
      </c>
      <c r="CC276" s="28">
        <v>135.5</v>
      </c>
      <c r="CD276" s="56">
        <v>3</v>
      </c>
      <c r="CF276" s="518" t="s">
        <v>2849</v>
      </c>
      <c r="CI276" s="28">
        <v>123.7</v>
      </c>
      <c r="CJ276" s="56">
        <v>3</v>
      </c>
      <c r="CL276" s="518" t="s">
        <v>3636</v>
      </c>
      <c r="CO276" s="28">
        <v>610.35</v>
      </c>
      <c r="CP276" s="56">
        <v>1</v>
      </c>
      <c r="CR276" s="518" t="s">
        <v>2731</v>
      </c>
      <c r="CU276" s="28">
        <v>175.9</v>
      </c>
      <c r="CV276" s="56">
        <v>2</v>
      </c>
      <c r="CX276" s="518" t="s">
        <v>2723</v>
      </c>
      <c r="DA276" s="28">
        <v>69.3</v>
      </c>
      <c r="DB276" s="56">
        <v>3</v>
      </c>
      <c r="DD276" s="518" t="s">
        <v>141</v>
      </c>
      <c r="DG276" s="28">
        <v>63</v>
      </c>
      <c r="DH276" s="56">
        <v>0</v>
      </c>
      <c r="DJ276" s="518" t="s">
        <v>658</v>
      </c>
      <c r="DM276" s="28">
        <v>117.5</v>
      </c>
      <c r="DN276" s="56">
        <v>0</v>
      </c>
      <c r="DP276" s="518" t="s">
        <v>37</v>
      </c>
      <c r="DS276" s="28">
        <v>365</v>
      </c>
      <c r="DT276" s="56">
        <v>1</v>
      </c>
      <c r="DV276" s="518" t="s">
        <v>141</v>
      </c>
      <c r="DW276"/>
      <c r="DY276" s="28">
        <v>425.4</v>
      </c>
      <c r="DZ276" s="56">
        <v>1</v>
      </c>
      <c r="EB276" s="518" t="s">
        <v>3652</v>
      </c>
      <c r="EE276" s="28">
        <v>606.20000000000005</v>
      </c>
      <c r="EF276" s="56">
        <v>2</v>
      </c>
      <c r="EH276" s="518" t="s">
        <v>153</v>
      </c>
      <c r="EK276" s="28">
        <v>74.099999999999994</v>
      </c>
      <c r="EL276" s="56">
        <v>3</v>
      </c>
      <c r="EN276" s="518" t="s">
        <v>2210</v>
      </c>
      <c r="EQ276" s="28">
        <v>21</v>
      </c>
      <c r="ER276" s="56">
        <v>1</v>
      </c>
      <c r="ET276" s="518" t="s">
        <v>2723</v>
      </c>
      <c r="EW276" s="28">
        <v>499.6</v>
      </c>
      <c r="EX276" s="56">
        <v>1</v>
      </c>
      <c r="EZ276" s="518" t="s">
        <v>2833</v>
      </c>
      <c r="FC276" s="28">
        <v>208.3</v>
      </c>
      <c r="FD276" s="56">
        <v>0</v>
      </c>
      <c r="FF276" s="518" t="s">
        <v>658</v>
      </c>
      <c r="FI276" s="28">
        <v>185.5</v>
      </c>
      <c r="FJ276" s="56">
        <v>1</v>
      </c>
      <c r="FL276" s="518" t="s">
        <v>2210</v>
      </c>
      <c r="FO276" s="28">
        <v>383</v>
      </c>
      <c r="FP276" s="56">
        <v>2</v>
      </c>
      <c r="FR276" s="518" t="s">
        <v>3636</v>
      </c>
      <c r="FU276" s="28">
        <v>453.6</v>
      </c>
      <c r="FV276" s="56">
        <v>2</v>
      </c>
      <c r="FX276" s="480" t="s">
        <v>2712</v>
      </c>
      <c r="GA276" s="28">
        <v>301.5</v>
      </c>
      <c r="GB276" s="56">
        <v>3</v>
      </c>
      <c r="GD276" s="480" t="s">
        <v>3639</v>
      </c>
      <c r="GG276" s="28">
        <v>739</v>
      </c>
      <c r="GH276" s="56">
        <v>3</v>
      </c>
    </row>
    <row r="277" spans="1:190" ht="16.5">
      <c r="A277" s="480" t="s">
        <v>153</v>
      </c>
      <c r="D277" s="28">
        <f>'Punten per wedstrijd'!J163</f>
        <v>306.59999999999997</v>
      </c>
      <c r="E277" s="56">
        <v>0</v>
      </c>
      <c r="G277" s="480" t="s">
        <v>2714</v>
      </c>
      <c r="J277" s="28">
        <f>'Punten per wedstrijd'!J225</f>
        <v>596.29999999999995</v>
      </c>
      <c r="K277" s="56">
        <v>2</v>
      </c>
      <c r="M277" s="480" t="s">
        <v>1342</v>
      </c>
      <c r="P277" s="28">
        <f>'Punten per wedstrijd'!N16</f>
        <v>736.7</v>
      </c>
      <c r="Q277" s="56">
        <v>3</v>
      </c>
      <c r="S277" s="480" t="s">
        <v>2203</v>
      </c>
      <c r="V277" s="28">
        <f>'Punten per wedstrijd'!N71</f>
        <v>439.2</v>
      </c>
      <c r="W277" s="56">
        <v>0</v>
      </c>
      <c r="Y277" s="519" t="s">
        <v>12</v>
      </c>
      <c r="Z277" s="546" t="s">
        <v>4035</v>
      </c>
      <c r="AA277" s="541"/>
      <c r="AB277" s="541"/>
      <c r="AC277" s="541"/>
      <c r="AD277" s="543">
        <f>$AR$394</f>
        <v>39</v>
      </c>
      <c r="AE277" s="544">
        <f>$E$394</f>
        <v>6853.5999999999995</v>
      </c>
      <c r="AH277" s="480" t="s">
        <v>2731</v>
      </c>
      <c r="AK277" s="480" t="s">
        <v>3641</v>
      </c>
      <c r="AN277" s="480" t="s">
        <v>2714</v>
      </c>
      <c r="AQ277" s="480" t="s">
        <v>1649</v>
      </c>
      <c r="AT277" s="480" t="s">
        <v>3652</v>
      </c>
      <c r="AW277" s="480" t="s">
        <v>2723</v>
      </c>
      <c r="AZ277" s="480" t="s">
        <v>3636</v>
      </c>
      <c r="BC277" s="480" t="s">
        <v>2721</v>
      </c>
      <c r="BF277" s="480" t="s">
        <v>1654</v>
      </c>
      <c r="BI277" s="480" t="s">
        <v>2721</v>
      </c>
      <c r="BN277" s="518" t="s">
        <v>2833</v>
      </c>
      <c r="BQ277" s="28">
        <v>141.6</v>
      </c>
      <c r="BR277" s="56">
        <v>0</v>
      </c>
      <c r="BT277" s="518" t="s">
        <v>153</v>
      </c>
      <c r="BW277" s="28">
        <v>455.5</v>
      </c>
      <c r="BX277" s="56">
        <v>3</v>
      </c>
      <c r="BZ277" s="518" t="s">
        <v>2730</v>
      </c>
      <c r="CC277" s="28">
        <v>83.5</v>
      </c>
      <c r="CD277" s="56">
        <v>0</v>
      </c>
      <c r="CF277" s="518" t="s">
        <v>17</v>
      </c>
      <c r="CI277" s="28">
        <v>39</v>
      </c>
      <c r="CJ277" s="56">
        <v>0</v>
      </c>
      <c r="CL277" s="518" t="s">
        <v>2731</v>
      </c>
      <c r="CO277" s="28">
        <v>683.44999999999993</v>
      </c>
      <c r="CP277" s="56">
        <v>2</v>
      </c>
      <c r="CR277" s="518" t="s">
        <v>2717</v>
      </c>
      <c r="CU277" s="28">
        <v>166.79999999999998</v>
      </c>
      <c r="CV277" s="56">
        <v>1</v>
      </c>
      <c r="CX277" s="518" t="s">
        <v>3652</v>
      </c>
      <c r="DA277" s="28">
        <v>0</v>
      </c>
      <c r="DB277" s="56">
        <v>0</v>
      </c>
      <c r="DD277" s="518" t="s">
        <v>658</v>
      </c>
      <c r="DG277" s="28">
        <v>201.20000000000002</v>
      </c>
      <c r="DH277" s="56">
        <v>3</v>
      </c>
      <c r="DJ277" s="518" t="s">
        <v>2731</v>
      </c>
      <c r="DM277" s="28">
        <v>213.3</v>
      </c>
      <c r="DN277" s="56">
        <v>3</v>
      </c>
      <c r="DP277" s="518" t="s">
        <v>3635</v>
      </c>
      <c r="DS277" s="28">
        <v>392.4</v>
      </c>
      <c r="DT277" s="56">
        <v>2</v>
      </c>
      <c r="DV277" s="518" t="s">
        <v>37</v>
      </c>
      <c r="DW277"/>
      <c r="DY277" s="28">
        <v>477.79999999999995</v>
      </c>
      <c r="DZ277" s="56">
        <v>2</v>
      </c>
      <c r="EB277" s="518" t="s">
        <v>3639</v>
      </c>
      <c r="EE277" s="28">
        <v>555.39999999999986</v>
      </c>
      <c r="EF277" s="56">
        <v>1</v>
      </c>
      <c r="EH277" s="518" t="s">
        <v>686</v>
      </c>
      <c r="EK277" s="28">
        <v>18</v>
      </c>
      <c r="EL277" s="56">
        <v>0</v>
      </c>
      <c r="EN277" s="518" t="s">
        <v>17</v>
      </c>
      <c r="EQ277" s="28">
        <v>22.5</v>
      </c>
      <c r="ER277" s="56">
        <v>2</v>
      </c>
      <c r="ET277" s="518" t="s">
        <v>2730</v>
      </c>
      <c r="EW277" s="28">
        <v>550.20000000000005</v>
      </c>
      <c r="EX277" s="56">
        <v>2</v>
      </c>
      <c r="EZ277" s="518" t="s">
        <v>153</v>
      </c>
      <c r="FC277" s="28">
        <v>363.8</v>
      </c>
      <c r="FD277" s="56">
        <v>3</v>
      </c>
      <c r="FF277" s="518" t="s">
        <v>162</v>
      </c>
      <c r="FI277" s="28">
        <v>210</v>
      </c>
      <c r="FJ277" s="56">
        <v>2</v>
      </c>
      <c r="FL277" s="518" t="s">
        <v>3636</v>
      </c>
      <c r="FO277" s="28">
        <v>320.60000000000002</v>
      </c>
      <c r="FP277" s="56">
        <v>1</v>
      </c>
      <c r="FR277" s="518" t="s">
        <v>2833</v>
      </c>
      <c r="FU277" s="28">
        <v>403</v>
      </c>
      <c r="FV277" s="56">
        <v>1</v>
      </c>
      <c r="FX277" s="480" t="s">
        <v>153</v>
      </c>
      <c r="GA277" s="28">
        <v>237.1</v>
      </c>
      <c r="GB277" s="56">
        <v>0</v>
      </c>
      <c r="GD277" s="480" t="s">
        <v>2712</v>
      </c>
      <c r="GG277" s="28">
        <v>576</v>
      </c>
      <c r="GH277" s="56">
        <v>0</v>
      </c>
    </row>
    <row r="278" spans="1:190" ht="16.5">
      <c r="A278" s="480"/>
      <c r="D278" s="28"/>
      <c r="E278" s="56"/>
      <c r="G278" s="480"/>
      <c r="J278" s="28"/>
      <c r="K278" s="56"/>
      <c r="M278" s="480"/>
      <c r="P278" s="28"/>
      <c r="Q278" s="56"/>
      <c r="S278" s="480"/>
      <c r="V278" s="28"/>
      <c r="W278" s="56"/>
      <c r="Y278" s="517" t="s">
        <v>14</v>
      </c>
      <c r="Z278" s="525" t="s">
        <v>4061</v>
      </c>
      <c r="AA278" s="241"/>
      <c r="AB278" s="241"/>
      <c r="AC278" s="241"/>
      <c r="AD278" s="524">
        <f>$AR$447</f>
        <v>38</v>
      </c>
      <c r="AE278" s="314">
        <f>$E$447</f>
        <v>7731.7</v>
      </c>
      <c r="AH278" s="480"/>
      <c r="AK278" s="480"/>
      <c r="AN278" s="480"/>
      <c r="AQ278" s="480"/>
      <c r="AT278" s="480"/>
      <c r="AW278" s="480"/>
      <c r="AZ278" s="480"/>
      <c r="BC278" s="480"/>
      <c r="BF278" s="480"/>
      <c r="BI278" s="480"/>
      <c r="BN278" s="518"/>
      <c r="BQ278" s="28"/>
      <c r="BR278" s="56"/>
      <c r="BT278" s="518"/>
      <c r="BW278" s="28"/>
      <c r="BX278" s="56"/>
      <c r="BZ278" s="518"/>
      <c r="CC278" s="28"/>
      <c r="CD278" s="56"/>
      <c r="CF278" s="518"/>
      <c r="CI278" s="28"/>
      <c r="CJ278" s="56"/>
      <c r="CL278" s="518"/>
      <c r="CO278" s="28"/>
      <c r="CP278" s="56"/>
      <c r="CR278" s="518"/>
      <c r="CU278" s="28"/>
      <c r="CV278" s="56"/>
      <c r="CX278" s="518"/>
      <c r="DA278" s="28"/>
      <c r="DB278" s="56"/>
      <c r="DD278" s="518"/>
      <c r="DG278" s="28"/>
      <c r="DH278" s="56"/>
      <c r="DJ278" s="518"/>
      <c r="DM278" s="28"/>
      <c r="DN278" s="56"/>
      <c r="DP278" s="518"/>
      <c r="DS278" s="28"/>
      <c r="DT278" s="56"/>
      <c r="DV278" s="518"/>
      <c r="DW278"/>
      <c r="DY278" s="28"/>
      <c r="DZ278" s="56"/>
      <c r="EB278" s="518"/>
      <c r="EE278" s="28"/>
      <c r="EF278" s="56"/>
      <c r="EH278" s="518"/>
      <c r="EK278" s="28"/>
      <c r="EL278" s="56"/>
      <c r="EN278" s="518"/>
      <c r="EQ278" s="28"/>
      <c r="ER278" s="56"/>
      <c r="ET278" s="518"/>
      <c r="EW278" s="28"/>
      <c r="EX278" s="56"/>
      <c r="EZ278" s="518"/>
      <c r="FC278" s="28"/>
      <c r="FD278" s="56"/>
      <c r="FF278" s="518"/>
      <c r="FI278" s="28"/>
      <c r="FJ278" s="56"/>
      <c r="FL278" s="518"/>
      <c r="FO278" s="28"/>
      <c r="FP278" s="56"/>
      <c r="FR278" s="518"/>
      <c r="FU278" s="28"/>
      <c r="FV278" s="56"/>
      <c r="FX278" s="480"/>
      <c r="GA278" s="28"/>
      <c r="GB278" s="56"/>
      <c r="GD278" s="480"/>
      <c r="GG278" s="28"/>
      <c r="GH278" s="56"/>
    </row>
    <row r="279" spans="1:190" ht="16.5">
      <c r="A279" s="480" t="s">
        <v>694</v>
      </c>
      <c r="D279" s="28">
        <f>'Punten per wedstrijd'!J256</f>
        <v>202.1</v>
      </c>
      <c r="E279" s="56">
        <v>0</v>
      </c>
      <c r="G279" s="480" t="s">
        <v>3641</v>
      </c>
      <c r="J279" s="28">
        <f>'Punten per wedstrijd'!J219</f>
        <v>554.5</v>
      </c>
      <c r="K279" s="56">
        <v>2</v>
      </c>
      <c r="M279" s="480" t="s">
        <v>1661</v>
      </c>
      <c r="P279" s="28">
        <f>'Punten per wedstrijd'!N29</f>
        <v>379.2</v>
      </c>
      <c r="Q279" s="56">
        <v>1</v>
      </c>
      <c r="S279" s="480" t="s">
        <v>2717</v>
      </c>
      <c r="V279" s="28">
        <f>'Punten per wedstrijd'!N36</f>
        <v>504.6</v>
      </c>
      <c r="W279" s="56">
        <v>2</v>
      </c>
      <c r="Y279" s="517" t="s">
        <v>16</v>
      </c>
      <c r="Z279" s="525" t="s">
        <v>1778</v>
      </c>
      <c r="AA279" s="241"/>
      <c r="AB279" s="241"/>
      <c r="AC279" s="241"/>
      <c r="AD279" s="524">
        <f>$AR$405</f>
        <v>37</v>
      </c>
      <c r="AE279" s="314">
        <f>$E$405</f>
        <v>6988.0999999999995</v>
      </c>
      <c r="AH279" s="480" t="s">
        <v>2833</v>
      </c>
      <c r="AK279" s="480" t="s">
        <v>23</v>
      </c>
      <c r="AN279" s="480" t="s">
        <v>1342</v>
      </c>
      <c r="AQ279" s="480" t="s">
        <v>2849</v>
      </c>
      <c r="AT279" s="480" t="s">
        <v>1655</v>
      </c>
      <c r="AW279" s="480" t="s">
        <v>3637</v>
      </c>
      <c r="AZ279" s="480" t="s">
        <v>3639</v>
      </c>
      <c r="BC279" s="480" t="s">
        <v>162</v>
      </c>
      <c r="BF279" s="480" t="s">
        <v>2203</v>
      </c>
      <c r="BI279" s="480" t="s">
        <v>1345</v>
      </c>
      <c r="BN279" s="518" t="s">
        <v>2723</v>
      </c>
      <c r="BQ279" s="28">
        <v>351.79999999999995</v>
      </c>
      <c r="BR279" s="56">
        <v>3</v>
      </c>
      <c r="BT279" s="518" t="s">
        <v>1654</v>
      </c>
      <c r="BW279" s="28">
        <v>113.60000000000001</v>
      </c>
      <c r="BX279" s="56">
        <v>2</v>
      </c>
      <c r="BZ279" s="518" t="s">
        <v>1649</v>
      </c>
      <c r="CC279" s="28">
        <v>36.200000000000003</v>
      </c>
      <c r="CD279" s="56">
        <v>0</v>
      </c>
      <c r="CF279" s="518" t="s">
        <v>37</v>
      </c>
      <c r="CI279" s="28">
        <v>81.100000000000009</v>
      </c>
      <c r="CJ279" s="56">
        <v>0</v>
      </c>
      <c r="CL279" s="518" t="s">
        <v>686</v>
      </c>
      <c r="CO279" s="28">
        <v>505.55000000000007</v>
      </c>
      <c r="CP279" s="56">
        <v>1</v>
      </c>
      <c r="CR279" s="518" t="s">
        <v>2849</v>
      </c>
      <c r="CU279" s="28">
        <v>151.6</v>
      </c>
      <c r="CV279" s="56">
        <v>1</v>
      </c>
      <c r="CX279" s="518" t="s">
        <v>2833</v>
      </c>
      <c r="DA279" s="28">
        <v>133.20000000000002</v>
      </c>
      <c r="DB279" s="56">
        <v>1</v>
      </c>
      <c r="DD279" s="518" t="s">
        <v>2730</v>
      </c>
      <c r="DG279" s="28">
        <v>147.79999999999998</v>
      </c>
      <c r="DH279" s="56">
        <v>0</v>
      </c>
      <c r="DJ279" s="518" t="s">
        <v>2723</v>
      </c>
      <c r="DM279" s="28">
        <v>162.10000000000002</v>
      </c>
      <c r="DN279" s="56">
        <v>3</v>
      </c>
      <c r="DP279" s="518" t="s">
        <v>686</v>
      </c>
      <c r="DS279" s="28">
        <v>347.3</v>
      </c>
      <c r="DT279" s="56">
        <v>1</v>
      </c>
      <c r="DV279" s="518" t="s">
        <v>2203</v>
      </c>
      <c r="DW279"/>
      <c r="DY279" s="28">
        <v>437.09999999999997</v>
      </c>
      <c r="DZ279" s="56">
        <v>3</v>
      </c>
      <c r="EB279" s="518" t="s">
        <v>2849</v>
      </c>
      <c r="EE279" s="28">
        <v>410.59999999999997</v>
      </c>
      <c r="EF279" s="56">
        <v>1</v>
      </c>
      <c r="EH279" s="518" t="s">
        <v>2723</v>
      </c>
      <c r="EK279" s="28">
        <v>16.900000000000002</v>
      </c>
      <c r="EL279" s="56">
        <v>2</v>
      </c>
      <c r="EN279" s="518" t="s">
        <v>3652</v>
      </c>
      <c r="EQ279" s="28">
        <v>66.7</v>
      </c>
      <c r="ER279" s="56">
        <v>3</v>
      </c>
      <c r="ET279" s="518" t="s">
        <v>17</v>
      </c>
      <c r="EW279" s="28">
        <v>342.40000000000003</v>
      </c>
      <c r="EX279" s="56">
        <v>0</v>
      </c>
      <c r="EZ279" s="518" t="s">
        <v>141</v>
      </c>
      <c r="FC279" s="28">
        <v>1029</v>
      </c>
      <c r="FD279" s="56">
        <v>3</v>
      </c>
      <c r="FF279" s="518" t="s">
        <v>1649</v>
      </c>
      <c r="FI279" s="28">
        <v>242.5</v>
      </c>
      <c r="FJ279" s="56">
        <v>2</v>
      </c>
      <c r="FL279" s="518" t="s">
        <v>1342</v>
      </c>
      <c r="FO279" s="28">
        <v>455.5</v>
      </c>
      <c r="FP279" s="56">
        <v>3</v>
      </c>
      <c r="FR279" s="518" t="s">
        <v>1661</v>
      </c>
      <c r="FU279" s="28">
        <v>165.5</v>
      </c>
      <c r="FV279" s="56">
        <v>0</v>
      </c>
      <c r="FX279" s="480" t="s">
        <v>3641</v>
      </c>
      <c r="GA279" s="28">
        <v>391.20000000000005</v>
      </c>
      <c r="GB279" s="56">
        <v>2</v>
      </c>
      <c r="GD279" s="480" t="s">
        <v>3628</v>
      </c>
      <c r="GG279" s="28">
        <v>450.5</v>
      </c>
      <c r="GH279" s="56">
        <v>0</v>
      </c>
    </row>
    <row r="280" spans="1:190" ht="16.5">
      <c r="A280" s="480" t="s">
        <v>3628</v>
      </c>
      <c r="D280" s="28">
        <f>'Punten per wedstrijd'!J165</f>
        <v>422.5</v>
      </c>
      <c r="E280" s="56">
        <v>3</v>
      </c>
      <c r="G280" s="480" t="s">
        <v>3637</v>
      </c>
      <c r="J280" s="28">
        <f>'Punten per wedstrijd'!J202</f>
        <v>489.2</v>
      </c>
      <c r="K280" s="56">
        <v>1</v>
      </c>
      <c r="M280" s="480" t="s">
        <v>694</v>
      </c>
      <c r="P280" s="28">
        <f>'Punten per wedstrijd'!N116</f>
        <v>446.5</v>
      </c>
      <c r="Q280" s="56">
        <v>2</v>
      </c>
      <c r="S280" s="480" t="s">
        <v>2730</v>
      </c>
      <c r="V280" s="28">
        <f>'Punten per wedstrijd'!N133</f>
        <v>461.00000000000006</v>
      </c>
      <c r="W280" s="56">
        <v>1</v>
      </c>
      <c r="Y280" s="517" t="s">
        <v>18</v>
      </c>
      <c r="Z280" s="525" t="s">
        <v>3997</v>
      </c>
      <c r="AA280" s="241"/>
      <c r="AB280" s="241"/>
      <c r="AC280" s="241"/>
      <c r="AD280" s="524">
        <f>$AR$338</f>
        <v>37</v>
      </c>
      <c r="AE280" s="314">
        <f>$E$338</f>
        <v>6662.7500000000009</v>
      </c>
      <c r="AH280" s="480" t="s">
        <v>3628</v>
      </c>
      <c r="AK280" s="480" t="s">
        <v>2203</v>
      </c>
      <c r="AN280" s="480" t="s">
        <v>1345</v>
      </c>
      <c r="AQ280" s="480" t="s">
        <v>3635</v>
      </c>
      <c r="AT280" s="480" t="s">
        <v>1654</v>
      </c>
      <c r="AW280" s="480" t="s">
        <v>3635</v>
      </c>
      <c r="AZ280" s="480" t="s">
        <v>658</v>
      </c>
      <c r="BC280" s="480" t="s">
        <v>2712</v>
      </c>
      <c r="BF280" s="480" t="s">
        <v>1661</v>
      </c>
      <c r="BI280" s="480" t="s">
        <v>2730</v>
      </c>
      <c r="BN280" s="518" t="s">
        <v>2849</v>
      </c>
      <c r="BQ280" s="28">
        <v>231.4</v>
      </c>
      <c r="BR280" s="56">
        <v>0</v>
      </c>
      <c r="BT280" s="518" t="s">
        <v>3639</v>
      </c>
      <c r="BW280" s="28">
        <v>111.10000000000001</v>
      </c>
      <c r="BX280" s="56">
        <v>1</v>
      </c>
      <c r="BZ280" s="518" t="s">
        <v>2849</v>
      </c>
      <c r="CC280" s="28">
        <v>45.499999999999993</v>
      </c>
      <c r="CD280" s="56">
        <v>3</v>
      </c>
      <c r="CF280" s="518" t="s">
        <v>3652</v>
      </c>
      <c r="CI280" s="28">
        <v>109.20000000000002</v>
      </c>
      <c r="CJ280" s="56">
        <v>3</v>
      </c>
      <c r="CL280" s="518" t="s">
        <v>2712</v>
      </c>
      <c r="CO280" s="28">
        <v>612.59999999999991</v>
      </c>
      <c r="CP280" s="56">
        <v>2</v>
      </c>
      <c r="CR280" s="518" t="s">
        <v>3639</v>
      </c>
      <c r="CU280" s="28">
        <v>168.2</v>
      </c>
      <c r="CV280" s="56">
        <v>2</v>
      </c>
      <c r="CX280" s="518" t="s">
        <v>2730</v>
      </c>
      <c r="DA280" s="28">
        <v>135.60000000000002</v>
      </c>
      <c r="DB280" s="56">
        <v>2</v>
      </c>
      <c r="DD280" s="518" t="s">
        <v>3635</v>
      </c>
      <c r="DG280" s="28">
        <v>284.7</v>
      </c>
      <c r="DH280" s="56">
        <v>3</v>
      </c>
      <c r="DJ280" s="518" t="s">
        <v>686</v>
      </c>
      <c r="DM280" s="28">
        <v>113.3</v>
      </c>
      <c r="DN280" s="56">
        <v>0</v>
      </c>
      <c r="DP280" s="518" t="s">
        <v>2721</v>
      </c>
      <c r="DS280" s="28">
        <v>352.1</v>
      </c>
      <c r="DT280" s="56">
        <v>2</v>
      </c>
      <c r="DV280" s="518" t="s">
        <v>2833</v>
      </c>
      <c r="DW280"/>
      <c r="DY280" s="28">
        <v>292.60000000000002</v>
      </c>
      <c r="DZ280" s="56">
        <v>0</v>
      </c>
      <c r="EB280" s="518" t="s">
        <v>2731</v>
      </c>
      <c r="EE280" s="28">
        <v>441.5</v>
      </c>
      <c r="EF280" s="56">
        <v>2</v>
      </c>
      <c r="EH280" s="518" t="s">
        <v>3635</v>
      </c>
      <c r="EK280" s="28">
        <v>16.5</v>
      </c>
      <c r="EL280" s="56">
        <v>1</v>
      </c>
      <c r="EN280" s="518" t="s">
        <v>3636</v>
      </c>
      <c r="EQ280" s="28">
        <v>0</v>
      </c>
      <c r="ER280" s="56">
        <v>0</v>
      </c>
      <c r="ET280" s="518" t="s">
        <v>2833</v>
      </c>
      <c r="EW280" s="28">
        <v>624.4</v>
      </c>
      <c r="EX280" s="56">
        <v>3</v>
      </c>
      <c r="EZ280" s="518" t="s">
        <v>1649</v>
      </c>
      <c r="FC280" s="28">
        <v>595.60000000000014</v>
      </c>
      <c r="FD280" s="56">
        <v>0</v>
      </c>
      <c r="FF280" s="518" t="s">
        <v>2730</v>
      </c>
      <c r="FI280" s="28">
        <v>212.5</v>
      </c>
      <c r="FJ280" s="56">
        <v>1</v>
      </c>
      <c r="FL280" s="518" t="s">
        <v>1654</v>
      </c>
      <c r="FO280" s="28">
        <v>124.69999999999999</v>
      </c>
      <c r="FP280" s="56">
        <v>0</v>
      </c>
      <c r="FR280" s="518" t="s">
        <v>3641</v>
      </c>
      <c r="FU280" s="28">
        <v>380.8</v>
      </c>
      <c r="FV280" s="56">
        <v>3</v>
      </c>
      <c r="FX280" s="480" t="s">
        <v>2849</v>
      </c>
      <c r="GA280" s="28">
        <v>322</v>
      </c>
      <c r="GB280" s="56">
        <v>1</v>
      </c>
      <c r="GD280" s="480" t="s">
        <v>686</v>
      </c>
      <c r="GG280" s="28">
        <v>599</v>
      </c>
      <c r="GH280" s="56">
        <v>3</v>
      </c>
    </row>
    <row r="281" spans="1:190" ht="16.5">
      <c r="A281" s="480"/>
      <c r="D281" s="28"/>
      <c r="E281" s="56"/>
      <c r="G281" s="480"/>
      <c r="J281" s="28"/>
      <c r="K281" s="56"/>
      <c r="M281" s="480"/>
      <c r="P281" s="28"/>
      <c r="Q281" s="56"/>
      <c r="S281" s="480"/>
      <c r="V281" s="28"/>
      <c r="W281" s="56"/>
      <c r="Y281" s="517" t="s">
        <v>20</v>
      </c>
      <c r="Z281" s="525" t="s">
        <v>4016</v>
      </c>
      <c r="AA281" s="241"/>
      <c r="AB281" s="241"/>
      <c r="AC281" s="241"/>
      <c r="AD281" s="524">
        <f>$AR$375</f>
        <v>36</v>
      </c>
      <c r="AE281" s="314">
        <f>$E$375</f>
        <v>7616.7999999999993</v>
      </c>
      <c r="AH281" s="480"/>
      <c r="AK281" s="480"/>
      <c r="AN281" s="480"/>
      <c r="AQ281" s="480"/>
      <c r="AT281" s="480"/>
      <c r="AW281" s="480"/>
      <c r="AZ281" s="480"/>
      <c r="BC281" s="480"/>
      <c r="BF281" s="480"/>
      <c r="BI281" s="480"/>
      <c r="BN281" s="518"/>
      <c r="BQ281" s="28"/>
      <c r="BR281" s="56"/>
      <c r="BT281" s="518"/>
      <c r="BW281" s="28"/>
      <c r="BX281" s="56"/>
      <c r="BZ281" s="518"/>
      <c r="CC281" s="28"/>
      <c r="CD281" s="56"/>
      <c r="CF281" s="518"/>
      <c r="CI281" s="28"/>
      <c r="CJ281" s="56"/>
      <c r="CL281" s="518"/>
      <c r="CO281" s="28"/>
      <c r="CP281" s="56"/>
      <c r="CR281" s="518"/>
      <c r="CU281" s="28"/>
      <c r="CV281" s="56"/>
      <c r="CX281" s="518"/>
      <c r="DA281" s="28"/>
      <c r="DB281" s="56"/>
      <c r="DD281" s="518"/>
      <c r="DG281" s="28"/>
      <c r="DH281" s="56"/>
      <c r="DJ281" s="518"/>
      <c r="DM281" s="28"/>
      <c r="DN281" s="56"/>
      <c r="DP281" s="518"/>
      <c r="DS281" s="28"/>
      <c r="DT281" s="56"/>
      <c r="DV281" s="518"/>
      <c r="DW281"/>
      <c r="DY281" s="28"/>
      <c r="DZ281" s="56"/>
      <c r="EB281" s="518"/>
      <c r="EE281" s="28"/>
      <c r="EF281" s="56"/>
      <c r="EH281" s="518"/>
      <c r="EK281" s="28"/>
      <c r="EL281" s="56"/>
      <c r="EN281" s="518"/>
      <c r="EQ281" s="28"/>
      <c r="ER281" s="56"/>
      <c r="ET281" s="518"/>
      <c r="EW281" s="28"/>
      <c r="EX281" s="56"/>
      <c r="EZ281" s="518"/>
      <c r="FC281" s="28"/>
      <c r="FD281" s="56"/>
      <c r="FF281" s="518"/>
      <c r="FI281" s="28"/>
      <c r="FJ281" s="56"/>
      <c r="FL281" s="518"/>
      <c r="FO281" s="28"/>
      <c r="FP281" s="56"/>
      <c r="FR281" s="518"/>
      <c r="FU281" s="28"/>
      <c r="FV281" s="56"/>
      <c r="FX281" s="480"/>
      <c r="GA281" s="28"/>
      <c r="GB281" s="56"/>
      <c r="GD281" s="480"/>
      <c r="GG281" s="28"/>
      <c r="GH281" s="56"/>
    </row>
    <row r="282" spans="1:190" ht="16.5">
      <c r="A282" s="480" t="s">
        <v>3635</v>
      </c>
      <c r="D282" s="28">
        <f>'Punten per wedstrijd'!J195</f>
        <v>338.7</v>
      </c>
      <c r="E282" s="56">
        <v>0</v>
      </c>
      <c r="G282" s="480" t="s">
        <v>2712</v>
      </c>
      <c r="J282" s="28">
        <f>'Punten per wedstrijd'!J194</f>
        <v>436</v>
      </c>
      <c r="K282" s="56">
        <v>0</v>
      </c>
      <c r="M282" s="480" t="s">
        <v>17</v>
      </c>
      <c r="P282" s="28">
        <f>'Punten per wedstrijd'!N47</f>
        <v>574.79999999999995</v>
      </c>
      <c r="Q282" s="56">
        <v>3</v>
      </c>
      <c r="S282" s="480" t="s">
        <v>2195</v>
      </c>
      <c r="V282" s="28">
        <f>'Punten per wedstrijd'!N9</f>
        <v>367.50000000000006</v>
      </c>
      <c r="W282" s="56">
        <v>0</v>
      </c>
      <c r="Y282" s="517" t="s">
        <v>22</v>
      </c>
      <c r="Z282" s="525" t="s">
        <v>4072</v>
      </c>
      <c r="AA282" s="241"/>
      <c r="AB282" s="241"/>
      <c r="AC282" s="241"/>
      <c r="AD282" s="524">
        <f>$AR$460</f>
        <v>36</v>
      </c>
      <c r="AE282" s="314">
        <f>$E$460</f>
        <v>7375.3</v>
      </c>
      <c r="AH282" s="480" t="s">
        <v>1649</v>
      </c>
      <c r="AK282" s="480" t="s">
        <v>1345</v>
      </c>
      <c r="AN282" s="480" t="s">
        <v>2203</v>
      </c>
      <c r="AQ282" s="480" t="s">
        <v>153</v>
      </c>
      <c r="AT282" s="480" t="s">
        <v>3635</v>
      </c>
      <c r="AW282" s="480" t="s">
        <v>2717</v>
      </c>
      <c r="AZ282" s="480" t="s">
        <v>686</v>
      </c>
      <c r="BC282" s="480" t="s">
        <v>2714</v>
      </c>
      <c r="BF282" s="480" t="s">
        <v>37</v>
      </c>
      <c r="BI282" s="480" t="s">
        <v>2849</v>
      </c>
      <c r="BN282" s="518" t="s">
        <v>17</v>
      </c>
      <c r="BQ282" s="28">
        <v>372.4</v>
      </c>
      <c r="BR282" s="56">
        <v>0</v>
      </c>
      <c r="BT282" s="518" t="s">
        <v>3637</v>
      </c>
      <c r="BW282" s="28">
        <v>232.5</v>
      </c>
      <c r="BX282" s="56">
        <v>0</v>
      </c>
      <c r="BZ282" s="518" t="s">
        <v>2203</v>
      </c>
      <c r="CC282" s="28">
        <v>126.3</v>
      </c>
      <c r="CD282" s="56">
        <v>2</v>
      </c>
      <c r="CF282" s="518" t="s">
        <v>2730</v>
      </c>
      <c r="CI282" s="28">
        <v>39</v>
      </c>
      <c r="CJ282" s="56">
        <v>1</v>
      </c>
      <c r="CL282" s="518" t="s">
        <v>2721</v>
      </c>
      <c r="CO282" s="28">
        <v>984.85</v>
      </c>
      <c r="CP282" s="56">
        <v>3</v>
      </c>
      <c r="CR282" s="518" t="s">
        <v>37</v>
      </c>
      <c r="CU282" s="28">
        <v>252.79999999999998</v>
      </c>
      <c r="CV282" s="56">
        <v>3</v>
      </c>
      <c r="CX282" s="518" t="s">
        <v>2210</v>
      </c>
      <c r="DA282" s="28">
        <v>135.80000000000001</v>
      </c>
      <c r="DB282" s="56">
        <v>3</v>
      </c>
      <c r="DD282" s="518" t="s">
        <v>2712</v>
      </c>
      <c r="DG282" s="28">
        <v>273</v>
      </c>
      <c r="DH282" s="56">
        <v>3</v>
      </c>
      <c r="DJ282" s="518" t="s">
        <v>2721</v>
      </c>
      <c r="DM282" s="28">
        <v>154.9</v>
      </c>
      <c r="DN282" s="56">
        <v>1</v>
      </c>
      <c r="DP282" s="518" t="s">
        <v>1655</v>
      </c>
      <c r="DS282" s="28">
        <v>381.1</v>
      </c>
      <c r="DT282" s="56">
        <v>2</v>
      </c>
      <c r="DV282" s="518" t="s">
        <v>2731</v>
      </c>
      <c r="DW282"/>
      <c r="DY282" s="28">
        <v>233.60000000000002</v>
      </c>
      <c r="DZ282" s="56">
        <v>0</v>
      </c>
      <c r="EB282" s="518" t="s">
        <v>3641</v>
      </c>
      <c r="EE282" s="28">
        <v>416.8</v>
      </c>
      <c r="EF282" s="56">
        <v>0</v>
      </c>
      <c r="EH282" s="518" t="s">
        <v>2203</v>
      </c>
      <c r="EK282" s="28">
        <v>12.100000000000001</v>
      </c>
      <c r="EL282" s="56">
        <v>1</v>
      </c>
      <c r="EN282" s="518" t="s">
        <v>2730</v>
      </c>
      <c r="EQ282" s="28">
        <v>14.4</v>
      </c>
      <c r="ER282" s="56">
        <v>3</v>
      </c>
      <c r="ET282" s="518" t="s">
        <v>2203</v>
      </c>
      <c r="EW282" s="28">
        <v>437</v>
      </c>
      <c r="EX282" s="56">
        <v>1</v>
      </c>
      <c r="EZ282" s="518" t="s">
        <v>2730</v>
      </c>
      <c r="FC282" s="28">
        <v>411.69999999999993</v>
      </c>
      <c r="FD282" s="56">
        <v>0</v>
      </c>
      <c r="FF282" s="518" t="s">
        <v>23</v>
      </c>
      <c r="FI282" s="28">
        <v>4.4000000000000004</v>
      </c>
      <c r="FJ282" s="56">
        <v>0</v>
      </c>
      <c r="FL282" s="518" t="s">
        <v>694</v>
      </c>
      <c r="FO282" s="28">
        <v>112.80000000000001</v>
      </c>
      <c r="FP282" s="56">
        <v>0</v>
      </c>
      <c r="FR282" s="518" t="s">
        <v>2731</v>
      </c>
      <c r="FU282" s="28">
        <v>522</v>
      </c>
      <c r="FV282" s="56">
        <v>3</v>
      </c>
      <c r="FX282" s="480" t="s">
        <v>2203</v>
      </c>
      <c r="GA282" s="28">
        <v>327.8</v>
      </c>
      <c r="GB282" s="56">
        <v>0</v>
      </c>
      <c r="GD282" s="480" t="s">
        <v>1649</v>
      </c>
      <c r="GG282" s="28">
        <v>303</v>
      </c>
      <c r="GH282" s="56">
        <v>0</v>
      </c>
    </row>
    <row r="283" spans="1:190" ht="16.5">
      <c r="A283" s="480" t="s">
        <v>2195</v>
      </c>
      <c r="D283" s="28">
        <f>'Punten per wedstrijd'!J149</f>
        <v>687</v>
      </c>
      <c r="E283" s="56">
        <v>3</v>
      </c>
      <c r="G283" s="480" t="s">
        <v>23</v>
      </c>
      <c r="J283" s="28">
        <f>'Punten per wedstrijd'!J220</f>
        <v>661.80000000000007</v>
      </c>
      <c r="K283" s="56">
        <v>3</v>
      </c>
      <c r="M283" s="480" t="s">
        <v>2723</v>
      </c>
      <c r="P283" s="28">
        <f>'Punten per wedstrijd'!N126</f>
        <v>354</v>
      </c>
      <c r="Q283" s="56">
        <v>0</v>
      </c>
      <c r="S283" s="480" t="s">
        <v>141</v>
      </c>
      <c r="V283" s="28">
        <f>'Punten per wedstrijd'!N66</f>
        <v>540</v>
      </c>
      <c r="W283" s="56">
        <v>3</v>
      </c>
      <c r="Y283" s="517" t="s">
        <v>24</v>
      </c>
      <c r="Z283" s="525" t="s">
        <v>4067</v>
      </c>
      <c r="AA283" s="241"/>
      <c r="AB283" s="241"/>
      <c r="AC283" s="241"/>
      <c r="AD283" s="524">
        <f>$AR$456</f>
        <v>36</v>
      </c>
      <c r="AE283" s="314">
        <f>$E$456</f>
        <v>6661.4499999999989</v>
      </c>
      <c r="AH283" s="480" t="s">
        <v>658</v>
      </c>
      <c r="AK283" s="480" t="s">
        <v>3652</v>
      </c>
      <c r="AN283" s="480" t="s">
        <v>3636</v>
      </c>
      <c r="AQ283" s="480" t="s">
        <v>17</v>
      </c>
      <c r="AT283" s="480" t="s">
        <v>162</v>
      </c>
      <c r="AW283" s="480" t="s">
        <v>2721</v>
      </c>
      <c r="AZ283" s="480" t="s">
        <v>1342</v>
      </c>
      <c r="BC283" s="480" t="s">
        <v>141</v>
      </c>
      <c r="BF283" s="480" t="s">
        <v>162</v>
      </c>
      <c r="BI283" s="480" t="s">
        <v>2203</v>
      </c>
      <c r="BN283" s="518" t="s">
        <v>2731</v>
      </c>
      <c r="BQ283" s="28">
        <v>586</v>
      </c>
      <c r="BR283" s="56">
        <v>3</v>
      </c>
      <c r="BT283" s="518" t="s">
        <v>2203</v>
      </c>
      <c r="BW283" s="28">
        <v>349.40000000000003</v>
      </c>
      <c r="BX283" s="56">
        <v>3</v>
      </c>
      <c r="BZ283" s="518" t="s">
        <v>2714</v>
      </c>
      <c r="CC283" s="28">
        <v>103.5</v>
      </c>
      <c r="CD283" s="56">
        <v>1</v>
      </c>
      <c r="CF283" s="518" t="s">
        <v>686</v>
      </c>
      <c r="CI283" s="28">
        <v>39.199999999999996</v>
      </c>
      <c r="CJ283" s="56">
        <v>2</v>
      </c>
      <c r="CL283" s="518" t="s">
        <v>2714</v>
      </c>
      <c r="CO283" s="28">
        <v>705.25</v>
      </c>
      <c r="CP283" s="56">
        <v>0</v>
      </c>
      <c r="CR283" s="518" t="s">
        <v>686</v>
      </c>
      <c r="CU283" s="28">
        <v>161.10000000000002</v>
      </c>
      <c r="CV283" s="56">
        <v>0</v>
      </c>
      <c r="CX283" s="518" t="s">
        <v>2712</v>
      </c>
      <c r="DA283" s="28">
        <v>54.099999999999994</v>
      </c>
      <c r="DB283" s="56">
        <v>0</v>
      </c>
      <c r="DD283" s="518" t="s">
        <v>2833</v>
      </c>
      <c r="DG283" s="28">
        <v>6.5</v>
      </c>
      <c r="DH283" s="56">
        <v>0</v>
      </c>
      <c r="DJ283" s="518" t="s">
        <v>1342</v>
      </c>
      <c r="DM283" s="28">
        <v>170.9</v>
      </c>
      <c r="DN283" s="56">
        <v>2</v>
      </c>
      <c r="DP283" s="518" t="s">
        <v>2833</v>
      </c>
      <c r="DS283" s="28">
        <v>341.5</v>
      </c>
      <c r="DT283" s="56">
        <v>1</v>
      </c>
      <c r="DV283" s="518" t="s">
        <v>1661</v>
      </c>
      <c r="DW283"/>
      <c r="DY283" s="28">
        <v>942.2</v>
      </c>
      <c r="DZ283" s="56">
        <v>3</v>
      </c>
      <c r="EB283" s="518" t="s">
        <v>23</v>
      </c>
      <c r="EE283" s="28">
        <v>630.69999999999993</v>
      </c>
      <c r="EF283" s="56">
        <v>3</v>
      </c>
      <c r="EH283" s="518" t="s">
        <v>141</v>
      </c>
      <c r="EK283" s="28">
        <v>12.100000000000001</v>
      </c>
      <c r="EL283" s="56">
        <v>1</v>
      </c>
      <c r="EN283" s="518" t="s">
        <v>2203</v>
      </c>
      <c r="EQ283" s="28">
        <v>0</v>
      </c>
      <c r="ER283" s="56">
        <v>0</v>
      </c>
      <c r="ET283" s="518" t="s">
        <v>2712</v>
      </c>
      <c r="EW283" s="28">
        <v>583.4</v>
      </c>
      <c r="EX283" s="56">
        <v>2</v>
      </c>
      <c r="EZ283" s="518" t="s">
        <v>2721</v>
      </c>
      <c r="FC283" s="28">
        <v>580.1</v>
      </c>
      <c r="FD283" s="56">
        <v>3</v>
      </c>
      <c r="FF283" s="518" t="s">
        <v>2210</v>
      </c>
      <c r="FI283" s="28">
        <v>162.5</v>
      </c>
      <c r="FJ283" s="56">
        <v>3</v>
      </c>
      <c r="FL283" s="518" t="s">
        <v>2717</v>
      </c>
      <c r="FO283" s="28">
        <v>225.6</v>
      </c>
      <c r="FP283" s="56">
        <v>3</v>
      </c>
      <c r="FR283" s="518" t="s">
        <v>1342</v>
      </c>
      <c r="FU283" s="28">
        <v>372.5</v>
      </c>
      <c r="FV283" s="56">
        <v>0</v>
      </c>
      <c r="FX283" s="480" t="s">
        <v>2721</v>
      </c>
      <c r="GA283" s="28">
        <v>470.9</v>
      </c>
      <c r="GB283" s="56">
        <v>3</v>
      </c>
      <c r="GD283" s="480" t="s">
        <v>2203</v>
      </c>
      <c r="GG283" s="28">
        <v>471.5</v>
      </c>
      <c r="GH283" s="56">
        <v>3</v>
      </c>
    </row>
    <row r="284" spans="1:190" ht="16.5">
      <c r="A284" s="480"/>
      <c r="D284" s="28"/>
      <c r="E284" s="56"/>
      <c r="G284" s="480"/>
      <c r="J284" s="28"/>
      <c r="K284" s="56"/>
      <c r="M284" s="480"/>
      <c r="P284" s="28"/>
      <c r="Q284" s="56"/>
      <c r="S284" s="480"/>
      <c r="V284" s="28"/>
      <c r="W284" s="56"/>
      <c r="Y284" s="517" t="s">
        <v>26</v>
      </c>
      <c r="Z284" s="525" t="s">
        <v>1777</v>
      </c>
      <c r="AA284" s="241"/>
      <c r="AB284" s="241"/>
      <c r="AC284" s="241"/>
      <c r="AD284" s="524">
        <f>$AR$387</f>
        <v>35</v>
      </c>
      <c r="AE284" s="314">
        <f>$E$387</f>
        <v>6504.4</v>
      </c>
      <c r="AH284" s="480"/>
      <c r="AK284" s="480"/>
      <c r="AN284" s="480"/>
      <c r="AQ284" s="480"/>
      <c r="AT284" s="480"/>
      <c r="AW284" s="480"/>
      <c r="AZ284" s="480"/>
      <c r="BC284" s="480"/>
      <c r="BF284" s="480"/>
      <c r="BI284" s="480"/>
      <c r="BN284" s="518"/>
      <c r="BQ284" s="28"/>
      <c r="BR284" s="56"/>
      <c r="BT284" s="518"/>
      <c r="BW284" s="28"/>
      <c r="BX284" s="56"/>
      <c r="BZ284" s="518"/>
      <c r="CC284" s="28"/>
      <c r="CD284" s="56"/>
      <c r="CF284" s="518"/>
      <c r="CI284" s="28"/>
      <c r="CJ284" s="56"/>
      <c r="CL284" s="518"/>
      <c r="CO284" s="28"/>
      <c r="CP284" s="56"/>
      <c r="CR284" s="518"/>
      <c r="CU284" s="28"/>
      <c r="CV284" s="56"/>
      <c r="CX284" s="518"/>
      <c r="DA284" s="28"/>
      <c r="DB284" s="56"/>
      <c r="DD284" s="518"/>
      <c r="DG284" s="28"/>
      <c r="DH284" s="56"/>
      <c r="DJ284" s="518"/>
      <c r="DM284" s="28"/>
      <c r="DN284" s="56"/>
      <c r="DP284" s="518"/>
      <c r="DS284" s="28"/>
      <c r="DT284" s="56"/>
      <c r="DV284" s="518"/>
      <c r="DW284"/>
      <c r="DY284" s="28"/>
      <c r="DZ284" s="56"/>
      <c r="EB284" s="518"/>
      <c r="EE284" s="28"/>
      <c r="EF284" s="56"/>
      <c r="EH284" s="518"/>
      <c r="EK284" s="28"/>
      <c r="EL284" s="56"/>
      <c r="EN284" s="518"/>
      <c r="EQ284" s="28"/>
      <c r="ER284" s="56"/>
      <c r="ET284" s="518"/>
      <c r="EW284" s="28"/>
      <c r="EX284" s="56"/>
      <c r="EZ284" s="518"/>
      <c r="FC284" s="28"/>
      <c r="FD284" s="56"/>
      <c r="FF284" s="518"/>
      <c r="FI284" s="28"/>
      <c r="FJ284" s="56"/>
      <c r="FL284" s="518"/>
      <c r="FO284" s="28"/>
      <c r="FP284" s="56"/>
      <c r="FR284" s="518"/>
      <c r="FU284" s="28"/>
      <c r="FV284" s="56"/>
      <c r="FX284" s="480"/>
      <c r="GA284" s="28"/>
      <c r="GB284" s="56"/>
      <c r="GD284" s="480"/>
      <c r="GG284" s="28"/>
      <c r="GH284" s="56"/>
    </row>
    <row r="285" spans="1:190" ht="16.5">
      <c r="A285" s="480" t="s">
        <v>2723</v>
      </c>
      <c r="D285" s="28">
        <f>'Punten per wedstrijd'!J266</f>
        <v>605.9</v>
      </c>
      <c r="E285" s="56">
        <v>3</v>
      </c>
      <c r="G285" s="480" t="s">
        <v>1342</v>
      </c>
      <c r="J285" s="28">
        <f>'Punten per wedstrijd'!J156</f>
        <v>365.59999999999997</v>
      </c>
      <c r="K285" s="56">
        <v>1</v>
      </c>
      <c r="M285" s="480" t="s">
        <v>2714</v>
      </c>
      <c r="P285" s="28">
        <f>'Punten per wedstrijd'!N85</f>
        <v>348.7</v>
      </c>
      <c r="Q285" s="56">
        <v>0</v>
      </c>
      <c r="S285" s="480" t="s">
        <v>1649</v>
      </c>
      <c r="V285" s="28">
        <f>'Punten per wedstrijd'!N109</f>
        <v>280.60000000000002</v>
      </c>
      <c r="W285" s="56">
        <v>0</v>
      </c>
      <c r="Y285" s="517" t="s">
        <v>28</v>
      </c>
      <c r="Z285" s="525" t="s">
        <v>3005</v>
      </c>
      <c r="AA285" s="241"/>
      <c r="AB285" s="241"/>
      <c r="AC285" s="241"/>
      <c r="AD285" s="524">
        <f>$AR$357</f>
        <v>35</v>
      </c>
      <c r="AE285" s="314">
        <f>$E$357</f>
        <v>6323.4</v>
      </c>
      <c r="AH285" s="480" t="s">
        <v>694</v>
      </c>
      <c r="AK285" s="480" t="s">
        <v>2717</v>
      </c>
      <c r="AN285" s="480" t="s">
        <v>694</v>
      </c>
      <c r="AQ285" s="480" t="s">
        <v>3641</v>
      </c>
      <c r="AT285" s="480" t="s">
        <v>2203</v>
      </c>
      <c r="AW285" s="480" t="s">
        <v>2714</v>
      </c>
      <c r="AZ285" s="480" t="s">
        <v>141</v>
      </c>
      <c r="BC285" s="480" t="s">
        <v>1342</v>
      </c>
      <c r="BF285" s="480" t="s">
        <v>2721</v>
      </c>
      <c r="BI285" s="480" t="s">
        <v>2717</v>
      </c>
      <c r="BN285" s="518" t="s">
        <v>658</v>
      </c>
      <c r="BQ285" s="28">
        <v>560.9</v>
      </c>
      <c r="BR285" s="56">
        <v>3</v>
      </c>
      <c r="BT285" s="518" t="s">
        <v>3628</v>
      </c>
      <c r="BW285" s="28">
        <v>58.599999999999994</v>
      </c>
      <c r="BX285" s="56">
        <v>0</v>
      </c>
      <c r="BZ285" s="518" t="s">
        <v>658</v>
      </c>
      <c r="CC285" s="28">
        <v>85.9</v>
      </c>
      <c r="CD285" s="56">
        <v>2</v>
      </c>
      <c r="CF285" s="518" t="s">
        <v>3635</v>
      </c>
      <c r="CI285" s="28">
        <v>79.600000000000009</v>
      </c>
      <c r="CJ285" s="56">
        <v>1</v>
      </c>
      <c r="CL285" s="518" t="s">
        <v>153</v>
      </c>
      <c r="CO285" s="28">
        <v>593.89999999999986</v>
      </c>
      <c r="CP285" s="56">
        <v>2</v>
      </c>
      <c r="CR285" s="518" t="s">
        <v>162</v>
      </c>
      <c r="CU285" s="28">
        <v>219.8</v>
      </c>
      <c r="CV285" s="56">
        <v>3</v>
      </c>
      <c r="CX285" s="518" t="s">
        <v>1649</v>
      </c>
      <c r="DA285" s="28">
        <v>41.599999999999994</v>
      </c>
      <c r="DB285" s="56">
        <v>0</v>
      </c>
      <c r="DD285" s="518" t="s">
        <v>1342</v>
      </c>
      <c r="DG285" s="28">
        <v>313.2</v>
      </c>
      <c r="DH285" s="56">
        <v>1</v>
      </c>
      <c r="DJ285" s="518" t="s">
        <v>2195</v>
      </c>
      <c r="DM285" s="28">
        <v>155.55000000000001</v>
      </c>
      <c r="DN285" s="56">
        <v>3</v>
      </c>
      <c r="DP285" s="518" t="s">
        <v>1342</v>
      </c>
      <c r="DS285" s="28">
        <v>279</v>
      </c>
      <c r="DT285" s="56">
        <v>1</v>
      </c>
      <c r="DV285" s="518" t="s">
        <v>3639</v>
      </c>
      <c r="DW285"/>
      <c r="DY285" s="28">
        <v>323.29999999999995</v>
      </c>
      <c r="DZ285" s="56">
        <v>1</v>
      </c>
      <c r="EB285" s="518" t="s">
        <v>3637</v>
      </c>
      <c r="EE285" s="28">
        <v>671.20000000000016</v>
      </c>
      <c r="EF285" s="56">
        <v>3</v>
      </c>
      <c r="EH285" s="518" t="s">
        <v>1654</v>
      </c>
      <c r="EK285" s="28">
        <v>0</v>
      </c>
      <c r="EL285" s="56">
        <v>0</v>
      </c>
      <c r="EN285" s="518" t="s">
        <v>2849</v>
      </c>
      <c r="EQ285" s="28">
        <v>0</v>
      </c>
      <c r="ER285" s="56">
        <v>1</v>
      </c>
      <c r="ET285" s="518" t="s">
        <v>23</v>
      </c>
      <c r="EW285" s="28">
        <v>361.5</v>
      </c>
      <c r="EX285" s="56">
        <v>0</v>
      </c>
      <c r="EZ285" s="518" t="s">
        <v>686</v>
      </c>
      <c r="FC285" s="28">
        <v>441.20000000000005</v>
      </c>
      <c r="FD285" s="56">
        <v>0</v>
      </c>
      <c r="FF285" s="518" t="s">
        <v>153</v>
      </c>
      <c r="FI285" s="28">
        <v>136.6</v>
      </c>
      <c r="FJ285" s="56">
        <v>0</v>
      </c>
      <c r="FL285" s="518" t="s">
        <v>37</v>
      </c>
      <c r="FO285" s="28">
        <v>249.20000000000002</v>
      </c>
      <c r="FP285" s="56">
        <v>0</v>
      </c>
      <c r="FR285" s="518" t="s">
        <v>3628</v>
      </c>
      <c r="FU285" s="28">
        <v>277.7</v>
      </c>
      <c r="FV285" s="56">
        <v>1</v>
      </c>
      <c r="FX285" s="480" t="s">
        <v>1342</v>
      </c>
      <c r="GA285" s="28">
        <v>237.1</v>
      </c>
      <c r="GB285" s="56">
        <v>0</v>
      </c>
      <c r="GD285" s="480" t="s">
        <v>2849</v>
      </c>
      <c r="GG285" s="28">
        <v>451.5</v>
      </c>
      <c r="GH285" s="56">
        <v>2</v>
      </c>
    </row>
    <row r="286" spans="1:190" ht="16.5">
      <c r="A286" s="480" t="s">
        <v>1649</v>
      </c>
      <c r="D286" s="28">
        <f>'Punten per wedstrijd'!J249</f>
        <v>279.10000000000002</v>
      </c>
      <c r="E286" s="56">
        <v>0</v>
      </c>
      <c r="G286" s="480" t="s">
        <v>2849</v>
      </c>
      <c r="J286" s="28">
        <f>'Punten per wedstrijd'!J157</f>
        <v>402.3</v>
      </c>
      <c r="K286" s="56">
        <v>2</v>
      </c>
      <c r="M286" s="480" t="s">
        <v>3641</v>
      </c>
      <c r="P286" s="28">
        <f>'Punten per wedstrijd'!N79</f>
        <v>520.4</v>
      </c>
      <c r="Q286" s="56">
        <v>3</v>
      </c>
      <c r="S286" s="480" t="s">
        <v>2721</v>
      </c>
      <c r="V286" s="28">
        <f>'Punten per wedstrijd'!N28</f>
        <v>466.5</v>
      </c>
      <c r="W286" s="56">
        <v>3</v>
      </c>
      <c r="Y286" s="517" t="s">
        <v>30</v>
      </c>
      <c r="Z286" s="525" t="s">
        <v>4027</v>
      </c>
      <c r="AA286" s="241"/>
      <c r="AB286" s="241"/>
      <c r="AC286" s="241"/>
      <c r="AD286" s="524">
        <f>$AR$383</f>
        <v>34</v>
      </c>
      <c r="AE286" s="314">
        <f>$E$383</f>
        <v>7433.7999999999984</v>
      </c>
      <c r="AH286" s="480" t="s">
        <v>2849</v>
      </c>
      <c r="AK286" s="480" t="s">
        <v>37</v>
      </c>
      <c r="AN286" s="480" t="s">
        <v>3637</v>
      </c>
      <c r="AQ286" s="480" t="s">
        <v>1342</v>
      </c>
      <c r="AT286" s="480" t="s">
        <v>2195</v>
      </c>
      <c r="AW286" s="480" t="s">
        <v>2833</v>
      </c>
      <c r="AZ286" s="480" t="s">
        <v>3637</v>
      </c>
      <c r="BC286" s="480" t="s">
        <v>694</v>
      </c>
      <c r="BF286" s="480" t="s">
        <v>2731</v>
      </c>
      <c r="BI286" s="480" t="s">
        <v>3639</v>
      </c>
      <c r="BN286" s="518" t="s">
        <v>3636</v>
      </c>
      <c r="BQ286" s="28">
        <v>152.49999999999997</v>
      </c>
      <c r="BR286" s="56">
        <v>0</v>
      </c>
      <c r="BT286" s="518" t="s">
        <v>17</v>
      </c>
      <c r="BW286" s="28">
        <v>125.3</v>
      </c>
      <c r="BX286" s="56">
        <v>3</v>
      </c>
      <c r="BZ286" s="518" t="s">
        <v>2717</v>
      </c>
      <c r="CC286" s="28">
        <v>76.8</v>
      </c>
      <c r="CD286" s="56">
        <v>1</v>
      </c>
      <c r="CF286" s="518" t="s">
        <v>2210</v>
      </c>
      <c r="CI286" s="28">
        <v>79.7</v>
      </c>
      <c r="CJ286" s="56">
        <v>2</v>
      </c>
      <c r="CL286" s="518" t="s">
        <v>2849</v>
      </c>
      <c r="CO286" s="28">
        <v>567.5</v>
      </c>
      <c r="CP286" s="56">
        <v>1</v>
      </c>
      <c r="CR286" s="518" t="s">
        <v>153</v>
      </c>
      <c r="CU286" s="28">
        <v>147.59999999999997</v>
      </c>
      <c r="CV286" s="56">
        <v>0</v>
      </c>
      <c r="CX286" s="518" t="s">
        <v>1345</v>
      </c>
      <c r="DA286" s="28">
        <v>72</v>
      </c>
      <c r="DB286" s="56">
        <v>3</v>
      </c>
      <c r="DD286" s="518" t="s">
        <v>2723</v>
      </c>
      <c r="DG286" s="28">
        <v>389.5</v>
      </c>
      <c r="DH286" s="56">
        <v>2</v>
      </c>
      <c r="DJ286" s="518" t="s">
        <v>1661</v>
      </c>
      <c r="DM286" s="28">
        <v>113.5</v>
      </c>
      <c r="DN286" s="56">
        <v>0</v>
      </c>
      <c r="DP286" s="518" t="s">
        <v>1649</v>
      </c>
      <c r="DS286" s="28">
        <v>325.3</v>
      </c>
      <c r="DT286" s="56">
        <v>2</v>
      </c>
      <c r="DV286" s="518" t="s">
        <v>3641</v>
      </c>
      <c r="DW286"/>
      <c r="DY286" s="28">
        <v>343.40000000000003</v>
      </c>
      <c r="DZ286" s="56">
        <v>2</v>
      </c>
      <c r="EB286" s="518" t="s">
        <v>2195</v>
      </c>
      <c r="EE286" s="28">
        <v>532.15</v>
      </c>
      <c r="EF286" s="56">
        <v>0</v>
      </c>
      <c r="EH286" s="518" t="s">
        <v>3637</v>
      </c>
      <c r="EK286" s="28">
        <v>57.2</v>
      </c>
      <c r="EL286" s="56">
        <v>3</v>
      </c>
      <c r="EN286" s="518" t="s">
        <v>1661</v>
      </c>
      <c r="EQ286" s="28">
        <v>0</v>
      </c>
      <c r="ER286" s="56">
        <v>1</v>
      </c>
      <c r="ET286" s="518" t="s">
        <v>686</v>
      </c>
      <c r="EW286" s="28">
        <v>682.65</v>
      </c>
      <c r="EX286" s="56">
        <v>3</v>
      </c>
      <c r="EZ286" s="518" t="s">
        <v>3636</v>
      </c>
      <c r="FC286" s="28">
        <v>570.5</v>
      </c>
      <c r="FD286" s="56">
        <v>3</v>
      </c>
      <c r="FF286" s="518" t="s">
        <v>3635</v>
      </c>
      <c r="FI286" s="28">
        <v>228.2</v>
      </c>
      <c r="FJ286" s="56">
        <v>3</v>
      </c>
      <c r="FL286" s="518" t="s">
        <v>2721</v>
      </c>
      <c r="FO286" s="28">
        <v>335.3</v>
      </c>
      <c r="FP286" s="56">
        <v>3</v>
      </c>
      <c r="FR286" s="518" t="s">
        <v>3652</v>
      </c>
      <c r="FU286" s="28">
        <v>303.5</v>
      </c>
      <c r="FV286" s="56">
        <v>2</v>
      </c>
      <c r="FX286" s="480" t="s">
        <v>3628</v>
      </c>
      <c r="GA286" s="28">
        <v>452.6</v>
      </c>
      <c r="GB286" s="56">
        <v>3</v>
      </c>
      <c r="GD286" s="480" t="s">
        <v>3652</v>
      </c>
      <c r="GG286" s="28">
        <v>451</v>
      </c>
      <c r="GH286" s="56">
        <v>1</v>
      </c>
    </row>
    <row r="287" spans="1:190" ht="16.5">
      <c r="A287" s="480"/>
      <c r="D287" s="28"/>
      <c r="E287" s="56"/>
      <c r="G287" s="480"/>
      <c r="J287" s="28"/>
      <c r="K287" s="56"/>
      <c r="M287" s="480"/>
      <c r="P287" s="28"/>
      <c r="Q287" s="56"/>
      <c r="S287" s="480"/>
      <c r="V287" s="28"/>
      <c r="W287" s="56"/>
      <c r="Y287" s="517" t="s">
        <v>32</v>
      </c>
      <c r="Z287" s="525" t="s">
        <v>3016</v>
      </c>
      <c r="AA287" s="241"/>
      <c r="AB287" s="241"/>
      <c r="AC287" s="241"/>
      <c r="AD287" s="524">
        <f>$AR$344</f>
        <v>34</v>
      </c>
      <c r="AE287" s="314">
        <f>$E$344</f>
        <v>7275.1000000000013</v>
      </c>
      <c r="AH287" s="480"/>
      <c r="AK287" s="480"/>
      <c r="AN287" s="480"/>
      <c r="AQ287" s="480"/>
      <c r="AT287" s="480"/>
      <c r="AW287" s="480"/>
      <c r="AZ287" s="480"/>
      <c r="BC287" s="480"/>
      <c r="BF287" s="480"/>
      <c r="BI287" s="480"/>
      <c r="BN287" s="518"/>
      <c r="BQ287" s="28"/>
      <c r="BR287" s="56"/>
      <c r="BT287" s="518"/>
      <c r="BW287" s="28"/>
      <c r="BX287" s="56"/>
      <c r="BZ287" s="518"/>
      <c r="CC287" s="28"/>
      <c r="CD287" s="56"/>
      <c r="CF287" s="518"/>
      <c r="CI287" s="28"/>
      <c r="CJ287" s="56"/>
      <c r="CL287" s="518"/>
      <c r="CO287" s="28"/>
      <c r="CP287" s="56"/>
      <c r="CR287" s="518"/>
      <c r="CU287" s="28"/>
      <c r="CV287" s="56"/>
      <c r="CX287" s="518"/>
      <c r="DA287" s="28"/>
      <c r="DB287" s="56"/>
      <c r="DD287" s="518"/>
      <c r="DG287" s="28"/>
      <c r="DH287" s="56"/>
      <c r="DJ287" s="518"/>
      <c r="DM287" s="28"/>
      <c r="DN287" s="56"/>
      <c r="DP287" s="518"/>
      <c r="DS287" s="28"/>
      <c r="DT287" s="56"/>
      <c r="DV287" s="518"/>
      <c r="DW287"/>
      <c r="DY287" s="28"/>
      <c r="DZ287" s="56"/>
      <c r="EB287" s="518"/>
      <c r="EE287" s="28"/>
      <c r="EF287" s="56"/>
      <c r="EH287" s="518"/>
      <c r="EK287" s="28"/>
      <c r="EL287" s="56"/>
      <c r="EN287" s="518"/>
      <c r="EQ287" s="28"/>
      <c r="ER287" s="56"/>
      <c r="ET287" s="518"/>
      <c r="EW287" s="28"/>
      <c r="EX287" s="56"/>
      <c r="EZ287" s="518"/>
      <c r="FC287" s="28"/>
      <c r="FD287" s="56"/>
      <c r="FF287" s="518"/>
      <c r="FI287" s="28"/>
      <c r="FJ287" s="56"/>
      <c r="FL287" s="518"/>
      <c r="FO287" s="28"/>
      <c r="FP287" s="56"/>
      <c r="FR287" s="518"/>
      <c r="FU287" s="28"/>
      <c r="FV287" s="56"/>
      <c r="FX287" s="480"/>
      <c r="GA287" s="28"/>
      <c r="GB287" s="56"/>
      <c r="GD287" s="480"/>
      <c r="GG287" s="28"/>
      <c r="GH287" s="56"/>
    </row>
    <row r="288" spans="1:190" ht="16.5">
      <c r="A288" s="480" t="s">
        <v>2833</v>
      </c>
      <c r="D288" s="28">
        <f>'Punten per wedstrijd'!J251</f>
        <v>648.30000000000007</v>
      </c>
      <c r="E288" s="56">
        <v>3</v>
      </c>
      <c r="G288" s="480" t="s">
        <v>2730</v>
      </c>
      <c r="J288" s="28">
        <f>'Punten per wedstrijd'!J273</f>
        <v>85.600000000000009</v>
      </c>
      <c r="K288" s="56">
        <v>0</v>
      </c>
      <c r="M288" s="480" t="s">
        <v>3636</v>
      </c>
      <c r="P288" s="28">
        <f>'Punten per wedstrijd'!N57</f>
        <v>513</v>
      </c>
      <c r="Q288" s="56">
        <v>1</v>
      </c>
      <c r="S288" s="480" t="s">
        <v>23</v>
      </c>
      <c r="V288" s="28">
        <f>'Punten per wedstrijd'!N80</f>
        <v>462.9</v>
      </c>
      <c r="W288" s="56">
        <v>0</v>
      </c>
      <c r="Y288" s="517" t="s">
        <v>34</v>
      </c>
      <c r="Z288" s="525" t="s">
        <v>4064</v>
      </c>
      <c r="AA288" s="241"/>
      <c r="AB288" s="241"/>
      <c r="AC288" s="241"/>
      <c r="AD288" s="524">
        <f>$AR$454</f>
        <v>33</v>
      </c>
      <c r="AE288" s="314">
        <f>$E$454</f>
        <v>6117.5000000000009</v>
      </c>
      <c r="AH288" s="480" t="s">
        <v>2712</v>
      </c>
      <c r="AK288" s="480" t="s">
        <v>1661</v>
      </c>
      <c r="AN288" s="480" t="s">
        <v>2721</v>
      </c>
      <c r="AQ288" s="480" t="s">
        <v>162</v>
      </c>
      <c r="AT288" s="480" t="s">
        <v>2210</v>
      </c>
      <c r="AW288" s="480" t="s">
        <v>2849</v>
      </c>
      <c r="AZ288" s="480" t="s">
        <v>1649</v>
      </c>
      <c r="BC288" s="480" t="s">
        <v>1345</v>
      </c>
      <c r="BF288" s="480" t="s">
        <v>23</v>
      </c>
      <c r="BI288" s="480" t="s">
        <v>162</v>
      </c>
      <c r="BN288" s="518" t="s">
        <v>2721</v>
      </c>
      <c r="BQ288" s="28">
        <v>480.39999999999992</v>
      </c>
      <c r="BR288" s="56">
        <v>3</v>
      </c>
      <c r="BT288" s="518" t="s">
        <v>2730</v>
      </c>
      <c r="BW288" s="28">
        <v>211.5</v>
      </c>
      <c r="BX288" s="56">
        <v>2</v>
      </c>
      <c r="BZ288" s="518" t="s">
        <v>694</v>
      </c>
      <c r="CC288" s="28">
        <v>14.8</v>
      </c>
      <c r="CD288" s="56">
        <v>0</v>
      </c>
      <c r="CF288" s="518" t="s">
        <v>2833</v>
      </c>
      <c r="CI288" s="28">
        <v>120.80000000000001</v>
      </c>
      <c r="CJ288" s="56">
        <v>1</v>
      </c>
      <c r="CL288" s="518" t="s">
        <v>17</v>
      </c>
      <c r="CO288" s="28">
        <v>748.1</v>
      </c>
      <c r="CP288" s="56">
        <v>3</v>
      </c>
      <c r="CR288" s="518" t="s">
        <v>2712</v>
      </c>
      <c r="CU288" s="28">
        <v>153.29999999999998</v>
      </c>
      <c r="CV288" s="56">
        <v>2</v>
      </c>
      <c r="CX288" s="518" t="s">
        <v>2717</v>
      </c>
      <c r="DA288" s="28">
        <v>103.1</v>
      </c>
      <c r="DB288" s="56">
        <v>3</v>
      </c>
      <c r="DD288" s="518" t="s">
        <v>1345</v>
      </c>
      <c r="DG288" s="28">
        <v>242.60000000000002</v>
      </c>
      <c r="DH288" s="56">
        <v>2</v>
      </c>
      <c r="DJ288" s="518" t="s">
        <v>2833</v>
      </c>
      <c r="DM288" s="28">
        <v>21</v>
      </c>
      <c r="DN288" s="56">
        <v>0</v>
      </c>
      <c r="DP288" s="518" t="s">
        <v>3628</v>
      </c>
      <c r="DS288" s="28">
        <v>382.40000000000003</v>
      </c>
      <c r="DT288" s="56">
        <v>0</v>
      </c>
      <c r="DV288" s="518" t="s">
        <v>2723</v>
      </c>
      <c r="DW288"/>
      <c r="DY288" s="28">
        <v>344.4</v>
      </c>
      <c r="DZ288" s="56">
        <v>0</v>
      </c>
      <c r="EB288" s="518" t="s">
        <v>2833</v>
      </c>
      <c r="EE288" s="28">
        <v>722.99999999999989</v>
      </c>
      <c r="EF288" s="56">
        <v>0</v>
      </c>
      <c r="EH288" s="518" t="s">
        <v>1649</v>
      </c>
      <c r="EK288" s="28">
        <v>0</v>
      </c>
      <c r="EL288" s="56">
        <v>0</v>
      </c>
      <c r="EN288" s="518" t="s">
        <v>3637</v>
      </c>
      <c r="EQ288" s="28">
        <v>45.5</v>
      </c>
      <c r="ER288" s="56">
        <v>3</v>
      </c>
      <c r="ET288" s="518" t="s">
        <v>153</v>
      </c>
      <c r="EW288" s="28">
        <v>745.4</v>
      </c>
      <c r="EX288" s="56">
        <v>3</v>
      </c>
      <c r="EZ288" s="518" t="s">
        <v>3635</v>
      </c>
      <c r="FC288" s="28">
        <v>738.3</v>
      </c>
      <c r="FD288" s="56">
        <v>2</v>
      </c>
      <c r="FF288" s="518" t="s">
        <v>2203</v>
      </c>
      <c r="FI288" s="28">
        <v>126</v>
      </c>
      <c r="FJ288" s="56">
        <v>0</v>
      </c>
      <c r="FL288" s="518" t="s">
        <v>3652</v>
      </c>
      <c r="FO288" s="28">
        <v>158.19999999999999</v>
      </c>
      <c r="FP288" s="56">
        <v>2</v>
      </c>
      <c r="FR288" s="518" t="s">
        <v>2723</v>
      </c>
      <c r="FU288" s="28">
        <v>104.2</v>
      </c>
      <c r="FV288" s="56">
        <v>2</v>
      </c>
      <c r="FX288" s="480" t="s">
        <v>2730</v>
      </c>
      <c r="GA288" s="28">
        <v>145.1</v>
      </c>
      <c r="GB288" s="56">
        <v>0</v>
      </c>
      <c r="GD288" s="480" t="s">
        <v>1661</v>
      </c>
      <c r="GG288" s="28">
        <v>341.8</v>
      </c>
      <c r="GH288" s="56">
        <v>0</v>
      </c>
    </row>
    <row r="289" spans="1:220" ht="16.5">
      <c r="A289" s="480" t="s">
        <v>1654</v>
      </c>
      <c r="D289" s="28">
        <f>'Punten per wedstrijd'!J186</f>
        <v>454.8</v>
      </c>
      <c r="E289" s="56">
        <v>0</v>
      </c>
      <c r="G289" s="480" t="s">
        <v>3636</v>
      </c>
      <c r="J289" s="28">
        <f>'Punten per wedstrijd'!J197</f>
        <v>464.1</v>
      </c>
      <c r="K289" s="56">
        <v>3</v>
      </c>
      <c r="M289" s="480" t="s">
        <v>2712</v>
      </c>
      <c r="P289" s="28">
        <f>'Punten per wedstrijd'!N54</f>
        <v>576.70000000000005</v>
      </c>
      <c r="Q289" s="56">
        <v>2</v>
      </c>
      <c r="S289" s="480" t="s">
        <v>37</v>
      </c>
      <c r="V289" s="28">
        <f>'Punten per wedstrijd'!N121</f>
        <v>616.20000000000005</v>
      </c>
      <c r="W289" s="56">
        <v>3</v>
      </c>
      <c r="Y289" s="517" t="s">
        <v>36</v>
      </c>
      <c r="Z289" s="525" t="s">
        <v>4056</v>
      </c>
      <c r="AA289" s="241"/>
      <c r="AB289" s="241"/>
      <c r="AC289" s="241"/>
      <c r="AD289" s="524">
        <f>$AR$440</f>
        <v>32</v>
      </c>
      <c r="AE289" s="314">
        <f>$E$440</f>
        <v>6694.5</v>
      </c>
      <c r="AH289" s="480" t="s">
        <v>2717</v>
      </c>
      <c r="AK289" s="480" t="s">
        <v>2833</v>
      </c>
      <c r="AN289" s="480" t="s">
        <v>3639</v>
      </c>
      <c r="AQ289" s="480" t="s">
        <v>2833</v>
      </c>
      <c r="AT289" s="480" t="s">
        <v>2714</v>
      </c>
      <c r="AW289" s="480" t="s">
        <v>2730</v>
      </c>
      <c r="AZ289" s="480" t="s">
        <v>2717</v>
      </c>
      <c r="BC289" s="480" t="s">
        <v>3635</v>
      </c>
      <c r="BF289" s="480" t="s">
        <v>658</v>
      </c>
      <c r="BI289" s="480" t="s">
        <v>1655</v>
      </c>
      <c r="BN289" s="518" t="s">
        <v>1661</v>
      </c>
      <c r="BQ289" s="28">
        <v>381.44999999999993</v>
      </c>
      <c r="BR289" s="56">
        <v>0</v>
      </c>
      <c r="BT289" s="518" t="s">
        <v>3652</v>
      </c>
      <c r="BW289" s="28">
        <v>179</v>
      </c>
      <c r="BX289" s="56">
        <v>1</v>
      </c>
      <c r="BZ289" s="518" t="s">
        <v>3635</v>
      </c>
      <c r="CC289" s="28">
        <v>106.99999999999999</v>
      </c>
      <c r="CD289" s="56">
        <v>3</v>
      </c>
      <c r="CF289" s="518" t="s">
        <v>658</v>
      </c>
      <c r="CI289" s="28">
        <v>128.9</v>
      </c>
      <c r="CJ289" s="56">
        <v>2</v>
      </c>
      <c r="CL289" s="518" t="s">
        <v>162</v>
      </c>
      <c r="CO289" s="28">
        <v>340.2</v>
      </c>
      <c r="CP289" s="56">
        <v>0</v>
      </c>
      <c r="CR289" s="518" t="s">
        <v>694</v>
      </c>
      <c r="CU289" s="28">
        <v>150.00000000000003</v>
      </c>
      <c r="CV289" s="56">
        <v>1</v>
      </c>
      <c r="CX289" s="518" t="s">
        <v>3628</v>
      </c>
      <c r="DA289" s="28">
        <v>49.300000000000004</v>
      </c>
      <c r="DB289" s="56">
        <v>0</v>
      </c>
      <c r="DD289" s="518" t="s">
        <v>17</v>
      </c>
      <c r="DG289" s="28">
        <v>221.8</v>
      </c>
      <c r="DH289" s="56">
        <v>1</v>
      </c>
      <c r="DJ289" s="518" t="s">
        <v>37</v>
      </c>
      <c r="DM289" s="28">
        <v>106.9</v>
      </c>
      <c r="DN289" s="56">
        <v>3</v>
      </c>
      <c r="DP289" s="518" t="s">
        <v>2731</v>
      </c>
      <c r="DS289" s="28">
        <v>500.30000000000007</v>
      </c>
      <c r="DT289" s="56">
        <v>3</v>
      </c>
      <c r="DV289" s="518" t="s">
        <v>2210</v>
      </c>
      <c r="DW289"/>
      <c r="DY289" s="28">
        <v>449.5</v>
      </c>
      <c r="DZ289" s="56">
        <v>3</v>
      </c>
      <c r="EB289" s="518" t="s">
        <v>2723</v>
      </c>
      <c r="EE289" s="28">
        <v>1176.2</v>
      </c>
      <c r="EF289" s="56">
        <v>3</v>
      </c>
      <c r="EH289" s="518" t="s">
        <v>2210</v>
      </c>
      <c r="EK289" s="28">
        <v>63.1</v>
      </c>
      <c r="EL289" s="56">
        <v>3</v>
      </c>
      <c r="EN289" s="518" t="s">
        <v>2731</v>
      </c>
      <c r="EQ289" s="28">
        <v>0</v>
      </c>
      <c r="ER289" s="56">
        <v>0</v>
      </c>
      <c r="ET289" s="518" t="s">
        <v>2210</v>
      </c>
      <c r="EW289" s="28">
        <v>540.80000000000007</v>
      </c>
      <c r="EX289" s="56">
        <v>0</v>
      </c>
      <c r="EZ289" s="518" t="s">
        <v>17</v>
      </c>
      <c r="FC289" s="28">
        <v>725.49999999999989</v>
      </c>
      <c r="FD289" s="56">
        <v>1</v>
      </c>
      <c r="FF289" s="518" t="s">
        <v>1655</v>
      </c>
      <c r="FI289" s="28">
        <v>232</v>
      </c>
      <c r="FJ289" s="56">
        <v>3</v>
      </c>
      <c r="FL289" s="518" t="s">
        <v>2731</v>
      </c>
      <c r="FO289" s="28">
        <v>147</v>
      </c>
      <c r="FP289" s="56">
        <v>1</v>
      </c>
      <c r="FR289" s="518" t="s">
        <v>2203</v>
      </c>
      <c r="FU289" s="28">
        <v>102</v>
      </c>
      <c r="FV289" s="56">
        <v>1</v>
      </c>
      <c r="FX289" s="480" t="s">
        <v>3639</v>
      </c>
      <c r="GA289" s="28">
        <v>517.59999999999991</v>
      </c>
      <c r="GB289" s="56">
        <v>3</v>
      </c>
      <c r="GD289" s="480" t="s">
        <v>1342</v>
      </c>
      <c r="GG289" s="28">
        <v>655</v>
      </c>
      <c r="GH289" s="56">
        <v>3</v>
      </c>
    </row>
    <row r="290" spans="1:220" ht="16.5">
      <c r="A290" s="480"/>
      <c r="D290" s="28"/>
      <c r="E290" s="56"/>
      <c r="G290" s="480"/>
      <c r="J290" s="28"/>
      <c r="K290" s="56"/>
      <c r="M290" s="480"/>
      <c r="P290" s="28"/>
      <c r="Q290" s="56"/>
      <c r="S290" s="480"/>
      <c r="V290" s="28"/>
      <c r="W290" s="56"/>
      <c r="Y290" s="517" t="s">
        <v>38</v>
      </c>
      <c r="Z290" s="525" t="s">
        <v>2268</v>
      </c>
      <c r="AA290" s="241"/>
      <c r="AB290" s="241"/>
      <c r="AC290" s="241"/>
      <c r="AD290" s="524">
        <f>$AR$370</f>
        <v>32</v>
      </c>
      <c r="AE290" s="314">
        <f>$E$370</f>
        <v>5613.4999999999991</v>
      </c>
      <c r="AH290" s="480"/>
      <c r="AK290" s="480"/>
      <c r="AN290" s="480"/>
      <c r="AQ290" s="480"/>
      <c r="AT290" s="480"/>
      <c r="AW290" s="480"/>
      <c r="AZ290" s="480"/>
      <c r="BC290" s="480"/>
      <c r="BF290" s="480"/>
      <c r="BI290" s="480"/>
      <c r="BN290" s="518"/>
      <c r="BQ290" s="28"/>
      <c r="BR290" s="56"/>
      <c r="BT290" s="518"/>
      <c r="BW290" s="28"/>
      <c r="BX290" s="56"/>
      <c r="BZ290" s="518"/>
      <c r="CC290" s="28"/>
      <c r="CD290" s="56"/>
      <c r="CF290" s="518"/>
      <c r="CI290" s="28"/>
      <c r="CJ290" s="56"/>
      <c r="CL290" s="518"/>
      <c r="CO290" s="28"/>
      <c r="CP290" s="56"/>
      <c r="CR290" s="518"/>
      <c r="CU290" s="28"/>
      <c r="CV290" s="56"/>
      <c r="CX290" s="518"/>
      <c r="DA290" s="28"/>
      <c r="DB290" s="56"/>
      <c r="DD290" s="518"/>
      <c r="DG290" s="28"/>
      <c r="DH290" s="56"/>
      <c r="DJ290" s="518"/>
      <c r="DM290" s="28"/>
      <c r="DN290" s="56"/>
      <c r="DP290" s="518"/>
      <c r="DS290" s="28"/>
      <c r="DT290" s="56"/>
      <c r="DV290" s="518"/>
      <c r="DW290"/>
      <c r="DY290" s="28"/>
      <c r="DZ290" s="56"/>
      <c r="EB290" s="518"/>
      <c r="EE290" s="28"/>
      <c r="EF290" s="56"/>
      <c r="EH290" s="518"/>
      <c r="EK290" s="28"/>
      <c r="EL290" s="56"/>
      <c r="EN290" s="518"/>
      <c r="EQ290" s="28"/>
      <c r="ER290" s="56"/>
      <c r="ET290" s="518"/>
      <c r="EW290" s="28"/>
      <c r="EX290" s="56"/>
      <c r="EZ290" s="518"/>
      <c r="FC290" s="28"/>
      <c r="FD290" s="56"/>
      <c r="FF290" s="518"/>
      <c r="FI290" s="28"/>
      <c r="FJ290" s="56"/>
      <c r="FL290" s="518"/>
      <c r="FO290" s="28"/>
      <c r="FP290" s="56"/>
      <c r="FR290" s="518"/>
      <c r="FU290" s="28"/>
      <c r="FV290" s="56"/>
      <c r="FX290" s="480"/>
      <c r="GA290" s="28"/>
      <c r="GB290" s="56"/>
      <c r="GD290" s="480"/>
      <c r="GG290" s="28"/>
      <c r="GH290" s="56"/>
    </row>
    <row r="291" spans="1:220" ht="16.5">
      <c r="A291" s="480" t="s">
        <v>2721</v>
      </c>
      <c r="D291" s="28">
        <f>'Punten per wedstrijd'!J168</f>
        <v>420.7</v>
      </c>
      <c r="E291" s="56">
        <v>3</v>
      </c>
      <c r="G291" s="480" t="s">
        <v>2210</v>
      </c>
      <c r="J291" s="28">
        <f>'Punten per wedstrijd'!J236</f>
        <v>424</v>
      </c>
      <c r="K291" s="56">
        <v>3</v>
      </c>
      <c r="M291" s="480" t="s">
        <v>2731</v>
      </c>
      <c r="P291" s="28">
        <f>'Punten per wedstrijd'!N136</f>
        <v>426</v>
      </c>
      <c r="Q291" s="56">
        <v>1</v>
      </c>
      <c r="S291" s="480" t="s">
        <v>3628</v>
      </c>
      <c r="V291" s="28">
        <f>'Punten per wedstrijd'!N25</f>
        <v>442.4</v>
      </c>
      <c r="W291" s="56">
        <v>0</v>
      </c>
      <c r="Y291" s="517" t="s">
        <v>145</v>
      </c>
      <c r="Z291" s="525" t="s">
        <v>4008</v>
      </c>
      <c r="AA291" s="241"/>
      <c r="AB291" s="241"/>
      <c r="AC291" s="241"/>
      <c r="AD291" s="524">
        <f>$AR$350</f>
        <v>31</v>
      </c>
      <c r="AE291" s="314">
        <f>$E$350</f>
        <v>7779.3499999999995</v>
      </c>
      <c r="AH291" s="480" t="s">
        <v>2723</v>
      </c>
      <c r="AK291" s="480" t="s">
        <v>2731</v>
      </c>
      <c r="AN291" s="480" t="s">
        <v>2730</v>
      </c>
      <c r="AQ291" s="480" t="s">
        <v>2717</v>
      </c>
      <c r="AT291" s="480" t="s">
        <v>686</v>
      </c>
      <c r="AW291" s="480" t="s">
        <v>658</v>
      </c>
      <c r="AZ291" s="480" t="s">
        <v>2723</v>
      </c>
      <c r="BC291" s="480" t="s">
        <v>3628</v>
      </c>
      <c r="BF291" s="480" t="s">
        <v>2712</v>
      </c>
      <c r="BI291" s="480" t="s">
        <v>686</v>
      </c>
      <c r="BN291" s="518" t="s">
        <v>23</v>
      </c>
      <c r="BQ291" s="28">
        <v>208.9</v>
      </c>
      <c r="BR291" s="56">
        <v>0</v>
      </c>
      <c r="BT291" s="518" t="s">
        <v>141</v>
      </c>
      <c r="BW291" s="28">
        <v>254.5</v>
      </c>
      <c r="BX291" s="56">
        <v>1</v>
      </c>
      <c r="BZ291" s="518" t="s">
        <v>686</v>
      </c>
      <c r="CC291" s="28">
        <v>38.799999999999997</v>
      </c>
      <c r="CD291" s="56">
        <v>0</v>
      </c>
      <c r="CF291" s="518" t="s">
        <v>1655</v>
      </c>
      <c r="CI291" s="28">
        <v>134.4</v>
      </c>
      <c r="CJ291" s="56">
        <v>2</v>
      </c>
      <c r="CL291" s="518" t="s">
        <v>2203</v>
      </c>
      <c r="CO291" s="28">
        <v>579.1</v>
      </c>
      <c r="CP291" s="56">
        <v>3</v>
      </c>
      <c r="CR291" s="518" t="s">
        <v>3637</v>
      </c>
      <c r="CU291" s="28">
        <v>240.09999999999997</v>
      </c>
      <c r="CV291" s="56">
        <v>1</v>
      </c>
      <c r="CX291" s="518" t="s">
        <v>2195</v>
      </c>
      <c r="DA291" s="28">
        <v>1.4</v>
      </c>
      <c r="DB291" s="56">
        <v>0</v>
      </c>
      <c r="DD291" s="518" t="s">
        <v>3652</v>
      </c>
      <c r="DG291" s="28">
        <v>257.3</v>
      </c>
      <c r="DH291" s="56">
        <v>0</v>
      </c>
      <c r="DJ291" s="518" t="s">
        <v>17</v>
      </c>
      <c r="DM291" s="28">
        <v>52</v>
      </c>
      <c r="DN291" s="56">
        <v>0</v>
      </c>
      <c r="DP291" s="518" t="s">
        <v>162</v>
      </c>
      <c r="DS291" s="28">
        <v>381.8</v>
      </c>
      <c r="DT291" s="56">
        <v>1</v>
      </c>
      <c r="DV291" s="518" t="s">
        <v>2195</v>
      </c>
      <c r="DW291"/>
      <c r="DY291" s="28">
        <v>205.20000000000002</v>
      </c>
      <c r="DZ291" s="56">
        <v>0</v>
      </c>
      <c r="EB291" s="518" t="s">
        <v>2712</v>
      </c>
      <c r="EE291" s="28">
        <v>904.69999999999993</v>
      </c>
      <c r="EF291" s="56">
        <v>3</v>
      </c>
      <c r="EH291" s="518" t="s">
        <v>3639</v>
      </c>
      <c r="EK291" s="28">
        <v>60</v>
      </c>
      <c r="EL291" s="56">
        <v>3</v>
      </c>
      <c r="EN291" s="518" t="s">
        <v>694</v>
      </c>
      <c r="EQ291" s="28">
        <v>77.099999999999994</v>
      </c>
      <c r="ER291" s="56">
        <v>3</v>
      </c>
      <c r="ET291" s="518" t="s">
        <v>1649</v>
      </c>
      <c r="EW291" s="28">
        <v>226.5</v>
      </c>
      <c r="EX291" s="56">
        <v>0</v>
      </c>
      <c r="EZ291" s="518" t="s">
        <v>3637</v>
      </c>
      <c r="FC291" s="28">
        <v>760.59999999999991</v>
      </c>
      <c r="FD291" s="56">
        <v>2</v>
      </c>
      <c r="FF291" s="518" t="s">
        <v>2195</v>
      </c>
      <c r="FI291" s="28">
        <v>382</v>
      </c>
      <c r="FJ291" s="56">
        <v>3</v>
      </c>
      <c r="FL291" s="518" t="s">
        <v>2730</v>
      </c>
      <c r="FO291" s="28">
        <v>322.8</v>
      </c>
      <c r="FP291" s="56">
        <v>3</v>
      </c>
      <c r="FR291" s="518" t="s">
        <v>153</v>
      </c>
      <c r="FU291" s="28">
        <v>378.3</v>
      </c>
      <c r="FV291" s="56">
        <v>3</v>
      </c>
      <c r="FX291" s="480" t="s">
        <v>694</v>
      </c>
      <c r="GA291" s="28">
        <v>355.5</v>
      </c>
      <c r="GB291" s="56">
        <v>3</v>
      </c>
      <c r="GD291" s="480" t="s">
        <v>2717</v>
      </c>
      <c r="GG291" s="28">
        <v>415.5</v>
      </c>
      <c r="GH291" s="56">
        <v>0</v>
      </c>
    </row>
    <row r="292" spans="1:220" ht="16.5">
      <c r="A292" s="480" t="s">
        <v>658</v>
      </c>
      <c r="D292" s="28">
        <f>'Punten per wedstrijd'!J279</f>
        <v>291.70000000000005</v>
      </c>
      <c r="E292" s="56">
        <v>0</v>
      </c>
      <c r="G292" s="480" t="s">
        <v>2731</v>
      </c>
      <c r="J292" s="28">
        <f>'Punten per wedstrijd'!J276</f>
        <v>129.30000000000001</v>
      </c>
      <c r="K292" s="56">
        <v>0</v>
      </c>
      <c r="M292" s="480" t="s">
        <v>2833</v>
      </c>
      <c r="P292" s="28">
        <f>'Punten per wedstrijd'!N111</f>
        <v>464.6</v>
      </c>
      <c r="Q292" s="56">
        <v>2</v>
      </c>
      <c r="S292" s="480" t="s">
        <v>2210</v>
      </c>
      <c r="V292" s="28">
        <f>'Punten per wedstrijd'!N96</f>
        <v>618.80000000000007</v>
      </c>
      <c r="W292" s="56">
        <v>3</v>
      </c>
      <c r="Y292" s="517" t="s">
        <v>146</v>
      </c>
      <c r="Z292" s="525" t="s">
        <v>4023</v>
      </c>
      <c r="AA292" s="241"/>
      <c r="AB292" s="241"/>
      <c r="AC292" s="241"/>
      <c r="AD292" s="524">
        <f>$AR$378</f>
        <v>31</v>
      </c>
      <c r="AE292" s="314">
        <f>$E$378</f>
        <v>7111.4000000000005</v>
      </c>
      <c r="AH292" s="480" t="s">
        <v>153</v>
      </c>
      <c r="AK292" s="480" t="s">
        <v>141</v>
      </c>
      <c r="AN292" s="480" t="s">
        <v>2731</v>
      </c>
      <c r="AQ292" s="480" t="s">
        <v>2203</v>
      </c>
      <c r="AT292" s="480" t="s">
        <v>3641</v>
      </c>
      <c r="AW292" s="480" t="s">
        <v>1342</v>
      </c>
      <c r="AZ292" s="480" t="s">
        <v>1654</v>
      </c>
      <c r="BC292" s="480" t="s">
        <v>2203</v>
      </c>
      <c r="BF292" s="480" t="s">
        <v>3637</v>
      </c>
      <c r="BI292" s="480" t="s">
        <v>2210</v>
      </c>
      <c r="BN292" s="518" t="s">
        <v>2717</v>
      </c>
      <c r="BQ292" s="28">
        <v>300.5</v>
      </c>
      <c r="BR292" s="56">
        <v>3</v>
      </c>
      <c r="BT292" s="518" t="s">
        <v>1342</v>
      </c>
      <c r="BW292" s="28">
        <v>309.3</v>
      </c>
      <c r="BX292" s="56">
        <v>2</v>
      </c>
      <c r="BZ292" s="518" t="s">
        <v>141</v>
      </c>
      <c r="CC292" s="28">
        <v>162</v>
      </c>
      <c r="CD292" s="56">
        <v>3</v>
      </c>
      <c r="CF292" s="518" t="s">
        <v>3641</v>
      </c>
      <c r="CI292" s="28">
        <v>127.7</v>
      </c>
      <c r="CJ292" s="56">
        <v>1</v>
      </c>
      <c r="CL292" s="518" t="s">
        <v>3641</v>
      </c>
      <c r="CO292" s="28">
        <v>451.8</v>
      </c>
      <c r="CP292" s="56">
        <v>0</v>
      </c>
      <c r="CR292" s="518" t="s">
        <v>17</v>
      </c>
      <c r="CU292" s="28">
        <v>283.79999999999995</v>
      </c>
      <c r="CV292" s="56">
        <v>2</v>
      </c>
      <c r="CX292" s="518" t="s">
        <v>2731</v>
      </c>
      <c r="DA292" s="28">
        <v>57.2</v>
      </c>
      <c r="DB292" s="56">
        <v>3</v>
      </c>
      <c r="DD292" s="518" t="s">
        <v>2721</v>
      </c>
      <c r="DG292" s="28">
        <v>445.6</v>
      </c>
      <c r="DH292" s="56">
        <v>3</v>
      </c>
      <c r="DJ292" s="518" t="s">
        <v>3641</v>
      </c>
      <c r="DM292" s="28">
        <v>116.1</v>
      </c>
      <c r="DN292" s="56">
        <v>3</v>
      </c>
      <c r="DP292" s="518" t="s">
        <v>2717</v>
      </c>
      <c r="DS292" s="28">
        <v>404.2</v>
      </c>
      <c r="DT292" s="56">
        <v>2</v>
      </c>
      <c r="DV292" s="518" t="s">
        <v>162</v>
      </c>
      <c r="DW292"/>
      <c r="DY292" s="28">
        <v>268.2</v>
      </c>
      <c r="DZ292" s="56">
        <v>3</v>
      </c>
      <c r="EB292" s="518" t="s">
        <v>658</v>
      </c>
      <c r="EE292" s="28">
        <v>697.50000000000011</v>
      </c>
      <c r="EF292" s="56">
        <v>0</v>
      </c>
      <c r="EH292" s="518" t="s">
        <v>1342</v>
      </c>
      <c r="EK292" s="28">
        <v>16.5</v>
      </c>
      <c r="EL292" s="56">
        <v>0</v>
      </c>
      <c r="EN292" s="518" t="s">
        <v>153</v>
      </c>
      <c r="EQ292" s="28">
        <v>60.7</v>
      </c>
      <c r="ER292" s="56">
        <v>0</v>
      </c>
      <c r="ET292" s="518" t="s">
        <v>3635</v>
      </c>
      <c r="EW292" s="28">
        <v>638.74999999999989</v>
      </c>
      <c r="EX292" s="56">
        <v>3</v>
      </c>
      <c r="EZ292" s="518" t="s">
        <v>1661</v>
      </c>
      <c r="FC292" s="28">
        <v>743.80000000000007</v>
      </c>
      <c r="FD292" s="56">
        <v>1</v>
      </c>
      <c r="FF292" s="518" t="s">
        <v>1342</v>
      </c>
      <c r="FI292" s="28">
        <v>172.5</v>
      </c>
      <c r="FJ292" s="56">
        <v>0</v>
      </c>
      <c r="FL292" s="518" t="s">
        <v>17</v>
      </c>
      <c r="FO292" s="28">
        <v>190.4</v>
      </c>
      <c r="FP292" s="56">
        <v>0</v>
      </c>
      <c r="FR292" s="518" t="s">
        <v>2730</v>
      </c>
      <c r="FU292" s="28">
        <v>218.5</v>
      </c>
      <c r="FV292" s="56">
        <v>0</v>
      </c>
      <c r="FX292" s="480" t="s">
        <v>1654</v>
      </c>
      <c r="GA292" s="28">
        <v>62.1</v>
      </c>
      <c r="GB292" s="56">
        <v>0</v>
      </c>
      <c r="GD292" s="480" t="s">
        <v>3635</v>
      </c>
      <c r="GG292" s="28">
        <v>558</v>
      </c>
      <c r="GH292" s="56">
        <v>3</v>
      </c>
    </row>
    <row r="293" spans="1:220" ht="16.5">
      <c r="A293" s="480"/>
      <c r="D293" s="28"/>
      <c r="E293" s="56"/>
      <c r="J293" s="28"/>
      <c r="K293" s="56"/>
      <c r="M293" s="480"/>
      <c r="P293" s="28"/>
      <c r="Q293" s="56"/>
      <c r="V293" s="28"/>
      <c r="W293" s="56"/>
      <c r="Y293" s="517" t="s">
        <v>147</v>
      </c>
      <c r="Z293" s="525" t="s">
        <v>4032</v>
      </c>
      <c r="AA293" s="241"/>
      <c r="AB293" s="241"/>
      <c r="AC293" s="241"/>
      <c r="AD293" s="524">
        <f>$AR$392</f>
        <v>30</v>
      </c>
      <c r="AE293" s="314">
        <f>$E$392</f>
        <v>7634.2999999999993</v>
      </c>
      <c r="AH293" s="480"/>
      <c r="AK293" s="480"/>
      <c r="AN293" s="480"/>
      <c r="AQ293" s="480"/>
      <c r="AT293" s="480"/>
      <c r="AW293" s="480"/>
      <c r="AZ293" s="480"/>
      <c r="BC293" s="480"/>
      <c r="BF293" s="480"/>
      <c r="BI293" s="480"/>
      <c r="BN293" s="518"/>
      <c r="BQ293" s="28"/>
      <c r="BR293" s="56"/>
      <c r="BT293" s="518"/>
      <c r="BW293" s="28"/>
      <c r="BX293" s="56"/>
      <c r="BZ293" s="518"/>
      <c r="CC293" s="28"/>
      <c r="CD293" s="56"/>
      <c r="CF293" s="518"/>
      <c r="CI293" s="28"/>
      <c r="CJ293" s="56"/>
      <c r="CL293" s="518"/>
      <c r="CO293" s="28"/>
      <c r="CP293" s="56"/>
      <c r="CR293" s="518"/>
      <c r="CU293" s="28"/>
      <c r="CV293" s="56"/>
      <c r="CX293" s="518"/>
      <c r="DA293" s="28"/>
      <c r="DB293" s="56"/>
      <c r="DD293" s="518"/>
      <c r="DG293" s="28"/>
      <c r="DH293" s="56"/>
      <c r="DJ293" s="518"/>
      <c r="DM293" s="28"/>
      <c r="DN293" s="56"/>
      <c r="DP293" s="518"/>
      <c r="DS293" s="28"/>
      <c r="DT293" s="56"/>
      <c r="DV293" s="518"/>
      <c r="DW293"/>
      <c r="DY293" s="28"/>
      <c r="DZ293" s="56"/>
      <c r="EB293" s="518"/>
      <c r="EE293" s="28"/>
      <c r="EF293" s="56"/>
      <c r="EH293" s="518"/>
      <c r="EK293" s="28"/>
      <c r="EL293" s="56"/>
      <c r="EN293" s="518"/>
      <c r="EQ293" s="28"/>
      <c r="ER293" s="56"/>
      <c r="ET293" s="518"/>
      <c r="EW293" s="28"/>
      <c r="EX293" s="56"/>
      <c r="EZ293" s="518"/>
      <c r="FC293" s="28"/>
      <c r="FD293" s="56"/>
      <c r="FF293" s="518"/>
      <c r="FI293" s="28"/>
      <c r="FJ293" s="56"/>
      <c r="FL293" s="518"/>
      <c r="FO293" s="28"/>
      <c r="FP293" s="56"/>
      <c r="FR293" s="518"/>
      <c r="FU293" s="28"/>
      <c r="FV293" s="56"/>
      <c r="FX293" s="480"/>
      <c r="GA293" s="28"/>
      <c r="GB293" s="56"/>
      <c r="GD293" s="480"/>
      <c r="GG293" s="28"/>
      <c r="GH293" s="56"/>
      <c r="GS293" s="28"/>
      <c r="GT293" s="56"/>
      <c r="HK293" s="28"/>
      <c r="HL293" s="56"/>
    </row>
    <row r="294" spans="1:220" ht="16.5">
      <c r="A294" s="480" t="s">
        <v>141</v>
      </c>
      <c r="D294" s="28">
        <f>'Punten per wedstrijd'!J206</f>
        <v>599.1</v>
      </c>
      <c r="E294" s="56">
        <v>3</v>
      </c>
      <c r="J294" s="28"/>
      <c r="K294" s="56"/>
      <c r="M294" s="480" t="s">
        <v>1654</v>
      </c>
      <c r="P294" s="28">
        <f>'Punten per wedstrijd'!N46</f>
        <v>348.9</v>
      </c>
      <c r="Q294" s="56">
        <v>0</v>
      </c>
      <c r="V294" s="28"/>
      <c r="W294" s="56"/>
      <c r="Y294" s="517" t="s">
        <v>151</v>
      </c>
      <c r="Z294" s="525" t="s">
        <v>4060</v>
      </c>
      <c r="AA294" s="241"/>
      <c r="AB294" s="241"/>
      <c r="AC294" s="241"/>
      <c r="AD294" s="524">
        <f>$AR$442</f>
        <v>30</v>
      </c>
      <c r="AE294" s="314">
        <f>$E$442</f>
        <v>6606.9999999999991</v>
      </c>
      <c r="AH294" s="480" t="s">
        <v>1342</v>
      </c>
      <c r="AK294" s="480" t="s">
        <v>153</v>
      </c>
      <c r="AN294" s="480" t="s">
        <v>2833</v>
      </c>
      <c r="AQ294" s="480" t="s">
        <v>2731</v>
      </c>
      <c r="AT294" s="480" t="s">
        <v>17</v>
      </c>
      <c r="AW294" s="480" t="s">
        <v>3628</v>
      </c>
      <c r="AZ294" s="480" t="s">
        <v>2712</v>
      </c>
      <c r="BC294" s="480" t="s">
        <v>658</v>
      </c>
      <c r="BF294" s="480" t="s">
        <v>153</v>
      </c>
      <c r="BI294" s="480" t="s">
        <v>1342</v>
      </c>
      <c r="BN294" s="518" t="s">
        <v>3652</v>
      </c>
      <c r="BQ294" s="28">
        <v>59.4</v>
      </c>
      <c r="BR294" s="56">
        <v>0</v>
      </c>
      <c r="BT294" s="518" t="s">
        <v>2833</v>
      </c>
      <c r="BW294" s="28">
        <v>58.2</v>
      </c>
      <c r="BX294" s="56">
        <v>3</v>
      </c>
      <c r="BZ294" s="518" t="s">
        <v>1345</v>
      </c>
      <c r="CC294" s="28">
        <v>77.3</v>
      </c>
      <c r="CD294" s="56">
        <v>0</v>
      </c>
      <c r="CF294" s="518" t="s">
        <v>2712</v>
      </c>
      <c r="CI294" s="28">
        <v>48.599999999999994</v>
      </c>
      <c r="CJ294" s="56">
        <v>0</v>
      </c>
      <c r="CL294" s="518" t="s">
        <v>2833</v>
      </c>
      <c r="CO294" s="28">
        <v>578.20000000000005</v>
      </c>
      <c r="CP294" s="56">
        <v>1</v>
      </c>
      <c r="CR294" s="518" t="s">
        <v>2714</v>
      </c>
      <c r="CU294" s="28">
        <v>294.39999999999998</v>
      </c>
      <c r="CV294" s="56">
        <v>3</v>
      </c>
      <c r="CX294" s="518" t="s">
        <v>3635</v>
      </c>
      <c r="DA294" s="28">
        <v>15.400000000000002</v>
      </c>
      <c r="DB294" s="56">
        <v>2</v>
      </c>
      <c r="DD294" s="518" t="s">
        <v>2714</v>
      </c>
      <c r="DG294" s="28">
        <v>302.10000000000002</v>
      </c>
      <c r="DH294" s="56">
        <v>0</v>
      </c>
      <c r="DJ294" s="518" t="s">
        <v>1654</v>
      </c>
      <c r="DM294" s="28">
        <v>0</v>
      </c>
      <c r="DN294" s="56">
        <v>0</v>
      </c>
      <c r="DP294" s="518" t="s">
        <v>2714</v>
      </c>
      <c r="DS294" s="28">
        <v>293</v>
      </c>
      <c r="DT294" s="56">
        <v>1</v>
      </c>
      <c r="DV294" s="518" t="s">
        <v>153</v>
      </c>
      <c r="DW294"/>
      <c r="DY294" s="28">
        <v>424.00000000000011</v>
      </c>
      <c r="DZ294" s="56">
        <v>2</v>
      </c>
      <c r="EB294" s="518" t="s">
        <v>694</v>
      </c>
      <c r="EE294" s="28">
        <v>251.55</v>
      </c>
      <c r="EF294" s="56">
        <v>0</v>
      </c>
      <c r="EH294" s="518" t="s">
        <v>2195</v>
      </c>
      <c r="EK294" s="28">
        <v>24</v>
      </c>
      <c r="EL294" s="56">
        <v>3</v>
      </c>
      <c r="EN294" s="518" t="s">
        <v>3635</v>
      </c>
      <c r="EQ294" s="28">
        <v>0</v>
      </c>
      <c r="ER294" s="56">
        <v>0</v>
      </c>
      <c r="ET294" s="518" t="s">
        <v>1661</v>
      </c>
      <c r="EW294" s="28">
        <v>392.1</v>
      </c>
      <c r="EX294" s="56">
        <v>2</v>
      </c>
      <c r="EZ294" s="518" t="s">
        <v>2714</v>
      </c>
      <c r="FC294" s="28">
        <v>628</v>
      </c>
      <c r="FD294" s="56">
        <v>1</v>
      </c>
      <c r="FF294" s="518" t="s">
        <v>17</v>
      </c>
      <c r="FI294" s="28">
        <v>10.4</v>
      </c>
      <c r="FJ294" s="56">
        <v>0</v>
      </c>
      <c r="FL294" s="518" t="s">
        <v>2712</v>
      </c>
      <c r="FO294" s="28">
        <v>414.7</v>
      </c>
      <c r="FP294" s="56">
        <v>3</v>
      </c>
      <c r="FR294" s="518" t="s">
        <v>2721</v>
      </c>
      <c r="FU294" s="28">
        <v>267.5</v>
      </c>
      <c r="FV294" s="56">
        <v>0</v>
      </c>
      <c r="FX294" s="480" t="s">
        <v>686</v>
      </c>
      <c r="GA294" s="28">
        <v>233.5</v>
      </c>
      <c r="GB294" s="56">
        <v>1</v>
      </c>
      <c r="GD294" s="480" t="s">
        <v>23</v>
      </c>
      <c r="GG294" s="28">
        <v>487</v>
      </c>
      <c r="GH294" s="56">
        <v>3</v>
      </c>
      <c r="GS294" s="28"/>
      <c r="GT294" s="56"/>
      <c r="HK294" s="28"/>
      <c r="HL294" s="56"/>
    </row>
    <row r="295" spans="1:220" ht="16.5">
      <c r="A295" s="480" t="s">
        <v>2717</v>
      </c>
      <c r="D295" s="28">
        <f>'Punten per wedstrijd'!J176</f>
        <v>471.8</v>
      </c>
      <c r="E295" s="56">
        <v>0</v>
      </c>
      <c r="J295" s="28"/>
      <c r="K295" s="56"/>
      <c r="M295" s="480" t="s">
        <v>3635</v>
      </c>
      <c r="P295" s="28">
        <f>'Punten per wedstrijd'!N55</f>
        <v>457.5</v>
      </c>
      <c r="Q295" s="56">
        <v>3</v>
      </c>
      <c r="V295" s="28"/>
      <c r="W295" s="56"/>
      <c r="Y295" s="517" t="s">
        <v>157</v>
      </c>
      <c r="Z295" s="525" t="s">
        <v>4001</v>
      </c>
      <c r="AA295" s="241"/>
      <c r="AB295" s="241"/>
      <c r="AC295" s="241"/>
      <c r="AD295" s="524">
        <f>$AR$346</f>
        <v>29</v>
      </c>
      <c r="AE295" s="314">
        <f>$E$346</f>
        <v>6630.7</v>
      </c>
      <c r="AH295" s="480" t="s">
        <v>3637</v>
      </c>
      <c r="AK295" s="480" t="s">
        <v>2721</v>
      </c>
      <c r="AN295" s="480" t="s">
        <v>2849</v>
      </c>
      <c r="AQ295" s="480" t="s">
        <v>2712</v>
      </c>
      <c r="AT295" s="480" t="s">
        <v>3639</v>
      </c>
      <c r="AW295" s="480" t="s">
        <v>37</v>
      </c>
      <c r="AZ295" s="480" t="s">
        <v>2849</v>
      </c>
      <c r="BC295" s="480" t="s">
        <v>686</v>
      </c>
      <c r="BF295" s="480" t="s">
        <v>2717</v>
      </c>
      <c r="BI295" s="480" t="s">
        <v>2833</v>
      </c>
      <c r="BN295" s="518" t="s">
        <v>141</v>
      </c>
      <c r="BQ295" s="28">
        <v>304.8</v>
      </c>
      <c r="BR295" s="56">
        <v>3</v>
      </c>
      <c r="BT295" s="518" t="s">
        <v>694</v>
      </c>
      <c r="BW295" s="28">
        <v>26.400000000000002</v>
      </c>
      <c r="BX295" s="56">
        <v>0</v>
      </c>
      <c r="BZ295" s="518" t="s">
        <v>1655</v>
      </c>
      <c r="CC295" s="28">
        <v>110.8</v>
      </c>
      <c r="CD295" s="56">
        <v>3</v>
      </c>
      <c r="CF295" s="518" t="s">
        <v>1342</v>
      </c>
      <c r="CI295" s="28">
        <v>87.6</v>
      </c>
      <c r="CJ295" s="56">
        <v>3</v>
      </c>
      <c r="CL295" s="518" t="s">
        <v>3635</v>
      </c>
      <c r="CO295" s="28">
        <v>622.35</v>
      </c>
      <c r="CP295" s="56">
        <v>2</v>
      </c>
      <c r="CR295" s="518" t="s">
        <v>1649</v>
      </c>
      <c r="CU295" s="28">
        <v>141.5</v>
      </c>
      <c r="CV295" s="56">
        <v>0</v>
      </c>
      <c r="CX295" s="518" t="s">
        <v>141</v>
      </c>
      <c r="DA295" s="28">
        <v>12.399999999999999</v>
      </c>
      <c r="DB295" s="56">
        <v>1</v>
      </c>
      <c r="DD295" s="518" t="s">
        <v>153</v>
      </c>
      <c r="DG295" s="28">
        <v>388.5</v>
      </c>
      <c r="DH295" s="56">
        <v>3</v>
      </c>
      <c r="DJ295" s="518" t="s">
        <v>3628</v>
      </c>
      <c r="DM295" s="28">
        <v>123</v>
      </c>
      <c r="DN295" s="56">
        <v>3</v>
      </c>
      <c r="DP295" s="518" t="s">
        <v>23</v>
      </c>
      <c r="DS295" s="28">
        <v>354</v>
      </c>
      <c r="DT295" s="56">
        <v>2</v>
      </c>
      <c r="DV295" s="518" t="s">
        <v>3652</v>
      </c>
      <c r="DW295"/>
      <c r="DY295" s="28">
        <v>396.8</v>
      </c>
      <c r="DZ295" s="56">
        <v>1</v>
      </c>
      <c r="EB295" s="518" t="s">
        <v>1649</v>
      </c>
      <c r="EE295" s="28">
        <v>598.80000000000018</v>
      </c>
      <c r="EF295" s="56">
        <v>3</v>
      </c>
      <c r="EH295" s="518" t="s">
        <v>2714</v>
      </c>
      <c r="EK295" s="28">
        <v>0</v>
      </c>
      <c r="EL295" s="56">
        <v>0</v>
      </c>
      <c r="EN295" s="518" t="s">
        <v>2721</v>
      </c>
      <c r="EQ295" s="28">
        <v>36.799999999999997</v>
      </c>
      <c r="ER295" s="56">
        <v>3</v>
      </c>
      <c r="ET295" s="518" t="s">
        <v>162</v>
      </c>
      <c r="EW295" s="28">
        <v>349</v>
      </c>
      <c r="EX295" s="56">
        <v>1</v>
      </c>
      <c r="EZ295" s="518" t="s">
        <v>3628</v>
      </c>
      <c r="FC295" s="28">
        <v>741.90000000000009</v>
      </c>
      <c r="FD295" s="56">
        <v>2</v>
      </c>
      <c r="FF295" s="518" t="s">
        <v>141</v>
      </c>
      <c r="FI295" s="28">
        <v>50</v>
      </c>
      <c r="FJ295" s="56">
        <v>3</v>
      </c>
      <c r="FL295" s="518" t="s">
        <v>1649</v>
      </c>
      <c r="FO295" s="28">
        <v>81.7</v>
      </c>
      <c r="FP295" s="56">
        <v>0</v>
      </c>
      <c r="FR295" s="518" t="s">
        <v>1655</v>
      </c>
      <c r="FU295" s="28">
        <v>390.8</v>
      </c>
      <c r="FV295" s="56">
        <v>3</v>
      </c>
      <c r="FX295" s="480" t="s">
        <v>2731</v>
      </c>
      <c r="GA295" s="28">
        <v>277.5</v>
      </c>
      <c r="GB295" s="56">
        <v>2</v>
      </c>
      <c r="GD295" s="480" t="s">
        <v>2730</v>
      </c>
      <c r="GG295" s="28">
        <v>387</v>
      </c>
      <c r="GH295" s="56">
        <v>0</v>
      </c>
      <c r="GS295" s="28"/>
      <c r="GT295" s="56"/>
      <c r="HK295" s="28"/>
      <c r="HL295" s="56"/>
    </row>
    <row r="296" spans="1:220" ht="16.5">
      <c r="A296" s="480"/>
      <c r="D296" s="244"/>
      <c r="E296" s="506"/>
      <c r="M296" s="480"/>
      <c r="Y296" s="517" t="s">
        <v>159</v>
      </c>
      <c r="Z296" s="525" t="s">
        <v>4051</v>
      </c>
      <c r="AA296" s="241"/>
      <c r="AB296" s="241"/>
      <c r="AC296" s="241"/>
      <c r="AD296" s="524">
        <f>$AR$432</f>
        <v>29</v>
      </c>
      <c r="AE296" s="314">
        <f>$E$432</f>
        <v>6509.3</v>
      </c>
      <c r="AH296" s="480"/>
      <c r="AK296" s="480"/>
      <c r="AN296" s="480"/>
      <c r="AQ296" s="480"/>
      <c r="AT296" s="480"/>
      <c r="AW296" s="480"/>
      <c r="AZ296" s="480"/>
      <c r="BC296" s="480"/>
      <c r="BF296" s="480"/>
      <c r="BI296" s="480"/>
      <c r="BN296" s="518"/>
      <c r="BQ296" s="28"/>
      <c r="BR296" s="56"/>
      <c r="DW296"/>
    </row>
    <row r="297" spans="1:220" ht="16.5">
      <c r="D297" s="244"/>
      <c r="E297" s="506"/>
      <c r="Y297" s="517" t="s">
        <v>160</v>
      </c>
      <c r="Z297" s="525" t="s">
        <v>4053</v>
      </c>
      <c r="AA297" s="241"/>
      <c r="AB297" s="241"/>
      <c r="AC297" s="241"/>
      <c r="AD297" s="524">
        <f>$AR$437</f>
        <v>29</v>
      </c>
      <c r="AE297" s="314">
        <f>$E$437</f>
        <v>5337.9000000000005</v>
      </c>
      <c r="AH297" s="480" t="s">
        <v>141</v>
      </c>
      <c r="AK297" s="480" t="s">
        <v>1654</v>
      </c>
      <c r="AN297" s="480" t="s">
        <v>17</v>
      </c>
      <c r="AQ297" s="480" t="s">
        <v>3636</v>
      </c>
      <c r="AT297" s="480" t="s">
        <v>2721</v>
      </c>
      <c r="AW297" s="480" t="s">
        <v>162</v>
      </c>
      <c r="AZ297" s="480" t="s">
        <v>694</v>
      </c>
      <c r="BC297" s="480" t="s">
        <v>1661</v>
      </c>
      <c r="BF297" s="480" t="s">
        <v>2210</v>
      </c>
      <c r="BI297" s="480" t="s">
        <v>3636</v>
      </c>
      <c r="BN297" s="518" t="s">
        <v>1342</v>
      </c>
      <c r="BQ297" s="28">
        <v>452.8</v>
      </c>
      <c r="BR297" s="56">
        <v>3</v>
      </c>
      <c r="BT297" s="518" t="s">
        <v>2210</v>
      </c>
      <c r="BW297" s="28">
        <v>138</v>
      </c>
      <c r="BX297" s="56">
        <v>1</v>
      </c>
      <c r="BZ297" s="518" t="s">
        <v>23</v>
      </c>
      <c r="CC297" s="28">
        <v>95.2</v>
      </c>
      <c r="CD297" s="56">
        <v>0</v>
      </c>
      <c r="CF297" s="518" t="s">
        <v>2714</v>
      </c>
      <c r="CI297" s="28">
        <v>81.400000000000006</v>
      </c>
      <c r="CJ297" s="56">
        <v>0</v>
      </c>
      <c r="CL297" s="518" t="s">
        <v>658</v>
      </c>
      <c r="CO297" s="28">
        <v>533.70000000000005</v>
      </c>
      <c r="CP297" s="56">
        <v>2</v>
      </c>
      <c r="CR297" s="518" t="s">
        <v>1345</v>
      </c>
      <c r="CU297" s="28">
        <v>195</v>
      </c>
      <c r="CV297" s="56">
        <v>2</v>
      </c>
      <c r="CX297" s="518" t="s">
        <v>2203</v>
      </c>
      <c r="DA297" s="28">
        <v>12.5</v>
      </c>
      <c r="DB297" s="56">
        <v>3</v>
      </c>
      <c r="DD297" s="518" t="s">
        <v>1655</v>
      </c>
      <c r="DG297" s="28">
        <v>195</v>
      </c>
      <c r="DH297" s="56">
        <v>1</v>
      </c>
      <c r="DJ297" s="518" t="s">
        <v>2203</v>
      </c>
      <c r="DM297" s="28">
        <v>70.5</v>
      </c>
      <c r="DN297" s="56">
        <v>0</v>
      </c>
      <c r="DP297" s="518" t="s">
        <v>2730</v>
      </c>
      <c r="DS297" s="28">
        <v>348.2</v>
      </c>
      <c r="DT297" s="56">
        <v>3</v>
      </c>
      <c r="DV297" s="518" t="s">
        <v>3636</v>
      </c>
      <c r="DW297"/>
      <c r="DY297" s="28">
        <v>599.79999999999995</v>
      </c>
      <c r="DZ297" s="56">
        <v>3</v>
      </c>
      <c r="EB297" s="518" t="s">
        <v>3635</v>
      </c>
      <c r="EE297" s="28">
        <v>1039.2</v>
      </c>
      <c r="EF297" s="56">
        <v>2</v>
      </c>
      <c r="EH297" s="518" t="s">
        <v>2717</v>
      </c>
      <c r="EK297" s="28">
        <v>24</v>
      </c>
      <c r="EL297" s="56">
        <v>2</v>
      </c>
      <c r="EN297" s="518" t="s">
        <v>1342</v>
      </c>
      <c r="EQ297" s="28">
        <v>22.5</v>
      </c>
      <c r="ER297" s="56">
        <v>3</v>
      </c>
      <c r="ET297" s="518" t="s">
        <v>3639</v>
      </c>
      <c r="EW297" s="28">
        <v>583.25</v>
      </c>
      <c r="EX297" s="56">
        <v>3</v>
      </c>
      <c r="EZ297" s="518" t="s">
        <v>37</v>
      </c>
      <c r="FC297" s="28">
        <v>592.20000000000005</v>
      </c>
      <c r="FD297" s="56">
        <v>0</v>
      </c>
      <c r="FF297" s="518" t="s">
        <v>3628</v>
      </c>
      <c r="FI297" s="28">
        <v>223.1</v>
      </c>
      <c r="FJ297" s="56">
        <v>3</v>
      </c>
      <c r="FL297" s="518" t="s">
        <v>3641</v>
      </c>
      <c r="FO297" s="28">
        <v>273.3</v>
      </c>
      <c r="FP297" s="56">
        <v>3</v>
      </c>
      <c r="FR297" s="518" t="s">
        <v>2195</v>
      </c>
      <c r="FU297" s="28">
        <v>266.8</v>
      </c>
      <c r="FV297" s="56">
        <v>0</v>
      </c>
      <c r="FX297" s="480" t="s">
        <v>2210</v>
      </c>
      <c r="GA297" s="28">
        <v>519.79999999999995</v>
      </c>
      <c r="GB297" s="56">
        <v>3</v>
      </c>
      <c r="GD297" s="480" t="s">
        <v>2731</v>
      </c>
      <c r="GG297" s="28">
        <v>442.6</v>
      </c>
      <c r="GH297" s="56">
        <v>3</v>
      </c>
    </row>
    <row r="298" spans="1:220" ht="16.5">
      <c r="D298" s="244"/>
      <c r="E298" s="506"/>
      <c r="Y298" s="517" t="s">
        <v>161</v>
      </c>
      <c r="Z298" s="525" t="s">
        <v>4043</v>
      </c>
      <c r="AA298" s="241"/>
      <c r="AB298" s="241"/>
      <c r="AC298" s="241"/>
      <c r="AD298" s="524">
        <f>$AR$406</f>
        <v>27</v>
      </c>
      <c r="AE298" s="314">
        <f>$E$406</f>
        <v>6749.2999999999993</v>
      </c>
      <c r="AH298" s="480" t="s">
        <v>1654</v>
      </c>
      <c r="AK298" s="480" t="s">
        <v>2730</v>
      </c>
      <c r="AN298" s="480" t="s">
        <v>658</v>
      </c>
      <c r="AQ298" s="480" t="s">
        <v>2723</v>
      </c>
      <c r="AT298" s="480" t="s">
        <v>3636</v>
      </c>
      <c r="AW298" s="480" t="s">
        <v>141</v>
      </c>
      <c r="AZ298" s="480" t="s">
        <v>3652</v>
      </c>
      <c r="BC298" s="480" t="s">
        <v>1655</v>
      </c>
      <c r="BF298" s="480" t="s">
        <v>1342</v>
      </c>
      <c r="BI298" s="480" t="s">
        <v>23</v>
      </c>
      <c r="BN298" s="518" t="s">
        <v>3635</v>
      </c>
      <c r="BQ298" s="28">
        <v>298.5</v>
      </c>
      <c r="BR298" s="56">
        <v>0</v>
      </c>
      <c r="BT298" s="518" t="s">
        <v>658</v>
      </c>
      <c r="BW298" s="28">
        <v>168</v>
      </c>
      <c r="BX298" s="56">
        <v>2</v>
      </c>
      <c r="BZ298" s="518" t="s">
        <v>1654</v>
      </c>
      <c r="CC298" s="28">
        <v>197.79999999999998</v>
      </c>
      <c r="CD298" s="56">
        <v>3</v>
      </c>
      <c r="CF298" s="518" t="s">
        <v>2723</v>
      </c>
      <c r="CI298" s="28">
        <v>147.20000000000002</v>
      </c>
      <c r="CJ298" s="56">
        <v>3</v>
      </c>
      <c r="CL298" s="518" t="s">
        <v>2195</v>
      </c>
      <c r="CO298" s="28">
        <v>457.4</v>
      </c>
      <c r="CP298" s="56">
        <v>1</v>
      </c>
      <c r="CR298" s="518" t="s">
        <v>2721</v>
      </c>
      <c r="CU298" s="28">
        <v>184.49999999999997</v>
      </c>
      <c r="CV298" s="56">
        <v>1</v>
      </c>
      <c r="CX298" s="518" t="s">
        <v>1342</v>
      </c>
      <c r="DA298" s="28">
        <v>0</v>
      </c>
      <c r="DB298" s="56">
        <v>0</v>
      </c>
      <c r="DD298" s="518" t="s">
        <v>694</v>
      </c>
      <c r="DG298" s="28">
        <v>198.9</v>
      </c>
      <c r="DH298" s="56">
        <v>2</v>
      </c>
      <c r="DJ298" s="518" t="s">
        <v>694</v>
      </c>
      <c r="DM298" s="28">
        <v>209.75</v>
      </c>
      <c r="DN298" s="56">
        <v>3</v>
      </c>
      <c r="DP298" s="518" t="s">
        <v>658</v>
      </c>
      <c r="DS298" s="28">
        <v>276.59999999999997</v>
      </c>
      <c r="DT298" s="56">
        <v>0</v>
      </c>
      <c r="DV298" s="518" t="s">
        <v>2714</v>
      </c>
      <c r="DW298"/>
      <c r="DY298" s="28">
        <v>453.39999999999992</v>
      </c>
      <c r="DZ298" s="56">
        <v>0</v>
      </c>
      <c r="EB298" s="518" t="s">
        <v>2203</v>
      </c>
      <c r="EE298" s="28">
        <v>841.09999999999991</v>
      </c>
      <c r="EF298" s="56">
        <v>1</v>
      </c>
      <c r="EH298" s="518" t="s">
        <v>1345</v>
      </c>
      <c r="EK298" s="28">
        <v>21.9</v>
      </c>
      <c r="EL298" s="56">
        <v>1</v>
      </c>
      <c r="EN298" s="518" t="s">
        <v>23</v>
      </c>
      <c r="EQ298" s="28">
        <v>14.3</v>
      </c>
      <c r="ER298" s="56">
        <v>0</v>
      </c>
      <c r="ET298" s="518" t="s">
        <v>694</v>
      </c>
      <c r="EW298" s="28">
        <v>375.25000000000006</v>
      </c>
      <c r="EX298" s="56">
        <v>0</v>
      </c>
      <c r="EZ298" s="518" t="s">
        <v>2203</v>
      </c>
      <c r="FC298" s="28">
        <v>1173.8999999999996</v>
      </c>
      <c r="FD298" s="56">
        <v>3</v>
      </c>
      <c r="FF298" s="518" t="s">
        <v>1345</v>
      </c>
      <c r="FI298" s="28">
        <v>168</v>
      </c>
      <c r="FJ298" s="56">
        <v>0</v>
      </c>
      <c r="FL298" s="518" t="s">
        <v>3628</v>
      </c>
      <c r="FO298" s="28">
        <v>167</v>
      </c>
      <c r="FP298" s="56">
        <v>0</v>
      </c>
      <c r="FR298" s="518" t="s">
        <v>694</v>
      </c>
      <c r="FU298" s="28">
        <v>516.1</v>
      </c>
      <c r="FV298" s="56">
        <v>3</v>
      </c>
      <c r="FX298" s="480" t="s">
        <v>2195</v>
      </c>
      <c r="GA298" s="28">
        <v>253</v>
      </c>
      <c r="GB298" s="56">
        <v>0</v>
      </c>
      <c r="GD298" s="480" t="s">
        <v>694</v>
      </c>
      <c r="GG298" s="28">
        <v>297.5</v>
      </c>
      <c r="GH298" s="56">
        <v>0</v>
      </c>
    </row>
    <row r="299" spans="1:220" ht="16.5">
      <c r="D299" s="244"/>
      <c r="E299" s="506"/>
      <c r="Y299" s="517" t="s">
        <v>163</v>
      </c>
      <c r="Z299" s="525" t="s">
        <v>3013</v>
      </c>
      <c r="AA299" s="241"/>
      <c r="AB299" s="241"/>
      <c r="AC299" s="241"/>
      <c r="AD299" s="524">
        <f>$AR$367</f>
        <v>27</v>
      </c>
      <c r="AE299" s="314">
        <f>$E$367</f>
        <v>5558.9000000000005</v>
      </c>
      <c r="AH299" s="480"/>
      <c r="AK299" s="480"/>
      <c r="AN299" s="480"/>
      <c r="AQ299" s="480"/>
      <c r="AT299" s="480"/>
      <c r="AW299" s="480"/>
      <c r="AZ299" s="480"/>
      <c r="BC299" s="480"/>
      <c r="BF299" s="480"/>
      <c r="BI299" s="480"/>
      <c r="BN299" s="518"/>
      <c r="BQ299" s="28"/>
      <c r="BR299" s="56"/>
      <c r="BT299" s="518"/>
      <c r="BW299" s="28"/>
      <c r="BX299" s="56"/>
      <c r="BZ299" s="518"/>
      <c r="CC299" s="28"/>
      <c r="CD299" s="56"/>
      <c r="CF299" s="518"/>
      <c r="CI299" s="28"/>
      <c r="CJ299" s="56"/>
      <c r="CL299" s="518"/>
      <c r="CO299" s="28"/>
      <c r="CP299" s="56"/>
      <c r="CR299" s="518"/>
      <c r="CU299" s="28"/>
      <c r="CV299" s="56"/>
      <c r="CX299" s="518"/>
      <c r="DA299" s="28"/>
      <c r="DB299" s="56"/>
      <c r="DD299" s="518"/>
      <c r="DG299" s="28"/>
      <c r="DH299" s="56"/>
      <c r="DJ299" s="518"/>
      <c r="DM299" s="28"/>
      <c r="DN299" s="56"/>
      <c r="DP299" s="518"/>
      <c r="DS299" s="28"/>
      <c r="DT299" s="56"/>
      <c r="DV299" s="518"/>
      <c r="DW299"/>
      <c r="DY299" s="28"/>
      <c r="DZ299" s="56"/>
      <c r="EB299" s="518"/>
      <c r="EE299" s="28"/>
      <c r="EF299" s="56"/>
      <c r="EH299" s="518"/>
      <c r="EK299" s="28"/>
      <c r="EL299" s="56"/>
      <c r="EN299" s="518"/>
      <c r="EQ299" s="28"/>
      <c r="ER299" s="56"/>
      <c r="ET299" s="518"/>
      <c r="EW299" s="28"/>
      <c r="EX299" s="56"/>
      <c r="EZ299" s="518"/>
      <c r="FC299" s="28"/>
      <c r="FD299" s="56"/>
      <c r="FF299" s="518"/>
      <c r="FI299" s="28"/>
      <c r="FJ299" s="56"/>
      <c r="FL299" s="518"/>
      <c r="FO299" s="28"/>
      <c r="FP299" s="56"/>
      <c r="FR299" s="518"/>
      <c r="FU299" s="28"/>
      <c r="FV299" s="56"/>
      <c r="FX299" s="480"/>
      <c r="GA299" s="28"/>
      <c r="GB299" s="56"/>
      <c r="GD299" s="480"/>
      <c r="GG299" s="28"/>
      <c r="GH299" s="56"/>
    </row>
    <row r="300" spans="1:220" ht="16.5">
      <c r="D300" s="244"/>
      <c r="E300" s="506"/>
      <c r="Y300" s="517" t="s">
        <v>274</v>
      </c>
      <c r="Z300" s="525" t="s">
        <v>3011</v>
      </c>
      <c r="AA300" s="241"/>
      <c r="AB300" s="241"/>
      <c r="AC300" s="241"/>
      <c r="AD300" s="524">
        <f>$AR$430</f>
        <v>25</v>
      </c>
      <c r="AE300" s="314">
        <f>$E$430</f>
        <v>6912.550000000002</v>
      </c>
      <c r="AH300" s="480" t="s">
        <v>3641</v>
      </c>
      <c r="AK300" s="480" t="s">
        <v>2849</v>
      </c>
      <c r="AN300" s="480" t="s">
        <v>2723</v>
      </c>
      <c r="AQ300" s="480" t="s">
        <v>3637</v>
      </c>
      <c r="AT300" s="480" t="s">
        <v>694</v>
      </c>
      <c r="AW300" s="480" t="s">
        <v>1654</v>
      </c>
      <c r="AZ300" s="480" t="s">
        <v>2203</v>
      </c>
      <c r="BC300" s="480" t="s">
        <v>3636</v>
      </c>
      <c r="BF300" s="480" t="s">
        <v>2833</v>
      </c>
      <c r="BI300" s="480" t="s">
        <v>2731</v>
      </c>
      <c r="BN300" s="518" t="s">
        <v>1345</v>
      </c>
      <c r="BQ300" s="28">
        <v>151</v>
      </c>
      <c r="BR300" s="56">
        <v>0</v>
      </c>
      <c r="BT300" s="518" t="s">
        <v>1661</v>
      </c>
      <c r="BW300" s="28">
        <v>279.39999999999998</v>
      </c>
      <c r="BX300" s="56">
        <v>1</v>
      </c>
      <c r="BZ300" s="518" t="s">
        <v>2723</v>
      </c>
      <c r="CC300" s="28">
        <v>117.89999999999999</v>
      </c>
      <c r="CD300" s="56">
        <v>0</v>
      </c>
      <c r="CF300" s="518" t="s">
        <v>2195</v>
      </c>
      <c r="CI300" s="28">
        <v>88.05</v>
      </c>
      <c r="CJ300" s="56">
        <v>0</v>
      </c>
      <c r="CL300" s="518" t="s">
        <v>2723</v>
      </c>
      <c r="CO300" s="28">
        <v>613.9</v>
      </c>
      <c r="CP300" s="56">
        <v>2</v>
      </c>
      <c r="CR300" s="518" t="s">
        <v>3652</v>
      </c>
      <c r="CU300" s="28">
        <v>204.8</v>
      </c>
      <c r="CV300" s="56">
        <v>0</v>
      </c>
      <c r="CX300" s="518" t="s">
        <v>3639</v>
      </c>
      <c r="DA300" s="28">
        <v>99.800000000000011</v>
      </c>
      <c r="DB300" s="56">
        <v>0</v>
      </c>
      <c r="DD300" s="518" t="s">
        <v>3637</v>
      </c>
      <c r="DG300" s="28">
        <v>314</v>
      </c>
      <c r="DH300" s="56">
        <v>1</v>
      </c>
      <c r="DJ300" s="518" t="s">
        <v>2210</v>
      </c>
      <c r="DM300" s="28">
        <v>180.20000000000002</v>
      </c>
      <c r="DN300" s="56">
        <v>3</v>
      </c>
      <c r="DP300" s="518" t="s">
        <v>3637</v>
      </c>
      <c r="DS300" s="28">
        <v>394.3</v>
      </c>
      <c r="DT300" s="56">
        <v>2</v>
      </c>
      <c r="DV300" s="518" t="s">
        <v>2730</v>
      </c>
      <c r="DW300"/>
      <c r="DY300" s="28">
        <v>301.60000000000002</v>
      </c>
      <c r="DZ300" s="56">
        <v>1</v>
      </c>
      <c r="EB300" s="518" t="s">
        <v>1345</v>
      </c>
      <c r="EE300" s="28">
        <v>402.69999999999993</v>
      </c>
      <c r="EF300" s="56">
        <v>0</v>
      </c>
      <c r="EH300" s="518" t="s">
        <v>2731</v>
      </c>
      <c r="EK300" s="28">
        <v>43.8</v>
      </c>
      <c r="EL300" s="56">
        <v>0</v>
      </c>
      <c r="EN300" s="518" t="s">
        <v>162</v>
      </c>
      <c r="EQ300" s="28">
        <v>12.6</v>
      </c>
      <c r="ER300" s="56">
        <v>3</v>
      </c>
      <c r="ET300" s="518" t="s">
        <v>3628</v>
      </c>
      <c r="EW300" s="28">
        <v>273.25</v>
      </c>
      <c r="EX300" s="56">
        <v>1</v>
      </c>
      <c r="EZ300" s="518" t="s">
        <v>162</v>
      </c>
      <c r="FC300" s="28">
        <v>436.7</v>
      </c>
      <c r="FD300" s="56">
        <v>1</v>
      </c>
      <c r="FF300" s="518" t="s">
        <v>2849</v>
      </c>
      <c r="FI300" s="28">
        <v>372.5</v>
      </c>
      <c r="FJ300" s="56">
        <v>2</v>
      </c>
      <c r="FL300" s="518" t="s">
        <v>1655</v>
      </c>
      <c r="FO300" s="28">
        <v>408.5</v>
      </c>
      <c r="FP300" s="56">
        <v>3</v>
      </c>
      <c r="FR300" s="518" t="s">
        <v>2849</v>
      </c>
      <c r="FU300" s="28">
        <v>404.7</v>
      </c>
      <c r="FV300" s="56">
        <v>1</v>
      </c>
      <c r="FX300" s="480" t="s">
        <v>3635</v>
      </c>
      <c r="GA300" s="28">
        <v>276.7</v>
      </c>
      <c r="GB300" s="56">
        <v>2</v>
      </c>
      <c r="GD300" s="480" t="s">
        <v>2195</v>
      </c>
      <c r="GG300" s="28">
        <v>376.5</v>
      </c>
      <c r="GH300" s="56">
        <v>0</v>
      </c>
    </row>
    <row r="301" spans="1:220" ht="16.5">
      <c r="D301" s="244"/>
      <c r="E301" s="506"/>
      <c r="Y301" s="517" t="s">
        <v>275</v>
      </c>
      <c r="Z301" s="525" t="s">
        <v>3019</v>
      </c>
      <c r="AA301" s="241"/>
      <c r="AB301" s="241"/>
      <c r="AC301" s="241"/>
      <c r="AD301" s="524">
        <f>$AR$330</f>
        <v>25</v>
      </c>
      <c r="AE301" s="314">
        <f>$E$330</f>
        <v>6456.9</v>
      </c>
      <c r="AH301" s="480" t="s">
        <v>1345</v>
      </c>
      <c r="AK301" s="480" t="s">
        <v>2210</v>
      </c>
      <c r="AN301" s="480" t="s">
        <v>23</v>
      </c>
      <c r="AQ301" s="480" t="s">
        <v>2210</v>
      </c>
      <c r="AT301" s="480" t="s">
        <v>1345</v>
      </c>
      <c r="AW301" s="480" t="s">
        <v>2203</v>
      </c>
      <c r="AZ301" s="480" t="s">
        <v>2731</v>
      </c>
      <c r="BC301" s="480" t="s">
        <v>153</v>
      </c>
      <c r="BF301" s="480" t="s">
        <v>3652</v>
      </c>
      <c r="BI301" s="480" t="s">
        <v>1649</v>
      </c>
      <c r="BN301" s="518" t="s">
        <v>2712</v>
      </c>
      <c r="BQ301" s="28">
        <v>291.8</v>
      </c>
      <c r="BR301" s="56">
        <v>3</v>
      </c>
      <c r="BT301" s="518" t="s">
        <v>1649</v>
      </c>
      <c r="BW301" s="28">
        <v>345.1</v>
      </c>
      <c r="BX301" s="56">
        <v>2</v>
      </c>
      <c r="BZ301" s="518" t="s">
        <v>3637</v>
      </c>
      <c r="CC301" s="28">
        <v>162.69999999999999</v>
      </c>
      <c r="CD301" s="56">
        <v>3</v>
      </c>
      <c r="CF301" s="518" t="s">
        <v>2717</v>
      </c>
      <c r="CI301" s="28">
        <v>207.89999999999998</v>
      </c>
      <c r="CJ301" s="56">
        <v>3</v>
      </c>
      <c r="CL301" s="518" t="s">
        <v>1345</v>
      </c>
      <c r="CO301" s="28">
        <v>523.75000000000011</v>
      </c>
      <c r="CP301" s="56">
        <v>1</v>
      </c>
      <c r="CR301" s="518" t="s">
        <v>2203</v>
      </c>
      <c r="CU301" s="28">
        <v>309.40000000000003</v>
      </c>
      <c r="CV301" s="56">
        <v>3</v>
      </c>
      <c r="CX301" s="518" t="s">
        <v>162</v>
      </c>
      <c r="DA301" s="28">
        <v>145.9</v>
      </c>
      <c r="DB301" s="56">
        <v>3</v>
      </c>
      <c r="DD301" s="518" t="s">
        <v>3639</v>
      </c>
      <c r="DG301" s="28">
        <v>328.2</v>
      </c>
      <c r="DH301" s="56">
        <v>2</v>
      </c>
      <c r="DJ301" s="518" t="s">
        <v>1655</v>
      </c>
      <c r="DM301" s="28">
        <v>62.6</v>
      </c>
      <c r="DN301" s="56">
        <v>0</v>
      </c>
      <c r="DP301" s="518" t="s">
        <v>3636</v>
      </c>
      <c r="DS301" s="28">
        <v>345.6</v>
      </c>
      <c r="DT301" s="56">
        <v>1</v>
      </c>
      <c r="DV301" s="518" t="s">
        <v>2712</v>
      </c>
      <c r="DW301"/>
      <c r="DY301" s="28">
        <v>340.09999999999997</v>
      </c>
      <c r="DZ301" s="56">
        <v>2</v>
      </c>
      <c r="EB301" s="518" t="s">
        <v>3636</v>
      </c>
      <c r="EE301" s="28">
        <v>726.80000000000007</v>
      </c>
      <c r="EF301" s="56">
        <v>3</v>
      </c>
      <c r="EH301" s="518" t="s">
        <v>162</v>
      </c>
      <c r="EK301" s="28">
        <v>76.599999999999994</v>
      </c>
      <c r="EL301" s="56">
        <v>3</v>
      </c>
      <c r="EN301" s="518" t="s">
        <v>3628</v>
      </c>
      <c r="EQ301" s="28">
        <v>0</v>
      </c>
      <c r="ER301" s="56">
        <v>0</v>
      </c>
      <c r="ET301" s="518" t="s">
        <v>3637</v>
      </c>
      <c r="EW301" s="28">
        <v>289.5</v>
      </c>
      <c r="EX301" s="56">
        <v>2</v>
      </c>
      <c r="EZ301" s="518" t="s">
        <v>2849</v>
      </c>
      <c r="FC301" s="28">
        <v>513.05000000000007</v>
      </c>
      <c r="FD301" s="56">
        <v>2</v>
      </c>
      <c r="FF301" s="518" t="s">
        <v>3637</v>
      </c>
      <c r="FI301" s="28">
        <v>326.89999999999998</v>
      </c>
      <c r="FJ301" s="56">
        <v>1</v>
      </c>
      <c r="FL301" s="518" t="s">
        <v>2723</v>
      </c>
      <c r="FO301" s="28">
        <v>260.60000000000002</v>
      </c>
      <c r="FP301" s="56">
        <v>0</v>
      </c>
      <c r="FR301" s="518" t="s">
        <v>1345</v>
      </c>
      <c r="FU301" s="28">
        <v>465</v>
      </c>
      <c r="FV301" s="56">
        <v>2</v>
      </c>
      <c r="FX301" s="480" t="s">
        <v>3636</v>
      </c>
      <c r="GA301" s="28">
        <v>267.69999999999993</v>
      </c>
      <c r="GB301" s="56">
        <v>1</v>
      </c>
      <c r="GD301" s="480" t="s">
        <v>2833</v>
      </c>
      <c r="GG301" s="28">
        <v>519.5</v>
      </c>
      <c r="GH301" s="56">
        <v>3</v>
      </c>
    </row>
    <row r="302" spans="1:220" ht="16.5">
      <c r="D302" s="244"/>
      <c r="E302" s="506"/>
      <c r="Y302" s="517" t="s">
        <v>276</v>
      </c>
      <c r="Z302" s="525" t="s">
        <v>2269</v>
      </c>
      <c r="AA302" s="241"/>
      <c r="AB302" s="241"/>
      <c r="AC302" s="241"/>
      <c r="AD302" s="524">
        <f>$AR$368</f>
        <v>24</v>
      </c>
      <c r="AE302" s="314">
        <f>$E$368</f>
        <v>6680.3999999999987</v>
      </c>
      <c r="AH302" s="480"/>
      <c r="AK302" s="480"/>
      <c r="AN302" s="480"/>
      <c r="AQ302" s="480"/>
      <c r="AT302" s="480"/>
      <c r="AW302" s="480"/>
      <c r="AZ302" s="480"/>
      <c r="BC302" s="480"/>
      <c r="BF302" s="480"/>
      <c r="BI302" s="480"/>
      <c r="BN302" s="518"/>
      <c r="BQ302" s="28"/>
      <c r="BR302" s="56"/>
      <c r="BT302" s="518"/>
      <c r="BW302" s="28"/>
      <c r="BX302" s="56"/>
      <c r="BZ302" s="518"/>
      <c r="CC302" s="28"/>
      <c r="CD302" s="56"/>
      <c r="CF302" s="518"/>
      <c r="CI302" s="28"/>
      <c r="CJ302" s="56"/>
      <c r="CL302" s="518"/>
      <c r="CO302" s="28"/>
      <c r="CP302" s="56"/>
      <c r="CR302" s="518"/>
      <c r="CU302" s="28"/>
      <c r="CV302" s="56"/>
      <c r="CX302" s="518"/>
      <c r="DA302" s="28"/>
      <c r="DB302" s="56"/>
      <c r="DD302" s="518"/>
      <c r="DG302" s="28"/>
      <c r="DH302" s="56"/>
      <c r="DJ302" s="518"/>
      <c r="DM302" s="28"/>
      <c r="DN302" s="56"/>
      <c r="DP302" s="518"/>
      <c r="DS302" s="28"/>
      <c r="DT302" s="56"/>
      <c r="DV302" s="518"/>
      <c r="DW302"/>
      <c r="DY302" s="28"/>
      <c r="DZ302" s="56"/>
      <c r="EB302" s="518"/>
      <c r="EE302" s="28"/>
      <c r="EF302" s="56"/>
      <c r="EH302" s="518"/>
      <c r="EK302" s="28"/>
      <c r="EL302" s="56"/>
      <c r="EN302" s="518"/>
      <c r="EQ302" s="28"/>
      <c r="ER302" s="56"/>
      <c r="ET302" s="518"/>
      <c r="EW302" s="28"/>
      <c r="EX302" s="56"/>
      <c r="EZ302" s="518"/>
      <c r="FC302" s="28"/>
      <c r="FD302" s="56"/>
      <c r="FF302" s="518"/>
      <c r="FI302" s="28"/>
      <c r="FJ302" s="56"/>
      <c r="FL302" s="518"/>
      <c r="FO302" s="28"/>
      <c r="FP302" s="56"/>
      <c r="FR302" s="518"/>
      <c r="FU302" s="28"/>
      <c r="FV302" s="56"/>
      <c r="FX302" s="480"/>
      <c r="GA302" s="28"/>
      <c r="GB302" s="56"/>
      <c r="GD302" s="480"/>
      <c r="GG302" s="28"/>
      <c r="GH302" s="56"/>
    </row>
    <row r="303" spans="1:220" ht="16.5">
      <c r="D303" s="244"/>
      <c r="E303" s="506"/>
      <c r="Y303" s="517" t="s">
        <v>277</v>
      </c>
      <c r="Z303" s="525" t="s">
        <v>4038</v>
      </c>
      <c r="AA303" s="241"/>
      <c r="AB303" s="241"/>
      <c r="AC303" s="241"/>
      <c r="AD303" s="524">
        <f>$AR$401</f>
        <v>20</v>
      </c>
      <c r="AE303" s="314">
        <f>$E$401</f>
        <v>6393.3999999999987</v>
      </c>
      <c r="AH303" s="480" t="s">
        <v>37</v>
      </c>
      <c r="AK303" s="480" t="s">
        <v>3636</v>
      </c>
      <c r="AN303" s="480" t="s">
        <v>1655</v>
      </c>
      <c r="AQ303" s="480" t="s">
        <v>658</v>
      </c>
      <c r="AT303" s="480" t="s">
        <v>141</v>
      </c>
      <c r="AW303" s="480" t="s">
        <v>1345</v>
      </c>
      <c r="AZ303" s="480" t="s">
        <v>2833</v>
      </c>
      <c r="BC303" s="480" t="s">
        <v>2849</v>
      </c>
      <c r="BF303" s="480" t="s">
        <v>1655</v>
      </c>
      <c r="BI303" s="480" t="s">
        <v>1661</v>
      </c>
      <c r="BN303" s="518" t="s">
        <v>2203</v>
      </c>
      <c r="BQ303" s="28">
        <v>546.20000000000005</v>
      </c>
      <c r="BR303" s="56">
        <v>3</v>
      </c>
      <c r="BT303" s="518" t="s">
        <v>3635</v>
      </c>
      <c r="BW303" s="28">
        <v>237.5</v>
      </c>
      <c r="BX303" s="56">
        <v>3</v>
      </c>
      <c r="BZ303" s="518" t="s">
        <v>3641</v>
      </c>
      <c r="CC303" s="28">
        <v>120.6</v>
      </c>
      <c r="CD303" s="56">
        <v>2</v>
      </c>
      <c r="CF303" s="518" t="s">
        <v>2731</v>
      </c>
      <c r="CI303" s="28">
        <v>93.3</v>
      </c>
      <c r="CJ303" s="56">
        <v>3</v>
      </c>
      <c r="CL303" s="518" t="s">
        <v>2717</v>
      </c>
      <c r="CO303" s="28">
        <v>554</v>
      </c>
      <c r="CP303" s="56">
        <v>2</v>
      </c>
      <c r="CR303" s="518" t="s">
        <v>1655</v>
      </c>
      <c r="CU303" s="28">
        <v>200.1</v>
      </c>
      <c r="CV303" s="56">
        <v>1</v>
      </c>
      <c r="CX303" s="518" t="s">
        <v>23</v>
      </c>
      <c r="DA303" s="28">
        <v>133.30000000000001</v>
      </c>
      <c r="DB303" s="56">
        <v>1</v>
      </c>
      <c r="DD303" s="518" t="s">
        <v>3641</v>
      </c>
      <c r="DG303" s="28">
        <v>426.6</v>
      </c>
      <c r="DH303" s="56">
        <v>2</v>
      </c>
      <c r="DJ303" s="518" t="s">
        <v>3635</v>
      </c>
      <c r="DM303" s="28">
        <v>180.9</v>
      </c>
      <c r="DN303" s="56">
        <v>3</v>
      </c>
      <c r="DP303" s="518" t="s">
        <v>1661</v>
      </c>
      <c r="DS303" s="28">
        <v>236</v>
      </c>
      <c r="DT303" s="56">
        <v>0</v>
      </c>
      <c r="DV303" s="518" t="s">
        <v>1654</v>
      </c>
      <c r="DW303"/>
      <c r="DY303" s="28">
        <v>324.29999999999995</v>
      </c>
      <c r="DZ303" s="56">
        <v>1</v>
      </c>
      <c r="EB303" s="518" t="s">
        <v>686</v>
      </c>
      <c r="EE303" s="28">
        <v>658.5999999999998</v>
      </c>
      <c r="EF303" s="56">
        <v>3</v>
      </c>
      <c r="EH303" s="518" t="s">
        <v>3628</v>
      </c>
      <c r="EK303" s="28">
        <v>43.2</v>
      </c>
      <c r="EL303" s="56">
        <v>2</v>
      </c>
      <c r="EN303" s="518" t="s">
        <v>3641</v>
      </c>
      <c r="EQ303" s="28">
        <v>22.5</v>
      </c>
      <c r="ER303" s="56">
        <v>3</v>
      </c>
      <c r="ET303" s="518" t="s">
        <v>3636</v>
      </c>
      <c r="EW303" s="28">
        <v>492.15</v>
      </c>
      <c r="EX303" s="56">
        <v>0</v>
      </c>
      <c r="EZ303" s="518" t="s">
        <v>3652</v>
      </c>
      <c r="FC303" s="28">
        <v>653.34999999999991</v>
      </c>
      <c r="FD303" s="56">
        <v>1</v>
      </c>
      <c r="FF303" s="518" t="s">
        <v>2717</v>
      </c>
      <c r="FI303" s="28">
        <v>42</v>
      </c>
      <c r="FJ303" s="56">
        <v>0</v>
      </c>
      <c r="FL303" s="518" t="s">
        <v>2833</v>
      </c>
      <c r="FO303" s="28">
        <v>461</v>
      </c>
      <c r="FP303" s="56">
        <v>3</v>
      </c>
      <c r="FR303" s="518" t="s">
        <v>2717</v>
      </c>
      <c r="FU303" s="28">
        <v>231.9</v>
      </c>
      <c r="FV303" s="56">
        <v>0</v>
      </c>
      <c r="FX303" s="480" t="s">
        <v>2723</v>
      </c>
      <c r="GA303" s="28">
        <v>136.1</v>
      </c>
      <c r="GB303" s="56">
        <v>0</v>
      </c>
      <c r="GD303" s="480" t="s">
        <v>17</v>
      </c>
      <c r="GG303" s="28">
        <v>404.4</v>
      </c>
      <c r="GH303" s="56">
        <v>0</v>
      </c>
    </row>
    <row r="304" spans="1:220" ht="15.75">
      <c r="D304" s="244"/>
      <c r="E304" s="506"/>
      <c r="AH304" s="480" t="s">
        <v>3636</v>
      </c>
      <c r="AK304" s="480" t="s">
        <v>1655</v>
      </c>
      <c r="AN304" s="480" t="s">
        <v>2717</v>
      </c>
      <c r="AQ304" s="480" t="s">
        <v>3652</v>
      </c>
      <c r="AT304" s="480" t="s">
        <v>2849</v>
      </c>
      <c r="AW304" s="480" t="s">
        <v>2210</v>
      </c>
      <c r="AZ304" s="480" t="s">
        <v>1345</v>
      </c>
      <c r="BC304" s="480" t="s">
        <v>37</v>
      </c>
      <c r="BF304" s="480" t="s">
        <v>2849</v>
      </c>
      <c r="BI304" s="480" t="s">
        <v>2723</v>
      </c>
      <c r="BN304" s="518" t="s">
        <v>162</v>
      </c>
      <c r="BQ304" s="28">
        <v>100.2</v>
      </c>
      <c r="BR304" s="56">
        <v>0</v>
      </c>
      <c r="BT304" s="518" t="s">
        <v>686</v>
      </c>
      <c r="BW304" s="28">
        <v>118</v>
      </c>
      <c r="BX304" s="56">
        <v>0</v>
      </c>
      <c r="BZ304" s="518" t="s">
        <v>37</v>
      </c>
      <c r="CC304" s="28">
        <v>118.3</v>
      </c>
      <c r="CD304" s="56">
        <v>1</v>
      </c>
      <c r="CF304" s="518" t="s">
        <v>23</v>
      </c>
      <c r="CI304" s="28">
        <v>25.599999999999998</v>
      </c>
      <c r="CJ304" s="56">
        <v>0</v>
      </c>
      <c r="CL304" s="518" t="s">
        <v>1654</v>
      </c>
      <c r="CO304" s="28">
        <v>455.05</v>
      </c>
      <c r="CP304" s="56">
        <v>1</v>
      </c>
      <c r="CR304" s="518" t="s">
        <v>1342</v>
      </c>
      <c r="CU304" s="28">
        <v>203.79999999999998</v>
      </c>
      <c r="CV304" s="56">
        <v>2</v>
      </c>
      <c r="CX304" s="518" t="s">
        <v>2849</v>
      </c>
      <c r="DA304" s="28">
        <v>152.6</v>
      </c>
      <c r="DB304" s="56">
        <v>2</v>
      </c>
      <c r="DD304" s="518" t="s">
        <v>1649</v>
      </c>
      <c r="DG304" s="28">
        <v>392.3</v>
      </c>
      <c r="DH304" s="56">
        <v>1</v>
      </c>
      <c r="DJ304" s="518" t="s">
        <v>2712</v>
      </c>
      <c r="DM304" s="28">
        <v>118.2</v>
      </c>
      <c r="DN304" s="56">
        <v>0</v>
      </c>
      <c r="DP304" s="518" t="s">
        <v>1654</v>
      </c>
      <c r="DS304" s="28">
        <v>440.8</v>
      </c>
      <c r="DT304" s="56">
        <v>3</v>
      </c>
      <c r="DV304" s="518" t="s">
        <v>2849</v>
      </c>
      <c r="DW304"/>
      <c r="DY304" s="28">
        <v>389.6</v>
      </c>
      <c r="DZ304" s="56">
        <v>2</v>
      </c>
      <c r="EB304" s="518" t="s">
        <v>17</v>
      </c>
      <c r="EE304" s="28">
        <v>442</v>
      </c>
      <c r="EF304" s="56">
        <v>0</v>
      </c>
      <c r="EH304" s="518" t="s">
        <v>2849</v>
      </c>
      <c r="EK304" s="28">
        <v>39.6</v>
      </c>
      <c r="EL304" s="56">
        <v>1</v>
      </c>
      <c r="EN304" s="518" t="s">
        <v>2717</v>
      </c>
      <c r="EQ304" s="28">
        <v>16.5</v>
      </c>
      <c r="ER304" s="56">
        <v>0</v>
      </c>
      <c r="ET304" s="518" t="s">
        <v>1342</v>
      </c>
      <c r="EW304" s="28">
        <v>692.4</v>
      </c>
      <c r="EX304" s="56">
        <v>3</v>
      </c>
      <c r="EZ304" s="518" t="s">
        <v>2195</v>
      </c>
      <c r="FC304" s="28">
        <v>691.09999999999991</v>
      </c>
      <c r="FD304" s="56">
        <v>2</v>
      </c>
      <c r="FF304" s="518" t="s">
        <v>686</v>
      </c>
      <c r="FI304" s="28">
        <v>54</v>
      </c>
      <c r="FJ304" s="56">
        <v>3</v>
      </c>
      <c r="FL304" s="518" t="s">
        <v>23</v>
      </c>
      <c r="FO304" s="28">
        <v>336.2</v>
      </c>
      <c r="FP304" s="56">
        <v>0</v>
      </c>
      <c r="FR304" s="518" t="s">
        <v>2210</v>
      </c>
      <c r="FU304" s="28">
        <v>361.1</v>
      </c>
      <c r="FV304" s="56">
        <v>3</v>
      </c>
      <c r="FX304" s="480" t="s">
        <v>658</v>
      </c>
      <c r="GA304" s="28">
        <v>500.3</v>
      </c>
      <c r="GB304" s="56">
        <v>3</v>
      </c>
      <c r="GD304" s="480" t="s">
        <v>1655</v>
      </c>
      <c r="GG304" s="28">
        <v>641.79999999999995</v>
      </c>
      <c r="GH304" s="56">
        <v>3</v>
      </c>
    </row>
    <row r="305" spans="29:190" ht="15.75">
      <c r="AC305" s="540">
        <v>4</v>
      </c>
      <c r="AD305" s="540">
        <f>SUM(AD270:AD304)</f>
        <v>1169</v>
      </c>
      <c r="AE305" s="554">
        <f>SUM(AE270:AE304)</f>
        <v>235284.39999999997</v>
      </c>
      <c r="AH305" s="480"/>
      <c r="AK305" s="480"/>
      <c r="AN305" s="480"/>
      <c r="AQ305" s="480"/>
      <c r="AT305" s="480"/>
      <c r="AW305" s="480"/>
      <c r="AZ305" s="480"/>
      <c r="BC305" s="480"/>
      <c r="BF305" s="480"/>
      <c r="BI305" s="480"/>
      <c r="BN305" s="518"/>
      <c r="BQ305" s="28"/>
      <c r="BR305" s="56"/>
      <c r="BT305" s="518"/>
      <c r="BW305" s="28"/>
      <c r="BX305" s="56"/>
      <c r="BZ305" s="518"/>
      <c r="CC305" s="28"/>
      <c r="CD305" s="56"/>
      <c r="CF305" s="518"/>
      <c r="CI305" s="28"/>
      <c r="CJ305" s="56"/>
      <c r="CL305" s="518"/>
      <c r="CO305" s="28"/>
      <c r="CP305" s="56"/>
      <c r="CR305" s="518"/>
      <c r="CU305" s="28"/>
      <c r="CV305" s="56"/>
      <c r="CX305" s="518"/>
      <c r="DA305" s="28"/>
      <c r="DB305" s="56"/>
      <c r="DD305" s="518"/>
      <c r="DG305" s="28"/>
      <c r="DH305" s="56"/>
      <c r="DJ305" s="518"/>
      <c r="DM305" s="28"/>
      <c r="DN305" s="56"/>
      <c r="DP305" s="518"/>
      <c r="DS305" s="28"/>
      <c r="DT305" s="56"/>
      <c r="DV305" s="518"/>
      <c r="DW305"/>
      <c r="DY305" s="28"/>
      <c r="DZ305" s="56"/>
      <c r="EB305" s="518"/>
      <c r="EE305" s="28"/>
      <c r="EF305" s="56"/>
      <c r="EH305" s="518"/>
      <c r="EK305" s="28"/>
      <c r="EL305" s="56"/>
      <c r="EN305" s="518"/>
      <c r="EQ305" s="28"/>
      <c r="ER305" s="56"/>
      <c r="ET305" s="518"/>
      <c r="EW305" s="28"/>
      <c r="EX305" s="56"/>
      <c r="EZ305" s="518"/>
      <c r="FC305" s="28"/>
      <c r="FD305" s="56"/>
      <c r="FF305" s="518"/>
      <c r="FI305" s="28"/>
      <c r="FJ305" s="56"/>
      <c r="FL305" s="518"/>
      <c r="FO305" s="28"/>
      <c r="FP305" s="56"/>
      <c r="FR305" s="518"/>
      <c r="FU305" s="28"/>
      <c r="FV305" s="56"/>
      <c r="FX305" s="480"/>
      <c r="GA305" s="28"/>
      <c r="GB305" s="56"/>
      <c r="GD305" s="480"/>
      <c r="GG305" s="28"/>
      <c r="GH305" s="56"/>
    </row>
    <row r="306" spans="29:190" ht="15.75">
      <c r="AH306" s="480" t="s">
        <v>3652</v>
      </c>
      <c r="AK306" s="480" t="s">
        <v>17</v>
      </c>
      <c r="AN306" s="480" t="s">
        <v>1649</v>
      </c>
      <c r="AQ306" s="480" t="s">
        <v>2714</v>
      </c>
      <c r="AT306" s="480" t="s">
        <v>1649</v>
      </c>
      <c r="AW306" s="480" t="s">
        <v>3639</v>
      </c>
      <c r="AZ306" s="480" t="s">
        <v>2721</v>
      </c>
      <c r="BC306" s="480" t="s">
        <v>23</v>
      </c>
      <c r="BF306" s="480" t="s">
        <v>694</v>
      </c>
      <c r="BI306" s="480" t="s">
        <v>1654</v>
      </c>
      <c r="BN306" s="518" t="s">
        <v>3641</v>
      </c>
      <c r="BQ306" s="28">
        <v>518.79999999999995</v>
      </c>
      <c r="BR306" s="56">
        <v>3</v>
      </c>
      <c r="BT306" s="518" t="s">
        <v>2849</v>
      </c>
      <c r="BW306" s="28">
        <v>153.9</v>
      </c>
      <c r="BX306" s="56">
        <v>1</v>
      </c>
      <c r="BZ306" s="518" t="s">
        <v>3639</v>
      </c>
      <c r="CC306" s="28">
        <v>0</v>
      </c>
      <c r="CD306" s="56">
        <v>0</v>
      </c>
      <c r="CF306" s="518" t="s">
        <v>1661</v>
      </c>
      <c r="CI306" s="28">
        <v>97.600000000000009</v>
      </c>
      <c r="CJ306" s="56">
        <v>3</v>
      </c>
      <c r="CL306" s="518" t="s">
        <v>2210</v>
      </c>
      <c r="CO306" s="28">
        <v>694.9</v>
      </c>
      <c r="CP306" s="56">
        <v>3</v>
      </c>
      <c r="CR306" s="518" t="s">
        <v>3641</v>
      </c>
      <c r="CU306" s="28">
        <v>235.7</v>
      </c>
      <c r="CV306" s="56">
        <v>1</v>
      </c>
      <c r="CX306" s="518" t="s">
        <v>658</v>
      </c>
      <c r="DA306" s="28">
        <v>51.9</v>
      </c>
      <c r="DB306" s="56">
        <v>0</v>
      </c>
      <c r="DD306" s="518" t="s">
        <v>2849</v>
      </c>
      <c r="DG306" s="28">
        <v>283.29999999999995</v>
      </c>
      <c r="DH306" s="56">
        <v>3</v>
      </c>
      <c r="DJ306" s="518" t="s">
        <v>141</v>
      </c>
      <c r="DM306" s="28">
        <v>2.2000000000000002</v>
      </c>
      <c r="DN306" s="56">
        <v>0</v>
      </c>
      <c r="DP306" s="518" t="s">
        <v>3641</v>
      </c>
      <c r="DS306" s="28">
        <v>386.8</v>
      </c>
      <c r="DT306" s="56">
        <v>3</v>
      </c>
      <c r="DV306" s="518" t="s">
        <v>2721</v>
      </c>
      <c r="DW306"/>
      <c r="DY306" s="28">
        <v>510.5</v>
      </c>
      <c r="DZ306" s="56">
        <v>1</v>
      </c>
      <c r="EB306" s="518" t="s">
        <v>1342</v>
      </c>
      <c r="EE306" s="28">
        <v>543.80000000000007</v>
      </c>
      <c r="EF306" s="56">
        <v>3</v>
      </c>
      <c r="EH306" s="518" t="s">
        <v>2712</v>
      </c>
      <c r="EK306" s="28">
        <v>0</v>
      </c>
      <c r="EL306" s="56">
        <v>1</v>
      </c>
      <c r="EN306" s="518" t="s">
        <v>141</v>
      </c>
      <c r="EQ306" s="28">
        <v>28</v>
      </c>
      <c r="ER306" s="56">
        <v>3</v>
      </c>
      <c r="ET306" s="518" t="s">
        <v>658</v>
      </c>
      <c r="EW306" s="28">
        <v>479</v>
      </c>
      <c r="EX306" s="56">
        <v>3</v>
      </c>
      <c r="EZ306" s="518" t="s">
        <v>1342</v>
      </c>
      <c r="FC306" s="28">
        <v>415.1</v>
      </c>
      <c r="FD306" s="56">
        <v>1</v>
      </c>
      <c r="FF306" s="518" t="s">
        <v>2721</v>
      </c>
      <c r="FI306" s="28">
        <v>156.5</v>
      </c>
      <c r="FJ306" s="56">
        <v>0</v>
      </c>
      <c r="FL306" s="518" t="s">
        <v>686</v>
      </c>
      <c r="FO306" s="28">
        <v>409</v>
      </c>
      <c r="FP306" s="56">
        <v>3</v>
      </c>
      <c r="FR306" s="518" t="s">
        <v>3639</v>
      </c>
      <c r="FU306" s="28">
        <v>237.79999999999998</v>
      </c>
      <c r="FV306" s="56">
        <v>3</v>
      </c>
      <c r="FX306" s="480" t="s">
        <v>2833</v>
      </c>
      <c r="GA306" s="28">
        <v>93.4</v>
      </c>
      <c r="GB306" s="56">
        <v>0</v>
      </c>
      <c r="GD306" s="480" t="s">
        <v>153</v>
      </c>
      <c r="GG306" s="28">
        <v>682.6</v>
      </c>
      <c r="GH306" s="56">
        <v>3</v>
      </c>
    </row>
    <row r="307" spans="29:190" ht="15.75">
      <c r="AH307" s="480" t="s">
        <v>2714</v>
      </c>
      <c r="AK307" s="480" t="s">
        <v>1649</v>
      </c>
      <c r="AN307" s="480" t="s">
        <v>153</v>
      </c>
      <c r="AQ307" s="480" t="s">
        <v>694</v>
      </c>
      <c r="AT307" s="480" t="s">
        <v>23</v>
      </c>
      <c r="AW307" s="480" t="s">
        <v>153</v>
      </c>
      <c r="AZ307" s="480" t="s">
        <v>2195</v>
      </c>
      <c r="BC307" s="480" t="s">
        <v>3639</v>
      </c>
      <c r="BF307" s="480" t="s">
        <v>686</v>
      </c>
      <c r="BI307" s="480" t="s">
        <v>17</v>
      </c>
      <c r="BN307" s="518" t="s">
        <v>2730</v>
      </c>
      <c r="BQ307" s="28">
        <v>359.9</v>
      </c>
      <c r="BR307" s="56">
        <v>0</v>
      </c>
      <c r="BT307" s="518" t="s">
        <v>2721</v>
      </c>
      <c r="BW307" s="28">
        <v>169.9</v>
      </c>
      <c r="BX307" s="56">
        <v>2</v>
      </c>
      <c r="BZ307" s="518" t="s">
        <v>2731</v>
      </c>
      <c r="CC307" s="28">
        <v>28.3</v>
      </c>
      <c r="CD307" s="56">
        <v>3</v>
      </c>
      <c r="CF307" s="518" t="s">
        <v>153</v>
      </c>
      <c r="CI307" s="28">
        <v>29.700000000000003</v>
      </c>
      <c r="CJ307" s="56">
        <v>0</v>
      </c>
      <c r="CL307" s="518" t="s">
        <v>141</v>
      </c>
      <c r="CO307" s="28">
        <v>460.29999999999995</v>
      </c>
      <c r="CP307" s="56">
        <v>0</v>
      </c>
      <c r="CR307" s="518" t="s">
        <v>2723</v>
      </c>
      <c r="CU307" s="28">
        <v>246.8</v>
      </c>
      <c r="CV307" s="56">
        <v>2</v>
      </c>
      <c r="CX307" s="518" t="s">
        <v>1654</v>
      </c>
      <c r="DA307" s="28">
        <v>138.39999999999998</v>
      </c>
      <c r="DB307" s="56">
        <v>3</v>
      </c>
      <c r="DD307" s="518" t="s">
        <v>3636</v>
      </c>
      <c r="DG307" s="28">
        <v>173.5</v>
      </c>
      <c r="DH307" s="56">
        <v>0</v>
      </c>
      <c r="DJ307" s="518" t="s">
        <v>2730</v>
      </c>
      <c r="DM307" s="28">
        <v>81.5</v>
      </c>
      <c r="DN307" s="56">
        <v>3</v>
      </c>
      <c r="DP307" s="518" t="s">
        <v>153</v>
      </c>
      <c r="DS307" s="28">
        <v>202</v>
      </c>
      <c r="DT307" s="56">
        <v>0</v>
      </c>
      <c r="DV307" s="518" t="s">
        <v>694</v>
      </c>
      <c r="DW307"/>
      <c r="DY307" s="28">
        <v>515.1</v>
      </c>
      <c r="DZ307" s="56">
        <v>2</v>
      </c>
      <c r="EB307" s="518" t="s">
        <v>153</v>
      </c>
      <c r="EE307" s="28">
        <v>312.40000000000003</v>
      </c>
      <c r="EF307" s="56">
        <v>0</v>
      </c>
      <c r="EH307" s="518" t="s">
        <v>37</v>
      </c>
      <c r="EK307" s="28">
        <v>0</v>
      </c>
      <c r="EL307" s="56">
        <v>1</v>
      </c>
      <c r="EN307" s="518" t="s">
        <v>2723</v>
      </c>
      <c r="EQ307" s="28">
        <v>0</v>
      </c>
      <c r="ER307" s="56">
        <v>0</v>
      </c>
      <c r="ET307" s="518" t="s">
        <v>2849</v>
      </c>
      <c r="EW307" s="28">
        <v>245.8</v>
      </c>
      <c r="EX307" s="56">
        <v>0</v>
      </c>
      <c r="EZ307" s="518" t="s">
        <v>2717</v>
      </c>
      <c r="FC307" s="28">
        <v>458.49999999999994</v>
      </c>
      <c r="FD307" s="56">
        <v>2</v>
      </c>
      <c r="FF307" s="518" t="s">
        <v>2712</v>
      </c>
      <c r="FI307" s="28">
        <v>351</v>
      </c>
      <c r="FJ307" s="56">
        <v>3</v>
      </c>
      <c r="FL307" s="518" t="s">
        <v>2195</v>
      </c>
      <c r="FO307" s="28">
        <v>147.19999999999999</v>
      </c>
      <c r="FP307" s="56">
        <v>0</v>
      </c>
      <c r="FR307" s="518" t="s">
        <v>141</v>
      </c>
      <c r="FU307" s="28">
        <v>4.5</v>
      </c>
      <c r="FV307" s="56">
        <v>0</v>
      </c>
      <c r="FX307" s="480" t="s">
        <v>2717</v>
      </c>
      <c r="GA307" s="28">
        <v>342.7</v>
      </c>
      <c r="GB307" s="56">
        <v>3</v>
      </c>
      <c r="GD307" s="480" t="s">
        <v>37</v>
      </c>
      <c r="GG307" s="28">
        <v>448</v>
      </c>
      <c r="GH307" s="56">
        <v>0</v>
      </c>
    </row>
    <row r="308" spans="29:190" ht="15.75">
      <c r="AH308" s="480"/>
      <c r="AK308" s="480"/>
      <c r="AN308" s="480"/>
      <c r="AQ308" s="480"/>
      <c r="AT308" s="480"/>
      <c r="AW308" s="480"/>
      <c r="AZ308" s="480"/>
      <c r="BC308" s="480"/>
      <c r="BF308" s="480"/>
      <c r="BI308" s="480"/>
      <c r="BN308" s="518"/>
      <c r="BQ308" s="28"/>
      <c r="BR308" s="56"/>
      <c r="BT308" s="518"/>
      <c r="BW308" s="28"/>
      <c r="BX308" s="56"/>
      <c r="BZ308" s="518"/>
      <c r="CC308" s="28"/>
      <c r="CD308" s="56"/>
      <c r="CF308" s="518"/>
      <c r="CI308" s="28"/>
      <c r="CJ308" s="56"/>
      <c r="CL308" s="518"/>
      <c r="CO308" s="28"/>
      <c r="CP308" s="56"/>
      <c r="CR308" s="518"/>
      <c r="CU308" s="28"/>
      <c r="CV308" s="56"/>
      <c r="CX308" s="518"/>
      <c r="DA308" s="28"/>
      <c r="DB308" s="56"/>
      <c r="DD308" s="518"/>
      <c r="DG308" s="28"/>
      <c r="DH308" s="56"/>
      <c r="DJ308" s="518"/>
      <c r="DM308" s="28"/>
      <c r="DN308" s="56"/>
      <c r="DP308" s="518"/>
      <c r="DS308" s="28"/>
      <c r="DT308" s="56"/>
      <c r="DV308" s="518"/>
      <c r="DW308"/>
      <c r="DY308" s="28"/>
      <c r="DZ308" s="56"/>
      <c r="EB308" s="518"/>
      <c r="EE308" s="28"/>
      <c r="EF308" s="56"/>
      <c r="EH308" s="518"/>
      <c r="EK308" s="28"/>
      <c r="EL308" s="56"/>
      <c r="EN308" s="518"/>
      <c r="EQ308" s="28"/>
      <c r="ER308" s="56"/>
      <c r="ET308" s="518"/>
      <c r="EW308" s="28"/>
      <c r="EX308" s="56"/>
      <c r="EZ308" s="518"/>
      <c r="FC308" s="28"/>
      <c r="FD308" s="56"/>
      <c r="FF308" s="518"/>
      <c r="FI308" s="28"/>
      <c r="FJ308" s="56"/>
      <c r="FL308" s="518"/>
      <c r="FO308" s="28"/>
      <c r="FP308" s="56"/>
      <c r="FR308" s="518"/>
      <c r="FU308" s="28"/>
      <c r="FV308" s="56"/>
      <c r="FX308" s="480"/>
      <c r="GA308" s="28"/>
      <c r="GB308" s="56"/>
      <c r="GD308" s="480"/>
      <c r="GG308" s="28"/>
      <c r="GH308" s="56"/>
    </row>
    <row r="309" spans="29:190" ht="15.75">
      <c r="AH309" s="480" t="s">
        <v>1655</v>
      </c>
      <c r="AK309" s="480" t="s">
        <v>3628</v>
      </c>
      <c r="AN309" s="480" t="s">
        <v>2210</v>
      </c>
      <c r="AQ309" s="480" t="s">
        <v>1345</v>
      </c>
      <c r="AT309" s="480" t="s">
        <v>153</v>
      </c>
      <c r="AW309" s="480" t="s">
        <v>1661</v>
      </c>
      <c r="AZ309" s="480" t="s">
        <v>37</v>
      </c>
      <c r="BC309" s="480" t="s">
        <v>3641</v>
      </c>
      <c r="BF309" s="480" t="s">
        <v>17</v>
      </c>
      <c r="BI309" s="480" t="s">
        <v>2195</v>
      </c>
      <c r="BN309" s="518" t="s">
        <v>694</v>
      </c>
      <c r="BQ309" s="28">
        <v>36.1</v>
      </c>
      <c r="BR309" s="56">
        <v>0</v>
      </c>
      <c r="BT309" s="518" t="s">
        <v>162</v>
      </c>
      <c r="BW309" s="28">
        <v>4.4000000000000004</v>
      </c>
      <c r="BX309" s="56">
        <v>0</v>
      </c>
      <c r="BZ309" s="518" t="s">
        <v>17</v>
      </c>
      <c r="CC309" s="28">
        <v>135.5</v>
      </c>
      <c r="CD309" s="56">
        <v>0</v>
      </c>
      <c r="CF309" s="518" t="s">
        <v>1654</v>
      </c>
      <c r="CI309" s="28">
        <v>70.7</v>
      </c>
      <c r="CJ309" s="56">
        <v>3</v>
      </c>
      <c r="CL309" s="518" t="s">
        <v>3639</v>
      </c>
      <c r="CO309" s="28">
        <v>477.15000000000003</v>
      </c>
      <c r="CP309" s="56">
        <v>0</v>
      </c>
      <c r="CR309" s="518" t="s">
        <v>1654</v>
      </c>
      <c r="CU309" s="28">
        <v>210.4</v>
      </c>
      <c r="CV309" s="56">
        <v>2</v>
      </c>
      <c r="CX309" s="518" t="s">
        <v>694</v>
      </c>
      <c r="DA309" s="28">
        <v>75.5</v>
      </c>
      <c r="DB309" s="56">
        <v>3</v>
      </c>
      <c r="DD309" s="518" t="s">
        <v>162</v>
      </c>
      <c r="DG309" s="28">
        <v>199.1</v>
      </c>
      <c r="DH309" s="56">
        <v>1</v>
      </c>
      <c r="DJ309" s="518" t="s">
        <v>2717</v>
      </c>
      <c r="DM309" s="28">
        <v>75.5</v>
      </c>
      <c r="DN309" s="56">
        <v>0</v>
      </c>
      <c r="DP309" s="518" t="s">
        <v>2849</v>
      </c>
      <c r="DS309" s="28">
        <v>566.29999999999995</v>
      </c>
      <c r="DT309" s="56">
        <v>3</v>
      </c>
      <c r="DV309" s="518" t="s">
        <v>3635</v>
      </c>
      <c r="DW309"/>
      <c r="DY309" s="28">
        <v>155.1</v>
      </c>
      <c r="DZ309" s="56">
        <v>0</v>
      </c>
      <c r="EB309" s="518" t="s">
        <v>37</v>
      </c>
      <c r="EE309" s="28">
        <v>297.49999999999994</v>
      </c>
      <c r="EF309" s="56">
        <v>0</v>
      </c>
      <c r="EH309" s="518" t="s">
        <v>2721</v>
      </c>
      <c r="EK309" s="28">
        <v>80.7</v>
      </c>
      <c r="EL309" s="56">
        <v>3</v>
      </c>
      <c r="EN309" s="518" t="s">
        <v>1345</v>
      </c>
      <c r="EQ309" s="28">
        <v>22.5</v>
      </c>
      <c r="ER309" s="56">
        <v>0</v>
      </c>
      <c r="ET309" s="518" t="s">
        <v>2721</v>
      </c>
      <c r="EW309" s="28">
        <v>497.25</v>
      </c>
      <c r="EX309" s="56">
        <v>3</v>
      </c>
      <c r="EZ309" s="518" t="s">
        <v>1345</v>
      </c>
      <c r="FC309" s="28">
        <v>145.80000000000001</v>
      </c>
      <c r="FD309" s="56">
        <v>0</v>
      </c>
      <c r="FF309" s="518" t="s">
        <v>1661</v>
      </c>
      <c r="FI309" s="28">
        <v>130</v>
      </c>
      <c r="FJ309" s="56">
        <v>3</v>
      </c>
      <c r="FL309" s="518" t="s">
        <v>141</v>
      </c>
      <c r="FO309" s="28">
        <v>162</v>
      </c>
      <c r="FP309" s="56">
        <v>0</v>
      </c>
      <c r="FR309" s="518" t="s">
        <v>1649</v>
      </c>
      <c r="FU309" s="28">
        <v>305.5</v>
      </c>
      <c r="FV309" s="56">
        <v>3</v>
      </c>
      <c r="FX309" s="480" t="s">
        <v>3652</v>
      </c>
      <c r="GA309" s="28">
        <v>275.5</v>
      </c>
      <c r="GB309" s="56">
        <v>3</v>
      </c>
      <c r="GD309" s="480" t="s">
        <v>162</v>
      </c>
      <c r="GG309" s="28">
        <v>449</v>
      </c>
      <c r="GH309" s="56">
        <v>1</v>
      </c>
    </row>
    <row r="310" spans="29:190" ht="15.75">
      <c r="AH310" s="480" t="s">
        <v>23</v>
      </c>
      <c r="AK310" s="480" t="s">
        <v>3635</v>
      </c>
      <c r="AN310" s="480" t="s">
        <v>162</v>
      </c>
      <c r="AQ310" s="480" t="s">
        <v>686</v>
      </c>
      <c r="AT310" s="480" t="s">
        <v>658</v>
      </c>
      <c r="AW310" s="480" t="s">
        <v>2712</v>
      </c>
      <c r="AZ310" s="480" t="s">
        <v>1661</v>
      </c>
      <c r="BC310" s="480" t="s">
        <v>2833</v>
      </c>
      <c r="BF310" s="480" t="s">
        <v>2195</v>
      </c>
      <c r="BI310" s="480" t="s">
        <v>153</v>
      </c>
      <c r="BN310" s="518" t="s">
        <v>2210</v>
      </c>
      <c r="BQ310" s="28">
        <v>168.5</v>
      </c>
      <c r="BR310" s="56">
        <v>3</v>
      </c>
      <c r="BT310" s="518" t="s">
        <v>2723</v>
      </c>
      <c r="BW310" s="28">
        <v>296.8</v>
      </c>
      <c r="BX310" s="56">
        <v>3</v>
      </c>
      <c r="BZ310" s="518" t="s">
        <v>1661</v>
      </c>
      <c r="CC310" s="28">
        <v>180.7</v>
      </c>
      <c r="CD310" s="56">
        <v>3</v>
      </c>
      <c r="CF310" s="518" t="s">
        <v>3636</v>
      </c>
      <c r="CI310" s="28">
        <v>40.1</v>
      </c>
      <c r="CJ310" s="56">
        <v>0</v>
      </c>
      <c r="CL310" s="518" t="s">
        <v>1661</v>
      </c>
      <c r="CO310" s="28">
        <v>1117.2</v>
      </c>
      <c r="CP310" s="56">
        <v>3</v>
      </c>
      <c r="CR310" s="518" t="s">
        <v>2195</v>
      </c>
      <c r="CU310" s="28">
        <v>181</v>
      </c>
      <c r="CV310" s="56">
        <v>1</v>
      </c>
      <c r="CX310" s="518" t="s">
        <v>37</v>
      </c>
      <c r="DA310" s="28">
        <v>19.599999999999998</v>
      </c>
      <c r="DB310" s="56">
        <v>0</v>
      </c>
      <c r="DD310" s="518" t="s">
        <v>23</v>
      </c>
      <c r="DG310" s="28">
        <v>204.3</v>
      </c>
      <c r="DH310" s="56">
        <v>2</v>
      </c>
      <c r="DJ310" s="518" t="s">
        <v>2849</v>
      </c>
      <c r="DM310" s="28">
        <v>164.4</v>
      </c>
      <c r="DN310" s="56">
        <v>3</v>
      </c>
      <c r="DP310" s="518" t="s">
        <v>2195</v>
      </c>
      <c r="DS310" s="28">
        <v>280.5</v>
      </c>
      <c r="DT310" s="56">
        <v>0</v>
      </c>
      <c r="DV310" s="518" t="s">
        <v>1655</v>
      </c>
      <c r="DW310"/>
      <c r="DY310" s="28">
        <v>465.3</v>
      </c>
      <c r="DZ310" s="56">
        <v>3</v>
      </c>
      <c r="EB310" s="518" t="s">
        <v>2730</v>
      </c>
      <c r="EE310" s="28">
        <v>680.6</v>
      </c>
      <c r="EF310" s="56">
        <v>3</v>
      </c>
      <c r="EH310" s="518" t="s">
        <v>2833</v>
      </c>
      <c r="EK310" s="28">
        <v>0</v>
      </c>
      <c r="EL310" s="56">
        <v>0</v>
      </c>
      <c r="EN310" s="518" t="s">
        <v>2195</v>
      </c>
      <c r="EQ310" s="28">
        <v>35</v>
      </c>
      <c r="ER310" s="56">
        <v>3</v>
      </c>
      <c r="ET310" s="518" t="s">
        <v>141</v>
      </c>
      <c r="EW310" s="28">
        <v>351.3</v>
      </c>
      <c r="EX310" s="56">
        <v>0</v>
      </c>
      <c r="EZ310" s="518" t="s">
        <v>2731</v>
      </c>
      <c r="FC310" s="28">
        <v>380.59999999999997</v>
      </c>
      <c r="FD310" s="56">
        <v>3</v>
      </c>
      <c r="FF310" s="518" t="s">
        <v>2714</v>
      </c>
      <c r="FI310" s="28">
        <v>44.5</v>
      </c>
      <c r="FJ310" s="56">
        <v>0</v>
      </c>
      <c r="FL310" s="518" t="s">
        <v>153</v>
      </c>
      <c r="FO310" s="28">
        <v>464.9</v>
      </c>
      <c r="FP310" s="56">
        <v>3</v>
      </c>
      <c r="FR310" s="518" t="s">
        <v>37</v>
      </c>
      <c r="FU310" s="28">
        <v>228.7</v>
      </c>
      <c r="FV310" s="56">
        <v>0</v>
      </c>
      <c r="FX310" s="480" t="s">
        <v>1661</v>
      </c>
      <c r="GA310" s="28">
        <v>192.5</v>
      </c>
      <c r="GB310" s="56">
        <v>0</v>
      </c>
      <c r="GD310" s="480" t="s">
        <v>3641</v>
      </c>
      <c r="GG310" s="28">
        <v>552</v>
      </c>
      <c r="GH310" s="56">
        <v>2</v>
      </c>
    </row>
    <row r="311" spans="29:190" ht="15.75">
      <c r="AH311" s="480"/>
      <c r="AK311" s="480"/>
      <c r="AN311" s="480"/>
      <c r="AQ311" s="480"/>
      <c r="AT311" s="480"/>
      <c r="AW311" s="480"/>
      <c r="AZ311" s="480"/>
      <c r="BC311" s="480"/>
      <c r="BF311" s="480"/>
      <c r="BI311" s="480"/>
      <c r="BN311" s="518"/>
      <c r="BQ311" s="28"/>
      <c r="BR311" s="56"/>
      <c r="BT311" s="518"/>
      <c r="BW311" s="28"/>
      <c r="BX311" s="56"/>
      <c r="BZ311" s="518"/>
      <c r="CC311" s="28"/>
      <c r="CD311" s="56"/>
      <c r="CF311" s="518"/>
      <c r="CI311" s="28"/>
      <c r="CJ311" s="56"/>
      <c r="CL311" s="518"/>
      <c r="CO311" s="28"/>
      <c r="CP311" s="56"/>
      <c r="CR311" s="518"/>
      <c r="CU311" s="28"/>
      <c r="CV311" s="56"/>
      <c r="CX311" s="518"/>
      <c r="DA311" s="28"/>
      <c r="DB311" s="56"/>
      <c r="DD311" s="518"/>
      <c r="DG311" s="28"/>
      <c r="DH311" s="56"/>
      <c r="DJ311" s="518"/>
      <c r="DM311" s="28"/>
      <c r="DN311" s="56"/>
      <c r="DP311" s="518"/>
      <c r="DS311" s="28"/>
      <c r="DT311" s="56"/>
      <c r="DV311" s="518"/>
      <c r="DW311"/>
      <c r="DY311" s="28"/>
      <c r="DZ311" s="56"/>
      <c r="EB311" s="518"/>
      <c r="EE311" s="28"/>
      <c r="EF311" s="56"/>
      <c r="EH311" s="518"/>
      <c r="EK311" s="28"/>
      <c r="EL311" s="56"/>
      <c r="EN311" s="518"/>
      <c r="EQ311" s="28"/>
      <c r="ER311" s="56"/>
      <c r="ET311" s="518"/>
      <c r="EW311" s="28"/>
      <c r="EX311" s="56"/>
      <c r="EZ311" s="518"/>
      <c r="FC311" s="28"/>
      <c r="FD311" s="56"/>
      <c r="FF311" s="518"/>
      <c r="FI311" s="28"/>
      <c r="FJ311" s="56"/>
      <c r="FL311" s="518"/>
      <c r="FO311" s="28"/>
      <c r="FP311" s="56"/>
      <c r="FR311" s="518"/>
      <c r="FU311" s="28"/>
      <c r="FV311" s="56"/>
      <c r="FX311" s="480"/>
      <c r="GA311" s="28"/>
      <c r="GB311" s="56"/>
      <c r="GD311" s="480"/>
      <c r="GG311" s="28"/>
      <c r="GH311" s="56"/>
    </row>
    <row r="312" spans="29:190" ht="15.75">
      <c r="AH312" s="480" t="s">
        <v>2721</v>
      </c>
      <c r="AK312" s="480" t="s">
        <v>2714</v>
      </c>
      <c r="AN312" s="480" t="s">
        <v>141</v>
      </c>
      <c r="AQ312" s="480" t="s">
        <v>23</v>
      </c>
      <c r="AT312" s="480" t="s">
        <v>2730</v>
      </c>
      <c r="AW312" s="480" t="s">
        <v>3641</v>
      </c>
      <c r="AZ312" s="480" t="s">
        <v>2730</v>
      </c>
      <c r="BC312" s="480" t="s">
        <v>3652</v>
      </c>
      <c r="BF312" s="480" t="s">
        <v>3639</v>
      </c>
      <c r="BI312" s="480" t="s">
        <v>3652</v>
      </c>
      <c r="BN312" s="518" t="s">
        <v>2714</v>
      </c>
      <c r="BQ312" s="28">
        <v>340.9</v>
      </c>
      <c r="BR312" s="56">
        <v>3</v>
      </c>
      <c r="BT312" s="518" t="s">
        <v>2717</v>
      </c>
      <c r="BW312" s="28">
        <v>311.7</v>
      </c>
      <c r="BX312" s="56">
        <v>3</v>
      </c>
      <c r="BZ312" s="518" t="s">
        <v>2721</v>
      </c>
      <c r="CC312" s="28">
        <v>185.4</v>
      </c>
      <c r="CD312" s="56">
        <v>3</v>
      </c>
      <c r="CF312" s="518" t="s">
        <v>141</v>
      </c>
      <c r="CI312" s="28">
        <v>129.6</v>
      </c>
      <c r="CJ312" s="56">
        <v>3</v>
      </c>
      <c r="CL312" s="518" t="s">
        <v>1342</v>
      </c>
      <c r="CO312" s="28">
        <v>610.5</v>
      </c>
      <c r="CP312" s="56">
        <v>3</v>
      </c>
      <c r="CR312" s="518" t="s">
        <v>2730</v>
      </c>
      <c r="CU312" s="28">
        <v>139.19999999999999</v>
      </c>
      <c r="CV312" s="56">
        <v>2</v>
      </c>
      <c r="CX312" s="518" t="s">
        <v>153</v>
      </c>
      <c r="DA312" s="28">
        <v>0</v>
      </c>
      <c r="DB312" s="56">
        <v>0</v>
      </c>
      <c r="DD312" s="518" t="s">
        <v>686</v>
      </c>
      <c r="DG312" s="28">
        <v>378.5</v>
      </c>
      <c r="DH312" s="56">
        <v>3</v>
      </c>
      <c r="DJ312" s="518" t="s">
        <v>3639</v>
      </c>
      <c r="DM312" s="28">
        <v>102.5</v>
      </c>
      <c r="DN312" s="56">
        <v>2</v>
      </c>
      <c r="DP312" s="518" t="s">
        <v>2210</v>
      </c>
      <c r="DS312" s="28">
        <v>508.59999999999997</v>
      </c>
      <c r="DT312" s="56">
        <v>3</v>
      </c>
      <c r="DV312" s="518" t="s">
        <v>17</v>
      </c>
      <c r="DW312"/>
      <c r="DY312" s="28">
        <v>290.59999999999997</v>
      </c>
      <c r="DZ312" s="56">
        <v>0</v>
      </c>
      <c r="EB312" s="518" t="s">
        <v>2210</v>
      </c>
      <c r="EE312" s="28">
        <v>600.79999999999995</v>
      </c>
      <c r="EF312" s="56">
        <v>0</v>
      </c>
      <c r="EH312" s="518" t="s">
        <v>3636</v>
      </c>
      <c r="EK312" s="28">
        <v>26.299999999999997</v>
      </c>
      <c r="EL312" s="56">
        <v>2</v>
      </c>
      <c r="EN312" s="518" t="s">
        <v>1655</v>
      </c>
      <c r="EQ312" s="28">
        <v>6.5</v>
      </c>
      <c r="ER312" s="56">
        <v>3</v>
      </c>
      <c r="ET312" s="518" t="s">
        <v>37</v>
      </c>
      <c r="EW312" s="28">
        <v>387.3</v>
      </c>
      <c r="EX312" s="56">
        <v>0</v>
      </c>
      <c r="EZ312" s="518" t="s">
        <v>1655</v>
      </c>
      <c r="FC312" s="28">
        <v>567.49999999999989</v>
      </c>
      <c r="FD312" s="56">
        <v>1</v>
      </c>
      <c r="FF312" s="518" t="s">
        <v>3639</v>
      </c>
      <c r="FI312" s="28">
        <v>22.5</v>
      </c>
      <c r="FJ312" s="56">
        <v>0</v>
      </c>
      <c r="FL312" s="518" t="s">
        <v>3637</v>
      </c>
      <c r="FO312" s="28">
        <v>169.2</v>
      </c>
      <c r="FP312" s="56">
        <v>0</v>
      </c>
      <c r="FR312" s="518" t="s">
        <v>658</v>
      </c>
      <c r="FU312" s="28">
        <v>136.99999999999997</v>
      </c>
      <c r="FV312" s="56">
        <v>0</v>
      </c>
      <c r="FX312" s="480" t="s">
        <v>1345</v>
      </c>
      <c r="GA312" s="28">
        <v>406.40000000000003</v>
      </c>
      <c r="GB312" s="56">
        <v>3</v>
      </c>
      <c r="GD312" s="480" t="s">
        <v>658</v>
      </c>
      <c r="GG312" s="28">
        <v>589.5</v>
      </c>
      <c r="GH312" s="56">
        <v>3</v>
      </c>
    </row>
    <row r="313" spans="29:190" ht="15.75">
      <c r="AH313" s="480" t="s">
        <v>17</v>
      </c>
      <c r="AK313" s="480" t="s">
        <v>1342</v>
      </c>
      <c r="AN313" s="480" t="s">
        <v>3628</v>
      </c>
      <c r="AQ313" s="480" t="s">
        <v>2721</v>
      </c>
      <c r="AT313" s="480" t="s">
        <v>1661</v>
      </c>
      <c r="AW313" s="480" t="s">
        <v>694</v>
      </c>
      <c r="AZ313" s="480" t="s">
        <v>162</v>
      </c>
      <c r="BC313" s="480" t="s">
        <v>2210</v>
      </c>
      <c r="BF313" s="480" t="s">
        <v>3636</v>
      </c>
      <c r="BI313" s="480" t="s">
        <v>3635</v>
      </c>
      <c r="BN313" s="518" t="s">
        <v>37</v>
      </c>
      <c r="BQ313" s="28">
        <v>189</v>
      </c>
      <c r="BR313" s="56">
        <v>0</v>
      </c>
      <c r="BT313" s="518" t="s">
        <v>3636</v>
      </c>
      <c r="BW313" s="28">
        <v>178.7</v>
      </c>
      <c r="BX313" s="56">
        <v>0</v>
      </c>
      <c r="BZ313" s="518" t="s">
        <v>162</v>
      </c>
      <c r="CC313" s="28">
        <v>112.8</v>
      </c>
      <c r="CD313" s="56">
        <v>0</v>
      </c>
      <c r="CF313" s="518" t="s">
        <v>694</v>
      </c>
      <c r="CI313" s="28">
        <v>57.05</v>
      </c>
      <c r="CJ313" s="56">
        <v>0</v>
      </c>
      <c r="CL313" s="518" t="s">
        <v>37</v>
      </c>
      <c r="CO313" s="28">
        <v>484.20000000000005</v>
      </c>
      <c r="CP313" s="56">
        <v>0</v>
      </c>
      <c r="CR313" s="518" t="s">
        <v>2210</v>
      </c>
      <c r="CU313" s="28">
        <v>124.19999999999999</v>
      </c>
      <c r="CV313" s="56">
        <v>1</v>
      </c>
      <c r="CX313" s="518" t="s">
        <v>3637</v>
      </c>
      <c r="DA313" s="28">
        <v>91.4</v>
      </c>
      <c r="DB313" s="56">
        <v>3</v>
      </c>
      <c r="DD313" s="518" t="s">
        <v>2203</v>
      </c>
      <c r="DG313" s="28">
        <v>195.3</v>
      </c>
      <c r="DH313" s="56">
        <v>0</v>
      </c>
      <c r="DJ313" s="518" t="s">
        <v>2714</v>
      </c>
      <c r="DM313" s="28">
        <v>83.7</v>
      </c>
      <c r="DN313" s="56">
        <v>1</v>
      </c>
      <c r="DP313" s="518" t="s">
        <v>2203</v>
      </c>
      <c r="DS313" s="28">
        <v>236</v>
      </c>
      <c r="DT313" s="56">
        <v>0</v>
      </c>
      <c r="DV313" s="518" t="s">
        <v>1342</v>
      </c>
      <c r="DW313"/>
      <c r="DY313" s="28">
        <v>376.20000000000005</v>
      </c>
      <c r="DZ313" s="56">
        <v>3</v>
      </c>
      <c r="EB313" s="518" t="s">
        <v>2721</v>
      </c>
      <c r="EE313" s="28">
        <v>765.1</v>
      </c>
      <c r="EF313" s="56">
        <v>3</v>
      </c>
      <c r="EH313" s="518" t="s">
        <v>3641</v>
      </c>
      <c r="EK313" s="28">
        <v>24</v>
      </c>
      <c r="EL313" s="56">
        <v>1</v>
      </c>
      <c r="EN313" s="518" t="s">
        <v>2712</v>
      </c>
      <c r="EQ313" s="28">
        <v>0</v>
      </c>
      <c r="ER313" s="56">
        <v>0</v>
      </c>
      <c r="ET313" s="518" t="s">
        <v>1655</v>
      </c>
      <c r="EW313" s="28">
        <v>551.75</v>
      </c>
      <c r="EX313" s="56">
        <v>3</v>
      </c>
      <c r="EZ313" s="518" t="s">
        <v>658</v>
      </c>
      <c r="FC313" s="28">
        <v>646.39999999999986</v>
      </c>
      <c r="FD313" s="56">
        <v>2</v>
      </c>
      <c r="FF313" s="518" t="s">
        <v>2833</v>
      </c>
      <c r="FI313" s="28">
        <v>253.9</v>
      </c>
      <c r="FJ313" s="56">
        <v>3</v>
      </c>
      <c r="FL313" s="518" t="s">
        <v>162</v>
      </c>
      <c r="FO313" s="28">
        <v>276.5</v>
      </c>
      <c r="FP313" s="56">
        <v>3</v>
      </c>
      <c r="FR313" s="518" t="s">
        <v>3637</v>
      </c>
      <c r="FU313" s="28">
        <v>187.9</v>
      </c>
      <c r="FV313" s="56">
        <v>3</v>
      </c>
      <c r="FX313" s="480" t="s">
        <v>162</v>
      </c>
      <c r="GA313" s="28">
        <v>193.9</v>
      </c>
      <c r="GB313" s="56">
        <v>0</v>
      </c>
      <c r="GD313" s="480" t="s">
        <v>2714</v>
      </c>
      <c r="GG313" s="28">
        <v>378</v>
      </c>
      <c r="GH313" s="56">
        <v>0</v>
      </c>
    </row>
    <row r="314" spans="29:190" ht="15.75">
      <c r="AH314" s="480"/>
      <c r="AK314" s="480"/>
      <c r="AN314" s="480"/>
      <c r="AQ314" s="480"/>
      <c r="AT314" s="480"/>
      <c r="AW314" s="480"/>
      <c r="AZ314" s="480"/>
      <c r="BC314" s="480"/>
      <c r="BF314" s="480"/>
      <c r="BI314" s="480"/>
      <c r="BN314" s="518"/>
      <c r="BQ314" s="28"/>
      <c r="BR314" s="56"/>
      <c r="BT314" s="518"/>
      <c r="BW314" s="28"/>
      <c r="BX314" s="56"/>
      <c r="BZ314" s="518"/>
      <c r="CC314" s="28"/>
      <c r="CD314" s="56"/>
      <c r="CF314" s="518"/>
      <c r="CI314" s="28"/>
      <c r="CJ314" s="56"/>
      <c r="CL314" s="518"/>
      <c r="CO314" s="28"/>
      <c r="CP314" s="56"/>
      <c r="CR314" s="518"/>
      <c r="CU314" s="28"/>
      <c r="CV314" s="56"/>
      <c r="CX314" s="518"/>
      <c r="DA314" s="28"/>
      <c r="DB314" s="56"/>
      <c r="DD314" s="518"/>
      <c r="DG314" s="28"/>
      <c r="DH314" s="56"/>
      <c r="DJ314" s="518"/>
      <c r="DM314" s="28"/>
      <c r="DN314" s="56"/>
      <c r="DP314" s="518"/>
      <c r="DS314" s="28"/>
      <c r="DT314" s="56"/>
      <c r="DV314" s="518"/>
      <c r="DW314"/>
      <c r="DY314" s="28"/>
      <c r="DZ314" s="56"/>
      <c r="EB314" s="518"/>
      <c r="EE314" s="28"/>
      <c r="EF314" s="56"/>
      <c r="EH314" s="518"/>
      <c r="EK314" s="28"/>
      <c r="EL314" s="56"/>
      <c r="EN314" s="518"/>
      <c r="EQ314" s="28"/>
      <c r="ER314" s="56"/>
      <c r="ET314" s="518"/>
      <c r="EW314" s="28"/>
      <c r="EX314" s="56"/>
      <c r="EZ314" s="518"/>
      <c r="FC314" s="28"/>
      <c r="FD314" s="56"/>
      <c r="FF314" s="518"/>
      <c r="FI314" s="28"/>
      <c r="FJ314" s="56"/>
      <c r="FL314" s="518"/>
      <c r="FO314" s="28"/>
      <c r="FP314" s="56"/>
      <c r="FR314" s="518"/>
      <c r="FU314" s="28"/>
      <c r="FV314" s="56"/>
      <c r="FX314" s="480"/>
      <c r="GA314" s="28"/>
      <c r="GB314" s="56"/>
      <c r="GD314" s="480"/>
      <c r="GG314" s="28"/>
      <c r="GH314" s="56"/>
    </row>
    <row r="315" spans="29:190" ht="15.75">
      <c r="AH315" s="480" t="s">
        <v>2730</v>
      </c>
      <c r="AK315" s="480" t="s">
        <v>3639</v>
      </c>
      <c r="AN315" s="480" t="s">
        <v>37</v>
      </c>
      <c r="AQ315" s="480" t="s">
        <v>3628</v>
      </c>
      <c r="AT315" s="480" t="s">
        <v>2712</v>
      </c>
      <c r="AW315" s="480" t="s">
        <v>3652</v>
      </c>
      <c r="AZ315" s="480" t="s">
        <v>153</v>
      </c>
      <c r="BC315" s="480" t="s">
        <v>2195</v>
      </c>
      <c r="BF315" s="480" t="s">
        <v>3635</v>
      </c>
      <c r="BI315" s="480" t="s">
        <v>2714</v>
      </c>
      <c r="BN315" s="518" t="s">
        <v>1649</v>
      </c>
      <c r="BQ315" s="28">
        <v>606.85</v>
      </c>
      <c r="BR315" s="56">
        <v>3</v>
      </c>
      <c r="BT315" s="518" t="s">
        <v>2712</v>
      </c>
      <c r="BW315" s="28">
        <v>126.5</v>
      </c>
      <c r="BX315" s="56">
        <v>0</v>
      </c>
      <c r="BZ315" s="518" t="s">
        <v>3636</v>
      </c>
      <c r="CC315" s="28">
        <v>169.3</v>
      </c>
      <c r="CD315" s="56">
        <v>3</v>
      </c>
      <c r="CF315" s="518" t="s">
        <v>3637</v>
      </c>
      <c r="CI315" s="28">
        <v>17.600000000000001</v>
      </c>
      <c r="CJ315" s="56">
        <v>0</v>
      </c>
      <c r="CL315" s="518" t="s">
        <v>1649</v>
      </c>
      <c r="CO315" s="28">
        <v>932.7</v>
      </c>
      <c r="CP315" s="56">
        <v>1</v>
      </c>
      <c r="CR315" s="518" t="s">
        <v>3628</v>
      </c>
      <c r="CU315" s="28">
        <v>178.9</v>
      </c>
      <c r="CV315" s="56">
        <v>2</v>
      </c>
      <c r="CX315" s="518" t="s">
        <v>3636</v>
      </c>
      <c r="DA315" s="28">
        <v>62</v>
      </c>
      <c r="DB315" s="56">
        <v>3</v>
      </c>
      <c r="DD315" s="518" t="s">
        <v>1661</v>
      </c>
      <c r="DG315" s="28">
        <v>130</v>
      </c>
      <c r="DH315" s="56">
        <v>0</v>
      </c>
      <c r="DJ315" s="518" t="s">
        <v>23</v>
      </c>
      <c r="DM315" s="28">
        <v>96.9</v>
      </c>
      <c r="DN315" s="56">
        <v>3</v>
      </c>
      <c r="DP315" s="518" t="s">
        <v>3652</v>
      </c>
      <c r="DS315" s="28">
        <v>313</v>
      </c>
      <c r="DT315" s="56">
        <v>0</v>
      </c>
      <c r="DV315" s="518" t="s">
        <v>658</v>
      </c>
      <c r="DW315"/>
      <c r="DY315" s="28">
        <v>455.29999999999995</v>
      </c>
      <c r="DZ315" s="56">
        <v>3</v>
      </c>
      <c r="EB315" s="518" t="s">
        <v>162</v>
      </c>
      <c r="EE315" s="28">
        <v>351.99999999999994</v>
      </c>
      <c r="EF315" s="56">
        <v>0</v>
      </c>
      <c r="EH315" s="518" t="s">
        <v>23</v>
      </c>
      <c r="EK315" s="28">
        <v>6.5</v>
      </c>
      <c r="EL315" s="56">
        <v>0</v>
      </c>
      <c r="EN315" s="518" t="s">
        <v>2714</v>
      </c>
      <c r="EQ315" s="28">
        <v>0</v>
      </c>
      <c r="ER315" s="56">
        <v>0</v>
      </c>
      <c r="ET315" s="518" t="s">
        <v>1654</v>
      </c>
      <c r="EW315" s="28">
        <v>275.95000000000005</v>
      </c>
      <c r="EX315" s="56">
        <v>0</v>
      </c>
      <c r="EZ315" s="518" t="s">
        <v>3641</v>
      </c>
      <c r="FC315" s="28">
        <v>361.29999999999995</v>
      </c>
      <c r="FD315" s="56">
        <v>0</v>
      </c>
      <c r="FF315" s="518" t="s">
        <v>2723</v>
      </c>
      <c r="FI315" s="28">
        <v>165.5</v>
      </c>
      <c r="FJ315" s="56">
        <v>0</v>
      </c>
      <c r="FL315" s="518" t="s">
        <v>2714</v>
      </c>
      <c r="FO315" s="28">
        <v>154.5</v>
      </c>
      <c r="FP315" s="56">
        <v>1</v>
      </c>
      <c r="FR315" s="518" t="s">
        <v>23</v>
      </c>
      <c r="FU315" s="28">
        <v>155</v>
      </c>
      <c r="FV315" s="56">
        <v>0</v>
      </c>
      <c r="FX315" s="480" t="s">
        <v>37</v>
      </c>
      <c r="GA315" s="28">
        <v>389.40000000000003</v>
      </c>
      <c r="GB315" s="56">
        <v>3</v>
      </c>
      <c r="GD315" s="480" t="s">
        <v>2721</v>
      </c>
      <c r="GG315" s="28">
        <v>459.5</v>
      </c>
      <c r="GH315" s="56">
        <v>2</v>
      </c>
    </row>
    <row r="316" spans="29:190" ht="15.75">
      <c r="AH316" s="480" t="s">
        <v>2195</v>
      </c>
      <c r="AK316" s="480" t="s">
        <v>2723</v>
      </c>
      <c r="AN316" s="480" t="s">
        <v>2195</v>
      </c>
      <c r="AQ316" s="480" t="s">
        <v>2730</v>
      </c>
      <c r="AT316" s="480" t="s">
        <v>3628</v>
      </c>
      <c r="AW316" s="480" t="s">
        <v>686</v>
      </c>
      <c r="AZ316" s="480" t="s">
        <v>23</v>
      </c>
      <c r="BC316" s="480" t="s">
        <v>1649</v>
      </c>
      <c r="BF316" s="480" t="s">
        <v>3641</v>
      </c>
      <c r="BI316" s="480" t="s">
        <v>2712</v>
      </c>
      <c r="BN316" s="518" t="s">
        <v>3628</v>
      </c>
      <c r="BQ316" s="28">
        <v>477.4</v>
      </c>
      <c r="BR316" s="56">
        <v>0</v>
      </c>
      <c r="BT316" s="518" t="s">
        <v>3641</v>
      </c>
      <c r="BW316" s="28">
        <v>471.4</v>
      </c>
      <c r="BX316" s="56">
        <v>3</v>
      </c>
      <c r="BZ316" s="518" t="s">
        <v>2195</v>
      </c>
      <c r="CC316" s="28">
        <v>89.6</v>
      </c>
      <c r="CD316" s="56">
        <v>0</v>
      </c>
      <c r="CF316" s="518" t="s">
        <v>2721</v>
      </c>
      <c r="CI316" s="28">
        <v>162.30000000000001</v>
      </c>
      <c r="CJ316" s="56">
        <v>3</v>
      </c>
      <c r="CL316" s="518" t="s">
        <v>3637</v>
      </c>
      <c r="CO316" s="28">
        <v>948.49999999999989</v>
      </c>
      <c r="CP316" s="56">
        <v>2</v>
      </c>
      <c r="CR316" s="518" t="s">
        <v>3636</v>
      </c>
      <c r="CU316" s="28">
        <v>172.6</v>
      </c>
      <c r="CV316" s="56">
        <v>1</v>
      </c>
      <c r="CX316" s="518" t="s">
        <v>1661</v>
      </c>
      <c r="DA316" s="28">
        <v>40</v>
      </c>
      <c r="DB316" s="56">
        <v>0</v>
      </c>
      <c r="DD316" s="518" t="s">
        <v>2717</v>
      </c>
      <c r="DG316" s="28">
        <v>327.5</v>
      </c>
      <c r="DH316" s="56">
        <v>3</v>
      </c>
      <c r="DJ316" s="518" t="s">
        <v>3637</v>
      </c>
      <c r="DM316" s="28">
        <v>71.5</v>
      </c>
      <c r="DN316" s="56">
        <v>0</v>
      </c>
      <c r="DP316" s="518" t="s">
        <v>17</v>
      </c>
      <c r="DS316" s="28">
        <v>421.7</v>
      </c>
      <c r="DT316" s="56">
        <v>3</v>
      </c>
      <c r="DV316" s="518" t="s">
        <v>3628</v>
      </c>
      <c r="DW316"/>
      <c r="DY316" s="28">
        <v>278</v>
      </c>
      <c r="DZ316" s="56">
        <v>0</v>
      </c>
      <c r="EB316" s="518" t="s">
        <v>1654</v>
      </c>
      <c r="EE316" s="28">
        <v>617.79999999999984</v>
      </c>
      <c r="EF316" s="56">
        <v>3</v>
      </c>
      <c r="EH316" s="518" t="s">
        <v>3652</v>
      </c>
      <c r="EK316" s="28">
        <v>45.7</v>
      </c>
      <c r="EL316" s="56">
        <v>3</v>
      </c>
      <c r="EN316" s="518" t="s">
        <v>1654</v>
      </c>
      <c r="EQ316" s="28">
        <v>22.5</v>
      </c>
      <c r="ER316" s="56">
        <v>3</v>
      </c>
      <c r="ET316" s="518" t="s">
        <v>1345</v>
      </c>
      <c r="EW316" s="28">
        <v>500.45</v>
      </c>
      <c r="EX316" s="56">
        <v>3</v>
      </c>
      <c r="EZ316" s="518" t="s">
        <v>1654</v>
      </c>
      <c r="FC316" s="28">
        <v>837.9</v>
      </c>
      <c r="FD316" s="56">
        <v>3</v>
      </c>
      <c r="FF316" s="518" t="s">
        <v>37</v>
      </c>
      <c r="FI316" s="28">
        <v>282.5</v>
      </c>
      <c r="FJ316" s="56">
        <v>3</v>
      </c>
      <c r="FL316" s="518" t="s">
        <v>2849</v>
      </c>
      <c r="FO316" s="28">
        <v>185.6</v>
      </c>
      <c r="FP316" s="56">
        <v>2</v>
      </c>
      <c r="FR316" s="518" t="s">
        <v>3635</v>
      </c>
      <c r="FU316" s="28">
        <v>381.5</v>
      </c>
      <c r="FV316" s="56">
        <v>3</v>
      </c>
      <c r="FX316" s="480" t="s">
        <v>17</v>
      </c>
      <c r="GA316" s="28">
        <v>277.8</v>
      </c>
      <c r="GB316" s="56">
        <v>0</v>
      </c>
      <c r="GD316" s="480" t="s">
        <v>2723</v>
      </c>
      <c r="GG316" s="28">
        <v>393.2</v>
      </c>
      <c r="GH316" s="56">
        <v>1</v>
      </c>
    </row>
    <row r="317" spans="29:190" ht="15.75">
      <c r="AH317" s="480"/>
      <c r="AK317" s="480"/>
      <c r="AN317" s="480"/>
      <c r="AQ317" s="480"/>
      <c r="AT317" s="480"/>
      <c r="AW317" s="480"/>
      <c r="AZ317" s="480"/>
      <c r="BC317" s="480"/>
      <c r="BF317" s="480"/>
      <c r="BI317" s="480"/>
      <c r="BN317" s="518"/>
      <c r="BQ317" s="28"/>
      <c r="BR317" s="56"/>
      <c r="BT317" s="518"/>
      <c r="BW317" s="28"/>
      <c r="BX317" s="56"/>
      <c r="BZ317" s="518"/>
      <c r="CC317" s="28"/>
      <c r="CD317" s="56"/>
      <c r="CF317" s="518"/>
      <c r="CI317" s="28"/>
      <c r="CJ317" s="56"/>
      <c r="CL317" s="518"/>
      <c r="CO317" s="28"/>
      <c r="CP317" s="56"/>
      <c r="CR317" s="518"/>
      <c r="CU317" s="28"/>
      <c r="CV317" s="56"/>
      <c r="CX317" s="518"/>
      <c r="DA317" s="28"/>
      <c r="DB317" s="56"/>
      <c r="DD317" s="518"/>
      <c r="DG317" s="28"/>
      <c r="DH317" s="56"/>
      <c r="DJ317" s="518"/>
      <c r="DM317" s="28"/>
      <c r="DN317" s="56"/>
      <c r="DP317" s="518"/>
      <c r="DS317" s="28"/>
      <c r="DT317" s="56"/>
      <c r="DV317" s="518"/>
      <c r="DW317"/>
      <c r="DY317" s="28"/>
      <c r="DZ317" s="56"/>
      <c r="EB317" s="518"/>
      <c r="EE317" s="28"/>
      <c r="EF317" s="56"/>
      <c r="EH317" s="518"/>
      <c r="EK317" s="28"/>
      <c r="EL317" s="56"/>
      <c r="EN317" s="518"/>
      <c r="EQ317" s="28"/>
      <c r="ER317" s="56"/>
      <c r="ET317" s="518"/>
      <c r="EW317" s="28"/>
      <c r="EX317" s="56"/>
      <c r="EZ317" s="518"/>
      <c r="FC317" s="28"/>
      <c r="FD317" s="56"/>
      <c r="FF317" s="518"/>
      <c r="FI317" s="28"/>
      <c r="FJ317" s="56"/>
      <c r="FL317" s="518"/>
      <c r="FO317" s="28"/>
      <c r="FP317" s="56"/>
      <c r="FR317" s="518"/>
      <c r="FU317" s="28"/>
      <c r="FV317" s="56"/>
      <c r="FX317" s="480"/>
      <c r="GA317" s="28"/>
      <c r="GB317" s="56"/>
      <c r="GD317" s="480"/>
      <c r="GG317" s="28"/>
      <c r="GH317" s="56"/>
    </row>
    <row r="318" spans="29:190" ht="15.75">
      <c r="AH318" s="480" t="s">
        <v>2210</v>
      </c>
      <c r="AK318" s="480" t="s">
        <v>162</v>
      </c>
      <c r="AN318" s="480" t="s">
        <v>2712</v>
      </c>
      <c r="AQ318" s="480" t="s">
        <v>1661</v>
      </c>
      <c r="AT318" s="480" t="s">
        <v>2723</v>
      </c>
      <c r="AW318" s="480" t="s">
        <v>3636</v>
      </c>
      <c r="AZ318" s="480" t="s">
        <v>2210</v>
      </c>
      <c r="BC318" s="480" t="s">
        <v>2717</v>
      </c>
      <c r="BF318" s="480" t="s">
        <v>2723</v>
      </c>
      <c r="BI318" s="480" t="s">
        <v>3637</v>
      </c>
      <c r="BN318" s="518" t="s">
        <v>3637</v>
      </c>
      <c r="BQ318" s="28">
        <v>205.70000000000002</v>
      </c>
      <c r="BR318" s="56">
        <v>0</v>
      </c>
      <c r="BT318" s="518" t="s">
        <v>2195</v>
      </c>
      <c r="BW318" s="28">
        <v>327.10000000000002</v>
      </c>
      <c r="BX318" s="56">
        <v>3</v>
      </c>
      <c r="BZ318" s="518" t="s">
        <v>2210</v>
      </c>
      <c r="CC318" s="28">
        <v>72.600000000000009</v>
      </c>
      <c r="CD318" s="56">
        <v>0</v>
      </c>
      <c r="CF318" s="518" t="s">
        <v>1345</v>
      </c>
      <c r="CI318" s="28">
        <v>79.5</v>
      </c>
      <c r="CJ318" s="56">
        <v>3</v>
      </c>
      <c r="CL318" s="518" t="s">
        <v>3652</v>
      </c>
      <c r="CO318" s="28">
        <v>615.49999999999989</v>
      </c>
      <c r="CP318" s="56">
        <v>1</v>
      </c>
      <c r="CR318" s="518" t="s">
        <v>141</v>
      </c>
      <c r="CU318" s="28">
        <v>218.3</v>
      </c>
      <c r="CV318" s="56">
        <v>2</v>
      </c>
      <c r="CX318" s="518" t="s">
        <v>2721</v>
      </c>
      <c r="DA318" s="28">
        <v>0</v>
      </c>
      <c r="DB318" s="56">
        <v>0</v>
      </c>
      <c r="DD318" s="518" t="s">
        <v>2731</v>
      </c>
      <c r="DG318" s="28">
        <v>610.70000000000005</v>
      </c>
      <c r="DH318" s="56">
        <v>3</v>
      </c>
      <c r="DJ318" s="518" t="s">
        <v>3636</v>
      </c>
      <c r="DM318" s="28">
        <v>100.6</v>
      </c>
      <c r="DN318" s="56">
        <v>0</v>
      </c>
      <c r="DP318" s="518" t="s">
        <v>1345</v>
      </c>
      <c r="DS318" s="28">
        <v>503.5</v>
      </c>
      <c r="DT318" s="56">
        <v>1</v>
      </c>
      <c r="DV318" s="518" t="s">
        <v>23</v>
      </c>
      <c r="DW318"/>
      <c r="DY318" s="28">
        <v>306.09999999999997</v>
      </c>
      <c r="DZ318" s="56">
        <v>0</v>
      </c>
      <c r="EB318" s="518" t="s">
        <v>1655</v>
      </c>
      <c r="EE318" s="28">
        <v>693.5</v>
      </c>
      <c r="EF318" s="56">
        <v>1</v>
      </c>
      <c r="EH318" s="518" t="s">
        <v>17</v>
      </c>
      <c r="EK318" s="28">
        <v>15.6</v>
      </c>
      <c r="EL318" s="56">
        <v>0</v>
      </c>
      <c r="EN318" s="518" t="s">
        <v>37</v>
      </c>
      <c r="EQ318" s="28">
        <v>28.5</v>
      </c>
      <c r="ER318" s="56">
        <v>3</v>
      </c>
      <c r="ET318" s="518" t="s">
        <v>2717</v>
      </c>
      <c r="EW318" s="28">
        <v>312.59999999999997</v>
      </c>
      <c r="EX318" s="56">
        <v>1</v>
      </c>
      <c r="EZ318" s="518" t="s">
        <v>2210</v>
      </c>
      <c r="FC318" s="28">
        <v>414.7</v>
      </c>
      <c r="FD318" s="56">
        <v>3</v>
      </c>
      <c r="FF318" s="518" t="s">
        <v>1654</v>
      </c>
      <c r="FI318" s="28">
        <v>98.7</v>
      </c>
      <c r="FJ318" s="56">
        <v>0</v>
      </c>
      <c r="FL318" s="518" t="s">
        <v>1345</v>
      </c>
      <c r="FO318" s="28">
        <v>393.9</v>
      </c>
      <c r="FP318" s="56">
        <v>3</v>
      </c>
      <c r="FR318" s="518" t="s">
        <v>1654</v>
      </c>
      <c r="FU318" s="28">
        <v>90</v>
      </c>
      <c r="FV318" s="56">
        <v>0</v>
      </c>
      <c r="FX318" s="480" t="s">
        <v>1655</v>
      </c>
      <c r="GA318" s="28">
        <v>424.7</v>
      </c>
      <c r="GB318" s="56">
        <v>1</v>
      </c>
      <c r="GD318" s="480" t="s">
        <v>3637</v>
      </c>
      <c r="GG318" s="28">
        <v>436.90000000000003</v>
      </c>
      <c r="GH318" s="56">
        <v>0</v>
      </c>
    </row>
    <row r="319" spans="29:190" ht="15.75">
      <c r="AH319" s="480" t="s">
        <v>1661</v>
      </c>
      <c r="AK319" s="480" t="s">
        <v>694</v>
      </c>
      <c r="AN319" s="480" t="s">
        <v>1654</v>
      </c>
      <c r="AQ319" s="480" t="s">
        <v>141</v>
      </c>
      <c r="AT319" s="480" t="s">
        <v>2717</v>
      </c>
      <c r="AW319" s="480" t="s">
        <v>1649</v>
      </c>
      <c r="AZ319" s="480" t="s">
        <v>3641</v>
      </c>
      <c r="BC319" s="480" t="s">
        <v>17</v>
      </c>
      <c r="BF319" s="480" t="s">
        <v>3628</v>
      </c>
      <c r="BI319" s="480" t="s">
        <v>37</v>
      </c>
      <c r="BN319" s="518" t="s">
        <v>1655</v>
      </c>
      <c r="BQ319" s="28">
        <v>332.1</v>
      </c>
      <c r="BR319" s="56">
        <v>3</v>
      </c>
      <c r="BT319" s="518" t="s">
        <v>23</v>
      </c>
      <c r="BW319" s="28">
        <v>215.7</v>
      </c>
      <c r="BX319" s="56">
        <v>0</v>
      </c>
      <c r="BZ319" s="518" t="s">
        <v>2833</v>
      </c>
      <c r="CC319" s="28">
        <v>227.5</v>
      </c>
      <c r="CD319" s="56">
        <v>3</v>
      </c>
      <c r="CF319" s="518" t="s">
        <v>2203</v>
      </c>
      <c r="CI319" s="28">
        <v>40.5</v>
      </c>
      <c r="CJ319" s="56">
        <v>0</v>
      </c>
      <c r="CL319" s="518" t="s">
        <v>1655</v>
      </c>
      <c r="CO319" s="28">
        <v>624.54999999999995</v>
      </c>
      <c r="CP319" s="56">
        <v>2</v>
      </c>
      <c r="CR319" s="518" t="s">
        <v>2833</v>
      </c>
      <c r="CU319" s="28">
        <v>183.2</v>
      </c>
      <c r="CV319" s="56">
        <v>1</v>
      </c>
      <c r="CX319" s="518" t="s">
        <v>3641</v>
      </c>
      <c r="DA319" s="28">
        <v>11.2</v>
      </c>
      <c r="DB319" s="56">
        <v>3</v>
      </c>
      <c r="DD319" s="518" t="s">
        <v>1654</v>
      </c>
      <c r="DG319" s="28">
        <v>26</v>
      </c>
      <c r="DH319" s="56">
        <v>0</v>
      </c>
      <c r="DJ319" s="518" t="s">
        <v>162</v>
      </c>
      <c r="DM319" s="28">
        <v>146.50000000000003</v>
      </c>
      <c r="DN319" s="56">
        <v>3</v>
      </c>
      <c r="DP319" s="518" t="s">
        <v>3639</v>
      </c>
      <c r="DS319" s="28">
        <v>541.20000000000005</v>
      </c>
      <c r="DT319" s="56">
        <v>2</v>
      </c>
      <c r="DV319" s="518" t="s">
        <v>1345</v>
      </c>
      <c r="DW319"/>
      <c r="DY319" s="28">
        <v>496.3</v>
      </c>
      <c r="DZ319" s="56">
        <v>3</v>
      </c>
      <c r="EB319" s="518" t="s">
        <v>141</v>
      </c>
      <c r="EE319" s="28">
        <v>780.89999999999986</v>
      </c>
      <c r="EF319" s="56">
        <v>2</v>
      </c>
      <c r="EH319" s="518" t="s">
        <v>694</v>
      </c>
      <c r="EK319" s="28">
        <v>129.79999999999998</v>
      </c>
      <c r="EL319" s="56">
        <v>3</v>
      </c>
      <c r="EN319" s="518" t="s">
        <v>658</v>
      </c>
      <c r="EQ319" s="28">
        <v>21</v>
      </c>
      <c r="ER319" s="56">
        <v>0</v>
      </c>
      <c r="ET319" s="518" t="s">
        <v>3652</v>
      </c>
      <c r="EW319" s="28">
        <v>353.7</v>
      </c>
      <c r="EX319" s="56">
        <v>2</v>
      </c>
      <c r="EZ319" s="518" t="s">
        <v>3639</v>
      </c>
      <c r="FC319" s="28">
        <v>274.7</v>
      </c>
      <c r="FD319" s="56">
        <v>0</v>
      </c>
      <c r="FF319" s="518" t="s">
        <v>3652</v>
      </c>
      <c r="FI319" s="28">
        <v>209.9</v>
      </c>
      <c r="FJ319" s="56">
        <v>3</v>
      </c>
      <c r="FL319" s="518" t="s">
        <v>1661</v>
      </c>
      <c r="FO319" s="28">
        <v>220.4</v>
      </c>
      <c r="FP319" s="56">
        <v>0</v>
      </c>
      <c r="FR319" s="518" t="s">
        <v>686</v>
      </c>
      <c r="FU319" s="28">
        <v>264.29999999999995</v>
      </c>
      <c r="FV319" s="56">
        <v>3</v>
      </c>
      <c r="FX319" s="480" t="s">
        <v>1649</v>
      </c>
      <c r="GA319" s="28">
        <v>459.8</v>
      </c>
      <c r="GB319" s="56">
        <v>2</v>
      </c>
      <c r="GD319" s="480" t="s">
        <v>1345</v>
      </c>
      <c r="GG319" s="28">
        <v>600.9</v>
      </c>
      <c r="GH319" s="56">
        <v>3</v>
      </c>
    </row>
    <row r="325" spans="1:127" ht="24">
      <c r="A325" s="30"/>
      <c r="D325" s="31"/>
      <c r="E325" s="330" t="s">
        <v>40</v>
      </c>
      <c r="F325" s="530" t="s">
        <v>2255</v>
      </c>
      <c r="G325" s="530" t="s">
        <v>2256</v>
      </c>
      <c r="H325" s="530" t="s">
        <v>4353</v>
      </c>
      <c r="I325" s="530" t="s">
        <v>4374</v>
      </c>
      <c r="J325" s="530" t="s">
        <v>737</v>
      </c>
      <c r="K325" s="530" t="s">
        <v>4182</v>
      </c>
      <c r="L325" s="530" t="s">
        <v>4426</v>
      </c>
      <c r="M325" s="530" t="s">
        <v>3142</v>
      </c>
      <c r="N325" s="530" t="s">
        <v>4581</v>
      </c>
      <c r="O325" s="530" t="s">
        <v>186</v>
      </c>
      <c r="P325" s="530" t="s">
        <v>175</v>
      </c>
      <c r="Q325" s="530" t="s">
        <v>3026</v>
      </c>
      <c r="R325" s="530" t="s">
        <v>4184</v>
      </c>
      <c r="S325" s="530" t="s">
        <v>4185</v>
      </c>
      <c r="T325" s="530" t="s">
        <v>4578</v>
      </c>
      <c r="U325" s="530" t="s">
        <v>4676</v>
      </c>
      <c r="V325" s="530" t="s">
        <v>4634</v>
      </c>
      <c r="W325" s="530" t="s">
        <v>4635</v>
      </c>
      <c r="X325" s="530" t="s">
        <v>4636</v>
      </c>
      <c r="Y325" s="530" t="s">
        <v>4695</v>
      </c>
      <c r="Z325" s="530" t="s">
        <v>4696</v>
      </c>
      <c r="AA325" s="530" t="s">
        <v>4743</v>
      </c>
      <c r="AB325" s="530" t="s">
        <v>193</v>
      </c>
      <c r="AR325" s="330" t="s">
        <v>40</v>
      </c>
      <c r="AS325" s="530" t="s">
        <v>2255</v>
      </c>
      <c r="AT325" s="530" t="s">
        <v>2256</v>
      </c>
      <c r="AU325" s="530" t="s">
        <v>4353</v>
      </c>
      <c r="AV325" s="530" t="s">
        <v>4374</v>
      </c>
      <c r="AW325" s="530" t="s">
        <v>737</v>
      </c>
      <c r="AX325" s="530" t="s">
        <v>4182</v>
      </c>
      <c r="AY325" s="530" t="s">
        <v>4426</v>
      </c>
      <c r="AZ325" s="530" t="s">
        <v>3142</v>
      </c>
      <c r="BA325" s="530" t="s">
        <v>4481</v>
      </c>
      <c r="BB325" s="530" t="s">
        <v>186</v>
      </c>
      <c r="BC325" s="530" t="s">
        <v>175</v>
      </c>
      <c r="BD325" s="530" t="s">
        <v>3026</v>
      </c>
      <c r="BE325" s="530" t="s">
        <v>4184</v>
      </c>
      <c r="BF325" s="530" t="s">
        <v>4185</v>
      </c>
      <c r="BG325" s="530" t="s">
        <v>4578</v>
      </c>
      <c r="BH325" s="530" t="s">
        <v>4676</v>
      </c>
      <c r="BI325" s="530" t="s">
        <v>4634</v>
      </c>
      <c r="BJ325" s="530" t="s">
        <v>4635</v>
      </c>
      <c r="BK325" s="530" t="s">
        <v>4636</v>
      </c>
      <c r="BL325" s="530" t="s">
        <v>4695</v>
      </c>
      <c r="BM325" s="530" t="s">
        <v>4696</v>
      </c>
      <c r="BN325" s="530" t="s">
        <v>4743</v>
      </c>
      <c r="BO325" s="530" t="s">
        <v>193</v>
      </c>
      <c r="DW325"/>
    </row>
    <row r="326" spans="1:127" ht="15.75">
      <c r="A326" s="285" t="s">
        <v>1657</v>
      </c>
      <c r="B326" s="3"/>
      <c r="C326" s="3"/>
      <c r="D326" s="32"/>
      <c r="E326" s="399">
        <f>SUM(F326:AL326)</f>
        <v>5721.6</v>
      </c>
      <c r="F326" s="9">
        <v>144.9</v>
      </c>
      <c r="G326" s="9">
        <v>41.2</v>
      </c>
      <c r="H326" s="9">
        <v>82.2</v>
      </c>
      <c r="I326" s="9">
        <v>58.800000000000004</v>
      </c>
      <c r="J326" s="9">
        <v>498</v>
      </c>
      <c r="K326" s="9">
        <v>69.900000000000006</v>
      </c>
      <c r="L326" s="9">
        <v>143.70000000000002</v>
      </c>
      <c r="M326" s="9">
        <v>52.5</v>
      </c>
      <c r="N326" s="9">
        <v>16.599999999999998</v>
      </c>
      <c r="O326" s="9">
        <v>516.29999999999995</v>
      </c>
      <c r="P326" s="9">
        <v>99.399999999999991</v>
      </c>
      <c r="Q326" s="9">
        <v>824.4</v>
      </c>
      <c r="R326" s="9">
        <v>19.5</v>
      </c>
      <c r="S326" s="9">
        <v>0</v>
      </c>
      <c r="T326" s="9">
        <v>511.6</v>
      </c>
      <c r="U326" s="9">
        <v>889.1</v>
      </c>
      <c r="V326" s="9">
        <v>321</v>
      </c>
      <c r="W326" s="9">
        <v>242.5</v>
      </c>
      <c r="X326" s="9">
        <v>199.79999999999998</v>
      </c>
      <c r="Y326" s="9">
        <v>9.6999999999999993</v>
      </c>
      <c r="Z326" s="9">
        <v>332</v>
      </c>
      <c r="AA326" s="560">
        <v>260.10000000000002</v>
      </c>
      <c r="AB326" s="9">
        <v>388.4</v>
      </c>
      <c r="AN326" s="285" t="s">
        <v>1657</v>
      </c>
      <c r="AR326" s="32">
        <f t="shared" ref="AR326:AR352" si="0">SUM(AS326:BS326)</f>
        <v>29</v>
      </c>
      <c r="AS326" s="514">
        <v>2</v>
      </c>
      <c r="AT326" s="514">
        <v>0</v>
      </c>
      <c r="AU326" s="514">
        <v>0</v>
      </c>
      <c r="AV326" s="514">
        <v>0</v>
      </c>
      <c r="AW326" s="514">
        <v>0</v>
      </c>
      <c r="AX326" s="514">
        <v>1</v>
      </c>
      <c r="AY326" s="514">
        <v>2</v>
      </c>
      <c r="AZ326" s="514">
        <v>0</v>
      </c>
      <c r="BA326" s="514">
        <v>0</v>
      </c>
      <c r="BB326" s="514">
        <v>3</v>
      </c>
      <c r="BC326" s="514">
        <v>0</v>
      </c>
      <c r="BD326" s="56">
        <v>2</v>
      </c>
      <c r="BE326" s="514">
        <v>3</v>
      </c>
      <c r="BF326" s="56">
        <v>0</v>
      </c>
      <c r="BG326" s="56">
        <v>3</v>
      </c>
      <c r="BH326" s="514">
        <v>3</v>
      </c>
      <c r="BI326" s="56">
        <v>3</v>
      </c>
      <c r="BJ326" s="56">
        <v>3</v>
      </c>
      <c r="BK326" s="56">
        <v>1</v>
      </c>
      <c r="BL326" s="514">
        <v>0</v>
      </c>
      <c r="BM326" s="56">
        <v>0</v>
      </c>
      <c r="BN326" s="514">
        <v>3</v>
      </c>
      <c r="BO326" s="56">
        <v>0</v>
      </c>
      <c r="BP326" s="480"/>
      <c r="BQ326" s="482"/>
      <c r="BR326" s="482"/>
      <c r="BS326" s="241"/>
      <c r="BT326" s="514"/>
      <c r="BU326" s="482"/>
      <c r="CA326" s="482"/>
      <c r="CB326" s="480"/>
      <c r="CC326" s="482"/>
      <c r="CD326" s="482"/>
      <c r="CE326" s="246"/>
      <c r="CF326" s="56"/>
      <c r="CG326" s="482"/>
      <c r="DW326"/>
    </row>
    <row r="327" spans="1:127" ht="15.75">
      <c r="A327" s="106" t="s">
        <v>1346</v>
      </c>
      <c r="B327" s="3"/>
      <c r="C327" s="3"/>
      <c r="D327" s="32"/>
      <c r="E327" s="399">
        <f t="shared" ref="E327:E390" si="1">SUM(F327:AL327)</f>
        <v>6237.4</v>
      </c>
      <c r="F327" s="9">
        <v>157.19999999999999</v>
      </c>
      <c r="G327" s="9">
        <v>21.799999999999997</v>
      </c>
      <c r="H327" s="9">
        <v>127.1</v>
      </c>
      <c r="I327" s="9">
        <v>148.60000000000002</v>
      </c>
      <c r="J327" s="9">
        <v>621.59999999999991</v>
      </c>
      <c r="K327" s="9">
        <v>183</v>
      </c>
      <c r="L327" s="9">
        <v>94.899999999999991</v>
      </c>
      <c r="M327" s="9">
        <v>57.2</v>
      </c>
      <c r="N327" s="9">
        <v>93.600000000000009</v>
      </c>
      <c r="O327" s="9">
        <v>472.3</v>
      </c>
      <c r="P327" s="9">
        <v>296.8</v>
      </c>
      <c r="Q327" s="9">
        <v>985.4</v>
      </c>
      <c r="R327" s="9">
        <v>39</v>
      </c>
      <c r="S327" s="9">
        <v>45.5</v>
      </c>
      <c r="T327" s="9">
        <v>302</v>
      </c>
      <c r="U327" s="9">
        <v>774.19999999999993</v>
      </c>
      <c r="V327" s="9">
        <v>235.9</v>
      </c>
      <c r="W327" s="9">
        <v>110.4</v>
      </c>
      <c r="X327" s="9">
        <v>305.3</v>
      </c>
      <c r="Y327" s="9">
        <v>131.4</v>
      </c>
      <c r="Z327" s="9">
        <v>298.8</v>
      </c>
      <c r="AA327" s="560">
        <v>503.3</v>
      </c>
      <c r="AB327" s="9">
        <v>232.10000000000002</v>
      </c>
      <c r="AN327" s="106" t="s">
        <v>1346</v>
      </c>
      <c r="AR327" s="32">
        <f t="shared" si="0"/>
        <v>37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480"/>
      <c r="BS327" s="246"/>
      <c r="BT327" s="56"/>
      <c r="BU327" s="482"/>
      <c r="CA327" s="482"/>
      <c r="CB327" s="480"/>
      <c r="CE327" s="246"/>
      <c r="CF327" s="56"/>
      <c r="CG327" s="482"/>
      <c r="DW327"/>
    </row>
    <row r="328" spans="1:127" ht="15.75">
      <c r="A328" s="284" t="s">
        <v>3624</v>
      </c>
      <c r="B328" s="3"/>
      <c r="C328" s="3"/>
      <c r="D328" s="32"/>
      <c r="E328" s="399">
        <f t="shared" si="1"/>
        <v>6969.8000000000011</v>
      </c>
      <c r="F328" s="9">
        <v>123.1</v>
      </c>
      <c r="G328" s="9">
        <v>102</v>
      </c>
      <c r="H328" s="9">
        <v>89.3</v>
      </c>
      <c r="I328" s="9">
        <v>71.5</v>
      </c>
      <c r="J328" s="9">
        <v>437.65000000000003</v>
      </c>
      <c r="K328" s="9">
        <v>176.6</v>
      </c>
      <c r="L328" s="9">
        <v>94.6</v>
      </c>
      <c r="M328" s="9">
        <v>196.5</v>
      </c>
      <c r="N328" s="9">
        <v>142.5</v>
      </c>
      <c r="O328" s="9">
        <v>546.5</v>
      </c>
      <c r="P328" s="9">
        <v>447.40000000000003</v>
      </c>
      <c r="Q328" s="9">
        <v>400.6</v>
      </c>
      <c r="R328" s="9">
        <v>0</v>
      </c>
      <c r="S328" s="9">
        <v>5.5</v>
      </c>
      <c r="T328" s="9">
        <v>513.55000000000007</v>
      </c>
      <c r="U328" s="9">
        <v>234.29999999999998</v>
      </c>
      <c r="V328" s="9">
        <v>148.5</v>
      </c>
      <c r="W328" s="9">
        <v>562.1</v>
      </c>
      <c r="X328" s="9">
        <v>338.3</v>
      </c>
      <c r="Y328" s="9">
        <v>549.5</v>
      </c>
      <c r="Z328" s="9">
        <v>698.4</v>
      </c>
      <c r="AA328" s="560">
        <v>496.6</v>
      </c>
      <c r="AB328" s="9">
        <v>594.79999999999995</v>
      </c>
      <c r="AN328" s="284" t="s">
        <v>3624</v>
      </c>
      <c r="AR328" s="32">
        <f t="shared" si="0"/>
        <v>37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480"/>
      <c r="BS328" s="28"/>
      <c r="BT328" s="56"/>
      <c r="BU328" s="482"/>
      <c r="CA328" s="482"/>
      <c r="CB328" s="480"/>
      <c r="CE328" s="28"/>
      <c r="CF328" s="56"/>
      <c r="CG328" s="482"/>
      <c r="DW328"/>
    </row>
    <row r="329" spans="1:127" ht="15.75">
      <c r="A329" s="106" t="s">
        <v>1337</v>
      </c>
      <c r="B329" s="3"/>
      <c r="C329" s="3"/>
      <c r="D329" s="32"/>
      <c r="E329" s="399">
        <f t="shared" si="1"/>
        <v>7571.7499999999991</v>
      </c>
      <c r="F329" s="9">
        <v>403.4</v>
      </c>
      <c r="G329" s="9">
        <v>295.20000000000005</v>
      </c>
      <c r="H329" s="9">
        <v>105</v>
      </c>
      <c r="I329" s="9">
        <v>131.4</v>
      </c>
      <c r="J329" s="9">
        <v>440.9</v>
      </c>
      <c r="K329" s="9">
        <v>278.10000000000002</v>
      </c>
      <c r="L329" s="9">
        <v>37.599999999999994</v>
      </c>
      <c r="M329" s="9">
        <v>94</v>
      </c>
      <c r="N329" s="9">
        <v>65.900000000000006</v>
      </c>
      <c r="O329" s="9">
        <v>260.7</v>
      </c>
      <c r="P329" s="9">
        <v>383.7</v>
      </c>
      <c r="Q329" s="9">
        <v>913.54999999999984</v>
      </c>
      <c r="R329" s="9">
        <v>0</v>
      </c>
      <c r="S329" s="9">
        <v>22.5</v>
      </c>
      <c r="T329" s="9">
        <v>496.9</v>
      </c>
      <c r="U329" s="9">
        <v>883.10000000000014</v>
      </c>
      <c r="V329" s="9">
        <v>42</v>
      </c>
      <c r="W329" s="9">
        <v>329.45000000000005</v>
      </c>
      <c r="X329" s="9">
        <v>136.5</v>
      </c>
      <c r="Y329" s="9">
        <v>492.90000000000003</v>
      </c>
      <c r="Z329" s="9">
        <v>496.25</v>
      </c>
      <c r="AA329" s="560">
        <v>762.69999999999993</v>
      </c>
      <c r="AB329" s="9">
        <v>500</v>
      </c>
      <c r="AN329" s="106" t="s">
        <v>1337</v>
      </c>
      <c r="AR329" s="32">
        <f t="shared" si="0"/>
        <v>46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480"/>
      <c r="BS329" s="246"/>
      <c r="BT329" s="56"/>
      <c r="BU329" s="482"/>
      <c r="CA329" s="482"/>
      <c r="CB329" s="480"/>
      <c r="CE329" s="246"/>
      <c r="CF329" s="56"/>
      <c r="CG329" s="482"/>
      <c r="DW329"/>
    </row>
    <row r="330" spans="1:127" ht="15.75">
      <c r="A330" s="107" t="s">
        <v>2195</v>
      </c>
      <c r="B330" s="3"/>
      <c r="C330" s="3"/>
      <c r="D330" s="32"/>
      <c r="E330" s="399">
        <f t="shared" si="1"/>
        <v>6456.9</v>
      </c>
      <c r="F330" s="9">
        <v>213.6</v>
      </c>
      <c r="G330" s="9">
        <v>327.10000000000002</v>
      </c>
      <c r="H330" s="9">
        <v>89.6</v>
      </c>
      <c r="I330" s="9">
        <v>88.05</v>
      </c>
      <c r="J330" s="9">
        <v>457.4</v>
      </c>
      <c r="K330" s="9">
        <v>181</v>
      </c>
      <c r="L330" s="9">
        <v>1.4</v>
      </c>
      <c r="M330" s="9">
        <v>212.2</v>
      </c>
      <c r="N330" s="9">
        <v>155.55000000000001</v>
      </c>
      <c r="O330" s="9">
        <v>280.5</v>
      </c>
      <c r="P330" s="9">
        <v>205.20000000000002</v>
      </c>
      <c r="Q330" s="9">
        <v>532.15</v>
      </c>
      <c r="R330" s="9">
        <v>24</v>
      </c>
      <c r="S330" s="9">
        <v>35</v>
      </c>
      <c r="T330" s="9">
        <v>483.04999999999995</v>
      </c>
      <c r="U330" s="9">
        <v>691.09999999999991</v>
      </c>
      <c r="V330" s="9">
        <v>382</v>
      </c>
      <c r="W330" s="9">
        <v>147.19999999999999</v>
      </c>
      <c r="X330" s="9">
        <v>266.8</v>
      </c>
      <c r="Y330" s="9">
        <v>253</v>
      </c>
      <c r="Z330" s="9">
        <v>376.5</v>
      </c>
      <c r="AA330" s="560">
        <v>687</v>
      </c>
      <c r="AB330" s="9">
        <v>367.50000000000006</v>
      </c>
      <c r="AN330" s="107" t="s">
        <v>2195</v>
      </c>
      <c r="AR330" s="32">
        <f t="shared" si="0"/>
        <v>25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480"/>
      <c r="BS330" s="28"/>
      <c r="BT330" s="56"/>
      <c r="BU330" s="482"/>
      <c r="CA330" s="482"/>
      <c r="CB330" s="480"/>
      <c r="CE330" s="28"/>
      <c r="CF330" s="56"/>
      <c r="CG330" s="482"/>
      <c r="DW330"/>
    </row>
    <row r="331" spans="1:127" ht="15.75">
      <c r="A331" s="285" t="s">
        <v>1</v>
      </c>
      <c r="B331" s="3"/>
      <c r="C331" s="3"/>
      <c r="D331" s="32"/>
      <c r="E331" s="399">
        <f t="shared" si="1"/>
        <v>4036.3999999999996</v>
      </c>
      <c r="F331" s="9">
        <v>235</v>
      </c>
      <c r="G331" s="9">
        <v>132.80000000000001</v>
      </c>
      <c r="H331" s="9">
        <v>109.4</v>
      </c>
      <c r="I331" s="9">
        <v>135.6</v>
      </c>
      <c r="J331" s="9">
        <v>415.70000000000005</v>
      </c>
      <c r="K331" s="9">
        <v>58.6</v>
      </c>
      <c r="L331" s="9">
        <v>113.10000000000001</v>
      </c>
      <c r="M331" s="9">
        <v>57</v>
      </c>
      <c r="N331" s="9">
        <v>14.3</v>
      </c>
      <c r="O331" s="9">
        <v>280.7</v>
      </c>
      <c r="P331" s="9">
        <v>248.90000000000003</v>
      </c>
      <c r="Q331" s="9">
        <v>338.1</v>
      </c>
      <c r="R331" s="9">
        <v>26</v>
      </c>
      <c r="S331" s="9">
        <v>14.3</v>
      </c>
      <c r="T331" s="9">
        <v>218.99999999999997</v>
      </c>
      <c r="U331" s="9">
        <v>289.59999999999997</v>
      </c>
      <c r="V331" s="9">
        <v>142.69999999999999</v>
      </c>
      <c r="W331" s="9">
        <v>95</v>
      </c>
      <c r="X331" s="9">
        <v>161.1</v>
      </c>
      <c r="Y331" s="9">
        <v>178.99999999999997</v>
      </c>
      <c r="Z331" s="9">
        <v>323</v>
      </c>
      <c r="AA331" s="560">
        <v>256.3</v>
      </c>
      <c r="AB331" s="9">
        <v>191.20000000000002</v>
      </c>
      <c r="AN331" s="285" t="s">
        <v>1</v>
      </c>
      <c r="AR331" s="32">
        <f t="shared" si="0"/>
        <v>25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480"/>
      <c r="BS331" s="28"/>
      <c r="BT331" s="56"/>
      <c r="BU331" s="482"/>
      <c r="CA331" s="482"/>
      <c r="CB331" s="480"/>
      <c r="CE331" s="28"/>
      <c r="CF331" s="56"/>
      <c r="CG331" s="482"/>
      <c r="DW331"/>
    </row>
    <row r="332" spans="1:127" ht="15.75">
      <c r="A332" s="285" t="s">
        <v>1656</v>
      </c>
      <c r="B332" s="3"/>
      <c r="C332" s="3"/>
      <c r="D332" s="32"/>
      <c r="E332" s="399">
        <f t="shared" si="1"/>
        <v>5792.4999999999991</v>
      </c>
      <c r="F332" s="9">
        <v>183.6</v>
      </c>
      <c r="G332" s="9">
        <v>159.6</v>
      </c>
      <c r="H332" s="9">
        <v>54.000000000000007</v>
      </c>
      <c r="I332" s="9">
        <v>147.9</v>
      </c>
      <c r="J332" s="9">
        <v>512.69999999999993</v>
      </c>
      <c r="K332" s="9">
        <v>124.1</v>
      </c>
      <c r="L332" s="9">
        <v>142.1</v>
      </c>
      <c r="M332" s="9">
        <v>195.6</v>
      </c>
      <c r="N332" s="9">
        <v>65.5</v>
      </c>
      <c r="O332" s="9">
        <v>349.8</v>
      </c>
      <c r="P332" s="9">
        <v>392</v>
      </c>
      <c r="Q332" s="9">
        <v>670.80000000000018</v>
      </c>
      <c r="R332" s="9">
        <v>0</v>
      </c>
      <c r="S332" s="9">
        <v>30</v>
      </c>
      <c r="T332" s="9">
        <v>485.2</v>
      </c>
      <c r="U332" s="9">
        <v>429.9</v>
      </c>
      <c r="V332" s="9">
        <v>117.50000000000001</v>
      </c>
      <c r="W332" s="9">
        <v>331</v>
      </c>
      <c r="X332" s="9">
        <v>94.600000000000009</v>
      </c>
      <c r="Y332" s="9">
        <v>341.9</v>
      </c>
      <c r="Z332" s="9">
        <v>478.4</v>
      </c>
      <c r="AA332" s="560">
        <v>33.299999999999997</v>
      </c>
      <c r="AB332" s="9">
        <v>453</v>
      </c>
      <c r="AN332" s="285" t="s">
        <v>1656</v>
      </c>
      <c r="AR332" s="32">
        <f t="shared" si="0"/>
        <v>28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480"/>
      <c r="BS332" s="28"/>
      <c r="BT332" s="56"/>
      <c r="BU332" s="482"/>
      <c r="CA332" s="482"/>
      <c r="CB332" s="480"/>
      <c r="CE332" s="28"/>
      <c r="CF332" s="56"/>
      <c r="CG332" s="482"/>
      <c r="DW332"/>
    </row>
    <row r="333" spans="1:127" ht="15.75">
      <c r="A333" s="285" t="s">
        <v>1664</v>
      </c>
      <c r="B333" s="3"/>
      <c r="C333" s="3"/>
      <c r="D333" s="32"/>
      <c r="E333" s="399">
        <f t="shared" si="1"/>
        <v>6326.7000000000007</v>
      </c>
      <c r="F333" s="9">
        <v>129.30000000000001</v>
      </c>
      <c r="G333" s="9">
        <v>80.300000000000011</v>
      </c>
      <c r="H333" s="9">
        <v>101.7</v>
      </c>
      <c r="I333" s="9">
        <v>127.19999999999999</v>
      </c>
      <c r="J333" s="9">
        <v>613</v>
      </c>
      <c r="K333" s="9">
        <v>212</v>
      </c>
      <c r="L333" s="9">
        <v>75.200000000000017</v>
      </c>
      <c r="M333" s="9">
        <v>177</v>
      </c>
      <c r="N333" s="9">
        <v>149</v>
      </c>
      <c r="O333" s="9">
        <v>453.3</v>
      </c>
      <c r="P333" s="9">
        <v>325.3</v>
      </c>
      <c r="Q333" s="9">
        <v>696.80000000000007</v>
      </c>
      <c r="R333" s="9">
        <v>27.5</v>
      </c>
      <c r="S333" s="9">
        <v>16.5</v>
      </c>
      <c r="T333" s="9">
        <v>450.7</v>
      </c>
      <c r="U333" s="9">
        <v>518.09999999999991</v>
      </c>
      <c r="V333" s="9">
        <v>145.5</v>
      </c>
      <c r="W333" s="9">
        <v>200.6</v>
      </c>
      <c r="X333" s="9">
        <v>122.29999999999998</v>
      </c>
      <c r="Y333" s="9">
        <v>232.5</v>
      </c>
      <c r="Z333" s="9">
        <v>406.3</v>
      </c>
      <c r="AA333" s="560">
        <v>499.59999999999997</v>
      </c>
      <c r="AB333" s="9">
        <v>567</v>
      </c>
      <c r="AN333" s="285" t="s">
        <v>1664</v>
      </c>
      <c r="AR333" s="32">
        <f t="shared" si="0"/>
        <v>32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480"/>
      <c r="BS333" s="246"/>
      <c r="BT333" s="56"/>
      <c r="BU333" s="482"/>
      <c r="CA333" s="482"/>
      <c r="CB333" s="480"/>
      <c r="CE333" s="246"/>
      <c r="CF333" s="56"/>
      <c r="CG333" s="482"/>
      <c r="DW333"/>
    </row>
    <row r="334" spans="1:127" ht="15.75">
      <c r="A334" s="284" t="s">
        <v>3625</v>
      </c>
      <c r="B334" s="3"/>
      <c r="C334" s="3"/>
      <c r="D334" s="32"/>
      <c r="E334" s="399">
        <f t="shared" si="1"/>
        <v>6398.3000000000011</v>
      </c>
      <c r="F334" s="9">
        <v>162</v>
      </c>
      <c r="G334" s="9">
        <v>263</v>
      </c>
      <c r="H334" s="9">
        <v>158.6</v>
      </c>
      <c r="I334" s="9">
        <v>68.900000000000006</v>
      </c>
      <c r="J334" s="9">
        <v>684.30000000000007</v>
      </c>
      <c r="K334" s="9">
        <v>218.49999999999997</v>
      </c>
      <c r="L334" s="9">
        <v>119.9</v>
      </c>
      <c r="M334" s="9">
        <v>342.9</v>
      </c>
      <c r="N334" s="9">
        <v>134.80000000000001</v>
      </c>
      <c r="O334" s="9">
        <v>451</v>
      </c>
      <c r="P334" s="9">
        <v>397.90000000000003</v>
      </c>
      <c r="Q334" s="9">
        <v>493.2</v>
      </c>
      <c r="R334" s="9">
        <v>0</v>
      </c>
      <c r="S334" s="9">
        <v>0</v>
      </c>
      <c r="T334" s="9">
        <v>488.4</v>
      </c>
      <c r="U334" s="9">
        <v>164.1</v>
      </c>
      <c r="V334" s="9">
        <v>276.8</v>
      </c>
      <c r="W334" s="9">
        <v>243.9</v>
      </c>
      <c r="X334" s="9">
        <v>203</v>
      </c>
      <c r="Y334" s="9">
        <v>235.6</v>
      </c>
      <c r="Z334" s="9">
        <v>504.5</v>
      </c>
      <c r="AA334" s="560">
        <v>327.2</v>
      </c>
      <c r="AB334" s="9">
        <v>459.8</v>
      </c>
      <c r="AN334" s="284" t="s">
        <v>3625</v>
      </c>
      <c r="AR334" s="32">
        <f t="shared" si="0"/>
        <v>39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480"/>
      <c r="BS334" s="28"/>
      <c r="BT334" s="56"/>
      <c r="BU334" s="482"/>
      <c r="CA334" s="482"/>
      <c r="CB334" s="480"/>
      <c r="CE334" s="28"/>
      <c r="CF334" s="56"/>
      <c r="CG334" s="482"/>
      <c r="DW334"/>
    </row>
    <row r="335" spans="1:127" ht="15.75">
      <c r="A335" s="107" t="s">
        <v>2718</v>
      </c>
      <c r="B335" s="3"/>
      <c r="C335" s="3"/>
      <c r="D335" s="32"/>
      <c r="E335" s="399">
        <f t="shared" si="1"/>
        <v>7058.5500000000011</v>
      </c>
      <c r="F335" s="9">
        <v>200.79999999999998</v>
      </c>
      <c r="G335" s="9">
        <v>283.05</v>
      </c>
      <c r="H335" s="9">
        <v>107.1</v>
      </c>
      <c r="I335" s="9">
        <v>59.599999999999994</v>
      </c>
      <c r="J335" s="9">
        <v>448.20000000000005</v>
      </c>
      <c r="K335" s="9">
        <v>195.89999999999998</v>
      </c>
      <c r="L335" s="9">
        <v>5.5</v>
      </c>
      <c r="M335" s="9">
        <v>446</v>
      </c>
      <c r="N335" s="9">
        <v>185.70000000000002</v>
      </c>
      <c r="O335" s="9">
        <v>193.89999999999998</v>
      </c>
      <c r="P335" s="9">
        <v>414.90000000000003</v>
      </c>
      <c r="Q335" s="9">
        <v>379.29999999999995</v>
      </c>
      <c r="R335" s="9">
        <v>16.900000000000002</v>
      </c>
      <c r="S335" s="9">
        <v>30</v>
      </c>
      <c r="T335" s="9">
        <v>665</v>
      </c>
      <c r="U335" s="9">
        <v>164.1</v>
      </c>
      <c r="V335" s="9">
        <v>454.6</v>
      </c>
      <c r="W335" s="9">
        <v>308.40000000000003</v>
      </c>
      <c r="X335" s="9">
        <v>604.1</v>
      </c>
      <c r="Y335" s="9">
        <v>392.1</v>
      </c>
      <c r="Z335" s="9">
        <v>582.1</v>
      </c>
      <c r="AA335" s="560">
        <v>443.09999999999997</v>
      </c>
      <c r="AB335" s="9">
        <v>478.2</v>
      </c>
      <c r="AN335" s="107" t="s">
        <v>2718</v>
      </c>
      <c r="AR335" s="32">
        <f t="shared" si="0"/>
        <v>46</v>
      </c>
      <c r="AS335" s="514">
        <v>0</v>
      </c>
      <c r="AT335" s="514">
        <v>3</v>
      </c>
      <c r="AU335" s="514">
        <v>3</v>
      </c>
      <c r="AV335" s="514">
        <v>3</v>
      </c>
      <c r="AW335" s="514">
        <v>0</v>
      </c>
      <c r="AX335" s="514">
        <v>1</v>
      </c>
      <c r="AY335" s="514">
        <v>0</v>
      </c>
      <c r="AZ335" s="514">
        <v>3</v>
      </c>
      <c r="BA335" s="514">
        <v>3</v>
      </c>
      <c r="BB335" s="514">
        <v>0</v>
      </c>
      <c r="BC335" s="514">
        <v>2</v>
      </c>
      <c r="BD335" s="56">
        <v>2</v>
      </c>
      <c r="BE335" s="514">
        <v>3</v>
      </c>
      <c r="BF335" s="56">
        <v>3</v>
      </c>
      <c r="BG335" s="56">
        <v>3</v>
      </c>
      <c r="BH335" s="514">
        <v>0</v>
      </c>
      <c r="BI335" s="56">
        <v>3</v>
      </c>
      <c r="BJ335" s="56">
        <v>1</v>
      </c>
      <c r="BK335" s="56">
        <v>3</v>
      </c>
      <c r="BL335" s="514">
        <v>3</v>
      </c>
      <c r="BM335" s="56">
        <v>1</v>
      </c>
      <c r="BN335" s="514">
        <v>3</v>
      </c>
      <c r="BO335" s="56">
        <v>3</v>
      </c>
      <c r="BP335" s="480"/>
      <c r="BQ335" s="482"/>
      <c r="BR335" s="482"/>
      <c r="BS335" s="241"/>
      <c r="BT335" s="514"/>
      <c r="BU335" s="482"/>
      <c r="CA335" s="482"/>
      <c r="CB335" s="480"/>
      <c r="CC335" s="482"/>
      <c r="CD335" s="482"/>
      <c r="CE335" s="246"/>
      <c r="CF335" s="56"/>
      <c r="CG335" s="482"/>
      <c r="DW335"/>
    </row>
    <row r="336" spans="1:127" ht="15.75">
      <c r="A336" s="107" t="s">
        <v>3626</v>
      </c>
      <c r="B336" s="3"/>
      <c r="C336" s="3"/>
      <c r="D336" s="32"/>
      <c r="E336" s="399">
        <f t="shared" si="1"/>
        <v>7242.5</v>
      </c>
      <c r="F336" s="9">
        <v>286.2</v>
      </c>
      <c r="G336" s="9">
        <v>201.1</v>
      </c>
      <c r="H336" s="9">
        <v>96.899999999999991</v>
      </c>
      <c r="I336" s="9">
        <v>132.9</v>
      </c>
      <c r="J336" s="9">
        <v>568.1</v>
      </c>
      <c r="K336" s="9">
        <v>207.8</v>
      </c>
      <c r="L336" s="9">
        <v>1.4</v>
      </c>
      <c r="M336" s="9">
        <v>147</v>
      </c>
      <c r="N336" s="9">
        <v>113.9</v>
      </c>
      <c r="O336" s="9">
        <v>240.5</v>
      </c>
      <c r="P336" s="9">
        <v>394.7</v>
      </c>
      <c r="Q336" s="9">
        <v>462.9</v>
      </c>
      <c r="R336" s="9">
        <v>0</v>
      </c>
      <c r="S336" s="9">
        <v>87.5</v>
      </c>
      <c r="T336" s="9">
        <v>702.3</v>
      </c>
      <c r="U336" s="9">
        <v>380.2</v>
      </c>
      <c r="V336" s="9">
        <v>317.3</v>
      </c>
      <c r="W336" s="9">
        <v>507</v>
      </c>
      <c r="X336" s="9">
        <v>329.5</v>
      </c>
      <c r="Y336" s="9">
        <v>260</v>
      </c>
      <c r="Z336" s="9">
        <v>727.5</v>
      </c>
      <c r="AA336" s="560">
        <v>458</v>
      </c>
      <c r="AB336" s="9">
        <v>619.80000000000007</v>
      </c>
      <c r="AN336" s="107" t="s">
        <v>3626</v>
      </c>
      <c r="AR336" s="32">
        <f t="shared" si="0"/>
        <v>37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480"/>
      <c r="BS336" s="28"/>
      <c r="BT336" s="56"/>
      <c r="BU336" s="482"/>
      <c r="CA336" s="482"/>
      <c r="CB336" s="480"/>
      <c r="CE336" s="28"/>
      <c r="CF336" s="56"/>
      <c r="CG336" s="482"/>
      <c r="DW336"/>
    </row>
    <row r="337" spans="1:127" ht="15.75">
      <c r="A337" s="106" t="s">
        <v>1342</v>
      </c>
      <c r="B337" s="3"/>
      <c r="C337" s="3"/>
      <c r="D337" s="32"/>
      <c r="E337" s="399">
        <f t="shared" si="1"/>
        <v>7624.0000000000009</v>
      </c>
      <c r="F337" s="9">
        <v>452.8</v>
      </c>
      <c r="G337" s="9">
        <v>309.3</v>
      </c>
      <c r="H337" s="9">
        <v>135.5</v>
      </c>
      <c r="I337" s="9">
        <v>87.6</v>
      </c>
      <c r="J337" s="9">
        <v>610.5</v>
      </c>
      <c r="K337" s="9">
        <v>203.79999999999998</v>
      </c>
      <c r="L337" s="9">
        <v>0</v>
      </c>
      <c r="M337" s="9">
        <v>313.2</v>
      </c>
      <c r="N337" s="9">
        <v>170.9</v>
      </c>
      <c r="O337" s="9">
        <v>279</v>
      </c>
      <c r="P337" s="9">
        <v>376.20000000000005</v>
      </c>
      <c r="Q337" s="9">
        <v>543.80000000000007</v>
      </c>
      <c r="R337" s="9">
        <v>16.5</v>
      </c>
      <c r="S337" s="9">
        <v>22.5</v>
      </c>
      <c r="T337" s="9">
        <v>692.4</v>
      </c>
      <c r="U337" s="9">
        <v>415.1</v>
      </c>
      <c r="V337" s="9">
        <v>172.5</v>
      </c>
      <c r="W337" s="9">
        <v>455.5</v>
      </c>
      <c r="X337" s="9">
        <v>372.5</v>
      </c>
      <c r="Y337" s="9">
        <v>237.1</v>
      </c>
      <c r="Z337" s="9">
        <v>655</v>
      </c>
      <c r="AA337" s="560">
        <v>365.59999999999997</v>
      </c>
      <c r="AB337" s="9">
        <v>736.7</v>
      </c>
      <c r="AN337" s="106" t="s">
        <v>1342</v>
      </c>
      <c r="AR337" s="32">
        <f t="shared" si="0"/>
        <v>43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480"/>
      <c r="BS337" s="28"/>
      <c r="BT337" s="56"/>
      <c r="BU337" s="482"/>
      <c r="CA337" s="482"/>
      <c r="CB337" s="480"/>
      <c r="CE337" s="28"/>
      <c r="CF337" s="56"/>
      <c r="CG337" s="482"/>
      <c r="DW337"/>
    </row>
    <row r="338" spans="1:127" ht="15.75">
      <c r="A338" s="107" t="s">
        <v>2849</v>
      </c>
      <c r="B338" s="3"/>
      <c r="C338" s="3"/>
      <c r="D338" s="32"/>
      <c r="E338" s="399">
        <f t="shared" si="1"/>
        <v>6662.7500000000009</v>
      </c>
      <c r="F338" s="9">
        <v>231.4</v>
      </c>
      <c r="G338" s="9">
        <v>153.9</v>
      </c>
      <c r="H338" s="9">
        <v>45.499999999999993</v>
      </c>
      <c r="I338" s="9">
        <v>123.7</v>
      </c>
      <c r="J338" s="9">
        <v>567.5</v>
      </c>
      <c r="K338" s="9">
        <v>151.6</v>
      </c>
      <c r="L338" s="9">
        <v>152.6</v>
      </c>
      <c r="M338" s="9">
        <v>283.29999999999995</v>
      </c>
      <c r="N338" s="9">
        <v>164.4</v>
      </c>
      <c r="O338" s="9">
        <v>566.29999999999995</v>
      </c>
      <c r="P338" s="9">
        <v>389.6</v>
      </c>
      <c r="Q338" s="9">
        <v>410.59999999999997</v>
      </c>
      <c r="R338" s="9">
        <v>39.6</v>
      </c>
      <c r="S338" s="9">
        <v>0</v>
      </c>
      <c r="T338" s="9">
        <v>245.8</v>
      </c>
      <c r="U338" s="9">
        <v>513.05000000000007</v>
      </c>
      <c r="V338" s="9">
        <v>372.5</v>
      </c>
      <c r="W338" s="9">
        <v>185.6</v>
      </c>
      <c r="X338" s="9">
        <v>404.7</v>
      </c>
      <c r="Y338" s="9">
        <v>322</v>
      </c>
      <c r="Z338" s="9">
        <v>451.5</v>
      </c>
      <c r="AA338" s="560">
        <v>402.3</v>
      </c>
      <c r="AB338" s="9">
        <v>485.3</v>
      </c>
      <c r="AN338" s="107" t="s">
        <v>2849</v>
      </c>
      <c r="AR338" s="32">
        <f t="shared" si="0"/>
        <v>37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480"/>
      <c r="BS338" s="28"/>
      <c r="BT338" s="56"/>
      <c r="BU338" s="482"/>
      <c r="CA338" s="482"/>
      <c r="CB338" s="480"/>
      <c r="CE338" s="28"/>
      <c r="CF338" s="56"/>
      <c r="CG338" s="482"/>
      <c r="DW338"/>
    </row>
    <row r="339" spans="1:127" ht="15.75">
      <c r="A339" s="107" t="s">
        <v>675</v>
      </c>
      <c r="B339" s="3"/>
      <c r="C339" s="3"/>
      <c r="D339" s="32"/>
      <c r="E339" s="399">
        <f t="shared" si="1"/>
        <v>7107.85</v>
      </c>
      <c r="F339" s="9">
        <v>101.1</v>
      </c>
      <c r="G339" s="9">
        <v>18</v>
      </c>
      <c r="H339" s="9">
        <v>117.7</v>
      </c>
      <c r="I339" s="9">
        <v>56.4</v>
      </c>
      <c r="J339" s="9">
        <v>551.85</v>
      </c>
      <c r="K339" s="9">
        <v>134.5</v>
      </c>
      <c r="L339" s="9">
        <v>0</v>
      </c>
      <c r="M339" s="9">
        <v>250</v>
      </c>
      <c r="N339" s="9">
        <v>97.1</v>
      </c>
      <c r="O339" s="9">
        <v>260.39999999999998</v>
      </c>
      <c r="P339" s="9">
        <v>553.70000000000005</v>
      </c>
      <c r="Q339" s="9">
        <v>449.6</v>
      </c>
      <c r="R339" s="9">
        <v>52</v>
      </c>
      <c r="S339" s="9">
        <v>60</v>
      </c>
      <c r="T339" s="9">
        <v>674</v>
      </c>
      <c r="U339" s="9">
        <v>345</v>
      </c>
      <c r="V339" s="9">
        <v>202</v>
      </c>
      <c r="W339" s="9">
        <v>580.5</v>
      </c>
      <c r="X339" s="9">
        <v>323.59999999999997</v>
      </c>
      <c r="Y339" s="9">
        <v>363.79999999999995</v>
      </c>
      <c r="Z339" s="9">
        <v>756.9</v>
      </c>
      <c r="AA339" s="560">
        <v>418.8</v>
      </c>
      <c r="AB339" s="9">
        <v>740.9</v>
      </c>
      <c r="AN339" s="107" t="s">
        <v>675</v>
      </c>
      <c r="AR339" s="32">
        <f t="shared" si="0"/>
        <v>43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480"/>
      <c r="BS339" s="246"/>
      <c r="BT339" s="56"/>
      <c r="BU339" s="482"/>
      <c r="CA339" s="482"/>
      <c r="CB339" s="480"/>
      <c r="CE339" s="246"/>
      <c r="CF339" s="56"/>
      <c r="CG339" s="482"/>
      <c r="DW339"/>
    </row>
    <row r="340" spans="1:127" ht="15.75">
      <c r="A340" s="107" t="s">
        <v>2708</v>
      </c>
      <c r="B340" s="3"/>
      <c r="C340" s="3"/>
      <c r="D340" s="32"/>
      <c r="E340" s="399">
        <f t="shared" si="1"/>
        <v>6256.2499999999991</v>
      </c>
      <c r="F340" s="9">
        <v>569.29999999999984</v>
      </c>
      <c r="G340" s="9">
        <v>304.5</v>
      </c>
      <c r="H340" s="9">
        <v>100.2</v>
      </c>
      <c r="I340" s="9">
        <v>37.799999999999997</v>
      </c>
      <c r="J340" s="9">
        <v>537.6</v>
      </c>
      <c r="K340" s="9">
        <v>152.00000000000003</v>
      </c>
      <c r="L340" s="9">
        <v>162.60000000000002</v>
      </c>
      <c r="M340" s="9">
        <v>94.5</v>
      </c>
      <c r="N340" s="9">
        <v>77.400000000000006</v>
      </c>
      <c r="O340" s="9">
        <v>313.5</v>
      </c>
      <c r="P340" s="9">
        <v>273</v>
      </c>
      <c r="Q340" s="9">
        <v>672.85</v>
      </c>
      <c r="R340" s="9">
        <v>72.8</v>
      </c>
      <c r="S340" s="9">
        <v>45.5</v>
      </c>
      <c r="T340" s="9">
        <v>261.3</v>
      </c>
      <c r="U340" s="9">
        <v>953.40000000000009</v>
      </c>
      <c r="V340" s="9">
        <v>448.4</v>
      </c>
      <c r="W340" s="9">
        <v>25.2</v>
      </c>
      <c r="X340" s="9">
        <v>188.89999999999998</v>
      </c>
      <c r="Y340" s="9">
        <v>222.5</v>
      </c>
      <c r="Z340" s="9">
        <v>327</v>
      </c>
      <c r="AA340" s="560">
        <v>121.49999999999999</v>
      </c>
      <c r="AB340" s="9">
        <v>294.5</v>
      </c>
      <c r="AN340" s="107" t="s">
        <v>2708</v>
      </c>
      <c r="AR340" s="32">
        <f t="shared" si="0"/>
        <v>30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480"/>
      <c r="BS340" s="28"/>
      <c r="BT340" s="56"/>
      <c r="BU340" s="482"/>
      <c r="CA340" s="482"/>
      <c r="CB340" s="480"/>
      <c r="CE340" s="28"/>
      <c r="CF340" s="56"/>
      <c r="CG340" s="482"/>
      <c r="DW340"/>
    </row>
    <row r="341" spans="1:127" ht="15.75">
      <c r="A341" s="284" t="s">
        <v>3627</v>
      </c>
      <c r="B341" s="3"/>
      <c r="C341" s="3"/>
      <c r="D341" s="32"/>
      <c r="E341" s="399">
        <f t="shared" si="1"/>
        <v>7099.6</v>
      </c>
      <c r="F341" s="9">
        <v>147.6</v>
      </c>
      <c r="G341" s="9">
        <v>63.9</v>
      </c>
      <c r="H341" s="9">
        <v>74.900000000000006</v>
      </c>
      <c r="I341" s="9">
        <v>58.8</v>
      </c>
      <c r="J341" s="9">
        <v>348.70000000000005</v>
      </c>
      <c r="K341" s="9">
        <v>184.29999999999998</v>
      </c>
      <c r="L341" s="9">
        <v>177.6</v>
      </c>
      <c r="M341" s="9">
        <v>145.4</v>
      </c>
      <c r="N341" s="9">
        <v>51.800000000000004</v>
      </c>
      <c r="O341" s="9">
        <v>432.3</v>
      </c>
      <c r="P341" s="9">
        <v>365.4</v>
      </c>
      <c r="Q341" s="9">
        <v>621.30000000000007</v>
      </c>
      <c r="R341" s="9">
        <v>0</v>
      </c>
      <c r="S341" s="9">
        <v>0</v>
      </c>
      <c r="T341" s="9">
        <v>629.6</v>
      </c>
      <c r="U341" s="9">
        <v>406.29999999999995</v>
      </c>
      <c r="V341" s="9">
        <v>21</v>
      </c>
      <c r="W341" s="9">
        <v>580.6</v>
      </c>
      <c r="X341" s="9">
        <v>542.1</v>
      </c>
      <c r="Y341" s="9">
        <v>381.79999999999995</v>
      </c>
      <c r="Z341" s="9">
        <v>755</v>
      </c>
      <c r="AA341" s="560">
        <v>451.99999999999994</v>
      </c>
      <c r="AB341" s="9">
        <v>659.19999999999993</v>
      </c>
      <c r="AN341" s="284" t="s">
        <v>3627</v>
      </c>
      <c r="AR341" s="32">
        <f t="shared" si="0"/>
        <v>29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480"/>
      <c r="BS341" s="28"/>
      <c r="BT341" s="56"/>
      <c r="BU341" s="482"/>
      <c r="CA341" s="482"/>
      <c r="CB341" s="480"/>
      <c r="CE341" s="28"/>
      <c r="CF341" s="56"/>
      <c r="CG341" s="482"/>
      <c r="DW341"/>
    </row>
    <row r="342" spans="1:127" ht="15.75">
      <c r="A342" s="285" t="s">
        <v>1653</v>
      </c>
      <c r="B342" s="3"/>
      <c r="C342" s="3"/>
      <c r="D342" s="32"/>
      <c r="E342" s="399">
        <f t="shared" si="1"/>
        <v>7483.9999999999991</v>
      </c>
      <c r="F342" s="9">
        <v>127.69999999999999</v>
      </c>
      <c r="G342" s="9">
        <v>199.5</v>
      </c>
      <c r="H342" s="9">
        <v>165.4</v>
      </c>
      <c r="I342" s="9">
        <v>134.4</v>
      </c>
      <c r="J342" s="9">
        <v>664.25</v>
      </c>
      <c r="K342" s="9">
        <v>256.7</v>
      </c>
      <c r="L342" s="9">
        <v>22.2</v>
      </c>
      <c r="M342" s="9">
        <v>45</v>
      </c>
      <c r="N342" s="9">
        <v>61.5</v>
      </c>
      <c r="O342" s="9">
        <v>343</v>
      </c>
      <c r="P342" s="9">
        <v>482.5</v>
      </c>
      <c r="Q342" s="9">
        <v>753.4</v>
      </c>
      <c r="R342" s="9">
        <v>0</v>
      </c>
      <c r="S342" s="9">
        <v>22.5</v>
      </c>
      <c r="T342" s="9">
        <v>551.75</v>
      </c>
      <c r="U342" s="9">
        <v>579.09999999999991</v>
      </c>
      <c r="V342" s="9">
        <v>237.2</v>
      </c>
      <c r="W342" s="9">
        <v>455.5</v>
      </c>
      <c r="X342" s="9">
        <v>284.2</v>
      </c>
      <c r="Y342" s="9">
        <v>359.4</v>
      </c>
      <c r="Z342" s="9">
        <v>641.79999999999995</v>
      </c>
      <c r="AA342" s="560">
        <v>400.4</v>
      </c>
      <c r="AB342" s="9">
        <v>696.6</v>
      </c>
      <c r="AN342" s="285" t="s">
        <v>1653</v>
      </c>
      <c r="AR342" s="32">
        <f t="shared" si="0"/>
        <v>41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480"/>
      <c r="BS342" s="28"/>
      <c r="BT342" s="56"/>
      <c r="BU342" s="482"/>
      <c r="CA342" s="482"/>
      <c r="CB342" s="480"/>
      <c r="CE342" s="28"/>
      <c r="CF342" s="56"/>
      <c r="CG342" s="482"/>
      <c r="DW342"/>
    </row>
    <row r="343" spans="1:127" ht="15.75">
      <c r="A343" s="107" t="s">
        <v>2196</v>
      </c>
      <c r="B343" s="3"/>
      <c r="C343" s="3"/>
      <c r="D343" s="32"/>
      <c r="E343" s="399">
        <f t="shared" si="1"/>
        <v>6107.8</v>
      </c>
      <c r="F343" s="9">
        <v>299.30000000000007</v>
      </c>
      <c r="G343" s="9">
        <v>156.4</v>
      </c>
      <c r="H343" s="9">
        <v>125.7</v>
      </c>
      <c r="I343" s="9">
        <v>175.19999999999996</v>
      </c>
      <c r="J343" s="9">
        <v>483.3</v>
      </c>
      <c r="K343" s="9">
        <v>78.300000000000011</v>
      </c>
      <c r="L343" s="9">
        <v>152.80000000000001</v>
      </c>
      <c r="M343" s="9">
        <v>302.10000000000002</v>
      </c>
      <c r="N343" s="9">
        <v>128</v>
      </c>
      <c r="O343" s="9">
        <v>484.8</v>
      </c>
      <c r="P343" s="9">
        <v>212.9</v>
      </c>
      <c r="Q343" s="9">
        <v>916.50000000000011</v>
      </c>
      <c r="R343" s="9">
        <v>16.5</v>
      </c>
      <c r="S343" s="9">
        <v>27.500000000000004</v>
      </c>
      <c r="T343" s="9">
        <v>399.59999999999997</v>
      </c>
      <c r="U343" s="9">
        <v>807.4</v>
      </c>
      <c r="V343" s="9">
        <v>257.10000000000002</v>
      </c>
      <c r="W343" s="9">
        <v>168</v>
      </c>
      <c r="X343" s="9">
        <v>0</v>
      </c>
      <c r="Y343" s="9">
        <v>7.7000000000000011</v>
      </c>
      <c r="Z343" s="9">
        <v>344</v>
      </c>
      <c r="AA343" s="560">
        <v>213.7</v>
      </c>
      <c r="AB343" s="9">
        <v>351</v>
      </c>
      <c r="AN343" s="107" t="s">
        <v>2196</v>
      </c>
      <c r="AR343" s="32">
        <f t="shared" si="0"/>
        <v>36</v>
      </c>
      <c r="AS343" s="514">
        <v>0</v>
      </c>
      <c r="AT343" s="514">
        <v>1</v>
      </c>
      <c r="AU343" s="514">
        <v>0</v>
      </c>
      <c r="AV343" s="514">
        <v>3</v>
      </c>
      <c r="AW343" s="514">
        <v>3</v>
      </c>
      <c r="AX343" s="514">
        <v>2</v>
      </c>
      <c r="AY343" s="514">
        <v>3</v>
      </c>
      <c r="AZ343" s="514">
        <v>3</v>
      </c>
      <c r="BA343" s="514">
        <v>3</v>
      </c>
      <c r="BB343" s="514">
        <v>3</v>
      </c>
      <c r="BC343" s="514">
        <v>0</v>
      </c>
      <c r="BD343" s="56">
        <v>3</v>
      </c>
      <c r="BE343" s="514">
        <v>3</v>
      </c>
      <c r="BF343" s="56">
        <v>3</v>
      </c>
      <c r="BG343" s="56">
        <v>0</v>
      </c>
      <c r="BH343" s="514">
        <v>3</v>
      </c>
      <c r="BI343" s="56">
        <v>3</v>
      </c>
      <c r="BJ343" s="56">
        <v>0</v>
      </c>
      <c r="BK343" s="56">
        <v>0</v>
      </c>
      <c r="BL343" s="514">
        <v>0</v>
      </c>
      <c r="BM343" s="56">
        <v>0</v>
      </c>
      <c r="BN343" s="514">
        <v>0</v>
      </c>
      <c r="BO343" s="56">
        <v>0</v>
      </c>
      <c r="BP343" s="480"/>
      <c r="BQ343" s="482"/>
      <c r="BR343" s="482"/>
      <c r="BS343" s="241"/>
      <c r="BT343" s="514"/>
      <c r="BU343" s="482"/>
      <c r="CA343" s="482"/>
      <c r="CB343" s="480"/>
      <c r="CC343" s="482"/>
      <c r="CD343" s="482"/>
      <c r="CE343" s="246"/>
      <c r="CF343" s="56"/>
      <c r="CG343" s="482"/>
      <c r="DW343"/>
    </row>
    <row r="344" spans="1:127" ht="15.75">
      <c r="A344" s="107" t="s">
        <v>153</v>
      </c>
      <c r="B344" s="3"/>
      <c r="C344" s="3"/>
      <c r="D344" s="32"/>
      <c r="E344" s="399">
        <f t="shared" si="1"/>
        <v>7275.1000000000013</v>
      </c>
      <c r="F344" s="9">
        <v>460</v>
      </c>
      <c r="G344" s="9">
        <v>455.5</v>
      </c>
      <c r="H344" s="9">
        <v>11</v>
      </c>
      <c r="I344" s="9">
        <v>29.700000000000003</v>
      </c>
      <c r="J344" s="9">
        <v>593.89999999999986</v>
      </c>
      <c r="K344" s="9">
        <v>147.59999999999997</v>
      </c>
      <c r="L344" s="9">
        <v>0</v>
      </c>
      <c r="M344" s="9">
        <v>388.5</v>
      </c>
      <c r="N344" s="9">
        <v>114.39999999999999</v>
      </c>
      <c r="O344" s="9">
        <v>202</v>
      </c>
      <c r="P344" s="9">
        <v>424.00000000000011</v>
      </c>
      <c r="Q344" s="9">
        <v>312.40000000000003</v>
      </c>
      <c r="R344" s="9">
        <v>74.099999999999994</v>
      </c>
      <c r="S344" s="9">
        <v>60.7</v>
      </c>
      <c r="T344" s="9">
        <v>745.4</v>
      </c>
      <c r="U344" s="9">
        <v>363.8</v>
      </c>
      <c r="V344" s="9">
        <v>136.6</v>
      </c>
      <c r="W344" s="9">
        <v>464.9</v>
      </c>
      <c r="X344" s="9">
        <v>378.3</v>
      </c>
      <c r="Y344" s="9">
        <v>237.1</v>
      </c>
      <c r="Z344" s="9">
        <v>682.6</v>
      </c>
      <c r="AA344" s="560">
        <v>306.59999999999997</v>
      </c>
      <c r="AB344" s="9">
        <v>686</v>
      </c>
      <c r="AN344" s="107" t="s">
        <v>153</v>
      </c>
      <c r="AR344" s="32">
        <f t="shared" si="0"/>
        <v>34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480"/>
      <c r="BS344" s="28"/>
      <c r="BT344" s="56"/>
      <c r="BU344" s="482"/>
      <c r="CA344" s="482"/>
      <c r="CB344" s="480"/>
      <c r="CE344" s="28"/>
      <c r="CF344" s="56"/>
      <c r="CG344" s="482"/>
      <c r="DW344"/>
    </row>
    <row r="345" spans="1:127" ht="15.75">
      <c r="A345" s="285" t="s">
        <v>1665</v>
      </c>
      <c r="B345" s="3"/>
      <c r="C345" s="3"/>
      <c r="D345" s="32"/>
      <c r="E345" s="399">
        <f t="shared" si="1"/>
        <v>4698.1000000000004</v>
      </c>
      <c r="F345" s="9">
        <v>117.3</v>
      </c>
      <c r="G345" s="9">
        <v>32.4</v>
      </c>
      <c r="H345" s="9">
        <v>131.6</v>
      </c>
      <c r="I345" s="9">
        <v>78.599999999999994</v>
      </c>
      <c r="J345" s="9">
        <v>497.2</v>
      </c>
      <c r="K345" s="9">
        <v>70.2</v>
      </c>
      <c r="L345" s="9">
        <v>81.7</v>
      </c>
      <c r="M345" s="9">
        <v>202.5</v>
      </c>
      <c r="N345" s="9">
        <v>61.1</v>
      </c>
      <c r="O345" s="9">
        <v>375</v>
      </c>
      <c r="P345" s="9">
        <v>499.5</v>
      </c>
      <c r="Q345" s="9">
        <v>387.8</v>
      </c>
      <c r="R345" s="9">
        <v>22.5</v>
      </c>
      <c r="S345" s="9">
        <v>0</v>
      </c>
      <c r="T345" s="9">
        <v>284.90000000000003</v>
      </c>
      <c r="U345" s="9">
        <v>419.1</v>
      </c>
      <c r="V345" s="9">
        <v>64.099999999999994</v>
      </c>
      <c r="W345" s="9">
        <v>309.8</v>
      </c>
      <c r="X345" s="9">
        <v>139.70000000000002</v>
      </c>
      <c r="Y345" s="9">
        <v>134.5</v>
      </c>
      <c r="Z345" s="9">
        <v>340.5</v>
      </c>
      <c r="AA345" s="560">
        <v>119.1</v>
      </c>
      <c r="AB345" s="9">
        <v>329</v>
      </c>
      <c r="AN345" s="285" t="s">
        <v>1665</v>
      </c>
      <c r="AR345" s="32">
        <f t="shared" si="0"/>
        <v>30</v>
      </c>
      <c r="AS345" s="514">
        <v>1</v>
      </c>
      <c r="AT345" s="514">
        <v>0</v>
      </c>
      <c r="AU345" s="514">
        <v>3</v>
      </c>
      <c r="AV345" s="514">
        <v>3</v>
      </c>
      <c r="AW345" s="514">
        <v>3</v>
      </c>
      <c r="AX345" s="514">
        <v>2</v>
      </c>
      <c r="AY345" s="514">
        <v>3</v>
      </c>
      <c r="AZ345" s="514">
        <v>3</v>
      </c>
      <c r="BA345" s="514">
        <v>0</v>
      </c>
      <c r="BB345" s="514">
        <v>1</v>
      </c>
      <c r="BC345" s="514">
        <v>3</v>
      </c>
      <c r="BD345" s="56">
        <v>0</v>
      </c>
      <c r="BE345" s="514">
        <v>3</v>
      </c>
      <c r="BF345" s="56">
        <v>1</v>
      </c>
      <c r="BG345" s="56">
        <v>0</v>
      </c>
      <c r="BH345" s="514">
        <v>0</v>
      </c>
      <c r="BI345" s="56">
        <v>3</v>
      </c>
      <c r="BJ345" s="56">
        <v>0</v>
      </c>
      <c r="BK345" s="56">
        <v>0</v>
      </c>
      <c r="BL345" s="514">
        <v>1</v>
      </c>
      <c r="BM345" s="56">
        <v>0</v>
      </c>
      <c r="BN345" s="514">
        <v>0</v>
      </c>
      <c r="BO345" s="56">
        <v>0</v>
      </c>
      <c r="BP345" s="480"/>
      <c r="BQ345" s="482"/>
      <c r="BR345" s="482"/>
      <c r="BS345" s="241"/>
      <c r="BT345" s="514"/>
      <c r="BU345" s="482"/>
      <c r="CA345" s="482"/>
      <c r="CB345" s="480"/>
      <c r="CC345" s="482"/>
      <c r="CD345" s="482"/>
      <c r="CE345" s="246"/>
      <c r="CF345" s="56"/>
      <c r="CG345" s="482"/>
      <c r="DW345"/>
    </row>
    <row r="346" spans="1:127" ht="15.75">
      <c r="A346" s="284" t="s">
        <v>3628</v>
      </c>
      <c r="B346" s="3"/>
      <c r="C346" s="3"/>
      <c r="D346" s="32"/>
      <c r="E346" s="399">
        <f t="shared" si="1"/>
        <v>6630.7</v>
      </c>
      <c r="F346" s="9">
        <v>477.4</v>
      </c>
      <c r="G346" s="9">
        <v>58.599999999999994</v>
      </c>
      <c r="H346" s="9">
        <v>110.89999999999999</v>
      </c>
      <c r="I346" s="9">
        <v>42.599999999999994</v>
      </c>
      <c r="J346" s="9">
        <v>539.65</v>
      </c>
      <c r="K346" s="9">
        <v>178.9</v>
      </c>
      <c r="L346" s="9">
        <v>49.300000000000004</v>
      </c>
      <c r="M346" s="9">
        <v>295</v>
      </c>
      <c r="N346" s="9">
        <v>123</v>
      </c>
      <c r="O346" s="9">
        <v>382.40000000000003</v>
      </c>
      <c r="P346" s="9">
        <v>278</v>
      </c>
      <c r="Q346" s="9">
        <v>600.79999999999995</v>
      </c>
      <c r="R346" s="9">
        <v>43.2</v>
      </c>
      <c r="S346" s="9">
        <v>0</v>
      </c>
      <c r="T346" s="9">
        <v>273.25</v>
      </c>
      <c r="U346" s="9">
        <v>741.90000000000009</v>
      </c>
      <c r="V346" s="9">
        <v>223.1</v>
      </c>
      <c r="W346" s="9">
        <v>167</v>
      </c>
      <c r="X346" s="9">
        <v>277.7</v>
      </c>
      <c r="Y346" s="9">
        <v>452.6</v>
      </c>
      <c r="Z346" s="9">
        <v>450.5</v>
      </c>
      <c r="AA346" s="560">
        <v>422.5</v>
      </c>
      <c r="AB346" s="9">
        <v>442.4</v>
      </c>
      <c r="AN346" s="284" t="s">
        <v>3628</v>
      </c>
      <c r="AR346" s="32">
        <f t="shared" si="0"/>
        <v>29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480"/>
      <c r="BS346" s="28"/>
      <c r="BT346" s="56"/>
      <c r="BU346" s="482"/>
      <c r="CA346" s="482"/>
      <c r="CB346" s="480"/>
      <c r="CE346" s="28"/>
      <c r="CF346" s="56"/>
      <c r="CG346" s="482"/>
      <c r="DW346"/>
    </row>
    <row r="347" spans="1:127" ht="15.75">
      <c r="A347" s="107" t="s">
        <v>2212</v>
      </c>
      <c r="B347" s="3"/>
      <c r="C347" s="3"/>
      <c r="D347" s="32"/>
      <c r="E347" s="399">
        <f t="shared" si="1"/>
        <v>6766.2999999999975</v>
      </c>
      <c r="F347" s="9">
        <v>262.89999999999998</v>
      </c>
      <c r="G347" s="9">
        <v>189.9</v>
      </c>
      <c r="H347" s="9">
        <v>47.4</v>
      </c>
      <c r="I347" s="9">
        <v>36.300000000000004</v>
      </c>
      <c r="J347" s="9">
        <v>602.99999999999989</v>
      </c>
      <c r="K347" s="9">
        <v>86.800000000000011</v>
      </c>
      <c r="L347" s="9">
        <v>34.900000000000006</v>
      </c>
      <c r="M347" s="9">
        <v>186.7</v>
      </c>
      <c r="N347" s="9">
        <v>131.80000000000001</v>
      </c>
      <c r="O347" s="9">
        <v>369.79999999999995</v>
      </c>
      <c r="P347" s="9">
        <v>345.20000000000005</v>
      </c>
      <c r="Q347" s="9">
        <v>672.89999999999986</v>
      </c>
      <c r="R347" s="9">
        <v>36.100000000000009</v>
      </c>
      <c r="S347" s="9">
        <v>69.400000000000006</v>
      </c>
      <c r="T347" s="9">
        <v>366.09999999999997</v>
      </c>
      <c r="U347" s="9">
        <v>673.5</v>
      </c>
      <c r="V347" s="9">
        <v>285.2</v>
      </c>
      <c r="W347" s="9">
        <v>286.90000000000003</v>
      </c>
      <c r="X347" s="9">
        <v>420.7</v>
      </c>
      <c r="Y347" s="9">
        <v>338.7</v>
      </c>
      <c r="Z347" s="9">
        <v>539</v>
      </c>
      <c r="AA347" s="560">
        <v>271.89999999999998</v>
      </c>
      <c r="AB347" s="9">
        <v>511.2</v>
      </c>
      <c r="AN347" s="107" t="s">
        <v>2212</v>
      </c>
      <c r="AR347" s="32">
        <f t="shared" si="0"/>
        <v>32</v>
      </c>
      <c r="AS347" s="514">
        <v>0</v>
      </c>
      <c r="AT347" s="514">
        <v>0</v>
      </c>
      <c r="AU347" s="514">
        <v>0</v>
      </c>
      <c r="AV347" s="514">
        <v>0</v>
      </c>
      <c r="AW347" s="514">
        <v>3</v>
      </c>
      <c r="AX347" s="514">
        <v>0</v>
      </c>
      <c r="AY347" s="514">
        <v>0</v>
      </c>
      <c r="AZ347" s="514">
        <v>3</v>
      </c>
      <c r="BA347" s="514">
        <v>3</v>
      </c>
      <c r="BB347" s="514">
        <v>3</v>
      </c>
      <c r="BC347" s="514">
        <v>0</v>
      </c>
      <c r="BD347" s="56">
        <v>3</v>
      </c>
      <c r="BE347" s="514">
        <v>3</v>
      </c>
      <c r="BF347" s="56">
        <v>3</v>
      </c>
      <c r="BG347" s="56">
        <v>0</v>
      </c>
      <c r="BH347" s="514">
        <v>0</v>
      </c>
      <c r="BI347" s="56">
        <v>3</v>
      </c>
      <c r="BJ347" s="56">
        <v>0</v>
      </c>
      <c r="BK347" s="56">
        <v>3</v>
      </c>
      <c r="BL347" s="514">
        <v>3</v>
      </c>
      <c r="BM347" s="56">
        <v>1</v>
      </c>
      <c r="BN347" s="514">
        <v>0</v>
      </c>
      <c r="BO347" s="56">
        <v>1</v>
      </c>
      <c r="BP347" s="480"/>
      <c r="BQ347" s="482"/>
      <c r="BR347" s="482"/>
      <c r="BS347" s="241"/>
      <c r="BT347" s="514"/>
      <c r="BU347" s="482"/>
      <c r="CA347" s="482"/>
      <c r="CB347" s="480"/>
      <c r="CC347" s="482"/>
      <c r="CD347" s="482"/>
      <c r="CE347" s="246"/>
      <c r="CF347" s="56"/>
      <c r="CG347" s="482"/>
      <c r="DW347"/>
    </row>
    <row r="348" spans="1:127" ht="15.75">
      <c r="A348" s="284" t="s">
        <v>3629</v>
      </c>
      <c r="B348" s="3"/>
      <c r="C348" s="3"/>
      <c r="D348" s="32"/>
      <c r="E348" s="399">
        <f t="shared" si="1"/>
        <v>7305.7000000000007</v>
      </c>
      <c r="F348" s="9">
        <v>69.099999999999994</v>
      </c>
      <c r="G348" s="9">
        <v>181.7</v>
      </c>
      <c r="H348" s="9">
        <v>85.3</v>
      </c>
      <c r="I348" s="9">
        <v>45.500000000000007</v>
      </c>
      <c r="J348" s="9">
        <v>327.25</v>
      </c>
      <c r="K348" s="9">
        <v>97.299999999999983</v>
      </c>
      <c r="L348" s="9">
        <v>113.4</v>
      </c>
      <c r="M348" s="9">
        <v>203.8</v>
      </c>
      <c r="N348" s="9">
        <v>81.899999999999991</v>
      </c>
      <c r="O348" s="9">
        <v>365.20000000000005</v>
      </c>
      <c r="P348" s="9">
        <v>757.69999999999993</v>
      </c>
      <c r="Q348" s="9">
        <v>728.4</v>
      </c>
      <c r="R348" s="9">
        <v>42</v>
      </c>
      <c r="S348" s="9">
        <v>26.1</v>
      </c>
      <c r="T348" s="9">
        <v>659.45</v>
      </c>
      <c r="U348" s="9">
        <v>364.09999999999997</v>
      </c>
      <c r="V348" s="9">
        <v>0</v>
      </c>
      <c r="W348" s="9">
        <v>586.20000000000005</v>
      </c>
      <c r="X348" s="9">
        <v>184.5</v>
      </c>
      <c r="Y348" s="9">
        <v>447.09999999999997</v>
      </c>
      <c r="Z348" s="9">
        <v>770.59999999999991</v>
      </c>
      <c r="AA348" s="560">
        <v>404.2</v>
      </c>
      <c r="AB348" s="9">
        <v>764.90000000000009</v>
      </c>
      <c r="AN348" s="284" t="s">
        <v>3629</v>
      </c>
      <c r="AR348" s="32">
        <f t="shared" si="0"/>
        <v>36</v>
      </c>
      <c r="AS348" s="514">
        <v>0</v>
      </c>
      <c r="AT348" s="514">
        <v>3</v>
      </c>
      <c r="AU348" s="514">
        <v>0</v>
      </c>
      <c r="AV348" s="514">
        <v>0</v>
      </c>
      <c r="AW348" s="514">
        <v>0</v>
      </c>
      <c r="AX348" s="514">
        <v>0</v>
      </c>
      <c r="AY348" s="514">
        <v>3</v>
      </c>
      <c r="AZ348" s="514">
        <v>0</v>
      </c>
      <c r="BA348" s="514">
        <v>3</v>
      </c>
      <c r="BB348" s="514">
        <v>3</v>
      </c>
      <c r="BC348" s="514">
        <v>3</v>
      </c>
      <c r="BD348" s="56">
        <v>0</v>
      </c>
      <c r="BE348" s="514">
        <v>3</v>
      </c>
      <c r="BF348" s="56">
        <v>0</v>
      </c>
      <c r="BG348" s="56">
        <v>3</v>
      </c>
      <c r="BH348" s="514">
        <v>0</v>
      </c>
      <c r="BI348" s="56">
        <v>0</v>
      </c>
      <c r="BJ348" s="56">
        <v>3</v>
      </c>
      <c r="BK348" s="56">
        <v>0</v>
      </c>
      <c r="BL348" s="514">
        <v>3</v>
      </c>
      <c r="BM348" s="56">
        <v>3</v>
      </c>
      <c r="BN348" s="514">
        <v>3</v>
      </c>
      <c r="BO348" s="56">
        <v>3</v>
      </c>
      <c r="BP348" s="480"/>
      <c r="BQ348" s="482"/>
      <c r="BR348" s="482"/>
      <c r="BS348" s="241"/>
      <c r="BT348" s="514"/>
      <c r="BU348" s="482"/>
      <c r="CA348" s="482"/>
      <c r="CB348" s="480"/>
      <c r="CC348" s="482"/>
      <c r="CD348" s="482"/>
      <c r="CE348" s="246"/>
      <c r="CF348" s="56"/>
      <c r="CG348" s="482"/>
      <c r="DW348"/>
    </row>
    <row r="349" spans="1:127" ht="15.75">
      <c r="A349" s="107" t="s">
        <v>2721</v>
      </c>
      <c r="B349" s="3"/>
      <c r="C349" s="3"/>
      <c r="D349" s="32"/>
      <c r="E349" s="399">
        <f t="shared" si="1"/>
        <v>8167.3</v>
      </c>
      <c r="F349" s="9">
        <v>480.39999999999992</v>
      </c>
      <c r="G349" s="9">
        <v>169.9</v>
      </c>
      <c r="H349" s="9">
        <v>185.4</v>
      </c>
      <c r="I349" s="9">
        <v>162.30000000000001</v>
      </c>
      <c r="J349" s="9">
        <v>984.85</v>
      </c>
      <c r="K349" s="9">
        <v>184.49999999999997</v>
      </c>
      <c r="L349" s="9">
        <v>0</v>
      </c>
      <c r="M349" s="9">
        <v>445.6</v>
      </c>
      <c r="N349" s="9">
        <v>154.9</v>
      </c>
      <c r="O349" s="9">
        <v>352.1</v>
      </c>
      <c r="P349" s="9">
        <v>510.5</v>
      </c>
      <c r="Q349" s="9">
        <v>765.1</v>
      </c>
      <c r="R349" s="9">
        <v>80.7</v>
      </c>
      <c r="S349" s="9">
        <v>36.799999999999997</v>
      </c>
      <c r="T349" s="9">
        <v>497.25</v>
      </c>
      <c r="U349" s="9">
        <v>580.1</v>
      </c>
      <c r="V349" s="9">
        <v>156.5</v>
      </c>
      <c r="W349" s="9">
        <v>335.3</v>
      </c>
      <c r="X349" s="9">
        <v>267.5</v>
      </c>
      <c r="Y349" s="9">
        <v>470.9</v>
      </c>
      <c r="Z349" s="9">
        <v>459.5</v>
      </c>
      <c r="AA349" s="560">
        <v>420.7</v>
      </c>
      <c r="AB349" s="9">
        <v>466.5</v>
      </c>
      <c r="AN349" s="107" t="s">
        <v>2721</v>
      </c>
      <c r="AR349" s="32">
        <f t="shared" si="0"/>
        <v>51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480"/>
      <c r="BS349" s="28"/>
      <c r="BT349" s="56"/>
      <c r="BU349" s="482"/>
      <c r="BV349" s="482"/>
      <c r="BW349" s="482"/>
      <c r="BX349" s="482"/>
      <c r="BY349" s="482"/>
      <c r="BZ349" s="482"/>
      <c r="CA349" s="482"/>
      <c r="CB349" s="480"/>
      <c r="CE349" s="28"/>
      <c r="CF349" s="56"/>
      <c r="CG349" s="482"/>
      <c r="CH349" s="482"/>
      <c r="CI349" s="482"/>
      <c r="CJ349" s="482"/>
      <c r="CK349" s="246"/>
      <c r="CL349" s="56"/>
      <c r="DW349"/>
    </row>
    <row r="350" spans="1:127" ht="15.75">
      <c r="A350" s="285" t="s">
        <v>1661</v>
      </c>
      <c r="B350" s="3"/>
      <c r="C350" s="3"/>
      <c r="D350" s="32"/>
      <c r="E350" s="399">
        <f t="shared" si="1"/>
        <v>7779.3499999999995</v>
      </c>
      <c r="F350" s="9">
        <v>381.44999999999993</v>
      </c>
      <c r="G350" s="9">
        <v>279.39999999999998</v>
      </c>
      <c r="H350" s="9">
        <v>180.7</v>
      </c>
      <c r="I350" s="9">
        <v>97.600000000000009</v>
      </c>
      <c r="J350" s="9">
        <v>1117.2</v>
      </c>
      <c r="K350" s="9">
        <v>273.2</v>
      </c>
      <c r="L350" s="9">
        <v>40</v>
      </c>
      <c r="M350" s="9">
        <v>130</v>
      </c>
      <c r="N350" s="9">
        <v>113.5</v>
      </c>
      <c r="O350" s="9">
        <v>236</v>
      </c>
      <c r="P350" s="9">
        <v>942.2</v>
      </c>
      <c r="Q350" s="9">
        <v>758.9</v>
      </c>
      <c r="R350" s="9">
        <v>0</v>
      </c>
      <c r="S350" s="9">
        <v>0</v>
      </c>
      <c r="T350" s="9">
        <v>392.1</v>
      </c>
      <c r="U350" s="9">
        <v>743.80000000000007</v>
      </c>
      <c r="V350" s="9">
        <v>130</v>
      </c>
      <c r="W350" s="9">
        <v>220.4</v>
      </c>
      <c r="X350" s="9">
        <v>165.5</v>
      </c>
      <c r="Y350" s="9">
        <v>192.5</v>
      </c>
      <c r="Z350" s="9">
        <v>341.8</v>
      </c>
      <c r="AA350" s="560">
        <v>663.90000000000009</v>
      </c>
      <c r="AB350" s="9">
        <v>379.2</v>
      </c>
      <c r="AN350" s="285" t="s">
        <v>1661</v>
      </c>
      <c r="AR350" s="32">
        <f t="shared" si="0"/>
        <v>31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480"/>
      <c r="BS350" s="28"/>
      <c r="BT350" s="56"/>
      <c r="BU350" s="482"/>
      <c r="BV350" s="482"/>
      <c r="BW350" s="482"/>
      <c r="BX350" s="482"/>
      <c r="BY350" s="482"/>
      <c r="BZ350" s="482"/>
      <c r="CA350" s="482"/>
      <c r="CB350" s="480"/>
      <c r="CE350" s="28"/>
      <c r="CF350" s="56"/>
      <c r="CG350" s="482"/>
      <c r="CH350" s="482"/>
      <c r="CI350" s="482"/>
      <c r="CJ350" s="482"/>
      <c r="CK350" s="246"/>
      <c r="CL350" s="56"/>
      <c r="DW350"/>
    </row>
    <row r="351" spans="1:127" ht="15.75">
      <c r="A351" s="285" t="s">
        <v>11</v>
      </c>
      <c r="B351" s="3"/>
      <c r="C351" s="3"/>
      <c r="D351" s="32"/>
      <c r="E351" s="399">
        <f t="shared" si="1"/>
        <v>6452.9000000000005</v>
      </c>
      <c r="F351" s="9">
        <v>316.10000000000002</v>
      </c>
      <c r="G351" s="9">
        <v>224.39999999999998</v>
      </c>
      <c r="H351" s="9">
        <v>83.5</v>
      </c>
      <c r="I351" s="9">
        <v>66.099999999999994</v>
      </c>
      <c r="J351" s="9">
        <v>456.4</v>
      </c>
      <c r="K351" s="9">
        <v>248.9</v>
      </c>
      <c r="L351" s="9">
        <v>26.1</v>
      </c>
      <c r="M351" s="9">
        <v>311.89999999999998</v>
      </c>
      <c r="N351" s="9">
        <v>90.5</v>
      </c>
      <c r="O351" s="9">
        <v>250.3</v>
      </c>
      <c r="P351" s="9">
        <v>271.10000000000002</v>
      </c>
      <c r="Q351" s="9">
        <v>745.55000000000007</v>
      </c>
      <c r="R351" s="9">
        <v>0</v>
      </c>
      <c r="S351" s="9">
        <v>57</v>
      </c>
      <c r="T351" s="9">
        <v>205.8</v>
      </c>
      <c r="U351" s="9">
        <v>1144.8500000000004</v>
      </c>
      <c r="V351" s="9">
        <v>39.9</v>
      </c>
      <c r="W351" s="9">
        <v>29.6</v>
      </c>
      <c r="X351" s="9">
        <v>130.4</v>
      </c>
      <c r="Y351" s="9">
        <v>326.39999999999998</v>
      </c>
      <c r="Z351" s="9">
        <v>384</v>
      </c>
      <c r="AA351" s="560">
        <v>658.1</v>
      </c>
      <c r="AB351" s="9">
        <v>386</v>
      </c>
      <c r="AN351" s="285" t="s">
        <v>11</v>
      </c>
      <c r="AR351" s="32">
        <f t="shared" si="0"/>
        <v>24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480"/>
      <c r="BS351" s="246"/>
      <c r="BT351" s="56"/>
      <c r="BU351" s="482"/>
      <c r="BV351" s="482"/>
      <c r="BW351" s="482"/>
      <c r="BX351" s="482"/>
      <c r="BY351" s="482"/>
      <c r="BZ351" s="482"/>
      <c r="CA351" s="482"/>
      <c r="CB351" s="480"/>
      <c r="CE351" s="246"/>
      <c r="CF351" s="56"/>
      <c r="CG351" s="482"/>
      <c r="CH351" s="482"/>
      <c r="CI351" s="482"/>
      <c r="CJ351" s="482"/>
      <c r="CK351" s="246"/>
      <c r="CL351" s="56"/>
    </row>
    <row r="352" spans="1:127" ht="15.75">
      <c r="A352" s="107" t="s">
        <v>2197</v>
      </c>
      <c r="B352" s="3"/>
      <c r="C352" s="3"/>
      <c r="D352" s="32"/>
      <c r="E352" s="399">
        <f t="shared" si="1"/>
        <v>5541.0999999999995</v>
      </c>
      <c r="F352" s="9">
        <v>142.69999999999999</v>
      </c>
      <c r="G352" s="9">
        <v>19.2</v>
      </c>
      <c r="H352" s="9">
        <v>35.400000000000006</v>
      </c>
      <c r="I352" s="9">
        <v>7</v>
      </c>
      <c r="J352" s="9">
        <v>344.95000000000005</v>
      </c>
      <c r="K352" s="9">
        <v>86.399999999999991</v>
      </c>
      <c r="L352" s="9">
        <v>58.7</v>
      </c>
      <c r="M352" s="9">
        <v>305.90000000000003</v>
      </c>
      <c r="N352" s="9">
        <v>62.6</v>
      </c>
      <c r="O352" s="9">
        <v>409.50000000000006</v>
      </c>
      <c r="P352" s="9">
        <v>124.70000000000002</v>
      </c>
      <c r="Q352" s="9">
        <v>400.90000000000003</v>
      </c>
      <c r="R352" s="9">
        <v>0</v>
      </c>
      <c r="S352" s="9">
        <v>0</v>
      </c>
      <c r="T352" s="9">
        <v>605.75</v>
      </c>
      <c r="U352" s="9">
        <v>501.2</v>
      </c>
      <c r="V352" s="9">
        <v>134.80000000000001</v>
      </c>
      <c r="W352" s="9">
        <v>387.5</v>
      </c>
      <c r="X352" s="9">
        <v>334.7</v>
      </c>
      <c r="Y352" s="9">
        <v>258.29999999999995</v>
      </c>
      <c r="Z352" s="9">
        <v>621.59999999999991</v>
      </c>
      <c r="AA352" s="560">
        <v>175.8</v>
      </c>
      <c r="AB352" s="9">
        <v>523.5</v>
      </c>
      <c r="AN352" s="107" t="s">
        <v>2197</v>
      </c>
      <c r="AR352" s="32">
        <f t="shared" si="0"/>
        <v>29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480"/>
      <c r="BS352" s="246"/>
      <c r="BT352" s="56"/>
      <c r="BU352" s="482"/>
      <c r="BV352" s="482"/>
      <c r="BW352" s="482"/>
      <c r="BX352" s="482"/>
      <c r="BY352" s="482"/>
      <c r="BZ352" s="482"/>
      <c r="CA352" s="482"/>
      <c r="CB352" s="480"/>
      <c r="CE352" s="246"/>
      <c r="CF352" s="56"/>
      <c r="CG352" s="482"/>
      <c r="CH352" s="482"/>
      <c r="CI352" s="482"/>
      <c r="CJ352" s="482"/>
      <c r="CK352" s="482"/>
      <c r="CL352" s="482"/>
    </row>
    <row r="353" spans="1:90" ht="15.75">
      <c r="A353" s="285" t="s">
        <v>1666</v>
      </c>
      <c r="B353" s="3"/>
      <c r="C353" s="3"/>
      <c r="D353" s="32"/>
      <c r="E353" s="399">
        <f t="shared" si="1"/>
        <v>8682.15</v>
      </c>
      <c r="F353" s="9">
        <v>279.39999999999998</v>
      </c>
      <c r="G353" s="9">
        <v>280.2</v>
      </c>
      <c r="H353" s="9">
        <v>125</v>
      </c>
      <c r="I353" s="9">
        <v>140.6</v>
      </c>
      <c r="J353" s="9">
        <v>794.45</v>
      </c>
      <c r="K353" s="9">
        <v>215.79999999999998</v>
      </c>
      <c r="L353" s="9">
        <v>71</v>
      </c>
      <c r="M353" s="9">
        <v>287</v>
      </c>
      <c r="N353" s="9">
        <v>128.4</v>
      </c>
      <c r="O353" s="9">
        <v>457.9</v>
      </c>
      <c r="P353" s="9">
        <v>333.40000000000003</v>
      </c>
      <c r="Q353" s="9">
        <v>952.69999999999993</v>
      </c>
      <c r="R353" s="9">
        <v>13.2</v>
      </c>
      <c r="S353" s="9">
        <v>21</v>
      </c>
      <c r="T353" s="9">
        <v>538</v>
      </c>
      <c r="U353" s="9">
        <v>896.6</v>
      </c>
      <c r="V353" s="9">
        <v>298.7</v>
      </c>
      <c r="W353" s="9">
        <v>429.3</v>
      </c>
      <c r="X353" s="9">
        <v>369.59999999999997</v>
      </c>
      <c r="Y353" s="9">
        <v>241</v>
      </c>
      <c r="Z353" s="9">
        <v>680.5</v>
      </c>
      <c r="AA353" s="560">
        <v>419.90000000000003</v>
      </c>
      <c r="AB353" s="9">
        <v>708.5</v>
      </c>
      <c r="AN353" s="285" t="s">
        <v>1666</v>
      </c>
      <c r="AR353" s="32">
        <f>SUM(AS353:BO353)</f>
        <v>48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480"/>
      <c r="BS353" s="28"/>
      <c r="BT353" s="56"/>
      <c r="BU353" s="482"/>
      <c r="BV353" s="482"/>
      <c r="BW353" s="482"/>
      <c r="BX353" s="482"/>
      <c r="BY353" s="482"/>
      <c r="BZ353" s="482"/>
      <c r="CA353" s="482"/>
      <c r="CB353" s="480"/>
      <c r="CE353" s="28"/>
      <c r="CF353" s="56"/>
      <c r="CG353" s="482"/>
      <c r="CH353" s="482"/>
      <c r="CI353" s="482"/>
      <c r="CJ353" s="482"/>
      <c r="CK353" s="482"/>
      <c r="CL353" s="482"/>
    </row>
    <row r="354" spans="1:90" ht="15.75">
      <c r="A354" s="106" t="s">
        <v>1344</v>
      </c>
      <c r="B354" s="3"/>
      <c r="C354" s="3"/>
      <c r="D354" s="32"/>
      <c r="E354" s="399">
        <f t="shared" si="1"/>
        <v>7552.2999999999993</v>
      </c>
      <c r="F354" s="9">
        <v>313.49999999999994</v>
      </c>
      <c r="G354" s="9">
        <v>291.39999999999998</v>
      </c>
      <c r="H354" s="9">
        <v>167.8</v>
      </c>
      <c r="I354" s="9">
        <v>117.5</v>
      </c>
      <c r="J354" s="9">
        <v>660.2</v>
      </c>
      <c r="K354" s="9">
        <v>218.6</v>
      </c>
      <c r="L354" s="9">
        <v>12.6</v>
      </c>
      <c r="M354" s="9">
        <v>269</v>
      </c>
      <c r="N354" s="9">
        <v>114</v>
      </c>
      <c r="O354" s="9">
        <v>245.2</v>
      </c>
      <c r="P354" s="9">
        <v>371.99999999999994</v>
      </c>
      <c r="Q354" s="9">
        <v>768.1</v>
      </c>
      <c r="R354" s="9">
        <v>0</v>
      </c>
      <c r="S354" s="9">
        <v>18</v>
      </c>
      <c r="T354" s="9">
        <v>523.1</v>
      </c>
      <c r="U354" s="9">
        <v>1023</v>
      </c>
      <c r="V354" s="9">
        <v>188.1</v>
      </c>
      <c r="W354" s="9">
        <v>276.7</v>
      </c>
      <c r="X354" s="9">
        <v>114.1</v>
      </c>
      <c r="Y354" s="9">
        <v>128.90000000000003</v>
      </c>
      <c r="Z354" s="9">
        <v>478.3</v>
      </c>
      <c r="AA354" s="560">
        <v>677.5</v>
      </c>
      <c r="AB354" s="9">
        <v>574.70000000000005</v>
      </c>
      <c r="AN354" s="106" t="s">
        <v>1344</v>
      </c>
      <c r="AR354" s="32">
        <f>SUM(AS354:BO354)</f>
        <v>40</v>
      </c>
      <c r="AS354" s="514">
        <v>3</v>
      </c>
      <c r="AT354" s="514">
        <v>2</v>
      </c>
      <c r="AU354" s="514">
        <v>3</v>
      </c>
      <c r="AV354" s="514">
        <v>0</v>
      </c>
      <c r="AW354" s="514">
        <v>3</v>
      </c>
      <c r="AX354" s="514">
        <v>3</v>
      </c>
      <c r="AY354" s="514">
        <v>0</v>
      </c>
      <c r="AZ354" s="514">
        <v>3</v>
      </c>
      <c r="BA354" s="514">
        <v>3</v>
      </c>
      <c r="BB354" s="514">
        <v>2</v>
      </c>
      <c r="BC354" s="514">
        <v>2</v>
      </c>
      <c r="BD354" s="56">
        <v>1</v>
      </c>
      <c r="BE354" s="514">
        <v>1</v>
      </c>
      <c r="BF354" s="56">
        <v>0</v>
      </c>
      <c r="BG354" s="56">
        <v>3</v>
      </c>
      <c r="BH354" s="514">
        <v>2</v>
      </c>
      <c r="BI354" s="56">
        <v>3</v>
      </c>
      <c r="BJ354" s="56">
        <v>0</v>
      </c>
      <c r="BK354" s="56">
        <v>0</v>
      </c>
      <c r="BL354" s="514">
        <v>0</v>
      </c>
      <c r="BM354" s="56">
        <v>0</v>
      </c>
      <c r="BN354" s="514">
        <v>3</v>
      </c>
      <c r="BO354" s="56">
        <v>3</v>
      </c>
      <c r="BP354" s="480"/>
      <c r="BQ354" s="482"/>
      <c r="BR354" s="482"/>
      <c r="BS354" s="241"/>
      <c r="BT354" s="514"/>
      <c r="BU354" s="482"/>
      <c r="BV354" s="482"/>
      <c r="BW354" s="482"/>
      <c r="BX354" s="482"/>
      <c r="BY354" s="482"/>
      <c r="BZ354" s="482"/>
      <c r="CA354" s="482"/>
      <c r="CB354" s="480"/>
      <c r="CC354" s="482"/>
      <c r="CD354" s="482"/>
      <c r="CE354" s="246"/>
      <c r="CF354" s="56"/>
      <c r="CG354" s="482"/>
      <c r="CH354" s="482"/>
      <c r="CI354" s="482"/>
      <c r="CJ354" s="482"/>
      <c r="CK354" s="482"/>
      <c r="CL354" s="482"/>
    </row>
    <row r="355" spans="1:90" ht="15.75">
      <c r="A355" s="107" t="s">
        <v>633</v>
      </c>
      <c r="B355" s="3"/>
      <c r="C355" s="3"/>
      <c r="D355" s="32"/>
      <c r="E355" s="399">
        <f t="shared" si="1"/>
        <v>5682.3499999999995</v>
      </c>
      <c r="F355" s="9">
        <v>182.60000000000002</v>
      </c>
      <c r="G355" s="9">
        <v>151.5</v>
      </c>
      <c r="H355" s="9">
        <v>68.900000000000006</v>
      </c>
      <c r="I355" s="9">
        <v>142.4</v>
      </c>
      <c r="J355" s="9">
        <v>278.40000000000003</v>
      </c>
      <c r="K355" s="9">
        <v>14.2</v>
      </c>
      <c r="L355" s="9">
        <v>88.6</v>
      </c>
      <c r="M355" s="9">
        <v>118.99999999999999</v>
      </c>
      <c r="N355" s="9">
        <v>94.5</v>
      </c>
      <c r="O355" s="9">
        <v>397.5</v>
      </c>
      <c r="P355" s="9">
        <v>242.75000000000003</v>
      </c>
      <c r="Q355" s="9">
        <v>790.0999999999998</v>
      </c>
      <c r="R355" s="9">
        <v>0</v>
      </c>
      <c r="S355" s="9">
        <v>0</v>
      </c>
      <c r="T355" s="9">
        <v>585.20000000000005</v>
      </c>
      <c r="U355" s="9">
        <v>646.79999999999995</v>
      </c>
      <c r="V355" s="9">
        <v>162</v>
      </c>
      <c r="W355" s="9">
        <v>338.90000000000003</v>
      </c>
      <c r="X355" s="9">
        <v>142.5</v>
      </c>
      <c r="Y355" s="9">
        <v>69.400000000000006</v>
      </c>
      <c r="Z355" s="9">
        <v>524.40000000000009</v>
      </c>
      <c r="AA355" s="560">
        <v>176.20000000000002</v>
      </c>
      <c r="AB355" s="9">
        <v>466.5</v>
      </c>
      <c r="AN355" s="107" t="s">
        <v>633</v>
      </c>
      <c r="AR355" s="32">
        <f>SUM(AS355:BO355)</f>
        <v>32</v>
      </c>
      <c r="AS355" s="514">
        <v>3</v>
      </c>
      <c r="AT355" s="514">
        <v>0</v>
      </c>
      <c r="AU355" s="514">
        <v>1</v>
      </c>
      <c r="AV355" s="514">
        <v>3</v>
      </c>
      <c r="AW355" s="514">
        <v>0</v>
      </c>
      <c r="AX355" s="514">
        <v>0</v>
      </c>
      <c r="AY355" s="514">
        <v>3</v>
      </c>
      <c r="AZ355" s="514">
        <v>0</v>
      </c>
      <c r="BA355" s="514">
        <v>1</v>
      </c>
      <c r="BB355" s="514">
        <v>1</v>
      </c>
      <c r="BC355" s="514">
        <v>2</v>
      </c>
      <c r="BD355" s="56">
        <v>1</v>
      </c>
      <c r="BE355" s="514">
        <v>0</v>
      </c>
      <c r="BF355" s="56">
        <v>1</v>
      </c>
      <c r="BG355" s="56">
        <v>1</v>
      </c>
      <c r="BH355" s="514">
        <v>0</v>
      </c>
      <c r="BI355" s="56">
        <v>3</v>
      </c>
      <c r="BJ355" s="56">
        <v>3</v>
      </c>
      <c r="BK355" s="56">
        <v>0</v>
      </c>
      <c r="BL355" s="514">
        <v>0</v>
      </c>
      <c r="BM355" s="56">
        <v>3</v>
      </c>
      <c r="BN355" s="514">
        <v>3</v>
      </c>
      <c r="BO355" s="56">
        <v>3</v>
      </c>
      <c r="BP355" s="480"/>
      <c r="BQ355" s="482"/>
      <c r="BR355" s="482"/>
      <c r="BS355" s="241"/>
      <c r="BT355" s="514"/>
      <c r="BU355" s="482"/>
      <c r="BV355" s="482"/>
      <c r="BW355" s="482"/>
      <c r="BX355" s="482"/>
      <c r="BY355" s="482"/>
      <c r="BZ355" s="482"/>
      <c r="CA355" s="482"/>
      <c r="CB355" s="480"/>
      <c r="CC355" s="482"/>
      <c r="CD355" s="482"/>
      <c r="CE355" s="246"/>
      <c r="CF355" s="56"/>
      <c r="CG355" s="482"/>
      <c r="CH355" s="482"/>
      <c r="CI355" s="482"/>
      <c r="CJ355" s="482"/>
      <c r="CK355" s="482"/>
      <c r="CL355" s="482"/>
    </row>
    <row r="356" spans="1:90" ht="15.75">
      <c r="A356" s="285" t="s">
        <v>1658</v>
      </c>
      <c r="B356" s="3"/>
      <c r="C356" s="3"/>
      <c r="D356" s="32"/>
      <c r="E356" s="399">
        <f t="shared" si="1"/>
        <v>5939.2</v>
      </c>
      <c r="F356" s="9">
        <v>3.5999999999999996</v>
      </c>
      <c r="G356" s="9">
        <v>43.5</v>
      </c>
      <c r="H356" s="9">
        <v>13.5</v>
      </c>
      <c r="I356" s="9">
        <v>137.6</v>
      </c>
      <c r="J356" s="9">
        <v>340.5</v>
      </c>
      <c r="K356" s="9">
        <v>124.7</v>
      </c>
      <c r="L356" s="9">
        <v>80.2</v>
      </c>
      <c r="M356" s="9">
        <v>166.3</v>
      </c>
      <c r="N356" s="9">
        <v>55</v>
      </c>
      <c r="O356" s="9">
        <v>358</v>
      </c>
      <c r="P356" s="9">
        <v>134.4</v>
      </c>
      <c r="Q356" s="9">
        <v>898.1</v>
      </c>
      <c r="R356" s="9">
        <v>0</v>
      </c>
      <c r="S356" s="9">
        <v>0</v>
      </c>
      <c r="T356" s="9">
        <v>475.7</v>
      </c>
      <c r="U356" s="9">
        <v>690.2</v>
      </c>
      <c r="V356" s="9">
        <v>1.5</v>
      </c>
      <c r="W356" s="9">
        <v>456.09999999999997</v>
      </c>
      <c r="X356" s="9">
        <v>209.7</v>
      </c>
      <c r="Y356" s="9">
        <v>294.89999999999998</v>
      </c>
      <c r="Z356" s="9">
        <v>721.9</v>
      </c>
      <c r="AA356" s="560">
        <v>205.00000000000003</v>
      </c>
      <c r="AB356" s="9">
        <v>528.80000000000007</v>
      </c>
      <c r="AN356" s="285" t="s">
        <v>1658</v>
      </c>
      <c r="AR356" s="32">
        <f>SUM(AS356:BO356)</f>
        <v>27</v>
      </c>
      <c r="AS356" s="514">
        <v>0</v>
      </c>
      <c r="AT356" s="514">
        <v>0</v>
      </c>
      <c r="AU356" s="514">
        <v>0</v>
      </c>
      <c r="AV356" s="514">
        <v>3</v>
      </c>
      <c r="AW356" s="514">
        <v>0</v>
      </c>
      <c r="AX356" s="514">
        <v>0</v>
      </c>
      <c r="AY356" s="514">
        <v>0</v>
      </c>
      <c r="AZ356" s="514">
        <v>0</v>
      </c>
      <c r="BA356" s="514">
        <v>3</v>
      </c>
      <c r="BB356" s="514">
        <v>1</v>
      </c>
      <c r="BC356" s="514">
        <v>0</v>
      </c>
      <c r="BD356" s="56">
        <v>3</v>
      </c>
      <c r="BE356" s="514">
        <v>0</v>
      </c>
      <c r="BF356" s="56">
        <v>1</v>
      </c>
      <c r="BG356" s="56">
        <v>1</v>
      </c>
      <c r="BH356" s="514">
        <v>3</v>
      </c>
      <c r="BI356" s="56">
        <v>0</v>
      </c>
      <c r="BJ356" s="56">
        <v>3</v>
      </c>
      <c r="BK356" s="56">
        <v>2</v>
      </c>
      <c r="BL356" s="514">
        <v>2</v>
      </c>
      <c r="BM356" s="56">
        <v>3</v>
      </c>
      <c r="BN356" s="514">
        <v>0</v>
      </c>
      <c r="BO356" s="56">
        <v>2</v>
      </c>
      <c r="BP356" s="480"/>
      <c r="BQ356" s="482"/>
      <c r="BR356" s="482"/>
      <c r="BS356" s="241"/>
      <c r="BT356" s="514"/>
      <c r="BU356" s="482"/>
      <c r="BV356" s="482"/>
      <c r="BW356" s="482"/>
      <c r="BX356" s="482"/>
      <c r="BY356" s="482"/>
      <c r="BZ356" s="482"/>
      <c r="CA356" s="482"/>
      <c r="CB356" s="480"/>
      <c r="CC356" s="482"/>
      <c r="CD356" s="482"/>
      <c r="CE356" s="246"/>
      <c r="CF356" s="56"/>
      <c r="CG356" s="482"/>
      <c r="CH356" s="482"/>
      <c r="CI356" s="482"/>
      <c r="CJ356" s="482"/>
      <c r="CK356" s="482"/>
      <c r="CL356" s="482"/>
    </row>
    <row r="357" spans="1:90" ht="15.75">
      <c r="A357" s="107" t="s">
        <v>2717</v>
      </c>
      <c r="B357" s="3"/>
      <c r="C357" s="3"/>
      <c r="D357" s="32"/>
      <c r="E357" s="399">
        <f t="shared" si="1"/>
        <v>6323.4</v>
      </c>
      <c r="F357" s="9">
        <v>300.5</v>
      </c>
      <c r="G357" s="9">
        <v>311.7</v>
      </c>
      <c r="H357" s="9">
        <v>76.8</v>
      </c>
      <c r="I357" s="9">
        <v>207.89999999999998</v>
      </c>
      <c r="J357" s="9">
        <v>554</v>
      </c>
      <c r="K357" s="9">
        <v>166.79999999999998</v>
      </c>
      <c r="L357" s="9">
        <v>103.1</v>
      </c>
      <c r="M357" s="9">
        <v>327.5</v>
      </c>
      <c r="N357" s="9">
        <v>75.5</v>
      </c>
      <c r="O357" s="9">
        <v>404.2</v>
      </c>
      <c r="P357" s="9">
        <v>521.6</v>
      </c>
      <c r="Q357" s="9">
        <v>228.10000000000002</v>
      </c>
      <c r="R357" s="9">
        <v>24</v>
      </c>
      <c r="S357" s="9">
        <v>16.5</v>
      </c>
      <c r="T357" s="9">
        <v>312.59999999999997</v>
      </c>
      <c r="U357" s="9">
        <v>458.49999999999994</v>
      </c>
      <c r="V357" s="9">
        <v>42</v>
      </c>
      <c r="W357" s="9">
        <v>225.6</v>
      </c>
      <c r="X357" s="9">
        <v>231.9</v>
      </c>
      <c r="Y357" s="9">
        <v>342.7</v>
      </c>
      <c r="Z357" s="9">
        <v>415.5</v>
      </c>
      <c r="AA357" s="560">
        <v>471.8</v>
      </c>
      <c r="AB357" s="9">
        <v>504.6</v>
      </c>
      <c r="AN357" s="107" t="s">
        <v>2717</v>
      </c>
      <c r="AR357" s="32">
        <f>SUM(AS357:BO357)</f>
        <v>35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480"/>
      <c r="BS357" s="28"/>
      <c r="BT357" s="56"/>
      <c r="BU357" s="482"/>
      <c r="BV357" s="482"/>
      <c r="BW357" s="482"/>
      <c r="BX357" s="482"/>
      <c r="BY357" s="482"/>
      <c r="BZ357" s="482"/>
      <c r="CA357" s="482"/>
      <c r="CB357" s="480"/>
      <c r="CE357" s="28"/>
      <c r="CF357" s="56"/>
      <c r="CG357" s="482"/>
      <c r="CH357" s="482"/>
      <c r="CI357" s="482"/>
      <c r="CJ357" s="482"/>
      <c r="CK357" s="482"/>
      <c r="CL357" s="482"/>
    </row>
    <row r="358" spans="1:90" ht="15.75">
      <c r="A358" s="284" t="s">
        <v>3630</v>
      </c>
      <c r="B358" s="3"/>
      <c r="C358" s="3"/>
      <c r="D358" s="32"/>
      <c r="E358" s="399">
        <f t="shared" si="1"/>
        <v>5354.2000000000007</v>
      </c>
      <c r="F358" s="9">
        <v>399.9</v>
      </c>
      <c r="G358" s="9">
        <v>26.4</v>
      </c>
      <c r="H358" s="9">
        <v>142</v>
      </c>
      <c r="I358" s="9">
        <v>203.8</v>
      </c>
      <c r="J358" s="9">
        <v>604.5</v>
      </c>
      <c r="K358" s="9">
        <v>68.400000000000006</v>
      </c>
      <c r="L358" s="9">
        <v>53.100000000000009</v>
      </c>
      <c r="M358" s="9">
        <v>28.799999999999997</v>
      </c>
      <c r="N358" s="9">
        <v>19.900000000000002</v>
      </c>
      <c r="O358" s="9">
        <v>292.2</v>
      </c>
      <c r="P358" s="9">
        <v>407.09999999999997</v>
      </c>
      <c r="Q358" s="9">
        <v>332.3</v>
      </c>
      <c r="R358" s="9">
        <v>0</v>
      </c>
      <c r="S358" s="9">
        <v>8.4</v>
      </c>
      <c r="T358" s="9">
        <v>385.5</v>
      </c>
      <c r="U358" s="9">
        <v>426.80000000000007</v>
      </c>
      <c r="V358" s="9">
        <v>201.5</v>
      </c>
      <c r="W358" s="9">
        <v>265</v>
      </c>
      <c r="X358" s="9">
        <v>183.3</v>
      </c>
      <c r="Y358" s="9">
        <v>329</v>
      </c>
      <c r="Z358" s="9">
        <v>314.5</v>
      </c>
      <c r="AA358" s="560">
        <v>331.8</v>
      </c>
      <c r="AB358" s="9">
        <v>330</v>
      </c>
      <c r="AN358" s="284" t="s">
        <v>3630</v>
      </c>
      <c r="AR358" s="32">
        <f>SUM(AS358:BO358)</f>
        <v>21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480"/>
      <c r="BS358" s="28"/>
      <c r="BT358" s="56"/>
      <c r="BU358" s="482"/>
      <c r="BV358" s="482"/>
      <c r="BW358" s="482"/>
      <c r="BX358" s="482"/>
      <c r="BY358" s="482"/>
      <c r="BZ358" s="482"/>
      <c r="CA358" s="482"/>
      <c r="CB358" s="480"/>
      <c r="CE358" s="28"/>
      <c r="CF358" s="56"/>
      <c r="CG358" s="482"/>
      <c r="CH358" s="482"/>
      <c r="CI358" s="482"/>
      <c r="CJ358" s="482"/>
      <c r="CK358" s="482"/>
      <c r="CL358" s="482"/>
    </row>
    <row r="359" spans="1:90" ht="15.75">
      <c r="A359" s="107" t="s">
        <v>687</v>
      </c>
      <c r="B359" s="3"/>
      <c r="C359" s="3"/>
      <c r="D359" s="32"/>
      <c r="E359" s="399">
        <f t="shared" si="1"/>
        <v>6749.8499999999995</v>
      </c>
      <c r="F359" s="9">
        <v>439.20000000000005</v>
      </c>
      <c r="G359" s="9">
        <v>486.34999999999997</v>
      </c>
      <c r="H359" s="9">
        <v>30.299999999999997</v>
      </c>
      <c r="I359" s="9">
        <v>28.6</v>
      </c>
      <c r="J359" s="9">
        <v>508.09999999999997</v>
      </c>
      <c r="K359" s="9">
        <v>181.79999999999998</v>
      </c>
      <c r="L359" s="9">
        <v>154.4</v>
      </c>
      <c r="M359" s="9">
        <v>248.5</v>
      </c>
      <c r="N359" s="9">
        <v>44</v>
      </c>
      <c r="O359" s="9">
        <v>379.1</v>
      </c>
      <c r="P359" s="9">
        <v>332.5</v>
      </c>
      <c r="Q359" s="9">
        <v>765.8</v>
      </c>
      <c r="R359" s="9">
        <v>0</v>
      </c>
      <c r="S359" s="9">
        <v>22.5</v>
      </c>
      <c r="T359" s="9">
        <v>356.4</v>
      </c>
      <c r="U359" s="9">
        <v>812.5</v>
      </c>
      <c r="V359" s="9">
        <v>11.8</v>
      </c>
      <c r="W359" s="9">
        <v>190.8</v>
      </c>
      <c r="X359" s="9">
        <v>132</v>
      </c>
      <c r="Y359" s="9">
        <v>396</v>
      </c>
      <c r="Z359" s="9">
        <v>443.4</v>
      </c>
      <c r="AA359" s="560">
        <v>212.60000000000002</v>
      </c>
      <c r="AB359" s="9">
        <v>573.20000000000005</v>
      </c>
      <c r="AN359" s="107" t="s">
        <v>687</v>
      </c>
      <c r="AR359" s="32">
        <f>SUM(AS359:BO359)</f>
        <v>25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480"/>
      <c r="BS359" s="246"/>
      <c r="BT359" s="56"/>
      <c r="BU359" s="482"/>
      <c r="BV359" s="482"/>
      <c r="BW359" s="482"/>
      <c r="BX359" s="482"/>
      <c r="BY359" s="482"/>
      <c r="BZ359" s="482"/>
      <c r="CA359" s="482"/>
      <c r="CB359" s="480"/>
      <c r="CE359" s="246"/>
      <c r="CF359" s="56"/>
      <c r="CG359" s="482"/>
      <c r="CH359" s="482"/>
      <c r="CI359" s="482"/>
      <c r="CJ359" s="482"/>
      <c r="CK359" s="482"/>
      <c r="CL359" s="482"/>
    </row>
    <row r="360" spans="1:90" ht="15.75">
      <c r="A360" s="107" t="s">
        <v>639</v>
      </c>
      <c r="B360" s="3"/>
      <c r="C360" s="3"/>
      <c r="D360" s="32"/>
      <c r="E360" s="399">
        <f t="shared" si="1"/>
        <v>4703.3</v>
      </c>
      <c r="F360" s="9">
        <v>209.3</v>
      </c>
      <c r="G360" s="9">
        <v>2.6</v>
      </c>
      <c r="H360" s="9">
        <v>36</v>
      </c>
      <c r="I360" s="9">
        <v>69</v>
      </c>
      <c r="J360" s="9">
        <v>174.09999999999997</v>
      </c>
      <c r="K360" s="9">
        <v>178.4</v>
      </c>
      <c r="L360" s="9">
        <v>108.7</v>
      </c>
      <c r="M360" s="9">
        <v>259.39999999999998</v>
      </c>
      <c r="N360" s="9">
        <v>113.4</v>
      </c>
      <c r="O360" s="9">
        <v>193.5</v>
      </c>
      <c r="P360" s="9">
        <v>504</v>
      </c>
      <c r="Q360" s="9">
        <v>118.75</v>
      </c>
      <c r="R360" s="9">
        <v>46.5</v>
      </c>
      <c r="S360" s="9">
        <v>19.5</v>
      </c>
      <c r="T360" s="9">
        <v>260.10000000000002</v>
      </c>
      <c r="U360" s="9">
        <v>443.6</v>
      </c>
      <c r="V360" s="9">
        <v>60</v>
      </c>
      <c r="W360" s="9">
        <v>321</v>
      </c>
      <c r="X360" s="9">
        <v>229.9</v>
      </c>
      <c r="Y360" s="9">
        <v>383.5</v>
      </c>
      <c r="Z360" s="9">
        <v>311.7</v>
      </c>
      <c r="AA360" s="560">
        <v>275.84999999999997</v>
      </c>
      <c r="AB360" s="9">
        <v>384.5</v>
      </c>
      <c r="AN360" s="107" t="s">
        <v>639</v>
      </c>
      <c r="AR360" s="32">
        <f>SUM(AS360:BO360)</f>
        <v>27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480"/>
      <c r="BS360" s="28"/>
      <c r="BT360" s="56"/>
      <c r="BU360" s="482"/>
      <c r="BV360" s="482"/>
      <c r="BW360" s="482"/>
      <c r="BX360" s="482"/>
      <c r="BY360" s="482"/>
      <c r="BZ360" s="482"/>
      <c r="CA360" s="482"/>
      <c r="CB360" s="480"/>
      <c r="CE360" s="28"/>
      <c r="CF360" s="56"/>
      <c r="CG360" s="482"/>
      <c r="CH360" s="482"/>
      <c r="CI360" s="482"/>
      <c r="CJ360" s="482"/>
      <c r="CK360" s="482"/>
      <c r="CL360" s="482"/>
    </row>
    <row r="361" spans="1:90" ht="15.75">
      <c r="A361" s="284" t="s">
        <v>3659</v>
      </c>
      <c r="B361" s="3"/>
      <c r="C361" s="3"/>
      <c r="D361" s="32"/>
      <c r="E361" s="399">
        <f t="shared" si="1"/>
        <v>6615.5</v>
      </c>
      <c r="F361" s="9">
        <v>226.5</v>
      </c>
      <c r="G361" s="9">
        <v>311.20000000000005</v>
      </c>
      <c r="H361" s="9">
        <v>99</v>
      </c>
      <c r="I361" s="9">
        <v>80.2</v>
      </c>
      <c r="J361" s="9">
        <v>675.80000000000007</v>
      </c>
      <c r="K361" s="9">
        <v>148.4</v>
      </c>
      <c r="L361" s="9">
        <v>64.7</v>
      </c>
      <c r="M361" s="9">
        <v>262</v>
      </c>
      <c r="N361" s="9">
        <v>147.39999999999998</v>
      </c>
      <c r="O361" s="9">
        <v>384.2</v>
      </c>
      <c r="P361" s="9">
        <v>495.7</v>
      </c>
      <c r="Q361" s="9">
        <v>466.69999999999993</v>
      </c>
      <c r="R361" s="9">
        <v>47</v>
      </c>
      <c r="S361" s="9">
        <v>56</v>
      </c>
      <c r="T361" s="9">
        <v>255</v>
      </c>
      <c r="U361" s="9">
        <v>584.6</v>
      </c>
      <c r="V361" s="9">
        <v>59.8</v>
      </c>
      <c r="W361" s="9">
        <v>172.5</v>
      </c>
      <c r="X361" s="9">
        <v>436</v>
      </c>
      <c r="Y361" s="9">
        <v>418.59999999999997</v>
      </c>
      <c r="Z361" s="9">
        <v>465.3</v>
      </c>
      <c r="AA361" s="560">
        <v>365.9</v>
      </c>
      <c r="AB361" s="9">
        <v>393</v>
      </c>
      <c r="AN361" s="284" t="s">
        <v>3659</v>
      </c>
      <c r="AR361" s="32">
        <f>SUM(AS361:BO361)</f>
        <v>30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480"/>
      <c r="BS361" s="246"/>
      <c r="BT361" s="56"/>
      <c r="BU361" s="482"/>
      <c r="BV361" s="482"/>
      <c r="BW361" s="482"/>
      <c r="BX361" s="482"/>
      <c r="BY361" s="482"/>
      <c r="BZ361" s="482"/>
      <c r="CA361" s="482"/>
      <c r="CB361" s="480"/>
      <c r="CE361" s="246"/>
      <c r="CF361" s="56"/>
      <c r="CG361" s="482"/>
      <c r="CH361" s="482"/>
      <c r="CI361" s="482"/>
      <c r="CJ361" s="482"/>
      <c r="CK361" s="482"/>
      <c r="CL361" s="482"/>
    </row>
    <row r="362" spans="1:90" ht="15.75">
      <c r="A362" s="285" t="s">
        <v>15</v>
      </c>
      <c r="B362" s="3"/>
      <c r="C362" s="3"/>
      <c r="D362" s="32"/>
      <c r="E362" s="399">
        <f t="shared" si="1"/>
        <v>7213.5</v>
      </c>
      <c r="F362" s="9">
        <v>449.49999999999994</v>
      </c>
      <c r="G362" s="9">
        <v>127.5</v>
      </c>
      <c r="H362" s="9">
        <v>56.5</v>
      </c>
      <c r="I362" s="9">
        <v>29</v>
      </c>
      <c r="J362" s="9">
        <v>373</v>
      </c>
      <c r="K362" s="9">
        <v>313.90000000000003</v>
      </c>
      <c r="L362" s="9">
        <v>108.60000000000001</v>
      </c>
      <c r="M362" s="9">
        <v>229.6</v>
      </c>
      <c r="N362" s="9">
        <v>66.2</v>
      </c>
      <c r="O362" s="9">
        <v>499.3</v>
      </c>
      <c r="P362" s="9">
        <v>441.20000000000005</v>
      </c>
      <c r="Q362" s="9">
        <v>798.00000000000011</v>
      </c>
      <c r="R362" s="9">
        <v>0</v>
      </c>
      <c r="S362" s="9">
        <v>0</v>
      </c>
      <c r="T362" s="9">
        <v>337</v>
      </c>
      <c r="U362" s="9">
        <v>962.7</v>
      </c>
      <c r="V362" s="9">
        <v>0</v>
      </c>
      <c r="W362" s="9">
        <v>366.3</v>
      </c>
      <c r="X362" s="9">
        <v>275.2</v>
      </c>
      <c r="Y362" s="9">
        <v>440.8</v>
      </c>
      <c r="Z362" s="9">
        <v>509.7</v>
      </c>
      <c r="AA362" s="560">
        <v>402.50000000000006</v>
      </c>
      <c r="AB362" s="9">
        <v>427</v>
      </c>
      <c r="AN362" s="285" t="s">
        <v>15</v>
      </c>
      <c r="AR362" s="32">
        <f>SUM(AS362:BO362)</f>
        <v>35</v>
      </c>
      <c r="AS362" s="514">
        <v>3</v>
      </c>
      <c r="AT362" s="514">
        <v>1</v>
      </c>
      <c r="AU362" s="514">
        <v>2</v>
      </c>
      <c r="AV362" s="514">
        <v>0</v>
      </c>
      <c r="AW362" s="514">
        <v>0</v>
      </c>
      <c r="AX362" s="514">
        <v>3</v>
      </c>
      <c r="AY362" s="514">
        <v>3</v>
      </c>
      <c r="AZ362" s="514">
        <v>2</v>
      </c>
      <c r="BA362" s="514">
        <v>0</v>
      </c>
      <c r="BB362" s="514">
        <v>3</v>
      </c>
      <c r="BC362" s="514">
        <v>0</v>
      </c>
      <c r="BD362" s="56">
        <v>3</v>
      </c>
      <c r="BE362" s="514">
        <v>1</v>
      </c>
      <c r="BF362" s="56">
        <v>1</v>
      </c>
      <c r="BG362" s="56">
        <v>0</v>
      </c>
      <c r="BH362" s="514">
        <v>3</v>
      </c>
      <c r="BI362" s="56">
        <v>0</v>
      </c>
      <c r="BJ362" s="56">
        <v>2</v>
      </c>
      <c r="BK362" s="56">
        <v>3</v>
      </c>
      <c r="BL362" s="514">
        <v>3</v>
      </c>
      <c r="BM362" s="56">
        <v>2</v>
      </c>
      <c r="BN362" s="514">
        <v>0</v>
      </c>
      <c r="BO362" s="56">
        <v>0</v>
      </c>
      <c r="BP362" s="480"/>
      <c r="BQ362" s="482"/>
      <c r="BR362" s="482"/>
      <c r="BS362" s="241"/>
      <c r="BT362" s="514"/>
      <c r="BU362" s="482"/>
      <c r="BV362" s="482"/>
      <c r="BW362" s="482"/>
      <c r="BX362" s="482"/>
      <c r="BY362" s="482"/>
      <c r="BZ362" s="482"/>
      <c r="CA362" s="482"/>
      <c r="CB362" s="480"/>
      <c r="CC362" s="482"/>
      <c r="CD362" s="482"/>
      <c r="CE362" s="246"/>
      <c r="CF362" s="56"/>
      <c r="CG362" s="482"/>
      <c r="CH362" s="482"/>
      <c r="CI362" s="482"/>
      <c r="CJ362" s="482"/>
      <c r="CK362" s="482"/>
      <c r="CL362" s="482"/>
    </row>
    <row r="363" spans="1:90" ht="15.75">
      <c r="A363" s="107" t="s">
        <v>2726</v>
      </c>
      <c r="B363" s="3"/>
      <c r="C363" s="3"/>
      <c r="D363" s="32"/>
      <c r="E363" s="399">
        <f t="shared" si="1"/>
        <v>6734.2000000000007</v>
      </c>
      <c r="F363" s="9">
        <v>169.70000000000002</v>
      </c>
      <c r="G363" s="9">
        <v>306.5</v>
      </c>
      <c r="H363" s="9">
        <v>102.7</v>
      </c>
      <c r="I363" s="9">
        <v>109.70000000000002</v>
      </c>
      <c r="J363" s="9">
        <v>619.94999999999993</v>
      </c>
      <c r="K363" s="9">
        <v>145.19999999999999</v>
      </c>
      <c r="L363" s="9">
        <v>27</v>
      </c>
      <c r="M363" s="9">
        <v>447.3</v>
      </c>
      <c r="N363" s="9">
        <v>136.4</v>
      </c>
      <c r="O363" s="9">
        <v>198.00000000000003</v>
      </c>
      <c r="P363" s="9">
        <v>497.6</v>
      </c>
      <c r="Q363" s="9">
        <v>205.79999999999998</v>
      </c>
      <c r="R363" s="9">
        <v>28.9</v>
      </c>
      <c r="S363" s="9">
        <v>0</v>
      </c>
      <c r="T363" s="9">
        <v>398.95000000000005</v>
      </c>
      <c r="U363" s="9">
        <v>706.19999999999993</v>
      </c>
      <c r="V363" s="9">
        <v>303.3</v>
      </c>
      <c r="W363" s="9">
        <v>151.4</v>
      </c>
      <c r="X363" s="9">
        <v>589</v>
      </c>
      <c r="Y363" s="9">
        <v>347.5</v>
      </c>
      <c r="Z363" s="9">
        <v>475.5</v>
      </c>
      <c r="AA363" s="560">
        <v>330.8</v>
      </c>
      <c r="AB363" s="9">
        <v>436.8</v>
      </c>
      <c r="AN363" s="107" t="s">
        <v>2726</v>
      </c>
      <c r="AR363" s="32">
        <f>SUM(AS363:BO363)</f>
        <v>28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480"/>
      <c r="BS363" s="246"/>
      <c r="BT363" s="56"/>
      <c r="BU363" s="482"/>
      <c r="BV363" s="482"/>
      <c r="BW363" s="482"/>
      <c r="BX363" s="482"/>
      <c r="BY363" s="482"/>
      <c r="BZ363" s="482"/>
      <c r="CA363" s="482"/>
      <c r="CB363" s="480"/>
      <c r="CE363" s="246"/>
      <c r="CF363" s="56"/>
      <c r="CG363" s="482"/>
      <c r="CH363" s="482"/>
      <c r="CI363" s="482"/>
      <c r="CJ363" s="482"/>
      <c r="CK363" s="482"/>
      <c r="CL363" s="482"/>
    </row>
    <row r="364" spans="1:90" ht="15.75">
      <c r="A364" s="284" t="s">
        <v>3631</v>
      </c>
      <c r="B364" s="3"/>
      <c r="C364" s="3"/>
      <c r="D364" s="32"/>
      <c r="E364" s="399">
        <f t="shared" si="1"/>
        <v>5573.1</v>
      </c>
      <c r="F364" s="9">
        <v>26.099999999999998</v>
      </c>
      <c r="G364" s="9">
        <v>26.2</v>
      </c>
      <c r="H364" s="9">
        <v>76.8</v>
      </c>
      <c r="I364" s="9">
        <v>134.50000000000003</v>
      </c>
      <c r="J364" s="9">
        <v>517.6</v>
      </c>
      <c r="K364" s="9">
        <v>182.29999999999995</v>
      </c>
      <c r="L364" s="9">
        <v>140.4</v>
      </c>
      <c r="M364" s="9">
        <v>141.1</v>
      </c>
      <c r="N364" s="9">
        <v>70</v>
      </c>
      <c r="O364" s="9">
        <v>377.7</v>
      </c>
      <c r="P364" s="9">
        <v>333.00000000000006</v>
      </c>
      <c r="Q364" s="9">
        <v>889.6</v>
      </c>
      <c r="R364" s="9">
        <v>0</v>
      </c>
      <c r="S364" s="9">
        <v>6</v>
      </c>
      <c r="T364" s="9">
        <v>293.39999999999998</v>
      </c>
      <c r="U364" s="9">
        <v>755</v>
      </c>
      <c r="V364" s="9">
        <v>15.1</v>
      </c>
      <c r="W364" s="9">
        <v>183</v>
      </c>
      <c r="X364" s="9">
        <v>0</v>
      </c>
      <c r="Y364" s="9">
        <v>192</v>
      </c>
      <c r="Z364" s="9">
        <v>405.6</v>
      </c>
      <c r="AA364" s="560">
        <v>356.2</v>
      </c>
      <c r="AB364" s="9">
        <v>451.5</v>
      </c>
      <c r="AN364" s="284" t="s">
        <v>3631</v>
      </c>
      <c r="AR364" s="32">
        <f>SUM(AS364:BO364)</f>
        <v>32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480"/>
      <c r="BS364" s="28"/>
      <c r="BT364" s="56"/>
      <c r="BU364" s="482"/>
      <c r="BV364" s="482"/>
      <c r="BW364" s="482"/>
      <c r="BX364" s="482"/>
      <c r="BY364" s="482"/>
      <c r="BZ364" s="482"/>
      <c r="CA364" s="482"/>
      <c r="CB364" s="480"/>
      <c r="CE364" s="28"/>
      <c r="CF364" s="56"/>
      <c r="CG364" s="482"/>
      <c r="CH364" s="482"/>
      <c r="CI364" s="482"/>
      <c r="CJ364" s="482"/>
      <c r="CK364" s="482"/>
      <c r="CL364" s="482"/>
    </row>
    <row r="365" spans="1:90" ht="15.75">
      <c r="A365" s="107" t="s">
        <v>2216</v>
      </c>
      <c r="B365" s="3"/>
      <c r="C365" s="3"/>
      <c r="D365" s="32"/>
      <c r="E365" s="399">
        <f t="shared" si="1"/>
        <v>8439.75</v>
      </c>
      <c r="F365" s="9">
        <v>265.5</v>
      </c>
      <c r="G365" s="9">
        <v>277.2</v>
      </c>
      <c r="H365" s="9">
        <v>97.5</v>
      </c>
      <c r="I365" s="9">
        <v>128.69999999999999</v>
      </c>
      <c r="J365" s="9">
        <v>581.5</v>
      </c>
      <c r="K365" s="9">
        <v>226.39999999999998</v>
      </c>
      <c r="L365" s="9">
        <v>80.8</v>
      </c>
      <c r="M365" s="9">
        <v>287</v>
      </c>
      <c r="N365" s="9">
        <v>112.6</v>
      </c>
      <c r="O365" s="9">
        <v>391.2</v>
      </c>
      <c r="P365" s="9">
        <v>324.59999999999997</v>
      </c>
      <c r="Q365" s="9">
        <v>930.4</v>
      </c>
      <c r="R365" s="9">
        <v>12.100000000000001</v>
      </c>
      <c r="S365" s="9">
        <v>18</v>
      </c>
      <c r="T365" s="9">
        <v>576.4</v>
      </c>
      <c r="U365" s="9">
        <v>880.24999999999989</v>
      </c>
      <c r="V365" s="9">
        <v>272.3</v>
      </c>
      <c r="W365" s="9">
        <v>440.9</v>
      </c>
      <c r="X365" s="9">
        <v>361.8</v>
      </c>
      <c r="Y365" s="9">
        <v>318</v>
      </c>
      <c r="Z365" s="9">
        <v>692.5</v>
      </c>
      <c r="AA365" s="560">
        <v>463.40000000000003</v>
      </c>
      <c r="AB365" s="9">
        <v>700.7</v>
      </c>
      <c r="AN365" s="107" t="s">
        <v>2216</v>
      </c>
      <c r="AR365" s="32">
        <f>SUM(AS365:BO365)</f>
        <v>39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480"/>
      <c r="BS365" s="246"/>
      <c r="BT365" s="56"/>
      <c r="BU365" s="482"/>
      <c r="BV365" s="482"/>
      <c r="BW365" s="482"/>
      <c r="BX365" s="482"/>
      <c r="BY365" s="482"/>
      <c r="BZ365" s="482"/>
      <c r="CA365" s="482"/>
      <c r="CB365" s="480"/>
      <c r="CE365" s="246"/>
      <c r="CF365" s="56"/>
      <c r="CG365" s="482"/>
      <c r="CH365" s="482"/>
      <c r="CI365" s="482"/>
      <c r="CJ365" s="482"/>
      <c r="CK365" s="482"/>
      <c r="CL365" s="482"/>
    </row>
    <row r="366" spans="1:90" ht="15.75">
      <c r="A366" s="284" t="s">
        <v>3632</v>
      </c>
      <c r="B366" s="3"/>
      <c r="C366" s="3"/>
      <c r="D366" s="32"/>
      <c r="E366" s="399">
        <f t="shared" si="1"/>
        <v>5777.3000000000011</v>
      </c>
      <c r="F366" s="9">
        <v>115.9</v>
      </c>
      <c r="G366" s="9">
        <v>44.5</v>
      </c>
      <c r="H366" s="9">
        <v>54.099999999999994</v>
      </c>
      <c r="I366" s="9">
        <v>106.39999999999999</v>
      </c>
      <c r="J366" s="9">
        <v>467.09999999999997</v>
      </c>
      <c r="K366" s="9">
        <v>120.5</v>
      </c>
      <c r="L366" s="9">
        <v>118.9</v>
      </c>
      <c r="M366" s="9">
        <v>176</v>
      </c>
      <c r="N366" s="9">
        <v>94.2</v>
      </c>
      <c r="O366" s="9">
        <v>554.9</v>
      </c>
      <c r="P366" s="9">
        <v>268.10000000000002</v>
      </c>
      <c r="Q366" s="9">
        <v>543</v>
      </c>
      <c r="R366" s="9">
        <v>0</v>
      </c>
      <c r="S366" s="9">
        <v>0</v>
      </c>
      <c r="T366" s="9">
        <v>432.8</v>
      </c>
      <c r="U366" s="9">
        <v>168.20000000000002</v>
      </c>
      <c r="V366" s="9">
        <v>66</v>
      </c>
      <c r="W366" s="9">
        <v>442.49999999999994</v>
      </c>
      <c r="X366" s="9">
        <v>204.8</v>
      </c>
      <c r="Y366" s="9">
        <v>439.9</v>
      </c>
      <c r="Z366" s="9">
        <v>594.40000000000009</v>
      </c>
      <c r="AA366" s="560">
        <v>219.1</v>
      </c>
      <c r="AB366" s="9">
        <v>546</v>
      </c>
      <c r="AN366" s="284" t="s">
        <v>3632</v>
      </c>
      <c r="AR366" s="32">
        <f>SUM(AS366:BO366)</f>
        <v>42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480"/>
      <c r="BS366" s="28"/>
      <c r="BT366" s="56"/>
      <c r="BU366" s="482"/>
      <c r="BV366" s="482"/>
      <c r="BW366" s="482"/>
      <c r="BX366" s="482"/>
      <c r="BY366" s="482"/>
      <c r="BZ366" s="482"/>
      <c r="CA366" s="482"/>
      <c r="CB366" s="480"/>
      <c r="CE366" s="28"/>
      <c r="CF366" s="56"/>
      <c r="CG366" s="482"/>
      <c r="CH366" s="482"/>
      <c r="CI366" s="482"/>
      <c r="CJ366" s="482"/>
      <c r="CK366" s="482"/>
      <c r="CL366" s="482"/>
    </row>
    <row r="367" spans="1:90" ht="15.75">
      <c r="A367" s="285" t="s">
        <v>1654</v>
      </c>
      <c r="B367" s="3"/>
      <c r="C367" s="3"/>
      <c r="D367" s="32"/>
      <c r="E367" s="399">
        <f t="shared" si="1"/>
        <v>5558.9000000000005</v>
      </c>
      <c r="F367" s="9">
        <v>361.4</v>
      </c>
      <c r="G367" s="9">
        <v>113.60000000000001</v>
      </c>
      <c r="H367" s="9">
        <v>197.79999999999998</v>
      </c>
      <c r="I367" s="9">
        <v>70.7</v>
      </c>
      <c r="J367" s="9">
        <v>455.05</v>
      </c>
      <c r="K367" s="9">
        <v>210.4</v>
      </c>
      <c r="L367" s="9">
        <v>138.39999999999998</v>
      </c>
      <c r="M367" s="9">
        <v>26</v>
      </c>
      <c r="N367" s="9">
        <v>0</v>
      </c>
      <c r="O367" s="9">
        <v>440.8</v>
      </c>
      <c r="P367" s="9">
        <v>324.29999999999995</v>
      </c>
      <c r="Q367" s="9">
        <v>617.79999999999984</v>
      </c>
      <c r="R367" s="9">
        <v>0</v>
      </c>
      <c r="S367" s="9">
        <v>22.5</v>
      </c>
      <c r="T367" s="9">
        <v>275.95000000000005</v>
      </c>
      <c r="U367" s="9">
        <v>837.9</v>
      </c>
      <c r="V367" s="9">
        <v>98.7</v>
      </c>
      <c r="W367" s="9">
        <v>124.69999999999999</v>
      </c>
      <c r="X367" s="9">
        <v>90</v>
      </c>
      <c r="Y367" s="9">
        <v>62.1</v>
      </c>
      <c r="Z367" s="9">
        <v>287.10000000000002</v>
      </c>
      <c r="AA367" s="560">
        <v>454.8</v>
      </c>
      <c r="AB367" s="9">
        <v>348.9</v>
      </c>
      <c r="AN367" s="285" t="s">
        <v>1654</v>
      </c>
      <c r="AR367" s="32">
        <f>SUM(AS367:BO367)</f>
        <v>27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480"/>
      <c r="BS367" s="28"/>
      <c r="BT367" s="56"/>
      <c r="BU367" s="482"/>
      <c r="BV367" s="482"/>
      <c r="BW367" s="482"/>
      <c r="BX367" s="482"/>
      <c r="BY367" s="482"/>
      <c r="BZ367" s="482"/>
      <c r="CA367" s="482"/>
      <c r="CB367" s="480"/>
      <c r="CE367" s="28"/>
      <c r="CF367" s="56"/>
      <c r="CG367" s="482"/>
      <c r="CH367" s="482"/>
      <c r="CI367" s="482"/>
      <c r="CJ367" s="482"/>
      <c r="CK367" s="482"/>
      <c r="CL367" s="482"/>
    </row>
    <row r="368" spans="1:90" ht="15.75">
      <c r="A368" s="285" t="s">
        <v>17</v>
      </c>
      <c r="B368" s="3"/>
      <c r="C368" s="3"/>
      <c r="D368" s="32"/>
      <c r="E368" s="399">
        <f t="shared" si="1"/>
        <v>6680.3999999999987</v>
      </c>
      <c r="F368" s="9">
        <v>372.4</v>
      </c>
      <c r="G368" s="9">
        <v>125.3</v>
      </c>
      <c r="H368" s="9">
        <v>135.5</v>
      </c>
      <c r="I368" s="9">
        <v>39</v>
      </c>
      <c r="J368" s="9">
        <v>849.1</v>
      </c>
      <c r="K368" s="9">
        <v>283.79999999999995</v>
      </c>
      <c r="L368" s="9">
        <v>91.6</v>
      </c>
      <c r="M368" s="9">
        <v>221.8</v>
      </c>
      <c r="N368" s="9">
        <v>52</v>
      </c>
      <c r="O368" s="9">
        <v>421.7</v>
      </c>
      <c r="P368" s="9">
        <v>290.59999999999997</v>
      </c>
      <c r="Q368" s="9">
        <v>442</v>
      </c>
      <c r="R368" s="9">
        <v>15.6</v>
      </c>
      <c r="S368" s="9">
        <v>22.5</v>
      </c>
      <c r="T368" s="9">
        <v>342.40000000000003</v>
      </c>
      <c r="U368" s="9">
        <v>725.49999999999989</v>
      </c>
      <c r="V368" s="9">
        <v>10.4</v>
      </c>
      <c r="W368" s="9">
        <v>190.4</v>
      </c>
      <c r="X368" s="9">
        <v>68.600000000000009</v>
      </c>
      <c r="Y368" s="9">
        <v>277.8</v>
      </c>
      <c r="Z368" s="9">
        <v>404.4</v>
      </c>
      <c r="AA368" s="560">
        <v>723.2</v>
      </c>
      <c r="AB368" s="9">
        <v>574.79999999999995</v>
      </c>
      <c r="AN368" s="285" t="s">
        <v>17</v>
      </c>
      <c r="AR368" s="32">
        <f>SUM(AS368:BO368)</f>
        <v>24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480"/>
      <c r="BS368" s="28"/>
      <c r="BT368" s="56"/>
      <c r="BU368" s="482"/>
      <c r="BV368" s="482"/>
      <c r="BW368" s="482"/>
      <c r="BX368" s="482"/>
      <c r="BY368" s="482"/>
      <c r="BZ368" s="482"/>
      <c r="CA368" s="482"/>
      <c r="CB368" s="480"/>
      <c r="CE368" s="28"/>
      <c r="CF368" s="56"/>
      <c r="CG368" s="482"/>
      <c r="CH368" s="482"/>
      <c r="CI368" s="482"/>
      <c r="CJ368" s="482"/>
      <c r="CK368" s="482"/>
      <c r="CL368" s="482"/>
    </row>
    <row r="369" spans="1:90" ht="15.75">
      <c r="A369" s="284" t="s">
        <v>3633</v>
      </c>
      <c r="B369" s="3"/>
      <c r="C369" s="3"/>
      <c r="D369" s="32"/>
      <c r="E369" s="399">
        <f t="shared" si="1"/>
        <v>7205.7000000000007</v>
      </c>
      <c r="F369" s="9">
        <v>478.7</v>
      </c>
      <c r="G369" s="9">
        <v>271</v>
      </c>
      <c r="H369" s="9">
        <v>77.2</v>
      </c>
      <c r="I369" s="9">
        <v>43.8</v>
      </c>
      <c r="J369" s="9">
        <v>748.1</v>
      </c>
      <c r="K369" s="9">
        <v>289.40000000000003</v>
      </c>
      <c r="L369" s="9">
        <v>24.200000000000003</v>
      </c>
      <c r="M369" s="9">
        <v>277.8</v>
      </c>
      <c r="N369" s="9">
        <v>125.3</v>
      </c>
      <c r="O369" s="9">
        <v>247.4</v>
      </c>
      <c r="P369" s="9">
        <v>399</v>
      </c>
      <c r="Q369" s="9">
        <v>539.59999999999991</v>
      </c>
      <c r="R369" s="9">
        <v>0</v>
      </c>
      <c r="S369" s="9">
        <v>21</v>
      </c>
      <c r="T369" s="9">
        <v>537.09999999999991</v>
      </c>
      <c r="U369" s="9">
        <v>608.5</v>
      </c>
      <c r="V369" s="9">
        <v>107.8</v>
      </c>
      <c r="W369" s="9">
        <v>270.5</v>
      </c>
      <c r="X369" s="9">
        <v>256.2</v>
      </c>
      <c r="Y369" s="9">
        <v>330.79999999999995</v>
      </c>
      <c r="Z369" s="9">
        <v>494</v>
      </c>
      <c r="AA369" s="560">
        <v>540.4</v>
      </c>
      <c r="AB369" s="9">
        <v>517.90000000000009</v>
      </c>
      <c r="AN369" s="284" t="s">
        <v>3633</v>
      </c>
      <c r="AR369" s="32">
        <f>SUM(AS369:BO369)</f>
        <v>35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480"/>
      <c r="BS369" s="28"/>
      <c r="BT369" s="56"/>
      <c r="BU369" s="482"/>
      <c r="BV369" s="482"/>
      <c r="BW369" s="482"/>
      <c r="BX369" s="482"/>
      <c r="BY369" s="482"/>
      <c r="BZ369" s="482"/>
      <c r="CA369" s="482"/>
      <c r="CB369" s="480"/>
      <c r="CE369" s="28"/>
      <c r="CF369" s="56"/>
      <c r="CG369" s="482"/>
      <c r="CH369" s="482"/>
      <c r="CI369" s="482"/>
      <c r="CJ369" s="482"/>
      <c r="CK369" s="482"/>
      <c r="CL369" s="482"/>
    </row>
    <row r="370" spans="1:90" ht="15.75">
      <c r="A370" s="107" t="s">
        <v>162</v>
      </c>
      <c r="B370" s="3"/>
      <c r="C370" s="3"/>
      <c r="D370" s="32"/>
      <c r="E370" s="399">
        <f t="shared" si="1"/>
        <v>5613.4999999999991</v>
      </c>
      <c r="F370" s="9">
        <v>100.2</v>
      </c>
      <c r="G370" s="9">
        <v>4.4000000000000004</v>
      </c>
      <c r="H370" s="9">
        <v>112.8</v>
      </c>
      <c r="I370" s="9">
        <v>166.5</v>
      </c>
      <c r="J370" s="9">
        <v>340.2</v>
      </c>
      <c r="K370" s="9">
        <v>219.8</v>
      </c>
      <c r="L370" s="9">
        <v>145.9</v>
      </c>
      <c r="M370" s="9">
        <v>199.1</v>
      </c>
      <c r="N370" s="9">
        <v>146.50000000000003</v>
      </c>
      <c r="O370" s="9">
        <v>381.8</v>
      </c>
      <c r="P370" s="9">
        <v>268.2</v>
      </c>
      <c r="Q370" s="9">
        <v>351.99999999999994</v>
      </c>
      <c r="R370" s="9">
        <v>76.599999999999994</v>
      </c>
      <c r="S370" s="9">
        <v>12.6</v>
      </c>
      <c r="T370" s="9">
        <v>349</v>
      </c>
      <c r="U370" s="9">
        <v>436.7</v>
      </c>
      <c r="V370" s="9">
        <v>210</v>
      </c>
      <c r="W370" s="9">
        <v>276.5</v>
      </c>
      <c r="X370" s="9">
        <v>144</v>
      </c>
      <c r="Y370" s="9">
        <v>193.9</v>
      </c>
      <c r="Z370" s="9">
        <v>449</v>
      </c>
      <c r="AA370" s="560">
        <v>576.20000000000016</v>
      </c>
      <c r="AB370" s="9">
        <v>451.6</v>
      </c>
      <c r="AN370" s="107" t="s">
        <v>162</v>
      </c>
      <c r="AR370" s="32">
        <f>SUM(AS370:BO370)</f>
        <v>32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480"/>
      <c r="BS370" s="28"/>
      <c r="BT370" s="56"/>
      <c r="BU370" s="482"/>
      <c r="BV370" s="482"/>
      <c r="BW370" s="482"/>
      <c r="BX370" s="482"/>
      <c r="BY370" s="482"/>
      <c r="BZ370" s="482"/>
      <c r="CA370" s="482"/>
      <c r="CB370" s="480"/>
      <c r="CE370" s="28"/>
      <c r="CF370" s="56"/>
      <c r="CG370" s="482"/>
      <c r="CH370" s="482"/>
      <c r="CI370" s="482"/>
      <c r="CJ370" s="482"/>
      <c r="CK370" s="482"/>
      <c r="CL370" s="482"/>
    </row>
    <row r="371" spans="1:90" ht="15.75">
      <c r="A371" s="107" t="s">
        <v>2201</v>
      </c>
      <c r="B371" s="3"/>
      <c r="C371" s="3"/>
      <c r="D371" s="32"/>
      <c r="E371" s="399">
        <f t="shared" si="1"/>
        <v>6122.2000000000007</v>
      </c>
      <c r="F371" s="9">
        <v>309.2</v>
      </c>
      <c r="G371" s="9">
        <v>494.7</v>
      </c>
      <c r="H371" s="9">
        <v>23.4</v>
      </c>
      <c r="I371" s="9">
        <v>0</v>
      </c>
      <c r="J371" s="9">
        <v>571.40000000000009</v>
      </c>
      <c r="K371" s="9">
        <v>131.5</v>
      </c>
      <c r="L371" s="9">
        <v>63.800000000000011</v>
      </c>
      <c r="M371" s="9">
        <v>292</v>
      </c>
      <c r="N371" s="9">
        <v>58.900000000000006</v>
      </c>
      <c r="O371" s="9">
        <v>268.5</v>
      </c>
      <c r="P371" s="9">
        <v>475</v>
      </c>
      <c r="Q371" s="9">
        <v>209.29999999999998</v>
      </c>
      <c r="R371" s="9">
        <v>24</v>
      </c>
      <c r="S371" s="9">
        <v>5.5</v>
      </c>
      <c r="T371" s="9">
        <v>458.9</v>
      </c>
      <c r="U371" s="9">
        <v>582.89999999999986</v>
      </c>
      <c r="V371" s="9">
        <v>169.5</v>
      </c>
      <c r="W371" s="9">
        <v>315.59999999999997</v>
      </c>
      <c r="X371" s="9">
        <v>286.60000000000002</v>
      </c>
      <c r="Y371" s="9">
        <v>371.7</v>
      </c>
      <c r="Z371" s="9">
        <v>456.5</v>
      </c>
      <c r="AA371" s="560">
        <v>15.3</v>
      </c>
      <c r="AB371" s="9">
        <v>538</v>
      </c>
      <c r="AN371" s="107" t="s">
        <v>2201</v>
      </c>
      <c r="AR371" s="32">
        <f>SUM(AS371:BO371)</f>
        <v>29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480"/>
      <c r="BS371" s="246"/>
      <c r="BT371" s="56"/>
      <c r="BU371" s="482"/>
      <c r="BV371" s="482"/>
      <c r="BW371" s="482"/>
      <c r="BX371" s="482"/>
      <c r="BY371" s="482"/>
      <c r="BZ371" s="482"/>
      <c r="CA371" s="482"/>
      <c r="CB371" s="480"/>
      <c r="CE371" s="246"/>
      <c r="CF371" s="56"/>
      <c r="CG371" s="482"/>
      <c r="CH371" s="482"/>
      <c r="CI371" s="482"/>
      <c r="CJ371" s="482"/>
      <c r="CK371" s="482"/>
      <c r="CL371" s="482"/>
    </row>
    <row r="372" spans="1:90" ht="15.75">
      <c r="A372" s="284" t="s">
        <v>3634</v>
      </c>
      <c r="B372" s="3"/>
      <c r="C372" s="3"/>
      <c r="D372" s="32"/>
      <c r="E372" s="399">
        <f t="shared" si="1"/>
        <v>7421.2999999999993</v>
      </c>
      <c r="F372" s="9">
        <v>258.39999999999998</v>
      </c>
      <c r="G372" s="9">
        <v>225.4</v>
      </c>
      <c r="H372" s="9">
        <v>15</v>
      </c>
      <c r="I372" s="9">
        <v>49.6</v>
      </c>
      <c r="J372" s="9">
        <v>362.40000000000003</v>
      </c>
      <c r="K372" s="9">
        <v>189.00000000000003</v>
      </c>
      <c r="L372" s="9">
        <v>71.5</v>
      </c>
      <c r="M372" s="9">
        <v>536.29999999999995</v>
      </c>
      <c r="N372" s="9">
        <v>131.69999999999999</v>
      </c>
      <c r="O372" s="9">
        <v>358</v>
      </c>
      <c r="P372" s="9">
        <v>512.4</v>
      </c>
      <c r="Q372" s="9">
        <v>508.30000000000007</v>
      </c>
      <c r="R372" s="9">
        <v>78.900000000000006</v>
      </c>
      <c r="S372" s="9">
        <v>21</v>
      </c>
      <c r="T372" s="9">
        <v>757.4</v>
      </c>
      <c r="U372" s="9">
        <v>354.8</v>
      </c>
      <c r="V372" s="9">
        <v>205</v>
      </c>
      <c r="W372" s="9">
        <v>462.5</v>
      </c>
      <c r="X372" s="9">
        <v>531.5</v>
      </c>
      <c r="Y372" s="9">
        <v>324</v>
      </c>
      <c r="Z372" s="9">
        <v>618.4</v>
      </c>
      <c r="AA372" s="560">
        <v>170.20000000000002</v>
      </c>
      <c r="AB372" s="9">
        <v>679.59999999999991</v>
      </c>
      <c r="AN372" s="284" t="s">
        <v>3634</v>
      </c>
      <c r="AR372" s="32">
        <f>SUM(AS372:BO372)</f>
        <v>29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480"/>
      <c r="BS372" s="28"/>
      <c r="BT372" s="56"/>
      <c r="BU372" s="482"/>
      <c r="BV372" s="482"/>
      <c r="BW372" s="482"/>
      <c r="BX372" s="482"/>
      <c r="BY372" s="482"/>
      <c r="BZ372" s="482"/>
      <c r="CA372" s="482"/>
      <c r="CB372" s="480"/>
      <c r="CE372" s="28"/>
      <c r="CF372" s="56"/>
      <c r="CG372" s="482"/>
      <c r="CH372" s="482"/>
      <c r="CI372" s="482"/>
      <c r="CJ372" s="482"/>
      <c r="CK372" s="482"/>
      <c r="CL372" s="482"/>
    </row>
    <row r="373" spans="1:90" ht="15.75">
      <c r="A373" s="107" t="s">
        <v>2720</v>
      </c>
      <c r="B373" s="3"/>
      <c r="C373" s="3"/>
      <c r="D373" s="32"/>
      <c r="E373" s="399">
        <f t="shared" si="1"/>
        <v>7885.1</v>
      </c>
      <c r="F373" s="9">
        <v>480.4</v>
      </c>
      <c r="G373" s="9">
        <v>241.3</v>
      </c>
      <c r="H373" s="9">
        <v>150</v>
      </c>
      <c r="I373" s="9">
        <v>39</v>
      </c>
      <c r="J373" s="9">
        <v>908.8</v>
      </c>
      <c r="K373" s="9">
        <v>300.49999999999994</v>
      </c>
      <c r="L373" s="9">
        <v>83.4</v>
      </c>
      <c r="M373" s="9">
        <v>275</v>
      </c>
      <c r="N373" s="9">
        <v>64.5</v>
      </c>
      <c r="O373" s="9">
        <v>396.3</v>
      </c>
      <c r="P373" s="9">
        <v>417.40000000000003</v>
      </c>
      <c r="Q373" s="9">
        <v>915.5</v>
      </c>
      <c r="R373" s="9">
        <v>0</v>
      </c>
      <c r="S373" s="9">
        <v>49.500000000000007</v>
      </c>
      <c r="T373" s="9">
        <v>306.29999999999995</v>
      </c>
      <c r="U373" s="9">
        <v>1011</v>
      </c>
      <c r="V373" s="9">
        <v>165.5</v>
      </c>
      <c r="W373" s="9">
        <v>138.6</v>
      </c>
      <c r="X373" s="9">
        <v>226.4</v>
      </c>
      <c r="Y373" s="9">
        <v>238</v>
      </c>
      <c r="Z373" s="9">
        <v>382.7</v>
      </c>
      <c r="AA373" s="560">
        <v>536.9</v>
      </c>
      <c r="AB373" s="9">
        <v>558.1</v>
      </c>
      <c r="AN373" s="107" t="s">
        <v>2720</v>
      </c>
      <c r="AR373" s="32">
        <f>SUM(AS373:BO373)</f>
        <v>40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480"/>
      <c r="BS373" s="28"/>
      <c r="BT373" s="56"/>
      <c r="BU373" s="482"/>
      <c r="BV373" s="482"/>
      <c r="BW373" s="482"/>
      <c r="BX373" s="482"/>
      <c r="BY373" s="482"/>
      <c r="BZ373" s="482"/>
      <c r="CA373" s="482"/>
      <c r="CB373" s="480"/>
      <c r="CE373" s="28"/>
      <c r="CF373" s="56"/>
      <c r="CG373" s="482"/>
      <c r="CH373" s="482"/>
      <c r="CI373" s="482"/>
      <c r="CJ373" s="482"/>
      <c r="CK373" s="482"/>
      <c r="CL373" s="482"/>
    </row>
    <row r="374" spans="1:90" ht="15.75">
      <c r="A374" s="107" t="s">
        <v>2220</v>
      </c>
      <c r="B374" s="3"/>
      <c r="C374" s="3"/>
      <c r="D374" s="32"/>
      <c r="E374" s="399">
        <f t="shared" si="1"/>
        <v>6053.5</v>
      </c>
      <c r="F374" s="9">
        <v>202.7</v>
      </c>
      <c r="G374" s="9">
        <v>205</v>
      </c>
      <c r="H374" s="9">
        <v>75.400000000000006</v>
      </c>
      <c r="I374" s="9">
        <v>109.9</v>
      </c>
      <c r="J374" s="9">
        <v>350.9</v>
      </c>
      <c r="K374" s="9">
        <v>128.20000000000002</v>
      </c>
      <c r="L374" s="9">
        <v>66.699999999999989</v>
      </c>
      <c r="M374" s="9">
        <v>263</v>
      </c>
      <c r="N374" s="9">
        <v>133.1</v>
      </c>
      <c r="O374" s="9">
        <v>429</v>
      </c>
      <c r="P374" s="9">
        <v>493.3</v>
      </c>
      <c r="Q374" s="9">
        <v>462.80000000000007</v>
      </c>
      <c r="R374" s="9">
        <v>26</v>
      </c>
      <c r="S374" s="9">
        <v>22.5</v>
      </c>
      <c r="T374" s="9">
        <v>497.7</v>
      </c>
      <c r="U374" s="9">
        <v>238.09999999999997</v>
      </c>
      <c r="V374" s="9">
        <v>45.5</v>
      </c>
      <c r="W374" s="9">
        <v>243.20000000000002</v>
      </c>
      <c r="X374" s="9">
        <v>212.5</v>
      </c>
      <c r="Y374" s="9">
        <v>414.6</v>
      </c>
      <c r="Z374" s="9">
        <v>475.4</v>
      </c>
      <c r="AA374" s="560">
        <v>312.8</v>
      </c>
      <c r="AB374" s="9">
        <v>645.20000000000005</v>
      </c>
      <c r="AN374" s="107" t="s">
        <v>2220</v>
      </c>
      <c r="AR374" s="32">
        <f>SUM(AS374:BO374)</f>
        <v>39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480"/>
      <c r="BS374" s="246"/>
      <c r="BT374" s="56"/>
      <c r="BU374" s="482"/>
      <c r="BV374" s="482"/>
      <c r="BW374" s="482"/>
      <c r="BX374" s="482"/>
      <c r="BY374" s="482"/>
      <c r="BZ374" s="482"/>
      <c r="CA374" s="482"/>
      <c r="CB374" s="480"/>
      <c r="CE374" s="246"/>
      <c r="CF374" s="56"/>
      <c r="CG374" s="482"/>
      <c r="CH374" s="482"/>
      <c r="CI374" s="482"/>
      <c r="CJ374" s="482"/>
      <c r="CK374" s="482"/>
      <c r="CL374" s="482"/>
    </row>
    <row r="375" spans="1:90" ht="15.75">
      <c r="A375" s="107" t="s">
        <v>2712</v>
      </c>
      <c r="B375" s="3"/>
      <c r="C375" s="3"/>
      <c r="D375" s="32"/>
      <c r="E375" s="399">
        <f t="shared" si="1"/>
        <v>7616.7999999999993</v>
      </c>
      <c r="F375" s="9">
        <v>291.8</v>
      </c>
      <c r="G375" s="9">
        <v>126.5</v>
      </c>
      <c r="H375" s="9">
        <v>89.1</v>
      </c>
      <c r="I375" s="9">
        <v>48.599999999999994</v>
      </c>
      <c r="J375" s="9">
        <v>612.59999999999991</v>
      </c>
      <c r="K375" s="9">
        <v>153.29999999999998</v>
      </c>
      <c r="L375" s="9">
        <v>54.099999999999994</v>
      </c>
      <c r="M375" s="9">
        <v>273</v>
      </c>
      <c r="N375" s="9">
        <v>118.2</v>
      </c>
      <c r="O375" s="9">
        <v>354.2</v>
      </c>
      <c r="P375" s="9">
        <v>340.09999999999997</v>
      </c>
      <c r="Q375" s="9">
        <v>904.69999999999993</v>
      </c>
      <c r="R375" s="9">
        <v>0</v>
      </c>
      <c r="S375" s="9">
        <v>0</v>
      </c>
      <c r="T375" s="9">
        <v>583.4</v>
      </c>
      <c r="U375" s="9">
        <v>685.8</v>
      </c>
      <c r="V375" s="9">
        <v>351</v>
      </c>
      <c r="W375" s="9">
        <v>414.7</v>
      </c>
      <c r="X375" s="9">
        <v>325.5</v>
      </c>
      <c r="Y375" s="9">
        <v>301.5</v>
      </c>
      <c r="Z375" s="9">
        <v>576</v>
      </c>
      <c r="AA375" s="560">
        <v>436</v>
      </c>
      <c r="AB375" s="9">
        <v>576.70000000000005</v>
      </c>
      <c r="AN375" s="107" t="s">
        <v>2712</v>
      </c>
      <c r="AR375" s="32">
        <f>SUM(AS375:BO375)</f>
        <v>36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480"/>
      <c r="BS375" s="28"/>
      <c r="BT375" s="56"/>
      <c r="BU375" s="482"/>
      <c r="BV375" s="482"/>
      <c r="BW375" s="482"/>
      <c r="BX375" s="482"/>
      <c r="BY375" s="482"/>
      <c r="BZ375" s="482"/>
      <c r="CA375" s="482"/>
      <c r="CB375" s="480"/>
      <c r="CE375" s="28"/>
      <c r="CF375" s="56"/>
      <c r="CG375" s="482"/>
      <c r="CH375" s="482"/>
      <c r="CI375" s="482"/>
      <c r="CJ375" s="482"/>
      <c r="CK375" s="482"/>
      <c r="CL375" s="482"/>
    </row>
    <row r="376" spans="1:90" ht="15.75">
      <c r="A376" s="284" t="s">
        <v>3635</v>
      </c>
      <c r="B376" s="3"/>
      <c r="C376" s="3"/>
      <c r="D376" s="32"/>
      <c r="E376" s="399">
        <f t="shared" si="1"/>
        <v>7480.8</v>
      </c>
      <c r="F376" s="9">
        <v>298.5</v>
      </c>
      <c r="G376" s="9">
        <v>237.5</v>
      </c>
      <c r="H376" s="9">
        <v>106.99999999999999</v>
      </c>
      <c r="I376" s="9">
        <v>79.600000000000009</v>
      </c>
      <c r="J376" s="9">
        <v>622.35</v>
      </c>
      <c r="K376" s="9">
        <v>134.9</v>
      </c>
      <c r="L376" s="9">
        <v>15.400000000000002</v>
      </c>
      <c r="M376" s="9">
        <v>284.7</v>
      </c>
      <c r="N376" s="9">
        <v>180.9</v>
      </c>
      <c r="O376" s="9">
        <v>392.4</v>
      </c>
      <c r="P376" s="9">
        <v>155.1</v>
      </c>
      <c r="Q376" s="9">
        <v>1039.2</v>
      </c>
      <c r="R376" s="9">
        <v>16.5</v>
      </c>
      <c r="S376" s="9">
        <v>0</v>
      </c>
      <c r="T376" s="9">
        <v>638.74999999999989</v>
      </c>
      <c r="U376" s="9">
        <v>738.3</v>
      </c>
      <c r="V376" s="9">
        <v>228.2</v>
      </c>
      <c r="W376" s="9">
        <v>299.10000000000002</v>
      </c>
      <c r="X376" s="9">
        <v>381.5</v>
      </c>
      <c r="Y376" s="9">
        <v>276.7</v>
      </c>
      <c r="Z376" s="9">
        <v>558</v>
      </c>
      <c r="AA376" s="560">
        <v>338.7</v>
      </c>
      <c r="AB376" s="9">
        <v>457.5</v>
      </c>
      <c r="AN376" s="284" t="s">
        <v>3635</v>
      </c>
      <c r="AR376" s="32">
        <f>SUM(AS376:BO376)</f>
        <v>41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480"/>
      <c r="BS376" s="28"/>
      <c r="BT376" s="56"/>
      <c r="BU376" s="482"/>
      <c r="BV376" s="482"/>
      <c r="BW376" s="482"/>
      <c r="BX376" s="482"/>
      <c r="BY376" s="482"/>
      <c r="BZ376" s="482"/>
      <c r="CA376" s="482"/>
      <c r="CB376" s="480"/>
      <c r="CE376" s="28"/>
      <c r="CF376" s="56"/>
      <c r="CG376" s="482"/>
      <c r="CH376" s="482"/>
      <c r="CI376" s="482"/>
      <c r="CJ376" s="482"/>
      <c r="CK376" s="482"/>
      <c r="CL376" s="482"/>
    </row>
    <row r="377" spans="1:90" ht="15.75">
      <c r="A377" s="107" t="s">
        <v>2200</v>
      </c>
      <c r="B377" s="3"/>
      <c r="C377" s="3"/>
      <c r="D377" s="32"/>
      <c r="E377" s="399">
        <f t="shared" si="1"/>
        <v>6934.5000000000009</v>
      </c>
      <c r="F377" s="9">
        <v>90.2</v>
      </c>
      <c r="G377" s="9">
        <v>25.700000000000003</v>
      </c>
      <c r="H377" s="9">
        <v>39.599999999999994</v>
      </c>
      <c r="I377" s="9">
        <v>68.7</v>
      </c>
      <c r="J377" s="9">
        <v>654.35</v>
      </c>
      <c r="K377" s="9">
        <v>50.400000000000006</v>
      </c>
      <c r="L377" s="9">
        <v>84.399999999999991</v>
      </c>
      <c r="M377" s="9">
        <v>292.5</v>
      </c>
      <c r="N377" s="9">
        <v>118.9</v>
      </c>
      <c r="O377" s="9">
        <v>495.70000000000005</v>
      </c>
      <c r="P377" s="9">
        <v>406.09999999999997</v>
      </c>
      <c r="Q377" s="9">
        <v>922.50000000000011</v>
      </c>
      <c r="R377" s="9">
        <v>42.1</v>
      </c>
      <c r="S377" s="9">
        <v>4.8</v>
      </c>
      <c r="T377" s="9">
        <v>607.25</v>
      </c>
      <c r="U377" s="9">
        <v>709.09999999999991</v>
      </c>
      <c r="V377" s="9">
        <v>141.5</v>
      </c>
      <c r="W377" s="9">
        <v>474.3</v>
      </c>
      <c r="X377" s="9">
        <v>321.5</v>
      </c>
      <c r="Y377" s="9">
        <v>255.79999999999998</v>
      </c>
      <c r="Z377" s="9">
        <v>569.70000000000005</v>
      </c>
      <c r="AA377" s="560">
        <v>35.299999999999997</v>
      </c>
      <c r="AB377" s="9">
        <v>524.1</v>
      </c>
      <c r="AN377" s="107" t="s">
        <v>2200</v>
      </c>
      <c r="AR377" s="32">
        <f t="shared" ref="AR377:AR407" si="2">SUM(AS377:BS377)</f>
        <v>33</v>
      </c>
      <c r="AS377" s="514">
        <v>0</v>
      </c>
      <c r="AT377" s="514">
        <v>0</v>
      </c>
      <c r="AU377" s="514">
        <v>0</v>
      </c>
      <c r="AV377" s="514">
        <v>0</v>
      </c>
      <c r="AW377" s="514">
        <v>2</v>
      </c>
      <c r="AX377" s="514">
        <v>0</v>
      </c>
      <c r="AY377" s="514">
        <v>3</v>
      </c>
      <c r="AZ377" s="514">
        <v>3</v>
      </c>
      <c r="BA377" s="514">
        <v>0</v>
      </c>
      <c r="BB377" s="514">
        <v>3</v>
      </c>
      <c r="BC377" s="514">
        <v>2</v>
      </c>
      <c r="BD377" s="56">
        <v>3</v>
      </c>
      <c r="BE377" s="514">
        <v>3</v>
      </c>
      <c r="BF377" s="56">
        <v>0</v>
      </c>
      <c r="BG377" s="56">
        <v>3</v>
      </c>
      <c r="BH377" s="514">
        <v>0</v>
      </c>
      <c r="BI377" s="56">
        <v>3</v>
      </c>
      <c r="BJ377" s="56">
        <v>1</v>
      </c>
      <c r="BK377" s="56">
        <v>0</v>
      </c>
      <c r="BL377" s="514">
        <v>3</v>
      </c>
      <c r="BM377" s="56">
        <v>3</v>
      </c>
      <c r="BN377" s="514">
        <v>0</v>
      </c>
      <c r="BO377" s="56">
        <v>1</v>
      </c>
      <c r="BP377" s="480"/>
      <c r="BQ377" s="482"/>
      <c r="BR377" s="482"/>
      <c r="BS377" s="241"/>
      <c r="BT377" s="514"/>
      <c r="BU377" s="482"/>
      <c r="BV377" s="38"/>
      <c r="BW377" s="38"/>
      <c r="BX377" s="38"/>
      <c r="BY377" s="38"/>
      <c r="BZ377" s="38"/>
      <c r="CA377" s="482"/>
      <c r="CB377" s="480"/>
      <c r="CC377" s="482"/>
      <c r="CD377" s="482"/>
      <c r="CE377" s="246"/>
      <c r="CF377" s="56"/>
      <c r="CG377" s="38"/>
      <c r="CH377" s="38"/>
      <c r="CI377" s="38"/>
      <c r="CJ377" s="38"/>
      <c r="CK377" s="38"/>
      <c r="CL377" s="38"/>
    </row>
    <row r="378" spans="1:90" ht="15.75">
      <c r="A378" s="284" t="s">
        <v>3636</v>
      </c>
      <c r="B378" s="3"/>
      <c r="C378" s="3"/>
      <c r="D378" s="32"/>
      <c r="E378" s="399">
        <f t="shared" si="1"/>
        <v>7111.4000000000005</v>
      </c>
      <c r="F378" s="9">
        <v>152.49999999999997</v>
      </c>
      <c r="G378" s="9">
        <v>178.7</v>
      </c>
      <c r="H378" s="9">
        <v>169.3</v>
      </c>
      <c r="I378" s="9">
        <v>40.1</v>
      </c>
      <c r="J378" s="9">
        <v>610.35</v>
      </c>
      <c r="K378" s="9">
        <v>172.6</v>
      </c>
      <c r="L378" s="9">
        <v>62</v>
      </c>
      <c r="M378" s="9">
        <v>173.5</v>
      </c>
      <c r="N378" s="9">
        <v>100.6</v>
      </c>
      <c r="O378" s="9">
        <v>345.6</v>
      </c>
      <c r="P378" s="9">
        <v>599.79999999999995</v>
      </c>
      <c r="Q378" s="9">
        <v>726.80000000000007</v>
      </c>
      <c r="R378" s="9">
        <v>26.299999999999997</v>
      </c>
      <c r="S378" s="9">
        <v>0</v>
      </c>
      <c r="T378" s="9">
        <v>492.15</v>
      </c>
      <c r="U378" s="9">
        <v>570.5</v>
      </c>
      <c r="V378" s="9">
        <v>135</v>
      </c>
      <c r="W378" s="9">
        <v>320.60000000000002</v>
      </c>
      <c r="X378" s="9">
        <v>453.6</v>
      </c>
      <c r="Y378" s="9">
        <v>267.69999999999993</v>
      </c>
      <c r="Z378" s="9">
        <v>536.6</v>
      </c>
      <c r="AA378" s="560">
        <v>464.1</v>
      </c>
      <c r="AB378" s="9">
        <v>513</v>
      </c>
      <c r="AN378" s="284" t="s">
        <v>3636</v>
      </c>
      <c r="AR378" s="32">
        <f t="shared" si="2"/>
        <v>31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480"/>
      <c r="BS378" s="28"/>
      <c r="BT378" s="56"/>
      <c r="BU378" s="316"/>
      <c r="CA378" s="316"/>
      <c r="CB378" s="480"/>
      <c r="CE378" s="28"/>
      <c r="CF378" s="56"/>
    </row>
    <row r="379" spans="1:90" ht="15.75">
      <c r="A379" s="107" t="s">
        <v>2734</v>
      </c>
      <c r="B379" s="3"/>
      <c r="C379" s="3"/>
      <c r="D379" s="32"/>
      <c r="E379" s="399">
        <f t="shared" si="1"/>
        <v>6602.3</v>
      </c>
      <c r="F379" s="9">
        <v>330.3</v>
      </c>
      <c r="G379" s="9">
        <v>331.7</v>
      </c>
      <c r="H379" s="9">
        <v>103.6</v>
      </c>
      <c r="I379" s="9">
        <v>29.8</v>
      </c>
      <c r="J379" s="9">
        <v>595.4</v>
      </c>
      <c r="K379" s="9">
        <v>229.20000000000002</v>
      </c>
      <c r="L379" s="9">
        <v>0</v>
      </c>
      <c r="M379" s="9">
        <v>332</v>
      </c>
      <c r="N379" s="9">
        <v>46.5</v>
      </c>
      <c r="O379" s="9">
        <v>277.39999999999998</v>
      </c>
      <c r="P379" s="9">
        <v>372.20000000000005</v>
      </c>
      <c r="Q379" s="9">
        <v>237.99999999999997</v>
      </c>
      <c r="R379" s="9">
        <v>76.400000000000006</v>
      </c>
      <c r="S379" s="9">
        <v>66.5</v>
      </c>
      <c r="T379" s="9">
        <v>391.9</v>
      </c>
      <c r="U379" s="9">
        <v>397.9</v>
      </c>
      <c r="V379" s="9">
        <v>215.4</v>
      </c>
      <c r="W379" s="9">
        <v>362.40000000000003</v>
      </c>
      <c r="X379" s="9">
        <v>334.8</v>
      </c>
      <c r="Y379" s="9">
        <v>266.5</v>
      </c>
      <c r="Z379" s="9">
        <v>587.09999999999991</v>
      </c>
      <c r="AA379" s="560">
        <v>408.7</v>
      </c>
      <c r="AB379" s="9">
        <v>608.6</v>
      </c>
      <c r="AN379" s="107" t="s">
        <v>2734</v>
      </c>
      <c r="AR379" s="32">
        <f t="shared" si="2"/>
        <v>33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480"/>
      <c r="BS379" s="246"/>
      <c r="BT379" s="56"/>
      <c r="BU379" s="256"/>
      <c r="CA379" s="256"/>
      <c r="CB379" s="480"/>
      <c r="CE379" s="246"/>
      <c r="CF379" s="56"/>
    </row>
    <row r="380" spans="1:90" ht="15.75">
      <c r="A380" s="107" t="s">
        <v>704</v>
      </c>
      <c r="B380" s="3"/>
      <c r="C380" s="3"/>
      <c r="D380" s="32"/>
      <c r="E380" s="399">
        <f t="shared" si="1"/>
        <v>7594.1</v>
      </c>
      <c r="F380" s="9">
        <v>444.4</v>
      </c>
      <c r="G380" s="9">
        <v>127.5</v>
      </c>
      <c r="H380" s="9">
        <v>93.2</v>
      </c>
      <c r="I380" s="9">
        <v>90.600000000000009</v>
      </c>
      <c r="J380" s="9">
        <v>412</v>
      </c>
      <c r="K380" s="9">
        <v>320.40000000000003</v>
      </c>
      <c r="L380" s="9">
        <v>20.200000000000003</v>
      </c>
      <c r="M380" s="9">
        <v>349.59999999999997</v>
      </c>
      <c r="N380" s="9">
        <v>126.4</v>
      </c>
      <c r="O380" s="9">
        <v>282.3</v>
      </c>
      <c r="P380" s="9">
        <v>488.80000000000007</v>
      </c>
      <c r="Q380" s="9">
        <v>880</v>
      </c>
      <c r="R380" s="9">
        <v>14.3</v>
      </c>
      <c r="S380" s="9">
        <v>16.5</v>
      </c>
      <c r="T380" s="9">
        <v>422.2</v>
      </c>
      <c r="U380" s="9">
        <v>952.99999999999989</v>
      </c>
      <c r="V380" s="9">
        <v>130</v>
      </c>
      <c r="W380" s="9">
        <v>322.5</v>
      </c>
      <c r="X380" s="9">
        <v>259</v>
      </c>
      <c r="Y380" s="9">
        <v>378.8</v>
      </c>
      <c r="Z380" s="9">
        <v>509.7</v>
      </c>
      <c r="AA380" s="560">
        <v>454.2</v>
      </c>
      <c r="AB380" s="9">
        <v>498.5</v>
      </c>
      <c r="AN380" s="107" t="s">
        <v>704</v>
      </c>
      <c r="AR380" s="32">
        <f t="shared" si="2"/>
        <v>44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480"/>
      <c r="BS380" s="246"/>
      <c r="BT380" s="56"/>
      <c r="BU380" s="464"/>
      <c r="BV380" s="464"/>
      <c r="BW380" s="464"/>
      <c r="BX380" s="464"/>
      <c r="BY380" s="464"/>
      <c r="BZ380" s="464"/>
      <c r="CA380" s="464"/>
      <c r="CB380" s="480"/>
      <c r="CE380" s="246"/>
      <c r="CF380" s="56"/>
      <c r="CG380" s="464"/>
      <c r="CH380" s="464"/>
      <c r="CI380" s="464"/>
      <c r="CJ380" s="464"/>
      <c r="CK380" s="464"/>
      <c r="CL380" s="464"/>
    </row>
    <row r="381" spans="1:90" ht="15.75">
      <c r="A381" s="107" t="s">
        <v>2733</v>
      </c>
      <c r="B381" s="3"/>
      <c r="C381" s="3"/>
      <c r="D381" s="32"/>
      <c r="E381" s="399">
        <f t="shared" si="1"/>
        <v>6562.2000000000007</v>
      </c>
      <c r="F381" s="9">
        <v>400.7</v>
      </c>
      <c r="G381" s="9">
        <v>172.5</v>
      </c>
      <c r="H381" s="9">
        <v>74.3</v>
      </c>
      <c r="I381" s="9">
        <v>78.900000000000006</v>
      </c>
      <c r="J381" s="9">
        <v>840.49999999999989</v>
      </c>
      <c r="K381" s="9">
        <v>67.600000000000009</v>
      </c>
      <c r="L381" s="9">
        <v>80.8</v>
      </c>
      <c r="M381" s="9">
        <v>64.399999999999991</v>
      </c>
      <c r="N381" s="9">
        <v>16.5</v>
      </c>
      <c r="O381" s="9">
        <v>234</v>
      </c>
      <c r="P381" s="9">
        <v>579.4</v>
      </c>
      <c r="Q381" s="9">
        <v>521.29999999999995</v>
      </c>
      <c r="R381" s="9">
        <v>23</v>
      </c>
      <c r="S381" s="9">
        <v>58.3</v>
      </c>
      <c r="T381" s="9">
        <v>518.1</v>
      </c>
      <c r="U381" s="9">
        <v>347.90000000000003</v>
      </c>
      <c r="V381" s="9">
        <v>252.5</v>
      </c>
      <c r="W381" s="9">
        <v>393.3</v>
      </c>
      <c r="X381" s="9">
        <v>240.1</v>
      </c>
      <c r="Y381" s="9">
        <v>259.60000000000002</v>
      </c>
      <c r="Z381" s="9">
        <v>565.30000000000007</v>
      </c>
      <c r="AA381" s="560">
        <v>198.99999999999997</v>
      </c>
      <c r="AB381" s="9">
        <v>574.20000000000005</v>
      </c>
      <c r="AN381" s="107" t="s">
        <v>2733</v>
      </c>
      <c r="AR381" s="32">
        <f t="shared" si="2"/>
        <v>43</v>
      </c>
      <c r="AS381" s="514">
        <v>3</v>
      </c>
      <c r="AT381" s="514">
        <v>3</v>
      </c>
      <c r="AU381" s="514">
        <v>2</v>
      </c>
      <c r="AV381" s="514">
        <v>1</v>
      </c>
      <c r="AW381" s="514">
        <v>3</v>
      </c>
      <c r="AX381" s="514">
        <v>1</v>
      </c>
      <c r="AY381" s="514">
        <v>3</v>
      </c>
      <c r="AZ381" s="514">
        <v>0</v>
      </c>
      <c r="BA381" s="514">
        <v>0</v>
      </c>
      <c r="BB381" s="514">
        <v>1</v>
      </c>
      <c r="BC381" s="514">
        <v>3</v>
      </c>
      <c r="BD381" s="56">
        <v>3</v>
      </c>
      <c r="BE381" s="514">
        <v>3</v>
      </c>
      <c r="BF381" s="56">
        <v>3</v>
      </c>
      <c r="BG381" s="56">
        <v>3</v>
      </c>
      <c r="BH381" s="514">
        <v>0</v>
      </c>
      <c r="BI381" s="56">
        <v>3</v>
      </c>
      <c r="BJ381" s="56">
        <v>3</v>
      </c>
      <c r="BK381" s="56">
        <v>1</v>
      </c>
      <c r="BL381" s="514">
        <v>0</v>
      </c>
      <c r="BM381" s="56">
        <v>2</v>
      </c>
      <c r="BN381" s="514">
        <v>0</v>
      </c>
      <c r="BO381" s="56">
        <v>2</v>
      </c>
      <c r="BP381" s="480"/>
      <c r="BQ381" s="482"/>
      <c r="BR381" s="482"/>
      <c r="BS381" s="241"/>
      <c r="BT381" s="514"/>
      <c r="CB381" s="480"/>
      <c r="CC381" s="482"/>
      <c r="CD381" s="482"/>
      <c r="CE381" s="246"/>
      <c r="CF381" s="56"/>
    </row>
    <row r="382" spans="1:90" ht="15.75">
      <c r="A382" s="285" t="s">
        <v>2325</v>
      </c>
      <c r="B382" s="3"/>
      <c r="C382" s="3"/>
      <c r="D382" s="32"/>
      <c r="E382" s="399">
        <f t="shared" si="1"/>
        <v>7507.9</v>
      </c>
      <c r="F382" s="9">
        <v>233.99999999999997</v>
      </c>
      <c r="G382" s="9">
        <v>339.7</v>
      </c>
      <c r="H382" s="9">
        <v>161.60000000000002</v>
      </c>
      <c r="I382" s="9">
        <v>71.5</v>
      </c>
      <c r="J382" s="9">
        <v>965.59999999999991</v>
      </c>
      <c r="K382" s="9">
        <v>279</v>
      </c>
      <c r="L382" s="9">
        <v>19.5</v>
      </c>
      <c r="M382" s="9">
        <v>281</v>
      </c>
      <c r="N382" s="9">
        <v>117.4</v>
      </c>
      <c r="O382" s="9">
        <v>240</v>
      </c>
      <c r="P382" s="9">
        <v>778.9</v>
      </c>
      <c r="Q382" s="9">
        <v>553.49999999999989</v>
      </c>
      <c r="R382" s="9">
        <v>24</v>
      </c>
      <c r="S382" s="9">
        <v>0</v>
      </c>
      <c r="T382" s="9">
        <v>441.6</v>
      </c>
      <c r="U382" s="9">
        <v>522.80000000000007</v>
      </c>
      <c r="V382" s="9">
        <v>156.5</v>
      </c>
      <c r="W382" s="9">
        <v>219.4</v>
      </c>
      <c r="X382" s="9">
        <v>321.5</v>
      </c>
      <c r="Y382" s="9">
        <v>444.5</v>
      </c>
      <c r="Z382" s="9">
        <v>426.9</v>
      </c>
      <c r="AA382" s="560">
        <v>463.1</v>
      </c>
      <c r="AB382" s="9">
        <v>445.9</v>
      </c>
      <c r="AN382" s="285" t="s">
        <v>2325</v>
      </c>
      <c r="AR382" s="32">
        <f t="shared" si="2"/>
        <v>35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480"/>
      <c r="BS382" s="246"/>
      <c r="BT382" s="56"/>
      <c r="CB382" s="480"/>
      <c r="CE382" s="246"/>
      <c r="CF382" s="56"/>
    </row>
    <row r="383" spans="1:90" ht="15.75">
      <c r="A383" s="107" t="s">
        <v>3637</v>
      </c>
      <c r="B383" s="3"/>
      <c r="C383" s="3"/>
      <c r="D383" s="32"/>
      <c r="E383" s="399">
        <f t="shared" si="1"/>
        <v>7433.7999999999984</v>
      </c>
      <c r="F383" s="9">
        <v>205.70000000000002</v>
      </c>
      <c r="G383" s="9">
        <v>232.5</v>
      </c>
      <c r="H383" s="9">
        <v>162.69999999999999</v>
      </c>
      <c r="I383" s="9">
        <v>17.600000000000001</v>
      </c>
      <c r="J383" s="9">
        <v>948.49999999999989</v>
      </c>
      <c r="K383" s="9">
        <v>240.09999999999997</v>
      </c>
      <c r="L383" s="9">
        <v>91.4</v>
      </c>
      <c r="M383" s="9">
        <v>314</v>
      </c>
      <c r="N383" s="9">
        <v>71.5</v>
      </c>
      <c r="O383" s="9">
        <v>394.3</v>
      </c>
      <c r="P383" s="9">
        <v>600.80000000000007</v>
      </c>
      <c r="Q383" s="9">
        <v>671.20000000000016</v>
      </c>
      <c r="R383" s="9">
        <v>57.2</v>
      </c>
      <c r="S383" s="9">
        <v>45.5</v>
      </c>
      <c r="T383" s="9">
        <v>289.5</v>
      </c>
      <c r="U383" s="9">
        <v>760.59999999999991</v>
      </c>
      <c r="V383" s="9">
        <v>326.89999999999998</v>
      </c>
      <c r="W383" s="9">
        <v>169.2</v>
      </c>
      <c r="X383" s="9">
        <v>187.9</v>
      </c>
      <c r="Y383" s="9">
        <v>194.20000000000002</v>
      </c>
      <c r="Z383" s="9">
        <v>436.90000000000003</v>
      </c>
      <c r="AA383" s="560">
        <v>489.2</v>
      </c>
      <c r="AB383" s="9">
        <v>526.4</v>
      </c>
      <c r="AN383" s="107" t="s">
        <v>3637</v>
      </c>
      <c r="AR383" s="32">
        <f t="shared" si="2"/>
        <v>34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480"/>
      <c r="BS383" s="28"/>
      <c r="BT383" s="56"/>
      <c r="CB383" s="480"/>
      <c r="CE383" s="28"/>
      <c r="CF383" s="56"/>
    </row>
    <row r="384" spans="1:90" ht="15.75">
      <c r="A384" s="107" t="s">
        <v>2716</v>
      </c>
      <c r="B384" s="3"/>
      <c r="C384" s="3"/>
      <c r="D384" s="32"/>
      <c r="E384" s="399">
        <f t="shared" si="1"/>
        <v>6986.8</v>
      </c>
      <c r="F384" s="9">
        <v>509.8</v>
      </c>
      <c r="G384" s="9">
        <v>298.39999999999998</v>
      </c>
      <c r="H384" s="9">
        <v>144.70000000000002</v>
      </c>
      <c r="I384" s="9">
        <v>130.4</v>
      </c>
      <c r="J384" s="9">
        <v>409.30000000000007</v>
      </c>
      <c r="K384" s="9">
        <v>183.79999999999998</v>
      </c>
      <c r="L384" s="9">
        <v>104.19999999999999</v>
      </c>
      <c r="M384" s="9">
        <v>265.3</v>
      </c>
      <c r="N384" s="9">
        <v>56</v>
      </c>
      <c r="O384" s="9">
        <v>258.2</v>
      </c>
      <c r="P384" s="9">
        <v>407.3</v>
      </c>
      <c r="Q384" s="9">
        <v>577.6</v>
      </c>
      <c r="R384" s="9">
        <v>15.6</v>
      </c>
      <c r="S384" s="9">
        <v>21</v>
      </c>
      <c r="T384" s="9">
        <v>513</v>
      </c>
      <c r="U384" s="9">
        <v>916.59999999999991</v>
      </c>
      <c r="V384" s="9">
        <v>38.5</v>
      </c>
      <c r="W384" s="9">
        <v>390.7</v>
      </c>
      <c r="X384" s="9">
        <v>215.7</v>
      </c>
      <c r="Y384" s="9">
        <v>154.30000000000001</v>
      </c>
      <c r="Z384" s="9">
        <v>517.9</v>
      </c>
      <c r="AA384" s="560">
        <v>285.90000000000003</v>
      </c>
      <c r="AB384" s="9">
        <v>572.6</v>
      </c>
      <c r="AN384" s="107" t="s">
        <v>2716</v>
      </c>
      <c r="AR384" s="32">
        <f t="shared" si="2"/>
        <v>43</v>
      </c>
      <c r="AS384" s="514">
        <v>3</v>
      </c>
      <c r="AT384" s="514">
        <v>3</v>
      </c>
      <c r="AU384" s="514">
        <v>3</v>
      </c>
      <c r="AV384" s="514">
        <v>3</v>
      </c>
      <c r="AW384" s="514">
        <v>2</v>
      </c>
      <c r="AX384" s="514">
        <v>0</v>
      </c>
      <c r="AY384" s="514">
        <v>3</v>
      </c>
      <c r="AZ384" s="514">
        <v>3</v>
      </c>
      <c r="BA384" s="514">
        <v>0</v>
      </c>
      <c r="BB384" s="514">
        <v>0</v>
      </c>
      <c r="BC384" s="514">
        <v>3</v>
      </c>
      <c r="BD384" s="56">
        <v>3</v>
      </c>
      <c r="BE384" s="514">
        <v>2</v>
      </c>
      <c r="BF384" s="56">
        <v>3</v>
      </c>
      <c r="BG384" s="56">
        <v>3</v>
      </c>
      <c r="BH384" s="514">
        <v>3</v>
      </c>
      <c r="BI384" s="56">
        <v>0</v>
      </c>
      <c r="BJ384" s="56">
        <v>1</v>
      </c>
      <c r="BK384" s="56">
        <v>0</v>
      </c>
      <c r="BL384" s="514">
        <v>2</v>
      </c>
      <c r="BM384" s="56">
        <v>2</v>
      </c>
      <c r="BN384" s="514">
        <v>0</v>
      </c>
      <c r="BO384" s="56">
        <v>1</v>
      </c>
      <c r="BP384" s="480"/>
      <c r="BQ384" s="482"/>
      <c r="BR384" s="482"/>
      <c r="BS384" s="241"/>
      <c r="BT384" s="514"/>
      <c r="CB384" s="480"/>
      <c r="CC384" s="482"/>
      <c r="CD384" s="482"/>
      <c r="CE384" s="246"/>
      <c r="CF384" s="56"/>
    </row>
    <row r="385" spans="1:84" ht="15.75">
      <c r="A385" s="107" t="s">
        <v>700</v>
      </c>
      <c r="B385" s="3"/>
      <c r="C385" s="3"/>
      <c r="D385" s="32"/>
      <c r="E385" s="399">
        <f t="shared" si="1"/>
        <v>6479.1000000000013</v>
      </c>
      <c r="F385" s="9">
        <v>104.6</v>
      </c>
      <c r="G385" s="9">
        <v>83.4</v>
      </c>
      <c r="H385" s="9">
        <v>74.5</v>
      </c>
      <c r="I385" s="9">
        <v>85.5</v>
      </c>
      <c r="J385" s="9">
        <v>499.00000000000006</v>
      </c>
      <c r="K385" s="9">
        <v>46.900000000000006</v>
      </c>
      <c r="L385" s="9">
        <v>6</v>
      </c>
      <c r="M385" s="9">
        <v>218</v>
      </c>
      <c r="N385" s="9">
        <v>148</v>
      </c>
      <c r="O385" s="9">
        <v>431.5</v>
      </c>
      <c r="P385" s="9">
        <v>286.40000000000003</v>
      </c>
      <c r="Q385" s="9">
        <v>510.1</v>
      </c>
      <c r="R385" s="9">
        <v>75.400000000000006</v>
      </c>
      <c r="S385" s="9">
        <v>45</v>
      </c>
      <c r="T385" s="9">
        <v>790.5</v>
      </c>
      <c r="U385" s="9">
        <v>224.79999999999998</v>
      </c>
      <c r="V385" s="9">
        <v>246.5</v>
      </c>
      <c r="W385" s="9">
        <v>419.8</v>
      </c>
      <c r="X385" s="9">
        <v>325.60000000000002</v>
      </c>
      <c r="Y385" s="9">
        <v>525.79999999999995</v>
      </c>
      <c r="Z385" s="9">
        <v>617.79999999999995</v>
      </c>
      <c r="AA385" s="560">
        <v>212.5</v>
      </c>
      <c r="AB385" s="9">
        <v>501.5</v>
      </c>
      <c r="AN385" s="107" t="s">
        <v>700</v>
      </c>
      <c r="AR385" s="32">
        <f t="shared" si="2"/>
        <v>40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480"/>
      <c r="BS385" s="246"/>
      <c r="BT385" s="56"/>
      <c r="CB385" s="480"/>
      <c r="CE385" s="246"/>
      <c r="CF385" s="56"/>
    </row>
    <row r="386" spans="1:84" ht="15.75">
      <c r="A386" s="284" t="s">
        <v>21</v>
      </c>
      <c r="B386" s="3"/>
      <c r="C386" s="3"/>
      <c r="D386" s="32"/>
      <c r="E386" s="399">
        <f t="shared" si="1"/>
        <v>7578.9999999999991</v>
      </c>
      <c r="F386" s="9">
        <v>557.20000000000005</v>
      </c>
      <c r="G386" s="9">
        <v>113.2</v>
      </c>
      <c r="H386" s="9">
        <v>15</v>
      </c>
      <c r="I386" s="9">
        <v>127.8</v>
      </c>
      <c r="J386" s="9">
        <v>640.90000000000009</v>
      </c>
      <c r="K386" s="9">
        <v>251.1</v>
      </c>
      <c r="L386" s="9">
        <v>86.1</v>
      </c>
      <c r="M386" s="9">
        <v>152.5</v>
      </c>
      <c r="N386" s="9">
        <v>98.7</v>
      </c>
      <c r="O386" s="9">
        <v>375.4</v>
      </c>
      <c r="P386" s="9">
        <v>374.09999999999997</v>
      </c>
      <c r="Q386" s="9">
        <v>791.79999999999984</v>
      </c>
      <c r="R386" s="9">
        <v>0</v>
      </c>
      <c r="S386" s="9">
        <v>21</v>
      </c>
      <c r="T386" s="9">
        <v>424.6</v>
      </c>
      <c r="U386" s="9">
        <v>1007.2999999999998</v>
      </c>
      <c r="V386" s="9">
        <v>54.3</v>
      </c>
      <c r="W386" s="9">
        <v>277</v>
      </c>
      <c r="X386" s="9">
        <v>280.2</v>
      </c>
      <c r="Y386" s="9">
        <v>356.5</v>
      </c>
      <c r="Z386" s="9">
        <v>485.5</v>
      </c>
      <c r="AA386" s="560">
        <v>557.09999999999991</v>
      </c>
      <c r="AB386" s="9">
        <v>531.70000000000005</v>
      </c>
      <c r="AN386" s="284" t="s">
        <v>21</v>
      </c>
      <c r="AR386" s="32">
        <f t="shared" si="2"/>
        <v>30</v>
      </c>
      <c r="AS386" s="514">
        <v>3</v>
      </c>
      <c r="AT386" s="514">
        <v>3</v>
      </c>
      <c r="AU386" s="514">
        <v>0</v>
      </c>
      <c r="AV386" s="514">
        <v>3</v>
      </c>
      <c r="AW386" s="514">
        <v>3</v>
      </c>
      <c r="AX386" s="514">
        <v>1</v>
      </c>
      <c r="AY386" s="514">
        <v>3</v>
      </c>
      <c r="AZ386" s="514">
        <v>0</v>
      </c>
      <c r="BA386" s="514">
        <v>0</v>
      </c>
      <c r="BB386" s="514">
        <v>2</v>
      </c>
      <c r="BC386" s="514">
        <v>0</v>
      </c>
      <c r="BD386" s="56">
        <v>2</v>
      </c>
      <c r="BE386" s="514">
        <v>0</v>
      </c>
      <c r="BF386" s="56">
        <v>0</v>
      </c>
      <c r="BG386" s="56">
        <v>0</v>
      </c>
      <c r="BH386" s="514">
        <v>3</v>
      </c>
      <c r="BI386" s="56">
        <v>0</v>
      </c>
      <c r="BJ386" s="56">
        <v>0</v>
      </c>
      <c r="BK386" s="56">
        <v>2</v>
      </c>
      <c r="BL386" s="514">
        <v>3</v>
      </c>
      <c r="BM386" s="56">
        <v>0</v>
      </c>
      <c r="BN386" s="514">
        <v>0</v>
      </c>
      <c r="BO386" s="56">
        <v>2</v>
      </c>
      <c r="BP386" s="480"/>
      <c r="BQ386" s="482"/>
      <c r="BR386" s="482"/>
      <c r="BS386" s="241"/>
      <c r="BT386" s="514"/>
      <c r="CB386" s="480"/>
      <c r="CC386" s="482"/>
      <c r="CD386" s="482"/>
      <c r="CE386" s="246"/>
      <c r="CF386" s="56"/>
    </row>
    <row r="387" spans="1:84" ht="15.75">
      <c r="A387" s="107" t="s">
        <v>141</v>
      </c>
      <c r="B387" s="3"/>
      <c r="C387" s="3"/>
      <c r="D387" s="32"/>
      <c r="E387" s="399">
        <f t="shared" si="1"/>
        <v>6504.4</v>
      </c>
      <c r="F387" s="9">
        <v>304.8</v>
      </c>
      <c r="G387" s="9">
        <v>254.5</v>
      </c>
      <c r="H387" s="9">
        <v>162</v>
      </c>
      <c r="I387" s="9">
        <v>129.6</v>
      </c>
      <c r="J387" s="9">
        <v>460.29999999999995</v>
      </c>
      <c r="K387" s="9">
        <v>218.3</v>
      </c>
      <c r="L387" s="9">
        <v>12.399999999999999</v>
      </c>
      <c r="M387" s="9">
        <v>63</v>
      </c>
      <c r="N387" s="9">
        <v>2.2000000000000002</v>
      </c>
      <c r="O387" s="9">
        <v>240.5</v>
      </c>
      <c r="P387" s="9">
        <v>425.4</v>
      </c>
      <c r="Q387" s="9">
        <v>780.89999999999986</v>
      </c>
      <c r="R387" s="9">
        <v>12.100000000000001</v>
      </c>
      <c r="S387" s="9">
        <v>28</v>
      </c>
      <c r="T387" s="9">
        <v>351.3</v>
      </c>
      <c r="U387" s="9">
        <v>1029</v>
      </c>
      <c r="V387" s="9">
        <v>50</v>
      </c>
      <c r="W387" s="9">
        <v>162</v>
      </c>
      <c r="X387" s="9">
        <v>4.5</v>
      </c>
      <c r="Y387" s="9">
        <v>284.89999999999998</v>
      </c>
      <c r="Z387" s="9">
        <v>389.6</v>
      </c>
      <c r="AA387" s="560">
        <v>599.1</v>
      </c>
      <c r="AB387" s="9">
        <v>540</v>
      </c>
      <c r="AN387" s="107" t="s">
        <v>141</v>
      </c>
      <c r="AR387" s="32">
        <f t="shared" si="2"/>
        <v>35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480"/>
      <c r="BS387" s="28"/>
      <c r="BT387" s="56"/>
      <c r="CB387" s="480"/>
      <c r="CE387" s="28"/>
      <c r="CF387" s="56"/>
    </row>
    <row r="388" spans="1:84" ht="15.75">
      <c r="A388" s="107" t="s">
        <v>2193</v>
      </c>
      <c r="B388" s="3"/>
      <c r="C388" s="3"/>
      <c r="D388" s="32"/>
      <c r="E388" s="399">
        <f t="shared" si="1"/>
        <v>3328.5</v>
      </c>
      <c r="F388" s="9">
        <v>31.900000000000002</v>
      </c>
      <c r="G388" s="9">
        <v>166.4</v>
      </c>
      <c r="H388" s="9">
        <v>190.9</v>
      </c>
      <c r="I388" s="9">
        <v>112.19999999999999</v>
      </c>
      <c r="J388" s="9">
        <v>119.00000000000001</v>
      </c>
      <c r="K388" s="9">
        <v>69.699999999999989</v>
      </c>
      <c r="L388" s="9">
        <v>71.100000000000009</v>
      </c>
      <c r="M388" s="9">
        <v>319.5</v>
      </c>
      <c r="N388" s="9">
        <v>64.599999999999994</v>
      </c>
      <c r="O388" s="9">
        <v>10.5</v>
      </c>
      <c r="P388" s="9">
        <v>241.2</v>
      </c>
      <c r="Q388" s="9">
        <v>550.80000000000007</v>
      </c>
      <c r="R388" s="9">
        <v>28</v>
      </c>
      <c r="S388" s="9">
        <v>0</v>
      </c>
      <c r="T388" s="9">
        <v>213.8</v>
      </c>
      <c r="U388" s="9">
        <v>603.6</v>
      </c>
      <c r="V388" s="9">
        <v>60</v>
      </c>
      <c r="W388" s="9">
        <v>19.899999999999999</v>
      </c>
      <c r="X388" s="9">
        <v>70</v>
      </c>
      <c r="Y388" s="9">
        <v>18.2</v>
      </c>
      <c r="Z388" s="9">
        <v>56.099999999999994</v>
      </c>
      <c r="AA388" s="560">
        <v>188.4</v>
      </c>
      <c r="AB388" s="9">
        <v>122.7</v>
      </c>
      <c r="AN388" s="107" t="s">
        <v>2193</v>
      </c>
      <c r="AR388" s="32">
        <f t="shared" si="2"/>
        <v>20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480"/>
      <c r="BS388" s="246"/>
      <c r="BT388" s="56"/>
      <c r="CB388" s="480"/>
      <c r="CE388" s="246"/>
      <c r="CF388" s="56"/>
    </row>
    <row r="389" spans="1:84" ht="15.75">
      <c r="A389" s="285" t="s">
        <v>1667</v>
      </c>
      <c r="B389" s="3"/>
      <c r="C389" s="3"/>
      <c r="D389" s="32"/>
      <c r="E389" s="399">
        <f t="shared" si="1"/>
        <v>6017.4</v>
      </c>
      <c r="F389" s="9">
        <v>244.79999999999998</v>
      </c>
      <c r="G389" s="9">
        <v>265</v>
      </c>
      <c r="H389" s="9">
        <v>101.7</v>
      </c>
      <c r="I389" s="9">
        <v>3</v>
      </c>
      <c r="J389" s="9">
        <v>375.2</v>
      </c>
      <c r="K389" s="9">
        <v>138.30000000000001</v>
      </c>
      <c r="L389" s="9">
        <v>109.80000000000001</v>
      </c>
      <c r="M389" s="9">
        <v>273.5</v>
      </c>
      <c r="N389" s="9">
        <v>56</v>
      </c>
      <c r="O389" s="9">
        <v>249.2</v>
      </c>
      <c r="P389" s="9">
        <v>300.39999999999998</v>
      </c>
      <c r="Q389" s="9">
        <v>680.3</v>
      </c>
      <c r="R389" s="9">
        <v>16.900000000000002</v>
      </c>
      <c r="S389" s="9">
        <v>0</v>
      </c>
      <c r="T389" s="9">
        <v>392.2</v>
      </c>
      <c r="U389" s="9">
        <v>809.1</v>
      </c>
      <c r="V389" s="9">
        <v>150.4</v>
      </c>
      <c r="W389" s="9">
        <v>362.3</v>
      </c>
      <c r="X389" s="9">
        <v>77</v>
      </c>
      <c r="Y389" s="9">
        <v>124.30000000000001</v>
      </c>
      <c r="Z389" s="9">
        <v>380.5</v>
      </c>
      <c r="AA389" s="560">
        <v>594</v>
      </c>
      <c r="AB389" s="9">
        <v>313.5</v>
      </c>
      <c r="AN389" s="285" t="s">
        <v>1667</v>
      </c>
      <c r="AR389" s="32">
        <f t="shared" si="2"/>
        <v>20</v>
      </c>
      <c r="AS389" s="514">
        <v>3</v>
      </c>
      <c r="AT389" s="514">
        <v>3</v>
      </c>
      <c r="AU389" s="514">
        <v>0</v>
      </c>
      <c r="AV389" s="514">
        <v>0</v>
      </c>
      <c r="AW389" s="514">
        <v>0</v>
      </c>
      <c r="AX389" s="514">
        <v>1</v>
      </c>
      <c r="AY389" s="514">
        <v>3</v>
      </c>
      <c r="AZ389" s="514">
        <v>1</v>
      </c>
      <c r="BA389" s="514">
        <v>0</v>
      </c>
      <c r="BB389" s="514">
        <v>0</v>
      </c>
      <c r="BC389" s="514">
        <v>0</v>
      </c>
      <c r="BD389" s="56">
        <v>1</v>
      </c>
      <c r="BE389" s="514">
        <v>0</v>
      </c>
      <c r="BF389" s="56">
        <v>0</v>
      </c>
      <c r="BG389" s="56">
        <v>0</v>
      </c>
      <c r="BH389" s="514">
        <v>1</v>
      </c>
      <c r="BI389" s="56">
        <v>3</v>
      </c>
      <c r="BJ389" s="56">
        <v>1</v>
      </c>
      <c r="BK389" s="56">
        <v>0</v>
      </c>
      <c r="BL389" s="514">
        <v>0</v>
      </c>
      <c r="BM389" s="56">
        <v>0</v>
      </c>
      <c r="BN389" s="514">
        <v>3</v>
      </c>
      <c r="BO389" s="56">
        <v>0</v>
      </c>
      <c r="BP389" s="480"/>
      <c r="BQ389" s="482"/>
      <c r="BR389" s="482"/>
      <c r="BS389" s="241"/>
      <c r="BT389" s="514"/>
      <c r="CB389" s="480"/>
      <c r="CC389" s="482"/>
      <c r="CD389" s="482"/>
      <c r="CE389" s="246"/>
      <c r="CF389" s="56"/>
    </row>
    <row r="390" spans="1:84" ht="15.75">
      <c r="A390" s="284" t="s">
        <v>3638</v>
      </c>
      <c r="B390" s="3"/>
      <c r="C390" s="3"/>
      <c r="D390" s="32"/>
      <c r="E390" s="399">
        <f t="shared" si="1"/>
        <v>6984.3000000000011</v>
      </c>
      <c r="F390" s="9">
        <v>6</v>
      </c>
      <c r="G390" s="9">
        <v>214.9</v>
      </c>
      <c r="H390" s="9">
        <v>130.80000000000001</v>
      </c>
      <c r="I390" s="9">
        <v>89.4</v>
      </c>
      <c r="J390" s="9">
        <v>504.6</v>
      </c>
      <c r="K390" s="9">
        <v>187.4</v>
      </c>
      <c r="L390" s="9">
        <v>48.400000000000006</v>
      </c>
      <c r="M390" s="9">
        <v>237.9</v>
      </c>
      <c r="N390" s="9">
        <v>67.2</v>
      </c>
      <c r="O390" s="9">
        <v>382.3</v>
      </c>
      <c r="P390" s="9">
        <v>715.40000000000009</v>
      </c>
      <c r="Q390" s="9">
        <v>403.6</v>
      </c>
      <c r="R390" s="9">
        <v>25.9</v>
      </c>
      <c r="S390" s="9">
        <v>55.000000000000007</v>
      </c>
      <c r="T390" s="9">
        <v>316.5</v>
      </c>
      <c r="U390" s="9">
        <v>517.30000000000007</v>
      </c>
      <c r="V390" s="9">
        <v>203</v>
      </c>
      <c r="W390" s="9">
        <v>324.60000000000002</v>
      </c>
      <c r="X390" s="9">
        <v>452.59999999999997</v>
      </c>
      <c r="Y390" s="9">
        <v>341.9</v>
      </c>
      <c r="Z390" s="9">
        <v>541.4</v>
      </c>
      <c r="AA390" s="560">
        <v>533.59999999999991</v>
      </c>
      <c r="AB390" s="9">
        <v>684.6</v>
      </c>
      <c r="AN390" s="284" t="s">
        <v>3638</v>
      </c>
      <c r="AR390" s="32">
        <f t="shared" si="2"/>
        <v>37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480"/>
      <c r="BS390" s="28"/>
      <c r="BT390" s="56"/>
      <c r="CB390" s="480"/>
      <c r="CE390" s="28"/>
      <c r="CF390" s="56"/>
    </row>
    <row r="391" spans="1:84" ht="15.75">
      <c r="A391" s="107" t="s">
        <v>2727</v>
      </c>
      <c r="B391" s="3"/>
      <c r="C391" s="3"/>
      <c r="D391" s="32"/>
      <c r="E391" s="399">
        <f t="shared" ref="E391:E454" si="3">SUM(F391:AL391)</f>
        <v>7581.9</v>
      </c>
      <c r="F391" s="9">
        <v>281.3</v>
      </c>
      <c r="G391" s="9">
        <v>360</v>
      </c>
      <c r="H391" s="9">
        <v>112.19999999999999</v>
      </c>
      <c r="I391" s="9">
        <v>104.1</v>
      </c>
      <c r="J391" s="9">
        <v>816.75</v>
      </c>
      <c r="K391" s="9">
        <v>260.5</v>
      </c>
      <c r="L391" s="9">
        <v>19.5</v>
      </c>
      <c r="M391" s="9">
        <v>33</v>
      </c>
      <c r="N391" s="9">
        <v>45.5</v>
      </c>
      <c r="O391" s="9">
        <v>246.20000000000002</v>
      </c>
      <c r="P391" s="9">
        <v>977.6</v>
      </c>
      <c r="Q391" s="9">
        <v>703.69999999999993</v>
      </c>
      <c r="R391" s="9">
        <v>19.2</v>
      </c>
      <c r="S391" s="9">
        <v>13.2</v>
      </c>
      <c r="T391" s="9">
        <v>341.75</v>
      </c>
      <c r="U391" s="9">
        <v>896.99999999999977</v>
      </c>
      <c r="V391" s="9">
        <v>45.5</v>
      </c>
      <c r="W391" s="9">
        <v>201.8</v>
      </c>
      <c r="X391" s="9">
        <v>156</v>
      </c>
      <c r="Y391" s="9">
        <v>385.5</v>
      </c>
      <c r="Z391" s="9">
        <v>425.3</v>
      </c>
      <c r="AA391" s="560">
        <v>714.7</v>
      </c>
      <c r="AB391" s="9">
        <v>421.59999999999997</v>
      </c>
      <c r="AN391" s="107" t="s">
        <v>2727</v>
      </c>
      <c r="AR391" s="32">
        <f t="shared" si="2"/>
        <v>33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480"/>
      <c r="BS391" s="28"/>
      <c r="BT391" s="56"/>
      <c r="CB391" s="480"/>
      <c r="CE391" s="28"/>
      <c r="CF391" s="56"/>
    </row>
    <row r="392" spans="1:84" ht="15.75">
      <c r="A392" s="107" t="s">
        <v>2203</v>
      </c>
      <c r="B392" s="3"/>
      <c r="C392" s="3"/>
      <c r="D392" s="32"/>
      <c r="E392" s="399">
        <f t="shared" si="3"/>
        <v>7634.2999999999993</v>
      </c>
      <c r="F392" s="9">
        <v>546.20000000000005</v>
      </c>
      <c r="G392" s="9">
        <v>349.40000000000003</v>
      </c>
      <c r="H392" s="9">
        <v>126.3</v>
      </c>
      <c r="I392" s="9">
        <v>40.5</v>
      </c>
      <c r="J392" s="9">
        <v>579.1</v>
      </c>
      <c r="K392" s="9">
        <v>309.40000000000003</v>
      </c>
      <c r="L392" s="9">
        <v>12.5</v>
      </c>
      <c r="M392" s="9">
        <v>195.3</v>
      </c>
      <c r="N392" s="9">
        <v>70.5</v>
      </c>
      <c r="O392" s="9">
        <v>236</v>
      </c>
      <c r="P392" s="9">
        <v>437.09999999999997</v>
      </c>
      <c r="Q392" s="9">
        <v>841.09999999999991</v>
      </c>
      <c r="R392" s="9">
        <v>12.100000000000001</v>
      </c>
      <c r="S392" s="9">
        <v>0</v>
      </c>
      <c r="T392" s="9">
        <v>437</v>
      </c>
      <c r="U392" s="9">
        <v>1173.8999999999996</v>
      </c>
      <c r="V392" s="9">
        <v>126</v>
      </c>
      <c r="W392" s="9">
        <v>308.2</v>
      </c>
      <c r="X392" s="9">
        <v>102</v>
      </c>
      <c r="Y392" s="9">
        <v>327.8</v>
      </c>
      <c r="Z392" s="9">
        <v>471.5</v>
      </c>
      <c r="AA392" s="560">
        <v>493.20000000000005</v>
      </c>
      <c r="AB392" s="9">
        <v>439.2</v>
      </c>
      <c r="AN392" s="107" t="s">
        <v>2203</v>
      </c>
      <c r="AR392" s="32">
        <f t="shared" si="2"/>
        <v>30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480"/>
      <c r="BS392" s="28"/>
      <c r="BT392" s="56"/>
      <c r="CB392" s="480"/>
      <c r="CE392" s="28"/>
      <c r="CF392" s="56"/>
    </row>
    <row r="393" spans="1:84" ht="15.75">
      <c r="A393" s="285" t="s">
        <v>1668</v>
      </c>
      <c r="B393" s="3"/>
      <c r="C393" s="3"/>
      <c r="D393" s="32"/>
      <c r="E393" s="399">
        <f t="shared" si="3"/>
        <v>6911.1500000000005</v>
      </c>
      <c r="F393" s="9">
        <v>636.80000000000007</v>
      </c>
      <c r="G393" s="9">
        <v>448</v>
      </c>
      <c r="H393" s="9">
        <v>61.2</v>
      </c>
      <c r="I393" s="9">
        <v>99.9</v>
      </c>
      <c r="J393" s="9">
        <v>937.6</v>
      </c>
      <c r="K393" s="9">
        <v>108.85</v>
      </c>
      <c r="L393" s="9">
        <v>67.199999999999989</v>
      </c>
      <c r="M393" s="9">
        <v>208.6</v>
      </c>
      <c r="N393" s="9">
        <v>71.8</v>
      </c>
      <c r="O393" s="9">
        <v>462</v>
      </c>
      <c r="P393" s="9">
        <v>512.90000000000009</v>
      </c>
      <c r="Q393" s="9">
        <v>593.20000000000005</v>
      </c>
      <c r="R393" s="9">
        <v>33</v>
      </c>
      <c r="S393" s="9">
        <v>73.5</v>
      </c>
      <c r="T393" s="9">
        <v>395</v>
      </c>
      <c r="U393" s="9">
        <v>635.90000000000009</v>
      </c>
      <c r="V393" s="9">
        <v>211.8</v>
      </c>
      <c r="W393" s="9">
        <v>52</v>
      </c>
      <c r="X393" s="9">
        <v>258.89999999999998</v>
      </c>
      <c r="Y393" s="9">
        <v>398.6</v>
      </c>
      <c r="Z393" s="9">
        <v>254</v>
      </c>
      <c r="AA393" s="560">
        <v>152.4</v>
      </c>
      <c r="AB393" s="9">
        <v>238</v>
      </c>
      <c r="AN393" s="285" t="s">
        <v>1668</v>
      </c>
      <c r="AR393" s="32">
        <f t="shared" si="2"/>
        <v>35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480"/>
      <c r="BS393" s="246"/>
      <c r="BT393" s="56"/>
      <c r="CB393" s="480"/>
      <c r="CE393" s="246"/>
      <c r="CF393" s="56"/>
    </row>
    <row r="394" spans="1:84" ht="15.75">
      <c r="A394" s="284" t="s">
        <v>3639</v>
      </c>
      <c r="B394" s="3"/>
      <c r="C394" s="3"/>
      <c r="D394" s="32"/>
      <c r="E394" s="399">
        <f t="shared" si="3"/>
        <v>6853.5999999999995</v>
      </c>
      <c r="F394" s="9">
        <v>221</v>
      </c>
      <c r="G394" s="9">
        <v>111.10000000000001</v>
      </c>
      <c r="H394" s="9">
        <v>0</v>
      </c>
      <c r="I394" s="9">
        <v>74.199999999999989</v>
      </c>
      <c r="J394" s="9">
        <v>477.15000000000003</v>
      </c>
      <c r="K394" s="9">
        <v>168.2</v>
      </c>
      <c r="L394" s="9">
        <v>99.800000000000011</v>
      </c>
      <c r="M394" s="9">
        <v>328.2</v>
      </c>
      <c r="N394" s="9">
        <v>102.5</v>
      </c>
      <c r="O394" s="9">
        <v>541.20000000000005</v>
      </c>
      <c r="P394" s="9">
        <v>323.29999999999995</v>
      </c>
      <c r="Q394" s="9">
        <v>555.39999999999986</v>
      </c>
      <c r="R394" s="9">
        <v>60</v>
      </c>
      <c r="S394" s="9">
        <v>45</v>
      </c>
      <c r="T394" s="9">
        <v>583.25</v>
      </c>
      <c r="U394" s="9">
        <v>274.7</v>
      </c>
      <c r="V394" s="9">
        <v>22.5</v>
      </c>
      <c r="W394" s="9">
        <v>637.4</v>
      </c>
      <c r="X394" s="9">
        <v>237.79999999999998</v>
      </c>
      <c r="Y394" s="9">
        <v>517.59999999999991</v>
      </c>
      <c r="Z394" s="9">
        <v>739</v>
      </c>
      <c r="AA394" s="560">
        <v>60.600000000000009</v>
      </c>
      <c r="AB394" s="9">
        <v>673.69999999999993</v>
      </c>
      <c r="AN394" s="284" t="s">
        <v>3639</v>
      </c>
      <c r="AR394" s="32">
        <f t="shared" si="2"/>
        <v>39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480"/>
      <c r="BS394" s="28"/>
      <c r="BT394" s="56"/>
      <c r="CB394" s="480"/>
      <c r="CE394" s="28"/>
      <c r="CF394" s="56"/>
    </row>
    <row r="395" spans="1:84" ht="15.75">
      <c r="A395" s="284" t="s">
        <v>3640</v>
      </c>
      <c r="B395" s="3"/>
      <c r="C395" s="3"/>
      <c r="D395" s="32"/>
      <c r="E395" s="399">
        <f t="shared" si="3"/>
        <v>6954.3000000000011</v>
      </c>
      <c r="F395" s="9">
        <v>330.1</v>
      </c>
      <c r="G395" s="9">
        <v>254.4</v>
      </c>
      <c r="H395" s="9">
        <v>151.6</v>
      </c>
      <c r="I395" s="9">
        <v>100.60000000000001</v>
      </c>
      <c r="J395" s="9">
        <v>534.05000000000007</v>
      </c>
      <c r="K395" s="9">
        <v>234.8</v>
      </c>
      <c r="L395" s="9">
        <v>18.900000000000002</v>
      </c>
      <c r="M395" s="9">
        <v>176.29999999999998</v>
      </c>
      <c r="N395" s="9">
        <v>135.5</v>
      </c>
      <c r="O395" s="9">
        <v>381</v>
      </c>
      <c r="P395" s="9">
        <v>267.79999999999995</v>
      </c>
      <c r="Q395" s="9">
        <v>435.3</v>
      </c>
      <c r="R395" s="9">
        <v>9.1</v>
      </c>
      <c r="S395" s="9">
        <v>22.5</v>
      </c>
      <c r="T395" s="9">
        <v>373.95</v>
      </c>
      <c r="U395" s="9">
        <v>761.00000000000011</v>
      </c>
      <c r="V395" s="9">
        <v>253.5</v>
      </c>
      <c r="W395" s="9">
        <v>182.60000000000002</v>
      </c>
      <c r="X395" s="9">
        <v>116.3</v>
      </c>
      <c r="Y395" s="9">
        <v>426.7</v>
      </c>
      <c r="Z395" s="9">
        <v>429.40000000000003</v>
      </c>
      <c r="AA395" s="560">
        <v>863.1</v>
      </c>
      <c r="AB395" s="9">
        <v>495.79999999999995</v>
      </c>
      <c r="AN395" s="284" t="s">
        <v>3640</v>
      </c>
      <c r="AR395" s="32">
        <f t="shared" si="2"/>
        <v>38</v>
      </c>
      <c r="AS395" s="514">
        <v>0</v>
      </c>
      <c r="AT395" s="514">
        <v>3</v>
      </c>
      <c r="AU395" s="514">
        <v>3</v>
      </c>
      <c r="AV395" s="514">
        <v>3</v>
      </c>
      <c r="AW395" s="514">
        <v>1</v>
      </c>
      <c r="AX395" s="514">
        <v>3</v>
      </c>
      <c r="AY395" s="514">
        <v>0</v>
      </c>
      <c r="AZ395" s="514">
        <v>2</v>
      </c>
      <c r="BA395" s="514">
        <v>0</v>
      </c>
      <c r="BB395" s="514">
        <v>2</v>
      </c>
      <c r="BC395" s="514">
        <v>3</v>
      </c>
      <c r="BD395" s="56">
        <v>0</v>
      </c>
      <c r="BE395" s="514">
        <v>3</v>
      </c>
      <c r="BF395" s="56">
        <v>3</v>
      </c>
      <c r="BG395" s="56">
        <v>0</v>
      </c>
      <c r="BH395" s="514">
        <v>3</v>
      </c>
      <c r="BI395" s="56">
        <v>0</v>
      </c>
      <c r="BJ395" s="56">
        <v>0</v>
      </c>
      <c r="BK395" s="56">
        <v>3</v>
      </c>
      <c r="BL395" s="514">
        <v>3</v>
      </c>
      <c r="BM395" s="56">
        <v>0</v>
      </c>
      <c r="BN395" s="514">
        <v>3</v>
      </c>
      <c r="BO395" s="56">
        <v>0</v>
      </c>
      <c r="BP395" s="480"/>
      <c r="BQ395" s="482"/>
      <c r="BR395" s="482"/>
      <c r="BS395" s="241"/>
      <c r="BT395" s="514"/>
      <c r="CB395" s="480"/>
      <c r="CC395" s="482"/>
      <c r="CD395" s="482"/>
      <c r="CE395" s="246"/>
      <c r="CF395" s="56"/>
    </row>
    <row r="396" spans="1:84" ht="15.75">
      <c r="A396" s="107" t="s">
        <v>667</v>
      </c>
      <c r="B396" s="3"/>
      <c r="C396" s="3"/>
      <c r="D396" s="32"/>
      <c r="E396" s="399">
        <f t="shared" si="3"/>
        <v>7607.7000000000007</v>
      </c>
      <c r="F396" s="9">
        <v>264.8</v>
      </c>
      <c r="G396" s="9">
        <v>382.5</v>
      </c>
      <c r="H396" s="9">
        <v>124.39999999999999</v>
      </c>
      <c r="I396" s="9">
        <v>107.6</v>
      </c>
      <c r="J396" s="9">
        <v>611.25</v>
      </c>
      <c r="K396" s="9">
        <v>204.29999999999998</v>
      </c>
      <c r="L396" s="9">
        <v>47.599999999999994</v>
      </c>
      <c r="M396" s="9">
        <v>144</v>
      </c>
      <c r="N396" s="9">
        <v>135.1</v>
      </c>
      <c r="O396" s="9">
        <v>347.9</v>
      </c>
      <c r="P396" s="9">
        <v>307.70000000000005</v>
      </c>
      <c r="Q396" s="9">
        <v>772.4</v>
      </c>
      <c r="R396" s="9">
        <v>57.4</v>
      </c>
      <c r="S396" s="9">
        <v>24.6</v>
      </c>
      <c r="T396" s="9">
        <v>451.05</v>
      </c>
      <c r="U396" s="9">
        <v>838.4</v>
      </c>
      <c r="V396" s="9">
        <v>185.1</v>
      </c>
      <c r="W396" s="9">
        <v>280</v>
      </c>
      <c r="X396" s="9">
        <v>275.7</v>
      </c>
      <c r="Y396" s="9">
        <v>265.39999999999998</v>
      </c>
      <c r="Z396" s="9">
        <v>560.79999999999995</v>
      </c>
      <c r="AA396" s="560">
        <v>586.09999999999991</v>
      </c>
      <c r="AB396" s="9">
        <v>633.6</v>
      </c>
      <c r="AN396" s="107" t="s">
        <v>667</v>
      </c>
      <c r="AR396" s="32">
        <f t="shared" si="2"/>
        <v>36</v>
      </c>
      <c r="AS396" s="514">
        <v>3</v>
      </c>
      <c r="AT396" s="514">
        <v>3</v>
      </c>
      <c r="AU396" s="514">
        <v>3</v>
      </c>
      <c r="AV396" s="514">
        <v>0</v>
      </c>
      <c r="AW396" s="514">
        <v>0</v>
      </c>
      <c r="AX396" s="514">
        <v>2</v>
      </c>
      <c r="AY396" s="514">
        <v>0</v>
      </c>
      <c r="AZ396" s="514">
        <v>0</v>
      </c>
      <c r="BA396" s="514">
        <v>3</v>
      </c>
      <c r="BB396" s="514">
        <v>3</v>
      </c>
      <c r="BC396" s="514">
        <v>1</v>
      </c>
      <c r="BD396" s="56">
        <v>1</v>
      </c>
      <c r="BE396" s="514">
        <v>1</v>
      </c>
      <c r="BF396" s="56">
        <v>1</v>
      </c>
      <c r="BG396" s="56">
        <v>0</v>
      </c>
      <c r="BH396" s="514">
        <v>2</v>
      </c>
      <c r="BI396" s="56">
        <v>0</v>
      </c>
      <c r="BJ396" s="56">
        <v>3</v>
      </c>
      <c r="BK396" s="56">
        <v>1</v>
      </c>
      <c r="BL396" s="514">
        <v>1</v>
      </c>
      <c r="BM396" s="56">
        <v>3</v>
      </c>
      <c r="BN396" s="514">
        <v>3</v>
      </c>
      <c r="BO396" s="56">
        <v>2</v>
      </c>
      <c r="BP396" s="480"/>
      <c r="BQ396" s="482"/>
      <c r="BR396" s="482"/>
      <c r="BS396" s="241"/>
      <c r="BT396" s="514"/>
      <c r="CB396" s="480"/>
      <c r="CC396" s="482"/>
      <c r="CD396" s="482"/>
      <c r="CE396" s="246"/>
      <c r="CF396" s="56"/>
    </row>
    <row r="397" spans="1:84" ht="15.75">
      <c r="A397" s="107" t="s">
        <v>2202</v>
      </c>
      <c r="B397" s="3"/>
      <c r="C397" s="3"/>
      <c r="D397" s="32"/>
      <c r="E397" s="399">
        <f t="shared" si="3"/>
        <v>7314.2</v>
      </c>
      <c r="F397" s="9">
        <v>388.59999999999991</v>
      </c>
      <c r="G397" s="9">
        <v>186.2</v>
      </c>
      <c r="H397" s="9">
        <v>256.3</v>
      </c>
      <c r="I397" s="9">
        <v>114</v>
      </c>
      <c r="J397" s="9">
        <v>620.69999999999993</v>
      </c>
      <c r="K397" s="9">
        <v>267.09999999999997</v>
      </c>
      <c r="L397" s="9">
        <v>32.799999999999997</v>
      </c>
      <c r="M397" s="9">
        <v>169.5</v>
      </c>
      <c r="N397" s="9">
        <v>42</v>
      </c>
      <c r="O397" s="9">
        <v>236</v>
      </c>
      <c r="P397" s="9">
        <v>504.4</v>
      </c>
      <c r="Q397" s="9">
        <v>876.30000000000018</v>
      </c>
      <c r="R397" s="9">
        <v>0</v>
      </c>
      <c r="S397" s="9">
        <v>6</v>
      </c>
      <c r="T397" s="9">
        <v>404.6</v>
      </c>
      <c r="U397" s="9">
        <v>583.79999999999995</v>
      </c>
      <c r="V397" s="9">
        <v>0</v>
      </c>
      <c r="W397" s="9">
        <v>346.4</v>
      </c>
      <c r="X397" s="9">
        <v>251.5</v>
      </c>
      <c r="Y397" s="9">
        <v>591.4</v>
      </c>
      <c r="Z397" s="9">
        <v>591</v>
      </c>
      <c r="AA397" s="560">
        <v>395.09999999999997</v>
      </c>
      <c r="AB397" s="9">
        <v>450.5</v>
      </c>
      <c r="AN397" s="107" t="s">
        <v>2202</v>
      </c>
      <c r="AR397" s="32">
        <f t="shared" si="2"/>
        <v>40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480"/>
      <c r="BS397" s="246"/>
      <c r="BT397" s="56"/>
      <c r="CB397" s="480"/>
      <c r="CE397" s="246"/>
      <c r="CF397" s="56"/>
    </row>
    <row r="398" spans="1:84" ht="15.75">
      <c r="A398" s="107" t="s">
        <v>2209</v>
      </c>
      <c r="B398" s="3"/>
      <c r="C398" s="3"/>
      <c r="D398" s="32"/>
      <c r="E398" s="399">
        <f t="shared" si="3"/>
        <v>6498.7</v>
      </c>
      <c r="F398" s="9">
        <v>268.89999999999998</v>
      </c>
      <c r="G398" s="9">
        <v>170.5</v>
      </c>
      <c r="H398" s="9">
        <v>150.4</v>
      </c>
      <c r="I398" s="9">
        <v>97.800000000000011</v>
      </c>
      <c r="J398" s="9">
        <v>536.20000000000005</v>
      </c>
      <c r="K398" s="9">
        <v>161.80000000000001</v>
      </c>
      <c r="L398" s="9">
        <v>0</v>
      </c>
      <c r="M398" s="9">
        <v>201.5</v>
      </c>
      <c r="N398" s="9">
        <v>126.5</v>
      </c>
      <c r="O398" s="9">
        <v>269.5</v>
      </c>
      <c r="P398" s="9">
        <v>493.2</v>
      </c>
      <c r="Q398" s="9">
        <v>454.90000000000009</v>
      </c>
      <c r="R398" s="9">
        <v>42.8</v>
      </c>
      <c r="S398" s="9">
        <v>20.3</v>
      </c>
      <c r="T398" s="9">
        <v>518</v>
      </c>
      <c r="U398" s="9">
        <v>88.399999999999977</v>
      </c>
      <c r="V398" s="9">
        <v>202.5</v>
      </c>
      <c r="W398" s="9">
        <v>431.1</v>
      </c>
      <c r="X398" s="9">
        <v>270.60000000000002</v>
      </c>
      <c r="Y398" s="9">
        <v>397.7</v>
      </c>
      <c r="Z398" s="9">
        <v>644.4</v>
      </c>
      <c r="AA398" s="560">
        <v>386.7</v>
      </c>
      <c r="AB398" s="9">
        <v>565</v>
      </c>
      <c r="AN398" s="107" t="s">
        <v>2209</v>
      </c>
      <c r="AR398" s="32">
        <f t="shared" si="2"/>
        <v>34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480"/>
      <c r="BS398" s="246"/>
      <c r="BT398" s="56"/>
      <c r="CB398" s="480"/>
      <c r="CE398" s="246"/>
      <c r="CF398" s="56"/>
    </row>
    <row r="399" spans="1:84" ht="15.75">
      <c r="A399" s="107" t="s">
        <v>668</v>
      </c>
      <c r="B399" s="3"/>
      <c r="C399" s="3"/>
      <c r="D399" s="32"/>
      <c r="E399" s="399">
        <f t="shared" si="3"/>
        <v>6541.45</v>
      </c>
      <c r="F399" s="9">
        <v>248.6</v>
      </c>
      <c r="G399" s="9">
        <v>203.5</v>
      </c>
      <c r="H399" s="9">
        <v>36.799999999999997</v>
      </c>
      <c r="I399" s="9">
        <v>55.2</v>
      </c>
      <c r="J399" s="9">
        <v>528.40000000000009</v>
      </c>
      <c r="K399" s="9">
        <v>142.20000000000002</v>
      </c>
      <c r="L399" s="9">
        <v>63.7</v>
      </c>
      <c r="M399" s="9">
        <v>506.34999999999997</v>
      </c>
      <c r="N399" s="9">
        <v>198.79999999999998</v>
      </c>
      <c r="O399" s="9">
        <v>348.2</v>
      </c>
      <c r="P399" s="9">
        <v>189.1</v>
      </c>
      <c r="Q399" s="9">
        <v>443.90000000000003</v>
      </c>
      <c r="R399" s="9">
        <v>94.1</v>
      </c>
      <c r="S399" s="9">
        <v>53.7</v>
      </c>
      <c r="T399" s="9">
        <v>431.9</v>
      </c>
      <c r="U399" s="9">
        <v>282.2</v>
      </c>
      <c r="V399" s="9">
        <v>570.1</v>
      </c>
      <c r="W399" s="9">
        <v>161.1</v>
      </c>
      <c r="X399" s="9">
        <v>648.4</v>
      </c>
      <c r="Y399" s="9">
        <v>238.8</v>
      </c>
      <c r="Z399" s="9">
        <v>504.4</v>
      </c>
      <c r="AA399" s="560">
        <v>133.9</v>
      </c>
      <c r="AB399" s="9">
        <v>458.09999999999997</v>
      </c>
      <c r="AN399" s="107" t="s">
        <v>668</v>
      </c>
      <c r="AR399" s="32">
        <f t="shared" si="2"/>
        <v>25</v>
      </c>
      <c r="AS399" s="514">
        <v>0</v>
      </c>
      <c r="AT399" s="514">
        <v>3</v>
      </c>
      <c r="AU399" s="514">
        <v>0</v>
      </c>
      <c r="AV399" s="514">
        <v>0</v>
      </c>
      <c r="AW399" s="514">
        <v>3</v>
      </c>
      <c r="AX399" s="514">
        <v>2</v>
      </c>
      <c r="AY399" s="514">
        <v>0</v>
      </c>
      <c r="AZ399" s="514">
        <v>3</v>
      </c>
      <c r="BA399" s="514">
        <v>3</v>
      </c>
      <c r="BB399" s="514">
        <v>1</v>
      </c>
      <c r="BC399" s="514">
        <v>0</v>
      </c>
      <c r="BD399" s="56">
        <v>0</v>
      </c>
      <c r="BE399" s="514">
        <v>3</v>
      </c>
      <c r="BF399" s="56">
        <v>0</v>
      </c>
      <c r="BG399" s="56">
        <v>0</v>
      </c>
      <c r="BH399" s="514">
        <v>0</v>
      </c>
      <c r="BI399" s="56">
        <v>3</v>
      </c>
      <c r="BJ399" s="56">
        <v>0</v>
      </c>
      <c r="BK399" s="56">
        <v>3</v>
      </c>
      <c r="BL399" s="514">
        <v>0</v>
      </c>
      <c r="BM399" s="56">
        <v>1</v>
      </c>
      <c r="BN399" s="514">
        <v>0</v>
      </c>
      <c r="BO399" s="56">
        <v>0</v>
      </c>
      <c r="BP399" s="480"/>
      <c r="BQ399" s="482"/>
      <c r="BR399" s="482"/>
      <c r="BS399" s="241"/>
      <c r="BT399" s="514"/>
      <c r="CB399" s="480"/>
      <c r="CC399" s="482"/>
      <c r="CD399" s="482"/>
      <c r="CE399" s="246"/>
      <c r="CF399" s="56"/>
    </row>
    <row r="400" spans="1:84" ht="15.75">
      <c r="A400" s="107" t="s">
        <v>3641</v>
      </c>
      <c r="B400" s="3"/>
      <c r="C400" s="3"/>
      <c r="D400" s="32"/>
      <c r="E400" s="399">
        <f t="shared" si="3"/>
        <v>7372.9000000000005</v>
      </c>
      <c r="F400" s="9">
        <v>518.79999999999995</v>
      </c>
      <c r="G400" s="9">
        <v>471.4</v>
      </c>
      <c r="H400" s="9">
        <v>120.6</v>
      </c>
      <c r="I400" s="9">
        <v>127.7</v>
      </c>
      <c r="J400" s="9">
        <v>451.8</v>
      </c>
      <c r="K400" s="9">
        <v>235.7</v>
      </c>
      <c r="L400" s="9">
        <v>11.2</v>
      </c>
      <c r="M400" s="9">
        <v>426.6</v>
      </c>
      <c r="N400" s="9">
        <v>116.1</v>
      </c>
      <c r="O400" s="9">
        <v>386.8</v>
      </c>
      <c r="P400" s="9">
        <v>343.40000000000003</v>
      </c>
      <c r="Q400" s="9">
        <v>416.8</v>
      </c>
      <c r="R400" s="9">
        <v>24</v>
      </c>
      <c r="S400" s="9">
        <v>22.5</v>
      </c>
      <c r="T400" s="9">
        <v>424.7</v>
      </c>
      <c r="U400" s="9">
        <v>361.29999999999995</v>
      </c>
      <c r="V400" s="9">
        <v>241.3</v>
      </c>
      <c r="W400" s="9">
        <v>273.3</v>
      </c>
      <c r="X400" s="9">
        <v>380.8</v>
      </c>
      <c r="Y400" s="9">
        <v>391.20000000000005</v>
      </c>
      <c r="Z400" s="9">
        <v>552</v>
      </c>
      <c r="AA400" s="560">
        <v>554.5</v>
      </c>
      <c r="AB400" s="9">
        <v>520.4</v>
      </c>
      <c r="AN400" s="107" t="s">
        <v>3641</v>
      </c>
      <c r="AR400" s="32">
        <f t="shared" si="2"/>
        <v>43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480"/>
      <c r="BS400" s="28"/>
      <c r="BT400" s="56"/>
      <c r="CB400" s="480"/>
      <c r="CE400" s="28"/>
      <c r="CF400" s="56"/>
    </row>
    <row r="401" spans="1:90" ht="15.75">
      <c r="A401" s="285" t="s">
        <v>23</v>
      </c>
      <c r="B401" s="3"/>
      <c r="C401" s="3"/>
      <c r="D401" s="32"/>
      <c r="E401" s="399">
        <f t="shared" si="3"/>
        <v>6393.3999999999987</v>
      </c>
      <c r="F401" s="9">
        <v>208.9</v>
      </c>
      <c r="G401" s="9">
        <v>215.7</v>
      </c>
      <c r="H401" s="9">
        <v>95.2</v>
      </c>
      <c r="I401" s="9">
        <v>25.599999999999998</v>
      </c>
      <c r="J401" s="9">
        <v>355.1</v>
      </c>
      <c r="K401" s="9">
        <v>146.80000000000001</v>
      </c>
      <c r="L401" s="9">
        <v>133.30000000000001</v>
      </c>
      <c r="M401" s="9">
        <v>204.3</v>
      </c>
      <c r="N401" s="9">
        <v>96.9</v>
      </c>
      <c r="O401" s="9">
        <v>354</v>
      </c>
      <c r="P401" s="9">
        <v>306.09999999999997</v>
      </c>
      <c r="Q401" s="9">
        <v>630.69999999999993</v>
      </c>
      <c r="R401" s="9">
        <v>6.5</v>
      </c>
      <c r="S401" s="9">
        <v>14.3</v>
      </c>
      <c r="T401" s="9">
        <v>361.5</v>
      </c>
      <c r="U401" s="9">
        <v>960.30000000000007</v>
      </c>
      <c r="V401" s="9">
        <v>4.4000000000000004</v>
      </c>
      <c r="W401" s="9">
        <v>336.2</v>
      </c>
      <c r="X401" s="9">
        <v>155</v>
      </c>
      <c r="Y401" s="9">
        <v>170.90000000000003</v>
      </c>
      <c r="Z401" s="9">
        <v>487</v>
      </c>
      <c r="AA401" s="560">
        <v>661.80000000000007</v>
      </c>
      <c r="AB401" s="9">
        <v>462.9</v>
      </c>
      <c r="AN401" s="285" t="s">
        <v>23</v>
      </c>
      <c r="AR401" s="32">
        <f t="shared" si="2"/>
        <v>20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480"/>
      <c r="BS401" s="28"/>
      <c r="BT401" s="56"/>
      <c r="CB401" s="480"/>
      <c r="CE401" s="28"/>
      <c r="CF401" s="56"/>
    </row>
    <row r="402" spans="1:90" ht="15.75">
      <c r="A402" s="285" t="s">
        <v>25</v>
      </c>
      <c r="B402" s="3"/>
      <c r="C402" s="3"/>
      <c r="D402" s="32"/>
      <c r="E402" s="399">
        <f t="shared" si="3"/>
        <v>7201.2</v>
      </c>
      <c r="F402" s="9">
        <v>232.59999999999997</v>
      </c>
      <c r="G402" s="9">
        <v>212</v>
      </c>
      <c r="H402" s="9">
        <v>168.4</v>
      </c>
      <c r="I402" s="9">
        <v>98.7</v>
      </c>
      <c r="J402" s="9">
        <v>779.80000000000007</v>
      </c>
      <c r="K402" s="9">
        <v>263.3</v>
      </c>
      <c r="L402" s="9">
        <v>30</v>
      </c>
      <c r="M402" s="9">
        <v>328.8</v>
      </c>
      <c r="N402" s="9">
        <v>139.19999999999999</v>
      </c>
      <c r="O402" s="9">
        <v>244.5</v>
      </c>
      <c r="P402" s="9">
        <v>339.4</v>
      </c>
      <c r="Q402" s="9">
        <v>762.8</v>
      </c>
      <c r="R402" s="9">
        <v>45</v>
      </c>
      <c r="S402" s="9">
        <v>75</v>
      </c>
      <c r="T402" s="9">
        <v>296.2</v>
      </c>
      <c r="U402" s="9">
        <v>628.9</v>
      </c>
      <c r="V402" s="9">
        <v>291.5</v>
      </c>
      <c r="W402" s="9">
        <v>164.6</v>
      </c>
      <c r="X402" s="9">
        <v>291.2</v>
      </c>
      <c r="Y402" s="9">
        <v>273.3</v>
      </c>
      <c r="Z402" s="9">
        <v>455</v>
      </c>
      <c r="AA402" s="560">
        <v>542.70000000000005</v>
      </c>
      <c r="AB402" s="9">
        <v>538.29999999999995</v>
      </c>
      <c r="AN402" s="285" t="s">
        <v>25</v>
      </c>
      <c r="AR402" s="32">
        <f t="shared" si="2"/>
        <v>38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480"/>
      <c r="BS402" s="28"/>
      <c r="BT402" s="56"/>
      <c r="CB402" s="480"/>
      <c r="CE402" s="28"/>
      <c r="CF402" s="56"/>
    </row>
    <row r="403" spans="1:90" ht="15.75">
      <c r="A403" s="107" t="s">
        <v>2713</v>
      </c>
      <c r="B403" s="3"/>
      <c r="C403" s="3"/>
      <c r="D403" s="32"/>
      <c r="E403" s="399">
        <f t="shared" si="3"/>
        <v>7141.4000000000005</v>
      </c>
      <c r="F403" s="9">
        <v>129.10000000000002</v>
      </c>
      <c r="G403" s="9">
        <v>321.60000000000002</v>
      </c>
      <c r="H403" s="9">
        <v>113.7</v>
      </c>
      <c r="I403" s="9">
        <v>39</v>
      </c>
      <c r="J403" s="9">
        <v>512.25</v>
      </c>
      <c r="K403" s="9">
        <v>200.7</v>
      </c>
      <c r="L403" s="9">
        <v>57.2</v>
      </c>
      <c r="M403" s="9">
        <v>215.5</v>
      </c>
      <c r="N403" s="9">
        <v>52</v>
      </c>
      <c r="O403" s="9">
        <v>397.2</v>
      </c>
      <c r="P403" s="9">
        <v>715.1</v>
      </c>
      <c r="Q403" s="9">
        <v>707.3</v>
      </c>
      <c r="R403" s="9">
        <v>22</v>
      </c>
      <c r="S403" s="9">
        <v>18</v>
      </c>
      <c r="T403" s="9">
        <v>387.05</v>
      </c>
      <c r="U403" s="9">
        <v>651.40000000000009</v>
      </c>
      <c r="V403" s="9">
        <v>4.4000000000000004</v>
      </c>
      <c r="W403" s="9">
        <v>291.09999999999997</v>
      </c>
      <c r="X403" s="9">
        <v>276.60000000000002</v>
      </c>
      <c r="Y403" s="9">
        <v>451.1</v>
      </c>
      <c r="Z403" s="9">
        <v>474</v>
      </c>
      <c r="AA403" s="560">
        <v>562.70000000000005</v>
      </c>
      <c r="AB403" s="9">
        <v>542.4</v>
      </c>
      <c r="AN403" s="107" t="s">
        <v>2713</v>
      </c>
      <c r="AR403" s="32">
        <f t="shared" si="2"/>
        <v>34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480"/>
      <c r="BS403" s="246"/>
      <c r="BT403" s="56"/>
      <c r="CB403" s="480"/>
      <c r="CE403" s="246"/>
      <c r="CF403" s="56"/>
    </row>
    <row r="404" spans="1:90" ht="15.75">
      <c r="A404" s="106" t="s">
        <v>1343</v>
      </c>
      <c r="B404" s="3"/>
      <c r="C404" s="3"/>
      <c r="D404" s="32"/>
      <c r="E404" s="399">
        <f t="shared" si="3"/>
        <v>7077.5999999999985</v>
      </c>
      <c r="F404" s="9">
        <v>424.29999999999995</v>
      </c>
      <c r="G404" s="9">
        <v>207.39999999999998</v>
      </c>
      <c r="H404" s="9">
        <v>197.70000000000002</v>
      </c>
      <c r="I404" s="9">
        <v>76.8</v>
      </c>
      <c r="J404" s="9">
        <v>373.5</v>
      </c>
      <c r="K404" s="9">
        <v>89.999999999999986</v>
      </c>
      <c r="L404" s="9">
        <v>19.599999999999998</v>
      </c>
      <c r="M404" s="9">
        <v>275.5</v>
      </c>
      <c r="N404" s="9">
        <v>101</v>
      </c>
      <c r="O404" s="9">
        <v>331.6</v>
      </c>
      <c r="P404" s="9">
        <v>660.5</v>
      </c>
      <c r="Q404" s="9">
        <v>604.39999999999986</v>
      </c>
      <c r="R404" s="9">
        <v>13.2</v>
      </c>
      <c r="S404" s="9">
        <v>46.5</v>
      </c>
      <c r="T404" s="9">
        <v>415.3</v>
      </c>
      <c r="U404" s="9">
        <v>776.40000000000009</v>
      </c>
      <c r="V404" s="9">
        <v>56</v>
      </c>
      <c r="W404" s="9">
        <v>398.7</v>
      </c>
      <c r="X404" s="9">
        <v>135.30000000000001</v>
      </c>
      <c r="Y404" s="9">
        <v>434.40000000000003</v>
      </c>
      <c r="Z404" s="9">
        <v>624.5</v>
      </c>
      <c r="AA404" s="560">
        <v>204.5</v>
      </c>
      <c r="AB404" s="9">
        <v>610.5</v>
      </c>
      <c r="AN404" s="106" t="s">
        <v>1343</v>
      </c>
      <c r="AR404" s="32">
        <f t="shared" si="2"/>
        <v>37</v>
      </c>
      <c r="AS404" s="514">
        <v>3</v>
      </c>
      <c r="AT404" s="514">
        <v>0</v>
      </c>
      <c r="AU404" s="514">
        <v>3</v>
      </c>
      <c r="AV404" s="514">
        <v>0</v>
      </c>
      <c r="AW404" s="514">
        <v>1</v>
      </c>
      <c r="AX404" s="514">
        <v>0</v>
      </c>
      <c r="AY404" s="514">
        <v>0</v>
      </c>
      <c r="AZ404" s="514">
        <v>3</v>
      </c>
      <c r="BA404" s="514">
        <v>3</v>
      </c>
      <c r="BB404" s="514">
        <v>2</v>
      </c>
      <c r="BC404" s="514">
        <v>2</v>
      </c>
      <c r="BD404" s="56">
        <v>0</v>
      </c>
      <c r="BE404" s="514">
        <v>3</v>
      </c>
      <c r="BF404" s="56">
        <v>3</v>
      </c>
      <c r="BG404" s="56">
        <v>0</v>
      </c>
      <c r="BH404" s="514">
        <v>3</v>
      </c>
      <c r="BI404" s="56">
        <v>0</v>
      </c>
      <c r="BJ404" s="56">
        <v>2</v>
      </c>
      <c r="BK404" s="56">
        <v>1</v>
      </c>
      <c r="BL404" s="514">
        <v>3</v>
      </c>
      <c r="BM404" s="56">
        <v>3</v>
      </c>
      <c r="BN404" s="514">
        <v>0</v>
      </c>
      <c r="BO404" s="56">
        <v>2</v>
      </c>
      <c r="BP404" s="480"/>
      <c r="BQ404" s="482"/>
      <c r="BR404" s="482"/>
      <c r="BS404" s="241"/>
      <c r="BT404" s="514"/>
      <c r="CB404" s="480"/>
      <c r="CC404" s="482"/>
      <c r="CD404" s="482"/>
      <c r="CE404" s="246"/>
      <c r="CF404" s="56"/>
      <c r="CK404" s="246"/>
      <c r="CL404" s="56"/>
    </row>
    <row r="405" spans="1:90" ht="15.75">
      <c r="A405" s="106" t="s">
        <v>1345</v>
      </c>
      <c r="B405" s="3"/>
      <c r="C405" s="3"/>
      <c r="D405" s="32"/>
      <c r="E405" s="399">
        <f t="shared" si="3"/>
        <v>6988.0999999999995</v>
      </c>
      <c r="F405" s="9">
        <v>151</v>
      </c>
      <c r="G405" s="9">
        <v>169.29999999999998</v>
      </c>
      <c r="H405" s="9">
        <v>77.3</v>
      </c>
      <c r="I405" s="9">
        <v>79.5</v>
      </c>
      <c r="J405" s="9">
        <v>523.75000000000011</v>
      </c>
      <c r="K405" s="9">
        <v>195</v>
      </c>
      <c r="L405" s="9">
        <v>72</v>
      </c>
      <c r="M405" s="9">
        <v>242.60000000000002</v>
      </c>
      <c r="N405" s="9">
        <v>174.5</v>
      </c>
      <c r="O405" s="9">
        <v>503.5</v>
      </c>
      <c r="P405" s="9">
        <v>496.3</v>
      </c>
      <c r="Q405" s="9">
        <v>402.69999999999993</v>
      </c>
      <c r="R405" s="9">
        <v>21.9</v>
      </c>
      <c r="S405" s="9">
        <v>22.5</v>
      </c>
      <c r="T405" s="9">
        <v>500.45</v>
      </c>
      <c r="U405" s="9">
        <v>145.80000000000001</v>
      </c>
      <c r="V405" s="9">
        <v>168</v>
      </c>
      <c r="W405" s="9">
        <v>393.9</v>
      </c>
      <c r="X405" s="9">
        <v>465</v>
      </c>
      <c r="Y405" s="9">
        <v>406.40000000000003</v>
      </c>
      <c r="Z405" s="9">
        <v>600.9</v>
      </c>
      <c r="AA405" s="560">
        <v>456.59999999999997</v>
      </c>
      <c r="AB405" s="9">
        <v>719.19999999999993</v>
      </c>
      <c r="AN405" s="106" t="s">
        <v>1345</v>
      </c>
      <c r="AR405" s="32">
        <f t="shared" si="2"/>
        <v>37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480"/>
      <c r="BS405" s="28"/>
      <c r="BT405" s="56"/>
      <c r="CB405" s="480"/>
      <c r="CE405" s="28"/>
      <c r="CF405" s="56"/>
      <c r="CK405" s="246"/>
      <c r="CL405" s="56"/>
    </row>
    <row r="406" spans="1:90" ht="15.75">
      <c r="A406" s="107" t="s">
        <v>2714</v>
      </c>
      <c r="B406" s="3"/>
      <c r="C406" s="3"/>
      <c r="D406" s="32"/>
      <c r="E406" s="399">
        <f t="shared" si="3"/>
        <v>6749.2999999999993</v>
      </c>
      <c r="F406" s="9">
        <v>340.9</v>
      </c>
      <c r="G406" s="9">
        <v>390.7</v>
      </c>
      <c r="H406" s="9">
        <v>103.5</v>
      </c>
      <c r="I406" s="9">
        <v>81.400000000000006</v>
      </c>
      <c r="J406" s="9">
        <v>705.25</v>
      </c>
      <c r="K406" s="9">
        <v>294.39999999999998</v>
      </c>
      <c r="L406" s="9">
        <v>0</v>
      </c>
      <c r="M406" s="9">
        <v>302.10000000000002</v>
      </c>
      <c r="N406" s="9">
        <v>83.7</v>
      </c>
      <c r="O406" s="9">
        <v>293</v>
      </c>
      <c r="P406" s="9">
        <v>453.39999999999992</v>
      </c>
      <c r="Q406" s="9">
        <v>709.6</v>
      </c>
      <c r="R406" s="9">
        <v>0</v>
      </c>
      <c r="S406" s="9">
        <v>0</v>
      </c>
      <c r="T406" s="9">
        <v>339.75</v>
      </c>
      <c r="U406" s="9">
        <v>628</v>
      </c>
      <c r="V406" s="9">
        <v>44.5</v>
      </c>
      <c r="W406" s="9">
        <v>154.5</v>
      </c>
      <c r="X406" s="9">
        <v>195.2</v>
      </c>
      <c r="Y406" s="9">
        <v>306.40000000000003</v>
      </c>
      <c r="Z406" s="9">
        <v>378</v>
      </c>
      <c r="AA406" s="560">
        <v>596.29999999999995</v>
      </c>
      <c r="AB406" s="9">
        <v>348.7</v>
      </c>
      <c r="AN406" s="107" t="s">
        <v>2714</v>
      </c>
      <c r="AR406" s="32">
        <f t="shared" si="2"/>
        <v>27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480"/>
      <c r="BS406" s="28"/>
      <c r="BT406" s="56"/>
      <c r="CB406" s="480"/>
      <c r="CE406" s="28"/>
      <c r="CF406" s="56"/>
      <c r="CK406" s="246"/>
      <c r="CL406" s="56"/>
    </row>
    <row r="407" spans="1:90" ht="15.75">
      <c r="A407" s="284" t="s">
        <v>3642</v>
      </c>
      <c r="B407" s="3"/>
      <c r="C407" s="3"/>
      <c r="D407" s="32"/>
      <c r="E407" s="399">
        <f t="shared" si="3"/>
        <v>6575.6000000000013</v>
      </c>
      <c r="F407" s="9">
        <v>142.29999999999998</v>
      </c>
      <c r="G407" s="9">
        <v>333.4</v>
      </c>
      <c r="H407" s="9">
        <v>43.7</v>
      </c>
      <c r="I407" s="9">
        <v>151.80000000000001</v>
      </c>
      <c r="J407" s="9">
        <v>754.15</v>
      </c>
      <c r="K407" s="9">
        <v>159.69999999999999</v>
      </c>
      <c r="L407" s="9">
        <v>61.599999999999994</v>
      </c>
      <c r="M407" s="9">
        <v>168.6</v>
      </c>
      <c r="N407" s="9">
        <v>134</v>
      </c>
      <c r="O407" s="9">
        <v>413.40000000000003</v>
      </c>
      <c r="P407" s="9">
        <v>386.3</v>
      </c>
      <c r="Q407" s="9">
        <v>813.9</v>
      </c>
      <c r="R407" s="9">
        <v>15.399999999999999</v>
      </c>
      <c r="S407" s="9">
        <v>78</v>
      </c>
      <c r="T407" s="9">
        <v>369.75</v>
      </c>
      <c r="U407" s="9">
        <v>578.69999999999993</v>
      </c>
      <c r="V407" s="9">
        <v>153.30000000000001</v>
      </c>
      <c r="W407" s="9">
        <v>196.20000000000002</v>
      </c>
      <c r="X407" s="9">
        <v>231.6</v>
      </c>
      <c r="Y407" s="9">
        <v>183</v>
      </c>
      <c r="Z407" s="9">
        <v>500.6</v>
      </c>
      <c r="AA407" s="560">
        <v>156.1</v>
      </c>
      <c r="AB407" s="9">
        <v>550.1</v>
      </c>
      <c r="AN407" s="284" t="s">
        <v>3642</v>
      </c>
      <c r="AR407" s="32">
        <f t="shared" si="2"/>
        <v>33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480"/>
      <c r="BS407" s="28"/>
      <c r="BT407" s="56"/>
      <c r="CB407" s="480"/>
      <c r="CE407" s="28"/>
      <c r="CF407" s="56"/>
    </row>
    <row r="408" spans="1:90" ht="15.75">
      <c r="A408" s="284" t="s">
        <v>3643</v>
      </c>
      <c r="B408" s="3"/>
      <c r="C408" s="3"/>
      <c r="D408" s="32"/>
      <c r="E408" s="399">
        <f t="shared" si="3"/>
        <v>8572</v>
      </c>
      <c r="F408" s="9">
        <v>616.69999999999993</v>
      </c>
      <c r="G408" s="9">
        <v>287</v>
      </c>
      <c r="H408" s="9">
        <v>81.5</v>
      </c>
      <c r="I408" s="9">
        <v>84.1</v>
      </c>
      <c r="J408" s="9">
        <v>516.15000000000009</v>
      </c>
      <c r="K408" s="9">
        <v>259.10000000000002</v>
      </c>
      <c r="L408" s="9">
        <v>52.800000000000004</v>
      </c>
      <c r="M408" s="9">
        <v>356.4</v>
      </c>
      <c r="N408" s="9">
        <v>104.3</v>
      </c>
      <c r="O408" s="9">
        <v>465.40000000000003</v>
      </c>
      <c r="P408" s="9">
        <v>312.20000000000005</v>
      </c>
      <c r="Q408" s="9">
        <v>806.4</v>
      </c>
      <c r="R408" s="9">
        <v>70</v>
      </c>
      <c r="S408" s="9">
        <v>70</v>
      </c>
      <c r="T408" s="9">
        <v>597.04999999999995</v>
      </c>
      <c r="U408" s="9">
        <v>790.50000000000011</v>
      </c>
      <c r="V408" s="9">
        <v>126.7</v>
      </c>
      <c r="W408" s="9">
        <v>455.3</v>
      </c>
      <c r="X408" s="9">
        <v>224.29999999999998</v>
      </c>
      <c r="Y408" s="9">
        <v>377.00000000000006</v>
      </c>
      <c r="Z408" s="9">
        <v>634</v>
      </c>
      <c r="AA408" s="560">
        <v>554</v>
      </c>
      <c r="AB408" s="9">
        <v>731.1</v>
      </c>
      <c r="AN408" s="284" t="s">
        <v>3643</v>
      </c>
      <c r="AR408" s="32">
        <f>SUM(AS408:BO408)</f>
        <v>47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480"/>
      <c r="BS408" s="246"/>
      <c r="BT408" s="56"/>
      <c r="CB408" s="480"/>
      <c r="CE408" s="246"/>
      <c r="CF408" s="56"/>
    </row>
    <row r="409" spans="1:90" ht="15.75">
      <c r="A409" s="107" t="s">
        <v>2198</v>
      </c>
      <c r="B409" s="3"/>
      <c r="C409" s="3"/>
      <c r="D409" s="32"/>
      <c r="E409" s="399">
        <f t="shared" si="3"/>
        <v>5405.3</v>
      </c>
      <c r="F409" s="9">
        <v>238.70000000000002</v>
      </c>
      <c r="G409" s="9">
        <v>34.5</v>
      </c>
      <c r="H409" s="9">
        <v>95.5</v>
      </c>
      <c r="I409" s="9">
        <v>183.6</v>
      </c>
      <c r="J409" s="9">
        <v>568.65000000000009</v>
      </c>
      <c r="K409" s="9">
        <v>136.9</v>
      </c>
      <c r="L409" s="9">
        <v>14.2</v>
      </c>
      <c r="M409" s="9">
        <v>139.1</v>
      </c>
      <c r="N409" s="9">
        <v>127.1</v>
      </c>
      <c r="O409" s="9">
        <v>274.50000000000006</v>
      </c>
      <c r="P409" s="9">
        <v>569.60000000000014</v>
      </c>
      <c r="Q409" s="9">
        <v>631.9</v>
      </c>
      <c r="R409" s="9">
        <v>0</v>
      </c>
      <c r="S409" s="9">
        <v>0</v>
      </c>
      <c r="T409" s="9">
        <v>230.55</v>
      </c>
      <c r="U409" s="9">
        <v>602.6</v>
      </c>
      <c r="V409" s="9">
        <v>48</v>
      </c>
      <c r="W409" s="9">
        <v>41.099999999999994</v>
      </c>
      <c r="X409" s="9">
        <v>131.4</v>
      </c>
      <c r="Y409" s="9">
        <v>120</v>
      </c>
      <c r="Z409" s="9">
        <v>344.4</v>
      </c>
      <c r="AA409" s="560">
        <v>527</v>
      </c>
      <c r="AB409" s="9">
        <v>346</v>
      </c>
      <c r="AN409" s="107" t="s">
        <v>2198</v>
      </c>
      <c r="AR409" s="32">
        <f>SUM(AS409:BO409)</f>
        <v>27</v>
      </c>
      <c r="AS409" s="514">
        <v>0</v>
      </c>
      <c r="AT409" s="514">
        <v>0</v>
      </c>
      <c r="AU409" s="514">
        <v>3</v>
      </c>
      <c r="AV409" s="514">
        <v>3</v>
      </c>
      <c r="AW409" s="514">
        <v>2</v>
      </c>
      <c r="AX409" s="514">
        <v>3</v>
      </c>
      <c r="AY409" s="514">
        <v>0</v>
      </c>
      <c r="AZ409" s="514">
        <v>0</v>
      </c>
      <c r="BA409" s="514">
        <v>3</v>
      </c>
      <c r="BB409" s="514">
        <v>2</v>
      </c>
      <c r="BC409" s="514">
        <v>1</v>
      </c>
      <c r="BD409" s="56">
        <v>0</v>
      </c>
      <c r="BE409" s="514">
        <v>1</v>
      </c>
      <c r="BF409" s="56">
        <v>1</v>
      </c>
      <c r="BG409" s="56">
        <v>0</v>
      </c>
      <c r="BH409" s="514">
        <v>2</v>
      </c>
      <c r="BI409" s="56">
        <v>3</v>
      </c>
      <c r="BJ409" s="56">
        <v>0</v>
      </c>
      <c r="BK409" s="56">
        <v>3</v>
      </c>
      <c r="BL409" s="514">
        <v>0</v>
      </c>
      <c r="BM409" s="56">
        <v>0</v>
      </c>
      <c r="BN409" s="514">
        <v>0</v>
      </c>
      <c r="BO409" s="56">
        <v>0</v>
      </c>
      <c r="BP409" s="480"/>
      <c r="BQ409" s="482"/>
      <c r="BR409" s="482"/>
      <c r="BS409" s="241"/>
      <c r="BT409" s="514"/>
      <c r="CB409" s="480"/>
      <c r="CC409" s="482"/>
      <c r="CD409" s="482"/>
      <c r="CE409" s="246"/>
      <c r="CF409" s="56"/>
    </row>
    <row r="410" spans="1:90" ht="15.75">
      <c r="A410" s="107" t="s">
        <v>651</v>
      </c>
      <c r="B410" s="3"/>
      <c r="C410" s="3"/>
      <c r="D410" s="32"/>
      <c r="E410" s="399">
        <f t="shared" si="3"/>
        <v>7692.5000000000009</v>
      </c>
      <c r="F410" s="9">
        <v>450.19999999999993</v>
      </c>
      <c r="G410" s="9">
        <v>312.3</v>
      </c>
      <c r="H410" s="9">
        <v>94.4</v>
      </c>
      <c r="I410" s="9">
        <v>147.20000000000002</v>
      </c>
      <c r="J410" s="9">
        <v>527.00000000000011</v>
      </c>
      <c r="K410" s="9">
        <v>236.69999999999996</v>
      </c>
      <c r="L410" s="9">
        <v>24.200000000000003</v>
      </c>
      <c r="M410" s="9">
        <v>329.5</v>
      </c>
      <c r="N410" s="9">
        <v>129.19999999999999</v>
      </c>
      <c r="O410" s="9">
        <v>235.7</v>
      </c>
      <c r="P410" s="9">
        <v>385.4</v>
      </c>
      <c r="Q410" s="9">
        <v>808.4</v>
      </c>
      <c r="R410" s="9">
        <v>16.900000000000002</v>
      </c>
      <c r="S410" s="9">
        <v>0</v>
      </c>
      <c r="T410" s="9">
        <v>549.5</v>
      </c>
      <c r="U410" s="9">
        <v>921.80000000000007</v>
      </c>
      <c r="V410" s="9">
        <v>52.5</v>
      </c>
      <c r="W410" s="9">
        <v>426.7</v>
      </c>
      <c r="X410" s="9">
        <v>156</v>
      </c>
      <c r="Y410" s="9">
        <v>352.1</v>
      </c>
      <c r="Z410" s="9">
        <v>592.20000000000005</v>
      </c>
      <c r="AA410" s="560">
        <v>363.1</v>
      </c>
      <c r="AB410" s="9">
        <v>581.5</v>
      </c>
      <c r="AN410" s="107" t="s">
        <v>651</v>
      </c>
      <c r="AR410" s="32">
        <f>SUM(AS410:BO410)</f>
        <v>50</v>
      </c>
      <c r="AS410" s="514">
        <v>3</v>
      </c>
      <c r="AT410" s="514">
        <v>3</v>
      </c>
      <c r="AU410" s="514">
        <v>3</v>
      </c>
      <c r="AV410" s="514">
        <v>3</v>
      </c>
      <c r="AW410" s="514">
        <v>3</v>
      </c>
      <c r="AX410" s="514">
        <v>3</v>
      </c>
      <c r="AY410" s="514">
        <v>0</v>
      </c>
      <c r="AZ410" s="514">
        <v>3</v>
      </c>
      <c r="BA410" s="514">
        <v>1</v>
      </c>
      <c r="BB410" s="514">
        <v>1</v>
      </c>
      <c r="BC410" s="514">
        <v>1</v>
      </c>
      <c r="BD410" s="56">
        <v>2</v>
      </c>
      <c r="BE410" s="514">
        <v>3</v>
      </c>
      <c r="BF410" s="56">
        <v>0</v>
      </c>
      <c r="BG410" s="56">
        <v>3</v>
      </c>
      <c r="BH410" s="514">
        <v>3</v>
      </c>
      <c r="BI410" s="56">
        <v>3</v>
      </c>
      <c r="BJ410" s="56">
        <v>3</v>
      </c>
      <c r="BK410" s="56">
        <v>3</v>
      </c>
      <c r="BL410" s="514">
        <v>3</v>
      </c>
      <c r="BM410" s="56">
        <v>2</v>
      </c>
      <c r="BN410" s="514">
        <v>1</v>
      </c>
      <c r="BO410" s="56">
        <v>0</v>
      </c>
      <c r="BP410" s="480"/>
      <c r="BQ410" s="482"/>
      <c r="BR410" s="482"/>
      <c r="BS410" s="241"/>
      <c r="BT410" s="514"/>
      <c r="CB410" s="480"/>
      <c r="CC410" s="482"/>
      <c r="CD410" s="482"/>
      <c r="CE410" s="246"/>
      <c r="CF410" s="56"/>
    </row>
    <row r="411" spans="1:90" ht="15.75">
      <c r="A411" s="107" t="s">
        <v>682</v>
      </c>
      <c r="B411" s="3"/>
      <c r="C411" s="3"/>
      <c r="D411" s="32"/>
      <c r="E411" s="399">
        <f t="shared" si="3"/>
        <v>6151.1999999999989</v>
      </c>
      <c r="F411" s="9">
        <v>209</v>
      </c>
      <c r="G411" s="9">
        <v>176.3</v>
      </c>
      <c r="H411" s="9">
        <v>124.69999999999999</v>
      </c>
      <c r="I411" s="9">
        <v>46.8</v>
      </c>
      <c r="J411" s="9">
        <v>665.5</v>
      </c>
      <c r="K411" s="9">
        <v>155.6</v>
      </c>
      <c r="L411" s="9">
        <v>111.60000000000001</v>
      </c>
      <c r="M411" s="9">
        <v>186</v>
      </c>
      <c r="N411" s="9">
        <v>0</v>
      </c>
      <c r="O411" s="9">
        <v>312.2</v>
      </c>
      <c r="P411" s="9">
        <v>639.19999999999993</v>
      </c>
      <c r="Q411" s="9">
        <v>381.3</v>
      </c>
      <c r="R411" s="9">
        <v>0</v>
      </c>
      <c r="S411" s="9">
        <v>6.5</v>
      </c>
      <c r="T411" s="9">
        <v>392.5</v>
      </c>
      <c r="U411" s="9">
        <v>576.1</v>
      </c>
      <c r="V411" s="9">
        <v>42</v>
      </c>
      <c r="W411" s="9">
        <v>205.2</v>
      </c>
      <c r="X411" s="9">
        <v>49.500000000000007</v>
      </c>
      <c r="Y411" s="9">
        <v>308.39999999999998</v>
      </c>
      <c r="Z411" s="9">
        <v>463.4</v>
      </c>
      <c r="AA411" s="560">
        <v>608.4</v>
      </c>
      <c r="AB411" s="9">
        <v>491</v>
      </c>
      <c r="AN411" s="107" t="s">
        <v>682</v>
      </c>
      <c r="AR411" s="32">
        <f>SUM(AS411:BO411)</f>
        <v>27</v>
      </c>
      <c r="AS411" s="514">
        <v>2</v>
      </c>
      <c r="AT411" s="514">
        <v>0</v>
      </c>
      <c r="AU411" s="514">
        <v>3</v>
      </c>
      <c r="AV411" s="514">
        <v>0</v>
      </c>
      <c r="AW411" s="514">
        <v>2</v>
      </c>
      <c r="AX411" s="514">
        <v>3</v>
      </c>
      <c r="AY411" s="514">
        <v>3</v>
      </c>
      <c r="AZ411" s="514">
        <v>0</v>
      </c>
      <c r="BA411" s="514">
        <v>0</v>
      </c>
      <c r="BB411" s="514">
        <v>0</v>
      </c>
      <c r="BC411" s="514">
        <v>3</v>
      </c>
      <c r="BD411" s="56">
        <v>0</v>
      </c>
      <c r="BE411" s="514">
        <v>0</v>
      </c>
      <c r="BF411" s="56">
        <v>3</v>
      </c>
      <c r="BG411" s="56">
        <v>0</v>
      </c>
      <c r="BH411" s="514">
        <v>1</v>
      </c>
      <c r="BI411" s="56">
        <v>0</v>
      </c>
      <c r="BJ411" s="56">
        <v>0</v>
      </c>
      <c r="BK411" s="56">
        <v>0</v>
      </c>
      <c r="BL411" s="514">
        <v>0</v>
      </c>
      <c r="BM411" s="56">
        <v>3</v>
      </c>
      <c r="BN411" s="514">
        <v>3</v>
      </c>
      <c r="BO411" s="56">
        <v>1</v>
      </c>
      <c r="BP411" s="480"/>
      <c r="BQ411" s="482"/>
      <c r="BR411" s="482"/>
      <c r="BS411" s="241"/>
      <c r="BT411" s="514"/>
      <c r="CB411" s="480"/>
      <c r="CC411" s="482"/>
      <c r="CD411" s="482"/>
      <c r="CE411" s="246"/>
      <c r="CF411" s="56"/>
    </row>
    <row r="412" spans="1:90" ht="15.75">
      <c r="A412" s="107" t="s">
        <v>2709</v>
      </c>
      <c r="B412" s="3"/>
      <c r="C412" s="3"/>
      <c r="D412" s="32"/>
      <c r="E412" s="399">
        <f t="shared" si="3"/>
        <v>7113.9</v>
      </c>
      <c r="F412" s="9">
        <v>295.60000000000002</v>
      </c>
      <c r="G412" s="9">
        <v>180.2</v>
      </c>
      <c r="H412" s="9">
        <v>115.1</v>
      </c>
      <c r="I412" s="9">
        <v>99.199999999999989</v>
      </c>
      <c r="J412" s="9">
        <v>475.85</v>
      </c>
      <c r="K412" s="9">
        <v>173.50000000000003</v>
      </c>
      <c r="L412" s="9">
        <v>5.9</v>
      </c>
      <c r="M412" s="9">
        <v>277</v>
      </c>
      <c r="N412" s="9">
        <v>97</v>
      </c>
      <c r="O412" s="9">
        <v>201.60000000000002</v>
      </c>
      <c r="P412" s="9">
        <v>600</v>
      </c>
      <c r="Q412" s="9">
        <v>730.9</v>
      </c>
      <c r="R412" s="9">
        <v>0</v>
      </c>
      <c r="S412" s="9">
        <v>0</v>
      </c>
      <c r="T412" s="9">
        <v>541.04999999999995</v>
      </c>
      <c r="U412" s="9">
        <v>776.10000000000014</v>
      </c>
      <c r="V412" s="9">
        <v>69</v>
      </c>
      <c r="W412" s="9">
        <v>315</v>
      </c>
      <c r="X412" s="9">
        <v>144</v>
      </c>
      <c r="Y412" s="9">
        <v>270.2</v>
      </c>
      <c r="Z412" s="9">
        <v>557</v>
      </c>
      <c r="AA412" s="560">
        <v>606.19999999999993</v>
      </c>
      <c r="AB412" s="9">
        <v>583.5</v>
      </c>
      <c r="AN412" s="107" t="s">
        <v>2709</v>
      </c>
      <c r="AR412" s="32">
        <f>SUM(AS412:BO412)</f>
        <v>34</v>
      </c>
      <c r="AS412" s="514">
        <v>2</v>
      </c>
      <c r="AT412" s="514">
        <v>2</v>
      </c>
      <c r="AU412" s="514">
        <v>0</v>
      </c>
      <c r="AV412" s="514">
        <v>3</v>
      </c>
      <c r="AW412" s="514">
        <v>0</v>
      </c>
      <c r="AX412" s="514">
        <v>3</v>
      </c>
      <c r="AY412" s="514">
        <v>0</v>
      </c>
      <c r="AZ412" s="514">
        <v>2</v>
      </c>
      <c r="BA412" s="514">
        <v>3</v>
      </c>
      <c r="BB412" s="514">
        <v>0</v>
      </c>
      <c r="BC412" s="514">
        <v>3</v>
      </c>
      <c r="BD412" s="56">
        <v>1</v>
      </c>
      <c r="BE412" s="514">
        <v>0</v>
      </c>
      <c r="BF412" s="56">
        <v>0</v>
      </c>
      <c r="BG412" s="56">
        <v>1</v>
      </c>
      <c r="BH412" s="514">
        <v>3</v>
      </c>
      <c r="BI412" s="56">
        <v>2</v>
      </c>
      <c r="BJ412" s="56">
        <v>0</v>
      </c>
      <c r="BK412" s="56">
        <v>2</v>
      </c>
      <c r="BL412" s="514">
        <v>1</v>
      </c>
      <c r="BM412" s="56">
        <v>1</v>
      </c>
      <c r="BN412" s="514">
        <v>3</v>
      </c>
      <c r="BO412" s="56">
        <v>2</v>
      </c>
      <c r="BP412" s="480"/>
      <c r="BQ412" s="482"/>
      <c r="BR412" s="482"/>
      <c r="BS412" s="241"/>
      <c r="BT412" s="514"/>
      <c r="CB412" s="480"/>
      <c r="CC412" s="482"/>
      <c r="CD412" s="482"/>
      <c r="CE412" s="246"/>
      <c r="CF412" s="56"/>
    </row>
    <row r="413" spans="1:90" ht="15.75">
      <c r="A413" s="107" t="s">
        <v>2735</v>
      </c>
      <c r="B413" s="3"/>
      <c r="C413" s="3"/>
      <c r="D413" s="32"/>
      <c r="E413" s="399">
        <f t="shared" si="3"/>
        <v>7405.9999999999991</v>
      </c>
      <c r="F413" s="9">
        <v>605.59999999999991</v>
      </c>
      <c r="G413" s="9">
        <v>291.89999999999998</v>
      </c>
      <c r="H413" s="9">
        <v>58.8</v>
      </c>
      <c r="I413" s="9">
        <v>127.3</v>
      </c>
      <c r="J413" s="9">
        <v>738.7</v>
      </c>
      <c r="K413" s="9">
        <v>126.39999999999998</v>
      </c>
      <c r="L413" s="9">
        <v>79.8</v>
      </c>
      <c r="M413" s="9">
        <v>593</v>
      </c>
      <c r="N413" s="9">
        <v>124</v>
      </c>
      <c r="O413" s="9">
        <v>395.3</v>
      </c>
      <c r="P413" s="9">
        <v>149.6</v>
      </c>
      <c r="Q413" s="9">
        <v>794.49999999999989</v>
      </c>
      <c r="R413" s="9">
        <v>15.6</v>
      </c>
      <c r="S413" s="9">
        <v>19.5</v>
      </c>
      <c r="T413" s="9">
        <v>532.5</v>
      </c>
      <c r="U413" s="9">
        <v>431.4</v>
      </c>
      <c r="V413" s="9">
        <v>450.5</v>
      </c>
      <c r="W413" s="9">
        <v>307.70000000000005</v>
      </c>
      <c r="X413" s="9">
        <v>318.39999999999998</v>
      </c>
      <c r="Y413" s="9">
        <v>127.7</v>
      </c>
      <c r="Z413" s="9">
        <v>453.5</v>
      </c>
      <c r="AA413" s="560">
        <v>44</v>
      </c>
      <c r="AB413" s="9">
        <v>620.29999999999995</v>
      </c>
      <c r="AN413" s="107" t="s">
        <v>2735</v>
      </c>
      <c r="AR413" s="32">
        <f>SUM(AS413:BO413)</f>
        <v>39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480"/>
      <c r="BS413" s="28"/>
      <c r="BT413" s="56"/>
      <c r="CB413" s="480"/>
      <c r="CE413" s="28"/>
      <c r="CF413" s="56"/>
    </row>
    <row r="414" spans="1:90" ht="15.75">
      <c r="A414" s="284" t="s">
        <v>3644</v>
      </c>
      <c r="B414" s="3"/>
      <c r="C414" s="3"/>
      <c r="D414" s="32"/>
      <c r="E414" s="399">
        <f t="shared" si="3"/>
        <v>5955.0000000000009</v>
      </c>
      <c r="F414" s="9">
        <v>47.300000000000004</v>
      </c>
      <c r="G414" s="9">
        <v>58.5</v>
      </c>
      <c r="H414" s="9">
        <v>52.899999999999991</v>
      </c>
      <c r="I414" s="9">
        <v>40.5</v>
      </c>
      <c r="J414" s="9">
        <v>379.20000000000005</v>
      </c>
      <c r="K414" s="9">
        <v>168.29999999999998</v>
      </c>
      <c r="L414" s="9">
        <v>39.800000000000004</v>
      </c>
      <c r="M414" s="9">
        <v>367</v>
      </c>
      <c r="N414" s="9">
        <v>145.1</v>
      </c>
      <c r="O414" s="9">
        <v>317.8</v>
      </c>
      <c r="P414" s="9">
        <v>329.2</v>
      </c>
      <c r="Q414" s="9">
        <v>222.1</v>
      </c>
      <c r="R414" s="9">
        <v>0</v>
      </c>
      <c r="S414" s="9">
        <v>0</v>
      </c>
      <c r="T414" s="9">
        <v>560.4</v>
      </c>
      <c r="U414" s="9">
        <v>169.9</v>
      </c>
      <c r="V414" s="9">
        <v>190</v>
      </c>
      <c r="W414" s="9">
        <v>559.4</v>
      </c>
      <c r="X414" s="9">
        <v>458.7</v>
      </c>
      <c r="Y414" s="9">
        <v>419.79999999999995</v>
      </c>
      <c r="Z414" s="9">
        <v>671.5</v>
      </c>
      <c r="AA414" s="560">
        <v>205.79999999999998</v>
      </c>
      <c r="AB414" s="9">
        <v>551.79999999999995</v>
      </c>
      <c r="AN414" s="284" t="s">
        <v>3644</v>
      </c>
      <c r="AR414" s="32">
        <f>SUM(AS414:BO414)</f>
        <v>30</v>
      </c>
      <c r="AS414" s="514">
        <v>0</v>
      </c>
      <c r="AT414" s="514">
        <v>0</v>
      </c>
      <c r="AU414" s="514">
        <v>0</v>
      </c>
      <c r="AV414" s="514">
        <v>0</v>
      </c>
      <c r="AW414" s="514">
        <v>0</v>
      </c>
      <c r="AX414" s="514">
        <v>0</v>
      </c>
      <c r="AY414" s="514">
        <v>3</v>
      </c>
      <c r="AZ414" s="514">
        <v>3</v>
      </c>
      <c r="BA414" s="514">
        <v>2</v>
      </c>
      <c r="BB414" s="514">
        <v>1</v>
      </c>
      <c r="BC414" s="514">
        <v>3</v>
      </c>
      <c r="BD414" s="56">
        <v>0</v>
      </c>
      <c r="BE414" s="514">
        <v>1</v>
      </c>
      <c r="BF414" s="56">
        <v>0</v>
      </c>
      <c r="BG414" s="56">
        <v>3</v>
      </c>
      <c r="BH414" s="514">
        <v>0</v>
      </c>
      <c r="BI414" s="56">
        <v>0</v>
      </c>
      <c r="BJ414" s="56">
        <v>3</v>
      </c>
      <c r="BK414" s="56">
        <v>3</v>
      </c>
      <c r="BL414" s="514">
        <v>3</v>
      </c>
      <c r="BM414" s="56">
        <v>2</v>
      </c>
      <c r="BN414" s="514">
        <v>0</v>
      </c>
      <c r="BO414" s="56">
        <v>3</v>
      </c>
      <c r="BP414" s="480"/>
      <c r="BQ414" s="482"/>
      <c r="BR414" s="482"/>
      <c r="BS414" s="241"/>
      <c r="BT414" s="514"/>
      <c r="CB414" s="480"/>
      <c r="CC414" s="482"/>
      <c r="CD414" s="482"/>
      <c r="CE414" s="246"/>
      <c r="CF414" s="56"/>
    </row>
    <row r="415" spans="1:90" ht="15.75">
      <c r="A415" s="284" t="s">
        <v>3645</v>
      </c>
      <c r="B415" s="3"/>
      <c r="C415" s="3"/>
      <c r="D415" s="32"/>
      <c r="E415" s="399">
        <f t="shared" si="3"/>
        <v>6765.1500000000024</v>
      </c>
      <c r="F415" s="9">
        <v>588.25</v>
      </c>
      <c r="G415" s="9">
        <v>579.4</v>
      </c>
      <c r="H415" s="9">
        <v>78.8</v>
      </c>
      <c r="I415" s="9">
        <v>35.1</v>
      </c>
      <c r="J415" s="9">
        <v>510.1</v>
      </c>
      <c r="K415" s="9">
        <v>237.29999999999995</v>
      </c>
      <c r="L415" s="9">
        <v>49.7</v>
      </c>
      <c r="M415" s="9">
        <v>501.8</v>
      </c>
      <c r="N415" s="9">
        <v>128.30000000000001</v>
      </c>
      <c r="O415" s="9">
        <v>382</v>
      </c>
      <c r="P415" s="9">
        <v>358.20000000000005</v>
      </c>
      <c r="Q415" s="9">
        <v>290.5</v>
      </c>
      <c r="R415" s="9">
        <v>37.4</v>
      </c>
      <c r="S415" s="9">
        <v>0</v>
      </c>
      <c r="T415" s="9">
        <v>401.6</v>
      </c>
      <c r="U415" s="9">
        <v>611.80000000000007</v>
      </c>
      <c r="V415" s="9">
        <v>92</v>
      </c>
      <c r="W415" s="9">
        <v>153.6</v>
      </c>
      <c r="X415" s="9">
        <v>267.5</v>
      </c>
      <c r="Y415" s="9">
        <v>230.6</v>
      </c>
      <c r="Z415" s="9">
        <v>357.5</v>
      </c>
      <c r="AA415" s="560">
        <v>497.1</v>
      </c>
      <c r="AB415" s="9">
        <v>376.6</v>
      </c>
      <c r="AN415" s="284" t="s">
        <v>3645</v>
      </c>
      <c r="AR415" s="32">
        <f>SUM(AS415:BO415)</f>
        <v>24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480"/>
      <c r="BS415" s="246"/>
      <c r="BT415" s="56"/>
      <c r="CB415" s="480"/>
      <c r="CE415" s="246"/>
      <c r="CF415" s="56"/>
    </row>
    <row r="416" spans="1:90" ht="15.75">
      <c r="A416" s="107" t="s">
        <v>154</v>
      </c>
      <c r="B416" s="3"/>
      <c r="C416" s="3"/>
      <c r="D416" s="32"/>
      <c r="E416" s="399">
        <f t="shared" si="3"/>
        <v>7447.2500000000009</v>
      </c>
      <c r="F416" s="9">
        <v>540.09999999999991</v>
      </c>
      <c r="G416" s="9">
        <v>344.1</v>
      </c>
      <c r="H416" s="9">
        <v>116.10000000000001</v>
      </c>
      <c r="I416" s="9">
        <v>124.6</v>
      </c>
      <c r="J416" s="9">
        <v>969.8</v>
      </c>
      <c r="K416" s="9">
        <v>207.89999999999995</v>
      </c>
      <c r="L416" s="9">
        <v>73.8</v>
      </c>
      <c r="M416" s="9">
        <v>192</v>
      </c>
      <c r="N416" s="9">
        <v>68.5</v>
      </c>
      <c r="O416" s="9">
        <v>375.4</v>
      </c>
      <c r="P416" s="9">
        <v>211.15000000000003</v>
      </c>
      <c r="Q416" s="9">
        <v>1073.7</v>
      </c>
      <c r="R416" s="9">
        <v>0</v>
      </c>
      <c r="S416" s="9">
        <v>21</v>
      </c>
      <c r="T416" s="9">
        <v>361.7</v>
      </c>
      <c r="U416" s="9">
        <v>1062</v>
      </c>
      <c r="V416" s="9">
        <v>174.5</v>
      </c>
      <c r="W416" s="9">
        <v>147</v>
      </c>
      <c r="X416" s="9">
        <v>114.7</v>
      </c>
      <c r="Y416" s="9">
        <v>209.6</v>
      </c>
      <c r="Z416" s="9">
        <v>387.5</v>
      </c>
      <c r="AA416" s="560">
        <v>292.5</v>
      </c>
      <c r="AB416" s="9">
        <v>379.6</v>
      </c>
      <c r="AN416" s="107" t="s">
        <v>154</v>
      </c>
      <c r="AR416" s="32">
        <f>SUM(AS416:BO416)</f>
        <v>29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480"/>
      <c r="BS416" s="28"/>
      <c r="BT416" s="56"/>
      <c r="CB416" s="480"/>
      <c r="CE416" s="28"/>
      <c r="CF416" s="56"/>
    </row>
    <row r="417" spans="1:84" ht="15.75">
      <c r="A417" s="107" t="s">
        <v>2210</v>
      </c>
      <c r="B417" s="3"/>
      <c r="C417" s="3"/>
      <c r="D417" s="32"/>
      <c r="E417" s="399">
        <f t="shared" si="3"/>
        <v>7502.5000000000009</v>
      </c>
      <c r="F417" s="9">
        <v>168.5</v>
      </c>
      <c r="G417" s="9">
        <v>138</v>
      </c>
      <c r="H417" s="9">
        <v>72.600000000000009</v>
      </c>
      <c r="I417" s="9">
        <v>79.7</v>
      </c>
      <c r="J417" s="9">
        <v>694.9</v>
      </c>
      <c r="K417" s="9">
        <v>124.19999999999999</v>
      </c>
      <c r="L417" s="9">
        <v>135.80000000000001</v>
      </c>
      <c r="M417" s="9">
        <v>246.6</v>
      </c>
      <c r="N417" s="9">
        <v>180.20000000000002</v>
      </c>
      <c r="O417" s="9">
        <v>508.59999999999997</v>
      </c>
      <c r="P417" s="9">
        <v>449.5</v>
      </c>
      <c r="Q417" s="9">
        <v>600.79999999999995</v>
      </c>
      <c r="R417" s="9">
        <v>63.1</v>
      </c>
      <c r="S417" s="9">
        <v>21</v>
      </c>
      <c r="T417" s="9">
        <v>540.80000000000007</v>
      </c>
      <c r="U417" s="9">
        <v>414.7</v>
      </c>
      <c r="V417" s="9">
        <v>162.5</v>
      </c>
      <c r="W417" s="9">
        <v>383</v>
      </c>
      <c r="X417" s="9">
        <v>361.1</v>
      </c>
      <c r="Y417" s="9">
        <v>519.79999999999995</v>
      </c>
      <c r="Z417" s="9">
        <v>594.29999999999995</v>
      </c>
      <c r="AA417" s="560">
        <v>424</v>
      </c>
      <c r="AB417" s="9">
        <v>618.80000000000007</v>
      </c>
      <c r="AN417" s="107" t="s">
        <v>2210</v>
      </c>
      <c r="AR417" s="32">
        <f>SUM(AS417:BO417)</f>
        <v>51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480"/>
      <c r="BS417" s="28"/>
      <c r="BT417" s="56"/>
      <c r="CB417" s="480"/>
      <c r="CE417" s="28"/>
      <c r="CF417" s="56"/>
    </row>
    <row r="418" spans="1:84" ht="15.75">
      <c r="A418" s="107" t="s">
        <v>669</v>
      </c>
      <c r="B418" s="3"/>
      <c r="C418" s="3"/>
      <c r="D418" s="32"/>
      <c r="E418" s="399">
        <f t="shared" si="3"/>
        <v>5656.8000000000011</v>
      </c>
      <c r="F418" s="9">
        <v>370.2</v>
      </c>
      <c r="G418" s="9">
        <v>154</v>
      </c>
      <c r="H418" s="9">
        <v>79.8</v>
      </c>
      <c r="I418" s="9">
        <v>83.800000000000011</v>
      </c>
      <c r="J418" s="9">
        <v>729.65000000000009</v>
      </c>
      <c r="K418" s="9">
        <v>156.1</v>
      </c>
      <c r="L418" s="9">
        <v>94.4</v>
      </c>
      <c r="M418" s="9">
        <v>147</v>
      </c>
      <c r="N418" s="9">
        <v>111</v>
      </c>
      <c r="O418" s="9">
        <v>312.10000000000002</v>
      </c>
      <c r="P418" s="9">
        <v>223.7</v>
      </c>
      <c r="Q418" s="9">
        <v>545.80000000000007</v>
      </c>
      <c r="R418" s="9">
        <v>36</v>
      </c>
      <c r="S418" s="9">
        <v>42</v>
      </c>
      <c r="T418" s="9">
        <v>253.35</v>
      </c>
      <c r="U418" s="9">
        <v>244.39999999999998</v>
      </c>
      <c r="V418" s="9">
        <v>161.6</v>
      </c>
      <c r="W418" s="9">
        <v>102.9</v>
      </c>
      <c r="X418" s="9">
        <v>175.3</v>
      </c>
      <c r="Y418" s="9">
        <v>287.8</v>
      </c>
      <c r="Z418" s="9">
        <v>411.5</v>
      </c>
      <c r="AA418" s="560">
        <v>578.40000000000009</v>
      </c>
      <c r="AB418" s="9">
        <v>356</v>
      </c>
      <c r="AN418" s="107" t="s">
        <v>669</v>
      </c>
      <c r="AR418" s="32">
        <f>SUM(AS418:BO418)</f>
        <v>35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480"/>
      <c r="BS418" s="28"/>
      <c r="BT418" s="56"/>
      <c r="CB418" s="480"/>
      <c r="CE418" s="28"/>
      <c r="CF418" s="56"/>
    </row>
    <row r="419" spans="1:84" ht="15.75">
      <c r="A419" s="107" t="s">
        <v>2724</v>
      </c>
      <c r="B419" s="3"/>
      <c r="C419" s="3"/>
      <c r="D419" s="32"/>
      <c r="E419" s="399">
        <f t="shared" si="3"/>
        <v>7744.45</v>
      </c>
      <c r="F419" s="9">
        <v>272.09999999999997</v>
      </c>
      <c r="G419" s="9">
        <v>455.55</v>
      </c>
      <c r="H419" s="9">
        <v>117.2</v>
      </c>
      <c r="I419" s="9">
        <v>147.20000000000002</v>
      </c>
      <c r="J419" s="9">
        <v>425.70000000000005</v>
      </c>
      <c r="K419" s="9">
        <v>222.2</v>
      </c>
      <c r="L419" s="9">
        <v>81.400000000000006</v>
      </c>
      <c r="M419" s="9">
        <v>367.5</v>
      </c>
      <c r="N419" s="9">
        <v>160.9</v>
      </c>
      <c r="O419" s="9">
        <v>315</v>
      </c>
      <c r="P419" s="9">
        <v>330.79999999999995</v>
      </c>
      <c r="Q419" s="9">
        <v>1202.2999999999997</v>
      </c>
      <c r="R419" s="9">
        <v>16.900000000000002</v>
      </c>
      <c r="S419" s="9">
        <v>0</v>
      </c>
      <c r="T419" s="9">
        <v>496.5</v>
      </c>
      <c r="U419" s="9">
        <v>932.10000000000014</v>
      </c>
      <c r="V419" s="9">
        <v>162</v>
      </c>
      <c r="W419" s="9">
        <v>308.7</v>
      </c>
      <c r="X419" s="9">
        <v>102</v>
      </c>
      <c r="Y419" s="9">
        <v>278.2</v>
      </c>
      <c r="Z419" s="9">
        <v>503.2</v>
      </c>
      <c r="AA419" s="560">
        <v>364</v>
      </c>
      <c r="AB419" s="9">
        <v>483</v>
      </c>
      <c r="AN419" s="107" t="s">
        <v>2724</v>
      </c>
      <c r="AR419" s="32">
        <f>SUM(AS419:BO419)</f>
        <v>39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480"/>
      <c r="BS419" s="28"/>
      <c r="BT419" s="56"/>
      <c r="CB419" s="480"/>
      <c r="CE419" s="28"/>
      <c r="CF419" s="56"/>
    </row>
    <row r="420" spans="1:84" ht="15.75">
      <c r="A420" s="284" t="s">
        <v>142</v>
      </c>
      <c r="B420" s="3"/>
      <c r="C420" s="3"/>
      <c r="D420" s="32"/>
      <c r="E420" s="399">
        <f t="shared" si="3"/>
        <v>7559.85</v>
      </c>
      <c r="F420" s="9">
        <v>130</v>
      </c>
      <c r="G420" s="9">
        <v>154.79999999999998</v>
      </c>
      <c r="H420" s="9">
        <v>83.5</v>
      </c>
      <c r="I420" s="9">
        <v>77.800000000000011</v>
      </c>
      <c r="J420" s="9">
        <v>438.5</v>
      </c>
      <c r="K420" s="9">
        <v>248.79999999999998</v>
      </c>
      <c r="L420" s="9">
        <v>89</v>
      </c>
      <c r="M420" s="9">
        <v>192.5</v>
      </c>
      <c r="N420" s="9">
        <v>106.89999999999999</v>
      </c>
      <c r="O420" s="9">
        <v>433.8</v>
      </c>
      <c r="P420" s="9">
        <v>388.5</v>
      </c>
      <c r="Q420" s="9">
        <v>977.84999999999991</v>
      </c>
      <c r="R420" s="9">
        <v>30.1</v>
      </c>
      <c r="S420" s="9">
        <v>16.5</v>
      </c>
      <c r="T420" s="9">
        <v>642</v>
      </c>
      <c r="U420" s="9">
        <v>972.2</v>
      </c>
      <c r="V420" s="9">
        <v>40.200000000000003</v>
      </c>
      <c r="W420" s="9">
        <v>393.25</v>
      </c>
      <c r="X420" s="9">
        <v>129.30000000000001</v>
      </c>
      <c r="Y420" s="9">
        <v>237.1</v>
      </c>
      <c r="Z420" s="9">
        <v>554.75</v>
      </c>
      <c r="AA420" s="560">
        <v>608.90000000000009</v>
      </c>
      <c r="AB420" s="9">
        <v>613.6</v>
      </c>
      <c r="AN420" s="284" t="s">
        <v>142</v>
      </c>
      <c r="AR420" s="32">
        <f>SUM(AS420:BO420)</f>
        <v>33</v>
      </c>
      <c r="AS420" s="514">
        <v>0</v>
      </c>
      <c r="AT420" s="514">
        <v>2</v>
      </c>
      <c r="AU420" s="514">
        <v>0</v>
      </c>
      <c r="AV420" s="514">
        <v>3</v>
      </c>
      <c r="AW420" s="514">
        <v>1</v>
      </c>
      <c r="AX420" s="514">
        <v>3</v>
      </c>
      <c r="AY420" s="514">
        <v>3</v>
      </c>
      <c r="AZ420" s="514">
        <v>0</v>
      </c>
      <c r="BA420" s="514">
        <v>2</v>
      </c>
      <c r="BB420" s="514">
        <v>3</v>
      </c>
      <c r="BC420" s="514">
        <v>1</v>
      </c>
      <c r="BD420" s="56">
        <v>3</v>
      </c>
      <c r="BE420" s="514">
        <v>0</v>
      </c>
      <c r="BF420" s="56">
        <v>0</v>
      </c>
      <c r="BG420" s="56">
        <v>2</v>
      </c>
      <c r="BH420" s="514">
        <v>1</v>
      </c>
      <c r="BI420" s="56">
        <v>0</v>
      </c>
      <c r="BJ420" s="56">
        <v>2</v>
      </c>
      <c r="BK420" s="56">
        <v>0</v>
      </c>
      <c r="BL420" s="514">
        <v>0</v>
      </c>
      <c r="BM420" s="56">
        <v>3</v>
      </c>
      <c r="BN420" s="514">
        <v>3</v>
      </c>
      <c r="BO420" s="56">
        <v>1</v>
      </c>
      <c r="BP420" s="480"/>
      <c r="BQ420" s="482"/>
      <c r="BR420" s="482"/>
      <c r="BS420" s="241"/>
      <c r="BT420" s="514"/>
      <c r="CB420" s="480"/>
      <c r="CC420" s="482"/>
      <c r="CD420" s="482"/>
      <c r="CE420" s="246"/>
      <c r="CF420" s="56"/>
    </row>
    <row r="421" spans="1:84" ht="15.75">
      <c r="A421" s="106" t="s">
        <v>1349</v>
      </c>
      <c r="B421" s="3"/>
      <c r="C421" s="3"/>
      <c r="D421" s="32"/>
      <c r="E421" s="399">
        <f t="shared" si="3"/>
        <v>7813.4</v>
      </c>
      <c r="F421" s="9">
        <v>172.60000000000002</v>
      </c>
      <c r="G421" s="9">
        <v>266.2</v>
      </c>
      <c r="H421" s="9">
        <v>99.6</v>
      </c>
      <c r="I421" s="9">
        <v>126</v>
      </c>
      <c r="J421" s="9">
        <v>611.20000000000005</v>
      </c>
      <c r="K421" s="9">
        <v>243</v>
      </c>
      <c r="L421" s="9">
        <v>74</v>
      </c>
      <c r="M421" s="9">
        <v>257.5</v>
      </c>
      <c r="N421" s="9">
        <v>88.4</v>
      </c>
      <c r="O421" s="9">
        <v>386.5</v>
      </c>
      <c r="P421" s="9">
        <v>336.6</v>
      </c>
      <c r="Q421" s="9">
        <v>867.00000000000011</v>
      </c>
      <c r="R421" s="9">
        <v>0</v>
      </c>
      <c r="S421" s="9">
        <v>22.5</v>
      </c>
      <c r="T421" s="9">
        <v>545.5</v>
      </c>
      <c r="U421" s="9">
        <v>748.40000000000009</v>
      </c>
      <c r="V421" s="9">
        <v>166.3</v>
      </c>
      <c r="W421" s="9">
        <v>446.9</v>
      </c>
      <c r="X421" s="9">
        <v>271.3</v>
      </c>
      <c r="Y421" s="9">
        <v>280.89999999999998</v>
      </c>
      <c r="Z421" s="9">
        <v>717.5</v>
      </c>
      <c r="AA421" s="560">
        <v>340.9</v>
      </c>
      <c r="AB421" s="9">
        <v>744.59999999999991</v>
      </c>
      <c r="AN421" s="106" t="s">
        <v>1349</v>
      </c>
      <c r="AR421" s="32">
        <f>SUM(AS421:BO421)</f>
        <v>48</v>
      </c>
      <c r="AS421" s="514">
        <v>1</v>
      </c>
      <c r="AT421" s="514">
        <v>3</v>
      </c>
      <c r="AU421" s="514">
        <v>3</v>
      </c>
      <c r="AV421" s="514">
        <v>0</v>
      </c>
      <c r="AW421" s="514">
        <v>1</v>
      </c>
      <c r="AX421" s="514">
        <v>3</v>
      </c>
      <c r="AY421" s="514">
        <v>3</v>
      </c>
      <c r="AZ421" s="514">
        <v>0</v>
      </c>
      <c r="BA421" s="514">
        <v>3</v>
      </c>
      <c r="BB421" s="514">
        <v>2</v>
      </c>
      <c r="BC421" s="514">
        <v>0</v>
      </c>
      <c r="BD421" s="56">
        <v>2</v>
      </c>
      <c r="BE421" s="514">
        <v>1</v>
      </c>
      <c r="BF421" s="56">
        <v>3</v>
      </c>
      <c r="BG421" s="56">
        <v>3</v>
      </c>
      <c r="BH421" s="514">
        <v>2</v>
      </c>
      <c r="BI421" s="56">
        <v>3</v>
      </c>
      <c r="BJ421" s="56">
        <v>2</v>
      </c>
      <c r="BK421" s="56">
        <v>2</v>
      </c>
      <c r="BL421" s="514">
        <v>2</v>
      </c>
      <c r="BM421" s="56">
        <v>3</v>
      </c>
      <c r="BN421" s="514">
        <v>3</v>
      </c>
      <c r="BO421" s="56">
        <v>3</v>
      </c>
      <c r="BP421" s="480"/>
      <c r="BQ421" s="482"/>
      <c r="BR421" s="482"/>
      <c r="BS421" s="241"/>
      <c r="BT421" s="514"/>
      <c r="CB421" s="480"/>
      <c r="CC421" s="482"/>
      <c r="CD421" s="482"/>
      <c r="CE421" s="246"/>
      <c r="CF421" s="56"/>
    </row>
    <row r="422" spans="1:84" ht="15.75">
      <c r="A422" s="107" t="s">
        <v>683</v>
      </c>
      <c r="B422" s="3"/>
      <c r="C422" s="3"/>
      <c r="D422" s="32"/>
      <c r="E422" s="399">
        <f t="shared" si="3"/>
        <v>6763.7000000000007</v>
      </c>
      <c r="F422" s="9">
        <v>127.19999999999999</v>
      </c>
      <c r="G422" s="9">
        <v>254.7</v>
      </c>
      <c r="H422" s="9">
        <v>160.80000000000001</v>
      </c>
      <c r="I422" s="9">
        <v>169.8</v>
      </c>
      <c r="J422" s="9">
        <v>579.49999999999989</v>
      </c>
      <c r="K422" s="9">
        <v>278</v>
      </c>
      <c r="L422" s="9">
        <v>58.7</v>
      </c>
      <c r="M422" s="9">
        <v>186.5</v>
      </c>
      <c r="N422" s="9">
        <v>132.9</v>
      </c>
      <c r="O422" s="9">
        <v>424</v>
      </c>
      <c r="P422" s="9">
        <v>373.4</v>
      </c>
      <c r="Q422" s="9">
        <v>972.3</v>
      </c>
      <c r="R422" s="9">
        <v>0</v>
      </c>
      <c r="S422" s="9">
        <v>0</v>
      </c>
      <c r="T422" s="9">
        <v>207.1</v>
      </c>
      <c r="U422" s="9">
        <v>925.2</v>
      </c>
      <c r="V422" s="9">
        <v>121.1</v>
      </c>
      <c r="W422" s="9">
        <v>109.5</v>
      </c>
      <c r="X422" s="9">
        <v>225.5</v>
      </c>
      <c r="Y422" s="9">
        <v>263</v>
      </c>
      <c r="Z422" s="9">
        <v>331</v>
      </c>
      <c r="AA422" s="560">
        <v>568</v>
      </c>
      <c r="AB422" s="9">
        <v>295.5</v>
      </c>
      <c r="AN422" s="107" t="s">
        <v>683</v>
      </c>
      <c r="AR422" s="32">
        <f>SUM(AS422:BO422)</f>
        <v>33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480"/>
      <c r="BS422" s="28"/>
      <c r="BT422" s="56"/>
      <c r="CB422" s="480"/>
      <c r="CE422" s="28"/>
      <c r="CF422" s="56"/>
    </row>
    <row r="423" spans="1:84" ht="15.75">
      <c r="A423" s="107" t="s">
        <v>2725</v>
      </c>
      <c r="B423" s="3"/>
      <c r="C423" s="3"/>
      <c r="D423" s="32"/>
      <c r="E423" s="399">
        <f t="shared" si="3"/>
        <v>7846.7000000000007</v>
      </c>
      <c r="F423" s="9">
        <v>79.900000000000006</v>
      </c>
      <c r="G423" s="9">
        <v>280</v>
      </c>
      <c r="H423" s="9">
        <v>15.8</v>
      </c>
      <c r="I423" s="9">
        <v>89</v>
      </c>
      <c r="J423" s="9">
        <v>342.9</v>
      </c>
      <c r="K423" s="9">
        <v>224.8</v>
      </c>
      <c r="L423" s="9">
        <v>53.600000000000009</v>
      </c>
      <c r="M423" s="9">
        <v>144</v>
      </c>
      <c r="N423" s="9">
        <v>162</v>
      </c>
      <c r="O423" s="9">
        <v>487.3</v>
      </c>
      <c r="P423" s="9">
        <v>580.9</v>
      </c>
      <c r="Q423" s="9">
        <v>775</v>
      </c>
      <c r="R423" s="9">
        <v>49.6</v>
      </c>
      <c r="S423" s="9">
        <v>63.000000000000007</v>
      </c>
      <c r="T423" s="9">
        <v>640.40000000000009</v>
      </c>
      <c r="U423" s="9">
        <v>589.4</v>
      </c>
      <c r="V423" s="9">
        <v>93.500000000000014</v>
      </c>
      <c r="W423" s="9">
        <v>525.30000000000007</v>
      </c>
      <c r="X423" s="9">
        <v>309.8</v>
      </c>
      <c r="Y423" s="9">
        <v>513.6</v>
      </c>
      <c r="Z423" s="9">
        <v>676.1</v>
      </c>
      <c r="AA423" s="560">
        <v>293.3</v>
      </c>
      <c r="AB423" s="9">
        <v>857.5</v>
      </c>
      <c r="AN423" s="107" t="s">
        <v>2725</v>
      </c>
      <c r="AR423" s="32">
        <f>SUM(AS423:BO423)</f>
        <v>37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480"/>
      <c r="BS423" s="246"/>
      <c r="BT423" s="56"/>
      <c r="CB423" s="480"/>
      <c r="CE423" s="246"/>
      <c r="CF423" s="56"/>
    </row>
    <row r="424" spans="1:84" ht="15.75">
      <c r="A424" s="284" t="s">
        <v>3646</v>
      </c>
      <c r="B424" s="3"/>
      <c r="C424" s="3"/>
      <c r="D424" s="32"/>
      <c r="E424" s="399">
        <f t="shared" si="3"/>
        <v>5955.2000000000007</v>
      </c>
      <c r="F424" s="9">
        <v>61.1</v>
      </c>
      <c r="G424" s="9">
        <v>75.5</v>
      </c>
      <c r="H424" s="9">
        <v>135.30000000000001</v>
      </c>
      <c r="I424" s="9">
        <v>61</v>
      </c>
      <c r="J424" s="9">
        <v>444.09999999999997</v>
      </c>
      <c r="K424" s="9">
        <v>103.1</v>
      </c>
      <c r="L424" s="9">
        <v>57.2</v>
      </c>
      <c r="M424" s="9">
        <v>120.30000000000001</v>
      </c>
      <c r="N424" s="9">
        <v>45</v>
      </c>
      <c r="O424" s="9">
        <v>645.20000000000005</v>
      </c>
      <c r="P424" s="9">
        <v>713.7</v>
      </c>
      <c r="Q424" s="9">
        <v>424.80000000000007</v>
      </c>
      <c r="R424" s="9">
        <v>60</v>
      </c>
      <c r="S424" s="9">
        <v>67.5</v>
      </c>
      <c r="T424" s="9">
        <v>382.5</v>
      </c>
      <c r="U424" s="9">
        <v>277.7</v>
      </c>
      <c r="V424" s="9">
        <v>82.5</v>
      </c>
      <c r="W424" s="9">
        <v>389.7</v>
      </c>
      <c r="X424" s="9">
        <v>148.30000000000001</v>
      </c>
      <c r="Y424" s="9">
        <v>459.3</v>
      </c>
      <c r="Z424" s="9">
        <v>483.70000000000005</v>
      </c>
      <c r="AA424" s="560">
        <v>158.79999999999998</v>
      </c>
      <c r="AB424" s="9">
        <v>558.90000000000009</v>
      </c>
      <c r="AN424" s="284" t="s">
        <v>3646</v>
      </c>
      <c r="AR424" s="32">
        <f>SUM(AS424:BO424)</f>
        <v>30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480"/>
      <c r="BS424" s="246"/>
      <c r="BT424" s="56"/>
      <c r="CB424" s="480"/>
      <c r="CE424" s="246"/>
      <c r="CF424" s="56"/>
    </row>
    <row r="425" spans="1:84" ht="15.75">
      <c r="A425" s="285" t="s">
        <v>1690</v>
      </c>
      <c r="B425" s="3"/>
      <c r="C425" s="3"/>
      <c r="D425" s="32"/>
      <c r="E425" s="399">
        <f t="shared" si="3"/>
        <v>5268.2500000000009</v>
      </c>
      <c r="F425" s="9">
        <v>168.60000000000002</v>
      </c>
      <c r="G425" s="9">
        <v>211.5</v>
      </c>
      <c r="H425" s="9">
        <v>122.3</v>
      </c>
      <c r="I425" s="9">
        <v>92.600000000000009</v>
      </c>
      <c r="J425" s="9">
        <v>614.9</v>
      </c>
      <c r="K425" s="9">
        <v>151.89999999999998</v>
      </c>
      <c r="L425" s="9">
        <v>74.2</v>
      </c>
      <c r="M425" s="9">
        <v>303.89999999999998</v>
      </c>
      <c r="N425" s="9">
        <v>56</v>
      </c>
      <c r="O425" s="9">
        <v>425.4</v>
      </c>
      <c r="P425" s="9">
        <v>130.80000000000001</v>
      </c>
      <c r="Q425" s="9">
        <v>241</v>
      </c>
      <c r="R425" s="9">
        <v>81</v>
      </c>
      <c r="S425" s="9">
        <v>45.5</v>
      </c>
      <c r="T425" s="9">
        <v>306</v>
      </c>
      <c r="U425" s="9">
        <v>450.19999999999993</v>
      </c>
      <c r="V425" s="9">
        <v>23.400000000000002</v>
      </c>
      <c r="W425" s="9">
        <v>250.6</v>
      </c>
      <c r="X425" s="9">
        <v>97.5</v>
      </c>
      <c r="Y425" s="9">
        <v>328.1</v>
      </c>
      <c r="Z425" s="9">
        <v>371.5</v>
      </c>
      <c r="AA425" s="560">
        <v>253.24999999999997</v>
      </c>
      <c r="AB425" s="9">
        <v>468.1</v>
      </c>
      <c r="AN425" s="285" t="s">
        <v>1690</v>
      </c>
      <c r="AR425" s="32">
        <f>SUM(AS425:BO425)</f>
        <v>26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480"/>
      <c r="BS425" s="246"/>
      <c r="BT425" s="56"/>
      <c r="CB425" s="480"/>
      <c r="CE425" s="246"/>
      <c r="CF425" s="56"/>
    </row>
    <row r="426" spans="1:84" ht="15.75">
      <c r="A426" s="107" t="s">
        <v>654</v>
      </c>
      <c r="B426" s="3"/>
      <c r="C426" s="3"/>
      <c r="D426" s="32"/>
      <c r="E426" s="399">
        <f t="shared" si="3"/>
        <v>7806.5</v>
      </c>
      <c r="F426" s="9">
        <v>655.5</v>
      </c>
      <c r="G426" s="9">
        <v>415.4</v>
      </c>
      <c r="H426" s="9">
        <v>80.8</v>
      </c>
      <c r="I426" s="9">
        <v>145.19999999999999</v>
      </c>
      <c r="J426" s="9">
        <v>1019.5</v>
      </c>
      <c r="K426" s="9">
        <v>190.2</v>
      </c>
      <c r="L426" s="9">
        <v>30.799999999999997</v>
      </c>
      <c r="M426" s="9">
        <v>274.5</v>
      </c>
      <c r="N426" s="9">
        <v>112.3</v>
      </c>
      <c r="O426" s="9">
        <v>358.59999999999997</v>
      </c>
      <c r="P426" s="9">
        <v>213.50000000000003</v>
      </c>
      <c r="Q426" s="9">
        <v>841.5</v>
      </c>
      <c r="R426" s="9">
        <v>0</v>
      </c>
      <c r="S426" s="9">
        <v>26.5</v>
      </c>
      <c r="T426" s="9">
        <v>375.1</v>
      </c>
      <c r="U426" s="9">
        <v>1030.5</v>
      </c>
      <c r="V426" s="9">
        <v>242</v>
      </c>
      <c r="W426" s="9">
        <v>134.9</v>
      </c>
      <c r="X426" s="9">
        <v>278.39999999999998</v>
      </c>
      <c r="Y426" s="9">
        <v>348.3</v>
      </c>
      <c r="Z426" s="9">
        <v>328.5</v>
      </c>
      <c r="AA426" s="560">
        <v>272.7</v>
      </c>
      <c r="AB426" s="9">
        <v>431.79999999999995</v>
      </c>
      <c r="AN426" s="107" t="s">
        <v>654</v>
      </c>
      <c r="AR426" s="32">
        <f>SUM(AS426:BO426)</f>
        <v>32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480"/>
      <c r="BS426" s="28"/>
      <c r="BT426" s="56"/>
      <c r="CB426" s="480"/>
      <c r="CE426" s="28"/>
      <c r="CF426" s="56"/>
    </row>
    <row r="427" spans="1:84" ht="15.75">
      <c r="A427" s="107" t="s">
        <v>653</v>
      </c>
      <c r="B427" s="3"/>
      <c r="C427" s="3"/>
      <c r="D427" s="32"/>
      <c r="E427" s="399">
        <f t="shared" si="3"/>
        <v>7574.5</v>
      </c>
      <c r="F427" s="9">
        <v>334.6</v>
      </c>
      <c r="G427" s="9">
        <v>347</v>
      </c>
      <c r="H427" s="9">
        <v>95.5</v>
      </c>
      <c r="I427" s="9">
        <v>101.7</v>
      </c>
      <c r="J427" s="9">
        <v>624.1</v>
      </c>
      <c r="K427" s="9">
        <v>287.39999999999998</v>
      </c>
      <c r="L427" s="9">
        <v>78.7</v>
      </c>
      <c r="M427" s="9">
        <v>151.5</v>
      </c>
      <c r="N427" s="9">
        <v>48</v>
      </c>
      <c r="O427" s="9">
        <v>347.9</v>
      </c>
      <c r="P427" s="9">
        <v>475.40000000000003</v>
      </c>
      <c r="Q427" s="9">
        <v>1067</v>
      </c>
      <c r="R427" s="9">
        <v>0</v>
      </c>
      <c r="S427" s="9">
        <v>0</v>
      </c>
      <c r="T427" s="9">
        <v>475.5</v>
      </c>
      <c r="U427" s="9">
        <v>1129.8999999999999</v>
      </c>
      <c r="V427" s="9">
        <v>3.9000000000000004</v>
      </c>
      <c r="W427" s="9">
        <v>303.3</v>
      </c>
      <c r="X427" s="9">
        <v>0</v>
      </c>
      <c r="Y427" s="9">
        <v>147.80000000000001</v>
      </c>
      <c r="Z427" s="9">
        <v>444.1</v>
      </c>
      <c r="AA427" s="560">
        <v>588.4</v>
      </c>
      <c r="AB427" s="9">
        <v>522.79999999999995</v>
      </c>
      <c r="AN427" s="107" t="s">
        <v>653</v>
      </c>
      <c r="AR427" s="32">
        <f>SUM(AS427:BO427)</f>
        <v>28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480"/>
      <c r="BS427" s="28"/>
      <c r="BT427" s="56"/>
      <c r="CB427" s="480"/>
      <c r="CE427" s="28"/>
      <c r="CF427" s="56"/>
    </row>
    <row r="428" spans="1:84" ht="15.75">
      <c r="A428" s="285" t="s">
        <v>1753</v>
      </c>
      <c r="B428" s="3"/>
      <c r="C428" s="3"/>
      <c r="D428" s="32"/>
      <c r="E428" s="399">
        <f t="shared" si="3"/>
        <v>6878.85</v>
      </c>
      <c r="F428" s="9">
        <v>299.30000000000007</v>
      </c>
      <c r="G428" s="9">
        <v>156.4</v>
      </c>
      <c r="H428" s="9">
        <v>83.8</v>
      </c>
      <c r="I428" s="9">
        <v>172.49999999999997</v>
      </c>
      <c r="J428" s="9">
        <v>718.9</v>
      </c>
      <c r="K428" s="9">
        <v>79</v>
      </c>
      <c r="L428" s="9">
        <v>119.80000000000001</v>
      </c>
      <c r="M428" s="9">
        <v>330</v>
      </c>
      <c r="N428" s="9">
        <v>156</v>
      </c>
      <c r="O428" s="9">
        <v>378</v>
      </c>
      <c r="P428" s="9">
        <v>328.7</v>
      </c>
      <c r="Q428" s="9">
        <v>887.09999999999991</v>
      </c>
      <c r="R428" s="9">
        <v>16.5</v>
      </c>
      <c r="S428" s="9">
        <v>27.500000000000004</v>
      </c>
      <c r="T428" s="9">
        <v>483.9</v>
      </c>
      <c r="U428" s="9">
        <v>1125.05</v>
      </c>
      <c r="V428" s="9">
        <v>231.1</v>
      </c>
      <c r="W428" s="9">
        <v>270</v>
      </c>
      <c r="X428" s="9">
        <v>110.5</v>
      </c>
      <c r="Y428" s="9">
        <v>7.7000000000000011</v>
      </c>
      <c r="Z428" s="9">
        <v>398</v>
      </c>
      <c r="AA428" s="560">
        <v>110.3</v>
      </c>
      <c r="AB428" s="9">
        <v>388.8</v>
      </c>
      <c r="AN428" s="285" t="s">
        <v>1753</v>
      </c>
      <c r="AR428" s="32">
        <f>SUM(AS428:BO428)</f>
        <v>39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480"/>
      <c r="BS428" s="28"/>
      <c r="BT428" s="56"/>
      <c r="CB428" s="480"/>
      <c r="CE428" s="28"/>
      <c r="CF428" s="56"/>
    </row>
    <row r="429" spans="1:84" ht="15.75">
      <c r="A429" s="107" t="s">
        <v>638</v>
      </c>
      <c r="B429" s="3"/>
      <c r="C429" s="3"/>
      <c r="D429" s="32"/>
      <c r="E429" s="399">
        <f t="shared" si="3"/>
        <v>6924.7</v>
      </c>
      <c r="F429" s="9">
        <v>41.4</v>
      </c>
      <c r="G429" s="9">
        <v>154.5</v>
      </c>
      <c r="H429" s="9">
        <v>121</v>
      </c>
      <c r="I429" s="9">
        <v>50.400000000000006</v>
      </c>
      <c r="J429" s="9">
        <v>660.80000000000018</v>
      </c>
      <c r="K429" s="9">
        <v>181.1</v>
      </c>
      <c r="L429" s="9">
        <v>22.1</v>
      </c>
      <c r="M429" s="9">
        <v>267.5</v>
      </c>
      <c r="N429" s="9">
        <v>160.30000000000001</v>
      </c>
      <c r="O429" s="9">
        <v>349.7</v>
      </c>
      <c r="P429" s="9">
        <v>292.89999999999998</v>
      </c>
      <c r="Q429" s="9">
        <v>917.6</v>
      </c>
      <c r="R429" s="9">
        <v>42</v>
      </c>
      <c r="S429" s="9">
        <v>67</v>
      </c>
      <c r="T429" s="9">
        <v>491.6</v>
      </c>
      <c r="U429" s="9">
        <v>614</v>
      </c>
      <c r="V429" s="9">
        <v>279.8</v>
      </c>
      <c r="W429" s="9">
        <v>292.2</v>
      </c>
      <c r="X429" s="9">
        <v>154.19999999999999</v>
      </c>
      <c r="Y429" s="9">
        <v>130</v>
      </c>
      <c r="Z429" s="9">
        <v>479</v>
      </c>
      <c r="AA429" s="560">
        <v>602.99999999999989</v>
      </c>
      <c r="AB429" s="9">
        <v>552.6</v>
      </c>
      <c r="AN429" s="107" t="s">
        <v>638</v>
      </c>
      <c r="AR429" s="32">
        <f>SUM(AS429:BO429)</f>
        <v>44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480"/>
      <c r="BS429" s="28"/>
      <c r="BT429" s="56"/>
      <c r="CB429" s="480"/>
      <c r="CE429" s="28"/>
      <c r="CF429" s="56"/>
    </row>
    <row r="430" spans="1:84" ht="15.75">
      <c r="A430" s="285" t="s">
        <v>1649</v>
      </c>
      <c r="B430" s="3"/>
      <c r="C430" s="3"/>
      <c r="D430" s="32"/>
      <c r="E430" s="399">
        <f t="shared" si="3"/>
        <v>6912.550000000002</v>
      </c>
      <c r="F430" s="9">
        <v>606.85</v>
      </c>
      <c r="G430" s="9">
        <v>345.1</v>
      </c>
      <c r="H430" s="9">
        <v>36.200000000000003</v>
      </c>
      <c r="I430" s="9">
        <v>5.5</v>
      </c>
      <c r="J430" s="9">
        <v>932.7</v>
      </c>
      <c r="K430" s="9">
        <v>141.5</v>
      </c>
      <c r="L430" s="9">
        <v>41.599999999999994</v>
      </c>
      <c r="M430" s="9">
        <v>392.3</v>
      </c>
      <c r="N430" s="9">
        <v>77.8</v>
      </c>
      <c r="O430" s="9">
        <v>325.3</v>
      </c>
      <c r="P430" s="9">
        <v>593.59999999999991</v>
      </c>
      <c r="Q430" s="9">
        <v>598.80000000000018</v>
      </c>
      <c r="R430" s="9">
        <v>0</v>
      </c>
      <c r="S430" s="9">
        <v>41</v>
      </c>
      <c r="T430" s="9">
        <v>226.5</v>
      </c>
      <c r="U430" s="9">
        <v>595.60000000000014</v>
      </c>
      <c r="V430" s="9">
        <v>242.5</v>
      </c>
      <c r="W430" s="9">
        <v>81.7</v>
      </c>
      <c r="X430" s="9">
        <v>305.5</v>
      </c>
      <c r="Y430" s="9">
        <v>459.8</v>
      </c>
      <c r="Z430" s="9">
        <v>303</v>
      </c>
      <c r="AA430" s="560">
        <v>279.10000000000002</v>
      </c>
      <c r="AB430" s="9">
        <v>280.60000000000002</v>
      </c>
      <c r="AN430" s="285" t="s">
        <v>1649</v>
      </c>
      <c r="AR430" s="32">
        <f>SUM(AS430:BO430)</f>
        <v>25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480"/>
      <c r="BS430" s="28"/>
      <c r="BT430" s="56"/>
      <c r="CB430" s="480"/>
      <c r="CE430" s="28"/>
      <c r="CF430" s="56"/>
    </row>
    <row r="431" spans="1:84" ht="15.75">
      <c r="A431" s="107" t="s">
        <v>2715</v>
      </c>
      <c r="B431" s="3"/>
      <c r="C431" s="3"/>
      <c r="D431" s="32"/>
      <c r="E431" s="399">
        <f t="shared" si="3"/>
        <v>5776.8999999999987</v>
      </c>
      <c r="F431" s="9">
        <v>297.7</v>
      </c>
      <c r="G431" s="9">
        <v>159.30000000000001</v>
      </c>
      <c r="H431" s="9">
        <v>115.8</v>
      </c>
      <c r="I431" s="9">
        <v>95.4</v>
      </c>
      <c r="J431" s="9">
        <v>360.59999999999997</v>
      </c>
      <c r="K431" s="9">
        <v>163.1</v>
      </c>
      <c r="L431" s="9">
        <v>63.800000000000004</v>
      </c>
      <c r="M431" s="9">
        <v>45</v>
      </c>
      <c r="N431" s="9">
        <v>3</v>
      </c>
      <c r="O431" s="9">
        <v>480</v>
      </c>
      <c r="P431" s="9">
        <v>550.90000000000009</v>
      </c>
      <c r="Q431" s="9">
        <v>472.50000000000006</v>
      </c>
      <c r="R431" s="9">
        <v>16.5</v>
      </c>
      <c r="S431" s="9">
        <v>16.5</v>
      </c>
      <c r="T431" s="9">
        <v>313.8</v>
      </c>
      <c r="U431" s="9">
        <v>269.29999999999995</v>
      </c>
      <c r="V431" s="9">
        <v>97</v>
      </c>
      <c r="W431" s="9">
        <v>321.59999999999997</v>
      </c>
      <c r="X431" s="9">
        <v>4.6000000000000005</v>
      </c>
      <c r="Y431" s="9">
        <v>254.7</v>
      </c>
      <c r="Z431" s="9">
        <v>527.4</v>
      </c>
      <c r="AA431" s="560">
        <v>658.4</v>
      </c>
      <c r="AB431" s="9">
        <v>490</v>
      </c>
      <c r="AN431" s="107" t="s">
        <v>2715</v>
      </c>
      <c r="AR431" s="32">
        <f>SUM(AS431:BO431)</f>
        <v>31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480"/>
      <c r="BS431" s="28"/>
      <c r="BT431" s="56"/>
      <c r="CB431" s="480"/>
      <c r="CE431" s="28"/>
      <c r="CF431" s="56"/>
    </row>
    <row r="432" spans="1:84" ht="15.75">
      <c r="A432" s="107" t="s">
        <v>2833</v>
      </c>
      <c r="B432" s="3"/>
      <c r="C432" s="3"/>
      <c r="D432" s="32"/>
      <c r="E432" s="399">
        <f t="shared" si="3"/>
        <v>6509.3</v>
      </c>
      <c r="F432" s="9">
        <v>141.6</v>
      </c>
      <c r="G432" s="9">
        <v>58.2</v>
      </c>
      <c r="H432" s="9">
        <v>227.5</v>
      </c>
      <c r="I432" s="9">
        <v>120.80000000000001</v>
      </c>
      <c r="J432" s="9">
        <v>578.20000000000005</v>
      </c>
      <c r="K432" s="9">
        <v>183.2</v>
      </c>
      <c r="L432" s="9">
        <v>133.20000000000002</v>
      </c>
      <c r="M432" s="9">
        <v>6.5</v>
      </c>
      <c r="N432" s="9">
        <v>21</v>
      </c>
      <c r="O432" s="9">
        <v>341.5</v>
      </c>
      <c r="P432" s="9">
        <v>292.60000000000002</v>
      </c>
      <c r="Q432" s="9">
        <v>722.99999999999989</v>
      </c>
      <c r="R432" s="9">
        <v>0</v>
      </c>
      <c r="S432" s="9">
        <v>5.6</v>
      </c>
      <c r="T432" s="9">
        <v>624.4</v>
      </c>
      <c r="U432" s="9">
        <v>208.3</v>
      </c>
      <c r="V432" s="9">
        <v>253.9</v>
      </c>
      <c r="W432" s="9">
        <v>461</v>
      </c>
      <c r="X432" s="9">
        <v>403</v>
      </c>
      <c r="Y432" s="9">
        <v>93.4</v>
      </c>
      <c r="Z432" s="9">
        <v>519.5</v>
      </c>
      <c r="AA432" s="560">
        <v>648.30000000000007</v>
      </c>
      <c r="AB432" s="9">
        <v>464.6</v>
      </c>
      <c r="AN432" s="107" t="s">
        <v>2833</v>
      </c>
      <c r="AR432" s="32">
        <f t="shared" ref="AR432:AR461" si="4">SUM(AS432:BS432)</f>
        <v>29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480"/>
      <c r="BS432" s="28"/>
      <c r="BT432" s="56"/>
      <c r="CB432" s="480"/>
      <c r="CE432" s="28"/>
      <c r="CF432" s="56"/>
    </row>
    <row r="433" spans="1:90" ht="15.75">
      <c r="A433" s="284" t="s">
        <v>3647</v>
      </c>
      <c r="B433" s="3"/>
      <c r="C433" s="3"/>
      <c r="D433" s="32"/>
      <c r="E433" s="399">
        <f t="shared" si="3"/>
        <v>6698.1999999999989</v>
      </c>
      <c r="F433" s="9">
        <v>75.600000000000009</v>
      </c>
      <c r="G433" s="9">
        <v>128.9</v>
      </c>
      <c r="H433" s="9">
        <v>76</v>
      </c>
      <c r="I433" s="9">
        <v>106.6</v>
      </c>
      <c r="J433" s="9">
        <v>442.45</v>
      </c>
      <c r="K433" s="9">
        <v>118.5</v>
      </c>
      <c r="L433" s="9">
        <v>94.3</v>
      </c>
      <c r="M433" s="9">
        <v>152</v>
      </c>
      <c r="N433" s="9">
        <v>62</v>
      </c>
      <c r="O433" s="9">
        <v>348</v>
      </c>
      <c r="P433" s="9">
        <v>362.4</v>
      </c>
      <c r="Q433" s="9">
        <v>735.1</v>
      </c>
      <c r="R433" s="9">
        <v>0</v>
      </c>
      <c r="S433" s="9">
        <v>27.500000000000004</v>
      </c>
      <c r="T433" s="9">
        <v>565.15</v>
      </c>
      <c r="U433" s="9">
        <v>657.19999999999982</v>
      </c>
      <c r="V433" s="9">
        <v>352.5</v>
      </c>
      <c r="W433" s="9">
        <v>380.7</v>
      </c>
      <c r="X433" s="9">
        <v>235</v>
      </c>
      <c r="Y433" s="9">
        <v>235.2</v>
      </c>
      <c r="Z433" s="9">
        <v>579</v>
      </c>
      <c r="AA433" s="560">
        <v>379.20000000000005</v>
      </c>
      <c r="AB433" s="9">
        <v>584.9</v>
      </c>
      <c r="AN433" s="284" t="s">
        <v>3647</v>
      </c>
      <c r="AR433" s="32">
        <f t="shared" si="4"/>
        <v>33</v>
      </c>
      <c r="AS433" s="514">
        <v>0</v>
      </c>
      <c r="AT433" s="514">
        <v>0</v>
      </c>
      <c r="AU433" s="514">
        <v>0</v>
      </c>
      <c r="AV433" s="514">
        <v>3</v>
      </c>
      <c r="AW433" s="514">
        <v>0</v>
      </c>
      <c r="AX433" s="514">
        <v>0</v>
      </c>
      <c r="AY433" s="514">
        <v>3</v>
      </c>
      <c r="AZ433" s="514">
        <v>3</v>
      </c>
      <c r="BA433" s="514">
        <v>3</v>
      </c>
      <c r="BB433" s="514">
        <v>0</v>
      </c>
      <c r="BC433" s="514">
        <v>0</v>
      </c>
      <c r="BD433" s="56">
        <v>2</v>
      </c>
      <c r="BE433" s="514">
        <v>0</v>
      </c>
      <c r="BF433" s="56">
        <v>2</v>
      </c>
      <c r="BG433" s="56">
        <v>3</v>
      </c>
      <c r="BH433" s="514">
        <v>1</v>
      </c>
      <c r="BI433" s="56">
        <v>3</v>
      </c>
      <c r="BJ433" s="56">
        <v>3</v>
      </c>
      <c r="BK433" s="56">
        <v>3</v>
      </c>
      <c r="BL433" s="514">
        <v>1</v>
      </c>
      <c r="BM433" s="56">
        <v>0</v>
      </c>
      <c r="BN433" s="514">
        <v>2</v>
      </c>
      <c r="BO433" s="56">
        <v>1</v>
      </c>
      <c r="BP433" s="480"/>
      <c r="BQ433" s="482"/>
      <c r="BR433" s="482"/>
      <c r="BS433" s="241"/>
      <c r="BT433" s="514"/>
      <c r="BU433" s="316"/>
      <c r="CA433" s="316"/>
      <c r="CB433" s="480"/>
      <c r="CC433" s="482"/>
      <c r="CD433" s="482"/>
      <c r="CE433" s="246"/>
      <c r="CF433" s="56"/>
    </row>
    <row r="434" spans="1:90" ht="15.75">
      <c r="A434" s="284" t="s">
        <v>3648</v>
      </c>
      <c r="B434" s="3"/>
      <c r="C434" s="3"/>
      <c r="D434" s="32"/>
      <c r="E434" s="399">
        <f t="shared" si="3"/>
        <v>7139</v>
      </c>
      <c r="F434" s="9">
        <v>133</v>
      </c>
      <c r="G434" s="9">
        <v>151.30000000000001</v>
      </c>
      <c r="H434" s="9">
        <v>84.8</v>
      </c>
      <c r="I434" s="9">
        <v>87.600000000000009</v>
      </c>
      <c r="J434" s="9">
        <v>479.95</v>
      </c>
      <c r="K434" s="9">
        <v>182.6</v>
      </c>
      <c r="L434" s="9">
        <v>69.799999999999983</v>
      </c>
      <c r="M434" s="9">
        <v>156.5</v>
      </c>
      <c r="N434" s="9">
        <v>48.099999999999994</v>
      </c>
      <c r="O434" s="9">
        <v>419.5</v>
      </c>
      <c r="P434" s="9">
        <v>347.59999999999997</v>
      </c>
      <c r="Q434" s="9">
        <v>627.6</v>
      </c>
      <c r="R434" s="9">
        <v>15.399999999999999</v>
      </c>
      <c r="S434" s="9">
        <v>0</v>
      </c>
      <c r="T434" s="9">
        <v>736.25</v>
      </c>
      <c r="U434" s="9">
        <v>476.20000000000005</v>
      </c>
      <c r="V434" s="9">
        <v>0</v>
      </c>
      <c r="W434" s="9">
        <v>514</v>
      </c>
      <c r="X434" s="9">
        <v>303.7</v>
      </c>
      <c r="Y434" s="9">
        <v>243.1</v>
      </c>
      <c r="Z434" s="9">
        <v>724.5</v>
      </c>
      <c r="AA434" s="560">
        <v>721.00000000000011</v>
      </c>
      <c r="AB434" s="9">
        <v>616.5</v>
      </c>
      <c r="AN434" s="284" t="s">
        <v>3648</v>
      </c>
      <c r="AR434" s="32">
        <f t="shared" si="4"/>
        <v>33</v>
      </c>
      <c r="AS434" s="514">
        <v>0</v>
      </c>
      <c r="AT434" s="514">
        <v>0</v>
      </c>
      <c r="AU434" s="514">
        <v>0</v>
      </c>
      <c r="AV434" s="514">
        <v>3</v>
      </c>
      <c r="AW434" s="514">
        <v>2</v>
      </c>
      <c r="AX434" s="514">
        <v>2</v>
      </c>
      <c r="AY434" s="514">
        <v>3</v>
      </c>
      <c r="AZ434" s="514">
        <v>0</v>
      </c>
      <c r="BA434" s="514">
        <v>0</v>
      </c>
      <c r="BB434" s="514">
        <v>2</v>
      </c>
      <c r="BC434" s="514">
        <v>0</v>
      </c>
      <c r="BD434" s="56">
        <v>0</v>
      </c>
      <c r="BE434" s="514">
        <v>1</v>
      </c>
      <c r="BF434" s="56">
        <v>0</v>
      </c>
      <c r="BG434" s="56">
        <v>3</v>
      </c>
      <c r="BH434" s="514">
        <v>3</v>
      </c>
      <c r="BI434" s="56">
        <v>0</v>
      </c>
      <c r="BJ434" s="56">
        <v>2</v>
      </c>
      <c r="BK434" s="56">
        <v>3</v>
      </c>
      <c r="BL434" s="514">
        <v>1</v>
      </c>
      <c r="BM434" s="56">
        <v>2</v>
      </c>
      <c r="BN434" s="514">
        <v>3</v>
      </c>
      <c r="BO434" s="56">
        <v>3</v>
      </c>
      <c r="BP434" s="480"/>
      <c r="BQ434" s="482"/>
      <c r="BR434" s="482"/>
      <c r="BS434" s="241"/>
      <c r="BT434" s="514"/>
      <c r="BU434" s="256"/>
      <c r="CA434" s="256"/>
      <c r="CB434" s="480"/>
      <c r="CC434" s="482"/>
      <c r="CD434" s="482"/>
      <c r="CE434" s="246"/>
      <c r="CF434" s="56"/>
    </row>
    <row r="435" spans="1:90" ht="15.75">
      <c r="A435" s="285" t="s">
        <v>31</v>
      </c>
      <c r="B435" s="3"/>
      <c r="C435" s="3"/>
      <c r="D435" s="32"/>
      <c r="E435" s="399">
        <f t="shared" si="3"/>
        <v>8225.1999999999989</v>
      </c>
      <c r="F435" s="9">
        <v>295.09999999999997</v>
      </c>
      <c r="G435" s="9">
        <v>260.5</v>
      </c>
      <c r="H435" s="9">
        <v>163.1</v>
      </c>
      <c r="I435" s="9">
        <v>102</v>
      </c>
      <c r="J435" s="9">
        <v>760.7</v>
      </c>
      <c r="K435" s="9">
        <v>176.20000000000002</v>
      </c>
      <c r="L435" s="9">
        <v>51.6</v>
      </c>
      <c r="M435" s="9">
        <v>260</v>
      </c>
      <c r="N435" s="9">
        <v>56</v>
      </c>
      <c r="O435" s="9">
        <v>353.5</v>
      </c>
      <c r="P435" s="9">
        <v>882.5</v>
      </c>
      <c r="Q435" s="9">
        <v>724.1</v>
      </c>
      <c r="R435" s="9">
        <v>0</v>
      </c>
      <c r="S435" s="9">
        <v>28.5</v>
      </c>
      <c r="T435" s="9">
        <v>346.3</v>
      </c>
      <c r="U435" s="9">
        <v>771.8</v>
      </c>
      <c r="V435" s="9">
        <v>42</v>
      </c>
      <c r="W435" s="9">
        <v>324</v>
      </c>
      <c r="X435" s="9">
        <v>172.5</v>
      </c>
      <c r="Y435" s="9">
        <v>389.6</v>
      </c>
      <c r="Z435" s="9">
        <v>486.5</v>
      </c>
      <c r="AA435" s="560">
        <v>1028.9000000000001</v>
      </c>
      <c r="AB435" s="9">
        <v>549.79999999999995</v>
      </c>
      <c r="AN435" s="285" t="s">
        <v>31</v>
      </c>
      <c r="AR435" s="32">
        <f t="shared" si="4"/>
        <v>41</v>
      </c>
      <c r="AS435" s="514">
        <v>1</v>
      </c>
      <c r="AT435" s="514">
        <v>1</v>
      </c>
      <c r="AU435" s="514">
        <v>3</v>
      </c>
      <c r="AV435" s="514">
        <v>3</v>
      </c>
      <c r="AW435" s="514">
        <v>3</v>
      </c>
      <c r="AX435" s="514">
        <v>3</v>
      </c>
      <c r="AY435" s="514">
        <v>0</v>
      </c>
      <c r="AZ435" s="514">
        <v>3</v>
      </c>
      <c r="BA435" s="514">
        <v>0</v>
      </c>
      <c r="BB435" s="514">
        <v>1</v>
      </c>
      <c r="BC435" s="514">
        <v>3</v>
      </c>
      <c r="BD435" s="56">
        <v>3</v>
      </c>
      <c r="BE435" s="514">
        <v>0</v>
      </c>
      <c r="BF435" s="56">
        <v>3</v>
      </c>
      <c r="BG435" s="56">
        <v>3</v>
      </c>
      <c r="BH435" s="514">
        <v>2</v>
      </c>
      <c r="BI435" s="56">
        <v>0</v>
      </c>
      <c r="BJ435" s="56">
        <v>1</v>
      </c>
      <c r="BK435" s="56">
        <v>1</v>
      </c>
      <c r="BL435" s="514">
        <v>1</v>
      </c>
      <c r="BM435" s="56">
        <v>1</v>
      </c>
      <c r="BN435" s="514">
        <v>3</v>
      </c>
      <c r="BO435" s="56">
        <v>2</v>
      </c>
      <c r="BP435" s="480"/>
      <c r="BQ435" s="482"/>
      <c r="BR435" s="482"/>
      <c r="BS435" s="241"/>
      <c r="BT435" s="514"/>
      <c r="BZ435" s="56"/>
      <c r="CA435" s="464"/>
      <c r="CB435" s="480"/>
      <c r="CC435" s="482"/>
      <c r="CD435" s="482"/>
      <c r="CE435" s="246"/>
      <c r="CF435" s="56"/>
      <c r="CG435" s="464"/>
      <c r="CH435" s="464"/>
      <c r="CI435" s="464"/>
      <c r="CJ435" s="464"/>
      <c r="CK435" s="464"/>
      <c r="CL435" s="464"/>
    </row>
    <row r="436" spans="1:90" ht="15.75">
      <c r="A436" s="107" t="s">
        <v>2719</v>
      </c>
      <c r="B436" s="3"/>
      <c r="C436" s="3"/>
      <c r="D436" s="32"/>
      <c r="E436" s="399">
        <f t="shared" si="3"/>
        <v>7771.2999999999993</v>
      </c>
      <c r="F436" s="9">
        <v>670.3</v>
      </c>
      <c r="G436" s="9">
        <v>204.1</v>
      </c>
      <c r="H436" s="9">
        <v>110.60000000000001</v>
      </c>
      <c r="I436" s="9">
        <v>22.400000000000002</v>
      </c>
      <c r="J436" s="9">
        <v>714.9</v>
      </c>
      <c r="K436" s="9">
        <v>188.5</v>
      </c>
      <c r="L436" s="9">
        <v>80.599999999999994</v>
      </c>
      <c r="M436" s="9">
        <v>510.3</v>
      </c>
      <c r="N436" s="9">
        <v>98.3</v>
      </c>
      <c r="O436" s="9">
        <v>302.60000000000002</v>
      </c>
      <c r="P436" s="9">
        <v>708.3</v>
      </c>
      <c r="Q436" s="9">
        <v>673.19999999999993</v>
      </c>
      <c r="R436" s="9">
        <v>0</v>
      </c>
      <c r="S436" s="9">
        <v>0</v>
      </c>
      <c r="T436" s="9">
        <v>358.5</v>
      </c>
      <c r="U436" s="9">
        <v>643.5</v>
      </c>
      <c r="V436" s="9">
        <v>169</v>
      </c>
      <c r="W436" s="9">
        <v>254.2</v>
      </c>
      <c r="X436" s="9">
        <v>424</v>
      </c>
      <c r="Y436" s="9">
        <v>231.3</v>
      </c>
      <c r="Z436" s="9">
        <v>503</v>
      </c>
      <c r="AA436" s="560">
        <v>473.7</v>
      </c>
      <c r="AB436" s="9">
        <v>430.00000000000006</v>
      </c>
      <c r="AN436" s="107" t="s">
        <v>2719</v>
      </c>
      <c r="AR436" s="32">
        <f t="shared" si="4"/>
        <v>37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480"/>
      <c r="BS436" s="28"/>
      <c r="BT436" s="56"/>
      <c r="CB436" s="480"/>
      <c r="CE436" s="28"/>
      <c r="CF436" s="56"/>
    </row>
    <row r="437" spans="1:90" ht="15.75">
      <c r="A437" s="107" t="s">
        <v>694</v>
      </c>
      <c r="B437" s="3"/>
      <c r="C437" s="3"/>
      <c r="D437" s="32"/>
      <c r="E437" s="399">
        <f t="shared" si="3"/>
        <v>5337.9000000000005</v>
      </c>
      <c r="F437" s="9">
        <v>36.1</v>
      </c>
      <c r="G437" s="9">
        <v>26.400000000000002</v>
      </c>
      <c r="H437" s="9">
        <v>14.8</v>
      </c>
      <c r="I437" s="9">
        <v>57.05</v>
      </c>
      <c r="J437" s="9">
        <v>418.6</v>
      </c>
      <c r="K437" s="9">
        <v>150.00000000000003</v>
      </c>
      <c r="L437" s="9">
        <v>75.5</v>
      </c>
      <c r="M437" s="9">
        <v>198.9</v>
      </c>
      <c r="N437" s="9">
        <v>209.75</v>
      </c>
      <c r="O437" s="9">
        <v>348</v>
      </c>
      <c r="P437" s="9">
        <v>515.1</v>
      </c>
      <c r="Q437" s="9">
        <v>251.55</v>
      </c>
      <c r="R437" s="9">
        <v>129.79999999999998</v>
      </c>
      <c r="S437" s="9">
        <v>77.099999999999994</v>
      </c>
      <c r="T437" s="9">
        <v>375.25000000000006</v>
      </c>
      <c r="U437" s="9">
        <v>272.39999999999998</v>
      </c>
      <c r="V437" s="9">
        <v>251.1</v>
      </c>
      <c r="W437" s="9">
        <v>112.80000000000001</v>
      </c>
      <c r="X437" s="9">
        <v>516.1</v>
      </c>
      <c r="Y437" s="9">
        <v>355.5</v>
      </c>
      <c r="Z437" s="9">
        <v>297.5</v>
      </c>
      <c r="AA437" s="560">
        <v>202.1</v>
      </c>
      <c r="AB437" s="9">
        <v>446.5</v>
      </c>
      <c r="AN437" s="107" t="s">
        <v>694</v>
      </c>
      <c r="AR437" s="32">
        <f t="shared" si="4"/>
        <v>29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480"/>
      <c r="BS437" s="28"/>
      <c r="BT437" s="56"/>
      <c r="CB437" s="480"/>
      <c r="CE437" s="28"/>
      <c r="CF437" s="56"/>
    </row>
    <row r="438" spans="1:90" ht="15.75">
      <c r="A438" s="284" t="s">
        <v>3649</v>
      </c>
      <c r="B438" s="3"/>
      <c r="C438" s="3"/>
      <c r="D438" s="32"/>
      <c r="E438" s="399">
        <f t="shared" si="3"/>
        <v>7310</v>
      </c>
      <c r="F438" s="9">
        <v>590.30000000000007</v>
      </c>
      <c r="G438" s="9">
        <v>312.10000000000002</v>
      </c>
      <c r="H438" s="9">
        <v>97</v>
      </c>
      <c r="I438" s="9">
        <v>55.5</v>
      </c>
      <c r="J438" s="9">
        <v>639.54999999999995</v>
      </c>
      <c r="K438" s="9">
        <v>227.3</v>
      </c>
      <c r="L438" s="9">
        <v>6.5</v>
      </c>
      <c r="M438" s="9">
        <v>173.8</v>
      </c>
      <c r="N438" s="9">
        <v>164.2</v>
      </c>
      <c r="O438" s="9">
        <v>273.8</v>
      </c>
      <c r="P438" s="9">
        <v>313.40000000000003</v>
      </c>
      <c r="Q438" s="9">
        <v>414.79999999999995</v>
      </c>
      <c r="R438" s="9">
        <v>44.699999999999996</v>
      </c>
      <c r="S438" s="9">
        <v>0</v>
      </c>
      <c r="T438" s="9">
        <v>533.85</v>
      </c>
      <c r="U438" s="9">
        <v>517</v>
      </c>
      <c r="V438" s="9">
        <v>297.5</v>
      </c>
      <c r="W438" s="9">
        <v>269.3</v>
      </c>
      <c r="X438" s="9">
        <v>498.2</v>
      </c>
      <c r="Y438" s="9">
        <v>489.1</v>
      </c>
      <c r="Z438" s="9">
        <v>493.5</v>
      </c>
      <c r="AA438" s="560">
        <v>448.59999999999991</v>
      </c>
      <c r="AB438" s="9">
        <v>450</v>
      </c>
      <c r="AN438" s="284" t="s">
        <v>3649</v>
      </c>
      <c r="AR438" s="32">
        <f t="shared" si="4"/>
        <v>41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480"/>
      <c r="BS438" s="246"/>
      <c r="BT438" s="56"/>
      <c r="CB438" s="480"/>
      <c r="CE438" s="246"/>
      <c r="CF438" s="56"/>
    </row>
    <row r="439" spans="1:90" ht="15.75">
      <c r="A439" s="107" t="s">
        <v>3689</v>
      </c>
      <c r="B439" s="3"/>
      <c r="C439" s="3"/>
      <c r="D439" s="32"/>
      <c r="E439" s="399">
        <f t="shared" si="3"/>
        <v>7476.2</v>
      </c>
      <c r="F439" s="9">
        <v>168.7</v>
      </c>
      <c r="G439" s="9">
        <v>292.5</v>
      </c>
      <c r="H439" s="9">
        <v>24.7</v>
      </c>
      <c r="I439" s="9">
        <v>168</v>
      </c>
      <c r="J439" s="9">
        <v>526.59999999999991</v>
      </c>
      <c r="K439" s="9">
        <v>74.400000000000006</v>
      </c>
      <c r="L439" s="9">
        <v>23.1</v>
      </c>
      <c r="M439" s="9">
        <v>284</v>
      </c>
      <c r="N439" s="9">
        <v>199</v>
      </c>
      <c r="O439" s="9">
        <v>398.40000000000003</v>
      </c>
      <c r="P439" s="9">
        <v>554.19999999999993</v>
      </c>
      <c r="Q439" s="9">
        <v>553.79999999999995</v>
      </c>
      <c r="R439" s="9">
        <v>49.3</v>
      </c>
      <c r="S439" s="9">
        <v>22.5</v>
      </c>
      <c r="T439" s="9">
        <v>675.8</v>
      </c>
      <c r="U439" s="9">
        <v>254.09999999999997</v>
      </c>
      <c r="V439" s="9">
        <v>210</v>
      </c>
      <c r="W439" s="9">
        <v>502.5</v>
      </c>
      <c r="X439" s="9">
        <v>453.5</v>
      </c>
      <c r="Y439" s="9">
        <v>351.40000000000003</v>
      </c>
      <c r="Z439" s="9">
        <v>646</v>
      </c>
      <c r="AA439" s="560">
        <v>328.3</v>
      </c>
      <c r="AB439" s="9">
        <v>715.4</v>
      </c>
      <c r="AN439" s="107" t="s">
        <v>3689</v>
      </c>
      <c r="AR439" s="32">
        <f t="shared" si="4"/>
        <v>38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480"/>
      <c r="BS439" s="28"/>
      <c r="BT439" s="56"/>
      <c r="CB439" s="480"/>
      <c r="CE439" s="28"/>
      <c r="CF439" s="56"/>
    </row>
    <row r="440" spans="1:90" ht="15.75">
      <c r="A440" s="107" t="s">
        <v>686</v>
      </c>
      <c r="B440" s="3"/>
      <c r="C440" s="3"/>
      <c r="D440" s="32"/>
      <c r="E440" s="399">
        <f t="shared" si="3"/>
        <v>6694.5</v>
      </c>
      <c r="F440" s="9">
        <v>195.6</v>
      </c>
      <c r="G440" s="9">
        <v>118</v>
      </c>
      <c r="H440" s="9">
        <v>38.799999999999997</v>
      </c>
      <c r="I440" s="9">
        <v>39.199999999999996</v>
      </c>
      <c r="J440" s="9">
        <v>505.55000000000007</v>
      </c>
      <c r="K440" s="9">
        <v>161.10000000000002</v>
      </c>
      <c r="L440" s="9">
        <v>14.8</v>
      </c>
      <c r="M440" s="9">
        <v>378.5</v>
      </c>
      <c r="N440" s="9">
        <v>113.3</v>
      </c>
      <c r="O440" s="9">
        <v>347.3</v>
      </c>
      <c r="P440" s="9">
        <v>240.79999999999998</v>
      </c>
      <c r="Q440" s="9">
        <v>658.5999999999998</v>
      </c>
      <c r="R440" s="9">
        <v>18</v>
      </c>
      <c r="S440" s="9">
        <v>19.5</v>
      </c>
      <c r="T440" s="9">
        <v>682.65</v>
      </c>
      <c r="U440" s="9">
        <v>441.20000000000005</v>
      </c>
      <c r="V440" s="9">
        <v>54</v>
      </c>
      <c r="W440" s="9">
        <v>409</v>
      </c>
      <c r="X440" s="9">
        <v>264.29999999999995</v>
      </c>
      <c r="Y440" s="9">
        <v>233.5</v>
      </c>
      <c r="Z440" s="9">
        <v>599</v>
      </c>
      <c r="AA440" s="560">
        <v>418.79999999999995</v>
      </c>
      <c r="AB440" s="9">
        <v>743</v>
      </c>
      <c r="AN440" s="107" t="s">
        <v>686</v>
      </c>
      <c r="AR440" s="32">
        <f t="shared" si="4"/>
        <v>32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480"/>
      <c r="BS440" s="28"/>
      <c r="BT440" s="56"/>
      <c r="CB440" s="480"/>
      <c r="CE440" s="28"/>
      <c r="CF440" s="56"/>
    </row>
    <row r="441" spans="1:90" ht="15.75">
      <c r="A441" s="285" t="s">
        <v>33</v>
      </c>
      <c r="B441" s="3"/>
      <c r="C441" s="3"/>
      <c r="D441" s="32"/>
      <c r="E441" s="399">
        <f t="shared" si="3"/>
        <v>6896.2</v>
      </c>
      <c r="F441" s="9">
        <v>295.60000000000002</v>
      </c>
      <c r="G441" s="9">
        <v>102</v>
      </c>
      <c r="H441" s="9">
        <v>84.100000000000009</v>
      </c>
      <c r="I441" s="9">
        <v>86.300000000000011</v>
      </c>
      <c r="J441" s="9">
        <v>517.29999999999995</v>
      </c>
      <c r="K441" s="9">
        <v>220.60000000000002</v>
      </c>
      <c r="L441" s="9">
        <v>81.199999999999989</v>
      </c>
      <c r="M441" s="9">
        <v>202.39999999999998</v>
      </c>
      <c r="N441" s="9">
        <v>104.5</v>
      </c>
      <c r="O441" s="9">
        <v>395.4</v>
      </c>
      <c r="P441" s="9">
        <v>347.19999999999993</v>
      </c>
      <c r="Q441" s="9">
        <v>874.09999999999991</v>
      </c>
      <c r="R441" s="9">
        <v>0</v>
      </c>
      <c r="S441" s="9">
        <v>21</v>
      </c>
      <c r="T441" s="9">
        <v>436.2</v>
      </c>
      <c r="U441" s="9">
        <v>1041</v>
      </c>
      <c r="V441" s="9">
        <v>120</v>
      </c>
      <c r="W441" s="9">
        <v>197.8</v>
      </c>
      <c r="X441" s="9">
        <v>106.2</v>
      </c>
      <c r="Y441" s="9">
        <v>210.79999999999998</v>
      </c>
      <c r="Z441" s="9">
        <v>451.1</v>
      </c>
      <c r="AA441" s="560">
        <v>393.7</v>
      </c>
      <c r="AB441" s="9">
        <v>607.70000000000005</v>
      </c>
      <c r="AN441" s="285" t="s">
        <v>33</v>
      </c>
      <c r="AR441" s="32">
        <f t="shared" si="4"/>
        <v>36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480"/>
      <c r="BS441" s="246"/>
      <c r="BT441" s="56"/>
      <c r="CB441" s="480"/>
      <c r="CE441" s="246"/>
      <c r="CF441" s="56"/>
    </row>
    <row r="442" spans="1:90" ht="15.75">
      <c r="A442" s="285" t="s">
        <v>37</v>
      </c>
      <c r="B442" s="3"/>
      <c r="C442" s="3"/>
      <c r="D442" s="32"/>
      <c r="E442" s="399">
        <f t="shared" si="3"/>
        <v>6606.9999999999991</v>
      </c>
      <c r="F442" s="9">
        <v>189</v>
      </c>
      <c r="G442" s="9">
        <v>268.39999999999998</v>
      </c>
      <c r="H442" s="9">
        <v>118.3</v>
      </c>
      <c r="I442" s="9">
        <v>81.100000000000009</v>
      </c>
      <c r="J442" s="9">
        <v>484.20000000000005</v>
      </c>
      <c r="K442" s="9">
        <v>252.79999999999998</v>
      </c>
      <c r="L442" s="9">
        <v>19.599999999999998</v>
      </c>
      <c r="M442" s="9">
        <v>216.1</v>
      </c>
      <c r="N442" s="9">
        <v>106.9</v>
      </c>
      <c r="O442" s="9">
        <v>365</v>
      </c>
      <c r="P442" s="9">
        <v>477.79999999999995</v>
      </c>
      <c r="Q442" s="9">
        <v>297.49999999999994</v>
      </c>
      <c r="R442" s="9">
        <v>0</v>
      </c>
      <c r="S442" s="9">
        <v>28.5</v>
      </c>
      <c r="T442" s="9">
        <v>387.3</v>
      </c>
      <c r="U442" s="9">
        <v>592.20000000000005</v>
      </c>
      <c r="V442" s="9">
        <v>282.5</v>
      </c>
      <c r="W442" s="9">
        <v>249.20000000000002</v>
      </c>
      <c r="X442" s="9">
        <v>228.7</v>
      </c>
      <c r="Y442" s="9">
        <v>389.40000000000003</v>
      </c>
      <c r="Z442" s="9">
        <v>448</v>
      </c>
      <c r="AA442" s="560">
        <v>508.3</v>
      </c>
      <c r="AB442" s="9">
        <v>616.20000000000005</v>
      </c>
      <c r="AN442" s="285" t="s">
        <v>37</v>
      </c>
      <c r="AR442" s="32">
        <f t="shared" si="4"/>
        <v>30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480"/>
      <c r="BS442" s="28"/>
      <c r="BT442" s="56"/>
      <c r="CB442" s="480"/>
      <c r="CE442" s="28"/>
      <c r="CF442" s="56"/>
    </row>
    <row r="443" spans="1:90" ht="15.75">
      <c r="A443" s="284" t="s">
        <v>143</v>
      </c>
      <c r="B443" s="3"/>
      <c r="C443" s="3"/>
      <c r="D443" s="32"/>
      <c r="E443" s="399">
        <f t="shared" si="3"/>
        <v>6707.1</v>
      </c>
      <c r="F443" s="9">
        <v>397.20000000000005</v>
      </c>
      <c r="G443" s="9">
        <v>231.1</v>
      </c>
      <c r="H443" s="9">
        <v>119.60000000000001</v>
      </c>
      <c r="I443" s="9">
        <v>36.4</v>
      </c>
      <c r="J443" s="9">
        <v>449.59999999999997</v>
      </c>
      <c r="K443" s="9">
        <v>197.2</v>
      </c>
      <c r="L443" s="9">
        <v>29.7</v>
      </c>
      <c r="M443" s="9">
        <v>222.1</v>
      </c>
      <c r="N443" s="9">
        <v>69.5</v>
      </c>
      <c r="O443" s="9">
        <v>323.09999999999997</v>
      </c>
      <c r="P443" s="9">
        <v>289.60000000000002</v>
      </c>
      <c r="Q443" s="9">
        <v>525.9</v>
      </c>
      <c r="R443" s="9">
        <v>60.900000000000006</v>
      </c>
      <c r="S443" s="9">
        <v>55.5</v>
      </c>
      <c r="T443" s="9">
        <v>475.6</v>
      </c>
      <c r="U443" s="9">
        <v>779.39999999999986</v>
      </c>
      <c r="V443" s="9">
        <v>223.5</v>
      </c>
      <c r="W443" s="9">
        <v>352.3</v>
      </c>
      <c r="X443" s="9">
        <v>186.1</v>
      </c>
      <c r="Y443" s="9">
        <v>282</v>
      </c>
      <c r="Z443" s="9">
        <v>470</v>
      </c>
      <c r="AA443" s="560">
        <v>312.5</v>
      </c>
      <c r="AB443" s="9">
        <v>618.29999999999995</v>
      </c>
      <c r="AN443" s="284" t="s">
        <v>143</v>
      </c>
      <c r="AR443" s="32">
        <f t="shared" si="4"/>
        <v>38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480"/>
      <c r="BS443" s="28"/>
      <c r="BT443" s="56"/>
      <c r="CB443" s="480"/>
      <c r="CE443" s="28"/>
      <c r="CF443" s="56"/>
    </row>
    <row r="444" spans="1:90" ht="15.75">
      <c r="A444" s="284" t="s">
        <v>3650</v>
      </c>
      <c r="B444" s="3"/>
      <c r="C444" s="3"/>
      <c r="D444" s="32"/>
      <c r="E444" s="399">
        <f t="shared" si="3"/>
        <v>6116.4999999999991</v>
      </c>
      <c r="F444" s="9">
        <v>427.4</v>
      </c>
      <c r="G444" s="9">
        <v>384.5</v>
      </c>
      <c r="H444" s="9">
        <v>59.2</v>
      </c>
      <c r="I444" s="9">
        <v>2.6</v>
      </c>
      <c r="J444" s="9">
        <v>630.79999999999995</v>
      </c>
      <c r="K444" s="9">
        <v>124.19999999999999</v>
      </c>
      <c r="L444" s="9">
        <v>140.9</v>
      </c>
      <c r="M444" s="9">
        <v>183.6</v>
      </c>
      <c r="N444" s="9">
        <v>33</v>
      </c>
      <c r="O444" s="9">
        <v>255.7</v>
      </c>
      <c r="P444" s="9">
        <v>686.99999999999989</v>
      </c>
      <c r="Q444" s="9">
        <v>182.20000000000002</v>
      </c>
      <c r="R444" s="9">
        <v>70.599999999999994</v>
      </c>
      <c r="S444" s="9">
        <v>43.5</v>
      </c>
      <c r="T444" s="9">
        <v>393.09999999999997</v>
      </c>
      <c r="U444" s="9">
        <v>80.2</v>
      </c>
      <c r="V444" s="9">
        <v>111.10000000000001</v>
      </c>
      <c r="W444" s="9">
        <v>328.30000000000007</v>
      </c>
      <c r="X444" s="9">
        <v>240.9</v>
      </c>
      <c r="Y444" s="9">
        <v>324.2</v>
      </c>
      <c r="Z444" s="9">
        <v>498.2</v>
      </c>
      <c r="AA444" s="560">
        <v>454.09999999999997</v>
      </c>
      <c r="AB444" s="9">
        <v>461.2</v>
      </c>
      <c r="AN444" s="284" t="s">
        <v>3650</v>
      </c>
      <c r="AR444" s="32">
        <f t="shared" si="4"/>
        <v>27</v>
      </c>
      <c r="AS444" s="514">
        <v>3</v>
      </c>
      <c r="AT444" s="514">
        <v>3</v>
      </c>
      <c r="AU444" s="514">
        <v>3</v>
      </c>
      <c r="AV444" s="514">
        <v>0</v>
      </c>
      <c r="AW444" s="514">
        <v>3</v>
      </c>
      <c r="AX444" s="514">
        <v>0</v>
      </c>
      <c r="AY444" s="514">
        <v>1</v>
      </c>
      <c r="AZ444" s="514">
        <v>0</v>
      </c>
      <c r="BA444" s="514">
        <v>0</v>
      </c>
      <c r="BB444" s="514">
        <v>0</v>
      </c>
      <c r="BC444" s="514">
        <v>3</v>
      </c>
      <c r="BD444" s="56">
        <v>0</v>
      </c>
      <c r="BE444" s="514">
        <v>2</v>
      </c>
      <c r="BF444" s="56">
        <v>3</v>
      </c>
      <c r="BG444" s="56">
        <v>0</v>
      </c>
      <c r="BH444" s="514">
        <v>0</v>
      </c>
      <c r="BI444" s="56">
        <v>0</v>
      </c>
      <c r="BJ444" s="56">
        <v>1</v>
      </c>
      <c r="BK444" s="56">
        <v>0</v>
      </c>
      <c r="BL444" s="514">
        <v>0</v>
      </c>
      <c r="BM444" s="56">
        <v>1</v>
      </c>
      <c r="BN444" s="514">
        <v>3</v>
      </c>
      <c r="BO444" s="56">
        <v>1</v>
      </c>
      <c r="BP444" s="480"/>
      <c r="BQ444" s="482"/>
      <c r="BR444" s="482"/>
      <c r="BS444" s="241"/>
      <c r="BT444" s="514"/>
      <c r="CB444" s="480"/>
      <c r="CC444" s="482"/>
      <c r="CD444" s="482"/>
      <c r="CE444" s="246"/>
      <c r="CF444" s="56"/>
    </row>
    <row r="445" spans="1:90" ht="15.75">
      <c r="A445" s="107" t="s">
        <v>2722</v>
      </c>
      <c r="B445" s="3"/>
      <c r="C445" s="3"/>
      <c r="D445" s="32"/>
      <c r="E445" s="399">
        <f t="shared" si="3"/>
        <v>6959.3</v>
      </c>
      <c r="F445" s="9">
        <v>592.29999999999995</v>
      </c>
      <c r="G445" s="9">
        <v>196</v>
      </c>
      <c r="H445" s="9">
        <v>111.7</v>
      </c>
      <c r="I445" s="9">
        <v>54.6</v>
      </c>
      <c r="J445" s="9">
        <v>538.35</v>
      </c>
      <c r="K445" s="9">
        <v>116.9</v>
      </c>
      <c r="L445" s="9">
        <v>10.9</v>
      </c>
      <c r="M445" s="9">
        <v>187.2</v>
      </c>
      <c r="N445" s="9">
        <v>29.700000000000003</v>
      </c>
      <c r="O445" s="9">
        <v>198.00000000000003</v>
      </c>
      <c r="P445" s="9">
        <v>647.49999999999989</v>
      </c>
      <c r="Q445" s="9">
        <v>637.6</v>
      </c>
      <c r="R445" s="9">
        <v>12.100000000000001</v>
      </c>
      <c r="S445" s="9">
        <v>0</v>
      </c>
      <c r="T445" s="9">
        <v>351.45</v>
      </c>
      <c r="U445" s="9">
        <v>944.59999999999991</v>
      </c>
      <c r="V445" s="9">
        <v>45.5</v>
      </c>
      <c r="W445" s="9">
        <v>265.8</v>
      </c>
      <c r="X445" s="9">
        <v>0</v>
      </c>
      <c r="Y445" s="9">
        <v>353.7</v>
      </c>
      <c r="Z445" s="9">
        <v>467.8</v>
      </c>
      <c r="AA445" s="560">
        <v>747.6</v>
      </c>
      <c r="AB445" s="9">
        <v>450</v>
      </c>
      <c r="AN445" s="107" t="s">
        <v>2722</v>
      </c>
      <c r="AR445" s="32">
        <f t="shared" si="4"/>
        <v>26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480"/>
      <c r="BS445" s="28"/>
      <c r="BT445" s="56"/>
      <c r="CB445" s="480"/>
      <c r="CE445" s="28"/>
      <c r="CF445" s="56"/>
    </row>
    <row r="446" spans="1:90" ht="15.75">
      <c r="A446" s="106" t="s">
        <v>1351</v>
      </c>
      <c r="B446" s="3"/>
      <c r="C446" s="3"/>
      <c r="D446" s="32"/>
      <c r="E446" s="399">
        <f t="shared" si="3"/>
        <v>7961.9999999999991</v>
      </c>
      <c r="F446" s="9">
        <v>234.10000000000002</v>
      </c>
      <c r="G446" s="9">
        <v>267.5</v>
      </c>
      <c r="H446" s="9">
        <v>121.5</v>
      </c>
      <c r="I446" s="9">
        <v>153.30000000000001</v>
      </c>
      <c r="J446" s="9">
        <v>550.20000000000005</v>
      </c>
      <c r="K446" s="9">
        <v>241.39999999999995</v>
      </c>
      <c r="L446" s="9">
        <v>87.000000000000014</v>
      </c>
      <c r="M446" s="9">
        <v>268.5</v>
      </c>
      <c r="N446" s="9">
        <v>88.4</v>
      </c>
      <c r="O446" s="9">
        <v>385.4</v>
      </c>
      <c r="P446" s="9">
        <v>379.1</v>
      </c>
      <c r="Q446" s="9">
        <v>839.1</v>
      </c>
      <c r="R446" s="9">
        <v>0</v>
      </c>
      <c r="S446" s="9">
        <v>21</v>
      </c>
      <c r="T446" s="9">
        <v>559.9</v>
      </c>
      <c r="U446" s="9">
        <v>931.8</v>
      </c>
      <c r="V446" s="9">
        <v>153</v>
      </c>
      <c r="W446" s="9">
        <v>429.3</v>
      </c>
      <c r="X446" s="9">
        <v>197.39999999999998</v>
      </c>
      <c r="Y446" s="9">
        <v>311.40000000000003</v>
      </c>
      <c r="Z446" s="9">
        <v>635.5</v>
      </c>
      <c r="AA446" s="560">
        <v>405.70000000000005</v>
      </c>
      <c r="AB446" s="9">
        <v>701.5</v>
      </c>
      <c r="AN446" s="106" t="s">
        <v>1351</v>
      </c>
      <c r="AR446" s="32">
        <f t="shared" si="4"/>
        <v>47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480"/>
      <c r="BS446" s="246"/>
      <c r="BT446" s="56"/>
      <c r="CB446" s="480"/>
      <c r="CE446" s="246"/>
      <c r="CF446" s="56"/>
    </row>
    <row r="447" spans="1:90" ht="15.75">
      <c r="A447" s="107" t="s">
        <v>2723</v>
      </c>
      <c r="B447" s="3"/>
      <c r="C447" s="3"/>
      <c r="D447" s="32"/>
      <c r="E447" s="399">
        <f t="shared" si="3"/>
        <v>7731.7</v>
      </c>
      <c r="F447" s="9">
        <v>351.79999999999995</v>
      </c>
      <c r="G447" s="9">
        <v>296.8</v>
      </c>
      <c r="H447" s="9">
        <v>117.89999999999999</v>
      </c>
      <c r="I447" s="9">
        <v>147.20000000000002</v>
      </c>
      <c r="J447" s="9">
        <v>613.9</v>
      </c>
      <c r="K447" s="9">
        <v>246.8</v>
      </c>
      <c r="L447" s="9">
        <v>69.3</v>
      </c>
      <c r="M447" s="9">
        <v>389.5</v>
      </c>
      <c r="N447" s="9">
        <v>162.10000000000002</v>
      </c>
      <c r="O447" s="9">
        <v>349.7</v>
      </c>
      <c r="P447" s="9">
        <v>344.4</v>
      </c>
      <c r="Q447" s="9">
        <v>1176.2</v>
      </c>
      <c r="R447" s="9">
        <v>16.900000000000002</v>
      </c>
      <c r="S447" s="9">
        <v>0</v>
      </c>
      <c r="T447" s="9">
        <v>499.6</v>
      </c>
      <c r="U447" s="9">
        <v>930.1</v>
      </c>
      <c r="V447" s="9">
        <v>165.5</v>
      </c>
      <c r="W447" s="9">
        <v>260.60000000000002</v>
      </c>
      <c r="X447" s="9">
        <v>104.2</v>
      </c>
      <c r="Y447" s="9">
        <v>136.1</v>
      </c>
      <c r="Z447" s="9">
        <v>393.2</v>
      </c>
      <c r="AA447" s="560">
        <v>605.9</v>
      </c>
      <c r="AB447" s="9">
        <v>354</v>
      </c>
      <c r="AN447" s="107" t="s">
        <v>2723</v>
      </c>
      <c r="AR447" s="32">
        <f t="shared" si="4"/>
        <v>38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480"/>
      <c r="BS447" s="28"/>
      <c r="BT447" s="56"/>
      <c r="CB447" s="480"/>
      <c r="CE447" s="28"/>
      <c r="CF447" s="56"/>
    </row>
    <row r="448" spans="1:90" ht="15.75">
      <c r="A448" s="284" t="s">
        <v>3651</v>
      </c>
      <c r="B448" s="3"/>
      <c r="C448" s="3"/>
      <c r="D448" s="32"/>
      <c r="E448" s="399">
        <f t="shared" si="3"/>
        <v>5961.4</v>
      </c>
      <c r="F448" s="9">
        <v>404.1</v>
      </c>
      <c r="G448" s="9">
        <v>135.6</v>
      </c>
      <c r="H448" s="9">
        <v>45.899999999999991</v>
      </c>
      <c r="I448" s="9">
        <v>95.6</v>
      </c>
      <c r="J448" s="9">
        <v>630.15000000000009</v>
      </c>
      <c r="K448" s="9">
        <v>177.4</v>
      </c>
      <c r="L448" s="9">
        <v>20.799999999999997</v>
      </c>
      <c r="M448" s="9">
        <v>406.7</v>
      </c>
      <c r="N448" s="9">
        <v>175</v>
      </c>
      <c r="O448" s="9">
        <v>458.7</v>
      </c>
      <c r="P448" s="9">
        <v>178.50000000000003</v>
      </c>
      <c r="Q448" s="9">
        <v>369.79999999999995</v>
      </c>
      <c r="R448" s="9">
        <v>27.5</v>
      </c>
      <c r="S448" s="9">
        <v>73</v>
      </c>
      <c r="T448" s="9">
        <v>271.25</v>
      </c>
      <c r="U448" s="9">
        <v>385.40000000000003</v>
      </c>
      <c r="V448" s="9">
        <v>140</v>
      </c>
      <c r="W448" s="9">
        <v>159.80000000000001</v>
      </c>
      <c r="X448" s="9">
        <v>400.3</v>
      </c>
      <c r="Y448" s="9">
        <v>257.60000000000002</v>
      </c>
      <c r="Z448" s="9">
        <v>476.5</v>
      </c>
      <c r="AA448" s="560">
        <v>151.4</v>
      </c>
      <c r="AB448" s="9">
        <v>520.4</v>
      </c>
      <c r="AN448" s="284" t="s">
        <v>3651</v>
      </c>
      <c r="AR448" s="32">
        <f t="shared" si="4"/>
        <v>24</v>
      </c>
      <c r="AS448" s="514">
        <v>3</v>
      </c>
      <c r="AT448" s="514">
        <v>0</v>
      </c>
      <c r="AU448" s="514">
        <v>1</v>
      </c>
      <c r="AV448" s="514">
        <v>0</v>
      </c>
      <c r="AW448" s="514">
        <v>1</v>
      </c>
      <c r="AX448" s="514">
        <v>1</v>
      </c>
      <c r="AY448" s="514">
        <v>0</v>
      </c>
      <c r="AZ448" s="514">
        <v>3</v>
      </c>
      <c r="BA448" s="514">
        <v>3</v>
      </c>
      <c r="BB448" s="514">
        <v>2</v>
      </c>
      <c r="BC448" s="514">
        <v>0</v>
      </c>
      <c r="BD448" s="56">
        <v>1</v>
      </c>
      <c r="BE448" s="514">
        <v>0</v>
      </c>
      <c r="BF448" s="56">
        <v>3</v>
      </c>
      <c r="BG448" s="56">
        <v>0</v>
      </c>
      <c r="BH448" s="514">
        <v>0</v>
      </c>
      <c r="BI448" s="56">
        <v>0</v>
      </c>
      <c r="BJ448" s="56">
        <v>0</v>
      </c>
      <c r="BK448" s="56">
        <v>3</v>
      </c>
      <c r="BL448" s="514">
        <v>2</v>
      </c>
      <c r="BM448" s="56">
        <v>0</v>
      </c>
      <c r="BN448" s="514">
        <v>0</v>
      </c>
      <c r="BO448" s="56">
        <v>1</v>
      </c>
      <c r="BP448" s="480"/>
      <c r="BQ448" s="482"/>
      <c r="BR448" s="482"/>
      <c r="BS448" s="241"/>
      <c r="BT448" s="514"/>
      <c r="CB448" s="480"/>
      <c r="CC448" s="482"/>
      <c r="CD448" s="482"/>
      <c r="CE448" s="246"/>
      <c r="CF448" s="56"/>
    </row>
    <row r="449" spans="1:84" ht="15.75">
      <c r="A449" s="107" t="s">
        <v>2728</v>
      </c>
      <c r="B449" s="3"/>
      <c r="C449" s="3"/>
      <c r="D449" s="32"/>
      <c r="E449" s="399">
        <f t="shared" si="3"/>
        <v>6860.6</v>
      </c>
      <c r="F449" s="9">
        <v>313</v>
      </c>
      <c r="G449" s="9">
        <v>76.5</v>
      </c>
      <c r="H449" s="9">
        <v>34.799999999999997</v>
      </c>
      <c r="I449" s="9">
        <v>60</v>
      </c>
      <c r="J449" s="9">
        <v>335.4</v>
      </c>
      <c r="K449" s="9">
        <v>115.10000000000001</v>
      </c>
      <c r="L449" s="9">
        <v>4.4000000000000004</v>
      </c>
      <c r="M449" s="9">
        <v>181.4</v>
      </c>
      <c r="N449" s="9">
        <v>99.1</v>
      </c>
      <c r="O449" s="9">
        <v>279.2</v>
      </c>
      <c r="P449" s="9">
        <v>229.20000000000002</v>
      </c>
      <c r="Q449" s="9">
        <v>742.5</v>
      </c>
      <c r="R449" s="9">
        <v>0</v>
      </c>
      <c r="S449" s="9">
        <v>0</v>
      </c>
      <c r="T449" s="9">
        <v>612.9</v>
      </c>
      <c r="U449" s="9">
        <v>622.4</v>
      </c>
      <c r="V449" s="9">
        <v>67.5</v>
      </c>
      <c r="W449" s="9">
        <v>669.3</v>
      </c>
      <c r="X449" s="9">
        <v>229.1</v>
      </c>
      <c r="Y449" s="9">
        <v>565.79999999999995</v>
      </c>
      <c r="Z449" s="9">
        <v>858.09999999999991</v>
      </c>
      <c r="AA449" s="560">
        <v>0</v>
      </c>
      <c r="AB449" s="9">
        <v>764.9</v>
      </c>
      <c r="AN449" s="107" t="s">
        <v>2728</v>
      </c>
      <c r="AR449" s="32">
        <f t="shared" si="4"/>
        <v>32</v>
      </c>
      <c r="AS449" s="514">
        <v>0</v>
      </c>
      <c r="AT449" s="514">
        <v>3</v>
      </c>
      <c r="AU449" s="514">
        <v>3</v>
      </c>
      <c r="AV449" s="514">
        <v>3</v>
      </c>
      <c r="AW449" s="514">
        <v>1</v>
      </c>
      <c r="AX449" s="514">
        <v>0</v>
      </c>
      <c r="AY449" s="514">
        <v>0</v>
      </c>
      <c r="AZ449" s="514">
        <v>0</v>
      </c>
      <c r="BA449" s="514">
        <v>0</v>
      </c>
      <c r="BB449" s="514">
        <v>0</v>
      </c>
      <c r="BC449" s="514">
        <v>1</v>
      </c>
      <c r="BD449" s="56">
        <v>1</v>
      </c>
      <c r="BE449" s="514">
        <v>0</v>
      </c>
      <c r="BF449" s="56">
        <v>1</v>
      </c>
      <c r="BG449" s="56">
        <v>3</v>
      </c>
      <c r="BH449" s="514">
        <v>1</v>
      </c>
      <c r="BI449" s="56">
        <v>1</v>
      </c>
      <c r="BJ449" s="56">
        <v>3</v>
      </c>
      <c r="BK449" s="56">
        <v>2</v>
      </c>
      <c r="BL449" s="514">
        <v>3</v>
      </c>
      <c r="BM449" s="56">
        <v>3</v>
      </c>
      <c r="BN449" s="514">
        <v>0</v>
      </c>
      <c r="BO449" s="56">
        <v>3</v>
      </c>
      <c r="BP449" s="480"/>
      <c r="BQ449" s="482"/>
      <c r="BR449" s="482"/>
      <c r="BS449" s="241"/>
      <c r="BT449" s="514"/>
      <c r="CB449" s="480"/>
      <c r="CC449" s="482"/>
      <c r="CD449" s="482"/>
      <c r="CE449" s="246"/>
      <c r="CF449" s="56"/>
    </row>
    <row r="450" spans="1:84" ht="15.75">
      <c r="A450" s="285" t="s">
        <v>1671</v>
      </c>
      <c r="B450" s="3"/>
      <c r="C450" s="3"/>
      <c r="D450" s="32"/>
      <c r="E450" s="399">
        <f t="shared" si="3"/>
        <v>7045.9000000000015</v>
      </c>
      <c r="F450" s="9">
        <v>556.29999999999995</v>
      </c>
      <c r="G450" s="9">
        <v>311.8</v>
      </c>
      <c r="H450" s="9">
        <v>76.100000000000009</v>
      </c>
      <c r="I450" s="9">
        <v>180.89999999999998</v>
      </c>
      <c r="J450" s="9">
        <v>632.75000000000011</v>
      </c>
      <c r="K450" s="9">
        <v>21.6</v>
      </c>
      <c r="L450" s="9">
        <v>16</v>
      </c>
      <c r="M450" s="9">
        <v>297.39999999999998</v>
      </c>
      <c r="N450" s="9">
        <v>133.1</v>
      </c>
      <c r="O450" s="9">
        <v>293.5</v>
      </c>
      <c r="P450" s="9">
        <v>590.90000000000009</v>
      </c>
      <c r="Q450" s="9">
        <v>632.20000000000005</v>
      </c>
      <c r="R450" s="9">
        <v>81</v>
      </c>
      <c r="S450" s="9">
        <v>84.3</v>
      </c>
      <c r="T450" s="9">
        <v>474.55</v>
      </c>
      <c r="U450" s="9">
        <v>752.69999999999993</v>
      </c>
      <c r="V450" s="9">
        <v>87.3</v>
      </c>
      <c r="W450" s="9">
        <v>208.1</v>
      </c>
      <c r="X450" s="9">
        <v>204.5</v>
      </c>
      <c r="Y450" s="9">
        <v>341.5</v>
      </c>
      <c r="Z450" s="9">
        <v>411.60000000000008</v>
      </c>
      <c r="AA450" s="560">
        <v>255.8</v>
      </c>
      <c r="AB450" s="9">
        <v>402</v>
      </c>
      <c r="AN450" s="285" t="s">
        <v>1671</v>
      </c>
      <c r="AR450" s="32">
        <f t="shared" si="4"/>
        <v>35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480"/>
      <c r="BS450" s="246"/>
      <c r="BT450" s="56"/>
      <c r="CB450" s="480"/>
      <c r="CE450" s="246"/>
      <c r="CF450" s="56"/>
    </row>
    <row r="451" spans="1:84" ht="15.75">
      <c r="A451" s="107" t="s">
        <v>180</v>
      </c>
      <c r="B451" s="3"/>
      <c r="C451" s="3"/>
      <c r="D451" s="32"/>
      <c r="E451" s="399">
        <f t="shared" si="3"/>
        <v>7310.7</v>
      </c>
      <c r="F451" s="9">
        <v>275.60000000000002</v>
      </c>
      <c r="G451" s="9">
        <v>461.5</v>
      </c>
      <c r="H451" s="9">
        <v>79.8</v>
      </c>
      <c r="I451" s="9">
        <v>175.7</v>
      </c>
      <c r="J451" s="9">
        <v>411.35000000000008</v>
      </c>
      <c r="K451" s="9">
        <v>176.09999999999997</v>
      </c>
      <c r="L451" s="9">
        <v>83.8</v>
      </c>
      <c r="M451" s="9">
        <v>199</v>
      </c>
      <c r="N451" s="9">
        <v>15.399999999999999</v>
      </c>
      <c r="O451" s="9">
        <v>369.7</v>
      </c>
      <c r="P451" s="9">
        <v>779.19999999999993</v>
      </c>
      <c r="Q451" s="9">
        <v>580.9</v>
      </c>
      <c r="R451" s="9">
        <v>0</v>
      </c>
      <c r="S451" s="9">
        <v>0</v>
      </c>
      <c r="T451" s="9">
        <v>469.05</v>
      </c>
      <c r="U451" s="9">
        <v>575.40000000000009</v>
      </c>
      <c r="V451" s="9">
        <v>52.5</v>
      </c>
      <c r="W451" s="9">
        <v>386.7</v>
      </c>
      <c r="X451" s="9">
        <v>177.70000000000002</v>
      </c>
      <c r="Y451" s="9">
        <v>318.5</v>
      </c>
      <c r="Z451" s="9">
        <v>592.5</v>
      </c>
      <c r="AA451" s="560">
        <v>575.5</v>
      </c>
      <c r="AB451" s="9">
        <v>554.79999999999995</v>
      </c>
      <c r="AN451" s="107" t="s">
        <v>180</v>
      </c>
      <c r="AR451" s="32">
        <f t="shared" si="4"/>
        <v>34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480"/>
      <c r="BS451" s="246"/>
      <c r="BT451" s="56"/>
      <c r="CB451" s="480"/>
      <c r="CE451" s="246"/>
      <c r="CF451" s="56"/>
    </row>
    <row r="452" spans="1:84" ht="15.75">
      <c r="A452" s="107" t="s">
        <v>2711</v>
      </c>
      <c r="B452" s="3"/>
      <c r="C452" s="3"/>
      <c r="D452" s="32"/>
      <c r="E452" s="399">
        <f t="shared" si="3"/>
        <v>7856.8000000000011</v>
      </c>
      <c r="F452" s="9">
        <v>478.69999999999993</v>
      </c>
      <c r="G452" s="9">
        <v>410.29999999999995</v>
      </c>
      <c r="H452" s="9">
        <v>0</v>
      </c>
      <c r="I452" s="9">
        <v>88.5</v>
      </c>
      <c r="J452" s="9">
        <v>386.40000000000003</v>
      </c>
      <c r="K452" s="9">
        <v>235.79999999999998</v>
      </c>
      <c r="L452" s="9">
        <v>92.8</v>
      </c>
      <c r="M452" s="9">
        <v>226</v>
      </c>
      <c r="N452" s="9">
        <v>128.19999999999999</v>
      </c>
      <c r="O452" s="9">
        <v>477.7</v>
      </c>
      <c r="P452" s="9">
        <v>470.59999999999997</v>
      </c>
      <c r="Q452" s="9">
        <v>891.7</v>
      </c>
      <c r="R452" s="9">
        <v>0</v>
      </c>
      <c r="S452" s="9">
        <v>49.500000000000007</v>
      </c>
      <c r="T452" s="9">
        <v>620.79999999999995</v>
      </c>
      <c r="U452" s="9">
        <v>326.10000000000008</v>
      </c>
      <c r="V452" s="9">
        <v>45.5</v>
      </c>
      <c r="W452" s="9">
        <v>464.1</v>
      </c>
      <c r="X452" s="9">
        <v>193.3</v>
      </c>
      <c r="Y452" s="9">
        <v>447.00000000000006</v>
      </c>
      <c r="Z452" s="9">
        <v>654.70000000000005</v>
      </c>
      <c r="AA452" s="560">
        <v>341.7</v>
      </c>
      <c r="AB452" s="9">
        <v>827.40000000000009</v>
      </c>
      <c r="AN452" s="107" t="s">
        <v>2711</v>
      </c>
      <c r="AR452" s="32">
        <f t="shared" si="4"/>
        <v>40</v>
      </c>
      <c r="AS452" s="514">
        <v>3</v>
      </c>
      <c r="AT452" s="514">
        <v>3</v>
      </c>
      <c r="AU452" s="514">
        <v>0</v>
      </c>
      <c r="AV452" s="514">
        <v>0</v>
      </c>
      <c r="AW452" s="514">
        <v>2</v>
      </c>
      <c r="AX452" s="514">
        <v>3</v>
      </c>
      <c r="AY452" s="514">
        <v>0</v>
      </c>
      <c r="AZ452" s="514">
        <v>1</v>
      </c>
      <c r="BA452" s="514">
        <v>3</v>
      </c>
      <c r="BB452" s="514">
        <v>3</v>
      </c>
      <c r="BC452" s="514">
        <v>3</v>
      </c>
      <c r="BD452" s="56">
        <v>3</v>
      </c>
      <c r="BE452" s="514">
        <v>1</v>
      </c>
      <c r="BF452" s="56">
        <v>3</v>
      </c>
      <c r="BG452" s="56">
        <v>2</v>
      </c>
      <c r="BH452" s="514">
        <v>0</v>
      </c>
      <c r="BI452" s="56">
        <v>0</v>
      </c>
      <c r="BJ452" s="56">
        <v>3</v>
      </c>
      <c r="BK452" s="56">
        <v>0</v>
      </c>
      <c r="BL452" s="514">
        <v>2</v>
      </c>
      <c r="BM452" s="56">
        <v>2</v>
      </c>
      <c r="BN452" s="514">
        <v>0</v>
      </c>
      <c r="BO452" s="56">
        <v>3</v>
      </c>
      <c r="BP452" s="480"/>
      <c r="BQ452" s="482"/>
      <c r="BR452" s="482"/>
      <c r="BS452" s="241"/>
      <c r="BT452" s="514"/>
      <c r="CB452" s="480"/>
      <c r="CC452" s="482"/>
      <c r="CD452" s="482"/>
      <c r="CE452" s="246"/>
      <c r="CF452" s="56"/>
    </row>
    <row r="453" spans="1:84" ht="15.75">
      <c r="A453" s="107" t="s">
        <v>2217</v>
      </c>
      <c r="B453" s="3"/>
      <c r="C453" s="3"/>
      <c r="D453" s="32"/>
      <c r="E453" s="399">
        <f t="shared" si="3"/>
        <v>6061.9000000000005</v>
      </c>
      <c r="F453" s="9">
        <v>105.3</v>
      </c>
      <c r="G453" s="9">
        <v>27.3</v>
      </c>
      <c r="H453" s="9">
        <v>150.5</v>
      </c>
      <c r="I453" s="9">
        <v>78.499999999999986</v>
      </c>
      <c r="J453" s="9">
        <v>492.65000000000003</v>
      </c>
      <c r="K453" s="9">
        <v>133.70000000000002</v>
      </c>
      <c r="L453" s="9">
        <v>78.400000000000006</v>
      </c>
      <c r="M453" s="9">
        <v>161</v>
      </c>
      <c r="N453" s="9">
        <v>57.5</v>
      </c>
      <c r="O453" s="9">
        <v>498.6</v>
      </c>
      <c r="P453" s="9">
        <v>388</v>
      </c>
      <c r="Q453" s="9">
        <v>730.7</v>
      </c>
      <c r="R453" s="9">
        <v>0</v>
      </c>
      <c r="S453" s="9">
        <v>0</v>
      </c>
      <c r="T453" s="9">
        <v>477.25</v>
      </c>
      <c r="U453" s="9">
        <v>155.19999999999999</v>
      </c>
      <c r="V453" s="9">
        <v>60.900000000000006</v>
      </c>
      <c r="W453" s="9">
        <v>411.7</v>
      </c>
      <c r="X453" s="9">
        <v>321.40000000000003</v>
      </c>
      <c r="Y453" s="9">
        <v>224.5</v>
      </c>
      <c r="Z453" s="9">
        <v>589.5</v>
      </c>
      <c r="AA453" s="560">
        <v>331.2</v>
      </c>
      <c r="AB453" s="9">
        <v>588.1</v>
      </c>
      <c r="AN453" s="107" t="s">
        <v>2217</v>
      </c>
      <c r="AR453" s="32">
        <f t="shared" si="4"/>
        <v>28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480"/>
      <c r="BS453" s="246"/>
      <c r="BT453" s="56"/>
      <c r="CB453" s="480"/>
      <c r="CE453" s="246"/>
      <c r="CF453" s="56"/>
    </row>
    <row r="454" spans="1:84" ht="15.75">
      <c r="A454" s="107" t="s">
        <v>2730</v>
      </c>
      <c r="B454" s="3"/>
      <c r="C454" s="3"/>
      <c r="D454" s="32"/>
      <c r="E454" s="399">
        <f t="shared" si="3"/>
        <v>6117.5000000000009</v>
      </c>
      <c r="F454" s="9">
        <v>359.9</v>
      </c>
      <c r="G454" s="9">
        <v>211.5</v>
      </c>
      <c r="H454" s="9">
        <v>83.5</v>
      </c>
      <c r="I454" s="9">
        <v>39</v>
      </c>
      <c r="J454" s="9">
        <v>758.30000000000007</v>
      </c>
      <c r="K454" s="9">
        <v>139.19999999999999</v>
      </c>
      <c r="L454" s="9">
        <v>135.60000000000002</v>
      </c>
      <c r="M454" s="9">
        <v>147.79999999999998</v>
      </c>
      <c r="N454" s="9">
        <v>81.5</v>
      </c>
      <c r="O454" s="9">
        <v>348.2</v>
      </c>
      <c r="P454" s="9">
        <v>301.60000000000002</v>
      </c>
      <c r="Q454" s="9">
        <v>680.6</v>
      </c>
      <c r="R454" s="9">
        <v>22</v>
      </c>
      <c r="S454" s="9">
        <v>14.4</v>
      </c>
      <c r="T454" s="9">
        <v>550.20000000000005</v>
      </c>
      <c r="U454" s="9">
        <v>411.69999999999993</v>
      </c>
      <c r="V454" s="9">
        <v>212.5</v>
      </c>
      <c r="W454" s="9">
        <v>322.8</v>
      </c>
      <c r="X454" s="9">
        <v>218.5</v>
      </c>
      <c r="Y454" s="9">
        <v>145.1</v>
      </c>
      <c r="Z454" s="9">
        <v>387</v>
      </c>
      <c r="AA454" s="560">
        <v>85.600000000000009</v>
      </c>
      <c r="AB454" s="9">
        <v>461.00000000000006</v>
      </c>
      <c r="AN454" s="107" t="s">
        <v>2730</v>
      </c>
      <c r="AR454" s="32">
        <f t="shared" si="4"/>
        <v>33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480"/>
      <c r="BS454" s="28"/>
      <c r="BT454" s="56"/>
      <c r="CB454" s="480"/>
      <c r="CE454" s="28"/>
      <c r="CF454" s="56"/>
    </row>
    <row r="455" spans="1:84" ht="15.75">
      <c r="A455" s="107" t="s">
        <v>155</v>
      </c>
      <c r="B455" s="3"/>
      <c r="C455" s="3"/>
      <c r="D455" s="32"/>
      <c r="E455" s="399">
        <f t="shared" ref="E455:E461" si="5">SUM(F455:AL455)</f>
        <v>8523.15</v>
      </c>
      <c r="F455" s="9">
        <v>291.40000000000003</v>
      </c>
      <c r="G455" s="9">
        <v>143.19999999999999</v>
      </c>
      <c r="H455" s="9">
        <v>219</v>
      </c>
      <c r="I455" s="9">
        <v>80.900000000000006</v>
      </c>
      <c r="J455" s="9">
        <v>905.09999999999991</v>
      </c>
      <c r="K455" s="9">
        <v>275.24999999999994</v>
      </c>
      <c r="L455" s="9">
        <v>30.799999999999997</v>
      </c>
      <c r="M455" s="9">
        <v>173</v>
      </c>
      <c r="N455" s="9">
        <v>87.6</v>
      </c>
      <c r="O455" s="9">
        <v>236</v>
      </c>
      <c r="P455" s="9">
        <v>772</v>
      </c>
      <c r="Q455" s="9">
        <v>834.6</v>
      </c>
      <c r="R455" s="9">
        <v>0</v>
      </c>
      <c r="S455" s="9">
        <v>0</v>
      </c>
      <c r="T455" s="9">
        <v>501.9</v>
      </c>
      <c r="U455" s="9">
        <v>1001.55</v>
      </c>
      <c r="V455" s="9">
        <v>135.5</v>
      </c>
      <c r="W455" s="9">
        <v>409.8</v>
      </c>
      <c r="X455" s="9">
        <v>313</v>
      </c>
      <c r="Y455" s="9">
        <v>276.60000000000002</v>
      </c>
      <c r="Z455" s="9">
        <v>563.20000000000005</v>
      </c>
      <c r="AA455" s="560">
        <v>699.45</v>
      </c>
      <c r="AB455" s="9">
        <v>573.29999999999995</v>
      </c>
      <c r="AN455" s="107" t="s">
        <v>155</v>
      </c>
      <c r="AR455" s="32">
        <f t="shared" si="4"/>
        <v>40</v>
      </c>
      <c r="AS455" s="514">
        <v>3</v>
      </c>
      <c r="AT455" s="514">
        <v>0</v>
      </c>
      <c r="AU455" s="514">
        <v>3</v>
      </c>
      <c r="AV455" s="514">
        <v>2</v>
      </c>
      <c r="AW455" s="514">
        <v>3</v>
      </c>
      <c r="AX455" s="514">
        <v>2</v>
      </c>
      <c r="AY455" s="514">
        <v>0</v>
      </c>
      <c r="AZ455" s="514">
        <v>1</v>
      </c>
      <c r="BA455" s="514">
        <v>0</v>
      </c>
      <c r="BB455" s="514">
        <v>0</v>
      </c>
      <c r="BC455" s="514">
        <v>3</v>
      </c>
      <c r="BD455" s="56">
        <v>2</v>
      </c>
      <c r="BE455" s="514">
        <v>0</v>
      </c>
      <c r="BF455" s="56">
        <v>0</v>
      </c>
      <c r="BG455" s="56">
        <v>2</v>
      </c>
      <c r="BH455" s="514">
        <v>3</v>
      </c>
      <c r="BI455" s="56">
        <v>3</v>
      </c>
      <c r="BJ455" s="56">
        <v>2</v>
      </c>
      <c r="BK455" s="56">
        <v>3</v>
      </c>
      <c r="BL455" s="514">
        <v>2</v>
      </c>
      <c r="BM455" s="56">
        <v>1</v>
      </c>
      <c r="BN455" s="514">
        <v>3</v>
      </c>
      <c r="BO455" s="56">
        <v>2</v>
      </c>
      <c r="BP455" s="480"/>
      <c r="BQ455" s="482"/>
      <c r="BR455" s="482"/>
      <c r="BS455" s="241"/>
      <c r="BT455" s="514"/>
      <c r="CB455" s="480"/>
      <c r="CC455" s="482"/>
      <c r="CD455" s="482"/>
      <c r="CE455" s="246"/>
      <c r="CF455" s="56"/>
    </row>
    <row r="456" spans="1:84" ht="15.75">
      <c r="A456" s="284" t="s">
        <v>3652</v>
      </c>
      <c r="B456" s="3"/>
      <c r="C456" s="3"/>
      <c r="D456" s="32"/>
      <c r="E456" s="399">
        <f t="shared" si="5"/>
        <v>6661.4499999999989</v>
      </c>
      <c r="F456" s="9">
        <v>59.4</v>
      </c>
      <c r="G456" s="9">
        <v>179</v>
      </c>
      <c r="H456" s="9">
        <v>103.5</v>
      </c>
      <c r="I456" s="9">
        <v>109.20000000000002</v>
      </c>
      <c r="J456" s="9">
        <v>615.49999999999989</v>
      </c>
      <c r="K456" s="9">
        <v>204.8</v>
      </c>
      <c r="L456" s="9">
        <v>0</v>
      </c>
      <c r="M456" s="9">
        <v>257.3</v>
      </c>
      <c r="N456" s="9">
        <v>145.89999999999998</v>
      </c>
      <c r="O456" s="9">
        <v>313</v>
      </c>
      <c r="P456" s="9">
        <v>396.8</v>
      </c>
      <c r="Q456" s="9">
        <v>606.20000000000005</v>
      </c>
      <c r="R456" s="9">
        <v>45.7</v>
      </c>
      <c r="S456" s="9">
        <v>66.7</v>
      </c>
      <c r="T456" s="9">
        <v>353.7</v>
      </c>
      <c r="U456" s="9">
        <v>653.34999999999991</v>
      </c>
      <c r="V456" s="9">
        <v>209.9</v>
      </c>
      <c r="W456" s="9">
        <v>158.19999999999999</v>
      </c>
      <c r="X456" s="9">
        <v>303.5</v>
      </c>
      <c r="Y456" s="9">
        <v>275.5</v>
      </c>
      <c r="Z456" s="9">
        <v>451</v>
      </c>
      <c r="AA456" s="560">
        <v>629.80000000000007</v>
      </c>
      <c r="AB456" s="9">
        <v>523.5</v>
      </c>
      <c r="AN456" s="284" t="s">
        <v>3652</v>
      </c>
      <c r="AR456" s="32">
        <f t="shared" si="4"/>
        <v>36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480"/>
      <c r="BS456" s="28"/>
      <c r="BT456" s="56"/>
      <c r="CB456" s="480"/>
      <c r="CE456" s="28"/>
      <c r="CF456" s="56"/>
    </row>
    <row r="457" spans="1:84" ht="15.75">
      <c r="A457" s="107" t="s">
        <v>2731</v>
      </c>
      <c r="B457" s="3"/>
      <c r="C457" s="3"/>
      <c r="D457" s="32"/>
      <c r="E457" s="399">
        <f t="shared" si="5"/>
        <v>6950.6000000000013</v>
      </c>
      <c r="F457" s="9">
        <v>586</v>
      </c>
      <c r="G457" s="9">
        <v>180.3</v>
      </c>
      <c r="H457" s="9">
        <v>28.3</v>
      </c>
      <c r="I457" s="9">
        <v>93.3</v>
      </c>
      <c r="J457" s="9">
        <v>683.44999999999993</v>
      </c>
      <c r="K457" s="9">
        <v>175.9</v>
      </c>
      <c r="L457" s="9">
        <v>57.2</v>
      </c>
      <c r="M457" s="9">
        <v>610.70000000000005</v>
      </c>
      <c r="N457" s="9">
        <v>213.3</v>
      </c>
      <c r="O457" s="9">
        <v>500.30000000000007</v>
      </c>
      <c r="P457" s="9">
        <v>233.60000000000002</v>
      </c>
      <c r="Q457" s="9">
        <v>441.5</v>
      </c>
      <c r="R457" s="9">
        <v>43.8</v>
      </c>
      <c r="S457" s="9">
        <v>0</v>
      </c>
      <c r="T457" s="9">
        <v>298.95</v>
      </c>
      <c r="U457" s="9">
        <v>380.59999999999997</v>
      </c>
      <c r="V457" s="9">
        <v>479</v>
      </c>
      <c r="W457" s="9">
        <v>147</v>
      </c>
      <c r="X457" s="9">
        <v>522</v>
      </c>
      <c r="Y457" s="9">
        <v>277.5</v>
      </c>
      <c r="Z457" s="9">
        <v>442.6</v>
      </c>
      <c r="AA457" s="560">
        <v>129.30000000000001</v>
      </c>
      <c r="AB457" s="9">
        <v>426</v>
      </c>
      <c r="AN457" s="107" t="s">
        <v>2731</v>
      </c>
      <c r="AR457" s="32">
        <f t="shared" si="4"/>
        <v>44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480"/>
      <c r="BS457" s="28"/>
      <c r="BT457" s="56"/>
      <c r="CB457" s="480"/>
      <c r="CE457" s="28"/>
      <c r="CF457" s="56"/>
    </row>
    <row r="458" spans="1:84" ht="15.75">
      <c r="A458" s="107" t="s">
        <v>2729</v>
      </c>
      <c r="B458" s="3"/>
      <c r="C458" s="3"/>
      <c r="D458" s="32"/>
      <c r="E458" s="399">
        <f t="shared" si="5"/>
        <v>7390.6</v>
      </c>
      <c r="F458" s="9">
        <v>143</v>
      </c>
      <c r="G458" s="9">
        <v>210.79999999999998</v>
      </c>
      <c r="H458" s="9">
        <v>164.8</v>
      </c>
      <c r="I458" s="9">
        <v>104.1</v>
      </c>
      <c r="J458" s="9">
        <v>791.3</v>
      </c>
      <c r="K458" s="9">
        <v>285.8</v>
      </c>
      <c r="L458" s="9">
        <v>72.300000000000011</v>
      </c>
      <c r="M458" s="9">
        <v>213</v>
      </c>
      <c r="N458" s="9">
        <v>133.30000000000001</v>
      </c>
      <c r="O458" s="9">
        <v>342</v>
      </c>
      <c r="P458" s="9">
        <v>395.9</v>
      </c>
      <c r="Q458" s="9">
        <v>715.9</v>
      </c>
      <c r="R458" s="9">
        <v>14.3</v>
      </c>
      <c r="S458" s="9">
        <v>0</v>
      </c>
      <c r="T458" s="9">
        <v>434.40000000000003</v>
      </c>
      <c r="U458" s="9">
        <v>1009.0000000000001</v>
      </c>
      <c r="V458" s="9">
        <v>120</v>
      </c>
      <c r="W458" s="9">
        <v>205.2</v>
      </c>
      <c r="X458" s="9">
        <v>255</v>
      </c>
      <c r="Y458" s="9">
        <v>245.79999999999998</v>
      </c>
      <c r="Z458" s="9">
        <v>412.5</v>
      </c>
      <c r="AA458" s="560">
        <v>636.5</v>
      </c>
      <c r="AB458" s="9">
        <v>485.70000000000005</v>
      </c>
      <c r="AN458" s="107" t="s">
        <v>2729</v>
      </c>
      <c r="AR458" s="32">
        <f t="shared" si="4"/>
        <v>30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480"/>
      <c r="BS458" s="246"/>
      <c r="BT458" s="56"/>
      <c r="CB458" s="480"/>
      <c r="CE458" s="246"/>
      <c r="CF458" s="56"/>
    </row>
    <row r="459" spans="1:84" ht="15.75">
      <c r="A459" s="107" t="s">
        <v>2710</v>
      </c>
      <c r="B459" s="3"/>
      <c r="C459" s="3"/>
      <c r="D459" s="32"/>
      <c r="E459" s="399">
        <f t="shared" si="5"/>
        <v>6483.6</v>
      </c>
      <c r="F459" s="9">
        <v>136</v>
      </c>
      <c r="G459" s="9">
        <v>106.6</v>
      </c>
      <c r="H459" s="9">
        <v>64.399999999999991</v>
      </c>
      <c r="I459" s="9">
        <v>79.5</v>
      </c>
      <c r="J459" s="9">
        <v>696.45</v>
      </c>
      <c r="K459" s="9">
        <v>122.39999999999999</v>
      </c>
      <c r="L459" s="9">
        <v>100.39999999999999</v>
      </c>
      <c r="M459" s="9">
        <v>305</v>
      </c>
      <c r="N459" s="9">
        <v>153.6</v>
      </c>
      <c r="O459" s="9">
        <v>467</v>
      </c>
      <c r="P459" s="9">
        <v>518.19999999999993</v>
      </c>
      <c r="Q459" s="9">
        <v>553.4</v>
      </c>
      <c r="R459" s="9">
        <v>42</v>
      </c>
      <c r="S459" s="9">
        <v>49</v>
      </c>
      <c r="T459" s="9">
        <v>418.95000000000005</v>
      </c>
      <c r="U459" s="9">
        <v>299.39999999999998</v>
      </c>
      <c r="V459" s="9">
        <v>145.19999999999999</v>
      </c>
      <c r="W459" s="9">
        <v>227</v>
      </c>
      <c r="X459" s="9">
        <v>270.5</v>
      </c>
      <c r="Y459" s="9">
        <v>298.5</v>
      </c>
      <c r="Z459" s="9">
        <v>421</v>
      </c>
      <c r="AA459" s="560">
        <v>536.6</v>
      </c>
      <c r="AB459" s="9">
        <v>472.5</v>
      </c>
      <c r="AN459" s="107" t="s">
        <v>2710</v>
      </c>
      <c r="AR459" s="32">
        <f t="shared" si="4"/>
        <v>39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480"/>
      <c r="BS459" s="246"/>
      <c r="BT459" s="56"/>
      <c r="BY459" s="28"/>
      <c r="BZ459" s="56"/>
      <c r="CB459" s="480"/>
      <c r="CE459" s="246"/>
      <c r="CF459" s="56"/>
    </row>
    <row r="460" spans="1:84" ht="15.75">
      <c r="A460" s="107" t="s">
        <v>658</v>
      </c>
      <c r="B460" s="3"/>
      <c r="C460" s="3"/>
      <c r="D460" s="32"/>
      <c r="E460" s="399">
        <f t="shared" si="5"/>
        <v>7375.3</v>
      </c>
      <c r="F460" s="9">
        <v>560.9</v>
      </c>
      <c r="G460" s="9">
        <v>168</v>
      </c>
      <c r="H460" s="9">
        <v>85.9</v>
      </c>
      <c r="I460" s="9">
        <v>128.9</v>
      </c>
      <c r="J460" s="9">
        <v>533.70000000000005</v>
      </c>
      <c r="K460" s="9">
        <v>251.39999999999998</v>
      </c>
      <c r="L460" s="9">
        <v>51.9</v>
      </c>
      <c r="M460" s="9">
        <v>201.20000000000002</v>
      </c>
      <c r="N460" s="9">
        <v>117.5</v>
      </c>
      <c r="O460" s="9">
        <v>276.59999999999997</v>
      </c>
      <c r="P460" s="9">
        <v>455.29999999999995</v>
      </c>
      <c r="Q460" s="9">
        <v>697.50000000000011</v>
      </c>
      <c r="R460" s="9">
        <v>0</v>
      </c>
      <c r="S460" s="9">
        <v>21</v>
      </c>
      <c r="T460" s="9">
        <v>479</v>
      </c>
      <c r="U460" s="9">
        <v>646.39999999999986</v>
      </c>
      <c r="V460" s="9">
        <v>185.5</v>
      </c>
      <c r="W460" s="9">
        <v>429</v>
      </c>
      <c r="X460" s="9">
        <v>136.99999999999997</v>
      </c>
      <c r="Y460" s="9">
        <v>500.3</v>
      </c>
      <c r="Z460" s="9">
        <v>589.5</v>
      </c>
      <c r="AA460" s="560">
        <v>291.70000000000005</v>
      </c>
      <c r="AB460" s="9">
        <v>567.1</v>
      </c>
      <c r="AN460" s="107" t="s">
        <v>658</v>
      </c>
      <c r="AR460" s="32">
        <f t="shared" si="4"/>
        <v>36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480"/>
      <c r="BS460" s="28"/>
      <c r="BT460" s="56"/>
      <c r="BY460" s="28"/>
      <c r="BZ460" s="56"/>
      <c r="CB460" s="480"/>
      <c r="CE460" s="28"/>
      <c r="CF460" s="56"/>
    </row>
    <row r="461" spans="1:84" ht="15.75">
      <c r="A461" s="285" t="s">
        <v>1655</v>
      </c>
      <c r="B461" s="3"/>
      <c r="C461" s="3"/>
      <c r="D461" s="32"/>
      <c r="E461" s="399">
        <f t="shared" si="5"/>
        <v>7973</v>
      </c>
      <c r="F461" s="9">
        <v>332.1</v>
      </c>
      <c r="G461" s="9">
        <v>199.5</v>
      </c>
      <c r="H461" s="9">
        <v>110.8</v>
      </c>
      <c r="I461" s="9">
        <v>134.4</v>
      </c>
      <c r="J461" s="9">
        <v>624.54999999999995</v>
      </c>
      <c r="K461" s="9">
        <v>200.1</v>
      </c>
      <c r="L461" s="9">
        <v>83.800000000000011</v>
      </c>
      <c r="M461" s="9">
        <v>195</v>
      </c>
      <c r="N461" s="9">
        <v>62.6</v>
      </c>
      <c r="O461" s="9">
        <v>381.1</v>
      </c>
      <c r="P461" s="9">
        <v>465.3</v>
      </c>
      <c r="Q461" s="9">
        <v>693.5</v>
      </c>
      <c r="R461" s="9">
        <v>0</v>
      </c>
      <c r="S461" s="9">
        <v>6.5</v>
      </c>
      <c r="T461" s="9">
        <v>551.75</v>
      </c>
      <c r="U461" s="9">
        <v>567.49999999999989</v>
      </c>
      <c r="V461" s="9">
        <v>232</v>
      </c>
      <c r="W461" s="9">
        <v>408.5</v>
      </c>
      <c r="X461" s="9">
        <v>390.8</v>
      </c>
      <c r="Y461" s="9">
        <v>424.7</v>
      </c>
      <c r="Z461" s="9">
        <v>641.79999999999995</v>
      </c>
      <c r="AA461" s="560">
        <v>655.5</v>
      </c>
      <c r="AB461" s="9">
        <v>611.20000000000005</v>
      </c>
      <c r="AN461" s="285" t="s">
        <v>1655</v>
      </c>
      <c r="AR461" s="32">
        <f t="shared" si="4"/>
        <v>45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480"/>
      <c r="BS461" s="28"/>
      <c r="BT461" s="56"/>
      <c r="BY461" s="28"/>
      <c r="BZ461" s="56"/>
      <c r="CB461" s="480"/>
      <c r="CE461" s="28"/>
      <c r="CF461" s="56"/>
    </row>
    <row r="462" spans="1:84" ht="15.75">
      <c r="BE462" s="480"/>
      <c r="BF462" s="482"/>
      <c r="BG462" s="482"/>
      <c r="BH462" s="241"/>
      <c r="BI462" s="480"/>
      <c r="BL462" s="28"/>
      <c r="BP462" s="480"/>
      <c r="BQ462" s="482"/>
      <c r="BR462" s="482"/>
      <c r="BS462" s="241"/>
      <c r="BT462" s="514"/>
      <c r="CB462" s="480"/>
      <c r="CC462" s="482"/>
      <c r="CD462" s="482"/>
      <c r="CE462" s="246"/>
      <c r="CF462" s="56"/>
    </row>
    <row r="463" spans="1:84" ht="15.75">
      <c r="BE463" s="480"/>
      <c r="BF463" s="482"/>
      <c r="BG463" s="482"/>
      <c r="BH463" s="241"/>
      <c r="BP463" s="480"/>
      <c r="BQ463" s="482"/>
      <c r="BR463" s="482"/>
      <c r="BS463" s="241"/>
      <c r="BT463" s="514"/>
      <c r="CB463" s="480"/>
      <c r="CC463" s="482"/>
      <c r="CD463" s="482"/>
      <c r="CE463" s="246"/>
      <c r="CF463" s="56"/>
    </row>
    <row r="464" spans="1:84" ht="15.75">
      <c r="BE464" s="480"/>
      <c r="BF464" s="482"/>
      <c r="BG464" s="482"/>
      <c r="BH464" s="241"/>
      <c r="BP464" s="480"/>
      <c r="BQ464" s="482"/>
      <c r="BR464" s="482"/>
      <c r="BS464" s="241"/>
      <c r="BT464" s="514"/>
      <c r="CB464" s="480"/>
      <c r="CC464" s="482"/>
      <c r="CD464" s="482"/>
      <c r="CE464" s="246"/>
      <c r="CF464" s="56"/>
    </row>
    <row r="465" spans="1:84" ht="15.75">
      <c r="A465" s="480"/>
      <c r="B465" s="482"/>
      <c r="C465" s="482"/>
      <c r="D465" s="246"/>
      <c r="E465" s="56"/>
      <c r="BM465" s="480"/>
      <c r="BN465" s="482"/>
      <c r="BO465" s="482"/>
      <c r="BP465" s="480"/>
      <c r="BQ465" s="482"/>
      <c r="BR465" s="482"/>
      <c r="BS465" s="241"/>
      <c r="BT465" s="514"/>
      <c r="CB465" s="480"/>
      <c r="CC465" s="482"/>
      <c r="CD465" s="482"/>
      <c r="CE465" s="246"/>
      <c r="CF465" s="56"/>
    </row>
    <row r="466" spans="1:84" ht="15.75">
      <c r="A466" s="480"/>
      <c r="B466" s="482"/>
      <c r="C466" s="482"/>
      <c r="D466" s="246"/>
      <c r="E466" s="56"/>
      <c r="BM466" s="480"/>
      <c r="BN466" s="482"/>
      <c r="BO466" s="482"/>
      <c r="BP466" s="480"/>
      <c r="BQ466" s="482"/>
      <c r="BR466" s="482"/>
      <c r="BS466" s="241"/>
      <c r="BT466" s="514"/>
      <c r="CB466" s="480"/>
      <c r="CC466" s="482"/>
      <c r="CD466" s="482"/>
      <c r="CE466" s="246"/>
      <c r="CF466" s="56"/>
    </row>
    <row r="467" spans="1:84" ht="15.75">
      <c r="A467" s="480"/>
      <c r="B467" s="482"/>
      <c r="C467" s="482"/>
      <c r="D467" s="246"/>
      <c r="E467" s="56"/>
      <c r="BM467" s="480"/>
      <c r="BN467" s="482"/>
      <c r="BO467" s="482"/>
      <c r="BP467" s="480"/>
      <c r="BQ467" s="482"/>
      <c r="BR467" s="482"/>
      <c r="BS467" s="241"/>
      <c r="BT467" s="514"/>
      <c r="CB467" s="480"/>
      <c r="CC467" s="482"/>
      <c r="CD467" s="482"/>
      <c r="CE467" s="246"/>
      <c r="CF467" s="56"/>
    </row>
    <row r="468" spans="1:84" ht="15.75">
      <c r="A468" s="480"/>
      <c r="B468" s="482"/>
      <c r="C468" s="482"/>
      <c r="D468" s="246"/>
      <c r="E468" s="56"/>
      <c r="BM468" s="480"/>
      <c r="BN468" s="482"/>
      <c r="BO468" s="482"/>
      <c r="BP468" s="480"/>
      <c r="BQ468" s="482"/>
      <c r="BR468" s="482"/>
      <c r="BS468" s="241"/>
      <c r="BT468" s="514"/>
      <c r="CB468" s="480"/>
      <c r="CC468" s="482"/>
      <c r="CD468" s="482"/>
      <c r="CE468" s="246"/>
      <c r="CF468" s="56"/>
    </row>
    <row r="469" spans="1:84" ht="15.75">
      <c r="A469" s="480"/>
      <c r="B469" s="482"/>
      <c r="C469" s="482"/>
      <c r="D469" s="246"/>
      <c r="E469" s="56"/>
      <c r="BM469" s="480"/>
      <c r="BN469" s="482"/>
      <c r="BO469" s="482"/>
      <c r="BP469" s="480"/>
      <c r="BQ469" s="482"/>
      <c r="BR469" s="482"/>
      <c r="BS469" s="241"/>
      <c r="BT469" s="514"/>
      <c r="CB469" s="480"/>
      <c r="CC469" s="482"/>
      <c r="CD469" s="482"/>
      <c r="CE469" s="246"/>
      <c r="CF469" s="56"/>
    </row>
    <row r="470" spans="1:84" ht="15.75">
      <c r="A470" s="480"/>
      <c r="B470" s="482"/>
      <c r="C470" s="482"/>
      <c r="D470" s="246"/>
      <c r="E470" s="56"/>
      <c r="BM470" s="480"/>
      <c r="BN470" s="482"/>
      <c r="BO470" s="482"/>
      <c r="BP470" s="480"/>
      <c r="BQ470" s="482"/>
      <c r="BR470" s="482"/>
      <c r="BS470" s="505"/>
      <c r="BT470" s="471"/>
      <c r="CB470" s="480"/>
      <c r="CC470" s="482"/>
      <c r="CD470" s="482"/>
      <c r="CE470" s="482"/>
      <c r="CF470" s="482"/>
    </row>
    <row r="471" spans="1:84" ht="15.75">
      <c r="A471" s="480"/>
      <c r="B471" s="482"/>
      <c r="C471" s="482"/>
      <c r="D471" s="246"/>
      <c r="E471" s="56"/>
      <c r="BM471" s="480"/>
      <c r="BN471" s="482"/>
      <c r="BO471" s="482"/>
      <c r="BP471" s="480"/>
      <c r="BQ471" s="482"/>
      <c r="BR471" s="482"/>
      <c r="BS471" s="241"/>
      <c r="BT471" s="514"/>
      <c r="CB471" s="480"/>
      <c r="CC471" s="482"/>
      <c r="CD471" s="482"/>
      <c r="CE471" s="246"/>
      <c r="CF471" s="56"/>
    </row>
    <row r="472" spans="1:84" ht="15.75">
      <c r="A472" s="480"/>
      <c r="B472" s="482"/>
      <c r="C472" s="482"/>
      <c r="D472" s="246"/>
      <c r="E472" s="56"/>
      <c r="BI472" s="480"/>
      <c r="BJ472" s="482"/>
      <c r="BK472" s="482"/>
      <c r="BL472" s="241"/>
      <c r="BM472" s="480"/>
      <c r="BN472" s="482"/>
      <c r="BO472" s="482"/>
      <c r="BP472" s="480"/>
      <c r="BQ472" s="482"/>
      <c r="BR472" s="482"/>
      <c r="BS472" s="241"/>
      <c r="BT472" s="514"/>
      <c r="CB472" s="480"/>
      <c r="CC472" s="482"/>
      <c r="CD472" s="482"/>
      <c r="CE472" s="246"/>
      <c r="CF472" s="56"/>
    </row>
    <row r="473" spans="1:84" ht="15.75">
      <c r="A473" s="480"/>
      <c r="B473" s="482"/>
      <c r="C473" s="482"/>
      <c r="D473" s="482"/>
      <c r="E473" s="482"/>
      <c r="BI473" s="480"/>
      <c r="BJ473" s="482"/>
      <c r="BK473" s="482"/>
      <c r="BL473" s="241"/>
      <c r="BM473" s="480"/>
      <c r="BN473" s="482"/>
      <c r="BO473" s="482"/>
      <c r="BP473" s="480"/>
      <c r="BQ473" s="482"/>
      <c r="BR473" s="482"/>
      <c r="BS473" s="241"/>
      <c r="BT473" s="514"/>
      <c r="CB473" s="480"/>
      <c r="CC473" s="482"/>
      <c r="CD473" s="482"/>
      <c r="CE473" s="246"/>
      <c r="CF473" s="56"/>
    </row>
    <row r="474" spans="1:84" ht="15.75">
      <c r="A474" s="482"/>
      <c r="B474" s="482"/>
      <c r="C474" s="482"/>
      <c r="D474" s="482"/>
      <c r="E474" s="482"/>
      <c r="BI474" s="480"/>
      <c r="BJ474" s="482"/>
      <c r="BK474" s="482"/>
      <c r="BL474" s="241"/>
      <c r="BM474" s="480"/>
      <c r="BN474" s="482"/>
      <c r="BO474" s="482"/>
      <c r="BP474" s="480"/>
      <c r="BQ474" s="482"/>
      <c r="BR474" s="482"/>
      <c r="BS474" s="241"/>
      <c r="BT474" s="514"/>
      <c r="CB474" s="480"/>
      <c r="CC474" s="482"/>
      <c r="CD474" s="482"/>
      <c r="CE474" s="246"/>
      <c r="CF474" s="56"/>
    </row>
    <row r="475" spans="1:84" ht="15.75">
      <c r="A475" s="482"/>
      <c r="B475" s="482"/>
      <c r="C475" s="482"/>
      <c r="D475" s="482"/>
      <c r="E475" s="482"/>
      <c r="BI475" s="480"/>
      <c r="BJ475" s="482"/>
      <c r="BK475" s="482"/>
      <c r="BL475" s="241"/>
      <c r="BM475" s="480"/>
      <c r="BN475" s="482"/>
      <c r="BO475" s="482"/>
      <c r="BP475" s="480"/>
      <c r="BQ475" s="482"/>
      <c r="BR475" s="482"/>
      <c r="BS475" s="241"/>
      <c r="BT475" s="514"/>
      <c r="CB475" s="480"/>
      <c r="CC475" s="482"/>
      <c r="CD475" s="482"/>
      <c r="CE475" s="246"/>
      <c r="CF475" s="56"/>
    </row>
    <row r="476" spans="1:84" ht="15.75">
      <c r="A476" s="482"/>
      <c r="B476" s="482"/>
      <c r="C476" s="482"/>
      <c r="D476" s="482"/>
      <c r="E476" s="482"/>
      <c r="BI476" s="480"/>
      <c r="BJ476" s="482"/>
      <c r="BK476" s="482"/>
      <c r="BL476" s="241"/>
      <c r="BM476" s="480"/>
      <c r="BN476" s="482"/>
      <c r="BO476" s="482"/>
      <c r="BP476" s="480"/>
      <c r="BQ476" s="482"/>
      <c r="BR476" s="482"/>
      <c r="BS476" s="241"/>
      <c r="BT476" s="514"/>
      <c r="CB476" s="480"/>
      <c r="CC476" s="482"/>
      <c r="CD476" s="482"/>
      <c r="CE476" s="246"/>
      <c r="CF476" s="56"/>
    </row>
    <row r="477" spans="1:84" ht="15.75">
      <c r="A477" s="482"/>
      <c r="B477" s="482"/>
      <c r="C477" s="482"/>
      <c r="D477" s="482"/>
      <c r="E477" s="482"/>
      <c r="BI477" s="480"/>
      <c r="BJ477" s="482"/>
      <c r="BK477" s="482"/>
      <c r="BL477" s="241"/>
      <c r="BM477" s="480"/>
      <c r="BN477" s="482"/>
      <c r="BO477" s="482"/>
      <c r="BP477" s="480"/>
      <c r="BQ477" s="482"/>
      <c r="BR477" s="482"/>
      <c r="BS477" s="241"/>
      <c r="BT477" s="514"/>
      <c r="CB477" s="480"/>
      <c r="CC477" s="482"/>
      <c r="CD477" s="482"/>
      <c r="CE477" s="246"/>
      <c r="CF477" s="56"/>
    </row>
    <row r="478" spans="1:84" ht="15.75">
      <c r="A478" s="482"/>
      <c r="B478" s="482"/>
      <c r="C478" s="482"/>
      <c r="D478" s="482"/>
      <c r="E478" s="482"/>
      <c r="BI478" s="480"/>
      <c r="BJ478" s="482"/>
      <c r="BK478" s="482"/>
      <c r="BL478" s="241"/>
      <c r="BM478" s="480"/>
      <c r="BN478" s="482"/>
      <c r="BO478" s="482"/>
      <c r="BP478" s="482"/>
      <c r="BQ478" s="482"/>
      <c r="BR478" s="482"/>
      <c r="BS478" s="482"/>
      <c r="BT478" s="483"/>
      <c r="CB478" s="482"/>
      <c r="CC478" s="482"/>
      <c r="CD478" s="482"/>
      <c r="CE478" s="482"/>
      <c r="CF478" s="482"/>
    </row>
    <row r="479" spans="1:84" ht="15.75">
      <c r="A479" s="482"/>
      <c r="B479" s="482"/>
      <c r="C479" s="482"/>
      <c r="D479" s="482"/>
      <c r="E479" s="482"/>
      <c r="BI479" s="480"/>
      <c r="BJ479" s="482"/>
      <c r="BK479" s="482"/>
      <c r="BL479" s="241"/>
      <c r="BM479" s="480"/>
      <c r="BN479" s="482"/>
      <c r="BO479" s="482"/>
      <c r="BP479" s="520"/>
      <c r="BQ479" s="482"/>
      <c r="BR479" s="482"/>
      <c r="BS479" s="482"/>
      <c r="BT479" s="481"/>
      <c r="CB479" s="38"/>
      <c r="CC479" s="38"/>
      <c r="CD479" s="38"/>
      <c r="CE479" s="38"/>
      <c r="CF479" s="38"/>
    </row>
    <row r="480" spans="1:84" ht="20.25">
      <c r="A480" s="482"/>
      <c r="B480" s="482"/>
      <c r="C480" s="482"/>
      <c r="D480" s="482"/>
      <c r="E480" s="482"/>
      <c r="BI480" s="480"/>
      <c r="BJ480" s="482"/>
      <c r="BK480" s="482"/>
      <c r="BL480" s="505"/>
      <c r="BM480" s="480"/>
      <c r="BN480" s="482"/>
      <c r="BO480" s="482"/>
      <c r="BP480" s="577"/>
      <c r="BQ480" s="578"/>
      <c r="BR480" s="578"/>
      <c r="BT480" s="316"/>
    </row>
    <row r="481" spans="1:90" ht="15.75">
      <c r="A481" s="482"/>
      <c r="B481" s="482"/>
      <c r="C481" s="482"/>
      <c r="D481" s="482"/>
      <c r="E481" s="482"/>
      <c r="BI481" s="480"/>
      <c r="BJ481" s="482"/>
      <c r="BK481" s="482"/>
      <c r="BL481" s="241"/>
      <c r="BM481" s="482"/>
      <c r="BN481" s="481"/>
      <c r="BO481" s="482"/>
      <c r="BP481" s="498"/>
      <c r="BT481" s="256"/>
    </row>
    <row r="482" spans="1:90" ht="18">
      <c r="A482" s="482"/>
      <c r="B482" s="482"/>
      <c r="C482" s="482"/>
      <c r="D482" s="482"/>
      <c r="E482" s="482"/>
      <c r="BI482" s="480"/>
      <c r="BJ482" s="482"/>
      <c r="BK482" s="482"/>
      <c r="BL482" s="241"/>
      <c r="BM482" s="482"/>
      <c r="BN482" s="481"/>
      <c r="BO482" s="319"/>
      <c r="BP482" s="511"/>
      <c r="BQ482" s="508"/>
      <c r="BR482" s="508"/>
      <c r="BS482" s="464"/>
      <c r="BT482" s="464"/>
      <c r="CB482" s="511"/>
      <c r="CC482" s="464"/>
      <c r="CD482" s="464"/>
      <c r="CE482" s="464"/>
      <c r="CF482" s="464"/>
    </row>
    <row r="483" spans="1:90" ht="15.75">
      <c r="A483" s="482"/>
      <c r="B483" s="482"/>
      <c r="C483" s="482"/>
      <c r="D483" s="482"/>
      <c r="E483" s="482"/>
      <c r="BI483" s="480"/>
      <c r="BJ483" s="482"/>
      <c r="BK483" s="482"/>
      <c r="BL483" s="241"/>
      <c r="BM483" s="316"/>
      <c r="BN483" s="316"/>
      <c r="BO483" s="316"/>
      <c r="BP483" s="480"/>
      <c r="BS483" s="246"/>
      <c r="BT483" s="56"/>
      <c r="CB483" s="480"/>
      <c r="CE483" s="246"/>
      <c r="CF483" s="56"/>
    </row>
    <row r="484" spans="1:90" ht="15.75">
      <c r="A484" s="482"/>
      <c r="B484" s="482"/>
      <c r="C484" s="482"/>
      <c r="D484" s="482"/>
      <c r="E484" s="482"/>
      <c r="BI484" s="480"/>
      <c r="BJ484" s="482"/>
      <c r="BK484" s="482"/>
      <c r="BL484" s="241"/>
      <c r="BM484" s="256"/>
      <c r="BN484" s="256"/>
      <c r="BO484" s="256"/>
      <c r="BP484" s="480"/>
      <c r="BS484" s="246"/>
      <c r="BT484" s="56"/>
      <c r="CB484" s="480"/>
      <c r="CE484" s="246"/>
      <c r="CF484" s="56"/>
    </row>
    <row r="485" spans="1:90" ht="15.75">
      <c r="A485" s="482"/>
      <c r="B485" s="482"/>
      <c r="C485" s="482"/>
      <c r="D485" s="482"/>
      <c r="E485" s="482"/>
      <c r="BI485" s="480"/>
      <c r="BJ485" s="482"/>
      <c r="BK485" s="482"/>
      <c r="BL485" s="241"/>
      <c r="BM485" s="480"/>
      <c r="BP485" s="480"/>
      <c r="BS485" s="246"/>
      <c r="BT485" s="56"/>
      <c r="CB485" s="480"/>
      <c r="CE485" s="246"/>
      <c r="CF485" s="56"/>
    </row>
    <row r="486" spans="1:90" ht="15.75">
      <c r="A486" s="482"/>
      <c r="B486" s="482"/>
      <c r="C486" s="482"/>
      <c r="D486" s="482"/>
      <c r="E486" s="482"/>
      <c r="BI486" s="480"/>
      <c r="BJ486" s="482"/>
      <c r="BK486" s="482"/>
      <c r="BL486" s="241"/>
      <c r="BM486" s="480"/>
      <c r="BP486" s="480"/>
      <c r="BS486" s="246"/>
      <c r="BT486" s="56"/>
      <c r="CB486" s="480"/>
      <c r="CE486" s="246"/>
      <c r="CF486" s="56"/>
    </row>
    <row r="487" spans="1:90" ht="15.75">
      <c r="A487" s="482"/>
      <c r="B487" s="482"/>
      <c r="C487" s="482"/>
      <c r="D487" s="482"/>
      <c r="E487" s="482"/>
      <c r="BI487" s="480"/>
      <c r="BJ487" s="482"/>
      <c r="BK487" s="482"/>
      <c r="BL487" s="241"/>
      <c r="BM487" s="480"/>
      <c r="BP487" s="480"/>
      <c r="BS487" s="246"/>
      <c r="BT487" s="56"/>
      <c r="CB487" s="480"/>
      <c r="CE487" s="246"/>
      <c r="CF487" s="56"/>
    </row>
    <row r="488" spans="1:90" ht="15.75">
      <c r="A488" s="482"/>
      <c r="B488" s="482"/>
      <c r="C488" s="482"/>
      <c r="D488" s="482"/>
      <c r="E488" s="482"/>
      <c r="BI488" s="482"/>
      <c r="BJ488" s="482"/>
      <c r="BK488" s="482"/>
      <c r="BL488" s="482"/>
      <c r="BM488" s="480"/>
      <c r="BP488" s="480"/>
      <c r="BS488" s="246"/>
      <c r="BT488" s="56"/>
      <c r="BU488" s="316"/>
      <c r="CA488" s="316"/>
      <c r="CB488" s="480"/>
      <c r="CE488" s="246"/>
      <c r="CF488" s="56"/>
    </row>
    <row r="489" spans="1:90" ht="15.75">
      <c r="A489" s="482"/>
      <c r="B489" s="482"/>
      <c r="C489" s="482"/>
      <c r="D489" s="482"/>
      <c r="E489" s="482"/>
      <c r="BI489" s="520"/>
      <c r="BJ489" s="482"/>
      <c r="BK489" s="482"/>
      <c r="BL489" s="482"/>
      <c r="BM489" s="480"/>
      <c r="BP489" s="480"/>
      <c r="BS489" s="246"/>
      <c r="BT489" s="56"/>
      <c r="BU489" s="256"/>
      <c r="CA489" s="256"/>
      <c r="CB489" s="480"/>
      <c r="CE489" s="246"/>
      <c r="CF489" s="56"/>
    </row>
    <row r="490" spans="1:90" ht="15.75">
      <c r="A490" s="482"/>
      <c r="B490" s="482"/>
      <c r="C490" s="482"/>
      <c r="D490" s="482"/>
      <c r="E490" s="482"/>
      <c r="F490" s="464"/>
      <c r="BI490" s="480"/>
      <c r="BL490" s="246"/>
      <c r="BM490" s="480"/>
      <c r="BP490" s="480"/>
      <c r="BS490" s="246"/>
      <c r="BT490" s="56"/>
      <c r="BU490" s="464"/>
      <c r="BV490" s="464"/>
      <c r="BW490" s="464"/>
      <c r="BX490" s="464"/>
      <c r="BY490" s="464"/>
      <c r="BZ490" s="464"/>
      <c r="CA490" s="464"/>
      <c r="CB490" s="480"/>
      <c r="CE490" s="246"/>
      <c r="CF490" s="56"/>
      <c r="CG490" s="464"/>
      <c r="CH490" s="464"/>
      <c r="CI490" s="464"/>
      <c r="CJ490" s="464"/>
      <c r="CK490" s="464"/>
      <c r="CL490" s="464"/>
    </row>
    <row r="491" spans="1:90" ht="15.75">
      <c r="A491" s="482"/>
      <c r="B491" s="482"/>
      <c r="C491" s="482"/>
      <c r="D491" s="482"/>
      <c r="E491" s="482"/>
      <c r="BI491" s="480"/>
      <c r="BL491" s="246"/>
      <c r="BM491" s="480"/>
      <c r="BP491" s="480"/>
      <c r="CB491" s="480"/>
    </row>
    <row r="492" spans="1:90" ht="15.75">
      <c r="A492" s="482"/>
      <c r="B492" s="482"/>
      <c r="C492" s="482"/>
      <c r="D492" s="482"/>
      <c r="E492" s="482"/>
      <c r="BI492" s="480"/>
      <c r="BL492" s="246"/>
      <c r="BM492" s="480"/>
      <c r="BP492" s="480"/>
      <c r="BS492" s="246"/>
      <c r="BT492" s="56"/>
      <c r="CB492" s="480"/>
      <c r="CE492" s="246"/>
      <c r="CF492" s="56"/>
    </row>
    <row r="493" spans="1:90" ht="15.75">
      <c r="A493" s="482"/>
      <c r="B493" s="482"/>
      <c r="C493" s="482"/>
      <c r="D493" s="482"/>
      <c r="E493" s="482"/>
      <c r="BI493" s="480"/>
      <c r="BL493" s="246"/>
      <c r="BM493" s="480"/>
      <c r="BP493" s="480"/>
      <c r="BS493" s="246"/>
      <c r="BT493" s="56"/>
      <c r="CB493" s="480"/>
      <c r="CE493" s="246"/>
      <c r="CF493" s="56"/>
    </row>
    <row r="494" spans="1:90" ht="15.75">
      <c r="A494" s="482"/>
      <c r="B494" s="482"/>
      <c r="C494" s="482"/>
      <c r="D494" s="482"/>
      <c r="E494" s="482"/>
      <c r="BI494" s="480"/>
      <c r="BL494" s="246"/>
      <c r="BM494" s="480"/>
      <c r="BP494" s="480"/>
      <c r="BS494" s="246"/>
      <c r="BT494" s="56"/>
      <c r="CB494" s="480"/>
      <c r="CE494" s="246"/>
      <c r="CF494" s="56"/>
    </row>
    <row r="495" spans="1:90" ht="15.75">
      <c r="A495" s="482"/>
      <c r="B495" s="482"/>
      <c r="C495" s="482"/>
      <c r="D495" s="482"/>
      <c r="E495" s="482"/>
      <c r="BI495" s="480"/>
      <c r="BL495" s="246"/>
      <c r="BM495" s="480"/>
      <c r="BP495" s="480"/>
      <c r="BS495" s="246"/>
      <c r="BT495" s="56"/>
      <c r="CB495" s="480"/>
      <c r="CE495" s="246"/>
      <c r="CF495" s="56"/>
    </row>
    <row r="496" spans="1:90" ht="15.75">
      <c r="A496" s="482"/>
      <c r="B496" s="482"/>
      <c r="C496" s="482"/>
      <c r="D496" s="482"/>
      <c r="E496" s="482"/>
      <c r="BI496" s="480"/>
      <c r="BL496" s="246"/>
      <c r="BM496" s="480"/>
      <c r="BP496" s="480"/>
      <c r="BS496" s="246"/>
      <c r="BT496" s="56"/>
      <c r="CB496" s="480"/>
      <c r="CE496" s="246"/>
      <c r="CF496" s="56"/>
    </row>
    <row r="497" spans="1:84" ht="15.75">
      <c r="A497" s="482"/>
      <c r="B497" s="482"/>
      <c r="C497" s="482"/>
      <c r="D497" s="482"/>
      <c r="E497" s="482"/>
      <c r="BI497" s="480"/>
      <c r="BL497" s="246"/>
      <c r="BM497" s="480"/>
      <c r="BP497" s="480"/>
      <c r="BS497" s="246"/>
      <c r="BT497" s="56"/>
      <c r="CB497" s="480"/>
      <c r="CE497" s="246"/>
      <c r="CF497" s="56"/>
    </row>
    <row r="498" spans="1:84" ht="15.75">
      <c r="A498" s="38"/>
      <c r="B498" s="38"/>
      <c r="C498" s="38"/>
      <c r="D498" s="38"/>
      <c r="E498" s="38"/>
      <c r="BI498" s="480"/>
      <c r="BM498" s="480"/>
      <c r="BP498" s="480"/>
      <c r="BS498" s="246"/>
      <c r="BT498" s="56"/>
      <c r="CB498" s="480"/>
      <c r="CE498" s="246"/>
      <c r="CF498" s="56"/>
    </row>
    <row r="499" spans="1:84" ht="15.75">
      <c r="A499"/>
      <c r="BI499" s="480"/>
      <c r="BL499" s="246"/>
      <c r="BM499" s="480"/>
    </row>
    <row r="500" spans="1:84" ht="15.75">
      <c r="A500"/>
      <c r="BI500" s="480"/>
      <c r="BL500" s="246"/>
      <c r="BM500" s="480"/>
    </row>
    <row r="501" spans="1:84" ht="20.25">
      <c r="A501" s="480"/>
      <c r="D501" s="246"/>
      <c r="E501" s="56"/>
      <c r="BI501" s="480"/>
      <c r="BL501" s="246"/>
      <c r="BP501" s="577"/>
      <c r="BQ501" s="578"/>
      <c r="BR501" s="578"/>
      <c r="BT501" s="316"/>
    </row>
    <row r="502" spans="1:84" ht="15.75">
      <c r="A502" s="480"/>
      <c r="D502" s="246"/>
      <c r="E502" s="56"/>
      <c r="BI502" s="480"/>
      <c r="BL502" s="246"/>
      <c r="BP502" s="579"/>
      <c r="BQ502" s="578"/>
      <c r="BR502" s="578"/>
      <c r="BT502" s="256"/>
    </row>
    <row r="503" spans="1:84" ht="18">
      <c r="A503" s="480"/>
      <c r="D503" s="246"/>
      <c r="E503" s="56"/>
      <c r="BI503" s="480"/>
      <c r="BL503" s="246"/>
      <c r="BM503" s="316"/>
      <c r="BN503" s="316"/>
      <c r="BO503" s="316"/>
      <c r="BP503" s="580"/>
      <c r="BQ503" s="581"/>
      <c r="BR503" s="578"/>
      <c r="BS503" s="28"/>
      <c r="BT503" s="56"/>
      <c r="CB503" s="511"/>
      <c r="CC503" s="464"/>
      <c r="CD503" s="464"/>
      <c r="CE503" s="464"/>
      <c r="CF503" s="464"/>
    </row>
    <row r="504" spans="1:84" ht="15.75">
      <c r="A504" s="480"/>
      <c r="D504" s="246"/>
      <c r="E504" s="56"/>
      <c r="BI504" s="480"/>
      <c r="BL504" s="246"/>
      <c r="BM504" s="256"/>
      <c r="BN504" s="256"/>
      <c r="BO504" s="256"/>
      <c r="BP504" s="480"/>
      <c r="BS504" s="28"/>
      <c r="BT504" s="56"/>
      <c r="CB504" s="480"/>
      <c r="CE504" s="28"/>
      <c r="CF504" s="56"/>
    </row>
    <row r="505" spans="1:84" ht="15.75">
      <c r="A505" s="480"/>
      <c r="D505" s="246"/>
      <c r="E505" s="56"/>
      <c r="BI505" s="480"/>
      <c r="BL505" s="246"/>
      <c r="BM505" s="480"/>
      <c r="BP505" s="480"/>
      <c r="BS505" s="28"/>
      <c r="BT505" s="56"/>
      <c r="CB505" s="480"/>
      <c r="CE505" s="28"/>
      <c r="CF505" s="56"/>
    </row>
    <row r="506" spans="1:84" ht="15.75">
      <c r="A506" s="480"/>
      <c r="D506" s="246"/>
      <c r="E506" s="56"/>
      <c r="BM506" s="480"/>
      <c r="BP506" s="480"/>
      <c r="BS506" s="28"/>
      <c r="BT506" s="56"/>
      <c r="CB506" s="480"/>
      <c r="CE506" s="28"/>
      <c r="CF506" s="56"/>
    </row>
    <row r="507" spans="1:84" ht="15.75">
      <c r="A507" s="480"/>
      <c r="D507" s="246"/>
      <c r="E507" s="56"/>
      <c r="BM507" s="480"/>
      <c r="BP507" s="480"/>
      <c r="BS507" s="28"/>
      <c r="BT507" s="56"/>
      <c r="CB507" s="480"/>
      <c r="CE507" s="28"/>
      <c r="CF507" s="56"/>
    </row>
    <row r="508" spans="1:84" ht="15.75">
      <c r="A508" s="480"/>
      <c r="D508" s="246"/>
      <c r="E508" s="56"/>
      <c r="BI508" s="480"/>
      <c r="BL508" s="28"/>
      <c r="BM508" s="480"/>
      <c r="BP508" s="480"/>
      <c r="BS508" s="28"/>
      <c r="BT508" s="56"/>
      <c r="CB508" s="480"/>
      <c r="CE508" s="28"/>
      <c r="CF508" s="56"/>
    </row>
    <row r="509" spans="1:84" ht="15.75">
      <c r="A509" s="480"/>
      <c r="BI509" s="480"/>
      <c r="BL509" s="28"/>
      <c r="BM509" s="480"/>
      <c r="BP509" s="480"/>
      <c r="BS509" s="28"/>
      <c r="BT509" s="56"/>
      <c r="CB509" s="480"/>
      <c r="CE509" s="28"/>
      <c r="CF509" s="56"/>
    </row>
    <row r="510" spans="1:84" ht="15.75">
      <c r="A510"/>
      <c r="BI510" s="480"/>
      <c r="BL510" s="28"/>
      <c r="BM510" s="480"/>
      <c r="BP510" s="480"/>
      <c r="BS510" s="28"/>
      <c r="BT510" s="56"/>
      <c r="CB510" s="480"/>
      <c r="CE510" s="28"/>
      <c r="CF510" s="56"/>
    </row>
    <row r="511" spans="1:84" ht="15.75">
      <c r="A511"/>
      <c r="BI511" s="480"/>
      <c r="BL511" s="28"/>
      <c r="BM511" s="480"/>
      <c r="BP511" s="480"/>
      <c r="BS511" s="28"/>
      <c r="BT511" s="56"/>
      <c r="CB511" s="480"/>
      <c r="CE511" s="28"/>
      <c r="CF511" s="56"/>
    </row>
    <row r="512" spans="1:84" ht="15.75">
      <c r="A512"/>
      <c r="BI512" s="480"/>
      <c r="BL512" s="28"/>
      <c r="BM512" s="480"/>
      <c r="BP512" s="480"/>
      <c r="CB512" s="480"/>
    </row>
    <row r="513" spans="1:90" ht="15.75">
      <c r="A513"/>
      <c r="BI513" s="480"/>
      <c r="BL513" s="28"/>
      <c r="BM513" s="480"/>
      <c r="BP513" s="480"/>
      <c r="BS513" s="28"/>
      <c r="BT513" s="56"/>
      <c r="CB513" s="480"/>
      <c r="CE513" s="28"/>
      <c r="CF513" s="56"/>
    </row>
    <row r="514" spans="1:90" ht="15.75">
      <c r="A514"/>
      <c r="J514" s="28"/>
      <c r="K514" s="56"/>
      <c r="BI514" s="480"/>
      <c r="BL514" s="28"/>
      <c r="BM514" s="480"/>
      <c r="BP514" s="480"/>
      <c r="BS514" s="28"/>
      <c r="BT514" s="56"/>
      <c r="BY514" s="28"/>
      <c r="BZ514" s="56"/>
      <c r="CB514" s="480"/>
      <c r="CE514" s="28"/>
      <c r="CF514" s="56"/>
      <c r="CK514" s="28"/>
      <c r="CL514" s="56"/>
    </row>
    <row r="515" spans="1:90" ht="15.75">
      <c r="A515"/>
      <c r="J515" s="28"/>
      <c r="K515" s="56"/>
      <c r="BI515" s="480"/>
      <c r="BL515" s="28"/>
      <c r="BM515" s="480"/>
      <c r="BP515" s="480"/>
      <c r="BS515" s="28"/>
      <c r="BT515" s="56"/>
      <c r="BY515" s="28"/>
      <c r="BZ515" s="56"/>
      <c r="CB515" s="480"/>
      <c r="CE515" s="28"/>
      <c r="CF515" s="56"/>
      <c r="CK515" s="28"/>
      <c r="CL515" s="56"/>
    </row>
    <row r="516" spans="1:90" ht="15.75">
      <c r="A516"/>
      <c r="J516" s="28"/>
      <c r="K516" s="56"/>
      <c r="BI516" s="480"/>
      <c r="BM516" s="480"/>
      <c r="BP516" s="480"/>
      <c r="BS516" s="28"/>
      <c r="BT516" s="56"/>
      <c r="BY516" s="28"/>
      <c r="BZ516" s="56"/>
      <c r="CB516" s="480"/>
      <c r="CE516" s="28"/>
      <c r="CF516" s="56"/>
      <c r="CK516" s="28"/>
      <c r="CL516" s="56"/>
    </row>
    <row r="517" spans="1:90" ht="15.75">
      <c r="A517"/>
      <c r="BI517" s="480"/>
      <c r="BL517" s="28"/>
      <c r="BM517" s="480"/>
      <c r="BS517" s="28"/>
      <c r="BT517" s="56"/>
      <c r="BY517" s="28"/>
      <c r="BZ517" s="56"/>
      <c r="CE517" s="28"/>
      <c r="CF517" s="56"/>
      <c r="CK517" s="28"/>
      <c r="CL517" s="56"/>
    </row>
    <row r="518" spans="1:90" ht="15.75">
      <c r="A518"/>
      <c r="BI518" s="480"/>
      <c r="BL518" s="28"/>
      <c r="BP518" s="480"/>
      <c r="BS518" s="28"/>
      <c r="BT518" s="56"/>
      <c r="BU518" s="480"/>
      <c r="BX518" s="28"/>
      <c r="BY518" s="56"/>
      <c r="CB518" s="480"/>
      <c r="CE518" s="28"/>
      <c r="CF518" s="56"/>
    </row>
    <row r="519" spans="1:90" ht="15.75">
      <c r="A519"/>
      <c r="BI519" s="480"/>
      <c r="BL519" s="28"/>
      <c r="BM519" s="480"/>
      <c r="BP519" s="480"/>
      <c r="BS519" s="28"/>
      <c r="BT519" s="56"/>
      <c r="BX519" s="28"/>
      <c r="BY519" s="56"/>
      <c r="CB519" s="480"/>
      <c r="CE519" s="28"/>
      <c r="CF519" s="56"/>
    </row>
    <row r="520" spans="1:90" ht="15.75">
      <c r="A520"/>
      <c r="BI520" s="480"/>
      <c r="BL520" s="28"/>
      <c r="BM520" s="480"/>
      <c r="BP520" s="480"/>
      <c r="BU520" s="480"/>
      <c r="BX520" s="28"/>
      <c r="BY520" s="56"/>
    </row>
    <row r="521" spans="1:90" ht="15.75">
      <c r="A521"/>
      <c r="BL521" s="28"/>
      <c r="BU521" s="480"/>
      <c r="BX521" s="28"/>
      <c r="BY521" s="56"/>
    </row>
    <row r="522" spans="1:90" ht="20.25">
      <c r="A522"/>
      <c r="BI522" s="480"/>
      <c r="BL522" s="28"/>
      <c r="BP522" s="577"/>
      <c r="BQ522" s="578"/>
      <c r="BR522" s="578"/>
      <c r="BT522" s="316"/>
    </row>
    <row r="523" spans="1:90" ht="15.75">
      <c r="A523"/>
      <c r="BI523" s="480"/>
      <c r="BL523" s="28"/>
      <c r="BM523" s="316"/>
      <c r="BN523" s="316"/>
      <c r="BO523" s="316"/>
      <c r="BP523" s="579"/>
      <c r="BQ523" s="578"/>
      <c r="BR523" s="578"/>
      <c r="BT523" s="256"/>
    </row>
    <row r="524" spans="1:90" ht="18">
      <c r="A524"/>
      <c r="BI524" s="480"/>
      <c r="BM524" s="256"/>
      <c r="BN524" s="256"/>
      <c r="BO524" s="256"/>
      <c r="BP524" s="580"/>
      <c r="BQ524" s="582"/>
      <c r="BR524" s="582"/>
      <c r="BS524" s="464"/>
      <c r="BT524" s="464"/>
      <c r="CB524" s="511"/>
      <c r="CC524" s="464"/>
      <c r="CD524" s="464"/>
      <c r="CE524" s="464"/>
      <c r="CF524" s="464"/>
    </row>
    <row r="525" spans="1:90" ht="15.75">
      <c r="A525"/>
      <c r="BM525" s="480"/>
      <c r="BP525" s="480"/>
      <c r="BS525" s="28"/>
      <c r="BT525" s="56"/>
      <c r="CB525" s="480"/>
      <c r="CE525" s="28"/>
      <c r="CF525" s="56"/>
    </row>
    <row r="526" spans="1:90" ht="15.75">
      <c r="A526"/>
      <c r="BI526" s="480"/>
      <c r="BL526" s="28"/>
      <c r="BM526" s="480"/>
      <c r="BP526" s="480"/>
      <c r="BS526" s="28"/>
      <c r="BT526" s="56"/>
      <c r="BU526" s="480"/>
      <c r="BX526" s="28"/>
      <c r="BY526" s="56"/>
      <c r="CB526" s="480"/>
      <c r="CE526" s="28"/>
      <c r="CF526" s="56"/>
    </row>
    <row r="527" spans="1:90" ht="15.75">
      <c r="A527"/>
      <c r="BI527" s="480"/>
      <c r="BL527" s="28"/>
      <c r="BM527" s="480"/>
      <c r="BP527" s="480"/>
      <c r="BS527" s="28"/>
      <c r="BT527" s="56"/>
      <c r="BU527" s="480"/>
      <c r="BX527" s="28"/>
      <c r="BY527" s="56"/>
      <c r="CB527" s="480"/>
      <c r="CE527" s="28"/>
      <c r="CF527" s="56"/>
    </row>
    <row r="528" spans="1:90" ht="15.75">
      <c r="A528"/>
      <c r="BI528" s="480"/>
      <c r="BL528" s="28"/>
      <c r="BM528" s="480"/>
      <c r="BP528" s="480"/>
      <c r="BS528" s="28"/>
      <c r="BT528" s="56"/>
      <c r="BU528" s="480"/>
      <c r="BX528" s="28"/>
      <c r="BY528" s="56"/>
      <c r="CB528" s="480"/>
      <c r="CE528" s="28"/>
      <c r="CF528" s="56"/>
    </row>
    <row r="529" spans="1:84" ht="15.75">
      <c r="A529"/>
      <c r="BI529" s="480"/>
      <c r="BL529" s="28"/>
      <c r="BM529" s="480"/>
      <c r="BP529" s="480"/>
      <c r="BS529" s="28"/>
      <c r="BT529" s="56"/>
      <c r="BU529" s="480"/>
      <c r="BX529" s="28"/>
      <c r="BY529" s="56"/>
      <c r="CB529" s="480"/>
      <c r="CE529" s="28"/>
      <c r="CF529" s="56"/>
    </row>
    <row r="530" spans="1:84" ht="15.75">
      <c r="A530"/>
      <c r="BI530" s="480"/>
      <c r="BL530" s="28"/>
      <c r="BM530" s="480"/>
      <c r="BP530" s="480"/>
      <c r="BS530" s="28"/>
      <c r="BT530" s="56"/>
      <c r="BU530" s="480"/>
      <c r="BX530" s="28"/>
      <c r="BY530" s="56"/>
      <c r="CB530" s="480"/>
      <c r="CE530" s="28"/>
      <c r="CF530" s="56"/>
    </row>
    <row r="531" spans="1:84" ht="15.75">
      <c r="A531"/>
      <c r="BI531" s="480"/>
      <c r="BL531" s="28"/>
      <c r="BM531" s="480"/>
      <c r="BP531" s="480"/>
      <c r="BS531" s="28"/>
      <c r="BT531" s="56"/>
      <c r="BU531" s="480"/>
      <c r="BX531" s="28"/>
      <c r="BY531" s="56"/>
      <c r="CB531" s="480"/>
      <c r="CE531" s="28"/>
      <c r="CF531" s="56"/>
    </row>
    <row r="532" spans="1:84" ht="15.75">
      <c r="A532"/>
      <c r="BI532" s="480"/>
      <c r="BL532" s="28"/>
      <c r="BM532" s="480"/>
      <c r="BP532" s="480"/>
      <c r="BS532" s="28"/>
      <c r="BT532" s="56"/>
      <c r="BU532" s="480"/>
      <c r="BX532" s="28"/>
      <c r="BY532" s="56"/>
      <c r="CB532" s="480"/>
      <c r="CE532" s="28"/>
      <c r="CF532" s="56"/>
    </row>
    <row r="533" spans="1:84" ht="15.75">
      <c r="A533"/>
      <c r="BI533" s="480"/>
      <c r="BL533" s="28"/>
      <c r="BM533" s="480"/>
      <c r="BP533" s="480"/>
      <c r="BS533" s="28"/>
      <c r="BT533" s="56"/>
      <c r="BU533" s="480"/>
      <c r="BX533" s="28"/>
      <c r="BY533" s="56"/>
      <c r="CB533" s="480"/>
      <c r="CE533" s="28"/>
      <c r="CF533" s="56"/>
    </row>
    <row r="534" spans="1:84" ht="15.75">
      <c r="A534"/>
      <c r="BM534" s="480"/>
      <c r="BP534" s="480"/>
      <c r="BS534" s="28"/>
      <c r="BT534" s="56"/>
      <c r="CB534" s="480"/>
      <c r="CE534" s="28"/>
      <c r="CF534" s="56"/>
    </row>
    <row r="535" spans="1:84" ht="15.75">
      <c r="A535"/>
      <c r="BI535" s="480"/>
      <c r="BL535" s="28"/>
      <c r="BM535" s="480"/>
      <c r="BP535" s="480"/>
      <c r="BS535" s="28"/>
      <c r="BT535" s="56"/>
      <c r="BU535" s="480"/>
      <c r="BX535" s="28"/>
      <c r="BY535" s="56"/>
      <c r="CB535" s="480"/>
      <c r="CE535" s="28"/>
      <c r="CF535" s="56"/>
    </row>
    <row r="536" spans="1:84" ht="15.75">
      <c r="A536"/>
      <c r="BI536" s="480"/>
      <c r="BL536" s="28"/>
      <c r="BM536" s="480"/>
      <c r="BP536" s="480"/>
      <c r="BS536" s="28"/>
      <c r="BT536" s="56"/>
      <c r="BU536" s="480"/>
      <c r="BX536" s="28"/>
      <c r="BY536" s="56"/>
      <c r="CB536" s="480"/>
      <c r="CE536" s="28"/>
      <c r="CF536" s="56"/>
    </row>
    <row r="537" spans="1:84" ht="15.75">
      <c r="A537" s="480"/>
      <c r="D537" s="28"/>
      <c r="E537" s="56"/>
      <c r="BI537" s="480"/>
      <c r="BL537" s="28"/>
      <c r="BM537" s="480"/>
      <c r="BP537" s="480"/>
      <c r="BS537" s="28"/>
      <c r="BT537" s="56"/>
      <c r="BU537" s="480"/>
      <c r="BX537" s="28"/>
      <c r="BY537" s="56"/>
      <c r="CB537" s="480"/>
      <c r="CE537" s="28"/>
      <c r="CF537" s="56"/>
    </row>
    <row r="538" spans="1:84" ht="15.75">
      <c r="A538" s="480"/>
      <c r="D538" s="28"/>
      <c r="E538" s="56"/>
      <c r="BI538" s="480"/>
      <c r="BL538" s="28"/>
      <c r="BM538" s="480"/>
      <c r="BP538" s="480"/>
      <c r="BS538" s="28"/>
      <c r="BT538" s="56"/>
      <c r="BU538" s="480"/>
      <c r="BX538" s="28"/>
      <c r="BY538" s="56"/>
      <c r="CB538" s="480"/>
      <c r="CE538" s="28"/>
      <c r="CF538" s="56"/>
    </row>
    <row r="539" spans="1:84" ht="15.75">
      <c r="A539" s="480"/>
      <c r="D539" s="28"/>
      <c r="E539" s="56"/>
      <c r="BI539" s="480"/>
      <c r="BL539" s="28"/>
      <c r="BM539" s="480"/>
      <c r="BP539" s="480"/>
      <c r="BS539" s="28"/>
      <c r="BT539" s="56"/>
      <c r="BU539" s="480"/>
      <c r="BX539" s="28"/>
      <c r="BY539" s="56"/>
      <c r="CB539" s="480"/>
      <c r="CE539" s="28"/>
      <c r="CF539" s="56"/>
    </row>
    <row r="540" spans="1:84" ht="15.75">
      <c r="A540" s="480"/>
      <c r="D540" s="28"/>
      <c r="E540" s="56"/>
      <c r="BI540" s="480"/>
      <c r="BL540" s="28"/>
      <c r="BM540" s="480"/>
      <c r="BP540" s="480"/>
      <c r="BS540" s="28"/>
      <c r="BT540" s="56"/>
      <c r="BU540" s="480"/>
      <c r="BX540" s="28"/>
      <c r="BY540" s="56"/>
      <c r="CB540" s="480"/>
      <c r="CE540" s="28"/>
      <c r="CF540" s="56"/>
    </row>
    <row r="541" spans="1:84" ht="15.75">
      <c r="A541" s="480"/>
      <c r="D541" s="28"/>
      <c r="E541" s="56"/>
      <c r="BI541" s="480"/>
      <c r="BL541" s="28"/>
      <c r="BM541" s="480"/>
      <c r="BP541" s="480"/>
      <c r="BS541" s="28"/>
      <c r="BT541" s="56"/>
      <c r="BU541" s="480"/>
      <c r="BX541" s="28"/>
      <c r="BY541" s="56"/>
      <c r="CB541" s="480"/>
      <c r="CE541" s="28"/>
      <c r="CF541" s="56"/>
    </row>
    <row r="542" spans="1:84" ht="15.75">
      <c r="A542" s="480"/>
      <c r="D542" s="28"/>
      <c r="E542" s="56"/>
    </row>
    <row r="543" spans="1:84" ht="15.75">
      <c r="A543" s="480"/>
      <c r="D543" s="28"/>
      <c r="E543" s="56"/>
    </row>
    <row r="544" spans="1:84" ht="15.75">
      <c r="A544" s="480"/>
      <c r="D544" s="28"/>
      <c r="E544" s="56"/>
    </row>
    <row r="545" spans="1:5" ht="15.75">
      <c r="A545"/>
      <c r="D545" s="28"/>
      <c r="E545" s="56"/>
    </row>
    <row r="546" spans="1:5" ht="15.75">
      <c r="A546"/>
      <c r="D546" s="28"/>
      <c r="E546" s="56"/>
    </row>
    <row r="547" spans="1:5">
      <c r="A547"/>
    </row>
    <row r="548" spans="1:5">
      <c r="A548"/>
    </row>
    <row r="549" spans="1:5">
      <c r="A549"/>
    </row>
    <row r="550" spans="1:5">
      <c r="A550"/>
    </row>
    <row r="551" spans="1:5">
      <c r="A551"/>
    </row>
    <row r="552" spans="1:5">
      <c r="A552"/>
    </row>
    <row r="553" spans="1:5">
      <c r="A553"/>
    </row>
    <row r="554" spans="1:5">
      <c r="A554"/>
    </row>
    <row r="555" spans="1:5">
      <c r="A555"/>
    </row>
    <row r="556" spans="1:5">
      <c r="A556"/>
    </row>
    <row r="557" spans="1:5">
      <c r="A557"/>
    </row>
    <row r="558" spans="1:5">
      <c r="A558"/>
    </row>
    <row r="559" spans="1:5">
      <c r="A559"/>
    </row>
    <row r="560" spans="1:5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>
      <c r="A568"/>
    </row>
    <row r="569" spans="1:5">
      <c r="A569"/>
    </row>
    <row r="570" spans="1:5">
      <c r="A570"/>
    </row>
    <row r="571" spans="1:5">
      <c r="A571"/>
    </row>
    <row r="572" spans="1:5">
      <c r="A572"/>
    </row>
    <row r="573" spans="1:5">
      <c r="A573"/>
    </row>
    <row r="574" spans="1:5">
      <c r="A574"/>
    </row>
    <row r="575" spans="1:5" ht="15.75">
      <c r="A575" s="480"/>
      <c r="D575" s="28"/>
      <c r="E575" s="56"/>
    </row>
    <row r="576" spans="1:5" ht="15.75">
      <c r="A576" s="480"/>
      <c r="D576" s="28"/>
      <c r="E576" s="56"/>
    </row>
    <row r="577" spans="1:5" ht="15.75">
      <c r="A577" s="480"/>
      <c r="D577" s="28"/>
      <c r="E577" s="56"/>
    </row>
    <row r="578" spans="1:5" ht="15.75">
      <c r="A578" s="480"/>
      <c r="D578" s="28"/>
      <c r="E578" s="56"/>
    </row>
    <row r="579" spans="1:5" ht="15.75">
      <c r="A579" s="480"/>
      <c r="D579" s="28"/>
      <c r="E579" s="56"/>
    </row>
    <row r="580" spans="1:5" ht="15.75">
      <c r="A580" s="480"/>
      <c r="D580" s="28"/>
      <c r="E580" s="56"/>
    </row>
    <row r="581" spans="1:5" ht="15.75">
      <c r="A581" s="480"/>
      <c r="D581" s="28"/>
      <c r="E581" s="56"/>
    </row>
    <row r="582" spans="1:5" ht="15.75">
      <c r="A582" s="480"/>
      <c r="D582" s="28"/>
      <c r="E582" s="56"/>
    </row>
    <row r="584" spans="1:5" ht="15.75">
      <c r="A584" s="480"/>
      <c r="B584" s="482"/>
      <c r="C584" s="482"/>
      <c r="D584" s="246"/>
      <c r="E584" s="56"/>
    </row>
    <row r="585" spans="1:5" ht="15.75">
      <c r="A585" s="480"/>
      <c r="B585" s="482"/>
      <c r="C585" s="482"/>
      <c r="D585" s="246"/>
      <c r="E585" s="56"/>
    </row>
    <row r="586" spans="1:5" ht="15.75">
      <c r="A586" s="480"/>
      <c r="B586" s="482"/>
      <c r="C586" s="482"/>
      <c r="D586" s="246"/>
      <c r="E586" s="56"/>
    </row>
    <row r="587" spans="1:5" ht="15.75">
      <c r="A587" s="480"/>
      <c r="B587" s="482"/>
      <c r="C587" s="482"/>
      <c r="D587" s="246"/>
      <c r="E587" s="56"/>
    </row>
    <row r="588" spans="1:5" ht="15.75">
      <c r="A588" s="480"/>
      <c r="B588" s="482"/>
      <c r="C588" s="482"/>
      <c r="D588" s="246"/>
      <c r="E588" s="56"/>
    </row>
    <row r="589" spans="1:5" ht="15.75">
      <c r="A589" s="480"/>
      <c r="B589" s="482"/>
      <c r="C589" s="482"/>
      <c r="D589" s="246"/>
      <c r="E589" s="56"/>
    </row>
    <row r="590" spans="1:5" ht="15.75">
      <c r="A590" s="480"/>
      <c r="B590" s="482"/>
      <c r="C590" s="482"/>
      <c r="D590" s="246"/>
      <c r="E590" s="56"/>
    </row>
    <row r="591" spans="1:5" ht="15.75">
      <c r="A591" s="482"/>
      <c r="B591" s="482"/>
      <c r="C591" s="482"/>
      <c r="D591" s="246"/>
      <c r="E591" s="56"/>
    </row>
    <row r="592" spans="1:5" ht="15.75">
      <c r="A592" s="482"/>
      <c r="B592" s="482"/>
      <c r="C592" s="482"/>
      <c r="D592" s="246"/>
      <c r="E592" s="56"/>
    </row>
    <row r="593" spans="1:5" ht="15.75">
      <c r="A593" s="482"/>
      <c r="B593" s="482"/>
      <c r="C593" s="482"/>
      <c r="D593" s="246"/>
      <c r="E593" s="56"/>
    </row>
    <row r="594" spans="1:5">
      <c r="A594" s="482"/>
      <c r="B594" s="482"/>
      <c r="C594" s="482"/>
      <c r="D594" s="482"/>
      <c r="E594" s="482"/>
    </row>
    <row r="595" spans="1:5">
      <c r="A595" s="482"/>
      <c r="B595" s="482"/>
      <c r="C595" s="482"/>
      <c r="D595" s="482"/>
      <c r="E595" s="482"/>
    </row>
    <row r="596" spans="1:5">
      <c r="A596" s="482"/>
      <c r="B596" s="482"/>
      <c r="C596" s="482"/>
      <c r="D596" s="482"/>
      <c r="E596" s="482"/>
    </row>
    <row r="597" spans="1:5">
      <c r="A597" s="482"/>
      <c r="B597" s="482"/>
      <c r="C597" s="482"/>
      <c r="D597" s="482"/>
      <c r="E597" s="482"/>
    </row>
    <row r="598" spans="1:5">
      <c r="A598" s="482"/>
      <c r="B598" s="482"/>
      <c r="C598" s="482"/>
      <c r="D598" s="482"/>
      <c r="E598" s="482"/>
    </row>
    <row r="599" spans="1:5">
      <c r="A599" s="482"/>
      <c r="B599" s="482"/>
      <c r="C599" s="482"/>
      <c r="D599" s="482"/>
      <c r="E599" s="482"/>
    </row>
    <row r="600" spans="1:5">
      <c r="A600" s="482"/>
      <c r="B600" s="482"/>
      <c r="C600" s="482"/>
      <c r="D600" s="482"/>
      <c r="E600" s="482"/>
    </row>
    <row r="601" spans="1:5">
      <c r="A601" s="482"/>
      <c r="B601" s="482"/>
      <c r="C601" s="482"/>
      <c r="D601" s="482"/>
      <c r="E601" s="482"/>
    </row>
    <row r="602" spans="1:5">
      <c r="A602" s="482"/>
      <c r="B602" s="482"/>
      <c r="C602" s="482"/>
      <c r="D602" s="482"/>
      <c r="E602" s="482"/>
    </row>
    <row r="603" spans="1:5">
      <c r="A603" s="482"/>
      <c r="B603" s="482"/>
      <c r="C603" s="482"/>
      <c r="D603" s="482"/>
      <c r="E603" s="482"/>
    </row>
    <row r="604" spans="1:5">
      <c r="A604" s="482"/>
      <c r="B604" s="482"/>
      <c r="C604" s="482"/>
      <c r="D604" s="482"/>
      <c r="E604" s="482"/>
    </row>
    <row r="605" spans="1:5">
      <c r="A605" s="482"/>
      <c r="B605" s="482"/>
      <c r="C605" s="482"/>
      <c r="D605" s="482"/>
      <c r="E605" s="482"/>
    </row>
    <row r="606" spans="1:5">
      <c r="A606" s="482"/>
      <c r="B606" s="482"/>
      <c r="C606" s="482"/>
      <c r="D606" s="482"/>
      <c r="E606" s="482"/>
    </row>
    <row r="607" spans="1:5">
      <c r="A607" s="482"/>
      <c r="B607" s="482"/>
      <c r="C607" s="482"/>
      <c r="D607" s="482"/>
      <c r="E607" s="482"/>
    </row>
    <row r="608" spans="1:5">
      <c r="A608" s="482"/>
      <c r="B608" s="482"/>
      <c r="C608" s="482"/>
      <c r="D608" s="482"/>
      <c r="E608" s="482"/>
    </row>
    <row r="609" spans="1:5">
      <c r="A609" s="482"/>
      <c r="B609" s="482"/>
      <c r="C609" s="482"/>
      <c r="D609" s="482"/>
      <c r="E609" s="482"/>
    </row>
    <row r="610" spans="1:5">
      <c r="A610" s="482"/>
      <c r="B610" s="482"/>
      <c r="C610" s="482"/>
      <c r="D610" s="482"/>
      <c r="E610" s="482"/>
    </row>
    <row r="611" spans="1:5">
      <c r="A611" s="482"/>
      <c r="B611" s="482"/>
      <c r="C611" s="482"/>
      <c r="D611" s="482"/>
      <c r="E611" s="482"/>
    </row>
    <row r="612" spans="1:5">
      <c r="A612" s="482"/>
      <c r="B612" s="482"/>
      <c r="C612" s="482"/>
      <c r="D612" s="482"/>
      <c r="E612" s="482"/>
    </row>
    <row r="613" spans="1:5">
      <c r="A613" s="482"/>
      <c r="B613" s="482"/>
      <c r="C613" s="482"/>
      <c r="D613" s="482"/>
      <c r="E613" s="482"/>
    </row>
    <row r="614" spans="1:5">
      <c r="A614" s="482"/>
      <c r="B614" s="482"/>
      <c r="C614" s="482"/>
      <c r="D614" s="482"/>
      <c r="E614" s="482"/>
    </row>
    <row r="615" spans="1:5">
      <c r="A615" s="482"/>
      <c r="B615" s="482"/>
      <c r="C615" s="482"/>
      <c r="D615" s="482"/>
      <c r="E615" s="482"/>
    </row>
    <row r="616" spans="1:5">
      <c r="A616" s="482"/>
      <c r="B616" s="482"/>
      <c r="C616" s="482"/>
      <c r="D616" s="482"/>
      <c r="E616" s="482"/>
    </row>
    <row r="617" spans="1:5">
      <c r="A617" s="482"/>
      <c r="B617" s="482"/>
      <c r="C617" s="482"/>
      <c r="D617" s="482"/>
      <c r="E617" s="482"/>
    </row>
    <row r="618" spans="1:5">
      <c r="A618" s="482"/>
      <c r="B618" s="482"/>
      <c r="C618" s="482"/>
      <c r="D618" s="482"/>
      <c r="E618" s="482"/>
    </row>
    <row r="619" spans="1:5" ht="15">
      <c r="A619" s="38"/>
      <c r="B619" s="38"/>
      <c r="C619" s="38"/>
      <c r="D619" s="38"/>
      <c r="E619" s="38"/>
    </row>
    <row r="620" spans="1:5">
      <c r="A620"/>
    </row>
    <row r="621" spans="1:5">
      <c r="A621"/>
    </row>
    <row r="622" spans="1:5" ht="15">
      <c r="A622" s="464"/>
      <c r="B622" s="464"/>
      <c r="C622" s="464"/>
      <c r="D622" s="464"/>
      <c r="E622" s="464"/>
    </row>
    <row r="623" spans="1:5" ht="15.75">
      <c r="A623" s="480"/>
      <c r="D623" s="246"/>
      <c r="E623" s="56"/>
    </row>
    <row r="624" spans="1:5" ht="15.75">
      <c r="A624" s="480"/>
      <c r="D624" s="246"/>
      <c r="E624" s="56"/>
    </row>
    <row r="625" spans="1:5" ht="15.75">
      <c r="A625" s="480"/>
      <c r="D625" s="246"/>
      <c r="E625" s="56"/>
    </row>
    <row r="626" spans="1:5" ht="15.75">
      <c r="A626" s="480"/>
      <c r="D626" s="246"/>
      <c r="E626" s="56"/>
    </row>
    <row r="627" spans="1:5" ht="15.75">
      <c r="A627" s="480"/>
      <c r="D627" s="246"/>
      <c r="E627" s="56"/>
    </row>
    <row r="628" spans="1:5" ht="15.75">
      <c r="A628" s="480"/>
      <c r="D628" s="246"/>
      <c r="E628" s="56"/>
    </row>
    <row r="629" spans="1:5" ht="15.75">
      <c r="A629" s="480"/>
      <c r="D629" s="246"/>
      <c r="E629" s="56"/>
    </row>
    <row r="630" spans="1:5" ht="15.75">
      <c r="A630"/>
      <c r="D630" s="246"/>
      <c r="E630" s="56"/>
    </row>
    <row r="631" spans="1:5" ht="15.75">
      <c r="A631"/>
      <c r="D631" s="246"/>
      <c r="E631" s="56"/>
    </row>
    <row r="632" spans="1:5" ht="15.75">
      <c r="A632"/>
      <c r="D632" s="246"/>
      <c r="E632" s="56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5">
      <c r="A657"/>
    </row>
    <row r="658" spans="1:5">
      <c r="A658"/>
    </row>
    <row r="659" spans="1:5">
      <c r="A659"/>
    </row>
    <row r="660" spans="1:5">
      <c r="A660"/>
    </row>
    <row r="661" spans="1:5" ht="15">
      <c r="A661" s="464"/>
      <c r="B661" s="464"/>
      <c r="C661" s="464"/>
      <c r="D661" s="464"/>
      <c r="E661" s="464"/>
    </row>
    <row r="662" spans="1:5" ht="15.75">
      <c r="A662" s="480"/>
      <c r="D662" s="28"/>
      <c r="E662" s="56"/>
    </row>
    <row r="663" spans="1:5" ht="15.75">
      <c r="A663" s="480"/>
      <c r="D663" s="28"/>
      <c r="E663" s="56"/>
    </row>
    <row r="664" spans="1:5" ht="15.75">
      <c r="A664" s="480"/>
      <c r="D664" s="28"/>
      <c r="E664" s="56"/>
    </row>
    <row r="665" spans="1:5" ht="15.75">
      <c r="A665" s="480"/>
      <c r="D665" s="28"/>
      <c r="E665" s="56"/>
    </row>
    <row r="666" spans="1:5" ht="15.75">
      <c r="A666" s="480"/>
      <c r="D666" s="28"/>
      <c r="E666" s="56"/>
    </row>
    <row r="667" spans="1:5" ht="15.75">
      <c r="A667"/>
      <c r="D667" s="28"/>
      <c r="E667" s="56"/>
    </row>
    <row r="668" spans="1:5" ht="15.75">
      <c r="A668" s="480"/>
      <c r="D668" s="28"/>
      <c r="E668" s="56"/>
    </row>
    <row r="669" spans="1:5" ht="15.75">
      <c r="A669" s="480"/>
      <c r="D669" s="28"/>
      <c r="E669" s="56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>
      <c r="A691"/>
    </row>
    <row r="692" spans="1:5">
      <c r="A692"/>
    </row>
    <row r="693" spans="1:5">
      <c r="A693"/>
    </row>
    <row r="694" spans="1:5">
      <c r="A694"/>
    </row>
    <row r="695" spans="1:5">
      <c r="A695"/>
    </row>
    <row r="696" spans="1:5">
      <c r="A696"/>
    </row>
    <row r="697" spans="1:5">
      <c r="A697"/>
    </row>
    <row r="698" spans="1:5" ht="15">
      <c r="A698" s="464"/>
      <c r="B698" s="464"/>
      <c r="C698" s="464"/>
      <c r="D698" s="464"/>
      <c r="E698" s="464"/>
    </row>
    <row r="699" spans="1:5" ht="15.75">
      <c r="A699" s="480"/>
      <c r="D699" s="28"/>
      <c r="E699" s="56"/>
    </row>
    <row r="700" spans="1:5" ht="15.75">
      <c r="A700" s="480"/>
      <c r="D700" s="28"/>
      <c r="E700" s="56"/>
    </row>
    <row r="701" spans="1:5" ht="15.75">
      <c r="A701" s="480"/>
      <c r="D701" s="28"/>
      <c r="E701" s="56"/>
    </row>
    <row r="702" spans="1:5" ht="15.75">
      <c r="A702" s="480"/>
      <c r="D702" s="28"/>
      <c r="E702" s="56"/>
    </row>
    <row r="703" spans="1:5" ht="15.75">
      <c r="A703" s="480"/>
      <c r="D703" s="28"/>
      <c r="E703" s="56"/>
    </row>
    <row r="704" spans="1:5" ht="15.75">
      <c r="A704" s="480"/>
      <c r="D704" s="28"/>
      <c r="E704" s="56"/>
    </row>
    <row r="705" spans="1:5" ht="15.75">
      <c r="A705" s="480"/>
      <c r="D705" s="28"/>
      <c r="E705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2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2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2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2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2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2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2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2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2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3"/>
      <c r="U29" s="433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3"/>
      <c r="U30" s="433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2853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2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3"/>
      <c r="U34" s="433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3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3"/>
      <c r="U38" s="433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3"/>
      <c r="U39" s="433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3"/>
      <c r="U40" s="433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3139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3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4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3"/>
      <c r="U48" s="433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3328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3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3105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2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3133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3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3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3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3"/>
      <c r="U60" s="433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3451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3"/>
      <c r="U62" s="433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3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3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3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3"/>
      <c r="U69" s="433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3479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5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3371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3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3312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3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3333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4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2987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3103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3"/>
      <c r="U82" s="433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3241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3"/>
      <c r="U84" s="433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2988</v>
      </c>
      <c r="N85" s="244"/>
      <c r="O85" s="313"/>
      <c r="P85" s="314" t="s">
        <v>130</v>
      </c>
      <c r="Q85" s="249">
        <v>38</v>
      </c>
      <c r="S85" s="264" t="s">
        <v>976</v>
      </c>
      <c r="T85" s="433"/>
      <c r="U85" s="433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3382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3256</v>
      </c>
      <c r="N87" s="28"/>
      <c r="O87" s="28"/>
      <c r="P87" s="314" t="s">
        <v>130</v>
      </c>
      <c r="Q87" s="249">
        <v>38</v>
      </c>
      <c r="S87" s="264" t="s">
        <v>1003</v>
      </c>
      <c r="T87" s="433"/>
      <c r="U87" s="433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3"/>
      <c r="U89" s="433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4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2668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3394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3168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3109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3330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3323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3136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3130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3355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3464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3240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3443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3183</v>
      </c>
      <c r="N113" s="28"/>
      <c r="O113" s="28"/>
      <c r="P113" s="314" t="s">
        <v>130</v>
      </c>
      <c r="Q113" s="249">
        <v>32</v>
      </c>
      <c r="S113" s="264" t="s">
        <v>3454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3339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3117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3260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3456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3118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3287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2663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3332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3477</v>
      </c>
      <c r="N128" s="28"/>
      <c r="O128" s="28"/>
      <c r="P128" s="314" t="s">
        <v>130</v>
      </c>
      <c r="Q128" s="249">
        <v>30</v>
      </c>
      <c r="S128" s="264" t="s">
        <v>3276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3113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3337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3457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3485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3258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3156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3170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3546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3343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2671</v>
      </c>
      <c r="H145" s="313"/>
      <c r="I145" s="313"/>
      <c r="J145" s="314" t="s">
        <v>132</v>
      </c>
      <c r="K145" s="249">
        <v>39</v>
      </c>
      <c r="M145" s="264" t="s">
        <v>3257</v>
      </c>
      <c r="N145" s="28"/>
      <c r="O145" s="28"/>
      <c r="P145" s="314" t="s">
        <v>130</v>
      </c>
      <c r="Q145" s="249">
        <v>28</v>
      </c>
      <c r="S145" s="264" t="s">
        <v>3396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3475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3255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3242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3106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2660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3272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3301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3181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3310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3148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3540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3245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3327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3116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3238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3381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3263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3123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3275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3296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3437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3484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3543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3266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3262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2664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3190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3395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3398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3247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3216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3169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3463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3471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3309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3376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3313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3491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3476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3172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3340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3189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3282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3314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3171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3516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3492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3353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3401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3510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3358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3348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3302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2666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3284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3542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3383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3158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3517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3553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3549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3551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3496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3297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3557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3121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3219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3524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3538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3481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3541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3357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3182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3379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3298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3497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3438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3385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3325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2989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3519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3191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3119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3326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2662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3160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3316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3120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3450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3294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3498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3290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3228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3299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3458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3200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3427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3444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3344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3163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3185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3107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3483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3397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3372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3499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3449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3331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3347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3388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3286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2670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3114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3389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3515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3517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3399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3526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3500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3345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3261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3366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3319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3386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4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3552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3555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3334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3550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3494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3554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3135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3547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3102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3548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3453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3474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3521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3501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3539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3558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3288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3559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3268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3545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3544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3556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3466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2667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3502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3375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3104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3227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3447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3432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3527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3560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3469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3131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3161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3239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3289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3505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3380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3108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3493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3465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3514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3280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3329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3472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3390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3508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3525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3162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3392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3220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3431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3124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3159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3425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3351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3138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3277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3267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3320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3195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3292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3201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3259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3281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3243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3350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3198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3217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3318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3522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3378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3440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3157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3503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3186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3435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3293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3483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3341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3112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3192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3115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3433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3311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3384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3468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3452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3270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2665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3283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3271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3246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3436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3504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3264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3342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3387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3141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3434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3506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3400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3321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3215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3132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3265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3197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3137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3315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3188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3167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3111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3202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3335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3528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3520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3193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3273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3244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3393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3518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3134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3324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3373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3480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3349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4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3122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3428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3429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3374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3356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3445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3237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3441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3295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3370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3274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3509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3446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3439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3470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3368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3482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3448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3430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3507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3140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3054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3278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3354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3455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3391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3367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3467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3199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3426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3369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3291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3317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3473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3377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3495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3523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3336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3352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3218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3196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3269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3338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3125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3279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3184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3322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3346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3110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3300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3285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3187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3194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93"/>
  <sheetViews>
    <sheetView topLeftCell="A403" zoomScale="90" zoomScaleNormal="90" workbookViewId="0">
      <selection activeCell="A416" sqref="A416:F420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4193</v>
      </c>
      <c r="D1" s="414" t="s">
        <v>2669</v>
      </c>
      <c r="E1" s="414"/>
      <c r="F1" s="414"/>
      <c r="G1" s="414"/>
    </row>
    <row r="2" spans="1:13" ht="15" customHeight="1">
      <c r="A2" s="341" t="s">
        <v>2319</v>
      </c>
    </row>
    <row r="3" spans="1:13" ht="15" customHeight="1">
      <c r="A3" s="24" t="s">
        <v>4194</v>
      </c>
    </row>
    <row r="4" spans="1:13" ht="15" customHeight="1">
      <c r="A4" s="25" t="s">
        <v>1654</v>
      </c>
      <c r="B4" s="322" t="s">
        <v>1907</v>
      </c>
      <c r="C4" s="391" t="s">
        <v>3055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4195</v>
      </c>
      <c r="H8" s="1"/>
    </row>
    <row r="9" spans="1:13" ht="15" customHeight="1">
      <c r="A9" s="25" t="s">
        <v>1665</v>
      </c>
      <c r="B9" s="322" t="s">
        <v>1907</v>
      </c>
      <c r="C9" s="391" t="s">
        <v>3056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500" t="s">
        <v>2906</v>
      </c>
      <c r="B13" s="414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1" t="s">
        <v>4208</v>
      </c>
    </row>
    <row r="15" spans="1:13" ht="15" customHeight="1">
      <c r="A15" s="25" t="s">
        <v>2201</v>
      </c>
      <c r="B15" s="25" t="s">
        <v>3649</v>
      </c>
      <c r="C15" s="25" t="s">
        <v>2721</v>
      </c>
      <c r="D15" s="25" t="s">
        <v>3649</v>
      </c>
      <c r="E15" s="25" t="s">
        <v>1649</v>
      </c>
      <c r="F15" s="25" t="s">
        <v>3649</v>
      </c>
      <c r="G15" s="25" t="s">
        <v>2719</v>
      </c>
      <c r="H15" s="304" t="s">
        <v>2719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3628</v>
      </c>
      <c r="E16" s="26" t="s">
        <v>3645</v>
      </c>
      <c r="F16" s="26" t="s">
        <v>3640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3635</v>
      </c>
      <c r="C17" s="21" t="s">
        <v>3643</v>
      </c>
      <c r="D17" s="21" t="s">
        <v>2195</v>
      </c>
      <c r="E17" s="21" t="s">
        <v>654</v>
      </c>
      <c r="F17" s="21" t="s">
        <v>3626</v>
      </c>
      <c r="G17" s="21" t="s">
        <v>1668</v>
      </c>
    </row>
    <row r="18" spans="1:7" ht="15" customHeight="1">
      <c r="A18" s="21" t="s">
        <v>2719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2907</v>
      </c>
    </row>
    <row r="22" spans="1:7" ht="15" customHeight="1">
      <c r="A22" s="25" t="s">
        <v>1665</v>
      </c>
      <c r="B22" s="322" t="s">
        <v>1907</v>
      </c>
      <c r="C22" s="391" t="s">
        <v>4291</v>
      </c>
    </row>
    <row r="23" spans="1:7" ht="15" customHeight="1">
      <c r="A23" s="26" t="s">
        <v>704</v>
      </c>
      <c r="B23" s="304" t="s">
        <v>2719</v>
      </c>
    </row>
    <row r="24" spans="1:7" ht="15" customHeight="1">
      <c r="A24" s="21" t="s">
        <v>2203</v>
      </c>
      <c r="B24" s="335" t="s">
        <v>4283</v>
      </c>
    </row>
    <row r="25" spans="1:7" ht="15" customHeight="1">
      <c r="B25" s="1"/>
    </row>
    <row r="26" spans="1:7" ht="15" customHeight="1">
      <c r="A26" s="24" t="s">
        <v>4281</v>
      </c>
    </row>
    <row r="27" spans="1:7" ht="15" customHeight="1">
      <c r="A27" s="25" t="s">
        <v>3644</v>
      </c>
      <c r="B27" s="322" t="s">
        <v>1907</v>
      </c>
      <c r="C27" s="391" t="s">
        <v>4292</v>
      </c>
    </row>
    <row r="28" spans="1:7" ht="15" customHeight="1">
      <c r="A28" s="26" t="s">
        <v>700</v>
      </c>
      <c r="B28" s="304" t="s">
        <v>2719</v>
      </c>
    </row>
    <row r="29" spans="1:7" ht="15" customHeight="1">
      <c r="A29" s="21" t="s">
        <v>23</v>
      </c>
      <c r="B29" s="335" t="s">
        <v>4284</v>
      </c>
      <c r="F29" s="321"/>
    </row>
    <row r="30" spans="1:7" ht="15" customHeight="1">
      <c r="A30" s="21"/>
    </row>
    <row r="31" spans="1:7" ht="15" customHeight="1">
      <c r="A31" s="24" t="s">
        <v>4280</v>
      </c>
      <c r="D31" t="s">
        <v>2459</v>
      </c>
    </row>
    <row r="32" spans="1:7" ht="15" customHeight="1">
      <c r="A32" s="25" t="s">
        <v>3649</v>
      </c>
      <c r="B32" s="322" t="s">
        <v>1907</v>
      </c>
      <c r="C32" s="391" t="s">
        <v>4293</v>
      </c>
    </row>
    <row r="33" spans="1:3" ht="15" customHeight="1">
      <c r="A33" s="26" t="s">
        <v>2735</v>
      </c>
      <c r="B33" s="304" t="s">
        <v>2719</v>
      </c>
    </row>
    <row r="34" spans="1:3" ht="15" customHeight="1">
      <c r="A34" s="21" t="s">
        <v>3633</v>
      </c>
      <c r="B34" s="335" t="s">
        <v>4285</v>
      </c>
    </row>
    <row r="35" spans="1:3" ht="15" customHeight="1">
      <c r="A35" s="21"/>
    </row>
    <row r="36" spans="1:3" ht="15" customHeight="1">
      <c r="A36" s="24" t="s">
        <v>4282</v>
      </c>
    </row>
    <row r="37" spans="1:3" ht="15" customHeight="1">
      <c r="A37" s="25" t="s">
        <v>2193</v>
      </c>
      <c r="B37" s="322" t="s">
        <v>1907</v>
      </c>
      <c r="C37" s="391" t="s">
        <v>4294</v>
      </c>
    </row>
    <row r="38" spans="1:3" ht="15" customHeight="1">
      <c r="A38" s="26" t="s">
        <v>2733</v>
      </c>
      <c r="B38" s="304" t="s">
        <v>2719</v>
      </c>
      <c r="C38" s="196"/>
    </row>
    <row r="39" spans="1:3" ht="15" customHeight="1">
      <c r="A39" s="21" t="s">
        <v>1654</v>
      </c>
      <c r="B39" s="335" t="s">
        <v>4286</v>
      </c>
      <c r="C39" s="196"/>
    </row>
    <row r="40" spans="1:3" ht="15" customHeight="1">
      <c r="B40" s="1"/>
    </row>
    <row r="41" spans="1:3" ht="15" customHeight="1">
      <c r="A41" s="24" t="s">
        <v>4250</v>
      </c>
    </row>
    <row r="42" spans="1:3" ht="15" customHeight="1">
      <c r="A42" s="25" t="s">
        <v>4278</v>
      </c>
      <c r="B42" s="322" t="s">
        <v>1907</v>
      </c>
      <c r="C42" s="391" t="s">
        <v>4294</v>
      </c>
    </row>
    <row r="43" spans="1:3" ht="15" customHeight="1">
      <c r="A43" s="26" t="s">
        <v>4278</v>
      </c>
      <c r="B43" s="304" t="s">
        <v>2719</v>
      </c>
      <c r="C43" s="196"/>
    </row>
    <row r="44" spans="1:3" ht="15" customHeight="1">
      <c r="A44" s="21" t="s">
        <v>4278</v>
      </c>
      <c r="B44" s="335" t="s">
        <v>4287</v>
      </c>
      <c r="C44" s="196"/>
    </row>
    <row r="45" spans="1:3" ht="15" customHeight="1">
      <c r="B45" s="3"/>
    </row>
    <row r="46" spans="1:3" ht="15" customHeight="1">
      <c r="A46" s="24" t="s">
        <v>2908</v>
      </c>
    </row>
    <row r="47" spans="1:3" ht="15" customHeight="1">
      <c r="A47" s="25" t="s">
        <v>2193</v>
      </c>
      <c r="B47" s="322" t="s">
        <v>1907</v>
      </c>
      <c r="C47" s="391" t="s">
        <v>4295</v>
      </c>
    </row>
    <row r="48" spans="1:3" ht="15" customHeight="1">
      <c r="A48" s="26" t="s">
        <v>2734</v>
      </c>
      <c r="B48" s="304" t="s">
        <v>2719</v>
      </c>
      <c r="C48" s="196" t="s">
        <v>2459</v>
      </c>
    </row>
    <row r="49" spans="1:10" ht="15" customHeight="1">
      <c r="A49" s="21" t="s">
        <v>162</v>
      </c>
      <c r="B49" s="335" t="s">
        <v>4288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2909</v>
      </c>
    </row>
    <row r="52" spans="1:10" ht="15" customHeight="1">
      <c r="A52" s="25" t="s">
        <v>668</v>
      </c>
      <c r="B52" s="322" t="s">
        <v>1907</v>
      </c>
      <c r="C52" s="391" t="s">
        <v>4296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2719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4289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4223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1" t="s">
        <v>4297</v>
      </c>
      <c r="I58" s="1"/>
    </row>
    <row r="59" spans="1:10" ht="15" customHeight="1">
      <c r="A59" s="25" t="s">
        <v>2735</v>
      </c>
      <c r="B59" s="25" t="s">
        <v>2196</v>
      </c>
      <c r="C59" s="25" t="s">
        <v>2731</v>
      </c>
      <c r="D59" s="25" t="s">
        <v>2196</v>
      </c>
      <c r="E59" s="25" t="s">
        <v>668</v>
      </c>
      <c r="F59" s="25" t="s">
        <v>2196</v>
      </c>
      <c r="G59" s="304" t="s">
        <v>2719</v>
      </c>
      <c r="H59" s="21"/>
      <c r="I59" s="1"/>
    </row>
    <row r="60" spans="1:10" ht="15" customHeight="1">
      <c r="A60" s="26" t="s">
        <v>2731</v>
      </c>
      <c r="B60" s="26" t="s">
        <v>3624</v>
      </c>
      <c r="C60" s="26" t="s">
        <v>2735</v>
      </c>
      <c r="D60" s="26" t="s">
        <v>3624</v>
      </c>
      <c r="E60" s="26" t="s">
        <v>694</v>
      </c>
      <c r="F60" s="26" t="s">
        <v>2735</v>
      </c>
      <c r="G60" s="335" t="s">
        <v>4290</v>
      </c>
      <c r="H60" s="21"/>
      <c r="I60" s="1" t="s">
        <v>2459</v>
      </c>
    </row>
    <row r="61" spans="1:10" ht="15" customHeight="1">
      <c r="A61" s="21" t="s">
        <v>3630</v>
      </c>
      <c r="B61" s="26" t="s">
        <v>3632</v>
      </c>
      <c r="C61" s="21" t="s">
        <v>2718</v>
      </c>
      <c r="D61" s="26" t="s">
        <v>3632</v>
      </c>
      <c r="E61" s="21" t="s">
        <v>2731</v>
      </c>
      <c r="F61" s="21" t="s">
        <v>3645</v>
      </c>
      <c r="H61" s="21"/>
      <c r="I61" s="1"/>
    </row>
    <row r="62" spans="1:10" ht="15" customHeight="1">
      <c r="A62" s="25"/>
      <c r="B62" s="26" t="s">
        <v>3634</v>
      </c>
      <c r="C62" s="25"/>
      <c r="D62" s="26" t="s">
        <v>3634</v>
      </c>
      <c r="E62" s="25"/>
      <c r="F62" s="25"/>
      <c r="H62" s="21"/>
      <c r="I62" s="1"/>
    </row>
    <row r="63" spans="1:10" ht="15" customHeight="1">
      <c r="A63" s="25"/>
      <c r="B63" s="26" t="s">
        <v>4279</v>
      </c>
      <c r="C63" s="25"/>
      <c r="D63" s="26" t="s">
        <v>4279</v>
      </c>
      <c r="E63" s="25"/>
      <c r="F63" s="25"/>
      <c r="H63" s="21"/>
      <c r="I63" s="1"/>
    </row>
    <row r="64" spans="1:10" ht="15" customHeight="1">
      <c r="A64" s="25"/>
      <c r="B64" s="26" t="s">
        <v>3639</v>
      </c>
      <c r="C64" s="25"/>
      <c r="D64" s="26" t="s">
        <v>3639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3647</v>
      </c>
      <c r="C66" s="25"/>
      <c r="D66" s="26" t="s">
        <v>3647</v>
      </c>
      <c r="E66" s="25"/>
      <c r="F66" s="25"/>
      <c r="H66" s="21"/>
      <c r="I66" s="1"/>
    </row>
    <row r="67" spans="1:9" ht="15" customHeight="1">
      <c r="A67" s="26"/>
      <c r="B67" s="26" t="s">
        <v>2711</v>
      </c>
      <c r="C67" s="26"/>
      <c r="D67" s="26" t="s">
        <v>2711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500" t="s">
        <v>4241</v>
      </c>
      <c r="B70" s="414"/>
      <c r="C70" s="414"/>
    </row>
    <row r="71" spans="1:9" ht="15" customHeight="1">
      <c r="A71" s="25" t="s">
        <v>3645</v>
      </c>
      <c r="B71" s="322" t="s">
        <v>1907</v>
      </c>
      <c r="C71" s="391" t="s">
        <v>4298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3645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4196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1" t="s">
        <v>4354</v>
      </c>
      <c r="D77" s="26"/>
      <c r="E77" s="26"/>
      <c r="F77" s="26"/>
      <c r="G77" s="3"/>
      <c r="H77" s="196"/>
    </row>
    <row r="78" spans="1:9" ht="15" customHeight="1">
      <c r="A78" s="26" t="s">
        <v>3631</v>
      </c>
      <c r="B78" s="304" t="s">
        <v>3645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4283</v>
      </c>
      <c r="C79" s="21"/>
      <c r="D79" s="21"/>
      <c r="E79" s="21"/>
      <c r="F79" s="21"/>
      <c r="G79" s="1"/>
    </row>
    <row r="81" spans="1:10" ht="15" customHeight="1">
      <c r="A81" s="24" t="s">
        <v>4197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1" t="s">
        <v>4355</v>
      </c>
    </row>
    <row r="83" spans="1:10" ht="15" customHeight="1">
      <c r="A83" s="25" t="s">
        <v>2731</v>
      </c>
      <c r="B83" s="25" t="s">
        <v>2731</v>
      </c>
      <c r="C83" s="25" t="s">
        <v>2198</v>
      </c>
      <c r="D83" s="25" t="s">
        <v>2217</v>
      </c>
      <c r="E83" s="25" t="s">
        <v>2200</v>
      </c>
      <c r="F83" s="25" t="s">
        <v>2717</v>
      </c>
      <c r="G83" s="304" t="s">
        <v>3645</v>
      </c>
      <c r="H83" s="196"/>
    </row>
    <row r="84" spans="1:10" ht="15" customHeight="1">
      <c r="A84" s="26" t="s">
        <v>3645</v>
      </c>
      <c r="B84" s="26" t="s">
        <v>2735</v>
      </c>
      <c r="C84" s="26" t="s">
        <v>2220</v>
      </c>
      <c r="D84" s="26" t="s">
        <v>2717</v>
      </c>
      <c r="E84" s="26" t="s">
        <v>2728</v>
      </c>
      <c r="F84" s="26" t="s">
        <v>704</v>
      </c>
      <c r="G84" s="335" t="s">
        <v>4284</v>
      </c>
      <c r="H84" s="196"/>
    </row>
    <row r="85" spans="1:10" ht="15" customHeight="1">
      <c r="A85" s="21" t="s">
        <v>2717</v>
      </c>
      <c r="B85" s="21" t="s">
        <v>2198</v>
      </c>
      <c r="C85" s="21" t="s">
        <v>694</v>
      </c>
      <c r="D85" s="21" t="s">
        <v>1656</v>
      </c>
      <c r="E85" s="21" t="s">
        <v>2717</v>
      </c>
      <c r="F85" s="21" t="s">
        <v>1655</v>
      </c>
      <c r="G85" s="1"/>
    </row>
    <row r="86" spans="1:10" ht="15" customHeight="1"/>
    <row r="87" spans="1:10" ht="15" customHeight="1">
      <c r="A87" s="500" t="s">
        <v>4198</v>
      </c>
      <c r="B87" s="414"/>
      <c r="C87" s="414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1" t="s">
        <v>4356</v>
      </c>
      <c r="J88" t="s">
        <v>2459</v>
      </c>
    </row>
    <row r="89" spans="1:10" ht="15" customHeight="1">
      <c r="A89" s="25" t="s">
        <v>4278</v>
      </c>
      <c r="B89" s="25" t="s">
        <v>2193</v>
      </c>
      <c r="C89" s="25" t="s">
        <v>2202</v>
      </c>
      <c r="D89" s="25" t="s">
        <v>2849</v>
      </c>
      <c r="E89" s="25" t="s">
        <v>3625</v>
      </c>
      <c r="F89" s="25" t="s">
        <v>2202</v>
      </c>
      <c r="G89" s="304" t="s">
        <v>3645</v>
      </c>
      <c r="H89" s="196"/>
    </row>
    <row r="90" spans="1:10" ht="15" customHeight="1">
      <c r="A90" s="26" t="s">
        <v>4278</v>
      </c>
      <c r="B90" s="26" t="s">
        <v>2202</v>
      </c>
      <c r="C90" s="26" t="s">
        <v>3636</v>
      </c>
      <c r="D90" s="26" t="s">
        <v>2193</v>
      </c>
      <c r="E90" s="26" t="s">
        <v>2731</v>
      </c>
      <c r="F90" s="26" t="s">
        <v>2833</v>
      </c>
      <c r="G90" s="335" t="s">
        <v>4285</v>
      </c>
      <c r="H90" s="196"/>
    </row>
    <row r="91" spans="1:10" ht="15" customHeight="1">
      <c r="A91" s="21" t="s">
        <v>4278</v>
      </c>
      <c r="B91" s="21" t="s">
        <v>2833</v>
      </c>
      <c r="C91" s="21" t="s">
        <v>1661</v>
      </c>
      <c r="D91" s="21" t="s">
        <v>2833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8" t="s">
        <v>4384</v>
      </c>
    </row>
    <row r="96" spans="1:10" ht="15" customHeight="1">
      <c r="A96" s="25" t="s">
        <v>3639</v>
      </c>
      <c r="B96" s="322" t="s">
        <v>1907</v>
      </c>
      <c r="C96" s="391" t="s">
        <v>4385</v>
      </c>
    </row>
    <row r="97" spans="1:11" ht="15" customHeight="1">
      <c r="A97" s="25" t="s">
        <v>3646</v>
      </c>
      <c r="B97" s="304" t="s">
        <v>3645</v>
      </c>
    </row>
    <row r="98" spans="1:11" ht="15" customHeight="1">
      <c r="A98" s="25" t="s">
        <v>2849</v>
      </c>
      <c r="B98" s="335" t="s">
        <v>4286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501" t="s">
        <v>4357</v>
      </c>
      <c r="B101" s="502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1" t="s">
        <v>4386</v>
      </c>
    </row>
    <row r="103" spans="1:11" ht="15" customHeight="1">
      <c r="A103" s="25" t="s">
        <v>162</v>
      </c>
      <c r="B103" s="25" t="s">
        <v>3647</v>
      </c>
      <c r="C103" s="25" t="s">
        <v>1</v>
      </c>
      <c r="D103" s="25" t="s">
        <v>2718</v>
      </c>
      <c r="E103" s="25" t="s">
        <v>2717</v>
      </c>
      <c r="F103" s="25" t="s">
        <v>2717</v>
      </c>
      <c r="G103" s="304" t="s">
        <v>3645</v>
      </c>
    </row>
    <row r="104" spans="1:11" ht="15" customHeight="1">
      <c r="A104" s="26" t="s">
        <v>668</v>
      </c>
      <c r="B104" s="26" t="s">
        <v>2716</v>
      </c>
      <c r="C104" s="25" t="s">
        <v>1658</v>
      </c>
      <c r="D104" s="26" t="s">
        <v>2195</v>
      </c>
      <c r="E104" s="26" t="s">
        <v>180</v>
      </c>
      <c r="F104" s="26" t="s">
        <v>3630</v>
      </c>
      <c r="G104" s="335" t="s">
        <v>4287</v>
      </c>
    </row>
    <row r="105" spans="1:11" ht="15" customHeight="1">
      <c r="A105" s="21" t="s">
        <v>3649</v>
      </c>
      <c r="B105" s="26" t="s">
        <v>2193</v>
      </c>
      <c r="C105" s="25" t="s">
        <v>3642</v>
      </c>
      <c r="D105" s="21" t="s">
        <v>3641</v>
      </c>
      <c r="E105" s="21" t="s">
        <v>3630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2833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4199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1" t="s">
        <v>4387</v>
      </c>
    </row>
    <row r="110" spans="1:11" ht="15" customHeight="1">
      <c r="A110" s="25" t="s">
        <v>2193</v>
      </c>
      <c r="B110" s="25" t="s">
        <v>3626</v>
      </c>
      <c r="C110" s="25" t="s">
        <v>700</v>
      </c>
      <c r="D110" s="25" t="s">
        <v>3629</v>
      </c>
      <c r="E110" s="304" t="s">
        <v>3645</v>
      </c>
    </row>
    <row r="111" spans="1:11" ht="15" customHeight="1">
      <c r="A111" s="26" t="s">
        <v>2726</v>
      </c>
      <c r="B111" s="26" t="s">
        <v>3629</v>
      </c>
      <c r="C111" s="26" t="s">
        <v>2718</v>
      </c>
      <c r="D111" s="26" t="s">
        <v>3689</v>
      </c>
      <c r="E111" s="335" t="s">
        <v>4288</v>
      </c>
    </row>
    <row r="112" spans="1:11" ht="15" customHeight="1">
      <c r="A112" s="21" t="s">
        <v>2849</v>
      </c>
      <c r="B112" s="191" t="s">
        <v>3624</v>
      </c>
      <c r="C112" s="21" t="s">
        <v>2726</v>
      </c>
      <c r="D112" s="21" t="s">
        <v>2726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4358</v>
      </c>
      <c r="C115" s="254"/>
      <c r="D115" s="254" t="s">
        <v>2459</v>
      </c>
      <c r="E115" s="254"/>
      <c r="F115" s="110"/>
    </row>
    <row r="116" spans="1:6" ht="15" customHeight="1">
      <c r="A116" s="25" t="s">
        <v>3624</v>
      </c>
      <c r="B116" s="322" t="s">
        <v>1907</v>
      </c>
      <c r="C116" s="391" t="s">
        <v>4388</v>
      </c>
    </row>
    <row r="117" spans="1:6" ht="15" customHeight="1">
      <c r="A117" s="26" t="s">
        <v>2725</v>
      </c>
      <c r="B117" s="304" t="s">
        <v>3645</v>
      </c>
      <c r="C117" s="196"/>
      <c r="F117" s="3"/>
    </row>
    <row r="118" spans="1:6" ht="15" customHeight="1">
      <c r="A118" s="21" t="s">
        <v>2325</v>
      </c>
      <c r="B118" s="335" t="s">
        <v>4289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4379</v>
      </c>
      <c r="F121" s="1"/>
    </row>
    <row r="122" spans="1:6" ht="15" customHeight="1">
      <c r="A122" s="25" t="s">
        <v>2202</v>
      </c>
      <c r="B122" s="322" t="s">
        <v>1907</v>
      </c>
      <c r="C122" s="391" t="s">
        <v>4389</v>
      </c>
      <c r="D122" s="254"/>
      <c r="E122" s="254"/>
      <c r="F122" s="110"/>
    </row>
    <row r="123" spans="1:6" ht="15" customHeight="1">
      <c r="A123" s="26" t="s">
        <v>2203</v>
      </c>
      <c r="B123" s="304" t="s">
        <v>3645</v>
      </c>
      <c r="C123" s="196"/>
    </row>
    <row r="124" spans="1:6" ht="15" customHeight="1">
      <c r="A124" s="21" t="s">
        <v>2719</v>
      </c>
      <c r="B124" s="335" t="s">
        <v>4290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8" t="s">
        <v>4383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1" t="s">
        <v>4390</v>
      </c>
      <c r="F127" s="3"/>
    </row>
    <row r="128" spans="1:6" ht="15" customHeight="1">
      <c r="A128" s="26" t="s">
        <v>658</v>
      </c>
      <c r="B128" s="304" t="s">
        <v>3645</v>
      </c>
      <c r="C128" s="196"/>
      <c r="F128" s="3"/>
    </row>
    <row r="129" spans="1:7" ht="15" customHeight="1">
      <c r="A129" s="21" t="s">
        <v>669</v>
      </c>
      <c r="B129" s="335" t="s">
        <v>4392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4359</v>
      </c>
    </row>
    <row r="132" spans="1:7" ht="15" customHeight="1">
      <c r="A132" s="25" t="s">
        <v>153</v>
      </c>
      <c r="B132" s="322" t="s">
        <v>1907</v>
      </c>
      <c r="C132" s="391" t="s">
        <v>4391</v>
      </c>
    </row>
    <row r="133" spans="1:7" ht="15" customHeight="1">
      <c r="A133" s="26" t="s">
        <v>3652</v>
      </c>
      <c r="B133" s="304" t="s">
        <v>3645</v>
      </c>
      <c r="C133" s="196"/>
    </row>
    <row r="134" spans="1:7" ht="15" customHeight="1">
      <c r="A134" s="21" t="s">
        <v>694</v>
      </c>
      <c r="B134" s="335" t="s">
        <v>4393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4360</v>
      </c>
    </row>
    <row r="138" spans="1:7" ht="15" customHeight="1">
      <c r="A138" s="25" t="s">
        <v>1344</v>
      </c>
      <c r="B138" s="322" t="s">
        <v>1907</v>
      </c>
      <c r="C138" s="391" t="s">
        <v>4436</v>
      </c>
    </row>
    <row r="139" spans="1:7" ht="15" customHeight="1">
      <c r="A139" s="26" t="s">
        <v>3638</v>
      </c>
      <c r="B139" s="304" t="s">
        <v>3645</v>
      </c>
      <c r="C139" s="196"/>
    </row>
    <row r="140" spans="1:7" ht="15" customHeight="1">
      <c r="A140" s="21" t="s">
        <v>3143</v>
      </c>
      <c r="B140" s="335" t="s">
        <v>4443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9" t="s">
        <v>4361</v>
      </c>
      <c r="B142" s="1"/>
    </row>
    <row r="143" spans="1:7" ht="15" customHeight="1">
      <c r="A143" s="25" t="s">
        <v>633</v>
      </c>
      <c r="B143" s="322" t="s">
        <v>1907</v>
      </c>
      <c r="C143" s="391" t="s">
        <v>4437</v>
      </c>
    </row>
    <row r="144" spans="1:7" ht="15" customHeight="1">
      <c r="A144" s="26" t="s">
        <v>704</v>
      </c>
      <c r="B144" s="304" t="s">
        <v>3645</v>
      </c>
      <c r="G144" t="s">
        <v>2459</v>
      </c>
    </row>
    <row r="145" spans="1:8" ht="15" customHeight="1">
      <c r="A145" s="21" t="s">
        <v>1665</v>
      </c>
      <c r="B145" s="335" t="s">
        <v>4444</v>
      </c>
      <c r="F145" s="321"/>
    </row>
    <row r="146" spans="1:8" ht="15" customHeight="1"/>
    <row r="147" spans="1:8" ht="15" customHeight="1">
      <c r="A147" s="500" t="s">
        <v>4362</v>
      </c>
      <c r="B147" s="500"/>
      <c r="C147" s="414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1" t="s">
        <v>4439</v>
      </c>
    </row>
    <row r="149" spans="1:8" ht="15" customHeight="1">
      <c r="A149" s="25" t="s">
        <v>1654</v>
      </c>
      <c r="B149" s="25" t="s">
        <v>23</v>
      </c>
      <c r="C149" s="25" t="s">
        <v>4434</v>
      </c>
      <c r="D149" s="25" t="s">
        <v>3689</v>
      </c>
      <c r="E149" s="25" t="s">
        <v>1657</v>
      </c>
      <c r="F149" s="25" t="s">
        <v>3627</v>
      </c>
      <c r="G149" s="304" t="s">
        <v>3645</v>
      </c>
    </row>
    <row r="150" spans="1:8" ht="15" customHeight="1">
      <c r="A150" s="26" t="s">
        <v>639</v>
      </c>
      <c r="B150" s="26" t="s">
        <v>2833</v>
      </c>
      <c r="C150" s="26" t="s">
        <v>2197</v>
      </c>
      <c r="D150" s="26" t="s">
        <v>2198</v>
      </c>
      <c r="E150" s="25" t="s">
        <v>1337</v>
      </c>
      <c r="F150" s="26" t="s">
        <v>4438</v>
      </c>
      <c r="G150" s="335" t="s">
        <v>4445</v>
      </c>
    </row>
    <row r="151" spans="1:8" ht="15" customHeight="1">
      <c r="A151" s="21" t="s">
        <v>3627</v>
      </c>
      <c r="B151" s="21" t="s">
        <v>3627</v>
      </c>
      <c r="C151" s="21" t="s">
        <v>4438</v>
      </c>
      <c r="D151" s="21" t="s">
        <v>3640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500" t="s">
        <v>4363</v>
      </c>
      <c r="B153" s="414"/>
      <c r="C153" s="414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1" t="s">
        <v>4440</v>
      </c>
    </row>
    <row r="155" spans="1:8" ht="15" customHeight="1">
      <c r="A155" s="25" t="s">
        <v>4278</v>
      </c>
      <c r="B155" s="25" t="s">
        <v>704</v>
      </c>
      <c r="C155" s="25" t="s">
        <v>694</v>
      </c>
      <c r="D155" s="25" t="s">
        <v>2725</v>
      </c>
      <c r="E155" s="25" t="s">
        <v>658</v>
      </c>
      <c r="F155" s="25" t="s">
        <v>704</v>
      </c>
      <c r="G155" s="304" t="s">
        <v>3645</v>
      </c>
    </row>
    <row r="156" spans="1:8" ht="15" customHeight="1">
      <c r="A156" s="26" t="s">
        <v>4278</v>
      </c>
      <c r="B156" s="26" t="s">
        <v>15</v>
      </c>
      <c r="C156" s="26" t="s">
        <v>3644</v>
      </c>
      <c r="D156" s="26" t="s">
        <v>153</v>
      </c>
      <c r="E156" s="26" t="s">
        <v>11</v>
      </c>
      <c r="F156" s="26" t="s">
        <v>15</v>
      </c>
      <c r="G156" s="335" t="s">
        <v>4446</v>
      </c>
    </row>
    <row r="157" spans="1:8" ht="15" customHeight="1">
      <c r="A157" s="21" t="s">
        <v>4278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4364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1" t="s">
        <v>4441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3645</v>
      </c>
    </row>
    <row r="162" spans="1:10" ht="15" customHeight="1">
      <c r="A162" s="26" t="s">
        <v>633</v>
      </c>
      <c r="B162" s="26" t="s">
        <v>639</v>
      </c>
      <c r="C162" s="26" t="s">
        <v>2716</v>
      </c>
      <c r="D162" s="335" t="s">
        <v>4447</v>
      </c>
      <c r="F162" s="321"/>
    </row>
    <row r="163" spans="1:10" ht="15" customHeight="1">
      <c r="A163" s="21" t="s">
        <v>1343</v>
      </c>
      <c r="B163" s="21" t="s">
        <v>3630</v>
      </c>
      <c r="C163" s="21" t="s">
        <v>682</v>
      </c>
      <c r="D163" s="3"/>
      <c r="F163" s="321"/>
    </row>
    <row r="164" spans="1:10" ht="15" customHeight="1">
      <c r="A164" s="21"/>
      <c r="B164" s="21" t="s">
        <v>2734</v>
      </c>
      <c r="C164" s="21"/>
      <c r="D164" s="3"/>
      <c r="F164" s="321"/>
    </row>
    <row r="165" spans="1:10" ht="15" customHeight="1">
      <c r="A165" s="21"/>
      <c r="B165" s="21" t="s">
        <v>2727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3645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2730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2729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500" t="s">
        <v>4629</v>
      </c>
      <c r="B175" s="414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1" t="s">
        <v>4442</v>
      </c>
    </row>
    <row r="177" spans="1:11" ht="15" customHeight="1">
      <c r="A177" s="25" t="s">
        <v>154</v>
      </c>
      <c r="B177" s="25" t="s">
        <v>1346</v>
      </c>
      <c r="C177" s="25" t="s">
        <v>3637</v>
      </c>
      <c r="D177" s="25" t="s">
        <v>700</v>
      </c>
      <c r="E177" s="25" t="s">
        <v>3649</v>
      </c>
      <c r="F177" s="25" t="s">
        <v>2721</v>
      </c>
      <c r="G177" s="25" t="s">
        <v>2727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2731</v>
      </c>
      <c r="E178" s="26" t="s">
        <v>2726</v>
      </c>
      <c r="F178" s="26" t="s">
        <v>2200</v>
      </c>
      <c r="G178" s="26" t="s">
        <v>2733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2721</v>
      </c>
      <c r="B179" s="21" t="s">
        <v>682</v>
      </c>
      <c r="C179" s="21" t="s">
        <v>2714</v>
      </c>
      <c r="D179" s="21" t="s">
        <v>668</v>
      </c>
      <c r="E179" s="21" t="s">
        <v>2735</v>
      </c>
      <c r="F179" s="21" t="s">
        <v>654</v>
      </c>
      <c r="G179" s="21" t="s">
        <v>2721</v>
      </c>
      <c r="H179" s="21" t="s">
        <v>2721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8" t="s">
        <v>4365</v>
      </c>
    </row>
    <row r="183" spans="1:11" ht="15" customHeight="1">
      <c r="A183" s="25" t="s">
        <v>1661</v>
      </c>
      <c r="B183" s="322" t="s">
        <v>1907</v>
      </c>
      <c r="C183" s="391" t="s">
        <v>4484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4283</v>
      </c>
      <c r="F185" s="18"/>
    </row>
    <row r="186" spans="1:11" ht="15" customHeight="1">
      <c r="D186" t="s">
        <v>2459</v>
      </c>
    </row>
    <row r="187" spans="1:11" ht="15" customHeight="1">
      <c r="A187" s="378" t="s">
        <v>4366</v>
      </c>
      <c r="D187" t="s">
        <v>2459</v>
      </c>
    </row>
    <row r="188" spans="1:11" ht="15" customHeight="1">
      <c r="A188" s="25" t="s">
        <v>4482</v>
      </c>
      <c r="B188" s="322" t="s">
        <v>1907</v>
      </c>
      <c r="C188" s="391" t="s">
        <v>4485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4284</v>
      </c>
      <c r="F190" s="18"/>
    </row>
    <row r="191" spans="1:11" ht="15" customHeight="1">
      <c r="K191" t="s">
        <v>2459</v>
      </c>
    </row>
    <row r="192" spans="1:11" ht="15" customHeight="1">
      <c r="A192" s="501" t="s">
        <v>4367</v>
      </c>
      <c r="B192" s="414"/>
    </row>
    <row r="193" spans="1:11" ht="15" customHeight="1">
      <c r="A193" s="25" t="s">
        <v>2731</v>
      </c>
      <c r="B193" s="322" t="s">
        <v>1907</v>
      </c>
      <c r="C193" s="391" t="s">
        <v>4486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3689</v>
      </c>
      <c r="B195" s="335" t="s">
        <v>4285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8" t="s">
        <v>4368</v>
      </c>
    </row>
    <row r="198" spans="1:11" ht="15" customHeight="1">
      <c r="A198" s="254" t="s">
        <v>4435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1" t="s">
        <v>4487</v>
      </c>
    </row>
    <row r="199" spans="1:11" ht="15" customHeight="1">
      <c r="A199" s="25" t="s">
        <v>3628</v>
      </c>
      <c r="B199" s="25" t="s">
        <v>1343</v>
      </c>
      <c r="C199" s="25" t="s">
        <v>3625</v>
      </c>
      <c r="D199" s="25" t="s">
        <v>1343</v>
      </c>
      <c r="E199" s="25" t="s">
        <v>1343</v>
      </c>
      <c r="F199" s="25" t="s">
        <v>4278</v>
      </c>
      <c r="G199" s="25" t="s">
        <v>1343</v>
      </c>
      <c r="H199" s="25" t="s">
        <v>4278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4278</v>
      </c>
      <c r="G200" s="26" t="s">
        <v>162</v>
      </c>
      <c r="H200" s="26" t="s">
        <v>4278</v>
      </c>
      <c r="I200" s="26" t="s">
        <v>153</v>
      </c>
      <c r="J200" s="335" t="s">
        <v>4286</v>
      </c>
    </row>
    <row r="201" spans="1:11" ht="15" customHeight="1">
      <c r="A201" s="21" t="s">
        <v>3634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4278</v>
      </c>
      <c r="G201" s="21" t="s">
        <v>2716</v>
      </c>
      <c r="H201" s="21" t="s">
        <v>4278</v>
      </c>
      <c r="I201" s="21" t="s">
        <v>1665</v>
      </c>
      <c r="J201" s="3"/>
    </row>
    <row r="202" spans="1:11" ht="15" customHeight="1">
      <c r="A202" s="21" t="s">
        <v>3643</v>
      </c>
      <c r="B202" s="21" t="s">
        <v>1654</v>
      </c>
      <c r="C202" s="26" t="s">
        <v>3641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3650</v>
      </c>
      <c r="B204" s="21" t="s">
        <v>2459</v>
      </c>
      <c r="C204" s="26" t="s">
        <v>2735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8" t="s">
        <v>4369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1" t="s">
        <v>4488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3442</v>
      </c>
      <c r="E208" s="25" t="s">
        <v>1657</v>
      </c>
      <c r="F208" s="25" t="s">
        <v>3636</v>
      </c>
      <c r="G208" s="304" t="s">
        <v>4525</v>
      </c>
    </row>
    <row r="209" spans="1:10" ht="15" customHeight="1">
      <c r="A209" s="25" t="s">
        <v>3645</v>
      </c>
      <c r="B209" s="26" t="s">
        <v>700</v>
      </c>
      <c r="C209" s="26" t="s">
        <v>3625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3645</v>
      </c>
      <c r="C210" s="26" t="s">
        <v>3628</v>
      </c>
      <c r="D210" s="21" t="s">
        <v>3625</v>
      </c>
      <c r="E210" s="26" t="s">
        <v>3645</v>
      </c>
      <c r="F210" s="21" t="s">
        <v>1657</v>
      </c>
      <c r="G210" s="1"/>
    </row>
    <row r="211" spans="1:10" ht="15" customHeight="1">
      <c r="A211" s="21" t="s">
        <v>3648</v>
      </c>
      <c r="B211" s="21"/>
      <c r="C211" s="26" t="s">
        <v>17</v>
      </c>
      <c r="D211" s="21" t="s">
        <v>3628</v>
      </c>
      <c r="E211" s="21"/>
      <c r="F211" s="21"/>
      <c r="G211" s="1"/>
    </row>
    <row r="212" spans="1:10" ht="15" customHeight="1">
      <c r="A212" s="38"/>
      <c r="C212" s="26" t="s">
        <v>4483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500" t="s">
        <v>4630</v>
      </c>
      <c r="B215" s="414"/>
    </row>
    <row r="216" spans="1:10" ht="15" customHeight="1">
      <c r="A216" s="25" t="s">
        <v>2731</v>
      </c>
      <c r="B216" s="322" t="s">
        <v>1907</v>
      </c>
      <c r="C216" s="391" t="s">
        <v>4489</v>
      </c>
      <c r="D216" t="s">
        <v>2459</v>
      </c>
      <c r="F216" s="18"/>
    </row>
    <row r="217" spans="1:10" ht="15" customHeight="1">
      <c r="A217" s="26" t="s">
        <v>2735</v>
      </c>
      <c r="B217" s="304" t="s">
        <v>3645</v>
      </c>
    </row>
    <row r="218" spans="1:10" ht="15" customHeight="1">
      <c r="A218" s="21" t="s">
        <v>3634</v>
      </c>
      <c r="B218" s="335" t="s">
        <v>4526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31" t="s">
        <v>4478</v>
      </c>
    </row>
    <row r="222" spans="1:10" ht="15" customHeight="1">
      <c r="A222" s="25" t="s">
        <v>2735</v>
      </c>
      <c r="B222" s="322" t="s">
        <v>1907</v>
      </c>
      <c r="C222" s="391" t="s">
        <v>4541</v>
      </c>
      <c r="F222" s="321"/>
    </row>
    <row r="223" spans="1:10">
      <c r="A223" s="26" t="s">
        <v>153</v>
      </c>
      <c r="B223" s="304" t="s">
        <v>3645</v>
      </c>
    </row>
    <row r="224" spans="1:10">
      <c r="A224" s="21" t="s">
        <v>687</v>
      </c>
      <c r="B224" s="335" t="s">
        <v>4535</v>
      </c>
    </row>
    <row r="226" spans="1:3" ht="15" customHeight="1">
      <c r="A226" s="378" t="s">
        <v>4479</v>
      </c>
    </row>
    <row r="227" spans="1:3" ht="15" customHeight="1">
      <c r="A227" s="25" t="s">
        <v>1668</v>
      </c>
      <c r="B227" s="322" t="s">
        <v>1907</v>
      </c>
      <c r="C227" t="s">
        <v>4542</v>
      </c>
    </row>
    <row r="228" spans="1:3" ht="15" customHeight="1">
      <c r="A228" s="26" t="s">
        <v>2728</v>
      </c>
      <c r="B228" s="304" t="s">
        <v>654</v>
      </c>
    </row>
    <row r="229" spans="1:3" ht="15" customHeight="1">
      <c r="A229" s="21" t="s">
        <v>633</v>
      </c>
      <c r="B229" s="335" t="s">
        <v>4536</v>
      </c>
    </row>
    <row r="230" spans="1:3" ht="15" customHeight="1"/>
    <row r="231" spans="1:3" ht="15" customHeight="1">
      <c r="A231" s="24" t="s">
        <v>4480</v>
      </c>
    </row>
    <row r="232" spans="1:3" ht="15" customHeight="1">
      <c r="A232" s="25" t="s">
        <v>694</v>
      </c>
      <c r="B232" s="322" t="s">
        <v>1907</v>
      </c>
      <c r="C232" t="s">
        <v>4543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3636</v>
      </c>
      <c r="B234" s="335" t="s">
        <v>4537</v>
      </c>
    </row>
    <row r="235" spans="1:3" ht="15" customHeight="1"/>
    <row r="236" spans="1:3" ht="15" customHeight="1">
      <c r="A236" s="378" t="s">
        <v>4546</v>
      </c>
    </row>
    <row r="237" spans="1:3" ht="15" customHeight="1">
      <c r="A237" s="25" t="s">
        <v>2212</v>
      </c>
      <c r="B237" s="322" t="s">
        <v>1907</v>
      </c>
      <c r="C237" t="s">
        <v>4544</v>
      </c>
    </row>
    <row r="238" spans="1:3">
      <c r="A238" s="26" t="s">
        <v>1</v>
      </c>
      <c r="B238" s="304" t="s">
        <v>654</v>
      </c>
    </row>
    <row r="239" spans="1:3">
      <c r="A239" s="21" t="s">
        <v>2733</v>
      </c>
      <c r="B239" s="335" t="s">
        <v>4538</v>
      </c>
    </row>
    <row r="240" spans="1:3">
      <c r="A240" s="21" t="s">
        <v>2727</v>
      </c>
    </row>
    <row r="241" spans="1:11" ht="15" customHeight="1"/>
    <row r="242" spans="1:11" ht="15" customHeight="1">
      <c r="A242" s="501" t="s">
        <v>4631</v>
      </c>
      <c r="B242" s="414"/>
    </row>
    <row r="243" spans="1:11" ht="15" customHeight="1">
      <c r="A243" s="25" t="s">
        <v>3646</v>
      </c>
      <c r="B243" s="322" t="s">
        <v>1907</v>
      </c>
      <c r="C243" t="s">
        <v>4545</v>
      </c>
      <c r="F243" s="321"/>
    </row>
    <row r="244" spans="1:11" ht="15" customHeight="1">
      <c r="A244" s="26" t="s">
        <v>2849</v>
      </c>
      <c r="B244" s="304" t="s">
        <v>654</v>
      </c>
    </row>
    <row r="245" spans="1:11" ht="15" customHeight="1">
      <c r="A245" s="21" t="s">
        <v>3632</v>
      </c>
      <c r="B245" s="335" t="s">
        <v>4540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501" t="s">
        <v>4741</v>
      </c>
      <c r="B248" s="414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4558</v>
      </c>
    </row>
    <row r="250" spans="1:11" ht="15" customHeight="1">
      <c r="A250" s="25" t="s">
        <v>2731</v>
      </c>
      <c r="B250" s="25" t="s">
        <v>694</v>
      </c>
      <c r="C250" s="25" t="s">
        <v>4278</v>
      </c>
      <c r="D250" s="25" t="s">
        <v>1661</v>
      </c>
      <c r="E250" s="25" t="s">
        <v>180</v>
      </c>
      <c r="F250" s="25" t="s">
        <v>31</v>
      </c>
      <c r="G250" s="25" t="s">
        <v>3650</v>
      </c>
      <c r="H250" s="25" t="s">
        <v>2727</v>
      </c>
      <c r="I250" s="25" t="s">
        <v>2727</v>
      </c>
      <c r="J250" s="304" t="s">
        <v>4525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4278</v>
      </c>
      <c r="D251" s="26" t="s">
        <v>180</v>
      </c>
      <c r="E251" s="26" t="s">
        <v>31</v>
      </c>
      <c r="F251" s="26" t="s">
        <v>2716</v>
      </c>
      <c r="G251" s="26" t="s">
        <v>2727</v>
      </c>
      <c r="H251" s="26" t="s">
        <v>3646</v>
      </c>
      <c r="I251" s="26" t="s">
        <v>1661</v>
      </c>
      <c r="J251" s="335" t="s">
        <v>4576</v>
      </c>
    </row>
    <row r="252" spans="1:11" ht="15" customHeight="1">
      <c r="A252" s="21" t="s">
        <v>2718</v>
      </c>
      <c r="B252" s="26" t="s">
        <v>2726</v>
      </c>
      <c r="C252" s="21"/>
      <c r="D252" s="21" t="s">
        <v>3638</v>
      </c>
      <c r="E252" s="21" t="s">
        <v>1654</v>
      </c>
      <c r="F252" s="26" t="s">
        <v>2734</v>
      </c>
      <c r="G252" s="21" t="s">
        <v>3642</v>
      </c>
      <c r="H252" s="21" t="s">
        <v>2733</v>
      </c>
      <c r="I252" s="21" t="s">
        <v>31</v>
      </c>
    </row>
    <row r="253" spans="1:11" ht="15" customHeight="1">
      <c r="A253" s="199"/>
    </row>
    <row r="254" spans="1:11" ht="15" customHeight="1">
      <c r="A254" s="501" t="s">
        <v>4632</v>
      </c>
      <c r="B254" s="414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4559</v>
      </c>
      <c r="K255" s="254"/>
    </row>
    <row r="256" spans="1:11">
      <c r="A256" s="25" t="s">
        <v>3635</v>
      </c>
      <c r="B256" s="25" t="s">
        <v>668</v>
      </c>
      <c r="C256" s="25" t="s">
        <v>694</v>
      </c>
      <c r="D256" s="25" t="s">
        <v>2721</v>
      </c>
      <c r="E256" s="25" t="s">
        <v>1667</v>
      </c>
      <c r="F256" s="25" t="s">
        <v>2196</v>
      </c>
      <c r="G256" s="25" t="s">
        <v>700</v>
      </c>
      <c r="H256" s="25" t="s">
        <v>2724</v>
      </c>
      <c r="I256" s="304" t="s">
        <v>4525</v>
      </c>
    </row>
    <row r="257" spans="1:11">
      <c r="A257" s="26" t="s">
        <v>653</v>
      </c>
      <c r="B257" s="26" t="s">
        <v>3689</v>
      </c>
      <c r="C257" s="26" t="s">
        <v>2849</v>
      </c>
      <c r="D257" s="26" t="s">
        <v>2735</v>
      </c>
      <c r="E257" s="26" t="s">
        <v>3648</v>
      </c>
      <c r="F257" s="26" t="s">
        <v>2723</v>
      </c>
      <c r="G257" s="26" t="s">
        <v>2731</v>
      </c>
      <c r="H257" s="26" t="s">
        <v>2723</v>
      </c>
      <c r="I257" s="335" t="s">
        <v>4577</v>
      </c>
    </row>
    <row r="258" spans="1:11">
      <c r="A258" s="21" t="s">
        <v>2723</v>
      </c>
      <c r="B258" s="21" t="s">
        <v>37</v>
      </c>
      <c r="C258" s="21" t="s">
        <v>23</v>
      </c>
      <c r="D258" s="21" t="s">
        <v>694</v>
      </c>
      <c r="E258" s="21" t="s">
        <v>3645</v>
      </c>
      <c r="F258" s="21" t="s">
        <v>683</v>
      </c>
      <c r="G258" s="21" t="s">
        <v>2726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501" t="s">
        <v>4599</v>
      </c>
      <c r="B261" s="414"/>
      <c r="F261" s="18"/>
    </row>
    <row r="262" spans="1:11" ht="15" customHeight="1">
      <c r="A262" s="25" t="s">
        <v>694</v>
      </c>
      <c r="B262" s="322" t="s">
        <v>1907</v>
      </c>
      <c r="C262" t="s">
        <v>4605</v>
      </c>
    </row>
    <row r="263" spans="1:11" ht="15" customHeight="1">
      <c r="A263" s="26" t="s">
        <v>668</v>
      </c>
      <c r="B263" s="304" t="s">
        <v>4525</v>
      </c>
      <c r="K263" t="s">
        <v>2459</v>
      </c>
    </row>
    <row r="264" spans="1:11" ht="15" customHeight="1">
      <c r="A264" s="21" t="s">
        <v>1671</v>
      </c>
      <c r="B264" s="335" t="s">
        <v>4612</v>
      </c>
      <c r="F264" s="321"/>
    </row>
    <row r="265" spans="1:11" ht="15" customHeight="1">
      <c r="A265" s="21" t="s">
        <v>1690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8" t="s">
        <v>4739</v>
      </c>
      <c r="F267" s="18"/>
    </row>
    <row r="268" spans="1:11" ht="15" customHeight="1">
      <c r="A268" s="25" t="s">
        <v>2709</v>
      </c>
      <c r="B268" s="322" t="s">
        <v>1907</v>
      </c>
      <c r="C268" t="s">
        <v>4606</v>
      </c>
    </row>
    <row r="269" spans="1:11" ht="15" customHeight="1">
      <c r="A269" s="26" t="s">
        <v>180</v>
      </c>
      <c r="B269" s="304" t="s">
        <v>4525</v>
      </c>
    </row>
    <row r="270" spans="1:11" ht="15" customHeight="1">
      <c r="A270" s="21" t="s">
        <v>1337</v>
      </c>
      <c r="B270" s="335" t="s">
        <v>4613</v>
      </c>
      <c r="F270" s="321"/>
    </row>
    <row r="271" spans="1:11" ht="15" customHeight="1"/>
    <row r="272" spans="1:11" ht="15" customHeight="1">
      <c r="A272" s="378" t="s">
        <v>4740</v>
      </c>
      <c r="F272" s="18"/>
    </row>
    <row r="273" spans="1:10" ht="15" customHeight="1">
      <c r="A273" s="25" t="s">
        <v>2720</v>
      </c>
      <c r="B273" s="322" t="s">
        <v>1907</v>
      </c>
      <c r="C273" t="s">
        <v>4607</v>
      </c>
    </row>
    <row r="274" spans="1:10" ht="15" customHeight="1">
      <c r="A274" s="26" t="s">
        <v>2220</v>
      </c>
      <c r="B274" s="304" t="s">
        <v>4525</v>
      </c>
    </row>
    <row r="275" spans="1:10" ht="15" customHeight="1">
      <c r="A275" s="21" t="s">
        <v>3634</v>
      </c>
      <c r="B275" s="335" t="s">
        <v>4614</v>
      </c>
      <c r="I275" t="s">
        <v>2459</v>
      </c>
    </row>
    <row r="276" spans="1:10" ht="15" customHeight="1"/>
    <row r="277" spans="1:10" ht="15" customHeight="1">
      <c r="A277" s="378" t="s">
        <v>4600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4608</v>
      </c>
    </row>
    <row r="279" spans="1:10" ht="15" customHeight="1">
      <c r="A279" s="25" t="s">
        <v>2726</v>
      </c>
      <c r="B279" s="25" t="s">
        <v>4278</v>
      </c>
      <c r="C279" s="25" t="s">
        <v>4278</v>
      </c>
      <c r="D279" s="25" t="s">
        <v>3625</v>
      </c>
      <c r="E279" s="25" t="s">
        <v>2726</v>
      </c>
      <c r="F279" s="25" t="s">
        <v>1343</v>
      </c>
      <c r="G279" s="304" t="s">
        <v>4525</v>
      </c>
    </row>
    <row r="280" spans="1:10" ht="15" customHeight="1">
      <c r="A280" s="26" t="s">
        <v>3652</v>
      </c>
      <c r="B280" s="26" t="s">
        <v>4278</v>
      </c>
      <c r="C280" s="26" t="s">
        <v>4278</v>
      </c>
      <c r="D280" s="26" t="s">
        <v>1343</v>
      </c>
      <c r="E280" s="26" t="s">
        <v>3652</v>
      </c>
      <c r="F280" s="26" t="s">
        <v>2726</v>
      </c>
      <c r="G280" s="335" t="s">
        <v>4615</v>
      </c>
      <c r="J280" t="s">
        <v>2459</v>
      </c>
    </row>
    <row r="281" spans="1:10" ht="15" customHeight="1">
      <c r="A281" s="21" t="s">
        <v>3625</v>
      </c>
      <c r="B281" s="21" t="s">
        <v>4278</v>
      </c>
      <c r="C281" s="21" t="s">
        <v>4278</v>
      </c>
      <c r="D281" s="26" t="s">
        <v>675</v>
      </c>
      <c r="E281" s="21" t="s">
        <v>3641</v>
      </c>
      <c r="F281" s="21" t="s">
        <v>3652</v>
      </c>
    </row>
    <row r="282" spans="1:10" ht="15" customHeight="1">
      <c r="A282" s="21"/>
      <c r="B282" s="21"/>
      <c r="C282" s="21"/>
      <c r="D282" s="26" t="s">
        <v>3641</v>
      </c>
      <c r="E282" s="21"/>
      <c r="F282" s="21"/>
    </row>
    <row r="283" spans="1:10" ht="15" customHeight="1">
      <c r="A283" s="21"/>
      <c r="B283" s="21"/>
      <c r="C283" s="21"/>
      <c r="D283" s="26" t="s">
        <v>2195</v>
      </c>
      <c r="E283" s="21"/>
      <c r="F283" s="21"/>
    </row>
    <row r="284" spans="1:10" ht="15" customHeight="1">
      <c r="A284" s="21"/>
      <c r="B284" s="21"/>
      <c r="C284" s="21"/>
      <c r="D284" s="26" t="s">
        <v>2735</v>
      </c>
      <c r="E284" s="21"/>
      <c r="F284" s="21"/>
    </row>
    <row r="285" spans="1:10" ht="15" customHeight="1">
      <c r="F285" s="18"/>
    </row>
    <row r="286" spans="1:10" ht="15" customHeight="1">
      <c r="A286" s="501" t="s">
        <v>4601</v>
      </c>
      <c r="B286" s="414"/>
    </row>
    <row r="287" spans="1:10" ht="15" customHeight="1">
      <c r="A287" s="25" t="s">
        <v>3626</v>
      </c>
      <c r="B287" s="322" t="s">
        <v>1907</v>
      </c>
      <c r="C287" t="s">
        <v>4609</v>
      </c>
    </row>
    <row r="288" spans="1:10" ht="15" customHeight="1">
      <c r="A288" s="26" t="s">
        <v>1671</v>
      </c>
      <c r="B288" s="304" t="s">
        <v>4525</v>
      </c>
      <c r="F288" s="321"/>
    </row>
    <row r="289" spans="1:10" ht="15" customHeight="1">
      <c r="A289" s="21" t="s">
        <v>3642</v>
      </c>
      <c r="B289" s="335" t="s">
        <v>4616</v>
      </c>
    </row>
    <row r="290" spans="1:10" ht="15" customHeight="1">
      <c r="F290" s="18"/>
    </row>
    <row r="291" spans="1:10" ht="15" customHeight="1">
      <c r="A291" s="378" t="s">
        <v>4602</v>
      </c>
    </row>
    <row r="292" spans="1:10" ht="15" customHeight="1">
      <c r="A292" s="25" t="s">
        <v>2726</v>
      </c>
      <c r="B292" s="322" t="s">
        <v>1907</v>
      </c>
      <c r="C292" t="s">
        <v>4610</v>
      </c>
    </row>
    <row r="293" spans="1:10" ht="15" customHeight="1">
      <c r="A293" s="26" t="s">
        <v>3632</v>
      </c>
      <c r="B293" s="304" t="s">
        <v>4525</v>
      </c>
      <c r="F293" s="321"/>
    </row>
    <row r="294" spans="1:10" ht="15" customHeight="1">
      <c r="A294" s="26" t="s">
        <v>2193</v>
      </c>
      <c r="B294" s="335" t="s">
        <v>4617</v>
      </c>
    </row>
    <row r="295" spans="1:10" ht="15" customHeight="1">
      <c r="F295" s="18"/>
    </row>
    <row r="296" spans="1:10" ht="15" customHeight="1">
      <c r="A296" s="501" t="s">
        <v>4633</v>
      </c>
      <c r="B296" s="414"/>
    </row>
    <row r="297" spans="1:10" ht="15" customHeight="1">
      <c r="A297" s="25" t="s">
        <v>700</v>
      </c>
      <c r="B297" s="322" t="s">
        <v>1907</v>
      </c>
      <c r="C297" t="s">
        <v>4611</v>
      </c>
      <c r="D297" t="s">
        <v>2459</v>
      </c>
    </row>
    <row r="298" spans="1:10" ht="15" customHeight="1">
      <c r="A298" s="26" t="s">
        <v>3634</v>
      </c>
      <c r="B298" s="304" t="s">
        <v>4525</v>
      </c>
      <c r="F298" s="321" t="s">
        <v>2459</v>
      </c>
    </row>
    <row r="299" spans="1:10" ht="15" customHeight="1">
      <c r="A299" s="21" t="s">
        <v>153</v>
      </c>
      <c r="B299" s="335" t="s">
        <v>4618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9" t="s">
        <v>4659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4666</v>
      </c>
    </row>
    <row r="304" spans="1:10">
      <c r="A304" s="25" t="s">
        <v>2217</v>
      </c>
      <c r="B304" s="25" t="s">
        <v>4278</v>
      </c>
      <c r="C304" s="25" t="s">
        <v>4278</v>
      </c>
      <c r="D304" s="25" t="s">
        <v>4278</v>
      </c>
      <c r="E304" s="25" t="s">
        <v>4278</v>
      </c>
      <c r="F304" s="25" t="s">
        <v>4278</v>
      </c>
      <c r="G304" s="25" t="s">
        <v>2217</v>
      </c>
      <c r="H304" s="304" t="s">
        <v>4525</v>
      </c>
    </row>
    <row r="305" spans="1:8">
      <c r="A305" s="26" t="s">
        <v>2209</v>
      </c>
      <c r="B305" s="26" t="s">
        <v>4278</v>
      </c>
      <c r="C305" s="26" t="s">
        <v>4278</v>
      </c>
      <c r="D305" s="26" t="s">
        <v>4278</v>
      </c>
      <c r="E305" s="26" t="s">
        <v>4278</v>
      </c>
      <c r="F305" s="26" t="s">
        <v>4278</v>
      </c>
      <c r="G305" s="26" t="s">
        <v>2209</v>
      </c>
      <c r="H305" s="335" t="s">
        <v>4660</v>
      </c>
    </row>
    <row r="306" spans="1:8">
      <c r="A306" s="26" t="s">
        <v>2734</v>
      </c>
      <c r="B306" s="21" t="s">
        <v>4278</v>
      </c>
      <c r="C306" s="21" t="s">
        <v>4278</v>
      </c>
      <c r="D306" s="21" t="s">
        <v>4278</v>
      </c>
      <c r="E306" s="21" t="s">
        <v>4278</v>
      </c>
      <c r="F306" s="21" t="s">
        <v>4278</v>
      </c>
      <c r="G306" s="26" t="s">
        <v>2734</v>
      </c>
    </row>
    <row r="308" spans="1:8" ht="15" customHeight="1">
      <c r="A308" s="378" t="s">
        <v>4603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4667</v>
      </c>
    </row>
    <row r="310" spans="1:8" ht="15" customHeight="1">
      <c r="A310" s="25" t="s">
        <v>153</v>
      </c>
      <c r="B310" s="25" t="s">
        <v>2714</v>
      </c>
      <c r="C310" s="25" t="s">
        <v>3637</v>
      </c>
      <c r="D310" s="25" t="s">
        <v>180</v>
      </c>
      <c r="E310" s="25" t="s">
        <v>704</v>
      </c>
      <c r="F310" s="25" t="s">
        <v>1668</v>
      </c>
      <c r="G310" s="304" t="s">
        <v>4525</v>
      </c>
    </row>
    <row r="311" spans="1:8" ht="15" customHeight="1">
      <c r="A311" s="26" t="s">
        <v>2212</v>
      </c>
      <c r="B311" s="26" t="s">
        <v>3642</v>
      </c>
      <c r="C311" s="26" t="s">
        <v>2733</v>
      </c>
      <c r="D311" s="26" t="s">
        <v>1661</v>
      </c>
      <c r="E311" s="26" t="s">
        <v>15</v>
      </c>
      <c r="F311" s="26" t="s">
        <v>3637</v>
      </c>
      <c r="G311" s="335" t="s">
        <v>4661</v>
      </c>
    </row>
    <row r="312" spans="1:8" ht="15" customHeight="1">
      <c r="A312" s="21" t="s">
        <v>23</v>
      </c>
      <c r="B312" s="21" t="s">
        <v>658</v>
      </c>
      <c r="C312" s="21" t="s">
        <v>2727</v>
      </c>
      <c r="D312" s="21" t="s">
        <v>3637</v>
      </c>
      <c r="E312" s="26" t="s">
        <v>1656</v>
      </c>
      <c r="F312" s="21" t="s">
        <v>1661</v>
      </c>
    </row>
    <row r="313" spans="1:8" ht="15" customHeight="1">
      <c r="A313" s="21"/>
      <c r="B313" s="21" t="s">
        <v>2719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8" t="s">
        <v>4604</v>
      </c>
      <c r="F315" s="321"/>
    </row>
    <row r="316" spans="1:8" ht="15" customHeight="1">
      <c r="A316" s="25" t="s">
        <v>675</v>
      </c>
      <c r="B316" s="322" t="s">
        <v>1907</v>
      </c>
      <c r="C316" t="s">
        <v>4668</v>
      </c>
    </row>
    <row r="317" spans="1:8" ht="15" customHeight="1">
      <c r="A317" s="26" t="s">
        <v>3648</v>
      </c>
      <c r="B317" s="304" t="s">
        <v>4525</v>
      </c>
      <c r="F317" s="18"/>
    </row>
    <row r="318" spans="1:8" ht="15" customHeight="1">
      <c r="A318" s="26" t="s">
        <v>2734</v>
      </c>
      <c r="B318" s="335" t="s">
        <v>4662</v>
      </c>
      <c r="F318" s="18"/>
    </row>
    <row r="319" spans="1:8" ht="15" customHeight="1">
      <c r="A319" s="26" t="s">
        <v>2195</v>
      </c>
      <c r="F319" s="18"/>
    </row>
    <row r="320" spans="1:8" ht="15" customHeight="1">
      <c r="A320" s="26" t="s">
        <v>3640</v>
      </c>
      <c r="B320" s="3"/>
      <c r="E320" t="s">
        <v>2459</v>
      </c>
    </row>
    <row r="321" spans="1:8" ht="15" customHeight="1">
      <c r="A321" s="199"/>
    </row>
    <row r="322" spans="1:8" ht="15" customHeight="1">
      <c r="A322" s="501" t="s">
        <v>4200</v>
      </c>
      <c r="B322" s="414"/>
    </row>
    <row r="323" spans="1:8" ht="15" customHeight="1">
      <c r="A323" s="25" t="s">
        <v>668</v>
      </c>
      <c r="B323" s="322" t="s">
        <v>1907</v>
      </c>
      <c r="C323" t="s">
        <v>4669</v>
      </c>
    </row>
    <row r="324" spans="1:8" ht="15" customHeight="1">
      <c r="A324" s="26" t="s">
        <v>2731</v>
      </c>
      <c r="B324" s="304" t="s">
        <v>4525</v>
      </c>
      <c r="F324" t="s">
        <v>2459</v>
      </c>
    </row>
    <row r="325" spans="1:8" ht="15" customHeight="1">
      <c r="A325" s="21" t="s">
        <v>2718</v>
      </c>
      <c r="B325" s="335" t="s">
        <v>4663</v>
      </c>
    </row>
    <row r="326" spans="1:8" ht="15" customHeight="1">
      <c r="A326" s="199"/>
    </row>
    <row r="327" spans="1:8" ht="15" customHeight="1">
      <c r="A327" s="500" t="s">
        <v>4201</v>
      </c>
      <c r="B327" s="414"/>
      <c r="H327" t="s">
        <v>2459</v>
      </c>
    </row>
    <row r="328" spans="1:8" ht="15" customHeight="1">
      <c r="A328" s="25" t="s">
        <v>2728</v>
      </c>
      <c r="B328" s="322" t="s">
        <v>1907</v>
      </c>
      <c r="C328" t="s">
        <v>4670</v>
      </c>
    </row>
    <row r="329" spans="1:8" ht="15" customHeight="1">
      <c r="A329" s="26" t="s">
        <v>3639</v>
      </c>
      <c r="B329" s="304" t="s">
        <v>4525</v>
      </c>
    </row>
    <row r="330" spans="1:8" ht="15" customHeight="1">
      <c r="A330" s="21" t="s">
        <v>3629</v>
      </c>
      <c r="B330" s="335" t="s">
        <v>4664</v>
      </c>
      <c r="E330" t="s">
        <v>2459</v>
      </c>
    </row>
    <row r="331" spans="1:8" ht="15" customHeight="1">
      <c r="A331" s="199"/>
    </row>
    <row r="332" spans="1:8" ht="15" customHeight="1">
      <c r="A332" s="501" t="s">
        <v>4202</v>
      </c>
      <c r="B332" s="414"/>
      <c r="C332" s="414"/>
    </row>
    <row r="333" spans="1:8" ht="15" customHeight="1">
      <c r="A333" s="25" t="s">
        <v>668</v>
      </c>
      <c r="B333" s="322" t="s">
        <v>1907</v>
      </c>
      <c r="C333" t="s">
        <v>4671</v>
      </c>
    </row>
    <row r="334" spans="1:8">
      <c r="A334" s="26" t="s">
        <v>2718</v>
      </c>
      <c r="B334" s="304" t="s">
        <v>4665</v>
      </c>
    </row>
    <row r="335" spans="1:8">
      <c r="A335" s="21" t="s">
        <v>2726</v>
      </c>
      <c r="B335" s="335" t="s">
        <v>2302</v>
      </c>
    </row>
    <row r="337" spans="1:10" ht="15" customHeight="1">
      <c r="A337" s="500" t="s">
        <v>4203</v>
      </c>
      <c r="B337" s="414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4672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2723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4665</v>
      </c>
    </row>
    <row r="340" spans="1:10" ht="15" customHeight="1">
      <c r="A340" s="26" t="s">
        <v>2726</v>
      </c>
      <c r="B340" s="26" t="s">
        <v>668</v>
      </c>
      <c r="C340" s="26" t="s">
        <v>1753</v>
      </c>
      <c r="D340" s="26" t="s">
        <v>653</v>
      </c>
      <c r="E340" s="26" t="s">
        <v>2726</v>
      </c>
      <c r="F340" s="26" t="s">
        <v>3652</v>
      </c>
      <c r="G340" s="26" t="s">
        <v>1753</v>
      </c>
      <c r="H340" s="26" t="s">
        <v>11</v>
      </c>
      <c r="I340" s="335" t="s">
        <v>4283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8" t="s">
        <v>4738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4717</v>
      </c>
      <c r="F346" s="321"/>
    </row>
    <row r="347" spans="1:10" ht="15" customHeight="1">
      <c r="A347" s="26" t="s">
        <v>3644</v>
      </c>
      <c r="B347" s="304" t="s">
        <v>4665</v>
      </c>
    </row>
    <row r="348" spans="1:10" ht="15" customHeight="1">
      <c r="A348" s="21" t="s">
        <v>1343</v>
      </c>
      <c r="B348" s="335" t="s">
        <v>4284</v>
      </c>
      <c r="F348" s="18"/>
    </row>
    <row r="349" spans="1:10" ht="15" customHeight="1"/>
    <row r="350" spans="1:10" ht="15" customHeight="1">
      <c r="A350" s="378" t="s">
        <v>3126</v>
      </c>
    </row>
    <row r="351" spans="1:10" ht="15" customHeight="1">
      <c r="A351" s="25" t="s">
        <v>2212</v>
      </c>
      <c r="B351" s="322" t="s">
        <v>1907</v>
      </c>
      <c r="C351" t="s">
        <v>4718</v>
      </c>
      <c r="F351" s="321"/>
    </row>
    <row r="352" spans="1:10">
      <c r="A352" s="26" t="s">
        <v>2726</v>
      </c>
      <c r="B352" s="304" t="s">
        <v>4665</v>
      </c>
    </row>
    <row r="353" spans="1:8">
      <c r="A353" s="21" t="s">
        <v>2727</v>
      </c>
      <c r="B353" s="335" t="s">
        <v>4285</v>
      </c>
    </row>
    <row r="355" spans="1:8" ht="15" customHeight="1">
      <c r="A355" s="378" t="s">
        <v>3127</v>
      </c>
    </row>
    <row r="356" spans="1:8" ht="15" customHeight="1">
      <c r="A356" s="25" t="s">
        <v>2728</v>
      </c>
      <c r="B356" s="322" t="s">
        <v>1907</v>
      </c>
      <c r="C356" t="s">
        <v>4719</v>
      </c>
    </row>
    <row r="357" spans="1:8" ht="15" customHeight="1">
      <c r="A357" s="26" t="s">
        <v>2209</v>
      </c>
      <c r="B357" s="304" t="s">
        <v>4665</v>
      </c>
      <c r="F357" s="321"/>
    </row>
    <row r="358" spans="1:8" ht="15" customHeight="1">
      <c r="A358" s="21" t="s">
        <v>3689</v>
      </c>
      <c r="B358" s="335" t="s">
        <v>4286</v>
      </c>
    </row>
    <row r="359" spans="1:8" ht="15" customHeight="1">
      <c r="F359" s="18"/>
    </row>
    <row r="360" spans="1:8" ht="15" customHeight="1">
      <c r="A360" s="378" t="s">
        <v>4204</v>
      </c>
    </row>
    <row r="361" spans="1:8" ht="15" customHeight="1">
      <c r="A361" s="25" t="s">
        <v>2718</v>
      </c>
      <c r="B361" s="322" t="s">
        <v>1907</v>
      </c>
      <c r="C361" t="s">
        <v>4720</v>
      </c>
    </row>
    <row r="362" spans="1:8" ht="15" customHeight="1">
      <c r="A362" s="26" t="s">
        <v>31</v>
      </c>
      <c r="B362" s="304" t="s">
        <v>4665</v>
      </c>
      <c r="F362" s="321"/>
    </row>
    <row r="363" spans="1:8" ht="15" customHeight="1">
      <c r="A363" s="21" t="s">
        <v>687</v>
      </c>
      <c r="B363" s="335" t="s">
        <v>4287</v>
      </c>
    </row>
    <row r="364" spans="1:8" ht="15" customHeight="1">
      <c r="B364" s="3"/>
    </row>
    <row r="365" spans="1:8" ht="15" customHeight="1">
      <c r="A365" s="378" t="s">
        <v>4205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4721</v>
      </c>
    </row>
    <row r="367" spans="1:8">
      <c r="A367" s="25" t="s">
        <v>668</v>
      </c>
      <c r="B367" s="25" t="s">
        <v>653</v>
      </c>
      <c r="C367" s="25" t="s">
        <v>4278</v>
      </c>
      <c r="D367" s="25" t="s">
        <v>3659</v>
      </c>
      <c r="E367" s="25" t="s">
        <v>668</v>
      </c>
      <c r="F367" s="25" t="s">
        <v>3659</v>
      </c>
      <c r="G367" s="304" t="s">
        <v>4665</v>
      </c>
    </row>
    <row r="368" spans="1:8">
      <c r="A368" s="26" t="s">
        <v>694</v>
      </c>
      <c r="B368" s="26" t="s">
        <v>3645</v>
      </c>
      <c r="C368" s="26" t="s">
        <v>4278</v>
      </c>
      <c r="D368" s="26" t="s">
        <v>1654</v>
      </c>
      <c r="E368" s="26" t="s">
        <v>694</v>
      </c>
      <c r="F368" s="26" t="s">
        <v>653</v>
      </c>
      <c r="G368" s="335" t="s">
        <v>4288</v>
      </c>
    </row>
    <row r="369" spans="1:6">
      <c r="A369" s="21" t="s">
        <v>153</v>
      </c>
      <c r="B369" s="21" t="s">
        <v>2209</v>
      </c>
      <c r="C369" s="21" t="s">
        <v>4278</v>
      </c>
      <c r="D369" s="21" t="s">
        <v>2713</v>
      </c>
      <c r="E369" s="21" t="s">
        <v>153</v>
      </c>
      <c r="F369" s="21" t="s">
        <v>23</v>
      </c>
    </row>
    <row r="370" spans="1:6">
      <c r="A370" s="21"/>
      <c r="B370" s="21" t="s">
        <v>1671</v>
      </c>
      <c r="C370" s="21"/>
      <c r="D370" s="21" t="s">
        <v>3642</v>
      </c>
      <c r="E370" s="21"/>
      <c r="F370" s="21"/>
    </row>
    <row r="371" spans="1:6">
      <c r="A371" s="21"/>
      <c r="B371" s="21" t="s">
        <v>1653</v>
      </c>
      <c r="C371" s="21"/>
      <c r="D371" s="21"/>
      <c r="E371" s="21"/>
      <c r="F371" s="21"/>
    </row>
    <row r="372" spans="1:6">
      <c r="A372" s="21"/>
      <c r="B372" s="21" t="s">
        <v>3442</v>
      </c>
      <c r="C372" s="21"/>
      <c r="D372" s="21"/>
      <c r="E372" s="21"/>
      <c r="F372" s="21"/>
    </row>
    <row r="373" spans="1:6">
      <c r="A373" s="21"/>
      <c r="B373" s="21" t="s">
        <v>21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1337</v>
      </c>
      <c r="C375" s="21"/>
      <c r="D375" s="21" t="s">
        <v>2459</v>
      </c>
      <c r="E375" s="21"/>
      <c r="F375" s="21"/>
    </row>
    <row r="377" spans="1:6" ht="15" customHeight="1">
      <c r="A377" s="500" t="s">
        <v>4206</v>
      </c>
      <c r="B377" s="500"/>
    </row>
    <row r="378" spans="1:6" ht="15" customHeight="1">
      <c r="A378" s="25" t="s">
        <v>2202</v>
      </c>
      <c r="B378" s="322" t="s">
        <v>1907</v>
      </c>
      <c r="C378" t="s">
        <v>4722</v>
      </c>
    </row>
    <row r="379" spans="1:6" ht="15" customHeight="1">
      <c r="A379" s="26" t="s">
        <v>2728</v>
      </c>
      <c r="B379" s="304" t="s">
        <v>4665</v>
      </c>
      <c r="D379" t="s">
        <v>2459</v>
      </c>
    </row>
    <row r="380" spans="1:6" ht="15" customHeight="1">
      <c r="A380" s="21" t="s">
        <v>3624</v>
      </c>
      <c r="B380" s="335" t="s">
        <v>4289</v>
      </c>
      <c r="E380" t="s">
        <v>2459</v>
      </c>
    </row>
    <row r="381" spans="1:6" ht="15" customHeight="1"/>
    <row r="382" spans="1:6" ht="15" customHeight="1">
      <c r="A382" s="501" t="s">
        <v>4207</v>
      </c>
      <c r="B382" s="414"/>
    </row>
    <row r="383" spans="1:6" ht="15" customHeight="1">
      <c r="A383" s="25" t="s">
        <v>2728</v>
      </c>
      <c r="B383" s="322" t="s">
        <v>1907</v>
      </c>
      <c r="C383" t="s">
        <v>4723</v>
      </c>
    </row>
    <row r="384" spans="1:6" ht="15" customHeight="1">
      <c r="A384" s="26" t="s">
        <v>3629</v>
      </c>
      <c r="B384" s="304" t="s">
        <v>4665</v>
      </c>
    </row>
    <row r="385" spans="1:9" ht="15" customHeight="1">
      <c r="A385" s="21" t="s">
        <v>675</v>
      </c>
      <c r="B385" s="335" t="s">
        <v>4290</v>
      </c>
    </row>
    <row r="386" spans="1:9" ht="15" customHeight="1"/>
    <row r="387" spans="1:9" ht="15" customHeight="1">
      <c r="A387" s="341" t="s">
        <v>3128</v>
      </c>
    </row>
    <row r="388" spans="1:9" ht="15" customHeight="1">
      <c r="A388" s="378" t="s">
        <v>4711</v>
      </c>
    </row>
    <row r="389" spans="1:9" ht="15" customHeight="1">
      <c r="A389" s="25" t="s">
        <v>668</v>
      </c>
      <c r="B389" s="322" t="s">
        <v>1907</v>
      </c>
      <c r="C389" t="s">
        <v>4787</v>
      </c>
    </row>
    <row r="390" spans="1:9">
      <c r="A390" s="26" t="s">
        <v>694</v>
      </c>
      <c r="B390" s="304" t="s">
        <v>4665</v>
      </c>
    </row>
    <row r="391" spans="1:9">
      <c r="A391" s="21" t="s">
        <v>2217</v>
      </c>
      <c r="B391" s="335" t="s">
        <v>4392</v>
      </c>
      <c r="E391" t="s">
        <v>2459</v>
      </c>
    </row>
    <row r="393" spans="1:9" ht="15.75">
      <c r="A393" s="378" t="s">
        <v>4712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4788</v>
      </c>
    </row>
    <row r="395" spans="1:9">
      <c r="A395" s="26" t="s">
        <v>3628</v>
      </c>
      <c r="B395" s="304" t="s">
        <v>4665</v>
      </c>
    </row>
    <row r="396" spans="1:9">
      <c r="A396" s="26" t="s">
        <v>3649</v>
      </c>
      <c r="B396" s="335" t="s">
        <v>4393</v>
      </c>
    </row>
    <row r="398" spans="1:9" ht="15" customHeight="1">
      <c r="A398" s="378" t="s">
        <v>4713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4789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3645</v>
      </c>
      <c r="E400" s="25" t="s">
        <v>3652</v>
      </c>
      <c r="F400" s="25" t="s">
        <v>1654</v>
      </c>
      <c r="G400" s="304" t="s">
        <v>4665</v>
      </c>
    </row>
    <row r="401" spans="1:9" ht="15" customHeight="1">
      <c r="A401" s="26" t="s">
        <v>2726</v>
      </c>
      <c r="B401" s="26" t="s">
        <v>2726</v>
      </c>
      <c r="C401" s="26" t="s">
        <v>1690</v>
      </c>
      <c r="D401" s="25" t="s">
        <v>2713</v>
      </c>
      <c r="E401" s="26" t="s">
        <v>3624</v>
      </c>
      <c r="F401" s="26" t="s">
        <v>1343</v>
      </c>
      <c r="G401" s="335" t="s">
        <v>4443</v>
      </c>
    </row>
    <row r="402" spans="1:9" ht="15" customHeight="1">
      <c r="A402" s="26" t="s">
        <v>3652</v>
      </c>
      <c r="B402" s="26" t="s">
        <v>3652</v>
      </c>
      <c r="C402" s="21" t="s">
        <v>153</v>
      </c>
      <c r="D402" s="21" t="s">
        <v>2193</v>
      </c>
      <c r="E402" s="21" t="s">
        <v>15</v>
      </c>
      <c r="F402" s="21" t="s">
        <v>2713</v>
      </c>
      <c r="G402" s="590"/>
      <c r="I402" s="21" t="s">
        <v>2459</v>
      </c>
    </row>
    <row r="403" spans="1:9" ht="15" customHeight="1">
      <c r="A403" s="26" t="s">
        <v>3628</v>
      </c>
      <c r="B403" s="26" t="s">
        <v>3628</v>
      </c>
      <c r="C403" s="21"/>
      <c r="D403" s="21" t="s">
        <v>1667</v>
      </c>
      <c r="E403" s="21"/>
      <c r="F403" s="21" t="s">
        <v>3645</v>
      </c>
      <c r="G403" s="578"/>
    </row>
    <row r="404" spans="1:9" ht="15" customHeight="1">
      <c r="A404" s="26"/>
      <c r="B404" s="26"/>
      <c r="C404" s="21"/>
      <c r="D404" s="21" t="s">
        <v>2730</v>
      </c>
      <c r="E404" s="21"/>
      <c r="F404" s="21"/>
      <c r="G404" s="578"/>
    </row>
    <row r="405" spans="1:9" ht="15" customHeight="1"/>
    <row r="406" spans="1:9" ht="15" customHeight="1">
      <c r="A406" s="378" t="s">
        <v>4714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4790</v>
      </c>
      <c r="I407" t="s">
        <v>2459</v>
      </c>
    </row>
    <row r="408" spans="1:9" ht="15" customHeight="1">
      <c r="A408" s="25" t="s">
        <v>3632</v>
      </c>
      <c r="B408" s="25" t="s">
        <v>2195</v>
      </c>
      <c r="C408" s="25" t="s">
        <v>3636</v>
      </c>
      <c r="D408" s="25" t="s">
        <v>2717</v>
      </c>
      <c r="E408" s="25" t="s">
        <v>2193</v>
      </c>
      <c r="F408" s="304" t="s">
        <v>4665</v>
      </c>
      <c r="I408" t="s">
        <v>2459</v>
      </c>
    </row>
    <row r="409" spans="1:9" ht="15" customHeight="1">
      <c r="A409" s="26" t="s">
        <v>2197</v>
      </c>
      <c r="B409" s="26" t="s">
        <v>4278</v>
      </c>
      <c r="C409" s="26" t="s">
        <v>2197</v>
      </c>
      <c r="D409" s="26" t="s">
        <v>1656</v>
      </c>
      <c r="E409" s="26" t="s">
        <v>3631</v>
      </c>
      <c r="F409" s="335" t="s">
        <v>4444</v>
      </c>
    </row>
    <row r="410" spans="1:9" ht="15" customHeight="1">
      <c r="A410" s="26" t="s">
        <v>2201</v>
      </c>
      <c r="B410" s="21" t="s">
        <v>4278</v>
      </c>
      <c r="C410" s="26" t="s">
        <v>2201</v>
      </c>
      <c r="D410" s="21" t="s">
        <v>3442</v>
      </c>
      <c r="E410" s="21" t="s">
        <v>700</v>
      </c>
      <c r="F410" s="578"/>
    </row>
    <row r="411" spans="1:9" ht="15" customHeight="1">
      <c r="A411" s="26" t="s">
        <v>2193</v>
      </c>
      <c r="B411" s="21"/>
      <c r="C411" s="26" t="s">
        <v>2193</v>
      </c>
      <c r="D411" s="21" t="s">
        <v>1655</v>
      </c>
      <c r="E411" s="21"/>
      <c r="F411" s="578"/>
    </row>
    <row r="412" spans="1:9" ht="15" customHeight="1">
      <c r="A412" s="26" t="s">
        <v>1657</v>
      </c>
      <c r="B412" s="21"/>
      <c r="C412" s="26" t="s">
        <v>1657</v>
      </c>
      <c r="D412" s="21" t="s">
        <v>2200</v>
      </c>
      <c r="E412" s="21"/>
      <c r="F412" s="578"/>
    </row>
    <row r="413" spans="1:9" ht="15" customHeight="1">
      <c r="A413" s="26"/>
      <c r="B413" s="21"/>
      <c r="C413" s="26"/>
      <c r="D413" s="21" t="s">
        <v>2217</v>
      </c>
      <c r="E413" s="21"/>
      <c r="F413" s="578"/>
    </row>
    <row r="414" spans="1:9" ht="15" customHeight="1">
      <c r="A414" s="26"/>
      <c r="B414" s="21"/>
      <c r="C414" s="26"/>
      <c r="D414" s="21" t="s">
        <v>2728</v>
      </c>
      <c r="E414" s="21"/>
      <c r="F414" s="578"/>
    </row>
    <row r="415" spans="1:9" ht="15" customHeight="1">
      <c r="A415" s="199"/>
    </row>
    <row r="416" spans="1:9" ht="15" customHeight="1">
      <c r="A416" s="501" t="s">
        <v>4715</v>
      </c>
      <c r="B416" s="414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4791</v>
      </c>
    </row>
    <row r="418" spans="1:9" ht="15" customHeight="1">
      <c r="A418" s="25" t="s">
        <v>3640</v>
      </c>
      <c r="B418" s="25" t="s">
        <v>3652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4665</v>
      </c>
    </row>
    <row r="419" spans="1:9" ht="15" customHeight="1">
      <c r="A419" s="26" t="s">
        <v>1655</v>
      </c>
      <c r="B419" s="26" t="s">
        <v>153</v>
      </c>
      <c r="C419" s="26" t="s">
        <v>3640</v>
      </c>
      <c r="D419" s="26" t="s">
        <v>3640</v>
      </c>
      <c r="E419" s="26" t="s">
        <v>2710</v>
      </c>
      <c r="F419" s="26" t="s">
        <v>2715</v>
      </c>
      <c r="G419" s="26" t="s">
        <v>3640</v>
      </c>
      <c r="H419" s="335" t="s">
        <v>4445</v>
      </c>
    </row>
    <row r="420" spans="1:9" ht="15" customHeight="1">
      <c r="A420" s="21" t="s">
        <v>31</v>
      </c>
      <c r="B420" s="21" t="s">
        <v>2718</v>
      </c>
      <c r="C420" s="21" t="s">
        <v>2723</v>
      </c>
      <c r="D420" s="21" t="s">
        <v>2195</v>
      </c>
      <c r="E420" s="21" t="s">
        <v>3643</v>
      </c>
      <c r="F420" s="21" t="s">
        <v>2195</v>
      </c>
      <c r="G420" s="21" t="s">
        <v>1337</v>
      </c>
      <c r="H420" s="578"/>
    </row>
    <row r="421" spans="1:9" ht="15" customHeight="1">
      <c r="A421" s="38"/>
      <c r="F421" s="321"/>
    </row>
    <row r="422" spans="1:9" ht="15" customHeight="1">
      <c r="A422" s="501" t="s">
        <v>4716</v>
      </c>
      <c r="B422" s="414"/>
    </row>
    <row r="423" spans="1:9" ht="15" customHeight="1">
      <c r="A423" s="25" t="s">
        <v>2725</v>
      </c>
      <c r="B423" s="322" t="s">
        <v>1907</v>
      </c>
      <c r="C423" t="s">
        <v>4792</v>
      </c>
      <c r="F423" s="18"/>
    </row>
    <row r="424" spans="1:9" ht="15" customHeight="1">
      <c r="A424" s="26" t="s">
        <v>2711</v>
      </c>
      <c r="B424" s="304" t="s">
        <v>4665</v>
      </c>
    </row>
    <row r="425" spans="1:9" ht="15" customHeight="1">
      <c r="A425" s="21" t="s">
        <v>2728</v>
      </c>
      <c r="B425" s="335" t="s">
        <v>4446</v>
      </c>
    </row>
    <row r="426" spans="1:9" ht="15" customHeight="1">
      <c r="A426" s="21" t="s">
        <v>3629</v>
      </c>
      <c r="B426" s="590"/>
    </row>
    <row r="427" spans="1:9" ht="15" customHeight="1">
      <c r="A427" s="38"/>
      <c r="F427" s="321"/>
    </row>
    <row r="428" spans="1:9" ht="15" customHeight="1">
      <c r="A428" s="341" t="s">
        <v>3129</v>
      </c>
    </row>
    <row r="429" spans="1:9" ht="15" customHeight="1">
      <c r="A429" s="378" t="s">
        <v>4780</v>
      </c>
      <c r="F429" s="18"/>
    </row>
    <row r="430" spans="1:9" ht="15" customHeight="1">
      <c r="B430" s="322" t="s">
        <v>1907</v>
      </c>
    </row>
    <row r="434" spans="1:6" ht="15" customHeight="1">
      <c r="A434" s="378" t="s">
        <v>4781</v>
      </c>
      <c r="F434" s="18"/>
    </row>
    <row r="435" spans="1:6" ht="15" customHeight="1">
      <c r="B435" s="322" t="s">
        <v>1907</v>
      </c>
    </row>
    <row r="436" spans="1:6" ht="15" customHeight="1">
      <c r="A436" s="199"/>
      <c r="B436" s="304"/>
    </row>
    <row r="437" spans="1:6" ht="15" customHeight="1">
      <c r="A437" s="38"/>
      <c r="B437" s="335"/>
      <c r="F437" s="321"/>
    </row>
    <row r="438" spans="1:6" ht="15" customHeight="1"/>
    <row r="439" spans="1:6" ht="15" customHeight="1">
      <c r="A439" s="501" t="s">
        <v>4782</v>
      </c>
      <c r="B439" s="414"/>
      <c r="F439" s="18"/>
    </row>
    <row r="440" spans="1:6" ht="15" customHeight="1">
      <c r="B440" s="322" t="s">
        <v>1907</v>
      </c>
    </row>
    <row r="441" spans="1:6" ht="15" customHeight="1">
      <c r="B441" s="304"/>
      <c r="F441" s="321"/>
    </row>
    <row r="442" spans="1:6" ht="15" customHeight="1">
      <c r="B442" s="335"/>
    </row>
    <row r="443" spans="1:6" ht="15" customHeight="1">
      <c r="A443" s="38"/>
      <c r="F443" s="321"/>
    </row>
    <row r="444" spans="1:6" ht="15" customHeight="1">
      <c r="A444" s="378" t="s">
        <v>4783</v>
      </c>
    </row>
    <row r="445" spans="1:6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</row>
    <row r="449" spans="1:6">
      <c r="D449" t="s">
        <v>2459</v>
      </c>
    </row>
    <row r="450" spans="1:6" ht="15" customHeight="1">
      <c r="A450" s="378" t="s">
        <v>4784</v>
      </c>
      <c r="F450" s="18"/>
    </row>
    <row r="451" spans="1:6" ht="15" customHeight="1">
      <c r="B451" s="322" t="s">
        <v>1907</v>
      </c>
    </row>
    <row r="452" spans="1:6" ht="15" customHeight="1">
      <c r="A452" s="199"/>
      <c r="B452" s="304"/>
    </row>
    <row r="453" spans="1:6" ht="15" customHeight="1">
      <c r="A453" s="38"/>
      <c r="B453" s="335"/>
      <c r="F453" s="321"/>
    </row>
    <row r="454" spans="1:6" ht="15" customHeight="1"/>
    <row r="455" spans="1:6" ht="15" customHeight="1">
      <c r="A455" s="378" t="s">
        <v>4785</v>
      </c>
      <c r="F455" s="18"/>
    </row>
    <row r="456" spans="1:6" ht="15" customHeight="1">
      <c r="B456" s="322" t="s">
        <v>1907</v>
      </c>
    </row>
    <row r="457" spans="1:6" ht="15" customHeight="1">
      <c r="A457" s="199"/>
      <c r="B457" s="304"/>
    </row>
    <row r="458" spans="1:6" ht="15" customHeight="1">
      <c r="A458" s="38"/>
      <c r="B458" s="335"/>
      <c r="F458" s="321"/>
    </row>
    <row r="459" spans="1:6" ht="15" customHeight="1"/>
    <row r="460" spans="1:6" ht="15" customHeight="1">
      <c r="A460" s="501" t="s">
        <v>4786</v>
      </c>
      <c r="B460" s="414"/>
      <c r="F460" s="18"/>
    </row>
    <row r="461" spans="1:6" ht="15" customHeight="1">
      <c r="B461" s="322" t="s">
        <v>1907</v>
      </c>
    </row>
    <row r="462" spans="1:6" ht="15" customHeight="1">
      <c r="A462" s="199"/>
      <c r="B462" s="304"/>
    </row>
    <row r="463" spans="1:6" ht="15" customHeight="1">
      <c r="A463" s="38"/>
      <c r="B463" s="335"/>
      <c r="F463" s="321"/>
    </row>
    <row r="464" spans="1:6" ht="15" customHeight="1"/>
    <row r="465" spans="1:7" ht="15" customHeight="1">
      <c r="A465" s="341" t="s">
        <v>3149</v>
      </c>
      <c r="F465" s="18"/>
    </row>
    <row r="466" spans="1:7" ht="15" customHeight="1">
      <c r="A466" s="378" t="s">
        <v>2659</v>
      </c>
    </row>
    <row r="467" spans="1:7" ht="15" customHeight="1">
      <c r="A467" s="254" t="s">
        <v>2052</v>
      </c>
      <c r="B467" s="254" t="s">
        <v>2053</v>
      </c>
      <c r="C467" s="254" t="s">
        <v>2054</v>
      </c>
      <c r="D467" s="254" t="s">
        <v>2055</v>
      </c>
      <c r="E467" s="254" t="s">
        <v>2056</v>
      </c>
      <c r="F467" s="254" t="s">
        <v>40</v>
      </c>
      <c r="G467" s="322" t="s">
        <v>1907</v>
      </c>
    </row>
    <row r="468" spans="1:7" ht="15" customHeight="1">
      <c r="B468" s="3"/>
      <c r="G468" s="304"/>
    </row>
    <row r="469" spans="1:7" ht="15" customHeight="1">
      <c r="B469" s="3"/>
      <c r="F469" s="3"/>
      <c r="G469" s="335"/>
    </row>
    <row r="470" spans="1:7" ht="15" customHeight="1">
      <c r="B470" s="3"/>
      <c r="G470" s="304"/>
    </row>
    <row r="471" spans="1:7" ht="15" customHeight="1"/>
    <row r="472" spans="1:7" ht="15" customHeight="1">
      <c r="A472" s="378" t="s">
        <v>3365</v>
      </c>
    </row>
    <row r="473" spans="1:7" ht="15" customHeight="1">
      <c r="A473" s="254" t="s">
        <v>2052</v>
      </c>
      <c r="B473" s="254" t="s">
        <v>2053</v>
      </c>
      <c r="C473" s="254" t="s">
        <v>2054</v>
      </c>
      <c r="D473" s="254" t="s">
        <v>2055</v>
      </c>
      <c r="E473" s="254" t="s">
        <v>40</v>
      </c>
      <c r="F473" s="322" t="s">
        <v>1907</v>
      </c>
    </row>
    <row r="474" spans="1:7" ht="15" customHeight="1">
      <c r="F474" s="304"/>
    </row>
    <row r="475" spans="1:7" ht="15" customHeight="1">
      <c r="E475" s="3"/>
      <c r="F475" s="335"/>
    </row>
    <row r="476" spans="1:7" ht="15" customHeight="1">
      <c r="F476" s="304"/>
    </row>
    <row r="477" spans="1:7" ht="15" customHeight="1">
      <c r="A477" s="199"/>
    </row>
    <row r="478" spans="1:7" ht="15" customHeight="1">
      <c r="A478" s="501" t="s">
        <v>3226</v>
      </c>
      <c r="B478" s="414"/>
      <c r="F478" s="321"/>
    </row>
    <row r="479" spans="1:7" ht="15" customHeight="1">
      <c r="B479" s="322" t="s">
        <v>1907</v>
      </c>
    </row>
    <row r="484" spans="1:2" ht="15" customHeight="1">
      <c r="A484" s="501" t="s">
        <v>3225</v>
      </c>
      <c r="B484" s="414"/>
    </row>
    <row r="485" spans="1:2" ht="15" customHeight="1">
      <c r="B485" s="322" t="s">
        <v>1907</v>
      </c>
    </row>
    <row r="486" spans="1:2" ht="15" customHeight="1">
      <c r="B486" s="304"/>
    </row>
    <row r="487" spans="1:2" ht="15" customHeight="1">
      <c r="A487" s="199"/>
      <c r="B487" s="335"/>
    </row>
    <row r="488" spans="1:2" ht="15" customHeight="1">
      <c r="A488" s="38"/>
      <c r="B488" s="304"/>
    </row>
    <row r="489" spans="1:2" ht="15" customHeight="1"/>
    <row r="490" spans="1:2" ht="15" customHeight="1">
      <c r="A490" s="341" t="s">
        <v>3150</v>
      </c>
    </row>
    <row r="491" spans="1:2" ht="15" customHeight="1">
      <c r="A491" s="341" t="s">
        <v>3150</v>
      </c>
    </row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</sheetData>
  <sortState xmlns:xlrd2="http://schemas.microsoft.com/office/spreadsheetml/2017/richdata2" ref="A239:A240">
    <sortCondition ref="A239:A240"/>
  </sortState>
  <dataValidations count="1">
    <dataValidation type="list" allowBlank="1" showInputMessage="1" showErrorMessage="1" sqref="B2139:B2143" xr:uid="{E69E04A3-A321-45B4-8891-A75F8BD644FC}">
      <formula1>$K$176:$K$771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429" r:id="rId38" display="https://www.procyclingstats.com/race/ronde-van-limburg/2025/overview" xr:uid="{9F449B85-E3E2-4693-B400-69385ACEC1D2}"/>
    <hyperlink ref="A434" r:id="rId39" display="https://www.procyclingstats.com/race/classic-grand-besancon-doubs/2025/overview" xr:uid="{5A1AA4BE-1AF7-482E-AA16-97888700D3F9}"/>
    <hyperlink ref="A439" r:id="rId40" display="https://www.procyclingstats.com/race/brabantse-pijl/2025/overview" xr:uid="{58FA1BF7-BA0D-4A10-874F-A9D944C875B7}"/>
    <hyperlink ref="A444" r:id="rId41" display="https://www.procyclingstats.com/race/giro-d-abruzzo/2025/overview" xr:uid="{30702E4D-4AB9-48E8-AC3B-36DF7CBA73B2}"/>
    <hyperlink ref="A450" r:id="rId42" display="https://www.procyclingstats.com/race/tour-du-jura-cycliste/2025/overview" xr:uid="{F667E779-1802-4965-B302-733024D609F7}"/>
    <hyperlink ref="A455" r:id="rId43" display="https://www.procyclingstats.com/race/tour-du-doubs/2025/overview" xr:uid="{CE0847FF-C1ED-46DC-B752-636B43ACA9AA}"/>
    <hyperlink ref="A460" r:id="rId44" display="https://www.procyclingstats.com/race/amstel-gold-race/2025/overview" xr:uid="{41ABD7CC-F09E-43E4-9176-D624B66A39BD}"/>
    <hyperlink ref="A466" r:id="rId45" display="https://www.procyclingstats.com/race/tour-of-the-alps/2025/overview" xr:uid="{53D94F30-F855-4774-8948-257F7E3A4938}"/>
    <hyperlink ref="A472" r:id="rId46" display="https://www.procyclingstats.com/race/vuelta-asturias/2025/overview" xr:uid="{EB730D19-9BAE-4A3C-A303-F882635546FB}"/>
    <hyperlink ref="A478" r:id="rId47" display="https://www.procyclingstats.com/race/la-fleche-wallone/2025/overview" xr:uid="{35F888F3-8CBC-4E0D-A019-395B243A77E9}"/>
    <hyperlink ref="A484" r:id="rId48" display="https://www.procyclingstats.com/race/liege-bastogne-liege/2025/overview" xr:uid="{2E3C6B4C-5E73-4C88-966F-9D580A4DB9A5}"/>
    <hyperlink ref="A393" r:id="rId49" display="https://www.procyclingstats.com/race/giro-di-reggio-calabria/2025/overview" xr:uid="{955DF8AF-7EB4-4531-9BC2-B7F08E27C51D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50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1408"/>
  <sheetViews>
    <sheetView topLeftCell="A1264" zoomScaleNormal="100" workbookViewId="0">
      <pane xSplit="4" topLeftCell="E1" activePane="topRight" state="frozen"/>
      <selection pane="topRight" activeCell="C1270" sqref="C1270:E1405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0" s="29" customFormat="1" ht="30">
      <c r="A1" s="29" t="s">
        <v>174</v>
      </c>
      <c r="E1" s="100"/>
    </row>
    <row r="4" spans="1:20" ht="20.25">
      <c r="A4" s="30" t="s">
        <v>171</v>
      </c>
      <c r="D4" s="31" t="s">
        <v>40</v>
      </c>
      <c r="E4" s="102" t="s">
        <v>2256</v>
      </c>
      <c r="F4" s="102" t="s">
        <v>3142</v>
      </c>
      <c r="G4" s="102" t="s">
        <v>4527</v>
      </c>
      <c r="H4" s="102" t="s">
        <v>4580</v>
      </c>
      <c r="I4" s="102" t="s">
        <v>4634</v>
      </c>
      <c r="J4" s="102" t="s">
        <v>4635</v>
      </c>
      <c r="K4" s="102" t="s">
        <v>4636</v>
      </c>
      <c r="L4" s="102" t="s">
        <v>4695</v>
      </c>
      <c r="M4" s="102" t="s">
        <v>4696</v>
      </c>
      <c r="N4" s="102" t="s">
        <v>4742</v>
      </c>
    </row>
    <row r="5" spans="1:20" ht="15.75">
      <c r="A5" s="285" t="s">
        <v>1657</v>
      </c>
      <c r="B5" s="3"/>
      <c r="C5" s="3"/>
      <c r="D5" s="32">
        <f>SUM(E5:DZ5)</f>
        <v>2615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560">
        <v>388.4</v>
      </c>
      <c r="O5" s="285"/>
      <c r="P5" s="556"/>
      <c r="Q5" s="557"/>
      <c r="R5" s="558"/>
      <c r="S5" s="559"/>
      <c r="T5" s="557"/>
    </row>
    <row r="6" spans="1:20" ht="15.75">
      <c r="A6" s="106" t="s">
        <v>1346</v>
      </c>
      <c r="B6" s="3"/>
      <c r="C6" s="3"/>
      <c r="D6" s="32">
        <f t="shared" ref="D6:D69" si="0">SUM(E6:DZ6)</f>
        <v>2167.2000000000003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560">
        <v>232.10000000000002</v>
      </c>
      <c r="O6" s="504"/>
      <c r="P6" s="504"/>
      <c r="Q6" s="557"/>
      <c r="R6" s="558"/>
      <c r="S6" s="559"/>
      <c r="T6" s="557"/>
    </row>
    <row r="7" spans="1:20" ht="15.75">
      <c r="A7" s="284" t="s">
        <v>3624</v>
      </c>
      <c r="B7" s="3"/>
      <c r="C7" s="3"/>
      <c r="D7" s="32">
        <f t="shared" si="0"/>
        <v>4250.1500000000005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560">
        <v>594.79999999999995</v>
      </c>
      <c r="O7" s="284"/>
      <c r="P7" s="561"/>
      <c r="Q7" s="557"/>
      <c r="R7" s="558"/>
      <c r="S7" s="559"/>
      <c r="T7" s="557"/>
    </row>
    <row r="8" spans="1:20" ht="15.75">
      <c r="A8" s="106" t="s">
        <v>1337</v>
      </c>
      <c r="B8" s="3"/>
      <c r="C8" s="3"/>
      <c r="D8" s="32">
        <f t="shared" si="0"/>
        <v>3143.9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560">
        <v>500</v>
      </c>
      <c r="O8" s="504"/>
      <c r="P8" s="504"/>
      <c r="Q8" s="404"/>
      <c r="R8" s="558"/>
      <c r="S8" s="559"/>
      <c r="T8" s="557"/>
    </row>
    <row r="9" spans="1:20" ht="15.75">
      <c r="A9" s="107" t="s">
        <v>2195</v>
      </c>
      <c r="B9" s="3"/>
      <c r="C9" s="3"/>
      <c r="D9" s="32">
        <f t="shared" si="0"/>
        <v>3095.85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560">
        <v>367.50000000000006</v>
      </c>
      <c r="O9" s="107"/>
      <c r="P9" s="562"/>
      <c r="Q9" s="557"/>
      <c r="R9" s="558"/>
      <c r="S9" s="559"/>
      <c r="T9" s="557"/>
    </row>
    <row r="10" spans="1:20" ht="15.75">
      <c r="A10" s="285" t="s">
        <v>1</v>
      </c>
      <c r="B10" s="3"/>
      <c r="C10" s="3"/>
      <c r="D10" s="32">
        <f t="shared" si="0"/>
        <v>1781.5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560">
        <v>191.20000000000002</v>
      </c>
      <c r="O10" s="285"/>
      <c r="P10" s="556"/>
      <c r="Q10" s="557"/>
      <c r="R10" s="558"/>
      <c r="S10" s="559"/>
      <c r="T10" s="557"/>
    </row>
    <row r="11" spans="1:20" ht="15.75">
      <c r="A11" s="285" t="s">
        <v>1656</v>
      </c>
      <c r="B11" s="3"/>
      <c r="C11" s="3"/>
      <c r="D11" s="32">
        <f t="shared" si="0"/>
        <v>3006.6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560">
        <v>453</v>
      </c>
      <c r="O11" s="285"/>
      <c r="P11" s="556"/>
      <c r="Q11" s="557"/>
      <c r="R11" s="558"/>
      <c r="S11" s="559"/>
      <c r="T11" s="557"/>
    </row>
    <row r="12" spans="1:20" ht="15.75">
      <c r="A12" s="285" t="s">
        <v>1664</v>
      </c>
      <c r="B12" s="3"/>
      <c r="C12" s="3"/>
      <c r="D12" s="32">
        <f t="shared" si="0"/>
        <v>2835.5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560">
        <v>567</v>
      </c>
      <c r="O12" s="285"/>
      <c r="P12" s="556"/>
      <c r="Q12" s="557"/>
      <c r="R12" s="558"/>
      <c r="S12" s="559"/>
      <c r="T12" s="557"/>
    </row>
    <row r="13" spans="1:20" ht="15.75">
      <c r="A13" s="284" t="s">
        <v>3625</v>
      </c>
      <c r="B13" s="3"/>
      <c r="C13" s="3"/>
      <c r="D13" s="32">
        <f t="shared" si="0"/>
        <v>3468.9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560">
        <v>459.8</v>
      </c>
      <c r="O13" s="284"/>
      <c r="P13" s="561"/>
      <c r="Q13" s="557"/>
      <c r="R13" s="558"/>
      <c r="S13" s="559"/>
      <c r="T13" s="557"/>
    </row>
    <row r="14" spans="1:20" ht="15.75">
      <c r="A14" s="107" t="s">
        <v>2718</v>
      </c>
      <c r="B14" s="3"/>
      <c r="C14" s="3"/>
      <c r="D14" s="32">
        <f t="shared" si="0"/>
        <v>4407.45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560">
        <v>478.2</v>
      </c>
      <c r="O14" s="107"/>
      <c r="P14" s="562"/>
      <c r="Q14" s="557"/>
      <c r="R14" s="558"/>
      <c r="S14" s="559"/>
      <c r="T14" s="557"/>
    </row>
    <row r="15" spans="1:20" ht="15.75">
      <c r="A15" s="107" t="s">
        <v>3626</v>
      </c>
      <c r="B15" s="3"/>
      <c r="C15" s="3"/>
      <c r="D15" s="32">
        <f t="shared" si="0"/>
        <v>4052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560">
        <v>619.80000000000007</v>
      </c>
      <c r="O15" s="107"/>
      <c r="P15" s="562"/>
      <c r="Q15" s="557"/>
      <c r="R15" s="558"/>
      <c r="S15" s="559"/>
      <c r="T15" s="557"/>
    </row>
    <row r="16" spans="1:20" ht="15.75">
      <c r="A16" s="106" t="s">
        <v>1342</v>
      </c>
      <c r="B16" s="3"/>
      <c r="C16" s="3"/>
      <c r="D16" s="32">
        <f t="shared" si="0"/>
        <v>4223.2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560">
        <v>736.7</v>
      </c>
      <c r="O16" s="504"/>
      <c r="P16" s="504"/>
      <c r="Q16" s="557"/>
      <c r="R16" s="558"/>
      <c r="S16" s="559"/>
      <c r="T16" s="557"/>
    </row>
    <row r="17" spans="1:20" ht="15.75">
      <c r="A17" s="107" t="s">
        <v>2849</v>
      </c>
      <c r="B17" s="3"/>
      <c r="C17" s="3"/>
      <c r="D17" s="32">
        <f t="shared" si="0"/>
        <v>3470.9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560">
        <v>485.3</v>
      </c>
      <c r="O17" s="107"/>
      <c r="P17" s="562"/>
      <c r="Q17" s="557"/>
      <c r="R17" s="558"/>
      <c r="S17" s="559"/>
      <c r="T17" s="557"/>
    </row>
    <row r="18" spans="1:20" ht="15.75">
      <c r="A18" s="107" t="s">
        <v>675</v>
      </c>
      <c r="B18" s="3"/>
      <c r="C18" s="3"/>
      <c r="D18" s="32">
        <f t="shared" si="0"/>
        <v>4170.1000000000004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560">
        <v>740.9</v>
      </c>
      <c r="O18" s="107"/>
      <c r="P18" s="562"/>
      <c r="Q18" s="557"/>
      <c r="R18" s="558"/>
      <c r="S18" s="559"/>
      <c r="T18" s="557"/>
    </row>
    <row r="19" spans="1:20" ht="15.75">
      <c r="A19" s="107" t="s">
        <v>2708</v>
      </c>
      <c r="B19" s="3"/>
      <c r="C19" s="3"/>
      <c r="D19" s="32">
        <f t="shared" si="0"/>
        <v>2480.2999999999997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560">
        <v>294.5</v>
      </c>
      <c r="O19" s="107"/>
      <c r="P19" s="562"/>
      <c r="Q19" s="557"/>
      <c r="R19" s="558"/>
      <c r="S19" s="559"/>
      <c r="T19" s="557"/>
    </row>
    <row r="20" spans="1:20" ht="15.75">
      <c r="A20" s="284" t="s">
        <v>3627</v>
      </c>
      <c r="B20" s="3"/>
      <c r="C20" s="3"/>
      <c r="D20" s="32">
        <f t="shared" si="0"/>
        <v>4210.8999999999996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560">
        <v>659.19999999999993</v>
      </c>
      <c r="O20" s="284"/>
      <c r="P20" s="561"/>
      <c r="Q20" s="557"/>
      <c r="R20" s="558"/>
      <c r="S20" s="559"/>
      <c r="T20" s="557"/>
    </row>
    <row r="21" spans="1:20" ht="15.75">
      <c r="A21" s="285" t="s">
        <v>1653</v>
      </c>
      <c r="B21" s="3"/>
      <c r="C21" s="3"/>
      <c r="D21" s="32">
        <f t="shared" si="0"/>
        <v>3813.9500000000003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560">
        <v>696.6</v>
      </c>
      <c r="O21" s="285"/>
      <c r="P21" s="556"/>
      <c r="Q21" s="557"/>
      <c r="R21" s="558"/>
      <c r="S21" s="559"/>
      <c r="T21" s="557"/>
    </row>
    <row r="22" spans="1:20" ht="15.75">
      <c r="A22" s="107" t="s">
        <v>2196</v>
      </c>
      <c r="B22" s="3"/>
      <c r="C22" s="3"/>
      <c r="D22" s="32">
        <f t="shared" si="0"/>
        <v>2470.6999999999998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560">
        <v>351</v>
      </c>
      <c r="O22" s="107"/>
      <c r="P22" s="562"/>
      <c r="Q22" s="557"/>
      <c r="R22" s="558"/>
      <c r="S22" s="559"/>
      <c r="T22" s="557"/>
    </row>
    <row r="23" spans="1:20" ht="15.75">
      <c r="A23" s="107" t="s">
        <v>153</v>
      </c>
      <c r="B23" s="3"/>
      <c r="C23" s="3"/>
      <c r="D23" s="32">
        <f t="shared" si="0"/>
        <v>4376.8999999999996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560">
        <v>686</v>
      </c>
      <c r="O23" s="107"/>
      <c r="P23" s="562"/>
      <c r="Q23" s="557"/>
      <c r="R23" s="558"/>
      <c r="S23" s="559"/>
      <c r="T23" s="557"/>
    </row>
    <row r="24" spans="1:20" ht="15.75">
      <c r="A24" s="285" t="s">
        <v>1665</v>
      </c>
      <c r="B24" s="3"/>
      <c r="C24" s="3"/>
      <c r="D24" s="32">
        <f t="shared" si="0"/>
        <v>2212.4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560">
        <v>329</v>
      </c>
      <c r="O24" s="285"/>
      <c r="P24" s="556"/>
      <c r="Q24" s="557"/>
      <c r="R24" s="558"/>
      <c r="S24" s="559"/>
      <c r="T24" s="557"/>
    </row>
    <row r="25" spans="1:20" ht="15.75">
      <c r="A25" s="284" t="s">
        <v>3628</v>
      </c>
      <c r="B25" s="3"/>
      <c r="C25" s="3"/>
      <c r="D25" s="32">
        <f t="shared" si="0"/>
        <v>3022.55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560">
        <v>442.4</v>
      </c>
      <c r="O25" s="284"/>
      <c r="P25" s="561"/>
      <c r="Q25" s="557"/>
      <c r="R25" s="558"/>
      <c r="S25" s="559"/>
      <c r="T25" s="557"/>
    </row>
    <row r="26" spans="1:20" ht="15.75">
      <c r="A26" s="107" t="s">
        <v>2212</v>
      </c>
      <c r="B26" s="3"/>
      <c r="C26" s="3"/>
      <c r="D26" s="32">
        <f t="shared" si="0"/>
        <v>3494.2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560">
        <v>511.2</v>
      </c>
      <c r="O26" s="107"/>
      <c r="P26" s="562"/>
      <c r="Q26" s="557"/>
      <c r="R26" s="558"/>
      <c r="S26" s="559"/>
      <c r="T26" s="557"/>
    </row>
    <row r="27" spans="1:20" ht="15.75">
      <c r="A27" s="284" t="s">
        <v>3629</v>
      </c>
      <c r="B27" s="3"/>
      <c r="C27" s="3"/>
      <c r="D27" s="32">
        <f t="shared" si="0"/>
        <v>4163.4500000000007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560">
        <v>764.90000000000009</v>
      </c>
      <c r="O27" s="284"/>
      <c r="P27" s="561"/>
      <c r="Q27" s="557"/>
      <c r="R27" s="558"/>
      <c r="S27" s="559"/>
      <c r="T27" s="557"/>
    </row>
    <row r="28" spans="1:20" ht="15.75">
      <c r="A28" s="107" t="s">
        <v>2721</v>
      </c>
      <c r="B28" s="3"/>
      <c r="C28" s="3"/>
      <c r="D28" s="32">
        <f t="shared" si="0"/>
        <v>3621.0499999999997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560">
        <v>466.5</v>
      </c>
      <c r="O28" s="107"/>
      <c r="P28" s="562"/>
      <c r="Q28" s="557"/>
      <c r="R28" s="558"/>
      <c r="S28" s="559"/>
      <c r="T28" s="557"/>
    </row>
    <row r="29" spans="1:20" ht="15.75">
      <c r="A29" s="285" t="s">
        <v>1661</v>
      </c>
      <c r="B29" s="3"/>
      <c r="C29" s="3"/>
      <c r="D29" s="32">
        <f t="shared" si="0"/>
        <v>2466.9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560">
        <v>379.2</v>
      </c>
      <c r="O29" s="285"/>
      <c r="P29" s="556"/>
      <c r="Q29" s="557"/>
      <c r="R29" s="558"/>
      <c r="S29" s="559"/>
      <c r="T29" s="557"/>
    </row>
    <row r="30" spans="1:20" ht="15.75">
      <c r="A30" s="285" t="s">
        <v>11</v>
      </c>
      <c r="B30" s="3"/>
      <c r="C30" s="3"/>
      <c r="D30" s="32">
        <f t="shared" si="0"/>
        <v>2288.6999999999998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560">
        <v>386</v>
      </c>
      <c r="O30" s="285"/>
      <c r="P30" s="556"/>
      <c r="Q30" s="557"/>
      <c r="R30" s="558"/>
      <c r="S30" s="559"/>
      <c r="T30" s="557"/>
    </row>
    <row r="31" spans="1:20" ht="15.75">
      <c r="A31" s="107" t="s">
        <v>2197</v>
      </c>
      <c r="B31" s="3"/>
      <c r="C31" s="3"/>
      <c r="D31" s="32">
        <f t="shared" si="0"/>
        <v>3600.7499999999995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560">
        <v>523.5</v>
      </c>
      <c r="O31" s="107"/>
      <c r="P31" s="562"/>
      <c r="Q31" s="557"/>
      <c r="R31" s="558"/>
      <c r="S31" s="559"/>
      <c r="T31" s="557"/>
    </row>
    <row r="32" spans="1:20" ht="15.75">
      <c r="A32" s="285" t="s">
        <v>1666</v>
      </c>
      <c r="B32" s="3"/>
      <c r="C32" s="3"/>
      <c r="D32" s="32">
        <f t="shared" si="0"/>
        <v>4290.7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560">
        <v>708.5</v>
      </c>
      <c r="O32" s="285"/>
      <c r="P32" s="556"/>
      <c r="Q32" s="557"/>
      <c r="R32" s="558"/>
      <c r="S32" s="559"/>
      <c r="T32" s="557"/>
    </row>
    <row r="33" spans="1:20" ht="15.75">
      <c r="A33" s="106" t="s">
        <v>1344</v>
      </c>
      <c r="B33" s="3"/>
      <c r="C33" s="3"/>
      <c r="D33" s="32">
        <f t="shared" si="0"/>
        <v>3089.5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560">
        <v>574.70000000000005</v>
      </c>
      <c r="O33" s="504"/>
      <c r="P33" s="504"/>
      <c r="Q33" s="557"/>
      <c r="R33" s="558"/>
      <c r="S33" s="559"/>
      <c r="T33" s="557"/>
    </row>
    <row r="34" spans="1:20" ht="15.75">
      <c r="A34" s="107" t="s">
        <v>633</v>
      </c>
      <c r="B34" s="3"/>
      <c r="C34" s="3"/>
      <c r="D34" s="32">
        <f t="shared" si="0"/>
        <v>2956.9000000000005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560">
        <v>466.5</v>
      </c>
      <c r="O34" s="107"/>
      <c r="P34" s="562"/>
      <c r="Q34" s="557"/>
      <c r="R34" s="558"/>
      <c r="S34" s="559"/>
      <c r="T34" s="557"/>
    </row>
    <row r="35" spans="1:20" ht="15.75">
      <c r="A35" s="285" t="s">
        <v>1658</v>
      </c>
      <c r="B35" s="3"/>
      <c r="C35" s="3"/>
      <c r="D35" s="32">
        <f t="shared" si="0"/>
        <v>3256.4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560">
        <v>528.80000000000007</v>
      </c>
      <c r="O35" s="285"/>
      <c r="P35" s="556"/>
      <c r="Q35" s="557"/>
      <c r="R35" s="558"/>
      <c r="S35" s="559"/>
      <c r="T35" s="557"/>
    </row>
    <row r="36" spans="1:20" ht="15.75">
      <c r="A36" s="107" t="s">
        <v>2717</v>
      </c>
      <c r="B36" s="3"/>
      <c r="C36" s="3"/>
      <c r="D36" s="32">
        <f t="shared" si="0"/>
        <v>3118.2999999999997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560">
        <v>504.6</v>
      </c>
      <c r="O36" s="107"/>
      <c r="P36" s="562"/>
      <c r="Q36" s="557"/>
      <c r="R36" s="558"/>
      <c r="S36" s="559"/>
      <c r="T36" s="557"/>
    </row>
    <row r="37" spans="1:20" ht="15.75">
      <c r="A37" s="284" t="s">
        <v>3630</v>
      </c>
      <c r="B37" s="3"/>
      <c r="C37" s="3"/>
      <c r="D37" s="32">
        <f t="shared" si="0"/>
        <v>2356.1999999999998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560">
        <v>330</v>
      </c>
      <c r="O37" s="284"/>
      <c r="P37" s="561"/>
      <c r="Q37" s="557"/>
      <c r="R37" s="558"/>
      <c r="S37" s="559"/>
      <c r="T37" s="557"/>
    </row>
    <row r="38" spans="1:20" ht="15.75">
      <c r="A38" s="107" t="s">
        <v>687</v>
      </c>
      <c r="B38" s="3"/>
      <c r="C38" s="3"/>
      <c r="D38" s="32">
        <f t="shared" si="0"/>
        <v>3217.55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560">
        <v>573.20000000000005</v>
      </c>
      <c r="O38" s="107"/>
      <c r="P38" s="562"/>
      <c r="Q38" s="557"/>
      <c r="R38" s="558"/>
      <c r="S38" s="559"/>
      <c r="T38" s="557"/>
    </row>
    <row r="39" spans="1:20" ht="15.75">
      <c r="A39" s="107" t="s">
        <v>639</v>
      </c>
      <c r="B39" s="3"/>
      <c r="C39" s="3"/>
      <c r="D39" s="32">
        <f t="shared" si="0"/>
        <v>2406.1999999999998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560">
        <v>384.5</v>
      </c>
      <c r="O39" s="107"/>
      <c r="P39" s="562"/>
      <c r="Q39" s="557"/>
      <c r="R39" s="558"/>
      <c r="S39" s="559"/>
      <c r="T39" s="557"/>
    </row>
    <row r="40" spans="1:20" ht="15.75">
      <c r="A40" s="284" t="s">
        <v>3659</v>
      </c>
      <c r="B40" s="3"/>
      <c r="C40" s="3"/>
      <c r="D40" s="32">
        <f t="shared" si="0"/>
        <v>3157.6000000000004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560">
        <v>393</v>
      </c>
      <c r="O40" s="284"/>
      <c r="P40" s="561"/>
      <c r="Q40" s="557"/>
      <c r="R40" s="558"/>
      <c r="S40" s="559"/>
      <c r="T40" s="557"/>
    </row>
    <row r="41" spans="1:20" ht="15.75">
      <c r="A41" s="285" t="s">
        <v>15</v>
      </c>
      <c r="B41" s="3"/>
      <c r="C41" s="3"/>
      <c r="D41" s="32">
        <f t="shared" si="0"/>
        <v>3212.4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560">
        <v>427</v>
      </c>
      <c r="O41" s="285"/>
      <c r="P41" s="556"/>
      <c r="Q41" s="557"/>
      <c r="R41" s="558"/>
      <c r="S41" s="559"/>
      <c r="T41" s="557"/>
    </row>
    <row r="42" spans="1:20" ht="15.75">
      <c r="A42" s="107" t="s">
        <v>2726</v>
      </c>
      <c r="B42" s="3"/>
      <c r="C42" s="3"/>
      <c r="D42" s="32">
        <f t="shared" si="0"/>
        <v>3654.25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560">
        <v>436.8</v>
      </c>
      <c r="O42" s="107"/>
      <c r="P42" s="562"/>
      <c r="Q42" s="557"/>
      <c r="R42" s="558"/>
      <c r="S42" s="559"/>
      <c r="T42" s="557"/>
    </row>
    <row r="43" spans="1:20" ht="15.75">
      <c r="A43" s="284" t="s">
        <v>3631</v>
      </c>
      <c r="B43" s="3"/>
      <c r="C43" s="3"/>
      <c r="D43" s="32">
        <f t="shared" si="0"/>
        <v>2085.6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560">
        <v>451.5</v>
      </c>
      <c r="O43" s="284"/>
      <c r="P43" s="561"/>
      <c r="Q43" s="557"/>
      <c r="R43" s="558"/>
      <c r="S43" s="559"/>
      <c r="T43" s="557"/>
    </row>
    <row r="44" spans="1:20" ht="15.75">
      <c r="A44" s="107" t="s">
        <v>2216</v>
      </c>
      <c r="B44" s="3"/>
      <c r="C44" s="3"/>
      <c r="D44" s="32">
        <f t="shared" si="0"/>
        <v>4318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560">
        <v>700.7</v>
      </c>
      <c r="O44" s="107"/>
      <c r="P44" s="562"/>
      <c r="Q44" s="557"/>
      <c r="R44" s="558"/>
      <c r="S44" s="559"/>
      <c r="T44" s="557"/>
    </row>
    <row r="45" spans="1:20" ht="15.75">
      <c r="A45" s="284" t="s">
        <v>3632</v>
      </c>
      <c r="B45" s="3"/>
      <c r="C45" s="3"/>
      <c r="D45" s="32">
        <f t="shared" si="0"/>
        <v>3501.8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560">
        <v>546</v>
      </c>
      <c r="O45" s="284"/>
      <c r="P45" s="561"/>
      <c r="Q45" s="557"/>
      <c r="R45" s="558"/>
      <c r="S45" s="559"/>
      <c r="T45" s="557"/>
    </row>
    <row r="46" spans="1:20" ht="15.75">
      <c r="A46" s="285" t="s">
        <v>1654</v>
      </c>
      <c r="B46" s="3"/>
      <c r="C46" s="3"/>
      <c r="D46" s="32">
        <f t="shared" si="0"/>
        <v>1867.8500000000004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560">
        <v>348.9</v>
      </c>
      <c r="O46" s="285"/>
      <c r="P46" s="556"/>
      <c r="Q46" s="557"/>
      <c r="R46" s="558"/>
      <c r="S46" s="559"/>
      <c r="T46" s="557"/>
    </row>
    <row r="47" spans="1:20" ht="15.75">
      <c r="A47" s="285" t="s">
        <v>17</v>
      </c>
      <c r="B47" s="3"/>
      <c r="C47" s="3"/>
      <c r="D47" s="32">
        <f t="shared" si="0"/>
        <v>2637.6000000000004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560">
        <v>574.79999999999995</v>
      </c>
      <c r="O47" s="285"/>
      <c r="P47" s="556"/>
      <c r="Q47" s="557"/>
      <c r="R47" s="558"/>
      <c r="S47" s="559"/>
      <c r="T47" s="557"/>
    </row>
    <row r="48" spans="1:20" ht="15.75">
      <c r="A48" s="284" t="s">
        <v>3633</v>
      </c>
      <c r="B48" s="3"/>
      <c r="C48" s="3"/>
      <c r="D48" s="32">
        <f t="shared" si="0"/>
        <v>3310.4999999999995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560">
        <v>517.90000000000009</v>
      </c>
      <c r="O48" s="284"/>
      <c r="P48" s="561"/>
      <c r="Q48" s="557"/>
      <c r="R48" s="558"/>
      <c r="S48" s="559"/>
      <c r="T48" s="557"/>
    </row>
    <row r="49" spans="1:20" ht="15.75">
      <c r="A49" s="107" t="s">
        <v>162</v>
      </c>
      <c r="B49" s="3"/>
      <c r="C49" s="3"/>
      <c r="D49" s="32">
        <f t="shared" si="0"/>
        <v>2659.2999999999997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560">
        <v>451.6</v>
      </c>
      <c r="O49" s="107"/>
      <c r="P49" s="562"/>
      <c r="Q49" s="557"/>
      <c r="R49" s="558"/>
      <c r="S49" s="559"/>
      <c r="T49" s="557"/>
    </row>
    <row r="50" spans="1:20" ht="15.75">
      <c r="A50" s="107" t="s">
        <v>2201</v>
      </c>
      <c r="B50" s="3"/>
      <c r="C50" s="3"/>
      <c r="D50" s="32">
        <f t="shared" si="0"/>
        <v>3651.9999999999995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560">
        <v>538</v>
      </c>
      <c r="O50" s="107"/>
      <c r="P50" s="562"/>
      <c r="Q50" s="557"/>
      <c r="R50" s="558"/>
      <c r="S50" s="559"/>
      <c r="T50" s="557"/>
    </row>
    <row r="51" spans="1:20" ht="15.75">
      <c r="A51" s="284" t="s">
        <v>3634</v>
      </c>
      <c r="B51" s="3"/>
      <c r="C51" s="3"/>
      <c r="D51" s="32">
        <f t="shared" si="0"/>
        <v>4698.1000000000004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560">
        <v>679.59999999999991</v>
      </c>
      <c r="O51" s="284"/>
      <c r="P51" s="561"/>
      <c r="Q51" s="557"/>
      <c r="R51" s="558"/>
      <c r="S51" s="559"/>
      <c r="T51" s="557"/>
    </row>
    <row r="52" spans="1:20" ht="15.75">
      <c r="A52" s="107" t="s">
        <v>2720</v>
      </c>
      <c r="B52" s="3"/>
      <c r="C52" s="3"/>
      <c r="D52" s="32">
        <f t="shared" si="0"/>
        <v>2928.2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560">
        <v>558.1</v>
      </c>
      <c r="O52" s="107"/>
      <c r="P52" s="562"/>
      <c r="Q52" s="557"/>
      <c r="R52" s="558"/>
      <c r="S52" s="559"/>
      <c r="T52" s="557"/>
    </row>
    <row r="53" spans="1:20" ht="15.75">
      <c r="A53" s="107" t="s">
        <v>2220</v>
      </c>
      <c r="B53" s="3"/>
      <c r="C53" s="3"/>
      <c r="D53" s="32">
        <f t="shared" si="0"/>
        <v>3431.1000000000004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560">
        <v>645.20000000000005</v>
      </c>
      <c r="O53" s="107"/>
      <c r="P53" s="562"/>
      <c r="Q53" s="557"/>
      <c r="R53" s="558"/>
      <c r="S53" s="559"/>
      <c r="T53" s="557"/>
    </row>
    <row r="54" spans="1:20" ht="15.75">
      <c r="A54" s="107" t="s">
        <v>2712</v>
      </c>
      <c r="B54" s="3"/>
      <c r="C54" s="3"/>
      <c r="D54" s="32">
        <f t="shared" si="0"/>
        <v>3882.5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560">
        <v>576.70000000000005</v>
      </c>
      <c r="O54" s="107"/>
      <c r="P54" s="562"/>
      <c r="Q54" s="557"/>
      <c r="R54" s="558"/>
      <c r="S54" s="559"/>
      <c r="T54" s="557"/>
    </row>
    <row r="55" spans="1:20" ht="15.75">
      <c r="A55" s="284" t="s">
        <v>3635</v>
      </c>
      <c r="B55" s="3"/>
      <c r="C55" s="3"/>
      <c r="D55" s="32">
        <f t="shared" si="0"/>
        <v>3754.35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560">
        <v>457.5</v>
      </c>
      <c r="O55" s="284"/>
      <c r="P55" s="561"/>
      <c r="Q55" s="557"/>
      <c r="R55" s="558"/>
      <c r="S55" s="559"/>
      <c r="T55" s="557"/>
    </row>
    <row r="56" spans="1:20" ht="15.75">
      <c r="A56" s="107" t="s">
        <v>2200</v>
      </c>
      <c r="B56" s="3"/>
      <c r="C56" s="3"/>
      <c r="D56" s="32">
        <f t="shared" si="0"/>
        <v>3708.0499999999997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560">
        <v>524.1</v>
      </c>
      <c r="O56" s="107"/>
      <c r="P56" s="562"/>
      <c r="Q56" s="557"/>
      <c r="R56" s="558"/>
      <c r="S56" s="559"/>
      <c r="T56" s="557"/>
    </row>
    <row r="57" spans="1:20" ht="15.75">
      <c r="A57" s="284" t="s">
        <v>3636</v>
      </c>
      <c r="B57" s="3"/>
      <c r="C57" s="3"/>
      <c r="D57" s="32">
        <f t="shared" si="0"/>
        <v>3416.4499999999994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560">
        <v>513</v>
      </c>
      <c r="O57" s="284"/>
      <c r="P57" s="561"/>
      <c r="Q57" s="557"/>
      <c r="R57" s="558"/>
      <c r="S57" s="559"/>
      <c r="T57" s="557"/>
    </row>
    <row r="58" spans="1:20" ht="15.75">
      <c r="A58" s="107" t="s">
        <v>2734</v>
      </c>
      <c r="B58" s="3"/>
      <c r="C58" s="3"/>
      <c r="D58" s="32">
        <f t="shared" si="0"/>
        <v>3707.8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560">
        <v>608.6</v>
      </c>
      <c r="O58" s="107"/>
      <c r="P58" s="562"/>
      <c r="Q58" s="557"/>
      <c r="R58" s="558"/>
      <c r="S58" s="559"/>
      <c r="T58" s="557"/>
    </row>
    <row r="59" spans="1:20" ht="15.75">
      <c r="A59" s="107" t="s">
        <v>704</v>
      </c>
      <c r="B59" s="3"/>
      <c r="C59" s="3"/>
      <c r="D59" s="32">
        <f t="shared" si="0"/>
        <v>3280.1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560">
        <v>498.5</v>
      </c>
      <c r="O59" s="107"/>
      <c r="P59" s="562"/>
      <c r="Q59" s="557"/>
      <c r="R59" s="558"/>
      <c r="S59" s="559"/>
      <c r="T59" s="557"/>
    </row>
    <row r="60" spans="1:20" ht="15.75">
      <c r="A60" s="107" t="s">
        <v>2733</v>
      </c>
      <c r="B60" s="3"/>
      <c r="C60" s="3"/>
      <c r="D60" s="32">
        <f t="shared" si="0"/>
        <v>3274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560">
        <v>574.20000000000005</v>
      </c>
      <c r="O60" s="107"/>
      <c r="P60" s="562"/>
      <c r="Q60" s="557"/>
      <c r="R60" s="558"/>
      <c r="S60" s="559"/>
      <c r="T60" s="557"/>
    </row>
    <row r="61" spans="1:20" ht="15.75">
      <c r="A61" s="285" t="s">
        <v>2325</v>
      </c>
      <c r="B61" s="3"/>
      <c r="C61" s="3"/>
      <c r="D61" s="32">
        <f t="shared" si="0"/>
        <v>3317.0000000000005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560">
        <v>445.9</v>
      </c>
      <c r="O61" s="285"/>
      <c r="P61" s="556"/>
      <c r="Q61" s="557"/>
      <c r="R61" s="558"/>
      <c r="S61" s="559"/>
      <c r="T61" s="557"/>
    </row>
    <row r="62" spans="1:20" ht="15.75">
      <c r="A62" s="107" t="s">
        <v>3637</v>
      </c>
      <c r="B62" s="3"/>
      <c r="C62" s="3"/>
      <c r="D62" s="32">
        <f t="shared" si="0"/>
        <v>3071.8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560">
        <v>526.4</v>
      </c>
      <c r="O62" s="107"/>
      <c r="P62" s="562"/>
      <c r="Q62" s="557"/>
      <c r="R62" s="558"/>
      <c r="S62" s="559"/>
      <c r="T62" s="557"/>
    </row>
    <row r="63" spans="1:20" ht="15.75">
      <c r="A63" s="107" t="s">
        <v>2716</v>
      </c>
      <c r="B63" s="3"/>
      <c r="C63" s="3"/>
      <c r="D63" s="32">
        <f t="shared" si="0"/>
        <v>3224.6000000000004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560">
        <v>572.6</v>
      </c>
      <c r="O63" s="107"/>
      <c r="P63" s="562"/>
      <c r="Q63" s="557"/>
      <c r="R63" s="558"/>
      <c r="S63" s="559"/>
      <c r="T63" s="557"/>
    </row>
    <row r="64" spans="1:20" ht="15.75">
      <c r="A64" s="107" t="s">
        <v>700</v>
      </c>
      <c r="B64" s="3"/>
      <c r="C64" s="3"/>
      <c r="D64" s="32">
        <f t="shared" si="0"/>
        <v>4160.4000000000005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560">
        <v>501.5</v>
      </c>
      <c r="O64" s="107"/>
      <c r="P64" s="562"/>
      <c r="Q64" s="557"/>
      <c r="R64" s="558"/>
      <c r="S64" s="559"/>
      <c r="T64" s="557"/>
    </row>
    <row r="65" spans="1:20" ht="15.75">
      <c r="A65" s="284" t="s">
        <v>21</v>
      </c>
      <c r="B65" s="3"/>
      <c r="C65" s="3"/>
      <c r="D65" s="32">
        <f t="shared" si="0"/>
        <v>3050.8999999999996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560">
        <v>531.70000000000005</v>
      </c>
      <c r="O65" s="284"/>
      <c r="P65" s="561"/>
      <c r="Q65" s="557"/>
      <c r="R65" s="558"/>
      <c r="S65" s="559"/>
      <c r="T65" s="557"/>
    </row>
    <row r="66" spans="1:20" ht="15.75">
      <c r="A66" s="107" t="s">
        <v>141</v>
      </c>
      <c r="B66" s="3"/>
      <c r="C66" s="3"/>
      <c r="D66" s="32">
        <f t="shared" si="0"/>
        <v>2340.2999999999997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560">
        <v>540</v>
      </c>
      <c r="O66" s="107"/>
      <c r="P66" s="562"/>
      <c r="Q66" s="557"/>
      <c r="R66" s="558"/>
      <c r="S66" s="559"/>
      <c r="T66" s="557"/>
    </row>
    <row r="67" spans="1:20" ht="15.75">
      <c r="A67" s="107" t="s">
        <v>2193</v>
      </c>
      <c r="B67" s="3"/>
      <c r="C67" s="3"/>
      <c r="D67" s="32">
        <f t="shared" si="0"/>
        <v>1057.1000000000001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560">
        <v>122.7</v>
      </c>
      <c r="O67" s="107"/>
      <c r="P67" s="562"/>
      <c r="Q67" s="557"/>
      <c r="R67" s="558"/>
      <c r="S67" s="559"/>
      <c r="T67" s="557"/>
    </row>
    <row r="68" spans="1:20" ht="15.75">
      <c r="A68" s="285" t="s">
        <v>1667</v>
      </c>
      <c r="B68" s="3"/>
      <c r="C68" s="3"/>
      <c r="D68" s="32">
        <f t="shared" si="0"/>
        <v>2587.9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560">
        <v>313.5</v>
      </c>
      <c r="O68" s="285"/>
      <c r="P68" s="556"/>
      <c r="Q68" s="557"/>
      <c r="R68" s="558"/>
      <c r="S68" s="559"/>
      <c r="T68" s="557"/>
    </row>
    <row r="69" spans="1:20" ht="15.75">
      <c r="A69" s="284" t="s">
        <v>3638</v>
      </c>
      <c r="B69" s="3"/>
      <c r="C69" s="3"/>
      <c r="D69" s="32">
        <f t="shared" si="0"/>
        <v>3699.7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560">
        <v>684.6</v>
      </c>
      <c r="O69" s="284"/>
      <c r="P69" s="561"/>
      <c r="Q69" s="557"/>
      <c r="R69" s="558"/>
      <c r="S69" s="559"/>
      <c r="T69" s="557"/>
    </row>
    <row r="70" spans="1:20" ht="15.75">
      <c r="A70" s="107" t="s">
        <v>2727</v>
      </c>
      <c r="B70" s="3"/>
      <c r="C70" s="3"/>
      <c r="D70" s="32">
        <f t="shared" ref="D70:D133" si="1">SUM(E70:DZ70)</f>
        <v>2616.65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560">
        <v>421.59999999999997</v>
      </c>
      <c r="O70" s="107"/>
      <c r="P70" s="562"/>
      <c r="Q70" s="557"/>
      <c r="R70" s="558"/>
      <c r="S70" s="559"/>
      <c r="T70" s="557"/>
    </row>
    <row r="71" spans="1:20" ht="15.75">
      <c r="A71" s="107" t="s">
        <v>2203</v>
      </c>
      <c r="B71" s="3"/>
      <c r="C71" s="3"/>
      <c r="D71" s="32">
        <f t="shared" si="1"/>
        <v>2992.4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560">
        <v>439.2</v>
      </c>
      <c r="O71" s="107"/>
      <c r="P71" s="562"/>
      <c r="Q71" s="557"/>
      <c r="R71" s="558"/>
      <c r="S71" s="559"/>
      <c r="T71" s="557"/>
    </row>
    <row r="72" spans="1:20" ht="15.75">
      <c r="A72" s="285" t="s">
        <v>1668</v>
      </c>
      <c r="B72" s="3"/>
      <c r="C72" s="3"/>
      <c r="D72" s="32">
        <f t="shared" si="1"/>
        <v>2926.8999999999996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560">
        <v>238</v>
      </c>
      <c r="O72" s="285"/>
      <c r="P72" s="556"/>
      <c r="Q72" s="557"/>
      <c r="R72" s="558"/>
      <c r="S72" s="559"/>
      <c r="T72" s="557"/>
    </row>
    <row r="73" spans="1:20" ht="15.75">
      <c r="A73" s="284" t="s">
        <v>3639</v>
      </c>
      <c r="B73" s="3"/>
      <c r="C73" s="3"/>
      <c r="D73" s="32">
        <f t="shared" si="1"/>
        <v>4391.75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560">
        <v>673.69999999999993</v>
      </c>
      <c r="O73" s="284"/>
      <c r="P73" s="561"/>
      <c r="Q73" s="557"/>
      <c r="R73" s="558"/>
      <c r="S73" s="559"/>
      <c r="T73" s="557"/>
    </row>
    <row r="74" spans="1:20" ht="15.75">
      <c r="A74" s="284" t="s">
        <v>3640</v>
      </c>
      <c r="B74" s="3"/>
      <c r="C74" s="3"/>
      <c r="D74" s="32">
        <f t="shared" si="1"/>
        <v>3089.95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560">
        <v>495.79999999999995</v>
      </c>
      <c r="O74" s="284"/>
      <c r="P74" s="561"/>
      <c r="Q74" s="557"/>
      <c r="R74" s="558"/>
      <c r="S74" s="559"/>
      <c r="T74" s="557"/>
    </row>
    <row r="75" spans="1:20" ht="15.75">
      <c r="A75" s="107" t="s">
        <v>667</v>
      </c>
      <c r="B75" s="3"/>
      <c r="C75" s="3"/>
      <c r="D75" s="32">
        <f t="shared" si="1"/>
        <v>3526.0499999999997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560">
        <v>633.6</v>
      </c>
      <c r="O75" s="107"/>
      <c r="P75" s="562"/>
      <c r="Q75" s="557"/>
      <c r="R75" s="558"/>
      <c r="S75" s="559"/>
      <c r="T75" s="557"/>
    </row>
    <row r="76" spans="1:20" ht="15.75">
      <c r="A76" s="107" t="s">
        <v>2202</v>
      </c>
      <c r="B76" s="3"/>
      <c r="C76" s="3"/>
      <c r="D76" s="32">
        <f t="shared" si="1"/>
        <v>3227.1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560">
        <v>450.5</v>
      </c>
      <c r="O76" s="107"/>
      <c r="P76" s="562"/>
      <c r="Q76" s="557"/>
      <c r="R76" s="558"/>
      <c r="S76" s="559"/>
      <c r="T76" s="557"/>
    </row>
    <row r="77" spans="1:20" ht="15.75">
      <c r="A77" s="107" t="s">
        <v>2209</v>
      </c>
      <c r="B77" s="3"/>
      <c r="C77" s="3"/>
      <c r="D77" s="32">
        <f t="shared" si="1"/>
        <v>3670.7999999999997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560">
        <v>565</v>
      </c>
      <c r="O77" s="107"/>
      <c r="P77" s="562"/>
      <c r="Q77" s="557"/>
      <c r="R77" s="558"/>
      <c r="S77" s="559"/>
      <c r="T77" s="557"/>
    </row>
    <row r="78" spans="1:20" ht="15.75">
      <c r="A78" s="107" t="s">
        <v>668</v>
      </c>
      <c r="B78" s="3"/>
      <c r="C78" s="3"/>
      <c r="D78" s="32">
        <f t="shared" si="1"/>
        <v>4070.85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560">
        <v>458.09999999999997</v>
      </c>
      <c r="O78" s="107"/>
      <c r="P78" s="562"/>
      <c r="Q78" s="557"/>
      <c r="R78" s="558"/>
      <c r="S78" s="559"/>
      <c r="T78" s="557"/>
    </row>
    <row r="79" spans="1:20" ht="15.75">
      <c r="A79" s="107" t="s">
        <v>3641</v>
      </c>
      <c r="B79" s="3"/>
      <c r="C79" s="3"/>
      <c r="D79" s="32">
        <f t="shared" si="1"/>
        <v>4068.5000000000005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560">
        <v>520.4</v>
      </c>
      <c r="O79" s="107"/>
      <c r="P79" s="562"/>
      <c r="Q79" s="557"/>
      <c r="R79" s="558"/>
      <c r="S79" s="559"/>
      <c r="T79" s="557"/>
    </row>
    <row r="80" spans="1:20" ht="15.75">
      <c r="A80" s="285" t="s">
        <v>23</v>
      </c>
      <c r="B80" s="3"/>
      <c r="C80" s="3"/>
      <c r="D80" s="32">
        <f t="shared" si="1"/>
        <v>2751.9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560">
        <v>462.9</v>
      </c>
      <c r="O80" s="285"/>
      <c r="P80" s="556"/>
      <c r="Q80" s="557"/>
      <c r="R80" s="558"/>
      <c r="S80" s="559"/>
      <c r="T80" s="557"/>
    </row>
    <row r="81" spans="1:20" ht="15.75">
      <c r="A81" s="285" t="s">
        <v>25</v>
      </c>
      <c r="B81" s="3"/>
      <c r="C81" s="3"/>
      <c r="D81" s="32">
        <f t="shared" si="1"/>
        <v>3095.3999999999996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560">
        <v>538.29999999999995</v>
      </c>
      <c r="O81" s="285"/>
      <c r="P81" s="556"/>
      <c r="Q81" s="557"/>
      <c r="R81" s="558"/>
      <c r="S81" s="559"/>
      <c r="T81" s="557"/>
    </row>
    <row r="82" spans="1:20" ht="15.75">
      <c r="A82" s="107" t="s">
        <v>2713</v>
      </c>
      <c r="B82" s="3"/>
      <c r="C82" s="3"/>
      <c r="D82" s="32">
        <f t="shared" si="1"/>
        <v>3360.95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560">
        <v>542.4</v>
      </c>
      <c r="O82" s="107"/>
      <c r="P82" s="562"/>
      <c r="Q82" s="557"/>
      <c r="R82" s="558"/>
      <c r="S82" s="559"/>
      <c r="T82" s="557"/>
    </row>
    <row r="83" spans="1:20" ht="15.75">
      <c r="A83" s="106" t="s">
        <v>1343</v>
      </c>
      <c r="B83" s="3"/>
      <c r="C83" s="3"/>
      <c r="D83" s="32">
        <f t="shared" si="1"/>
        <v>3489.2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560">
        <v>610.5</v>
      </c>
      <c r="O83" s="504"/>
      <c r="P83" s="504"/>
      <c r="Q83" s="557"/>
      <c r="R83" s="558"/>
      <c r="S83" s="559"/>
      <c r="T83" s="557"/>
    </row>
    <row r="84" spans="1:20" ht="15.75">
      <c r="A84" s="106" t="s">
        <v>1345</v>
      </c>
      <c r="B84" s="3"/>
      <c r="C84" s="3"/>
      <c r="D84" s="32">
        <f t="shared" si="1"/>
        <v>4169.25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560">
        <v>719.19999999999993</v>
      </c>
      <c r="O84" s="504"/>
      <c r="P84" s="504"/>
      <c r="Q84" s="557"/>
      <c r="R84" s="558"/>
      <c r="S84" s="559"/>
      <c r="T84" s="557"/>
    </row>
    <row r="85" spans="1:20" ht="15.75">
      <c r="A85" s="107" t="s">
        <v>2714</v>
      </c>
      <c r="B85" s="3"/>
      <c r="C85" s="3"/>
      <c r="D85" s="32">
        <f t="shared" si="1"/>
        <v>2752.85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560">
        <v>348.7</v>
      </c>
      <c r="O85" s="107"/>
      <c r="P85" s="562"/>
      <c r="Q85" s="557"/>
      <c r="R85" s="558"/>
      <c r="S85" s="559"/>
      <c r="T85" s="557"/>
    </row>
    <row r="86" spans="1:20" ht="15.75">
      <c r="A86" s="284" t="s">
        <v>3642</v>
      </c>
      <c r="B86" s="3"/>
      <c r="C86" s="3"/>
      <c r="D86" s="32">
        <f t="shared" si="1"/>
        <v>3099.95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560">
        <v>550.1</v>
      </c>
      <c r="O86" s="284"/>
      <c r="P86" s="561"/>
      <c r="Q86" s="557"/>
      <c r="R86" s="558"/>
      <c r="S86" s="559"/>
      <c r="T86" s="557"/>
    </row>
    <row r="87" spans="1:20" ht="15.75">
      <c r="A87" s="284" t="s">
        <v>3643</v>
      </c>
      <c r="B87" s="3"/>
      <c r="C87" s="3"/>
      <c r="D87" s="32">
        <f t="shared" si="1"/>
        <v>4254.25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560">
        <v>731.1</v>
      </c>
      <c r="O87" s="284"/>
      <c r="P87" s="561"/>
      <c r="Q87" s="557"/>
      <c r="R87" s="558"/>
      <c r="S87" s="559"/>
      <c r="T87" s="557"/>
    </row>
    <row r="88" spans="1:20" ht="15.75">
      <c r="A88" s="107" t="s">
        <v>2198</v>
      </c>
      <c r="B88" s="3"/>
      <c r="C88" s="3"/>
      <c r="D88" s="32">
        <f t="shared" si="1"/>
        <v>1709.5500000000002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560">
        <v>346</v>
      </c>
      <c r="O88" s="107"/>
      <c r="P88" s="562"/>
      <c r="Q88" s="557"/>
      <c r="R88" s="558"/>
      <c r="S88" s="559"/>
      <c r="T88" s="557"/>
    </row>
    <row r="89" spans="1:20" ht="15.75">
      <c r="A89" s="107" t="s">
        <v>651</v>
      </c>
      <c r="B89" s="3"/>
      <c r="C89" s="3"/>
      <c r="D89" s="32">
        <f t="shared" si="1"/>
        <v>3588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560">
        <v>581.5</v>
      </c>
      <c r="O89" s="107"/>
      <c r="P89" s="562"/>
      <c r="Q89" s="557"/>
      <c r="R89" s="558"/>
      <c r="S89" s="559"/>
      <c r="T89" s="557"/>
    </row>
    <row r="90" spans="1:20" ht="15.75">
      <c r="A90" s="107" t="s">
        <v>682</v>
      </c>
      <c r="B90" s="3"/>
      <c r="C90" s="3"/>
      <c r="D90" s="32">
        <f t="shared" si="1"/>
        <v>2626.5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560">
        <v>491</v>
      </c>
      <c r="O90" s="107"/>
      <c r="P90" s="562"/>
      <c r="Q90" s="557"/>
      <c r="R90" s="558"/>
      <c r="S90" s="559"/>
      <c r="T90" s="557"/>
    </row>
    <row r="91" spans="1:20" ht="15.75">
      <c r="A91" s="107" t="s">
        <v>2709</v>
      </c>
      <c r="B91" s="3"/>
      <c r="C91" s="3"/>
      <c r="D91" s="32">
        <f t="shared" si="1"/>
        <v>3138.55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560">
        <v>583.5</v>
      </c>
      <c r="O91" s="107"/>
      <c r="P91" s="562"/>
      <c r="Q91" s="557"/>
      <c r="R91" s="558"/>
      <c r="S91" s="559"/>
      <c r="T91" s="557"/>
    </row>
    <row r="92" spans="1:20" ht="15.75">
      <c r="A92" s="107" t="s">
        <v>2735</v>
      </c>
      <c r="B92" s="3"/>
      <c r="C92" s="3"/>
      <c r="D92" s="32">
        <f t="shared" si="1"/>
        <v>4090.7999999999993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560">
        <v>620.29999999999995</v>
      </c>
      <c r="O92" s="107"/>
      <c r="P92" s="562"/>
      <c r="Q92" s="557"/>
      <c r="R92" s="558"/>
      <c r="S92" s="559"/>
      <c r="T92" s="557"/>
    </row>
    <row r="93" spans="1:20" ht="15.75">
      <c r="A93" s="284" t="s">
        <v>3644</v>
      </c>
      <c r="B93" s="3"/>
      <c r="C93" s="3"/>
      <c r="D93" s="32">
        <f t="shared" si="1"/>
        <v>4154.8999999999996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560">
        <v>551.79999999999995</v>
      </c>
      <c r="O93" s="284"/>
      <c r="P93" s="561"/>
      <c r="Q93" s="557"/>
      <c r="R93" s="558"/>
      <c r="S93" s="559"/>
      <c r="T93" s="557"/>
    </row>
    <row r="94" spans="1:20" ht="15.75">
      <c r="A94" s="284" t="s">
        <v>3645</v>
      </c>
      <c r="B94" s="3"/>
      <c r="C94" s="3"/>
      <c r="D94" s="32">
        <f t="shared" si="1"/>
        <v>3342.6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560">
        <v>376.6</v>
      </c>
      <c r="O94" s="284"/>
      <c r="P94" s="561"/>
      <c r="Q94" s="557"/>
      <c r="R94" s="558"/>
      <c r="S94" s="559"/>
      <c r="T94" s="557"/>
    </row>
    <row r="95" spans="1:20" ht="15.75">
      <c r="A95" s="107" t="s">
        <v>154</v>
      </c>
      <c r="B95" s="3"/>
      <c r="C95" s="3"/>
      <c r="D95" s="32">
        <f t="shared" si="1"/>
        <v>2686.1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560">
        <v>379.6</v>
      </c>
      <c r="O95" s="107"/>
      <c r="P95" s="562"/>
      <c r="Q95" s="557"/>
      <c r="R95" s="558"/>
      <c r="S95" s="559"/>
      <c r="T95" s="557"/>
    </row>
    <row r="96" spans="1:20" ht="15.75">
      <c r="A96" s="107" t="s">
        <v>2210</v>
      </c>
      <c r="B96" s="3"/>
      <c r="C96" s="3"/>
      <c r="D96" s="32">
        <f t="shared" si="1"/>
        <v>4073.5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560">
        <v>618.80000000000007</v>
      </c>
      <c r="O96" s="107"/>
      <c r="P96" s="562"/>
      <c r="Q96" s="557"/>
      <c r="R96" s="558"/>
      <c r="S96" s="559"/>
      <c r="T96" s="557"/>
    </row>
    <row r="97" spans="1:20" ht="15.75">
      <c r="A97" s="107" t="s">
        <v>669</v>
      </c>
      <c r="B97" s="3"/>
      <c r="C97" s="3"/>
      <c r="D97" s="32">
        <f t="shared" si="1"/>
        <v>2361.5500000000002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560">
        <v>356</v>
      </c>
      <c r="O97" s="107"/>
      <c r="P97" s="562"/>
      <c r="Q97" s="557"/>
      <c r="R97" s="558"/>
      <c r="S97" s="559"/>
      <c r="T97" s="557"/>
    </row>
    <row r="98" spans="1:20" ht="15.75">
      <c r="A98" s="107" t="s">
        <v>2724</v>
      </c>
      <c r="B98" s="3"/>
      <c r="C98" s="3"/>
      <c r="D98" s="32">
        <f t="shared" si="1"/>
        <v>3471.6499999999996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560">
        <v>483</v>
      </c>
      <c r="O98" s="107"/>
      <c r="P98" s="562"/>
      <c r="Q98" s="557"/>
      <c r="R98" s="558"/>
      <c r="S98" s="559"/>
      <c r="T98" s="557"/>
    </row>
    <row r="99" spans="1:20" ht="15.75">
      <c r="A99" s="284" t="s">
        <v>142</v>
      </c>
      <c r="B99" s="3"/>
      <c r="C99" s="3"/>
      <c r="D99" s="32">
        <f t="shared" si="1"/>
        <v>3391.2999999999997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560">
        <v>613.6</v>
      </c>
      <c r="O99" s="284"/>
      <c r="P99" s="561"/>
      <c r="Q99" s="557"/>
      <c r="R99" s="558"/>
      <c r="S99" s="559"/>
      <c r="T99" s="557"/>
    </row>
    <row r="100" spans="1:20" ht="15.75">
      <c r="A100" s="106" t="s">
        <v>1349</v>
      </c>
      <c r="B100" s="3"/>
      <c r="C100" s="3"/>
      <c r="D100" s="32">
        <f t="shared" si="1"/>
        <v>4083.2000000000003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560">
        <v>744.59999999999991</v>
      </c>
      <c r="O100" s="504"/>
      <c r="P100" s="504"/>
      <c r="Q100" s="557"/>
      <c r="R100" s="558"/>
      <c r="S100" s="559"/>
      <c r="T100" s="557"/>
    </row>
    <row r="101" spans="1:20" ht="15.75">
      <c r="A101" s="107" t="s">
        <v>683</v>
      </c>
      <c r="B101" s="3"/>
      <c r="C101" s="3"/>
      <c r="D101" s="32">
        <f t="shared" si="1"/>
        <v>2417.8999999999996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560">
        <v>295.5</v>
      </c>
      <c r="O101" s="107"/>
      <c r="P101" s="562"/>
      <c r="Q101" s="557"/>
      <c r="R101" s="558"/>
      <c r="S101" s="559"/>
      <c r="T101" s="557"/>
    </row>
    <row r="102" spans="1:20" ht="15.75">
      <c r="A102" s="107" t="s">
        <v>2725</v>
      </c>
      <c r="B102" s="3"/>
      <c r="C102" s="3"/>
      <c r="D102" s="32">
        <f t="shared" si="1"/>
        <v>4527.5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560">
        <v>857.5</v>
      </c>
      <c r="O102" s="107"/>
      <c r="P102" s="562"/>
      <c r="Q102" s="557"/>
      <c r="R102" s="558"/>
      <c r="S102" s="559"/>
      <c r="T102" s="557"/>
    </row>
    <row r="103" spans="1:20" ht="15.75">
      <c r="A103" s="284" t="s">
        <v>3646</v>
      </c>
      <c r="B103" s="3"/>
      <c r="C103" s="3"/>
      <c r="D103" s="32">
        <f t="shared" si="1"/>
        <v>3345.9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560">
        <v>558.90000000000009</v>
      </c>
      <c r="O103" s="284"/>
      <c r="P103" s="561"/>
      <c r="Q103" s="557"/>
      <c r="R103" s="558"/>
      <c r="S103" s="559"/>
      <c r="T103" s="557"/>
    </row>
    <row r="104" spans="1:20" ht="15.75">
      <c r="A104" s="285" t="s">
        <v>1690</v>
      </c>
      <c r="B104" s="3"/>
      <c r="C104" s="3"/>
      <c r="D104" s="32">
        <f t="shared" si="1"/>
        <v>2786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560">
        <v>468.1</v>
      </c>
      <c r="O104" s="285"/>
      <c r="P104" s="556"/>
      <c r="Q104" s="557"/>
      <c r="R104" s="558"/>
      <c r="S104" s="559"/>
      <c r="T104" s="557"/>
    </row>
    <row r="105" spans="1:20" ht="15.75">
      <c r="A105" s="107" t="s">
        <v>654</v>
      </c>
      <c r="B105" s="3"/>
      <c r="C105" s="3"/>
      <c r="D105" s="32">
        <f t="shared" si="1"/>
        <v>3187.5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560">
        <v>431.79999999999995</v>
      </c>
      <c r="O105" s="107"/>
      <c r="P105" s="562"/>
      <c r="Q105" s="557"/>
      <c r="R105" s="558"/>
      <c r="S105" s="559"/>
      <c r="T105" s="557"/>
    </row>
    <row r="106" spans="1:20" ht="15.75">
      <c r="A106" s="107" t="s">
        <v>653</v>
      </c>
      <c r="B106" s="3"/>
      <c r="C106" s="3"/>
      <c r="D106" s="32">
        <f t="shared" si="1"/>
        <v>2743.8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560">
        <v>522.79999999999995</v>
      </c>
      <c r="O106" s="107"/>
      <c r="P106" s="562"/>
      <c r="Q106" s="557"/>
      <c r="R106" s="558"/>
      <c r="S106" s="559"/>
      <c r="T106" s="557"/>
    </row>
    <row r="107" spans="1:20" ht="15.75">
      <c r="A107" s="285" t="s">
        <v>1753</v>
      </c>
      <c r="B107" s="3"/>
      <c r="C107" s="3"/>
      <c r="D107" s="32">
        <f t="shared" si="1"/>
        <v>2754.4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560">
        <v>388.8</v>
      </c>
      <c r="O107" s="285"/>
      <c r="P107" s="556"/>
      <c r="Q107" s="557"/>
      <c r="R107" s="558"/>
      <c r="S107" s="559"/>
      <c r="T107" s="557"/>
    </row>
    <row r="108" spans="1:20" ht="15.75">
      <c r="A108" s="107" t="s">
        <v>638</v>
      </c>
      <c r="B108" s="3"/>
      <c r="C108" s="3"/>
      <c r="D108" s="32">
        <f t="shared" si="1"/>
        <v>3151.1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560">
        <v>552.6</v>
      </c>
      <c r="O108" s="107"/>
      <c r="P108" s="562"/>
      <c r="Q108" s="557"/>
      <c r="R108" s="558"/>
      <c r="S108" s="559"/>
      <c r="T108" s="557"/>
    </row>
    <row r="109" spans="1:20" ht="15.75">
      <c r="A109" s="285" t="s">
        <v>1649</v>
      </c>
      <c r="B109" s="3"/>
      <c r="C109" s="3"/>
      <c r="D109" s="32">
        <f t="shared" si="1"/>
        <v>2962.3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560">
        <v>280.60000000000002</v>
      </c>
      <c r="O109" s="285"/>
      <c r="P109" s="556"/>
      <c r="Q109" s="557"/>
      <c r="R109" s="558"/>
      <c r="S109" s="559"/>
      <c r="T109" s="557"/>
    </row>
    <row r="110" spans="1:20" ht="15.75">
      <c r="A110" s="107" t="s">
        <v>2715</v>
      </c>
      <c r="B110" s="3"/>
      <c r="C110" s="3"/>
      <c r="D110" s="32">
        <f t="shared" si="1"/>
        <v>2693.3999999999996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560">
        <v>490</v>
      </c>
      <c r="O110" s="107"/>
      <c r="P110" s="562"/>
      <c r="Q110" s="557"/>
      <c r="R110" s="558"/>
      <c r="S110" s="559"/>
      <c r="T110" s="557"/>
    </row>
    <row r="111" spans="1:20" ht="15.75">
      <c r="A111" s="107" t="s">
        <v>2833</v>
      </c>
      <c r="B111" s="3"/>
      <c r="C111" s="3"/>
      <c r="D111" s="32">
        <f t="shared" si="1"/>
        <v>3226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560">
        <v>464.6</v>
      </c>
      <c r="O111" s="107"/>
      <c r="P111" s="562"/>
      <c r="Q111" s="557"/>
      <c r="R111" s="558"/>
      <c r="S111" s="559"/>
      <c r="T111" s="557"/>
    </row>
    <row r="112" spans="1:20" ht="15.75">
      <c r="A112" s="284" t="s">
        <v>3647</v>
      </c>
      <c r="B112" s="3"/>
      <c r="C112" s="3"/>
      <c r="D112" s="32">
        <f t="shared" si="1"/>
        <v>3561.35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560">
        <v>584.9</v>
      </c>
      <c r="O112" s="284"/>
      <c r="P112" s="561"/>
      <c r="Q112" s="557"/>
      <c r="R112" s="558"/>
      <c r="S112" s="559"/>
      <c r="T112" s="557"/>
    </row>
    <row r="113" spans="1:20" ht="15.75">
      <c r="A113" s="284" t="s">
        <v>3648</v>
      </c>
      <c r="B113" s="3"/>
      <c r="C113" s="3"/>
      <c r="D113" s="32">
        <f t="shared" si="1"/>
        <v>3865.35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560">
        <v>616.5</v>
      </c>
      <c r="O113" s="284"/>
      <c r="P113" s="561"/>
      <c r="Q113" s="557"/>
      <c r="R113" s="558"/>
      <c r="S113" s="559"/>
      <c r="T113" s="557"/>
    </row>
    <row r="114" spans="1:20" ht="15.75">
      <c r="A114" s="285" t="s">
        <v>31</v>
      </c>
      <c r="B114" s="3"/>
      <c r="C114" s="3"/>
      <c r="D114" s="32">
        <f t="shared" si="1"/>
        <v>3184.7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560">
        <v>549.79999999999995</v>
      </c>
      <c r="O114" s="285"/>
      <c r="P114" s="556"/>
      <c r="Q114" s="557"/>
      <c r="R114" s="558"/>
      <c r="S114" s="559"/>
      <c r="T114" s="557"/>
    </row>
    <row r="115" spans="1:20" ht="15.75">
      <c r="A115" s="107" t="s">
        <v>2719</v>
      </c>
      <c r="B115" s="3"/>
      <c r="C115" s="3"/>
      <c r="D115" s="32">
        <f t="shared" si="1"/>
        <v>3387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560">
        <v>430.00000000000006</v>
      </c>
      <c r="O115" s="107"/>
      <c r="P115" s="562"/>
      <c r="Q115" s="557"/>
      <c r="R115" s="558"/>
      <c r="S115" s="559"/>
      <c r="T115" s="557"/>
    </row>
    <row r="116" spans="1:20" ht="15.75">
      <c r="A116" s="107" t="s">
        <v>694</v>
      </c>
      <c r="B116" s="3"/>
      <c r="C116" s="3"/>
      <c r="D116" s="32">
        <f t="shared" si="1"/>
        <v>2928.0499999999997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560">
        <v>446.5</v>
      </c>
      <c r="O116" s="107"/>
      <c r="P116" s="562"/>
      <c r="Q116" s="557"/>
      <c r="R116" s="558"/>
      <c r="S116" s="559"/>
      <c r="T116" s="557"/>
    </row>
    <row r="117" spans="1:20" ht="15.75">
      <c r="A117" s="284" t="s">
        <v>3649</v>
      </c>
      <c r="B117" s="3"/>
      <c r="C117" s="3"/>
      <c r="D117" s="32">
        <f t="shared" si="1"/>
        <v>3791.15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560">
        <v>450</v>
      </c>
      <c r="O117" s="284"/>
      <c r="P117" s="561"/>
      <c r="Q117" s="557"/>
      <c r="R117" s="558"/>
      <c r="S117" s="559"/>
      <c r="T117" s="557"/>
    </row>
    <row r="118" spans="1:20" ht="15.75">
      <c r="A118" s="107" t="s">
        <v>3689</v>
      </c>
      <c r="B118" s="3"/>
      <c r="C118" s="3"/>
      <c r="D118" s="32">
        <f t="shared" si="1"/>
        <v>4529.5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560">
        <v>715.4</v>
      </c>
      <c r="O118" s="107"/>
      <c r="P118" s="562"/>
      <c r="Q118" s="557"/>
      <c r="R118" s="558"/>
      <c r="S118" s="559"/>
      <c r="T118" s="557"/>
    </row>
    <row r="119" spans="1:20" ht="15.75">
      <c r="A119" s="107" t="s">
        <v>686</v>
      </c>
      <c r="B119" s="3"/>
      <c r="C119" s="3"/>
      <c r="D119" s="32">
        <f t="shared" si="1"/>
        <v>3829.25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560">
        <v>743</v>
      </c>
      <c r="O119" s="107"/>
      <c r="P119" s="562"/>
      <c r="Q119" s="557"/>
      <c r="R119" s="558"/>
      <c r="S119" s="559"/>
      <c r="T119" s="557"/>
    </row>
    <row r="120" spans="1:20" ht="15.75">
      <c r="A120" s="285" t="s">
        <v>33</v>
      </c>
      <c r="B120" s="3"/>
      <c r="C120" s="3"/>
      <c r="D120" s="32">
        <f t="shared" si="1"/>
        <v>2829.6000000000004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560">
        <v>607.70000000000005</v>
      </c>
      <c r="O120" s="285"/>
      <c r="P120" s="556"/>
      <c r="Q120" s="557"/>
      <c r="R120" s="558"/>
      <c r="S120" s="559"/>
      <c r="T120" s="557"/>
    </row>
    <row r="121" spans="1:20" ht="15.75">
      <c r="A121" s="285" t="s">
        <v>37</v>
      </c>
      <c r="B121" s="3"/>
      <c r="C121" s="3"/>
      <c r="D121" s="32">
        <f t="shared" si="1"/>
        <v>3450.8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560">
        <v>616.20000000000005</v>
      </c>
      <c r="O121" s="285"/>
      <c r="P121" s="556"/>
      <c r="Q121" s="557"/>
      <c r="R121" s="558"/>
      <c r="S121" s="559"/>
      <c r="T121" s="557"/>
    </row>
    <row r="122" spans="1:20" ht="15.75">
      <c r="A122" s="284" t="s">
        <v>143</v>
      </c>
      <c r="B122" s="3"/>
      <c r="C122" s="3"/>
      <c r="D122" s="32">
        <f t="shared" si="1"/>
        <v>3384.1000000000004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560">
        <v>618.29999999999995</v>
      </c>
      <c r="O122" s="284"/>
      <c r="P122" s="561"/>
      <c r="Q122" s="557"/>
      <c r="R122" s="558"/>
      <c r="S122" s="559"/>
      <c r="T122" s="557"/>
    </row>
    <row r="123" spans="1:20" ht="15.75">
      <c r="A123" s="284" t="s">
        <v>3650</v>
      </c>
      <c r="B123" s="3"/>
      <c r="C123" s="3"/>
      <c r="D123" s="32">
        <f t="shared" si="1"/>
        <v>3180.7999999999993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560">
        <v>461.2</v>
      </c>
      <c r="O123" s="284"/>
      <c r="P123" s="561"/>
      <c r="Q123" s="557"/>
      <c r="R123" s="558"/>
      <c r="S123" s="559"/>
      <c r="T123" s="557"/>
    </row>
    <row r="124" spans="1:20" ht="15.75">
      <c r="A124" s="107" t="s">
        <v>2722</v>
      </c>
      <c r="B124" s="3"/>
      <c r="C124" s="3"/>
      <c r="D124" s="32">
        <f t="shared" si="1"/>
        <v>2515.4500000000003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560">
        <v>450</v>
      </c>
      <c r="O124" s="107"/>
      <c r="P124" s="562"/>
      <c r="Q124" s="557"/>
      <c r="R124" s="558"/>
      <c r="S124" s="559"/>
      <c r="T124" s="557"/>
    </row>
    <row r="125" spans="1:20" ht="15.75">
      <c r="A125" s="106" t="s">
        <v>1351</v>
      </c>
      <c r="B125" s="3"/>
      <c r="C125" s="3"/>
      <c r="D125" s="32">
        <f t="shared" si="1"/>
        <v>3909.4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560">
        <v>701.5</v>
      </c>
      <c r="O125" s="504"/>
      <c r="P125" s="504"/>
      <c r="Q125" s="557"/>
      <c r="R125" s="558"/>
      <c r="S125" s="559"/>
      <c r="T125" s="557"/>
    </row>
    <row r="126" spans="1:20" ht="15.75">
      <c r="A126" s="107" t="s">
        <v>2723</v>
      </c>
      <c r="B126" s="3"/>
      <c r="C126" s="3"/>
      <c r="D126" s="32">
        <f t="shared" si="1"/>
        <v>2949.1999999999994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560">
        <v>354</v>
      </c>
      <c r="O126" s="107"/>
      <c r="P126" s="562"/>
      <c r="Q126" s="557"/>
      <c r="R126" s="558"/>
      <c r="S126" s="559"/>
      <c r="T126" s="557"/>
    </row>
    <row r="127" spans="1:20" ht="15.75">
      <c r="A127" s="284" t="s">
        <v>3651</v>
      </c>
      <c r="B127" s="3"/>
      <c r="C127" s="3"/>
      <c r="D127" s="32">
        <f t="shared" si="1"/>
        <v>3226.85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560">
        <v>520.4</v>
      </c>
      <c r="O127" s="284"/>
      <c r="P127" s="561"/>
      <c r="Q127" s="557"/>
      <c r="R127" s="558"/>
      <c r="S127" s="559"/>
      <c r="T127" s="557"/>
    </row>
    <row r="128" spans="1:20" ht="15.75">
      <c r="A128" s="107" t="s">
        <v>2728</v>
      </c>
      <c r="B128" s="3"/>
      <c r="C128" s="3"/>
      <c r="D128" s="32">
        <f t="shared" si="1"/>
        <v>4304.7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560">
        <v>764.9</v>
      </c>
      <c r="O128" s="107"/>
      <c r="P128" s="562"/>
      <c r="Q128" s="557"/>
      <c r="R128" s="558"/>
      <c r="S128" s="559"/>
      <c r="T128" s="557"/>
    </row>
    <row r="129" spans="1:20" ht="15.75">
      <c r="A129" s="285" t="s">
        <v>1671</v>
      </c>
      <c r="B129" s="3"/>
      <c r="C129" s="3"/>
      <c r="D129" s="32">
        <f t="shared" si="1"/>
        <v>3032.2499999999995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560">
        <v>402</v>
      </c>
      <c r="O129" s="285"/>
      <c r="P129" s="556"/>
      <c r="Q129" s="557"/>
      <c r="R129" s="558"/>
      <c r="S129" s="559"/>
      <c r="T129" s="557"/>
    </row>
    <row r="130" spans="1:20" ht="15.75">
      <c r="A130" s="107" t="s">
        <v>180</v>
      </c>
      <c r="B130" s="3"/>
      <c r="C130" s="3"/>
      <c r="D130" s="32">
        <f t="shared" si="1"/>
        <v>3581.95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560">
        <v>554.79999999999995</v>
      </c>
      <c r="O130" s="107"/>
      <c r="P130" s="562"/>
      <c r="Q130" s="557"/>
      <c r="R130" s="558"/>
      <c r="S130" s="559"/>
      <c r="T130" s="557"/>
    </row>
    <row r="131" spans="1:20" ht="15.75">
      <c r="A131" s="107" t="s">
        <v>2711</v>
      </c>
      <c r="B131" s="3"/>
      <c r="C131" s="3"/>
      <c r="D131" s="32">
        <f t="shared" si="1"/>
        <v>4366.8000000000011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560">
        <v>827.40000000000009</v>
      </c>
      <c r="O131" s="107"/>
      <c r="P131" s="562"/>
      <c r="Q131" s="557"/>
      <c r="R131" s="558"/>
      <c r="S131" s="559"/>
      <c r="T131" s="557"/>
    </row>
    <row r="132" spans="1:20" ht="15.75">
      <c r="A132" s="107" t="s">
        <v>2217</v>
      </c>
      <c r="B132" s="3"/>
      <c r="C132" s="3"/>
      <c r="D132" s="32">
        <f t="shared" si="1"/>
        <v>3360.2500000000005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560">
        <v>588.1</v>
      </c>
      <c r="O132" s="107"/>
      <c r="P132" s="562"/>
      <c r="Q132" s="557"/>
      <c r="R132" s="558"/>
      <c r="S132" s="559"/>
      <c r="T132" s="557"/>
    </row>
    <row r="133" spans="1:20" ht="15.75">
      <c r="A133" s="107" t="s">
        <v>2730</v>
      </c>
      <c r="B133" s="3"/>
      <c r="C133" s="3"/>
      <c r="D133" s="32">
        <f t="shared" si="1"/>
        <v>3004.6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560">
        <v>461.00000000000006</v>
      </c>
      <c r="O133" s="107"/>
      <c r="P133" s="562"/>
      <c r="Q133" s="557"/>
      <c r="R133" s="558"/>
      <c r="S133" s="559"/>
      <c r="T133" s="557"/>
    </row>
    <row r="134" spans="1:20" ht="15.75">
      <c r="A134" s="107" t="s">
        <v>155</v>
      </c>
      <c r="B134" s="3"/>
      <c r="C134" s="3"/>
      <c r="D134" s="32">
        <f t="shared" ref="D134:D140" si="2">SUM(E134:DZ134)</f>
        <v>3325.5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560">
        <v>573.29999999999995</v>
      </c>
      <c r="O134" s="107"/>
      <c r="P134" s="562"/>
      <c r="Q134" s="557"/>
      <c r="R134" s="558"/>
      <c r="S134" s="559"/>
      <c r="T134" s="557"/>
    </row>
    <row r="135" spans="1:20" ht="15.75">
      <c r="A135" s="284" t="s">
        <v>3652</v>
      </c>
      <c r="B135" s="3"/>
      <c r="C135" s="3"/>
      <c r="D135" s="32">
        <f t="shared" si="2"/>
        <v>3024.6000000000004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560">
        <v>523.5</v>
      </c>
      <c r="O135" s="284"/>
      <c r="P135" s="561"/>
      <c r="Q135" s="557"/>
      <c r="R135" s="558"/>
      <c r="S135" s="559"/>
      <c r="T135" s="557"/>
    </row>
    <row r="136" spans="1:20" ht="15.75">
      <c r="A136" s="107" t="s">
        <v>2731</v>
      </c>
      <c r="B136" s="3"/>
      <c r="C136" s="3"/>
      <c r="D136" s="32">
        <f t="shared" si="2"/>
        <v>3884.35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560">
        <v>426</v>
      </c>
      <c r="O136" s="107"/>
      <c r="P136" s="562"/>
      <c r="Q136" s="557"/>
      <c r="R136" s="558"/>
      <c r="S136" s="559"/>
      <c r="T136" s="557"/>
    </row>
    <row r="137" spans="1:20" ht="15.75">
      <c r="A137" s="107" t="s">
        <v>2729</v>
      </c>
      <c r="B137" s="3"/>
      <c r="C137" s="3"/>
      <c r="D137" s="32">
        <f t="shared" si="2"/>
        <v>2924.3999999999996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560">
        <v>485.70000000000005</v>
      </c>
      <c r="O137" s="107"/>
      <c r="P137" s="562"/>
      <c r="Q137" s="557"/>
      <c r="R137" s="558"/>
      <c r="S137" s="559"/>
      <c r="T137" s="557"/>
    </row>
    <row r="138" spans="1:20" ht="15.75">
      <c r="A138" s="107" t="s">
        <v>2710</v>
      </c>
      <c r="B138" s="3"/>
      <c r="C138" s="3"/>
      <c r="D138" s="32">
        <f t="shared" si="2"/>
        <v>3132.25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560">
        <v>472.5</v>
      </c>
      <c r="O138" s="107"/>
      <c r="P138" s="562"/>
      <c r="Q138" s="557"/>
      <c r="R138" s="558"/>
      <c r="S138" s="559"/>
      <c r="T138" s="557"/>
    </row>
    <row r="139" spans="1:20" ht="15.75">
      <c r="A139" s="107" t="s">
        <v>658</v>
      </c>
      <c r="B139" s="3"/>
      <c r="C139" s="3"/>
      <c r="D139" s="32">
        <f t="shared" si="2"/>
        <v>3533.2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560">
        <v>567.1</v>
      </c>
      <c r="O139" s="107"/>
      <c r="P139" s="562"/>
      <c r="Q139" s="557"/>
      <c r="R139" s="558"/>
      <c r="S139" s="559"/>
      <c r="T139" s="557"/>
    </row>
    <row r="140" spans="1:20" ht="15.75">
      <c r="A140" s="285" t="s">
        <v>1655</v>
      </c>
      <c r="B140" s="3"/>
      <c r="C140" s="3"/>
      <c r="D140" s="32">
        <f t="shared" si="2"/>
        <v>4036.3499999999995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560">
        <v>611.20000000000005</v>
      </c>
      <c r="O140" s="285"/>
      <c r="P140" s="556"/>
      <c r="Q140" s="557"/>
      <c r="R140" s="558"/>
      <c r="S140" s="559"/>
      <c r="T140" s="557"/>
    </row>
    <row r="141" spans="1:20" ht="15.75">
      <c r="A141" s="58"/>
      <c r="B141" s="3"/>
      <c r="C141" s="3"/>
      <c r="D141" s="32"/>
      <c r="E141" s="158"/>
      <c r="F141" s="158"/>
    </row>
    <row r="142" spans="1:20" ht="15.75">
      <c r="D142" s="32"/>
    </row>
    <row r="143" spans="1:20" ht="15.75">
      <c r="D143" s="32"/>
    </row>
    <row r="144" spans="1:20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4553</v>
      </c>
      <c r="I144" s="102" t="s">
        <v>4639</v>
      </c>
      <c r="J144" s="102" t="s">
        <v>4743</v>
      </c>
    </row>
    <row r="145" spans="1:16" ht="15.75">
      <c r="A145" s="285" t="s">
        <v>1657</v>
      </c>
      <c r="B145" s="3"/>
      <c r="C145" s="3"/>
      <c r="D145" s="32">
        <f t="shared" ref="D145:D176" si="3">SUM(E145:DZ145)</f>
        <v>2715.8999999999996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560">
        <v>260.10000000000002</v>
      </c>
      <c r="K145" s="285"/>
      <c r="L145" s="556"/>
      <c r="M145" s="557"/>
      <c r="N145" s="558"/>
      <c r="O145" s="559"/>
      <c r="P145" s="557"/>
    </row>
    <row r="146" spans="1:16" ht="15.75">
      <c r="A146" s="106" t="s">
        <v>1346</v>
      </c>
      <c r="B146" s="3"/>
      <c r="C146" s="3"/>
      <c r="D146" s="32">
        <f t="shared" si="3"/>
        <v>3338.5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560">
        <v>503.3</v>
      </c>
      <c r="K146" s="504"/>
      <c r="L146" s="504"/>
      <c r="M146" s="557"/>
      <c r="N146" s="558"/>
      <c r="O146" s="559"/>
      <c r="P146" s="557"/>
    </row>
    <row r="147" spans="1:16" ht="15.75">
      <c r="A147" s="284" t="s">
        <v>3624</v>
      </c>
      <c r="B147" s="3"/>
      <c r="C147" s="3"/>
      <c r="D147" s="32">
        <f t="shared" si="3"/>
        <v>2139.65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560">
        <v>496.6</v>
      </c>
      <c r="K147" s="284"/>
      <c r="L147" s="561"/>
      <c r="M147" s="557"/>
      <c r="N147" s="558"/>
      <c r="O147" s="559"/>
      <c r="P147" s="557"/>
    </row>
    <row r="148" spans="1:16" ht="15.75">
      <c r="A148" s="106" t="s">
        <v>1337</v>
      </c>
      <c r="B148" s="3"/>
      <c r="C148" s="3"/>
      <c r="D148" s="32">
        <f t="shared" si="3"/>
        <v>3787.3499999999995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560">
        <v>762.69999999999993</v>
      </c>
      <c r="K148" s="504"/>
      <c r="L148" s="504"/>
      <c r="M148" s="404"/>
      <c r="N148" s="558"/>
      <c r="O148" s="559"/>
      <c r="P148" s="557"/>
    </row>
    <row r="149" spans="1:16" ht="15.75">
      <c r="A149" s="107" t="s">
        <v>2195</v>
      </c>
      <c r="B149" s="3"/>
      <c r="C149" s="3"/>
      <c r="D149" s="32">
        <f t="shared" si="3"/>
        <v>2786.45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560">
        <v>687</v>
      </c>
      <c r="K149" s="107"/>
      <c r="L149" s="562"/>
      <c r="M149" s="557"/>
      <c r="N149" s="558"/>
      <c r="O149" s="559"/>
      <c r="P149" s="557"/>
    </row>
    <row r="150" spans="1:16" ht="15.75">
      <c r="A150" s="285" t="s">
        <v>1</v>
      </c>
      <c r="B150" s="3"/>
      <c r="C150" s="3"/>
      <c r="D150" s="32">
        <f t="shared" si="3"/>
        <v>1783.6000000000001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560">
        <v>256.3</v>
      </c>
      <c r="K150" s="285"/>
      <c r="L150" s="556"/>
      <c r="M150" s="557"/>
      <c r="N150" s="558"/>
      <c r="O150" s="559"/>
      <c r="P150" s="557"/>
    </row>
    <row r="151" spans="1:16" ht="15.75">
      <c r="A151" s="285" t="s">
        <v>1656</v>
      </c>
      <c r="B151" s="3"/>
      <c r="C151" s="3"/>
      <c r="D151" s="32">
        <f t="shared" si="3"/>
        <v>2222.3000000000002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560">
        <v>33.299999999999997</v>
      </c>
      <c r="K151" s="285"/>
      <c r="L151" s="556"/>
      <c r="M151" s="557"/>
      <c r="N151" s="558"/>
      <c r="O151" s="559"/>
      <c r="P151" s="557"/>
    </row>
    <row r="152" spans="1:16" ht="15.75">
      <c r="A152" s="285" t="s">
        <v>1664</v>
      </c>
      <c r="B152" s="3"/>
      <c r="C152" s="3"/>
      <c r="D152" s="32">
        <f t="shared" si="3"/>
        <v>2782.1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560">
        <v>499.59999999999997</v>
      </c>
      <c r="K152" s="285"/>
      <c r="L152" s="556"/>
      <c r="M152" s="557"/>
      <c r="N152" s="558"/>
      <c r="O152" s="559"/>
      <c r="P152" s="557"/>
    </row>
    <row r="153" spans="1:16" ht="15.75">
      <c r="A153" s="284" t="s">
        <v>3625</v>
      </c>
      <c r="B153" s="3"/>
      <c r="C153" s="3"/>
      <c r="D153" s="32">
        <f t="shared" si="3"/>
        <v>2228.6999999999998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560">
        <v>327.2</v>
      </c>
      <c r="K153" s="284"/>
      <c r="L153" s="561"/>
      <c r="M153" s="557"/>
      <c r="N153" s="558"/>
      <c r="O153" s="559"/>
      <c r="P153" s="557"/>
    </row>
    <row r="154" spans="1:16" ht="15.75">
      <c r="A154" s="107" t="s">
        <v>2718</v>
      </c>
      <c r="B154" s="3"/>
      <c r="C154" s="3"/>
      <c r="D154" s="32">
        <f t="shared" si="3"/>
        <v>2050.4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560">
        <v>443.09999999999997</v>
      </c>
      <c r="K154" s="107"/>
      <c r="L154" s="562"/>
      <c r="M154" s="557"/>
      <c r="N154" s="558"/>
      <c r="O154" s="559"/>
      <c r="P154" s="557"/>
    </row>
    <row r="155" spans="1:16" ht="15.75">
      <c r="A155" s="107" t="s">
        <v>3626</v>
      </c>
      <c r="B155" s="3"/>
      <c r="C155" s="3"/>
      <c r="D155" s="32">
        <f t="shared" si="3"/>
        <v>2550.1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560">
        <v>458</v>
      </c>
      <c r="K155" s="107"/>
      <c r="L155" s="562"/>
      <c r="M155" s="557"/>
      <c r="N155" s="558"/>
      <c r="O155" s="559"/>
      <c r="P155" s="557"/>
    </row>
    <row r="156" spans="1:16" ht="15.75">
      <c r="A156" s="106" t="s">
        <v>1342</v>
      </c>
      <c r="B156" s="3"/>
      <c r="C156" s="3"/>
      <c r="D156" s="32">
        <f t="shared" si="3"/>
        <v>2764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560">
        <v>365.59999999999997</v>
      </c>
      <c r="K156" s="504"/>
      <c r="L156" s="504"/>
      <c r="M156" s="557"/>
      <c r="N156" s="558"/>
      <c r="O156" s="559"/>
      <c r="P156" s="557"/>
    </row>
    <row r="157" spans="1:16" ht="15.75">
      <c r="A157" s="107" t="s">
        <v>2849</v>
      </c>
      <c r="B157" s="3"/>
      <c r="C157" s="3"/>
      <c r="D157" s="32">
        <f t="shared" si="3"/>
        <v>2514.4500000000003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560">
        <v>402.3</v>
      </c>
      <c r="K157" s="107"/>
      <c r="L157" s="562"/>
      <c r="M157" s="557"/>
      <c r="N157" s="558"/>
      <c r="O157" s="559"/>
      <c r="P157" s="557"/>
    </row>
    <row r="158" spans="1:16" ht="15.75">
      <c r="A158" s="107" t="s">
        <v>675</v>
      </c>
      <c r="B158" s="3"/>
      <c r="C158" s="3"/>
      <c r="D158" s="32">
        <f t="shared" si="3"/>
        <v>2420.0500000000002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560">
        <v>418.8</v>
      </c>
      <c r="K158" s="107"/>
      <c r="L158" s="562"/>
      <c r="M158" s="557"/>
      <c r="N158" s="558"/>
      <c r="O158" s="559"/>
      <c r="P158" s="557"/>
    </row>
    <row r="159" spans="1:16" ht="15.75">
      <c r="A159" s="107" t="s">
        <v>2708</v>
      </c>
      <c r="B159" s="3"/>
      <c r="C159" s="3"/>
      <c r="D159" s="32">
        <f t="shared" si="3"/>
        <v>3127.65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560">
        <v>121.49999999999999</v>
      </c>
      <c r="K159" s="107"/>
      <c r="L159" s="562"/>
      <c r="M159" s="557"/>
      <c r="N159" s="558"/>
      <c r="O159" s="559"/>
      <c r="P159" s="557"/>
    </row>
    <row r="160" spans="1:16" ht="15.75">
      <c r="A160" s="284" t="s">
        <v>3627</v>
      </c>
      <c r="B160" s="3"/>
      <c r="C160" s="3"/>
      <c r="D160" s="32">
        <f t="shared" si="3"/>
        <v>2341.2999999999997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560">
        <v>451.99999999999994</v>
      </c>
      <c r="K160" s="284"/>
      <c r="L160" s="561"/>
      <c r="M160" s="557"/>
      <c r="N160" s="558"/>
      <c r="O160" s="559"/>
      <c r="P160" s="557"/>
    </row>
    <row r="161" spans="1:16" ht="15.75">
      <c r="A161" s="285" t="s">
        <v>1653</v>
      </c>
      <c r="B161" s="3"/>
      <c r="C161" s="3"/>
      <c r="D161" s="32">
        <f t="shared" si="3"/>
        <v>3007.35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560">
        <v>400.4</v>
      </c>
      <c r="K161" s="285"/>
      <c r="L161" s="556"/>
      <c r="M161" s="557"/>
      <c r="N161" s="558"/>
      <c r="O161" s="559"/>
      <c r="P161" s="557"/>
    </row>
    <row r="162" spans="1:16" ht="15.75">
      <c r="A162" s="107" t="s">
        <v>2196</v>
      </c>
      <c r="B162" s="3"/>
      <c r="C162" s="3"/>
      <c r="D162" s="32">
        <f t="shared" si="3"/>
        <v>2933.1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560">
        <v>213.7</v>
      </c>
      <c r="K162" s="107"/>
      <c r="L162" s="562"/>
      <c r="M162" s="557"/>
      <c r="N162" s="558"/>
      <c r="O162" s="559"/>
      <c r="P162" s="557"/>
    </row>
    <row r="163" spans="1:16" ht="15.75">
      <c r="A163" s="107" t="s">
        <v>153</v>
      </c>
      <c r="B163" s="3"/>
      <c r="C163" s="3"/>
      <c r="D163" s="32">
        <f t="shared" si="3"/>
        <v>2460.7000000000003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560">
        <v>306.59999999999997</v>
      </c>
      <c r="K163" s="107"/>
      <c r="L163" s="562"/>
      <c r="M163" s="557"/>
      <c r="N163" s="558"/>
      <c r="O163" s="559"/>
      <c r="P163" s="557"/>
    </row>
    <row r="164" spans="1:16" ht="15.75">
      <c r="A164" s="285" t="s">
        <v>1665</v>
      </c>
      <c r="B164" s="3"/>
      <c r="C164" s="3"/>
      <c r="D164" s="32">
        <f t="shared" si="3"/>
        <v>2040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560">
        <v>119.1</v>
      </c>
      <c r="K164" s="285"/>
      <c r="L164" s="556"/>
      <c r="M164" s="557"/>
      <c r="N164" s="558"/>
      <c r="O164" s="559"/>
      <c r="P164" s="557"/>
    </row>
    <row r="165" spans="1:16" ht="15.75">
      <c r="A165" s="284" t="s">
        <v>3628</v>
      </c>
      <c r="B165" s="3"/>
      <c r="C165" s="3"/>
      <c r="D165" s="32">
        <f t="shared" si="3"/>
        <v>3060.25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560">
        <v>422.5</v>
      </c>
      <c r="K165" s="284"/>
      <c r="L165" s="561"/>
      <c r="M165" s="557"/>
      <c r="N165" s="558"/>
      <c r="O165" s="559"/>
      <c r="P165" s="557"/>
    </row>
    <row r="166" spans="1:16" ht="15.75">
      <c r="A166" s="107" t="s">
        <v>2212</v>
      </c>
      <c r="B166" s="3"/>
      <c r="C166" s="3"/>
      <c r="D166" s="32">
        <f t="shared" si="3"/>
        <v>2829.4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560">
        <v>271.89999999999998</v>
      </c>
      <c r="K166" s="107"/>
      <c r="L166" s="562"/>
      <c r="M166" s="557"/>
      <c r="N166" s="558"/>
      <c r="O166" s="559"/>
      <c r="P166" s="557"/>
    </row>
    <row r="167" spans="1:16" ht="15.75">
      <c r="A167" s="284" t="s">
        <v>3629</v>
      </c>
      <c r="B167" s="3"/>
      <c r="C167" s="3"/>
      <c r="D167" s="32">
        <f t="shared" si="3"/>
        <v>2650.7499999999995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560">
        <v>404.2</v>
      </c>
      <c r="K167" s="284"/>
      <c r="L167" s="561"/>
      <c r="M167" s="557"/>
      <c r="N167" s="558"/>
      <c r="O167" s="559"/>
      <c r="P167" s="557"/>
    </row>
    <row r="168" spans="1:16" ht="15.75">
      <c r="A168" s="107" t="s">
        <v>2721</v>
      </c>
      <c r="B168" s="3"/>
      <c r="C168" s="3"/>
      <c r="D168" s="32">
        <f t="shared" si="3"/>
        <v>3741.6499999999996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560">
        <v>420.7</v>
      </c>
      <c r="K168" s="107"/>
      <c r="L168" s="562"/>
      <c r="M168" s="557"/>
      <c r="N168" s="558"/>
      <c r="O168" s="559"/>
      <c r="P168" s="557"/>
    </row>
    <row r="169" spans="1:16" ht="15.75">
      <c r="A169" s="285" t="s">
        <v>1661</v>
      </c>
      <c r="B169" s="3"/>
      <c r="C169" s="3"/>
      <c r="D169" s="32">
        <f t="shared" si="3"/>
        <v>4607.4500000000007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560">
        <v>663.90000000000009</v>
      </c>
      <c r="K169" s="285"/>
      <c r="L169" s="556"/>
      <c r="M169" s="557"/>
      <c r="N169" s="558"/>
      <c r="O169" s="559"/>
      <c r="P169" s="557"/>
    </row>
    <row r="170" spans="1:16" ht="15.75">
      <c r="A170" s="285" t="s">
        <v>11</v>
      </c>
      <c r="B170" s="3"/>
      <c r="C170" s="3"/>
      <c r="D170" s="32">
        <f t="shared" si="3"/>
        <v>3592.1000000000004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560">
        <v>658.1</v>
      </c>
      <c r="K170" s="285"/>
      <c r="L170" s="556"/>
      <c r="M170" s="557"/>
      <c r="N170" s="558"/>
      <c r="O170" s="559"/>
      <c r="P170" s="557"/>
    </row>
    <row r="171" spans="1:16" ht="15.75">
      <c r="A171" s="107" t="s">
        <v>2197</v>
      </c>
      <c r="B171" s="3"/>
      <c r="C171" s="3"/>
      <c r="D171" s="32">
        <f t="shared" si="3"/>
        <v>1690.25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560">
        <v>175.8</v>
      </c>
      <c r="K171" s="107"/>
      <c r="L171" s="562"/>
      <c r="M171" s="557"/>
      <c r="N171" s="558"/>
      <c r="O171" s="559"/>
      <c r="P171" s="557"/>
    </row>
    <row r="172" spans="1:16" ht="15.75">
      <c r="A172" s="285" t="s">
        <v>1666</v>
      </c>
      <c r="B172" s="3"/>
      <c r="C172" s="3"/>
      <c r="D172" s="32">
        <f t="shared" si="3"/>
        <v>3676.45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560">
        <v>419.90000000000003</v>
      </c>
      <c r="K172" s="285"/>
      <c r="L172" s="556"/>
      <c r="M172" s="557"/>
      <c r="N172" s="558"/>
      <c r="O172" s="559"/>
      <c r="P172" s="557"/>
    </row>
    <row r="173" spans="1:16" ht="15.75">
      <c r="A173" s="106" t="s">
        <v>1344</v>
      </c>
      <c r="B173" s="3"/>
      <c r="C173" s="3"/>
      <c r="D173" s="32">
        <f t="shared" si="3"/>
        <v>3814.3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560">
        <v>677.5</v>
      </c>
      <c r="K173" s="504"/>
      <c r="L173" s="504"/>
      <c r="M173" s="557"/>
      <c r="N173" s="558"/>
      <c r="O173" s="559"/>
      <c r="P173" s="557"/>
    </row>
    <row r="174" spans="1:16" ht="15.75">
      <c r="A174" s="107" t="s">
        <v>633</v>
      </c>
      <c r="B174" s="3"/>
      <c r="C174" s="3"/>
      <c r="D174" s="32">
        <f t="shared" si="3"/>
        <v>2316.8499999999995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560">
        <v>176.20000000000002</v>
      </c>
      <c r="K174" s="107"/>
      <c r="L174" s="562"/>
      <c r="M174" s="557"/>
      <c r="N174" s="558"/>
      <c r="O174" s="559"/>
      <c r="P174" s="557"/>
    </row>
    <row r="175" spans="1:16" ht="15.75">
      <c r="A175" s="285" t="s">
        <v>1658</v>
      </c>
      <c r="B175" s="3"/>
      <c r="C175" s="3"/>
      <c r="D175" s="32">
        <f t="shared" si="3"/>
        <v>2271.8000000000002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560">
        <v>205.00000000000003</v>
      </c>
      <c r="K175" s="285"/>
      <c r="L175" s="556"/>
      <c r="M175" s="557"/>
      <c r="N175" s="558"/>
      <c r="O175" s="559"/>
      <c r="P175" s="557"/>
    </row>
    <row r="176" spans="1:16" ht="15.75">
      <c r="A176" s="107" t="s">
        <v>2717</v>
      </c>
      <c r="B176" s="3"/>
      <c r="C176" s="3"/>
      <c r="D176" s="32">
        <f t="shared" si="3"/>
        <v>2534.5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560">
        <v>471.8</v>
      </c>
      <c r="K176" s="107"/>
      <c r="L176" s="562"/>
      <c r="M176" s="557"/>
      <c r="N176" s="558"/>
      <c r="O176" s="559"/>
      <c r="P176" s="557"/>
    </row>
    <row r="177" spans="1:16" ht="15.75">
      <c r="A177" s="284" t="s">
        <v>3630</v>
      </c>
      <c r="B177" s="3"/>
      <c r="C177" s="3"/>
      <c r="D177" s="32">
        <f t="shared" ref="D177:D208" si="4">SUM(E177:DZ177)</f>
        <v>2502.4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560">
        <v>331.8</v>
      </c>
      <c r="K177" s="284"/>
      <c r="L177" s="561"/>
      <c r="M177" s="557"/>
      <c r="N177" s="558"/>
      <c r="O177" s="559"/>
      <c r="P177" s="557"/>
    </row>
    <row r="178" spans="1:16" ht="15.75">
      <c r="A178" s="107" t="s">
        <v>687</v>
      </c>
      <c r="B178" s="3"/>
      <c r="C178" s="3"/>
      <c r="D178" s="32">
        <f t="shared" si="4"/>
        <v>3070.7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560">
        <v>212.60000000000002</v>
      </c>
      <c r="K178" s="107"/>
      <c r="L178" s="562"/>
      <c r="M178" s="557"/>
      <c r="N178" s="558"/>
      <c r="O178" s="559"/>
      <c r="P178" s="557"/>
    </row>
    <row r="179" spans="1:16" ht="15.75">
      <c r="A179" s="107" t="s">
        <v>639</v>
      </c>
      <c r="B179" s="3"/>
      <c r="C179" s="3"/>
      <c r="D179" s="32">
        <f t="shared" si="4"/>
        <v>1725.6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560">
        <v>275.84999999999997</v>
      </c>
      <c r="K179" s="107"/>
      <c r="L179" s="562"/>
      <c r="M179" s="557"/>
      <c r="N179" s="558"/>
      <c r="O179" s="559"/>
      <c r="P179" s="557"/>
    </row>
    <row r="180" spans="1:16" ht="15.75">
      <c r="A180" s="284" t="s">
        <v>3659</v>
      </c>
      <c r="B180" s="3"/>
      <c r="C180" s="3"/>
      <c r="D180" s="32">
        <f t="shared" si="4"/>
        <v>2815.2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560">
        <v>365.9</v>
      </c>
      <c r="K180" s="284"/>
      <c r="L180" s="561"/>
      <c r="M180" s="557"/>
      <c r="N180" s="558"/>
      <c r="O180" s="559"/>
      <c r="P180" s="557"/>
    </row>
    <row r="181" spans="1:16" ht="15.75">
      <c r="A181" s="285" t="s">
        <v>15</v>
      </c>
      <c r="B181" s="3"/>
      <c r="C181" s="3"/>
      <c r="D181" s="32">
        <f t="shared" si="4"/>
        <v>3426.9000000000005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560">
        <v>402.50000000000006</v>
      </c>
      <c r="K181" s="285"/>
      <c r="L181" s="556"/>
      <c r="M181" s="557"/>
      <c r="N181" s="558"/>
      <c r="O181" s="559"/>
      <c r="P181" s="557"/>
    </row>
    <row r="182" spans="1:16" ht="15.75">
      <c r="A182" s="107" t="s">
        <v>2726</v>
      </c>
      <c r="B182" s="3"/>
      <c r="C182" s="3"/>
      <c r="D182" s="32">
        <f t="shared" si="4"/>
        <v>2530.0500000000002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560">
        <v>330.8</v>
      </c>
      <c r="K182" s="107"/>
      <c r="L182" s="562"/>
      <c r="M182" s="557"/>
      <c r="N182" s="558"/>
      <c r="O182" s="559"/>
      <c r="P182" s="557"/>
    </row>
    <row r="183" spans="1:16" ht="15.75">
      <c r="A183" s="284" t="s">
        <v>3631</v>
      </c>
      <c r="B183" s="3"/>
      <c r="C183" s="3"/>
      <c r="D183" s="32">
        <f t="shared" si="4"/>
        <v>2877.5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560">
        <v>356.2</v>
      </c>
      <c r="K183" s="284"/>
      <c r="L183" s="561"/>
      <c r="M183" s="557"/>
      <c r="N183" s="558"/>
      <c r="O183" s="559"/>
      <c r="P183" s="557"/>
    </row>
    <row r="184" spans="1:16" ht="15.75">
      <c r="A184" s="107" t="s">
        <v>2216</v>
      </c>
      <c r="B184" s="3"/>
      <c r="C184" s="3"/>
      <c r="D184" s="32">
        <f t="shared" si="4"/>
        <v>3445.65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560">
        <v>463.40000000000003</v>
      </c>
      <c r="K184" s="107"/>
      <c r="L184" s="562"/>
      <c r="M184" s="557"/>
      <c r="N184" s="558"/>
      <c r="O184" s="559"/>
      <c r="P184" s="557"/>
    </row>
    <row r="185" spans="1:16" ht="15.75">
      <c r="A185" s="284" t="s">
        <v>3632</v>
      </c>
      <c r="B185" s="3"/>
      <c r="C185" s="3"/>
      <c r="D185" s="32">
        <f t="shared" si="4"/>
        <v>1781.3999999999999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560">
        <v>219.1</v>
      </c>
      <c r="K185" s="284"/>
      <c r="L185" s="561"/>
      <c r="M185" s="557"/>
      <c r="N185" s="558"/>
      <c r="O185" s="559"/>
      <c r="P185" s="557"/>
    </row>
    <row r="186" spans="1:16" ht="15.75">
      <c r="A186" s="285" t="s">
        <v>1654</v>
      </c>
      <c r="B186" s="3"/>
      <c r="C186" s="3"/>
      <c r="D186" s="32">
        <f t="shared" si="4"/>
        <v>3051.25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560">
        <v>454.8</v>
      </c>
      <c r="K186" s="285"/>
      <c r="L186" s="556"/>
      <c r="M186" s="557"/>
      <c r="N186" s="558"/>
      <c r="O186" s="559"/>
      <c r="P186" s="557"/>
    </row>
    <row r="187" spans="1:16" ht="15.75">
      <c r="A187" s="285" t="s">
        <v>17</v>
      </c>
      <c r="B187" s="3"/>
      <c r="C187" s="3"/>
      <c r="D187" s="32">
        <f t="shared" si="4"/>
        <v>3402.8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560">
        <v>723.2</v>
      </c>
      <c r="K187" s="285"/>
      <c r="L187" s="556"/>
      <c r="M187" s="557"/>
      <c r="N187" s="558"/>
      <c r="O187" s="559"/>
      <c r="P187" s="557"/>
    </row>
    <row r="188" spans="1:16" ht="15.75">
      <c r="A188" s="284" t="s">
        <v>3633</v>
      </c>
      <c r="B188" s="3"/>
      <c r="C188" s="3"/>
      <c r="D188" s="32">
        <f t="shared" si="4"/>
        <v>3314.2999999999997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560">
        <v>540.4</v>
      </c>
      <c r="K188" s="284"/>
      <c r="L188" s="561"/>
      <c r="M188" s="557"/>
      <c r="N188" s="558"/>
      <c r="O188" s="559"/>
      <c r="P188" s="557"/>
    </row>
    <row r="189" spans="1:16" ht="15.75">
      <c r="A189" s="107" t="s">
        <v>162</v>
      </c>
      <c r="B189" s="3"/>
      <c r="C189" s="3"/>
      <c r="D189" s="32">
        <f t="shared" si="4"/>
        <v>2073.5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560">
        <v>576.20000000000016</v>
      </c>
      <c r="K189" s="107"/>
      <c r="L189" s="562"/>
      <c r="M189" s="557"/>
      <c r="N189" s="558"/>
      <c r="O189" s="559"/>
      <c r="P189" s="557"/>
    </row>
    <row r="190" spans="1:16" ht="15.75">
      <c r="A190" s="107" t="s">
        <v>2201</v>
      </c>
      <c r="B190" s="3"/>
      <c r="C190" s="3"/>
      <c r="D190" s="32">
        <f t="shared" si="4"/>
        <v>2163.1000000000004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560">
        <v>15.3</v>
      </c>
      <c r="K190" s="107"/>
      <c r="L190" s="562"/>
      <c r="M190" s="557"/>
      <c r="N190" s="558"/>
      <c r="O190" s="559"/>
      <c r="P190" s="557"/>
    </row>
    <row r="191" spans="1:16" ht="15.75">
      <c r="A191" s="284" t="s">
        <v>3634</v>
      </c>
      <c r="B191" s="3"/>
      <c r="C191" s="3"/>
      <c r="D191" s="32">
        <f t="shared" si="4"/>
        <v>2166.5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560">
        <v>170.20000000000002</v>
      </c>
      <c r="K191" s="284"/>
      <c r="L191" s="561"/>
      <c r="M191" s="557"/>
      <c r="N191" s="558"/>
      <c r="O191" s="559"/>
      <c r="P191" s="557"/>
    </row>
    <row r="192" spans="1:16" ht="15.75">
      <c r="A192" s="107" t="s">
        <v>2720</v>
      </c>
      <c r="B192" s="3"/>
      <c r="C192" s="3"/>
      <c r="D192" s="32">
        <f t="shared" si="4"/>
        <v>4270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560">
        <v>536.9</v>
      </c>
      <c r="K192" s="107"/>
      <c r="L192" s="562"/>
      <c r="M192" s="557"/>
      <c r="N192" s="558"/>
      <c r="O192" s="559"/>
      <c r="P192" s="557"/>
    </row>
    <row r="193" spans="1:16" ht="15.75">
      <c r="A193" s="107" t="s">
        <v>2220</v>
      </c>
      <c r="B193" s="3"/>
      <c r="C193" s="3"/>
      <c r="D193" s="32">
        <f t="shared" si="4"/>
        <v>2060.6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560">
        <v>312.8</v>
      </c>
      <c r="K193" s="107"/>
      <c r="L193" s="562"/>
      <c r="M193" s="557"/>
      <c r="N193" s="558"/>
      <c r="O193" s="559"/>
      <c r="P193" s="557"/>
    </row>
    <row r="194" spans="1:16" ht="15.75">
      <c r="A194" s="107" t="s">
        <v>2712</v>
      </c>
      <c r="B194" s="3"/>
      <c r="C194" s="3"/>
      <c r="D194" s="32">
        <f t="shared" si="4"/>
        <v>3271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560">
        <v>436</v>
      </c>
      <c r="K194" s="107"/>
      <c r="L194" s="562"/>
      <c r="M194" s="557"/>
      <c r="N194" s="558"/>
      <c r="O194" s="559"/>
      <c r="P194" s="557"/>
    </row>
    <row r="195" spans="1:16" ht="15.75">
      <c r="A195" s="284" t="s">
        <v>3635</v>
      </c>
      <c r="B195" s="3"/>
      <c r="C195" s="3"/>
      <c r="D195" s="32">
        <f t="shared" si="4"/>
        <v>3192.1499999999996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560">
        <v>338.7</v>
      </c>
      <c r="K195" s="284"/>
      <c r="L195" s="561"/>
      <c r="M195" s="557"/>
      <c r="N195" s="558"/>
      <c r="O195" s="559"/>
      <c r="P195" s="557"/>
    </row>
    <row r="196" spans="1:16" ht="15.75">
      <c r="A196" s="107" t="s">
        <v>2200</v>
      </c>
      <c r="B196" s="3"/>
      <c r="C196" s="3"/>
      <c r="D196" s="32">
        <f t="shared" si="4"/>
        <v>2817.55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560">
        <v>35.299999999999997</v>
      </c>
      <c r="K196" s="107"/>
      <c r="L196" s="562"/>
      <c r="M196" s="557"/>
      <c r="N196" s="558"/>
      <c r="O196" s="559"/>
      <c r="P196" s="557"/>
    </row>
    <row r="197" spans="1:16" ht="15.75">
      <c r="A197" s="284" t="s">
        <v>3636</v>
      </c>
      <c r="B197" s="3"/>
      <c r="C197" s="3"/>
      <c r="D197" s="32">
        <f t="shared" si="4"/>
        <v>3124.05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560">
        <v>464.1</v>
      </c>
      <c r="K197" s="284"/>
      <c r="L197" s="561"/>
      <c r="M197" s="557"/>
      <c r="N197" s="558"/>
      <c r="O197" s="559"/>
      <c r="P197" s="557"/>
    </row>
    <row r="198" spans="1:16" ht="15.75">
      <c r="A198" s="107" t="s">
        <v>2734</v>
      </c>
      <c r="B198" s="3"/>
      <c r="C198" s="3"/>
      <c r="D198" s="32">
        <f t="shared" si="4"/>
        <v>2342.5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560">
        <v>408.7</v>
      </c>
      <c r="K198" s="107"/>
      <c r="L198" s="562"/>
      <c r="M198" s="557"/>
      <c r="N198" s="558"/>
      <c r="O198" s="559"/>
      <c r="P198" s="557"/>
    </row>
    <row r="199" spans="1:16" ht="15.75">
      <c r="A199" s="107" t="s">
        <v>704</v>
      </c>
      <c r="B199" s="3"/>
      <c r="C199" s="3"/>
      <c r="D199" s="32">
        <f t="shared" si="4"/>
        <v>3632.3999999999996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560">
        <v>454.2</v>
      </c>
      <c r="K199" s="107"/>
      <c r="L199" s="562"/>
      <c r="M199" s="557"/>
      <c r="N199" s="558"/>
      <c r="O199" s="559"/>
      <c r="P199" s="557"/>
    </row>
    <row r="200" spans="1:16" ht="15.75">
      <c r="A200" s="107" t="s">
        <v>2733</v>
      </c>
      <c r="B200" s="3"/>
      <c r="C200" s="3"/>
      <c r="D200" s="32">
        <f t="shared" si="4"/>
        <v>2888.7999999999997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560">
        <v>198.99999999999997</v>
      </c>
      <c r="K200" s="107"/>
      <c r="L200" s="562"/>
      <c r="M200" s="557"/>
      <c r="N200" s="558"/>
      <c r="O200" s="559"/>
      <c r="P200" s="557"/>
    </row>
    <row r="201" spans="1:16" ht="15.75">
      <c r="A201" s="285" t="s">
        <v>2325</v>
      </c>
      <c r="B201" s="3"/>
      <c r="C201" s="3"/>
      <c r="D201" s="32">
        <f t="shared" si="4"/>
        <v>3517.9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560">
        <v>463.1</v>
      </c>
      <c r="K201" s="285"/>
      <c r="L201" s="556"/>
      <c r="M201" s="557"/>
      <c r="N201" s="558"/>
      <c r="O201" s="559"/>
      <c r="P201" s="557"/>
    </row>
    <row r="202" spans="1:16" ht="15.75">
      <c r="A202" s="107" t="s">
        <v>3637</v>
      </c>
      <c r="B202" s="3"/>
      <c r="C202" s="3"/>
      <c r="D202" s="32">
        <f t="shared" si="4"/>
        <v>3676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560">
        <v>489.2</v>
      </c>
      <c r="K202" s="107"/>
      <c r="L202" s="562"/>
      <c r="M202" s="557"/>
      <c r="N202" s="558"/>
      <c r="O202" s="559"/>
      <c r="P202" s="557"/>
    </row>
    <row r="203" spans="1:16" ht="15.75">
      <c r="A203" s="107" t="s">
        <v>2716</v>
      </c>
      <c r="B203" s="3"/>
      <c r="C203" s="3"/>
      <c r="D203" s="32">
        <f t="shared" si="4"/>
        <v>3106.5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560">
        <v>285.90000000000003</v>
      </c>
      <c r="K203" s="107"/>
      <c r="L203" s="562"/>
      <c r="M203" s="557"/>
      <c r="N203" s="558"/>
      <c r="O203" s="559"/>
      <c r="P203" s="557"/>
    </row>
    <row r="204" spans="1:16" ht="15.75">
      <c r="A204" s="107" t="s">
        <v>700</v>
      </c>
      <c r="B204" s="3"/>
      <c r="C204" s="3"/>
      <c r="D204" s="32">
        <f t="shared" si="4"/>
        <v>1837.3999999999999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560">
        <v>212.5</v>
      </c>
      <c r="K204" s="107"/>
      <c r="L204" s="562"/>
      <c r="M204" s="557"/>
      <c r="N204" s="558"/>
      <c r="O204" s="559"/>
      <c r="P204" s="557"/>
    </row>
    <row r="205" spans="1:16" ht="15.75">
      <c r="A205" s="284" t="s">
        <v>21</v>
      </c>
      <c r="B205" s="3"/>
      <c r="C205" s="3"/>
      <c r="D205" s="32">
        <f t="shared" si="4"/>
        <v>3928.3999999999996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560">
        <v>557.09999999999991</v>
      </c>
      <c r="K205" s="284"/>
      <c r="L205" s="561"/>
      <c r="M205" s="557"/>
      <c r="N205" s="558"/>
      <c r="O205" s="559"/>
      <c r="P205" s="557"/>
    </row>
    <row r="206" spans="1:16" ht="15.75">
      <c r="A206" s="107" t="s">
        <v>141</v>
      </c>
      <c r="B206" s="3"/>
      <c r="C206" s="3"/>
      <c r="D206" s="32">
        <f t="shared" si="4"/>
        <v>3599.4999999999995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560">
        <v>599.1</v>
      </c>
      <c r="K206" s="107"/>
      <c r="L206" s="562"/>
      <c r="M206" s="557"/>
      <c r="N206" s="558"/>
      <c r="O206" s="559"/>
      <c r="P206" s="557"/>
    </row>
    <row r="207" spans="1:16" ht="15.75">
      <c r="A207" s="107" t="s">
        <v>2193</v>
      </c>
      <c r="B207" s="3"/>
      <c r="C207" s="3"/>
      <c r="D207" s="32">
        <f t="shared" si="4"/>
        <v>1734.9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560">
        <v>188.4</v>
      </c>
      <c r="K207" s="107"/>
      <c r="L207" s="562"/>
      <c r="M207" s="557"/>
      <c r="N207" s="558"/>
      <c r="O207" s="559"/>
      <c r="P207" s="557"/>
    </row>
    <row r="208" spans="1:16" ht="15.75">
      <c r="A208" s="285" t="s">
        <v>1667</v>
      </c>
      <c r="B208" s="3"/>
      <c r="C208" s="3"/>
      <c r="D208" s="32">
        <f t="shared" si="4"/>
        <v>3003.7999999999997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560">
        <v>594</v>
      </c>
      <c r="K208" s="285"/>
      <c r="L208" s="556"/>
      <c r="M208" s="557"/>
      <c r="N208" s="558"/>
      <c r="O208" s="559"/>
      <c r="P208" s="557"/>
    </row>
    <row r="209" spans="1:16" ht="15.75">
      <c r="A209" s="284" t="s">
        <v>3638</v>
      </c>
      <c r="B209" s="3"/>
      <c r="C209" s="3"/>
      <c r="D209" s="32">
        <f t="shared" ref="D209:D240" si="5">SUM(E209:DZ209)</f>
        <v>2680.5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560">
        <v>533.59999999999991</v>
      </c>
      <c r="K209" s="284"/>
      <c r="L209" s="561"/>
      <c r="M209" s="557"/>
      <c r="N209" s="558"/>
      <c r="O209" s="559"/>
      <c r="P209" s="557"/>
    </row>
    <row r="210" spans="1:16" ht="15.75">
      <c r="A210" s="107" t="s">
        <v>2727</v>
      </c>
      <c r="B210" s="3"/>
      <c r="C210" s="3"/>
      <c r="D210" s="32">
        <f t="shared" si="5"/>
        <v>4391.0499999999993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560">
        <v>714.7</v>
      </c>
      <c r="K210" s="107"/>
      <c r="L210" s="562"/>
      <c r="M210" s="557"/>
      <c r="N210" s="558"/>
      <c r="O210" s="559"/>
      <c r="P210" s="557"/>
    </row>
    <row r="211" spans="1:16" ht="15.75">
      <c r="A211" s="107" t="s">
        <v>2203</v>
      </c>
      <c r="B211" s="3"/>
      <c r="C211" s="3"/>
      <c r="D211" s="32">
        <f t="shared" si="5"/>
        <v>4070.5999999999995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560">
        <v>493.20000000000005</v>
      </c>
      <c r="K211" s="107"/>
      <c r="L211" s="562"/>
      <c r="M211" s="557"/>
      <c r="N211" s="558"/>
      <c r="O211" s="559"/>
      <c r="P211" s="557"/>
    </row>
    <row r="212" spans="1:16" ht="15.75">
      <c r="A212" s="285" t="s">
        <v>1668</v>
      </c>
      <c r="B212" s="3"/>
      <c r="C212" s="3"/>
      <c r="D212" s="32">
        <f t="shared" si="5"/>
        <v>3468.8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560">
        <v>152.4</v>
      </c>
      <c r="K212" s="285"/>
      <c r="L212" s="556"/>
      <c r="M212" s="557"/>
      <c r="N212" s="558"/>
      <c r="O212" s="559"/>
      <c r="P212" s="557"/>
    </row>
    <row r="213" spans="1:16" ht="15.75">
      <c r="A213" s="284" t="s">
        <v>3639</v>
      </c>
      <c r="B213" s="3"/>
      <c r="C213" s="3"/>
      <c r="D213" s="32">
        <f t="shared" si="5"/>
        <v>1912.1499999999999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560">
        <v>60.600000000000009</v>
      </c>
      <c r="K213" s="284"/>
      <c r="L213" s="561"/>
      <c r="M213" s="557"/>
      <c r="N213" s="558"/>
      <c r="O213" s="559"/>
      <c r="P213" s="557"/>
    </row>
    <row r="214" spans="1:16" ht="15.75">
      <c r="A214" s="284" t="s">
        <v>3640</v>
      </c>
      <c r="B214" s="3"/>
      <c r="C214" s="3"/>
      <c r="D214" s="32">
        <f t="shared" si="5"/>
        <v>3191.35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560">
        <v>863.1</v>
      </c>
      <c r="K214" s="284"/>
      <c r="L214" s="561"/>
      <c r="M214" s="557"/>
      <c r="N214" s="558"/>
      <c r="O214" s="559"/>
      <c r="P214" s="557"/>
    </row>
    <row r="215" spans="1:16" ht="15.75">
      <c r="A215" s="107" t="s">
        <v>667</v>
      </c>
      <c r="B215" s="3"/>
      <c r="C215" s="3"/>
      <c r="D215" s="32">
        <f t="shared" si="5"/>
        <v>3380.65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560">
        <v>586.09999999999991</v>
      </c>
      <c r="K215" s="107"/>
      <c r="L215" s="562"/>
      <c r="M215" s="557"/>
      <c r="N215" s="558"/>
      <c r="O215" s="559"/>
      <c r="P215" s="557"/>
    </row>
    <row r="216" spans="1:16" ht="15.75">
      <c r="A216" s="107" t="s">
        <v>2202</v>
      </c>
      <c r="B216" s="3"/>
      <c r="C216" s="3"/>
      <c r="D216" s="32">
        <f t="shared" si="5"/>
        <v>3368.9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560">
        <v>395.09999999999997</v>
      </c>
      <c r="K216" s="107"/>
      <c r="L216" s="562"/>
      <c r="M216" s="557"/>
      <c r="N216" s="558"/>
      <c r="O216" s="559"/>
      <c r="P216" s="557"/>
    </row>
    <row r="217" spans="1:16" ht="15.75">
      <c r="A217" s="107" t="s">
        <v>2209</v>
      </c>
      <c r="B217" s="3"/>
      <c r="C217" s="3"/>
      <c r="D217" s="32">
        <f t="shared" si="5"/>
        <v>2228.2999999999997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560">
        <v>386.7</v>
      </c>
      <c r="K217" s="107"/>
      <c r="L217" s="562"/>
      <c r="M217" s="557"/>
      <c r="N217" s="558"/>
      <c r="O217" s="559"/>
      <c r="P217" s="557"/>
    </row>
    <row r="218" spans="1:16" ht="15.75">
      <c r="A218" s="107" t="s">
        <v>668</v>
      </c>
      <c r="B218" s="3"/>
      <c r="C218" s="3"/>
      <c r="D218" s="32">
        <f t="shared" si="5"/>
        <v>1826.1000000000004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560">
        <v>133.9</v>
      </c>
      <c r="K218" s="107"/>
      <c r="L218" s="562"/>
      <c r="M218" s="557"/>
      <c r="N218" s="558"/>
      <c r="O218" s="559"/>
      <c r="P218" s="557"/>
    </row>
    <row r="219" spans="1:16" ht="15.75">
      <c r="A219" s="107" t="s">
        <v>3641</v>
      </c>
      <c r="B219" s="3"/>
      <c r="C219" s="3"/>
      <c r="D219" s="32">
        <f t="shared" si="5"/>
        <v>2646.6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560">
        <v>554.5</v>
      </c>
      <c r="K219" s="107"/>
      <c r="L219" s="562"/>
      <c r="M219" s="557"/>
      <c r="N219" s="558"/>
      <c r="O219" s="559"/>
      <c r="P219" s="557"/>
    </row>
    <row r="220" spans="1:16" ht="15.75">
      <c r="A220" s="285" t="s">
        <v>23</v>
      </c>
      <c r="B220" s="3"/>
      <c r="C220" s="3"/>
      <c r="D220" s="32">
        <f t="shared" si="5"/>
        <v>3122.9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560">
        <v>661.80000000000007</v>
      </c>
      <c r="K220" s="285"/>
      <c r="L220" s="556"/>
      <c r="M220" s="557"/>
      <c r="N220" s="558"/>
      <c r="O220" s="559"/>
      <c r="P220" s="557"/>
    </row>
    <row r="221" spans="1:16" ht="15.75">
      <c r="A221" s="285" t="s">
        <v>25</v>
      </c>
      <c r="B221" s="3"/>
      <c r="C221" s="3"/>
      <c r="D221" s="32">
        <f t="shared" si="5"/>
        <v>3286.2000000000007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560">
        <v>542.70000000000005</v>
      </c>
      <c r="K221" s="285"/>
      <c r="L221" s="556"/>
      <c r="M221" s="557"/>
      <c r="N221" s="558"/>
      <c r="O221" s="559"/>
      <c r="P221" s="557"/>
    </row>
    <row r="222" spans="1:16" ht="15.75">
      <c r="A222" s="107" t="s">
        <v>2713</v>
      </c>
      <c r="B222" s="3"/>
      <c r="C222" s="3"/>
      <c r="D222" s="32">
        <f t="shared" si="5"/>
        <v>3277.8500000000004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560">
        <v>562.70000000000005</v>
      </c>
      <c r="K222" s="107"/>
      <c r="L222" s="562"/>
      <c r="M222" s="557"/>
      <c r="N222" s="558"/>
      <c r="O222" s="559"/>
      <c r="P222" s="557"/>
    </row>
    <row r="223" spans="1:16" ht="15.75">
      <c r="A223" s="106" t="s">
        <v>1343</v>
      </c>
      <c r="B223" s="3"/>
      <c r="C223" s="3"/>
      <c r="D223" s="32">
        <f t="shared" si="5"/>
        <v>3043.6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560">
        <v>204.5</v>
      </c>
      <c r="K223" s="504"/>
      <c r="L223" s="504"/>
      <c r="M223" s="557"/>
      <c r="N223" s="558"/>
      <c r="O223" s="559"/>
      <c r="P223" s="557"/>
    </row>
    <row r="224" spans="1:16" ht="15.75">
      <c r="A224" s="106" t="s">
        <v>1345</v>
      </c>
      <c r="B224" s="3"/>
      <c r="C224" s="3"/>
      <c r="D224" s="32">
        <f t="shared" si="5"/>
        <v>2176.15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560">
        <v>456.59999999999997</v>
      </c>
      <c r="K224" s="504"/>
      <c r="L224" s="504"/>
      <c r="M224" s="557"/>
      <c r="N224" s="558"/>
      <c r="O224" s="559"/>
      <c r="P224" s="557"/>
    </row>
    <row r="225" spans="1:16" ht="15.75">
      <c r="A225" s="107" t="s">
        <v>2714</v>
      </c>
      <c r="B225" s="3"/>
      <c r="C225" s="3"/>
      <c r="D225" s="32">
        <f t="shared" si="5"/>
        <v>3433.45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560">
        <v>596.29999999999995</v>
      </c>
      <c r="K225" s="107"/>
      <c r="L225" s="562"/>
      <c r="M225" s="557"/>
      <c r="N225" s="558"/>
      <c r="O225" s="559"/>
      <c r="P225" s="557"/>
    </row>
    <row r="226" spans="1:16" ht="15.75">
      <c r="A226" s="284" t="s">
        <v>3642</v>
      </c>
      <c r="B226" s="3"/>
      <c r="C226" s="3"/>
      <c r="D226" s="32">
        <f t="shared" si="5"/>
        <v>2831.45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560">
        <v>156.1</v>
      </c>
      <c r="K226" s="284"/>
      <c r="L226" s="561"/>
      <c r="M226" s="557"/>
      <c r="N226" s="558"/>
      <c r="O226" s="559"/>
      <c r="P226" s="557"/>
    </row>
    <row r="227" spans="1:16" ht="15.75">
      <c r="A227" s="284" t="s">
        <v>3643</v>
      </c>
      <c r="B227" s="3"/>
      <c r="C227" s="3"/>
      <c r="D227" s="32">
        <f t="shared" si="5"/>
        <v>3595.95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560">
        <v>554</v>
      </c>
      <c r="K227" s="284"/>
      <c r="L227" s="561"/>
      <c r="M227" s="557"/>
      <c r="N227" s="558"/>
      <c r="O227" s="559"/>
      <c r="P227" s="557"/>
    </row>
    <row r="228" spans="1:16" ht="15.75">
      <c r="A228" s="107" t="s">
        <v>2198</v>
      </c>
      <c r="B228" s="3"/>
      <c r="C228" s="3"/>
      <c r="D228" s="32">
        <f t="shared" si="5"/>
        <v>3138.4500000000003</v>
      </c>
      <c r="E228" s="9">
        <v>238.70000000000002</v>
      </c>
      <c r="F228" s="9">
        <v>568.65000000000009</v>
      </c>
      <c r="G228" s="9">
        <v>569.60000000000014</v>
      </c>
      <c r="H228" s="9">
        <v>631.9</v>
      </c>
      <c r="I228" s="9">
        <v>602.6</v>
      </c>
      <c r="J228" s="560">
        <v>527</v>
      </c>
      <c r="K228" s="107"/>
      <c r="L228" s="562"/>
      <c r="M228" s="557"/>
      <c r="N228" s="558"/>
      <c r="O228" s="559"/>
      <c r="P228" s="557"/>
    </row>
    <row r="229" spans="1:16" ht="15.75">
      <c r="A229" s="107" t="s">
        <v>651</v>
      </c>
      <c r="B229" s="3"/>
      <c r="C229" s="3"/>
      <c r="D229" s="32">
        <f t="shared" si="5"/>
        <v>3455.9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560">
        <v>363.1</v>
      </c>
      <c r="K229" s="107"/>
      <c r="L229" s="562"/>
      <c r="M229" s="557"/>
      <c r="N229" s="558"/>
      <c r="O229" s="559"/>
      <c r="P229" s="557"/>
    </row>
    <row r="230" spans="1:16" ht="15.75">
      <c r="A230" s="107" t="s">
        <v>682</v>
      </c>
      <c r="B230" s="3"/>
      <c r="C230" s="3"/>
      <c r="D230" s="32">
        <f t="shared" si="5"/>
        <v>3079.5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560">
        <v>608.4</v>
      </c>
      <c r="K230" s="107"/>
      <c r="L230" s="562"/>
      <c r="M230" s="557"/>
      <c r="N230" s="558"/>
      <c r="O230" s="559"/>
      <c r="P230" s="557"/>
    </row>
    <row r="231" spans="1:16" ht="15.75">
      <c r="A231" s="107" t="s">
        <v>2709</v>
      </c>
      <c r="B231" s="3"/>
      <c r="C231" s="3"/>
      <c r="D231" s="32">
        <f t="shared" si="5"/>
        <v>3484.6499999999996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560">
        <v>606.19999999999993</v>
      </c>
      <c r="K231" s="107"/>
      <c r="L231" s="562"/>
      <c r="M231" s="557"/>
      <c r="N231" s="558"/>
      <c r="O231" s="559"/>
      <c r="P231" s="557"/>
    </row>
    <row r="232" spans="1:16" ht="15.75">
      <c r="A232" s="107" t="s">
        <v>2735</v>
      </c>
      <c r="B232" s="3"/>
      <c r="C232" s="3"/>
      <c r="D232" s="32">
        <f t="shared" si="5"/>
        <v>2763.7999999999997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560">
        <v>44</v>
      </c>
      <c r="K232" s="107"/>
      <c r="L232" s="562"/>
      <c r="M232" s="557"/>
      <c r="N232" s="558"/>
      <c r="O232" s="559"/>
      <c r="P232" s="557"/>
    </row>
    <row r="233" spans="1:16" ht="15.75">
      <c r="A233" s="284" t="s">
        <v>3644</v>
      </c>
      <c r="B233" s="3"/>
      <c r="C233" s="3"/>
      <c r="D233" s="32">
        <f t="shared" si="5"/>
        <v>1353.5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560">
        <v>205.79999999999998</v>
      </c>
      <c r="K233" s="284"/>
      <c r="L233" s="561"/>
      <c r="M233" s="557"/>
      <c r="N233" s="558"/>
      <c r="O233" s="559"/>
      <c r="P233" s="557"/>
    </row>
    <row r="234" spans="1:16" ht="15.75">
      <c r="A234" s="284" t="s">
        <v>3645</v>
      </c>
      <c r="B234" s="3"/>
      <c r="C234" s="3"/>
      <c r="D234" s="32">
        <f t="shared" si="5"/>
        <v>2855.95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560">
        <v>497.1</v>
      </c>
      <c r="K234" s="284"/>
      <c r="L234" s="561"/>
      <c r="M234" s="557"/>
      <c r="N234" s="558"/>
      <c r="O234" s="559"/>
      <c r="P234" s="557"/>
    </row>
    <row r="235" spans="1:16" ht="15.75">
      <c r="A235" s="107" t="s">
        <v>154</v>
      </c>
      <c r="B235" s="3"/>
      <c r="C235" s="3"/>
      <c r="D235" s="32">
        <f t="shared" si="5"/>
        <v>4149.25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560">
        <v>292.5</v>
      </c>
      <c r="K235" s="107"/>
      <c r="L235" s="562"/>
      <c r="M235" s="557"/>
      <c r="N235" s="558"/>
      <c r="O235" s="559"/>
      <c r="P235" s="557"/>
    </row>
    <row r="236" spans="1:16" ht="15.75">
      <c r="A236" s="107" t="s">
        <v>2210</v>
      </c>
      <c r="B236" s="3"/>
      <c r="C236" s="3"/>
      <c r="D236" s="32">
        <f t="shared" si="5"/>
        <v>2752.4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560">
        <v>424</v>
      </c>
      <c r="K236" s="107"/>
      <c r="L236" s="562"/>
      <c r="M236" s="557"/>
      <c r="N236" s="558"/>
      <c r="O236" s="559"/>
      <c r="P236" s="557"/>
    </row>
    <row r="237" spans="1:16" ht="15.75">
      <c r="A237" s="107" t="s">
        <v>669</v>
      </c>
      <c r="B237" s="3"/>
      <c r="C237" s="3"/>
      <c r="D237" s="32">
        <f t="shared" si="5"/>
        <v>2692.1500000000005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560">
        <v>578.40000000000009</v>
      </c>
      <c r="K237" s="107"/>
      <c r="L237" s="562"/>
      <c r="M237" s="557"/>
      <c r="N237" s="558"/>
      <c r="O237" s="559"/>
      <c r="P237" s="557"/>
    </row>
    <row r="238" spans="1:16" ht="15.75">
      <c r="A238" s="107" t="s">
        <v>2724</v>
      </c>
      <c r="B238" s="3"/>
      <c r="C238" s="3"/>
      <c r="D238" s="32">
        <f t="shared" si="5"/>
        <v>3527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560">
        <v>364</v>
      </c>
      <c r="K238" s="107"/>
      <c r="L238" s="562"/>
      <c r="M238" s="557"/>
      <c r="N238" s="558"/>
      <c r="O238" s="559"/>
      <c r="P238" s="557"/>
    </row>
    <row r="239" spans="1:16" ht="15.75">
      <c r="A239" s="284" t="s">
        <v>142</v>
      </c>
      <c r="B239" s="3"/>
      <c r="C239" s="3"/>
      <c r="D239" s="32">
        <f t="shared" si="5"/>
        <v>3515.9500000000003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560">
        <v>608.90000000000009</v>
      </c>
      <c r="K239" s="284"/>
      <c r="L239" s="561"/>
      <c r="M239" s="557"/>
      <c r="N239" s="558"/>
      <c r="O239" s="559"/>
      <c r="P239" s="557"/>
    </row>
    <row r="240" spans="1:16" ht="15.75">
      <c r="A240" s="106" t="s">
        <v>1349</v>
      </c>
      <c r="B240" s="3"/>
      <c r="C240" s="3"/>
      <c r="D240" s="32">
        <f t="shared" si="5"/>
        <v>3076.7000000000003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560">
        <v>340.9</v>
      </c>
      <c r="K240" s="504"/>
      <c r="L240" s="504"/>
      <c r="M240" s="557"/>
      <c r="N240" s="558"/>
      <c r="O240" s="559"/>
      <c r="P240" s="557"/>
    </row>
    <row r="241" spans="1:16" ht="15.75">
      <c r="A241" s="107" t="s">
        <v>683</v>
      </c>
      <c r="B241" s="3"/>
      <c r="C241" s="3"/>
      <c r="D241" s="32">
        <f t="shared" ref="D241:D280" si="6">SUM(E241:DZ241)</f>
        <v>3545.5999999999995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560">
        <v>568</v>
      </c>
      <c r="K241" s="107"/>
      <c r="L241" s="562"/>
      <c r="M241" s="557"/>
      <c r="N241" s="558"/>
      <c r="O241" s="559"/>
      <c r="P241" s="557"/>
    </row>
    <row r="242" spans="1:16" ht="15.75">
      <c r="A242" s="107" t="s">
        <v>2725</v>
      </c>
      <c r="B242" s="3"/>
      <c r="C242" s="3"/>
      <c r="D242" s="32">
        <f t="shared" si="6"/>
        <v>2661.4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560">
        <v>293.3</v>
      </c>
      <c r="K242" s="107"/>
      <c r="L242" s="562"/>
      <c r="M242" s="557"/>
      <c r="N242" s="558"/>
      <c r="O242" s="559"/>
      <c r="P242" s="557"/>
    </row>
    <row r="243" spans="1:16" ht="15.75">
      <c r="A243" s="284" t="s">
        <v>3646</v>
      </c>
      <c r="B243" s="3"/>
      <c r="C243" s="3"/>
      <c r="D243" s="32">
        <f t="shared" si="6"/>
        <v>2080.2000000000003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560">
        <v>158.79999999999998</v>
      </c>
      <c r="K243" s="284"/>
      <c r="L243" s="561"/>
      <c r="M243" s="557"/>
      <c r="N243" s="558"/>
      <c r="O243" s="559"/>
      <c r="P243" s="557"/>
    </row>
    <row r="244" spans="1:16" ht="15.75">
      <c r="A244" s="285" t="s">
        <v>1690</v>
      </c>
      <c r="B244" s="3"/>
      <c r="C244" s="3"/>
      <c r="D244" s="32">
        <f t="shared" si="6"/>
        <v>1858.75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560">
        <v>253.24999999999997</v>
      </c>
      <c r="K244" s="285"/>
      <c r="L244" s="556"/>
      <c r="M244" s="557"/>
      <c r="N244" s="558"/>
      <c r="O244" s="559"/>
      <c r="P244" s="557"/>
    </row>
    <row r="245" spans="1:16" ht="15.75">
      <c r="A245" s="107" t="s">
        <v>654</v>
      </c>
      <c r="B245" s="3"/>
      <c r="C245" s="3"/>
      <c r="D245" s="32">
        <f t="shared" si="6"/>
        <v>4033.2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560">
        <v>272.7</v>
      </c>
      <c r="K245" s="107"/>
      <c r="L245" s="562"/>
      <c r="M245" s="557"/>
      <c r="N245" s="558"/>
      <c r="O245" s="559"/>
      <c r="P245" s="557"/>
    </row>
    <row r="246" spans="1:16" ht="15.75">
      <c r="A246" s="107" t="s">
        <v>653</v>
      </c>
      <c r="B246" s="3"/>
      <c r="C246" s="3"/>
      <c r="D246" s="32">
        <f t="shared" si="6"/>
        <v>4219.3999999999996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560">
        <v>588.4</v>
      </c>
      <c r="K246" s="107"/>
      <c r="L246" s="562"/>
      <c r="M246" s="557"/>
      <c r="N246" s="558"/>
      <c r="O246" s="559"/>
      <c r="P246" s="557"/>
    </row>
    <row r="247" spans="1:16" ht="15.75">
      <c r="A247" s="285" t="s">
        <v>1753</v>
      </c>
      <c r="B247" s="3"/>
      <c r="C247" s="3"/>
      <c r="D247" s="32">
        <f t="shared" si="6"/>
        <v>3469.3500000000004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560">
        <v>110.3</v>
      </c>
      <c r="K247" s="285"/>
      <c r="L247" s="556"/>
      <c r="M247" s="557"/>
      <c r="N247" s="558"/>
      <c r="O247" s="559"/>
      <c r="P247" s="557"/>
    </row>
    <row r="248" spans="1:16" ht="15.75">
      <c r="A248" s="107" t="s">
        <v>638</v>
      </c>
      <c r="B248" s="3"/>
      <c r="C248" s="3"/>
      <c r="D248" s="32">
        <f t="shared" si="6"/>
        <v>3129.7000000000003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560">
        <v>602.99999999999989</v>
      </c>
      <c r="K248" s="107"/>
      <c r="L248" s="562"/>
      <c r="M248" s="557"/>
      <c r="N248" s="558"/>
      <c r="O248" s="559"/>
      <c r="P248" s="557"/>
    </row>
    <row r="249" spans="1:16" ht="15.75">
      <c r="A249" s="285" t="s">
        <v>1649</v>
      </c>
      <c r="B249" s="3"/>
      <c r="C249" s="3"/>
      <c r="D249" s="32">
        <f t="shared" si="6"/>
        <v>3606.65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560">
        <v>279.10000000000002</v>
      </c>
      <c r="K249" s="285"/>
      <c r="L249" s="556"/>
      <c r="M249" s="557"/>
      <c r="N249" s="558"/>
      <c r="O249" s="559"/>
      <c r="P249" s="557"/>
    </row>
    <row r="250" spans="1:16" ht="15.75">
      <c r="A250" s="107" t="s">
        <v>2715</v>
      </c>
      <c r="B250" s="3"/>
      <c r="C250" s="3"/>
      <c r="D250" s="32">
        <f t="shared" si="6"/>
        <v>2609.4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560">
        <v>658.4</v>
      </c>
      <c r="K250" s="107"/>
      <c r="L250" s="562"/>
      <c r="M250" s="557"/>
      <c r="N250" s="558"/>
      <c r="O250" s="559"/>
      <c r="P250" s="557"/>
    </row>
    <row r="251" spans="1:16" ht="15.75">
      <c r="A251" s="107" t="s">
        <v>2833</v>
      </c>
      <c r="B251" s="3"/>
      <c r="C251" s="3"/>
      <c r="D251" s="32">
        <f t="shared" si="6"/>
        <v>2592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560">
        <v>648.30000000000007</v>
      </c>
      <c r="K251" s="107"/>
      <c r="L251" s="562"/>
      <c r="M251" s="557"/>
      <c r="N251" s="558"/>
      <c r="O251" s="559"/>
      <c r="P251" s="557"/>
    </row>
    <row r="252" spans="1:16" ht="15.75">
      <c r="A252" s="284" t="s">
        <v>3647</v>
      </c>
      <c r="B252" s="3"/>
      <c r="C252" s="3"/>
      <c r="D252" s="32">
        <f t="shared" si="6"/>
        <v>2651.95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560">
        <v>379.20000000000005</v>
      </c>
      <c r="K252" s="284"/>
      <c r="L252" s="561"/>
      <c r="M252" s="557"/>
      <c r="N252" s="558"/>
      <c r="O252" s="559"/>
      <c r="P252" s="557"/>
    </row>
    <row r="253" spans="1:16" ht="15.75">
      <c r="A253" s="284" t="s">
        <v>3648</v>
      </c>
      <c r="B253" s="3"/>
      <c r="C253" s="3"/>
      <c r="D253" s="32">
        <f t="shared" si="6"/>
        <v>2785.3500000000004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560">
        <v>721.00000000000011</v>
      </c>
      <c r="K253" s="284"/>
      <c r="L253" s="561"/>
      <c r="M253" s="557"/>
      <c r="N253" s="558"/>
      <c r="O253" s="559"/>
      <c r="P253" s="557"/>
    </row>
    <row r="254" spans="1:16" ht="15.75">
      <c r="A254" s="285" t="s">
        <v>31</v>
      </c>
      <c r="B254" s="3"/>
      <c r="C254" s="3"/>
      <c r="D254" s="32">
        <f t="shared" si="6"/>
        <v>4463.1000000000004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560">
        <v>1028.9000000000001</v>
      </c>
      <c r="K254" s="285"/>
      <c r="L254" s="556"/>
      <c r="M254" s="557"/>
      <c r="N254" s="558"/>
      <c r="O254" s="559"/>
      <c r="P254" s="557"/>
    </row>
    <row r="255" spans="1:16" ht="15.75">
      <c r="A255" s="107" t="s">
        <v>2719</v>
      </c>
      <c r="B255" s="3"/>
      <c r="C255" s="3"/>
      <c r="D255" s="32">
        <f t="shared" si="6"/>
        <v>3883.8999999999996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560">
        <v>473.7</v>
      </c>
      <c r="K255" s="107"/>
      <c r="L255" s="562"/>
      <c r="M255" s="557"/>
      <c r="N255" s="558"/>
      <c r="O255" s="559"/>
      <c r="P255" s="557"/>
    </row>
    <row r="256" spans="1:16" ht="15.75">
      <c r="A256" s="107" t="s">
        <v>694</v>
      </c>
      <c r="B256" s="3"/>
      <c r="C256" s="3"/>
      <c r="D256" s="32">
        <f t="shared" si="6"/>
        <v>1695.85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560">
        <v>202.1</v>
      </c>
      <c r="K256" s="107"/>
      <c r="L256" s="562"/>
      <c r="M256" s="557"/>
      <c r="N256" s="558"/>
      <c r="O256" s="559"/>
      <c r="P256" s="557"/>
    </row>
    <row r="257" spans="1:16" ht="15.75">
      <c r="A257" s="284" t="s">
        <v>3649</v>
      </c>
      <c r="B257" s="3"/>
      <c r="C257" s="3"/>
      <c r="D257" s="32">
        <f t="shared" si="6"/>
        <v>2923.65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560">
        <v>448.59999999999991</v>
      </c>
      <c r="K257" s="284"/>
      <c r="L257" s="561"/>
      <c r="M257" s="557"/>
      <c r="N257" s="558"/>
      <c r="O257" s="559"/>
      <c r="P257" s="557"/>
    </row>
    <row r="258" spans="1:16" ht="15.75">
      <c r="A258" s="107" t="s">
        <v>3689</v>
      </c>
      <c r="B258" s="3"/>
      <c r="C258" s="3"/>
      <c r="D258" s="32">
        <f t="shared" si="6"/>
        <v>2385.7000000000003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560">
        <v>328.3</v>
      </c>
      <c r="K258" s="107"/>
      <c r="L258" s="562"/>
      <c r="M258" s="557"/>
      <c r="N258" s="558"/>
      <c r="O258" s="559"/>
      <c r="P258" s="557"/>
    </row>
    <row r="259" spans="1:16" ht="15.75">
      <c r="A259" s="107" t="s">
        <v>686</v>
      </c>
      <c r="B259" s="3"/>
      <c r="C259" s="3"/>
      <c r="D259" s="32">
        <f t="shared" si="6"/>
        <v>2460.5499999999997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560">
        <v>418.79999999999995</v>
      </c>
      <c r="K259" s="107"/>
      <c r="L259" s="562"/>
      <c r="M259" s="557"/>
      <c r="N259" s="558"/>
      <c r="O259" s="559"/>
      <c r="P259" s="557"/>
    </row>
    <row r="260" spans="1:16" ht="15.75">
      <c r="A260" s="285" t="s">
        <v>33</v>
      </c>
      <c r="B260" s="3"/>
      <c r="C260" s="3"/>
      <c r="D260" s="32">
        <f t="shared" si="6"/>
        <v>3468.8999999999996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560">
        <v>393.7</v>
      </c>
      <c r="K260" s="285"/>
      <c r="L260" s="556"/>
      <c r="M260" s="557"/>
      <c r="N260" s="558"/>
      <c r="O260" s="559"/>
      <c r="P260" s="557"/>
    </row>
    <row r="261" spans="1:16" ht="15.75">
      <c r="A261" s="285" t="s">
        <v>37</v>
      </c>
      <c r="B261" s="3"/>
      <c r="C261" s="3"/>
      <c r="D261" s="32">
        <f t="shared" si="6"/>
        <v>2549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560">
        <v>508.3</v>
      </c>
      <c r="K261" s="285"/>
      <c r="L261" s="556"/>
      <c r="M261" s="557"/>
      <c r="N261" s="558"/>
      <c r="O261" s="559"/>
      <c r="P261" s="557"/>
    </row>
    <row r="262" spans="1:16" ht="15.75">
      <c r="A262" s="284" t="s">
        <v>143</v>
      </c>
      <c r="B262" s="3"/>
      <c r="C262" s="3"/>
      <c r="D262" s="32">
        <f t="shared" si="6"/>
        <v>2754.2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560">
        <v>312.5</v>
      </c>
      <c r="K262" s="284"/>
      <c r="L262" s="561"/>
      <c r="M262" s="557"/>
      <c r="N262" s="558"/>
      <c r="O262" s="559"/>
      <c r="P262" s="557"/>
    </row>
    <row r="263" spans="1:16" ht="15.75">
      <c r="A263" s="284" t="s">
        <v>3650</v>
      </c>
      <c r="B263" s="3"/>
      <c r="C263" s="3"/>
      <c r="D263" s="32">
        <f t="shared" si="6"/>
        <v>2461.6999999999998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560">
        <v>454.09999999999997</v>
      </c>
      <c r="K263" s="284"/>
      <c r="L263" s="561"/>
      <c r="M263" s="557"/>
      <c r="N263" s="558"/>
      <c r="O263" s="559"/>
      <c r="P263" s="557"/>
    </row>
    <row r="264" spans="1:16" ht="15.75">
      <c r="A264" s="107" t="s">
        <v>2722</v>
      </c>
      <c r="B264" s="3"/>
      <c r="C264" s="3"/>
      <c r="D264" s="32">
        <f t="shared" si="6"/>
        <v>4107.95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560">
        <v>747.6</v>
      </c>
      <c r="K264" s="107"/>
      <c r="L264" s="562"/>
      <c r="M264" s="557"/>
      <c r="N264" s="558"/>
      <c r="O264" s="559"/>
      <c r="P264" s="557"/>
    </row>
    <row r="265" spans="1:16" ht="15.75">
      <c r="A265" s="106" t="s">
        <v>1351</v>
      </c>
      <c r="B265" s="3"/>
      <c r="C265" s="3"/>
      <c r="D265" s="32">
        <f t="shared" si="6"/>
        <v>3340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560">
        <v>405.70000000000005</v>
      </c>
      <c r="K265" s="504"/>
      <c r="L265" s="504"/>
      <c r="M265" s="557"/>
      <c r="N265" s="558"/>
      <c r="O265" s="559"/>
      <c r="P265" s="557"/>
    </row>
    <row r="266" spans="1:16" ht="15.75">
      <c r="A266" s="107" t="s">
        <v>2723</v>
      </c>
      <c r="B266" s="3"/>
      <c r="C266" s="3"/>
      <c r="D266" s="32">
        <f t="shared" si="6"/>
        <v>4022.3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560">
        <v>605.9</v>
      </c>
      <c r="K266" s="107"/>
      <c r="L266" s="562"/>
      <c r="M266" s="557"/>
      <c r="N266" s="558"/>
      <c r="O266" s="559"/>
      <c r="P266" s="557"/>
    </row>
    <row r="267" spans="1:16" ht="15.75">
      <c r="A267" s="284" t="s">
        <v>3651</v>
      </c>
      <c r="B267" s="3"/>
      <c r="C267" s="3"/>
      <c r="D267" s="32">
        <f t="shared" si="6"/>
        <v>2119.35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560">
        <v>151.4</v>
      </c>
      <c r="K267" s="284"/>
      <c r="L267" s="561"/>
      <c r="M267" s="557"/>
      <c r="N267" s="558"/>
      <c r="O267" s="559"/>
      <c r="P267" s="557"/>
    </row>
    <row r="268" spans="1:16" ht="15.75">
      <c r="A268" s="107" t="s">
        <v>2728</v>
      </c>
      <c r="B268" s="3"/>
      <c r="C268" s="3"/>
      <c r="D268" s="32">
        <f t="shared" si="6"/>
        <v>2242.5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560">
        <v>0</v>
      </c>
      <c r="K268" s="107"/>
      <c r="L268" s="562"/>
      <c r="M268" s="557"/>
      <c r="N268" s="558"/>
      <c r="O268" s="559"/>
      <c r="P268" s="557"/>
    </row>
    <row r="269" spans="1:16" ht="15.75">
      <c r="A269" s="285" t="s">
        <v>1671</v>
      </c>
      <c r="B269" s="3"/>
      <c r="C269" s="3"/>
      <c r="D269" s="32">
        <f t="shared" si="6"/>
        <v>3420.6500000000005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560">
        <v>255.8</v>
      </c>
      <c r="K269" s="285"/>
      <c r="L269" s="556"/>
      <c r="M269" s="557"/>
      <c r="N269" s="558"/>
      <c r="O269" s="559"/>
      <c r="P269" s="557"/>
    </row>
    <row r="270" spans="1:16" ht="15.75">
      <c r="A270" s="107" t="s">
        <v>180</v>
      </c>
      <c r="B270" s="3"/>
      <c r="C270" s="3"/>
      <c r="D270" s="32">
        <f t="shared" si="6"/>
        <v>3197.9500000000003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560">
        <v>575.5</v>
      </c>
      <c r="K270" s="107"/>
      <c r="L270" s="562"/>
      <c r="M270" s="557"/>
      <c r="N270" s="558"/>
      <c r="O270" s="559"/>
      <c r="P270" s="557"/>
    </row>
    <row r="271" spans="1:16" ht="15.75">
      <c r="A271" s="107" t="s">
        <v>2711</v>
      </c>
      <c r="B271" s="3"/>
      <c r="C271" s="3"/>
      <c r="D271" s="32">
        <f t="shared" si="6"/>
        <v>2895.1999999999994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560">
        <v>341.7</v>
      </c>
      <c r="K271" s="107"/>
      <c r="L271" s="562"/>
      <c r="M271" s="557"/>
      <c r="N271" s="558"/>
      <c r="O271" s="559"/>
      <c r="P271" s="557"/>
    </row>
    <row r="272" spans="1:16" ht="15.75">
      <c r="A272" s="107" t="s">
        <v>2217</v>
      </c>
      <c r="B272" s="3"/>
      <c r="C272" s="3"/>
      <c r="D272" s="32">
        <f t="shared" si="6"/>
        <v>2203.0500000000002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560">
        <v>331.2</v>
      </c>
      <c r="K272" s="107"/>
      <c r="L272" s="562"/>
      <c r="M272" s="557"/>
      <c r="N272" s="558"/>
      <c r="O272" s="559"/>
      <c r="P272" s="557"/>
    </row>
    <row r="273" spans="1:22" ht="15.75">
      <c r="A273" s="107" t="s">
        <v>2730</v>
      </c>
      <c r="B273" s="3"/>
      <c r="C273" s="3"/>
      <c r="D273" s="32">
        <f t="shared" si="6"/>
        <v>2597.6999999999998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560">
        <v>85.600000000000009</v>
      </c>
      <c r="K273" s="107"/>
      <c r="L273" s="562"/>
      <c r="M273" s="557"/>
      <c r="N273" s="558"/>
      <c r="O273" s="559"/>
      <c r="P273" s="557"/>
    </row>
    <row r="274" spans="1:22" ht="15.75">
      <c r="A274" s="107" t="s">
        <v>155</v>
      </c>
      <c r="B274" s="3"/>
      <c r="C274" s="3"/>
      <c r="D274" s="32">
        <f t="shared" si="6"/>
        <v>4504.0999999999995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560">
        <v>699.45</v>
      </c>
      <c r="K274" s="107"/>
      <c r="L274" s="562"/>
      <c r="M274" s="557"/>
      <c r="N274" s="558"/>
      <c r="O274" s="559"/>
      <c r="P274" s="557"/>
    </row>
    <row r="275" spans="1:22" ht="15.75">
      <c r="A275" s="284" t="s">
        <v>3652</v>
      </c>
      <c r="B275" s="3"/>
      <c r="C275" s="3"/>
      <c r="D275" s="32">
        <f t="shared" si="6"/>
        <v>2961.05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560">
        <v>629.80000000000007</v>
      </c>
      <c r="K275" s="284"/>
      <c r="L275" s="561"/>
      <c r="M275" s="557"/>
      <c r="N275" s="558"/>
      <c r="O275" s="559"/>
      <c r="P275" s="557"/>
    </row>
    <row r="276" spans="1:22" ht="15.75">
      <c r="A276" s="107" t="s">
        <v>2731</v>
      </c>
      <c r="B276" s="3"/>
      <c r="C276" s="3"/>
      <c r="D276" s="32">
        <f t="shared" si="6"/>
        <v>2454.4499999999998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560">
        <v>129.30000000000001</v>
      </c>
      <c r="K276" s="107"/>
      <c r="L276" s="562"/>
      <c r="M276" s="557"/>
      <c r="N276" s="558"/>
      <c r="O276" s="559"/>
      <c r="P276" s="557"/>
    </row>
    <row r="277" spans="1:22" ht="15.75">
      <c r="A277" s="107" t="s">
        <v>2729</v>
      </c>
      <c r="B277" s="3"/>
      <c r="C277" s="3"/>
      <c r="D277" s="32">
        <f t="shared" si="6"/>
        <v>3691.6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560">
        <v>636.5</v>
      </c>
      <c r="K277" s="107"/>
      <c r="L277" s="562"/>
      <c r="M277" s="557"/>
      <c r="N277" s="558"/>
      <c r="O277" s="559"/>
      <c r="P277" s="557"/>
    </row>
    <row r="278" spans="1:22" ht="15.75">
      <c r="A278" s="107" t="s">
        <v>2710</v>
      </c>
      <c r="B278" s="3"/>
      <c r="C278" s="3"/>
      <c r="D278" s="32">
        <f t="shared" si="6"/>
        <v>2740.05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560">
        <v>536.6</v>
      </c>
      <c r="K278" s="107"/>
      <c r="L278" s="562"/>
      <c r="M278" s="557"/>
      <c r="N278" s="558"/>
      <c r="O278" s="559"/>
      <c r="P278" s="557"/>
    </row>
    <row r="279" spans="1:22" ht="15.75">
      <c r="A279" s="107" t="s">
        <v>658</v>
      </c>
      <c r="B279" s="3"/>
      <c r="C279" s="3"/>
      <c r="D279" s="32">
        <f t="shared" si="6"/>
        <v>3185.5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560">
        <v>291.70000000000005</v>
      </c>
      <c r="K279" s="107"/>
      <c r="L279" s="562"/>
      <c r="M279" s="557"/>
      <c r="N279" s="558"/>
      <c r="O279" s="559"/>
      <c r="P279" s="557"/>
    </row>
    <row r="280" spans="1:22" ht="15.75">
      <c r="A280" s="285" t="s">
        <v>1655</v>
      </c>
      <c r="B280" s="3"/>
      <c r="C280" s="3"/>
      <c r="D280" s="32">
        <f t="shared" si="6"/>
        <v>3338.45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560">
        <v>655.5</v>
      </c>
      <c r="K280" s="285"/>
      <c r="L280" s="556"/>
      <c r="M280" s="557"/>
      <c r="N280" s="558"/>
      <c r="O280" s="559"/>
      <c r="P280" s="557"/>
    </row>
    <row r="281" spans="1:22" ht="15.75">
      <c r="D281" s="32"/>
    </row>
    <row r="282" spans="1:22" ht="15.75">
      <c r="D282" s="32"/>
    </row>
    <row r="283" spans="1:22" ht="15.75">
      <c r="D283" s="32"/>
    </row>
    <row r="284" spans="1:22" s="30" customFormat="1" ht="20.25">
      <c r="A284" s="30" t="s">
        <v>1241</v>
      </c>
      <c r="B284"/>
      <c r="C284"/>
      <c r="D284" s="31" t="s">
        <v>40</v>
      </c>
      <c r="E284" s="102" t="s">
        <v>4378</v>
      </c>
      <c r="F284" s="102" t="s">
        <v>4381</v>
      </c>
      <c r="G284" s="102" t="s">
        <v>4491</v>
      </c>
      <c r="H284" s="102" t="s">
        <v>4490</v>
      </c>
      <c r="I284" s="102" t="s">
        <v>4481</v>
      </c>
      <c r="J284" s="102" t="s">
        <v>4529</v>
      </c>
      <c r="K284" s="102" t="s">
        <v>4184</v>
      </c>
      <c r="L284" s="102" t="s">
        <v>4583</v>
      </c>
      <c r="M284" s="102" t="s">
        <v>4582</v>
      </c>
      <c r="N284" s="102" t="s">
        <v>4579</v>
      </c>
      <c r="O284" s="102" t="s">
        <v>4697</v>
      </c>
      <c r="P284" s="102" t="s">
        <v>4746</v>
      </c>
    </row>
    <row r="285" spans="1:22" ht="15.75">
      <c r="A285" s="285" t="s">
        <v>1657</v>
      </c>
      <c r="B285" s="3"/>
      <c r="C285" s="3"/>
      <c r="D285" s="32">
        <f t="shared" ref="D285:D316" si="7">SUM(E285:DZ285)</f>
        <v>513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560">
        <v>65.399999999999991</v>
      </c>
      <c r="Q285" s="285"/>
      <c r="R285" s="556"/>
      <c r="S285" s="557"/>
      <c r="T285" s="558"/>
      <c r="U285" s="559"/>
      <c r="V285" s="557"/>
    </row>
    <row r="286" spans="1:22" ht="15.75">
      <c r="A286" s="106" t="s">
        <v>1346</v>
      </c>
      <c r="B286" s="3"/>
      <c r="C286" s="3"/>
      <c r="D286" s="32">
        <f t="shared" si="7"/>
        <v>542.1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560">
        <v>72.5</v>
      </c>
      <c r="Q286" s="504"/>
      <c r="R286" s="504"/>
      <c r="S286" s="557"/>
      <c r="T286" s="558"/>
      <c r="U286" s="559"/>
      <c r="V286" s="557"/>
    </row>
    <row r="287" spans="1:22" ht="15.75">
      <c r="A287" s="284" t="s">
        <v>3624</v>
      </c>
      <c r="B287" s="3"/>
      <c r="C287" s="3"/>
      <c r="D287" s="32">
        <f t="shared" si="7"/>
        <v>460.59999999999997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560">
        <v>42</v>
      </c>
      <c r="Q287" s="284"/>
      <c r="R287" s="561"/>
      <c r="S287" s="557"/>
      <c r="T287" s="558"/>
      <c r="U287" s="559"/>
      <c r="V287" s="557"/>
    </row>
    <row r="288" spans="1:22" ht="15.75">
      <c r="A288" s="106" t="s">
        <v>1337</v>
      </c>
      <c r="B288" s="3"/>
      <c r="C288" s="3"/>
      <c r="D288" s="32">
        <f t="shared" si="7"/>
        <v>736.8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560">
        <v>0</v>
      </c>
      <c r="Q288" s="504"/>
      <c r="R288" s="504"/>
      <c r="S288" s="404"/>
      <c r="T288" s="558"/>
      <c r="U288" s="559"/>
      <c r="V288" s="557"/>
    </row>
    <row r="289" spans="1:22" ht="15.75">
      <c r="A289" s="107" t="s">
        <v>2195</v>
      </c>
      <c r="B289" s="3"/>
      <c r="C289" s="3"/>
      <c r="D289" s="32">
        <f t="shared" si="7"/>
        <v>741.45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560">
        <v>65.2</v>
      </c>
      <c r="Q289" s="107"/>
      <c r="R289" s="562"/>
      <c r="S289" s="557"/>
      <c r="T289" s="558"/>
      <c r="U289" s="559"/>
      <c r="V289" s="557"/>
    </row>
    <row r="290" spans="1:22" ht="15.75">
      <c r="A290" s="285" t="s">
        <v>1</v>
      </c>
      <c r="B290" s="3"/>
      <c r="C290" s="3"/>
      <c r="D290" s="32">
        <f t="shared" si="7"/>
        <v>258.60000000000002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560">
        <v>39.700000000000003</v>
      </c>
      <c r="Q290" s="285"/>
      <c r="R290" s="556"/>
      <c r="S290" s="557"/>
      <c r="T290" s="558"/>
      <c r="U290" s="559"/>
      <c r="V290" s="557"/>
    </row>
    <row r="291" spans="1:22" ht="15.75">
      <c r="A291" s="285" t="s">
        <v>1656</v>
      </c>
      <c r="B291" s="3"/>
      <c r="C291" s="3"/>
      <c r="D291" s="32">
        <f t="shared" si="7"/>
        <v>294.5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560">
        <v>3.5999999999999996</v>
      </c>
      <c r="Q291" s="285"/>
      <c r="R291" s="556"/>
      <c r="S291" s="557"/>
      <c r="T291" s="558"/>
      <c r="U291" s="559"/>
      <c r="V291" s="557"/>
    </row>
    <row r="292" spans="1:22" ht="15.75">
      <c r="A292" s="285" t="s">
        <v>1664</v>
      </c>
      <c r="B292" s="3"/>
      <c r="C292" s="3"/>
      <c r="D292" s="32">
        <f t="shared" si="7"/>
        <v>552.80000000000007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560">
        <v>38.5</v>
      </c>
      <c r="Q292" s="285"/>
      <c r="R292" s="556"/>
      <c r="S292" s="557"/>
      <c r="T292" s="558"/>
      <c r="U292" s="559"/>
      <c r="V292" s="557"/>
    </row>
    <row r="293" spans="1:22" ht="15.75">
      <c r="A293" s="284" t="s">
        <v>3625</v>
      </c>
      <c r="B293" s="3"/>
      <c r="C293" s="3"/>
      <c r="D293" s="32">
        <f t="shared" si="7"/>
        <v>489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560">
        <v>46.4</v>
      </c>
      <c r="Q293" s="284"/>
      <c r="R293" s="561"/>
      <c r="S293" s="557"/>
      <c r="T293" s="558"/>
      <c r="U293" s="559"/>
      <c r="V293" s="557"/>
    </row>
    <row r="294" spans="1:22" ht="15.75">
      <c r="A294" s="107" t="s">
        <v>2718</v>
      </c>
      <c r="B294" s="3"/>
      <c r="C294" s="3"/>
      <c r="D294" s="32">
        <f t="shared" si="7"/>
        <v>782.50000000000011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560">
        <v>126.09999999999998</v>
      </c>
      <c r="Q294" s="107"/>
      <c r="R294" s="562"/>
      <c r="S294" s="557"/>
      <c r="T294" s="558"/>
      <c r="U294" s="559"/>
      <c r="V294" s="557"/>
    </row>
    <row r="295" spans="1:22" ht="15.75">
      <c r="A295" s="107" t="s">
        <v>3626</v>
      </c>
      <c r="B295" s="3"/>
      <c r="C295" s="3"/>
      <c r="D295" s="32">
        <f t="shared" si="7"/>
        <v>534.59999999999991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560">
        <v>51.3</v>
      </c>
      <c r="Q295" s="107"/>
      <c r="R295" s="562"/>
      <c r="S295" s="557"/>
      <c r="T295" s="558"/>
      <c r="U295" s="559"/>
      <c r="V295" s="557"/>
    </row>
    <row r="296" spans="1:22" ht="15.75">
      <c r="A296" s="106" t="s">
        <v>1342</v>
      </c>
      <c r="B296" s="3"/>
      <c r="C296" s="3"/>
      <c r="D296" s="32">
        <f t="shared" si="7"/>
        <v>618.79999999999995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560">
        <v>103</v>
      </c>
      <c r="Q296" s="504"/>
      <c r="R296" s="504"/>
      <c r="S296" s="557"/>
      <c r="T296" s="558"/>
      <c r="U296" s="559"/>
      <c r="V296" s="557"/>
    </row>
    <row r="297" spans="1:22" ht="15.75">
      <c r="A297" s="107" t="s">
        <v>2849</v>
      </c>
      <c r="B297" s="3"/>
      <c r="C297" s="3"/>
      <c r="D297" s="32">
        <f t="shared" si="7"/>
        <v>490.5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560">
        <v>69.900000000000006</v>
      </c>
      <c r="Q297" s="107"/>
      <c r="R297" s="562"/>
      <c r="S297" s="557"/>
      <c r="T297" s="558"/>
      <c r="U297" s="559"/>
      <c r="V297" s="557"/>
    </row>
    <row r="298" spans="1:22" ht="15.75">
      <c r="A298" s="107" t="s">
        <v>675</v>
      </c>
      <c r="B298" s="3"/>
      <c r="C298" s="3"/>
      <c r="D298" s="32">
        <f t="shared" si="7"/>
        <v>495.3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560">
        <v>54.6</v>
      </c>
      <c r="Q298" s="107"/>
      <c r="R298" s="562"/>
      <c r="S298" s="557"/>
      <c r="T298" s="558"/>
      <c r="U298" s="559"/>
      <c r="V298" s="557"/>
    </row>
    <row r="299" spans="1:22" ht="15.75">
      <c r="A299" s="107" t="s">
        <v>2708</v>
      </c>
      <c r="B299" s="3"/>
      <c r="C299" s="3"/>
      <c r="D299" s="32">
        <f t="shared" si="7"/>
        <v>693.99999999999989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560">
        <v>4.8</v>
      </c>
      <c r="Q299" s="107"/>
      <c r="R299" s="562"/>
      <c r="S299" s="557"/>
      <c r="T299" s="558"/>
      <c r="U299" s="559"/>
      <c r="V299" s="557"/>
    </row>
    <row r="300" spans="1:22" ht="15.75">
      <c r="A300" s="284" t="s">
        <v>3627</v>
      </c>
      <c r="B300" s="3"/>
      <c r="C300" s="3"/>
      <c r="D300" s="32">
        <f t="shared" si="7"/>
        <v>359.9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560">
        <v>136.5</v>
      </c>
      <c r="Q300" s="284"/>
      <c r="R300" s="561"/>
      <c r="S300" s="557"/>
      <c r="T300" s="558"/>
      <c r="U300" s="559"/>
      <c r="V300" s="557"/>
    </row>
    <row r="301" spans="1:22" ht="15.75">
      <c r="A301" s="285" t="s">
        <v>1653</v>
      </c>
      <c r="B301" s="3"/>
      <c r="C301" s="3"/>
      <c r="D301" s="32">
        <f t="shared" si="7"/>
        <v>524.1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560">
        <v>0</v>
      </c>
      <c r="Q301" s="285"/>
      <c r="R301" s="556"/>
      <c r="S301" s="557"/>
      <c r="T301" s="558"/>
      <c r="U301" s="559"/>
      <c r="V301" s="557"/>
    </row>
    <row r="302" spans="1:22" ht="15.75">
      <c r="A302" s="107" t="s">
        <v>2196</v>
      </c>
      <c r="B302" s="3"/>
      <c r="C302" s="3"/>
      <c r="D302" s="32">
        <f t="shared" si="7"/>
        <v>577.1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560">
        <v>47</v>
      </c>
      <c r="Q302" s="107"/>
      <c r="R302" s="562"/>
      <c r="S302" s="557"/>
      <c r="T302" s="558"/>
      <c r="U302" s="559"/>
      <c r="V302" s="557"/>
    </row>
    <row r="303" spans="1:22" ht="15.75">
      <c r="A303" s="107" t="s">
        <v>153</v>
      </c>
      <c r="B303" s="3"/>
      <c r="C303" s="3"/>
      <c r="D303" s="32">
        <f t="shared" si="7"/>
        <v>779.00000000000011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560">
        <v>128.1</v>
      </c>
      <c r="Q303" s="107"/>
      <c r="R303" s="562"/>
      <c r="S303" s="557"/>
      <c r="T303" s="558"/>
      <c r="U303" s="559"/>
      <c r="V303" s="557"/>
    </row>
    <row r="304" spans="1:22" ht="15.75">
      <c r="A304" s="285" t="s">
        <v>1665</v>
      </c>
      <c r="B304" s="3"/>
      <c r="C304" s="3"/>
      <c r="D304" s="32">
        <f t="shared" si="7"/>
        <v>487.40000000000009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560">
        <v>102.1</v>
      </c>
      <c r="Q304" s="285"/>
      <c r="R304" s="556"/>
      <c r="S304" s="557"/>
      <c r="T304" s="558"/>
      <c r="U304" s="559"/>
      <c r="V304" s="557"/>
    </row>
    <row r="305" spans="1:22" ht="15.75">
      <c r="A305" s="284" t="s">
        <v>3628</v>
      </c>
      <c r="B305" s="3"/>
      <c r="C305" s="3"/>
      <c r="D305" s="32">
        <f t="shared" si="7"/>
        <v>696.3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560">
        <v>49</v>
      </c>
      <c r="Q305" s="284"/>
      <c r="R305" s="561"/>
      <c r="S305" s="557"/>
      <c r="T305" s="558"/>
      <c r="U305" s="559"/>
      <c r="V305" s="557"/>
    </row>
    <row r="306" spans="1:22" ht="15.75">
      <c r="A306" s="107" t="s">
        <v>2212</v>
      </c>
      <c r="B306" s="3"/>
      <c r="C306" s="3"/>
      <c r="D306" s="32">
        <f t="shared" si="7"/>
        <v>807.89999999999986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560">
        <v>106.3</v>
      </c>
      <c r="Q306" s="107"/>
      <c r="R306" s="562"/>
      <c r="S306" s="557"/>
      <c r="T306" s="558"/>
      <c r="U306" s="559"/>
      <c r="V306" s="557"/>
    </row>
    <row r="307" spans="1:22" ht="15.75">
      <c r="A307" s="284" t="s">
        <v>3629</v>
      </c>
      <c r="B307" s="3"/>
      <c r="C307" s="3"/>
      <c r="D307" s="32">
        <f t="shared" si="7"/>
        <v>545.00000000000011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560">
        <v>93.2</v>
      </c>
      <c r="Q307" s="284"/>
      <c r="R307" s="561"/>
      <c r="S307" s="557"/>
      <c r="T307" s="558"/>
      <c r="U307" s="559"/>
      <c r="V307" s="557"/>
    </row>
    <row r="308" spans="1:22" ht="15.75">
      <c r="A308" s="107" t="s">
        <v>2721</v>
      </c>
      <c r="B308" s="3"/>
      <c r="C308" s="3"/>
      <c r="D308" s="32">
        <f t="shared" si="7"/>
        <v>765.2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560">
        <v>137.80000000000001</v>
      </c>
      <c r="Q308" s="107"/>
      <c r="R308" s="562"/>
      <c r="S308" s="557"/>
      <c r="T308" s="558"/>
      <c r="U308" s="559"/>
      <c r="V308" s="557"/>
    </row>
    <row r="309" spans="1:22" ht="15.75">
      <c r="A309" s="285" t="s">
        <v>1661</v>
      </c>
      <c r="B309" s="3"/>
      <c r="C309" s="3"/>
      <c r="D309" s="32">
        <f t="shared" si="7"/>
        <v>708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560">
        <v>45.5</v>
      </c>
      <c r="Q309" s="285"/>
      <c r="R309" s="556"/>
      <c r="S309" s="557"/>
      <c r="T309" s="558"/>
      <c r="U309" s="559"/>
      <c r="V309" s="557"/>
    </row>
    <row r="310" spans="1:22" ht="15.75">
      <c r="A310" s="285" t="s">
        <v>11</v>
      </c>
      <c r="B310" s="3"/>
      <c r="C310" s="3"/>
      <c r="D310" s="32">
        <f t="shared" si="7"/>
        <v>761.09999999999991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560">
        <v>50</v>
      </c>
      <c r="Q310" s="285"/>
      <c r="R310" s="556"/>
      <c r="S310" s="557"/>
      <c r="T310" s="558"/>
      <c r="U310" s="559"/>
      <c r="V310" s="557"/>
    </row>
    <row r="311" spans="1:22" ht="15.75">
      <c r="A311" s="107" t="s">
        <v>2197</v>
      </c>
      <c r="B311" s="3"/>
      <c r="C311" s="3"/>
      <c r="D311" s="32">
        <f t="shared" si="7"/>
        <v>300.59999999999997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560">
        <v>65.5</v>
      </c>
      <c r="Q311" s="107"/>
      <c r="R311" s="562"/>
      <c r="S311" s="557"/>
      <c r="T311" s="558"/>
      <c r="U311" s="559"/>
      <c r="V311" s="557"/>
    </row>
    <row r="312" spans="1:22" ht="15.75">
      <c r="A312" s="285" t="s">
        <v>1666</v>
      </c>
      <c r="B312" s="3"/>
      <c r="C312" s="3"/>
      <c r="D312" s="32">
        <f t="shared" si="7"/>
        <v>704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560">
        <v>53.7</v>
      </c>
      <c r="Q312" s="285"/>
      <c r="R312" s="556"/>
      <c r="S312" s="557"/>
      <c r="T312" s="558"/>
      <c r="U312" s="559"/>
      <c r="V312" s="557"/>
    </row>
    <row r="313" spans="1:22" ht="15.75">
      <c r="A313" s="106" t="s">
        <v>1344</v>
      </c>
      <c r="B313" s="3"/>
      <c r="C313" s="3"/>
      <c r="D313" s="32">
        <f t="shared" si="7"/>
        <v>722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560">
        <v>49</v>
      </c>
      <c r="Q313" s="504"/>
      <c r="R313" s="504"/>
      <c r="S313" s="557"/>
      <c r="T313" s="558"/>
      <c r="U313" s="559"/>
      <c r="V313" s="557"/>
    </row>
    <row r="314" spans="1:22" ht="15.75">
      <c r="A314" s="107" t="s">
        <v>633</v>
      </c>
      <c r="B314" s="3"/>
      <c r="C314" s="3"/>
      <c r="D314" s="32">
        <f t="shared" si="7"/>
        <v>585.90000000000009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560">
        <v>70.2</v>
      </c>
      <c r="Q314" s="107"/>
      <c r="R314" s="562"/>
      <c r="S314" s="557"/>
      <c r="T314" s="558"/>
      <c r="U314" s="559"/>
      <c r="V314" s="557"/>
    </row>
    <row r="315" spans="1:22" ht="15.75">
      <c r="A315" s="285" t="s">
        <v>1658</v>
      </c>
      <c r="B315" s="3"/>
      <c r="C315" s="3"/>
      <c r="D315" s="32">
        <f t="shared" si="7"/>
        <v>362.85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560">
        <v>59.8</v>
      </c>
      <c r="Q315" s="285"/>
      <c r="R315" s="556"/>
      <c r="S315" s="557"/>
      <c r="T315" s="558"/>
      <c r="U315" s="559"/>
      <c r="V315" s="557"/>
    </row>
    <row r="316" spans="1:22" ht="15.75">
      <c r="A316" s="107" t="s">
        <v>2717</v>
      </c>
      <c r="B316" s="3"/>
      <c r="C316" s="3"/>
      <c r="D316" s="32">
        <f t="shared" si="7"/>
        <v>493.59999999999997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560">
        <v>101.5</v>
      </c>
      <c r="Q316" s="107"/>
      <c r="R316" s="562"/>
      <c r="S316" s="557"/>
      <c r="T316" s="558"/>
      <c r="U316" s="559"/>
      <c r="V316" s="557"/>
    </row>
    <row r="317" spans="1:22" ht="15.75">
      <c r="A317" s="284" t="s">
        <v>3630</v>
      </c>
      <c r="B317" s="3"/>
      <c r="C317" s="3"/>
      <c r="D317" s="32">
        <f t="shared" ref="D317:D348" si="8">SUM(E317:DZ317)</f>
        <v>315.2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560">
        <v>61.9</v>
      </c>
      <c r="Q317" s="284"/>
      <c r="R317" s="561"/>
      <c r="S317" s="557"/>
      <c r="T317" s="558"/>
      <c r="U317" s="559"/>
      <c r="V317" s="557"/>
    </row>
    <row r="318" spans="1:22" ht="15.75">
      <c r="A318" s="107" t="s">
        <v>687</v>
      </c>
      <c r="B318" s="3"/>
      <c r="C318" s="3"/>
      <c r="D318" s="32">
        <f t="shared" si="8"/>
        <v>747.5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560">
        <v>38.5</v>
      </c>
      <c r="Q318" s="107"/>
      <c r="R318" s="562"/>
      <c r="S318" s="557"/>
      <c r="T318" s="558"/>
      <c r="U318" s="559"/>
      <c r="V318" s="557"/>
    </row>
    <row r="319" spans="1:22" ht="15.75">
      <c r="A319" s="107" t="s">
        <v>639</v>
      </c>
      <c r="B319" s="3"/>
      <c r="C319" s="3"/>
      <c r="D319" s="32">
        <f t="shared" si="8"/>
        <v>507.25000000000006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560">
        <v>111</v>
      </c>
      <c r="Q319" s="107"/>
      <c r="R319" s="562"/>
      <c r="S319" s="557"/>
      <c r="T319" s="558"/>
      <c r="U319" s="559"/>
      <c r="V319" s="557"/>
    </row>
    <row r="320" spans="1:22" ht="15.75">
      <c r="A320" s="284" t="s">
        <v>3659</v>
      </c>
      <c r="B320" s="3"/>
      <c r="C320" s="3"/>
      <c r="D320" s="32">
        <f t="shared" si="8"/>
        <v>599.29999999999995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560">
        <v>128.5</v>
      </c>
      <c r="Q320" s="284"/>
      <c r="R320" s="561"/>
      <c r="S320" s="557"/>
      <c r="T320" s="558"/>
      <c r="U320" s="559"/>
      <c r="V320" s="557"/>
    </row>
    <row r="321" spans="1:22" ht="15.75">
      <c r="A321" s="285" t="s">
        <v>15</v>
      </c>
      <c r="B321" s="3"/>
      <c r="C321" s="3"/>
      <c r="D321" s="32">
        <f t="shared" si="8"/>
        <v>606.59999999999991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560">
        <v>94</v>
      </c>
      <c r="Q321" s="285"/>
      <c r="R321" s="556"/>
      <c r="S321" s="557"/>
      <c r="T321" s="558"/>
      <c r="U321" s="559"/>
      <c r="V321" s="557"/>
    </row>
    <row r="322" spans="1:22" ht="15.75">
      <c r="A322" s="107" t="s">
        <v>2726</v>
      </c>
      <c r="B322" s="3"/>
      <c r="C322" s="3"/>
      <c r="D322" s="32">
        <f t="shared" si="8"/>
        <v>597.79999999999995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560">
        <v>113.3</v>
      </c>
      <c r="Q322" s="107"/>
      <c r="R322" s="562"/>
      <c r="S322" s="557"/>
      <c r="T322" s="558"/>
      <c r="U322" s="559"/>
      <c r="V322" s="557"/>
    </row>
    <row r="323" spans="1:22" ht="15.75">
      <c r="A323" s="284" t="s">
        <v>3631</v>
      </c>
      <c r="B323" s="3"/>
      <c r="C323" s="3"/>
      <c r="D323" s="32">
        <f t="shared" si="8"/>
        <v>461.99999999999994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560">
        <v>46.2</v>
      </c>
      <c r="Q323" s="284"/>
      <c r="R323" s="561"/>
      <c r="S323" s="557"/>
      <c r="T323" s="558"/>
      <c r="U323" s="559"/>
      <c r="V323" s="557"/>
    </row>
    <row r="324" spans="1:22" ht="15.75">
      <c r="A324" s="107" t="s">
        <v>2216</v>
      </c>
      <c r="B324" s="3"/>
      <c r="C324" s="3"/>
      <c r="D324" s="32">
        <f t="shared" si="8"/>
        <v>620.70000000000005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560">
        <v>42</v>
      </c>
      <c r="Q324" s="107"/>
      <c r="R324" s="562"/>
      <c r="S324" s="557"/>
      <c r="T324" s="558"/>
      <c r="U324" s="559"/>
      <c r="V324" s="557"/>
    </row>
    <row r="325" spans="1:22" ht="15.75">
      <c r="A325" s="284" t="s">
        <v>3632</v>
      </c>
      <c r="B325" s="3"/>
      <c r="C325" s="3"/>
      <c r="D325" s="32">
        <f t="shared" si="8"/>
        <v>466.59999999999997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560">
        <v>86.5</v>
      </c>
      <c r="Q325" s="284"/>
      <c r="R325" s="561"/>
      <c r="S325" s="557"/>
      <c r="T325" s="558"/>
      <c r="U325" s="559"/>
      <c r="V325" s="557"/>
    </row>
    <row r="326" spans="1:22" ht="15.75">
      <c r="A326" s="285" t="s">
        <v>1654</v>
      </c>
      <c r="B326" s="3"/>
      <c r="C326" s="3"/>
      <c r="D326" s="32">
        <f t="shared" si="8"/>
        <v>525.79999999999995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560">
        <v>0</v>
      </c>
      <c r="Q326" s="285"/>
      <c r="R326" s="556"/>
      <c r="S326" s="557"/>
      <c r="T326" s="558"/>
      <c r="U326" s="559"/>
      <c r="V326" s="557"/>
    </row>
    <row r="327" spans="1:22" ht="15.75">
      <c r="A327" s="285" t="s">
        <v>17</v>
      </c>
      <c r="B327" s="3"/>
      <c r="C327" s="3"/>
      <c r="D327" s="32">
        <f t="shared" si="8"/>
        <v>602.29999999999995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560">
        <v>45.5</v>
      </c>
      <c r="Q327" s="285"/>
      <c r="R327" s="556"/>
      <c r="S327" s="557"/>
      <c r="T327" s="558"/>
      <c r="U327" s="559"/>
      <c r="V327" s="557"/>
    </row>
    <row r="328" spans="1:22" ht="15.75">
      <c r="A328" s="284" t="s">
        <v>3633</v>
      </c>
      <c r="B328" s="3"/>
      <c r="C328" s="3"/>
      <c r="D328" s="32">
        <f t="shared" si="8"/>
        <v>579.4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560">
        <v>101.8</v>
      </c>
      <c r="Q328" s="284"/>
      <c r="R328" s="561"/>
      <c r="S328" s="557"/>
      <c r="T328" s="558"/>
      <c r="U328" s="559"/>
      <c r="V328" s="557"/>
    </row>
    <row r="329" spans="1:22" ht="15.75">
      <c r="A329" s="107" t="s">
        <v>162</v>
      </c>
      <c r="B329" s="3"/>
      <c r="C329" s="3"/>
      <c r="D329" s="32">
        <f t="shared" si="8"/>
        <v>595.80000000000007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560">
        <v>100.6</v>
      </c>
      <c r="Q329" s="107"/>
      <c r="R329" s="562"/>
      <c r="S329" s="557"/>
      <c r="T329" s="558"/>
      <c r="U329" s="559"/>
      <c r="V329" s="557"/>
    </row>
    <row r="330" spans="1:22" ht="15.75">
      <c r="A330" s="107" t="s">
        <v>2201</v>
      </c>
      <c r="B330" s="3"/>
      <c r="C330" s="3"/>
      <c r="D330" s="32">
        <f t="shared" si="8"/>
        <v>477.7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560">
        <v>90</v>
      </c>
      <c r="Q330" s="107"/>
      <c r="R330" s="562"/>
      <c r="S330" s="557"/>
      <c r="T330" s="558"/>
      <c r="U330" s="559"/>
      <c r="V330" s="557"/>
    </row>
    <row r="331" spans="1:22" ht="15.75">
      <c r="A331" s="284" t="s">
        <v>3634</v>
      </c>
      <c r="B331" s="3"/>
      <c r="C331" s="3"/>
      <c r="D331" s="32">
        <f t="shared" si="8"/>
        <v>692.90000000000009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560">
        <v>127.99999999999999</v>
      </c>
      <c r="Q331" s="284"/>
      <c r="R331" s="561"/>
      <c r="S331" s="557"/>
      <c r="T331" s="558"/>
      <c r="U331" s="559"/>
      <c r="V331" s="557"/>
    </row>
    <row r="332" spans="1:22" ht="15.75">
      <c r="A332" s="107" t="s">
        <v>2720</v>
      </c>
      <c r="B332" s="3"/>
      <c r="C332" s="3"/>
      <c r="D332" s="32">
        <f t="shared" si="8"/>
        <v>794.59999999999991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560">
        <v>42</v>
      </c>
      <c r="Q332" s="107"/>
      <c r="R332" s="562"/>
      <c r="S332" s="557"/>
      <c r="T332" s="558"/>
      <c r="U332" s="559"/>
      <c r="V332" s="557"/>
    </row>
    <row r="333" spans="1:22" ht="15.75">
      <c r="A333" s="107" t="s">
        <v>2220</v>
      </c>
      <c r="B333" s="3"/>
      <c r="C333" s="3"/>
      <c r="D333" s="32">
        <f t="shared" si="8"/>
        <v>693.2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560">
        <v>93</v>
      </c>
      <c r="Q333" s="107"/>
      <c r="R333" s="562"/>
      <c r="S333" s="557"/>
      <c r="T333" s="558"/>
      <c r="U333" s="559"/>
      <c r="V333" s="557"/>
    </row>
    <row r="334" spans="1:22" ht="15.75">
      <c r="A334" s="107" t="s">
        <v>2712</v>
      </c>
      <c r="B334" s="3"/>
      <c r="C334" s="3"/>
      <c r="D334" s="32">
        <f t="shared" si="8"/>
        <v>648.1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560">
        <v>109.1</v>
      </c>
      <c r="Q334" s="107"/>
      <c r="R334" s="562"/>
      <c r="S334" s="557"/>
      <c r="T334" s="558"/>
      <c r="U334" s="559"/>
      <c r="V334" s="557"/>
    </row>
    <row r="335" spans="1:22" ht="15.75">
      <c r="A335" s="284" t="s">
        <v>3635</v>
      </c>
      <c r="B335" s="3"/>
      <c r="C335" s="3"/>
      <c r="D335" s="32">
        <f t="shared" si="8"/>
        <v>702.30000000000007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560">
        <v>61.6</v>
      </c>
      <c r="Q335" s="284"/>
      <c r="R335" s="561"/>
      <c r="S335" s="557"/>
      <c r="T335" s="558"/>
      <c r="U335" s="559"/>
      <c r="V335" s="557"/>
    </row>
    <row r="336" spans="1:22" ht="15.75">
      <c r="A336" s="107" t="s">
        <v>2200</v>
      </c>
      <c r="B336" s="3"/>
      <c r="C336" s="3"/>
      <c r="D336" s="32">
        <f t="shared" si="8"/>
        <v>590.90000000000009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560">
        <v>97</v>
      </c>
      <c r="Q336" s="107"/>
      <c r="R336" s="562"/>
      <c r="S336" s="557"/>
      <c r="T336" s="558"/>
      <c r="U336" s="559"/>
      <c r="V336" s="557"/>
    </row>
    <row r="337" spans="1:22" ht="15.75">
      <c r="A337" s="284" t="s">
        <v>3636</v>
      </c>
      <c r="B337" s="3"/>
      <c r="C337" s="3"/>
      <c r="D337" s="32">
        <f t="shared" si="8"/>
        <v>569.70000000000005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560">
        <v>89.5</v>
      </c>
      <c r="Q337" s="284"/>
      <c r="R337" s="561"/>
      <c r="S337" s="557"/>
      <c r="T337" s="558"/>
      <c r="U337" s="559"/>
      <c r="V337" s="557"/>
    </row>
    <row r="338" spans="1:22" ht="15.75">
      <c r="A338" s="107" t="s">
        <v>2734</v>
      </c>
      <c r="B338" s="3"/>
      <c r="C338" s="3"/>
      <c r="D338" s="32">
        <f t="shared" si="8"/>
        <v>536.70000000000005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560">
        <v>0</v>
      </c>
      <c r="Q338" s="107"/>
      <c r="R338" s="562"/>
      <c r="S338" s="557"/>
      <c r="T338" s="558"/>
      <c r="U338" s="559"/>
      <c r="V338" s="557"/>
    </row>
    <row r="339" spans="1:22" ht="15.75">
      <c r="A339" s="107" t="s">
        <v>704</v>
      </c>
      <c r="B339" s="3"/>
      <c r="C339" s="3"/>
      <c r="D339" s="32">
        <f t="shared" si="8"/>
        <v>825.49999999999989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560">
        <v>42</v>
      </c>
      <c r="Q339" s="107"/>
      <c r="R339" s="562"/>
      <c r="S339" s="557"/>
      <c r="T339" s="558"/>
      <c r="U339" s="559"/>
      <c r="V339" s="557"/>
    </row>
    <row r="340" spans="1:22" ht="15.75">
      <c r="A340" s="107" t="s">
        <v>2733</v>
      </c>
      <c r="B340" s="3"/>
      <c r="C340" s="3"/>
      <c r="D340" s="32">
        <f t="shared" si="8"/>
        <v>469.5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560">
        <v>25.5</v>
      </c>
      <c r="Q340" s="107"/>
      <c r="R340" s="562"/>
      <c r="S340" s="557"/>
      <c r="T340" s="558"/>
      <c r="U340" s="559"/>
      <c r="V340" s="557"/>
    </row>
    <row r="341" spans="1:22" ht="15.75">
      <c r="A341" s="285" t="s">
        <v>2325</v>
      </c>
      <c r="B341" s="3"/>
      <c r="C341" s="3"/>
      <c r="D341" s="32">
        <f t="shared" si="8"/>
        <v>690.8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560">
        <v>116</v>
      </c>
      <c r="Q341" s="285"/>
      <c r="R341" s="556"/>
      <c r="S341" s="557"/>
      <c r="T341" s="558"/>
      <c r="U341" s="559"/>
      <c r="V341" s="557"/>
    </row>
    <row r="342" spans="1:22" ht="15.75">
      <c r="A342" s="107" t="s">
        <v>3637</v>
      </c>
      <c r="B342" s="3"/>
      <c r="C342" s="3"/>
      <c r="D342" s="32">
        <f t="shared" si="8"/>
        <v>776.19999999999993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560">
        <v>45.5</v>
      </c>
      <c r="Q342" s="107"/>
      <c r="R342" s="562"/>
      <c r="S342" s="557"/>
      <c r="T342" s="558"/>
      <c r="U342" s="559"/>
      <c r="V342" s="557"/>
    </row>
    <row r="343" spans="1:22" ht="15.75">
      <c r="A343" s="107" t="s">
        <v>2716</v>
      </c>
      <c r="B343" s="3"/>
      <c r="C343" s="3"/>
      <c r="D343" s="32">
        <f t="shared" si="8"/>
        <v>650.5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560">
        <v>49</v>
      </c>
      <c r="Q343" s="107"/>
      <c r="R343" s="562"/>
      <c r="S343" s="557"/>
      <c r="T343" s="558"/>
      <c r="U343" s="559"/>
      <c r="V343" s="557"/>
    </row>
    <row r="344" spans="1:22" ht="15.75">
      <c r="A344" s="107" t="s">
        <v>700</v>
      </c>
      <c r="B344" s="3"/>
      <c r="C344" s="3"/>
      <c r="D344" s="32">
        <f t="shared" si="8"/>
        <v>590.69999999999993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560">
        <v>92.600000000000009</v>
      </c>
      <c r="Q344" s="107"/>
      <c r="R344" s="562"/>
      <c r="S344" s="557"/>
      <c r="T344" s="558"/>
      <c r="U344" s="559"/>
      <c r="V344" s="557"/>
    </row>
    <row r="345" spans="1:22" ht="15.75">
      <c r="A345" s="284" t="s">
        <v>21</v>
      </c>
      <c r="B345" s="3"/>
      <c r="C345" s="3"/>
      <c r="D345" s="32">
        <f t="shared" si="8"/>
        <v>779.4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560">
        <v>93.5</v>
      </c>
      <c r="Q345" s="284"/>
      <c r="R345" s="561"/>
      <c r="S345" s="557"/>
      <c r="T345" s="558"/>
      <c r="U345" s="559"/>
      <c r="V345" s="557"/>
    </row>
    <row r="346" spans="1:22" ht="15.75">
      <c r="A346" s="107" t="s">
        <v>141</v>
      </c>
      <c r="B346" s="3"/>
      <c r="C346" s="3"/>
      <c r="D346" s="32">
        <f t="shared" si="8"/>
        <v>604.70000000000005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560">
        <v>0</v>
      </c>
      <c r="Q346" s="107"/>
      <c r="R346" s="562"/>
      <c r="S346" s="557"/>
      <c r="T346" s="558"/>
      <c r="U346" s="559"/>
      <c r="V346" s="557"/>
    </row>
    <row r="347" spans="1:22" ht="15.75">
      <c r="A347" s="107" t="s">
        <v>2193</v>
      </c>
      <c r="B347" s="3"/>
      <c r="C347" s="3"/>
      <c r="D347" s="32">
        <f t="shared" si="8"/>
        <v>514.29999999999995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560">
        <v>51.5</v>
      </c>
      <c r="Q347" s="107"/>
      <c r="R347" s="562"/>
      <c r="S347" s="557"/>
      <c r="T347" s="558"/>
      <c r="U347" s="559"/>
      <c r="V347" s="557"/>
    </row>
    <row r="348" spans="1:22" ht="15.75">
      <c r="A348" s="285" t="s">
        <v>1667</v>
      </c>
      <c r="B348" s="3"/>
      <c r="C348" s="3"/>
      <c r="D348" s="32">
        <f t="shared" si="8"/>
        <v>478.5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560">
        <v>75.900000000000006</v>
      </c>
      <c r="Q348" s="285"/>
      <c r="R348" s="556"/>
      <c r="S348" s="557"/>
      <c r="T348" s="558"/>
      <c r="U348" s="559"/>
      <c r="V348" s="557"/>
    </row>
    <row r="349" spans="1:22" ht="15.75">
      <c r="A349" s="284" t="s">
        <v>3638</v>
      </c>
      <c r="B349" s="3"/>
      <c r="C349" s="3"/>
      <c r="D349" s="32">
        <f t="shared" ref="D349:D380" si="9">SUM(E349:DZ349)</f>
        <v>666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560">
        <v>48</v>
      </c>
      <c r="Q349" s="284"/>
      <c r="R349" s="561"/>
      <c r="S349" s="557"/>
      <c r="T349" s="558"/>
      <c r="U349" s="559"/>
      <c r="V349" s="557"/>
    </row>
    <row r="350" spans="1:22" ht="15.75">
      <c r="A350" s="107" t="s">
        <v>2727</v>
      </c>
      <c r="B350" s="3"/>
      <c r="C350" s="3"/>
      <c r="D350" s="32">
        <f t="shared" si="9"/>
        <v>547.29999999999995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560">
        <v>0</v>
      </c>
      <c r="Q350" s="107"/>
      <c r="R350" s="562"/>
      <c r="S350" s="557"/>
      <c r="T350" s="558"/>
      <c r="U350" s="559"/>
      <c r="V350" s="557"/>
    </row>
    <row r="351" spans="1:22" ht="15.75">
      <c r="A351" s="107" t="s">
        <v>2203</v>
      </c>
      <c r="B351" s="3"/>
      <c r="C351" s="3"/>
      <c r="D351" s="32">
        <f t="shared" si="9"/>
        <v>576.70000000000005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560">
        <v>0</v>
      </c>
      <c r="Q351" s="107"/>
      <c r="R351" s="562"/>
      <c r="S351" s="557"/>
      <c r="T351" s="558"/>
      <c r="U351" s="559"/>
      <c r="V351" s="557"/>
    </row>
    <row r="352" spans="1:22" ht="15.75">
      <c r="A352" s="285" t="s">
        <v>1668</v>
      </c>
      <c r="B352" s="3"/>
      <c r="C352" s="3"/>
      <c r="D352" s="32">
        <f t="shared" si="9"/>
        <v>699.15000000000009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560">
        <v>98.2</v>
      </c>
      <c r="Q352" s="285"/>
      <c r="R352" s="556"/>
      <c r="S352" s="557"/>
      <c r="T352" s="558"/>
      <c r="U352" s="559"/>
      <c r="V352" s="557"/>
    </row>
    <row r="353" spans="1:22" ht="15.75">
      <c r="A353" s="284" t="s">
        <v>3639</v>
      </c>
      <c r="B353" s="3"/>
      <c r="C353" s="3"/>
      <c r="D353" s="32">
        <f t="shared" si="9"/>
        <v>408.09999999999997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560">
        <v>42</v>
      </c>
      <c r="Q353" s="284"/>
      <c r="R353" s="561"/>
      <c r="S353" s="557"/>
      <c r="T353" s="558"/>
      <c r="U353" s="559"/>
      <c r="V353" s="557"/>
    </row>
    <row r="354" spans="1:22" ht="15.75">
      <c r="A354" s="284" t="s">
        <v>3640</v>
      </c>
      <c r="B354" s="3"/>
      <c r="C354" s="3"/>
      <c r="D354" s="32">
        <f t="shared" si="9"/>
        <v>522.6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560">
        <v>42</v>
      </c>
      <c r="Q354" s="284"/>
      <c r="R354" s="561"/>
      <c r="S354" s="557"/>
      <c r="T354" s="558"/>
      <c r="U354" s="559"/>
      <c r="V354" s="557"/>
    </row>
    <row r="355" spans="1:22" ht="15.75">
      <c r="A355" s="107" t="s">
        <v>667</v>
      </c>
      <c r="B355" s="3"/>
      <c r="C355" s="3"/>
      <c r="D355" s="32">
        <f t="shared" si="9"/>
        <v>1029.2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560">
        <v>87.9</v>
      </c>
      <c r="Q355" s="107"/>
      <c r="R355" s="562"/>
      <c r="S355" s="557"/>
      <c r="T355" s="558"/>
      <c r="U355" s="559"/>
      <c r="V355" s="557"/>
    </row>
    <row r="356" spans="1:22" ht="15.75">
      <c r="A356" s="107" t="s">
        <v>2202</v>
      </c>
      <c r="B356" s="3"/>
      <c r="C356" s="3"/>
      <c r="D356" s="32">
        <f t="shared" si="9"/>
        <v>580.29999999999995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560">
        <v>0</v>
      </c>
      <c r="Q356" s="107"/>
      <c r="R356" s="562"/>
      <c r="S356" s="557"/>
      <c r="T356" s="558"/>
      <c r="U356" s="559"/>
      <c r="V356" s="557"/>
    </row>
    <row r="357" spans="1:22" ht="15.75">
      <c r="A357" s="107" t="s">
        <v>2209</v>
      </c>
      <c r="B357" s="3"/>
      <c r="C357" s="3"/>
      <c r="D357" s="32">
        <f t="shared" si="9"/>
        <v>516.70000000000005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560">
        <v>53.4</v>
      </c>
      <c r="Q357" s="107"/>
      <c r="R357" s="562"/>
      <c r="S357" s="557"/>
      <c r="T357" s="558"/>
      <c r="U357" s="559"/>
      <c r="V357" s="557"/>
    </row>
    <row r="358" spans="1:22" ht="15.75">
      <c r="A358" s="107" t="s">
        <v>668</v>
      </c>
      <c r="B358" s="3"/>
      <c r="C358" s="3"/>
      <c r="D358" s="32">
        <f t="shared" si="9"/>
        <v>887.65000000000009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560">
        <v>203.95</v>
      </c>
      <c r="Q358" s="107"/>
      <c r="R358" s="562"/>
      <c r="S358" s="557"/>
      <c r="T358" s="558"/>
      <c r="U358" s="559"/>
      <c r="V358" s="557"/>
    </row>
    <row r="359" spans="1:22" ht="15.75">
      <c r="A359" s="107" t="s">
        <v>3641</v>
      </c>
      <c r="B359" s="3"/>
      <c r="C359" s="3"/>
      <c r="D359" s="32">
        <f t="shared" si="9"/>
        <v>707.40000000000009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560">
        <v>99.6</v>
      </c>
      <c r="Q359" s="107"/>
      <c r="R359" s="562"/>
      <c r="S359" s="557"/>
      <c r="T359" s="558"/>
      <c r="U359" s="559"/>
      <c r="V359" s="557"/>
    </row>
    <row r="360" spans="1:22" ht="15.75">
      <c r="A360" s="285" t="s">
        <v>23</v>
      </c>
      <c r="B360" s="3"/>
      <c r="C360" s="3"/>
      <c r="D360" s="32">
        <f t="shared" si="9"/>
        <v>558.6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560">
        <v>58.9</v>
      </c>
      <c r="Q360" s="285"/>
      <c r="R360" s="556"/>
      <c r="S360" s="557"/>
      <c r="T360" s="558"/>
      <c r="U360" s="559"/>
      <c r="V360" s="557"/>
    </row>
    <row r="361" spans="1:22" ht="15.75">
      <c r="A361" s="285" t="s">
        <v>25</v>
      </c>
      <c r="B361" s="3"/>
      <c r="C361" s="3"/>
      <c r="D361" s="32">
        <f t="shared" si="9"/>
        <v>942.5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560">
        <v>45.5</v>
      </c>
      <c r="Q361" s="285"/>
      <c r="R361" s="556"/>
      <c r="S361" s="557"/>
      <c r="T361" s="558"/>
      <c r="U361" s="559"/>
      <c r="V361" s="557"/>
    </row>
    <row r="362" spans="1:22" ht="15.75">
      <c r="A362" s="107" t="s">
        <v>2713</v>
      </c>
      <c r="B362" s="3"/>
      <c r="C362" s="3"/>
      <c r="D362" s="32">
        <f t="shared" si="9"/>
        <v>634.4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560">
        <v>45.5</v>
      </c>
      <c r="Q362" s="107"/>
      <c r="R362" s="562"/>
      <c r="S362" s="557"/>
      <c r="T362" s="558"/>
      <c r="U362" s="559"/>
      <c r="V362" s="557"/>
    </row>
    <row r="363" spans="1:22" ht="15.75">
      <c r="A363" s="106" t="s">
        <v>1343</v>
      </c>
      <c r="B363" s="3"/>
      <c r="C363" s="3"/>
      <c r="D363" s="32">
        <f t="shared" si="9"/>
        <v>591.5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560">
        <v>54.7</v>
      </c>
      <c r="Q363" s="504"/>
      <c r="R363" s="504"/>
      <c r="S363" s="557"/>
      <c r="T363" s="558"/>
      <c r="U363" s="559"/>
      <c r="V363" s="557"/>
    </row>
    <row r="364" spans="1:22" ht="15.75">
      <c r="A364" s="106" t="s">
        <v>1345</v>
      </c>
      <c r="B364" s="3"/>
      <c r="C364" s="3"/>
      <c r="D364" s="32">
        <f t="shared" si="9"/>
        <v>564.30000000000007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560">
        <v>95.2</v>
      </c>
      <c r="Q364" s="504"/>
      <c r="R364" s="504"/>
      <c r="S364" s="557"/>
      <c r="T364" s="558"/>
      <c r="U364" s="559"/>
      <c r="V364" s="557"/>
    </row>
    <row r="365" spans="1:22" ht="15.75">
      <c r="A365" s="107" t="s">
        <v>2714</v>
      </c>
      <c r="B365" s="3"/>
      <c r="C365" s="3"/>
      <c r="D365" s="32">
        <f t="shared" si="9"/>
        <v>670.2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560">
        <v>86.5</v>
      </c>
      <c r="Q365" s="107"/>
      <c r="R365" s="562"/>
      <c r="S365" s="557"/>
      <c r="T365" s="558"/>
      <c r="U365" s="559"/>
      <c r="V365" s="557"/>
    </row>
    <row r="366" spans="1:22" ht="15.75">
      <c r="A366" s="284" t="s">
        <v>3642</v>
      </c>
      <c r="B366" s="3"/>
      <c r="C366" s="3"/>
      <c r="D366" s="32">
        <f t="shared" si="9"/>
        <v>800.69999999999993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560">
        <v>42</v>
      </c>
      <c r="Q366" s="284"/>
      <c r="R366" s="561"/>
      <c r="S366" s="557"/>
      <c r="T366" s="558"/>
      <c r="U366" s="559"/>
      <c r="V366" s="557"/>
    </row>
    <row r="367" spans="1:22" ht="15.75">
      <c r="A367" s="284" t="s">
        <v>3643</v>
      </c>
      <c r="B367" s="3"/>
      <c r="C367" s="3"/>
      <c r="D367" s="32">
        <f t="shared" si="9"/>
        <v>696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560">
        <v>47.6</v>
      </c>
      <c r="Q367" s="284"/>
      <c r="R367" s="561"/>
      <c r="S367" s="557"/>
      <c r="T367" s="558"/>
      <c r="U367" s="559"/>
      <c r="V367" s="557"/>
    </row>
    <row r="368" spans="1:22" s="30" customFormat="1" ht="15.75" customHeight="1">
      <c r="A368" s="107" t="s">
        <v>2198</v>
      </c>
      <c r="B368" s="3"/>
      <c r="C368" s="3"/>
      <c r="D368" s="32">
        <f t="shared" si="9"/>
        <v>600.29999999999995</v>
      </c>
      <c r="E368" s="9">
        <v>0</v>
      </c>
      <c r="F368" s="9">
        <v>36.4</v>
      </c>
      <c r="G368" s="9">
        <v>29</v>
      </c>
      <c r="H368" s="9">
        <v>100.4</v>
      </c>
      <c r="I368" s="9">
        <v>127.1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560">
        <v>98.8</v>
      </c>
      <c r="Q368" s="107"/>
      <c r="R368" s="562"/>
      <c r="S368" s="557"/>
      <c r="T368" s="558"/>
      <c r="U368" s="559"/>
      <c r="V368" s="557"/>
    </row>
    <row r="369" spans="1:22" ht="15.75">
      <c r="A369" s="107" t="s">
        <v>651</v>
      </c>
      <c r="B369" s="3"/>
      <c r="C369" s="3"/>
      <c r="D369" s="32">
        <f t="shared" si="9"/>
        <v>601.19999999999993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560">
        <v>42</v>
      </c>
      <c r="Q369" s="107"/>
      <c r="R369" s="562"/>
      <c r="S369" s="557"/>
      <c r="T369" s="558"/>
      <c r="U369" s="559"/>
      <c r="V369" s="557"/>
    </row>
    <row r="370" spans="1:22" ht="15.75">
      <c r="A370" s="107" t="s">
        <v>682</v>
      </c>
      <c r="B370" s="3"/>
      <c r="C370" s="3"/>
      <c r="D370" s="32">
        <f t="shared" si="9"/>
        <v>332.7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560">
        <v>0</v>
      </c>
      <c r="Q370" s="107"/>
      <c r="R370" s="562"/>
      <c r="S370" s="557"/>
      <c r="T370" s="558"/>
      <c r="U370" s="559"/>
      <c r="V370" s="557"/>
    </row>
    <row r="371" spans="1:22" ht="15.75">
      <c r="A371" s="107" t="s">
        <v>2709</v>
      </c>
      <c r="B371" s="3"/>
      <c r="C371" s="3"/>
      <c r="D371" s="32">
        <f t="shared" si="9"/>
        <v>647.6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560">
        <v>68.400000000000006</v>
      </c>
      <c r="Q371" s="107"/>
      <c r="R371" s="562"/>
      <c r="S371" s="557"/>
      <c r="T371" s="558"/>
      <c r="U371" s="559"/>
      <c r="V371" s="557"/>
    </row>
    <row r="372" spans="1:22" ht="15.75">
      <c r="A372" s="107" t="s">
        <v>2735</v>
      </c>
      <c r="B372" s="3"/>
      <c r="C372" s="3"/>
      <c r="D372" s="32">
        <f t="shared" si="9"/>
        <v>566.4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560">
        <v>113.8</v>
      </c>
      <c r="Q372" s="107"/>
      <c r="R372" s="562"/>
      <c r="S372" s="557"/>
      <c r="T372" s="558"/>
      <c r="U372" s="559"/>
      <c r="V372" s="557"/>
    </row>
    <row r="373" spans="1:22" ht="15.75">
      <c r="A373" s="284" t="s">
        <v>3644</v>
      </c>
      <c r="B373" s="3"/>
      <c r="C373" s="3"/>
      <c r="D373" s="32">
        <f t="shared" si="9"/>
        <v>469.6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560">
        <v>89.9</v>
      </c>
      <c r="Q373" s="284"/>
      <c r="R373" s="561"/>
      <c r="S373" s="557"/>
      <c r="T373" s="558"/>
      <c r="U373" s="559"/>
      <c r="V373" s="557"/>
    </row>
    <row r="374" spans="1:22" ht="15.75">
      <c r="A374" s="284" t="s">
        <v>3645</v>
      </c>
      <c r="B374" s="3"/>
      <c r="C374" s="3"/>
      <c r="D374" s="32">
        <f t="shared" si="9"/>
        <v>573.79999999999995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560">
        <v>110.6</v>
      </c>
      <c r="Q374" s="284"/>
      <c r="R374" s="561"/>
      <c r="S374" s="557"/>
      <c r="T374" s="558"/>
      <c r="U374" s="559"/>
      <c r="V374" s="557"/>
    </row>
    <row r="375" spans="1:22" ht="15.75">
      <c r="A375" s="107" t="s">
        <v>154</v>
      </c>
      <c r="B375" s="3"/>
      <c r="C375" s="3"/>
      <c r="D375" s="32">
        <f t="shared" si="9"/>
        <v>690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560">
        <v>0</v>
      </c>
      <c r="Q375" s="107"/>
      <c r="R375" s="562"/>
      <c r="S375" s="557"/>
      <c r="T375" s="558"/>
      <c r="U375" s="559"/>
      <c r="V375" s="557"/>
    </row>
    <row r="376" spans="1:22" ht="15.75">
      <c r="A376" s="107" t="s">
        <v>2210</v>
      </c>
      <c r="B376" s="3"/>
      <c r="C376" s="3"/>
      <c r="D376" s="32">
        <f t="shared" si="9"/>
        <v>687.8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560">
        <v>107.8</v>
      </c>
      <c r="Q376" s="107"/>
      <c r="R376" s="562"/>
      <c r="S376" s="557"/>
      <c r="T376" s="558"/>
      <c r="U376" s="559"/>
      <c r="V376" s="557"/>
    </row>
    <row r="377" spans="1:22" ht="15.75">
      <c r="A377" s="107" t="s">
        <v>669</v>
      </c>
      <c r="B377" s="3"/>
      <c r="C377" s="3"/>
      <c r="D377" s="32">
        <f t="shared" si="9"/>
        <v>657.5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560">
        <v>42</v>
      </c>
      <c r="Q377" s="107"/>
      <c r="R377" s="562"/>
      <c r="S377" s="557"/>
      <c r="T377" s="558"/>
      <c r="U377" s="559"/>
      <c r="V377" s="557"/>
    </row>
    <row r="378" spans="1:22" ht="15.75">
      <c r="A378" s="107" t="s">
        <v>2724</v>
      </c>
      <c r="B378" s="3"/>
      <c r="C378" s="3"/>
      <c r="D378" s="32">
        <f t="shared" si="9"/>
        <v>755.19999999999993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560">
        <v>42</v>
      </c>
      <c r="Q378" s="107"/>
      <c r="R378" s="562"/>
      <c r="S378" s="557"/>
      <c r="T378" s="558"/>
      <c r="U378" s="559"/>
      <c r="V378" s="557"/>
    </row>
    <row r="379" spans="1:22" ht="15.75">
      <c r="A379" s="284" t="s">
        <v>142</v>
      </c>
      <c r="B379" s="3"/>
      <c r="C379" s="3"/>
      <c r="D379" s="32">
        <f t="shared" si="9"/>
        <v>696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560">
        <v>53.7</v>
      </c>
      <c r="Q379" s="284"/>
      <c r="R379" s="561"/>
      <c r="S379" s="557"/>
      <c r="T379" s="558"/>
      <c r="U379" s="559"/>
      <c r="V379" s="557"/>
    </row>
    <row r="380" spans="1:22" ht="15.75">
      <c r="A380" s="106" t="s">
        <v>1349</v>
      </c>
      <c r="B380" s="3"/>
      <c r="C380" s="3"/>
      <c r="D380" s="32">
        <f t="shared" si="9"/>
        <v>572.20000000000005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560">
        <v>38.5</v>
      </c>
      <c r="Q380" s="504"/>
      <c r="R380" s="504"/>
      <c r="S380" s="557"/>
      <c r="T380" s="558"/>
      <c r="U380" s="559"/>
      <c r="V380" s="557"/>
    </row>
    <row r="381" spans="1:22" ht="15.75">
      <c r="A381" s="107" t="s">
        <v>683</v>
      </c>
      <c r="B381" s="3"/>
      <c r="C381" s="3"/>
      <c r="D381" s="32">
        <f t="shared" ref="D381:D412" si="10">SUM(E381:DZ381)</f>
        <v>509.89999999999992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560">
        <v>38.5</v>
      </c>
      <c r="Q381" s="107"/>
      <c r="R381" s="562"/>
      <c r="S381" s="557"/>
      <c r="T381" s="558"/>
      <c r="U381" s="559"/>
      <c r="V381" s="557"/>
    </row>
    <row r="382" spans="1:22" ht="15.75">
      <c r="A382" s="107" t="s">
        <v>2725</v>
      </c>
      <c r="B382" s="3"/>
      <c r="C382" s="3"/>
      <c r="D382" s="32">
        <f t="shared" si="10"/>
        <v>965.19999999999993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560">
        <v>89.4</v>
      </c>
      <c r="Q382" s="107"/>
      <c r="R382" s="562"/>
      <c r="S382" s="557"/>
      <c r="T382" s="558"/>
      <c r="U382" s="559"/>
      <c r="V382" s="557"/>
    </row>
    <row r="383" spans="1:22" ht="15.75">
      <c r="A383" s="284" t="s">
        <v>3646</v>
      </c>
      <c r="B383" s="3"/>
      <c r="C383" s="3"/>
      <c r="D383" s="32">
        <f t="shared" si="10"/>
        <v>429.5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560">
        <v>6</v>
      </c>
      <c r="Q383" s="284"/>
      <c r="R383" s="561"/>
      <c r="S383" s="557"/>
      <c r="T383" s="558"/>
      <c r="U383" s="559"/>
      <c r="V383" s="557"/>
    </row>
    <row r="384" spans="1:22" ht="15.75">
      <c r="A384" s="285" t="s">
        <v>1690</v>
      </c>
      <c r="B384" s="3"/>
      <c r="C384" s="3"/>
      <c r="D384" s="32">
        <f t="shared" si="10"/>
        <v>434.6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560">
        <v>63.3</v>
      </c>
      <c r="Q384" s="285"/>
      <c r="R384" s="556"/>
      <c r="S384" s="557"/>
      <c r="T384" s="558"/>
      <c r="U384" s="559"/>
      <c r="V384" s="557"/>
    </row>
    <row r="385" spans="1:22" ht="15.75">
      <c r="A385" s="107" t="s">
        <v>654</v>
      </c>
      <c r="B385" s="3"/>
      <c r="C385" s="3"/>
      <c r="D385" s="32">
        <f t="shared" si="10"/>
        <v>797.19999999999993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560">
        <v>94</v>
      </c>
      <c r="Q385" s="107"/>
      <c r="R385" s="562"/>
      <c r="S385" s="557"/>
      <c r="T385" s="558"/>
      <c r="U385" s="559"/>
      <c r="V385" s="557"/>
    </row>
    <row r="386" spans="1:22" ht="15.75">
      <c r="A386" s="107" t="s">
        <v>653</v>
      </c>
      <c r="B386" s="3"/>
      <c r="C386" s="3"/>
      <c r="D386" s="32">
        <f t="shared" si="10"/>
        <v>510.79999999999995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560">
        <v>42</v>
      </c>
      <c r="Q386" s="107"/>
      <c r="R386" s="562"/>
      <c r="S386" s="557"/>
      <c r="T386" s="558"/>
      <c r="U386" s="559"/>
      <c r="V386" s="557"/>
    </row>
    <row r="387" spans="1:22" ht="15.75">
      <c r="A387" s="285" t="s">
        <v>1753</v>
      </c>
      <c r="B387" s="3"/>
      <c r="C387" s="3"/>
      <c r="D387" s="32">
        <f t="shared" si="10"/>
        <v>532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560">
        <v>57.5</v>
      </c>
      <c r="Q387" s="285"/>
      <c r="R387" s="556"/>
      <c r="S387" s="557"/>
      <c r="T387" s="558"/>
      <c r="U387" s="559"/>
      <c r="V387" s="557"/>
    </row>
    <row r="388" spans="1:22" ht="15.75">
      <c r="A388" s="107" t="s">
        <v>638</v>
      </c>
      <c r="B388" s="3"/>
      <c r="C388" s="3"/>
      <c r="D388" s="32">
        <f t="shared" si="10"/>
        <v>777.10000000000014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560">
        <v>53.7</v>
      </c>
      <c r="Q388" s="107"/>
      <c r="R388" s="562"/>
      <c r="S388" s="557"/>
      <c r="T388" s="558"/>
      <c r="U388" s="559"/>
      <c r="V388" s="557"/>
    </row>
    <row r="389" spans="1:22" ht="15.75">
      <c r="A389" s="285" t="s">
        <v>1649</v>
      </c>
      <c r="B389" s="3"/>
      <c r="C389" s="3"/>
      <c r="D389" s="32">
        <f t="shared" si="10"/>
        <v>700.8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560">
        <v>103.4</v>
      </c>
      <c r="Q389" s="285"/>
      <c r="R389" s="556"/>
      <c r="S389" s="557"/>
      <c r="T389" s="558"/>
      <c r="U389" s="559"/>
      <c r="V389" s="557"/>
    </row>
    <row r="390" spans="1:22" ht="15.75">
      <c r="A390" s="107" t="s">
        <v>2715</v>
      </c>
      <c r="B390" s="3"/>
      <c r="C390" s="3"/>
      <c r="D390" s="32">
        <f t="shared" si="10"/>
        <v>298.90000000000003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560">
        <v>4.8</v>
      </c>
      <c r="Q390" s="107"/>
      <c r="R390" s="562"/>
      <c r="S390" s="557"/>
      <c r="T390" s="558"/>
      <c r="U390" s="559"/>
      <c r="V390" s="557"/>
    </row>
    <row r="391" spans="1:22" ht="15.75">
      <c r="A391" s="107" t="s">
        <v>2833</v>
      </c>
      <c r="B391" s="3"/>
      <c r="C391" s="3"/>
      <c r="D391" s="32">
        <f t="shared" si="10"/>
        <v>115.4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560">
        <v>0</v>
      </c>
      <c r="Q391" s="107"/>
      <c r="R391" s="562"/>
      <c r="S391" s="557"/>
      <c r="T391" s="558"/>
      <c r="U391" s="559"/>
      <c r="V391" s="557"/>
    </row>
    <row r="392" spans="1:22" ht="15.75">
      <c r="A392" s="284" t="s">
        <v>3647</v>
      </c>
      <c r="B392" s="3"/>
      <c r="C392" s="3"/>
      <c r="D392" s="32">
        <f t="shared" si="10"/>
        <v>306.40000000000003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560">
        <v>41.8</v>
      </c>
      <c r="Q392" s="284"/>
      <c r="R392" s="561"/>
      <c r="S392" s="557"/>
      <c r="T392" s="558"/>
      <c r="U392" s="559"/>
      <c r="V392" s="557"/>
    </row>
    <row r="393" spans="1:22" ht="15.75">
      <c r="A393" s="284" t="s">
        <v>3648</v>
      </c>
      <c r="B393" s="3"/>
      <c r="C393" s="3"/>
      <c r="D393" s="32">
        <f t="shared" si="10"/>
        <v>422.70000000000005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560">
        <v>90.5</v>
      </c>
      <c r="Q393" s="284"/>
      <c r="R393" s="561"/>
      <c r="S393" s="557"/>
      <c r="T393" s="558"/>
      <c r="U393" s="559"/>
      <c r="V393" s="557"/>
    </row>
    <row r="394" spans="1:22" ht="15.75">
      <c r="A394" s="285" t="s">
        <v>31</v>
      </c>
      <c r="B394" s="3"/>
      <c r="C394" s="3"/>
      <c r="D394" s="32">
        <f t="shared" si="10"/>
        <v>807.5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560">
        <v>49</v>
      </c>
      <c r="Q394" s="285"/>
      <c r="R394" s="556"/>
      <c r="S394" s="557"/>
      <c r="T394" s="558"/>
      <c r="U394" s="559"/>
      <c r="V394" s="557"/>
    </row>
    <row r="395" spans="1:22" ht="15.75">
      <c r="A395" s="107" t="s">
        <v>2719</v>
      </c>
      <c r="B395" s="3"/>
      <c r="C395" s="3"/>
      <c r="D395" s="32">
        <f t="shared" si="10"/>
        <v>658.9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560">
        <v>90.5</v>
      </c>
      <c r="Q395" s="107"/>
      <c r="R395" s="562"/>
      <c r="S395" s="557"/>
      <c r="T395" s="558"/>
      <c r="U395" s="559"/>
      <c r="V395" s="557"/>
    </row>
    <row r="396" spans="1:22" ht="15.75">
      <c r="A396" s="107" t="s">
        <v>694</v>
      </c>
      <c r="B396" s="3"/>
      <c r="C396" s="3"/>
      <c r="D396" s="32">
        <f t="shared" si="10"/>
        <v>1110.8499999999999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560">
        <v>194.6</v>
      </c>
      <c r="Q396" s="107"/>
      <c r="R396" s="562"/>
      <c r="S396" s="557"/>
      <c r="T396" s="558"/>
      <c r="U396" s="559"/>
      <c r="V396" s="557"/>
    </row>
    <row r="397" spans="1:22" ht="15.75">
      <c r="A397" s="284" t="s">
        <v>3649</v>
      </c>
      <c r="B397" s="3"/>
      <c r="C397" s="3"/>
      <c r="D397" s="32">
        <f t="shared" si="10"/>
        <v>597.29999999999995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560">
        <v>117.39999999999999</v>
      </c>
      <c r="Q397" s="284"/>
      <c r="R397" s="561"/>
      <c r="S397" s="557"/>
      <c r="T397" s="558"/>
      <c r="U397" s="559"/>
      <c r="V397" s="557"/>
    </row>
    <row r="398" spans="1:22" ht="15.75">
      <c r="A398" s="107" t="s">
        <v>3689</v>
      </c>
      <c r="B398" s="3"/>
      <c r="C398" s="3"/>
      <c r="D398" s="32">
        <f t="shared" si="10"/>
        <v>537.69999999999993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560">
        <v>110.9</v>
      </c>
      <c r="Q398" s="107"/>
      <c r="R398" s="562"/>
      <c r="S398" s="557"/>
      <c r="T398" s="558"/>
      <c r="U398" s="559"/>
      <c r="V398" s="557"/>
    </row>
    <row r="399" spans="1:22" ht="15.75">
      <c r="A399" s="107" t="s">
        <v>686</v>
      </c>
      <c r="B399" s="3"/>
      <c r="C399" s="3"/>
      <c r="D399" s="32">
        <f t="shared" si="10"/>
        <v>568.40000000000009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560">
        <v>101</v>
      </c>
      <c r="Q399" s="107"/>
      <c r="R399" s="562"/>
      <c r="S399" s="557"/>
      <c r="T399" s="558"/>
      <c r="U399" s="559"/>
      <c r="V399" s="557"/>
    </row>
    <row r="400" spans="1:22" ht="15.75">
      <c r="A400" s="285" t="s">
        <v>33</v>
      </c>
      <c r="B400" s="3"/>
      <c r="C400" s="3"/>
      <c r="D400" s="32">
        <f t="shared" si="10"/>
        <v>729.5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560">
        <v>42</v>
      </c>
      <c r="Q400" s="285"/>
      <c r="R400" s="556"/>
      <c r="S400" s="557"/>
      <c r="T400" s="558"/>
      <c r="U400" s="559"/>
      <c r="V400" s="557"/>
    </row>
    <row r="401" spans="1:22" ht="15.75">
      <c r="A401" s="285" t="s">
        <v>37</v>
      </c>
      <c r="B401" s="3"/>
      <c r="C401" s="3"/>
      <c r="D401" s="32">
        <f t="shared" si="10"/>
        <v>525.30000000000007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560">
        <v>12.6</v>
      </c>
      <c r="Q401" s="285"/>
      <c r="R401" s="556"/>
      <c r="S401" s="557"/>
      <c r="T401" s="558"/>
      <c r="U401" s="559"/>
      <c r="V401" s="557"/>
    </row>
    <row r="402" spans="1:22" ht="15.75">
      <c r="A402" s="284" t="s">
        <v>143</v>
      </c>
      <c r="B402" s="3"/>
      <c r="C402" s="3"/>
      <c r="D402" s="32">
        <f t="shared" si="10"/>
        <v>736.50000000000011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560">
        <v>38.5</v>
      </c>
      <c r="Q402" s="284"/>
      <c r="R402" s="561"/>
      <c r="S402" s="557"/>
      <c r="T402" s="558"/>
      <c r="U402" s="559"/>
      <c r="V402" s="557"/>
    </row>
    <row r="403" spans="1:22" ht="15.75">
      <c r="A403" s="284" t="s">
        <v>3650</v>
      </c>
      <c r="B403" s="3"/>
      <c r="C403" s="3"/>
      <c r="D403" s="32">
        <f t="shared" si="10"/>
        <v>578.9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560">
        <v>37.5</v>
      </c>
      <c r="Q403" s="284"/>
      <c r="R403" s="561"/>
      <c r="S403" s="557"/>
      <c r="T403" s="558"/>
      <c r="U403" s="559"/>
      <c r="V403" s="557"/>
    </row>
    <row r="404" spans="1:22" ht="15.75">
      <c r="A404" s="107" t="s">
        <v>2722</v>
      </c>
      <c r="B404" s="3"/>
      <c r="C404" s="3"/>
      <c r="D404" s="32">
        <f t="shared" si="10"/>
        <v>447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560">
        <v>0</v>
      </c>
      <c r="Q404" s="107"/>
      <c r="R404" s="562"/>
      <c r="S404" s="557"/>
      <c r="T404" s="558"/>
      <c r="U404" s="559"/>
      <c r="V404" s="557"/>
    </row>
    <row r="405" spans="1:22" ht="15.75">
      <c r="A405" s="106" t="s">
        <v>1351</v>
      </c>
      <c r="B405" s="3"/>
      <c r="C405" s="3"/>
      <c r="D405" s="32">
        <f t="shared" si="10"/>
        <v>655.5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560">
        <v>38.5</v>
      </c>
      <c r="Q405" s="504"/>
      <c r="R405" s="504"/>
      <c r="S405" s="557"/>
      <c r="T405" s="558"/>
      <c r="U405" s="559"/>
      <c r="V405" s="557"/>
    </row>
    <row r="406" spans="1:22" ht="15.75">
      <c r="A406" s="107" t="s">
        <v>2723</v>
      </c>
      <c r="B406" s="3"/>
      <c r="C406" s="3"/>
      <c r="D406" s="32">
        <f t="shared" si="10"/>
        <v>649.4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560">
        <v>42</v>
      </c>
      <c r="Q406" s="107"/>
      <c r="R406" s="562"/>
      <c r="S406" s="557"/>
      <c r="T406" s="558"/>
      <c r="U406" s="559"/>
      <c r="V406" s="557"/>
    </row>
    <row r="407" spans="1:22" ht="15.75">
      <c r="A407" s="284" t="s">
        <v>3651</v>
      </c>
      <c r="B407" s="3"/>
      <c r="C407" s="3"/>
      <c r="D407" s="32">
        <f t="shared" si="10"/>
        <v>871.90000000000009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560">
        <v>93.5</v>
      </c>
      <c r="Q407" s="284"/>
      <c r="R407" s="561"/>
      <c r="S407" s="557"/>
      <c r="T407" s="558"/>
      <c r="U407" s="559"/>
      <c r="V407" s="557"/>
    </row>
    <row r="408" spans="1:22" ht="15.75">
      <c r="A408" s="107" t="s">
        <v>2728</v>
      </c>
      <c r="B408" s="3"/>
      <c r="C408" s="3"/>
      <c r="D408" s="32">
        <f t="shared" si="10"/>
        <v>375.1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560">
        <v>38.5</v>
      </c>
      <c r="Q408" s="107"/>
      <c r="R408" s="562"/>
      <c r="S408" s="557"/>
      <c r="T408" s="558"/>
      <c r="U408" s="559"/>
      <c r="V408" s="557"/>
    </row>
    <row r="409" spans="1:22" ht="15.75">
      <c r="A409" s="285" t="s">
        <v>1671</v>
      </c>
      <c r="B409" s="3"/>
      <c r="C409" s="3"/>
      <c r="D409" s="32">
        <f t="shared" si="10"/>
        <v>837.9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560">
        <v>109.7</v>
      </c>
      <c r="Q409" s="285"/>
      <c r="R409" s="556"/>
      <c r="S409" s="557"/>
      <c r="T409" s="558"/>
      <c r="U409" s="559"/>
      <c r="V409" s="557"/>
    </row>
    <row r="410" spans="1:22" ht="15.75">
      <c r="A410" s="107" t="s">
        <v>180</v>
      </c>
      <c r="B410" s="3"/>
      <c r="C410" s="3"/>
      <c r="D410" s="32">
        <f t="shared" si="10"/>
        <v>440.5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560">
        <v>12.6</v>
      </c>
      <c r="Q410" s="107"/>
      <c r="R410" s="562"/>
      <c r="S410" s="557"/>
      <c r="T410" s="558"/>
      <c r="U410" s="559"/>
      <c r="V410" s="557"/>
    </row>
    <row r="411" spans="1:22" ht="15.75">
      <c r="A411" s="107" t="s">
        <v>2711</v>
      </c>
      <c r="B411" s="3"/>
      <c r="C411" s="3"/>
      <c r="D411" s="32">
        <f t="shared" si="10"/>
        <v>871.6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560">
        <v>53.7</v>
      </c>
      <c r="Q411" s="107"/>
      <c r="R411" s="562"/>
      <c r="S411" s="557"/>
      <c r="T411" s="558"/>
      <c r="U411" s="559"/>
      <c r="V411" s="557"/>
    </row>
    <row r="412" spans="1:22" ht="15.75">
      <c r="A412" s="107" t="s">
        <v>2217</v>
      </c>
      <c r="B412" s="3"/>
      <c r="C412" s="3"/>
      <c r="D412" s="32">
        <f t="shared" si="10"/>
        <v>243.4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560">
        <v>139.4</v>
      </c>
      <c r="Q412" s="107"/>
      <c r="R412" s="562"/>
      <c r="S412" s="557"/>
      <c r="T412" s="558"/>
      <c r="U412" s="559"/>
      <c r="V412" s="557"/>
    </row>
    <row r="413" spans="1:22" ht="15.75">
      <c r="A413" s="107" t="s">
        <v>2730</v>
      </c>
      <c r="B413" s="3"/>
      <c r="C413" s="3"/>
      <c r="D413" s="32">
        <f t="shared" ref="D413:D420" si="11">SUM(E413:DZ413)</f>
        <v>393.09999999999997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560">
        <v>53.4</v>
      </c>
      <c r="Q413" s="107"/>
      <c r="R413" s="562"/>
      <c r="S413" s="557"/>
      <c r="T413" s="558"/>
      <c r="U413" s="559"/>
      <c r="V413" s="557"/>
    </row>
    <row r="414" spans="1:22" ht="15.75">
      <c r="A414" s="107" t="s">
        <v>155</v>
      </c>
      <c r="B414" s="3"/>
      <c r="C414" s="3"/>
      <c r="D414" s="32">
        <f t="shared" si="11"/>
        <v>499.09999999999997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560">
        <v>58.9</v>
      </c>
      <c r="Q414" s="107"/>
      <c r="R414" s="562"/>
      <c r="S414" s="557"/>
      <c r="T414" s="558"/>
      <c r="U414" s="559"/>
      <c r="V414" s="557"/>
    </row>
    <row r="415" spans="1:22" ht="15.75">
      <c r="A415" s="284" t="s">
        <v>3652</v>
      </c>
      <c r="B415" s="3"/>
      <c r="C415" s="3"/>
      <c r="D415" s="32">
        <f t="shared" si="11"/>
        <v>1026.2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560">
        <v>88.300000000000011</v>
      </c>
      <c r="Q415" s="284"/>
      <c r="R415" s="561"/>
      <c r="S415" s="557"/>
      <c r="T415" s="558"/>
      <c r="U415" s="559"/>
      <c r="V415" s="557"/>
    </row>
    <row r="416" spans="1:22" ht="15.75">
      <c r="A416" s="107" t="s">
        <v>2731</v>
      </c>
      <c r="B416" s="3"/>
      <c r="C416" s="3"/>
      <c r="D416" s="32">
        <f t="shared" si="11"/>
        <v>746.8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560">
        <v>111</v>
      </c>
      <c r="Q416" s="107"/>
      <c r="R416" s="562"/>
      <c r="S416" s="557"/>
      <c r="T416" s="558"/>
      <c r="U416" s="559"/>
      <c r="V416" s="557"/>
    </row>
    <row r="417" spans="1:22" ht="15.75">
      <c r="A417" s="107" t="s">
        <v>2729</v>
      </c>
      <c r="B417" s="3"/>
      <c r="C417" s="3"/>
      <c r="D417" s="32">
        <f t="shared" si="11"/>
        <v>699.7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560">
        <v>58.7</v>
      </c>
      <c r="Q417" s="107"/>
      <c r="R417" s="562"/>
      <c r="S417" s="557"/>
      <c r="T417" s="558"/>
      <c r="U417" s="559"/>
      <c r="V417" s="557"/>
    </row>
    <row r="418" spans="1:22" ht="15.75">
      <c r="A418" s="107" t="s">
        <v>2710</v>
      </c>
      <c r="B418" s="3"/>
      <c r="C418" s="3"/>
      <c r="D418" s="32">
        <f t="shared" si="11"/>
        <v>736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560">
        <v>89.5</v>
      </c>
      <c r="Q418" s="107"/>
      <c r="R418" s="562"/>
      <c r="S418" s="557"/>
      <c r="T418" s="558"/>
      <c r="U418" s="559"/>
      <c r="V418" s="557"/>
    </row>
    <row r="419" spans="1:22" ht="15.75">
      <c r="A419" s="107" t="s">
        <v>658</v>
      </c>
      <c r="B419" s="3"/>
      <c r="C419" s="3"/>
      <c r="D419" s="32">
        <f t="shared" si="11"/>
        <v>524.79999999999995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560">
        <v>38.5</v>
      </c>
      <c r="Q419" s="107"/>
      <c r="R419" s="562"/>
      <c r="S419" s="557"/>
      <c r="T419" s="558"/>
      <c r="U419" s="559"/>
      <c r="V419" s="557"/>
    </row>
    <row r="420" spans="1:22" ht="15.75">
      <c r="A420" s="285" t="s">
        <v>1655</v>
      </c>
      <c r="B420" s="3"/>
      <c r="C420" s="3"/>
      <c r="D420" s="32">
        <f t="shared" si="11"/>
        <v>540.29999999999995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560">
        <v>44</v>
      </c>
      <c r="Q420" s="285"/>
      <c r="R420" s="556"/>
      <c r="S420" s="557"/>
      <c r="T420" s="558"/>
      <c r="U420" s="559"/>
      <c r="V420" s="557"/>
    </row>
    <row r="421" spans="1:22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2" ht="15.75">
      <c r="D422" s="32"/>
      <c r="F422" s="9"/>
      <c r="G422" s="9"/>
      <c r="H422" s="9"/>
      <c r="I422" s="9"/>
    </row>
    <row r="423" spans="1:22" ht="15.75">
      <c r="D423" s="32"/>
      <c r="F423" s="9"/>
      <c r="G423" s="9"/>
      <c r="H423" s="9"/>
      <c r="I423" s="9"/>
    </row>
    <row r="424" spans="1:22" ht="20.25">
      <c r="A424" s="30" t="s">
        <v>1242</v>
      </c>
      <c r="D424" s="31" t="s">
        <v>40</v>
      </c>
      <c r="E424" s="102" t="s">
        <v>4353</v>
      </c>
      <c r="F424" s="102" t="s">
        <v>4374</v>
      </c>
      <c r="G424" s="102" t="s">
        <v>4426</v>
      </c>
      <c r="H424" s="102" t="s">
        <v>4182</v>
      </c>
      <c r="I424" s="102" t="s">
        <v>4745</v>
      </c>
    </row>
    <row r="425" spans="1:22" ht="15.75">
      <c r="A425" s="285" t="s">
        <v>1657</v>
      </c>
      <c r="B425" s="3"/>
      <c r="C425" s="3"/>
      <c r="D425" s="32">
        <f t="shared" ref="D425:D456" si="12">SUM(E425:DZ425)</f>
        <v>354.6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560">
        <v>0</v>
      </c>
      <c r="K425" s="556"/>
      <c r="L425" s="557"/>
      <c r="M425" s="558"/>
      <c r="N425" s="559"/>
      <c r="O425" s="557"/>
    </row>
    <row r="426" spans="1:22" ht="15.75">
      <c r="A426" s="106" t="s">
        <v>1346</v>
      </c>
      <c r="B426" s="3"/>
      <c r="C426" s="3"/>
      <c r="D426" s="32">
        <f t="shared" si="12"/>
        <v>553.6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560">
        <v>0</v>
      </c>
      <c r="K426" s="504"/>
      <c r="L426" s="557"/>
      <c r="M426" s="558"/>
      <c r="N426" s="559"/>
      <c r="O426" s="557"/>
    </row>
    <row r="427" spans="1:22" ht="15.75">
      <c r="A427" s="284" t="s">
        <v>3624</v>
      </c>
      <c r="B427" s="3"/>
      <c r="C427" s="3"/>
      <c r="D427" s="32">
        <f t="shared" si="12"/>
        <v>465.6</v>
      </c>
      <c r="E427" s="9">
        <v>89.3</v>
      </c>
      <c r="F427" s="9">
        <v>71.5</v>
      </c>
      <c r="G427" s="9">
        <v>94.6</v>
      </c>
      <c r="H427" s="9">
        <v>176.6</v>
      </c>
      <c r="I427" s="560">
        <v>33.599999999999994</v>
      </c>
      <c r="K427" s="561"/>
      <c r="L427" s="557"/>
      <c r="M427" s="558"/>
      <c r="N427" s="559"/>
      <c r="O427" s="557"/>
    </row>
    <row r="428" spans="1:22" ht="15.75">
      <c r="A428" s="106" t="s">
        <v>1337</v>
      </c>
      <c r="B428" s="3"/>
      <c r="C428" s="3"/>
      <c r="D428" s="32">
        <f t="shared" si="12"/>
        <v>578.5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560">
        <v>26.400000000000002</v>
      </c>
      <c r="K428" s="504"/>
      <c r="L428" s="404"/>
      <c r="M428" s="558"/>
      <c r="N428" s="559"/>
      <c r="O428" s="557"/>
    </row>
    <row r="429" spans="1:22" ht="15.75">
      <c r="A429" s="107" t="s">
        <v>2195</v>
      </c>
      <c r="B429" s="3"/>
      <c r="C429" s="3"/>
      <c r="D429" s="32">
        <f t="shared" si="12"/>
        <v>360.04999999999995</v>
      </c>
      <c r="E429" s="9">
        <v>89.6</v>
      </c>
      <c r="F429" s="9">
        <v>88.05</v>
      </c>
      <c r="G429" s="9">
        <v>1.4</v>
      </c>
      <c r="H429" s="9">
        <v>181</v>
      </c>
      <c r="I429" s="560">
        <v>0</v>
      </c>
      <c r="K429" s="562"/>
      <c r="L429" s="557"/>
      <c r="M429" s="558"/>
      <c r="N429" s="559"/>
      <c r="O429" s="557"/>
    </row>
    <row r="430" spans="1:22" ht="15.75">
      <c r="A430" s="285" t="s">
        <v>1</v>
      </c>
      <c r="B430" s="3"/>
      <c r="C430" s="3"/>
      <c r="D430" s="32">
        <f t="shared" si="12"/>
        <v>446.40000000000003</v>
      </c>
      <c r="E430" s="9">
        <v>109.4</v>
      </c>
      <c r="F430" s="9">
        <v>135.6</v>
      </c>
      <c r="G430" s="9">
        <v>113.10000000000001</v>
      </c>
      <c r="H430" s="9">
        <v>58.6</v>
      </c>
      <c r="I430" s="560">
        <v>29.700000000000003</v>
      </c>
      <c r="K430" s="556"/>
      <c r="L430" s="557"/>
      <c r="M430" s="558"/>
      <c r="N430" s="559"/>
      <c r="O430" s="557"/>
    </row>
    <row r="431" spans="1:22" ht="15.75">
      <c r="A431" s="285" t="s">
        <v>1656</v>
      </c>
      <c r="B431" s="3"/>
      <c r="C431" s="3"/>
      <c r="D431" s="32">
        <f t="shared" si="12"/>
        <v>468.1</v>
      </c>
      <c r="E431" s="9">
        <v>54.000000000000007</v>
      </c>
      <c r="F431" s="9">
        <v>147.9</v>
      </c>
      <c r="G431" s="9">
        <v>142.1</v>
      </c>
      <c r="H431" s="9">
        <v>124.1</v>
      </c>
      <c r="I431" s="560">
        <v>0</v>
      </c>
      <c r="K431" s="556"/>
      <c r="L431" s="557"/>
      <c r="M431" s="558"/>
      <c r="N431" s="559"/>
      <c r="O431" s="557"/>
    </row>
    <row r="432" spans="1:22" ht="15.75">
      <c r="A432" s="285" t="s">
        <v>1664</v>
      </c>
      <c r="B432" s="3"/>
      <c r="C432" s="3"/>
      <c r="D432" s="32">
        <f t="shared" si="12"/>
        <v>516.1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560">
        <v>0</v>
      </c>
      <c r="K432" s="556"/>
      <c r="L432" s="557"/>
      <c r="M432" s="558"/>
      <c r="N432" s="559"/>
      <c r="O432" s="557"/>
    </row>
    <row r="433" spans="1:15" ht="15.75">
      <c r="A433" s="284" t="s">
        <v>3625</v>
      </c>
      <c r="B433" s="3"/>
      <c r="C433" s="3"/>
      <c r="D433" s="32">
        <f t="shared" si="12"/>
        <v>565.9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560">
        <v>0</v>
      </c>
      <c r="K433" s="561"/>
      <c r="L433" s="557"/>
      <c r="M433" s="558"/>
      <c r="N433" s="559"/>
      <c r="O433" s="557"/>
    </row>
    <row r="434" spans="1:15" ht="15.75">
      <c r="A434" s="107" t="s">
        <v>2718</v>
      </c>
      <c r="B434" s="3"/>
      <c r="C434" s="3"/>
      <c r="D434" s="32">
        <f t="shared" si="12"/>
        <v>368.09999999999997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560">
        <v>0</v>
      </c>
      <c r="K434" s="562"/>
      <c r="L434" s="557"/>
      <c r="M434" s="558"/>
      <c r="N434" s="559"/>
      <c r="O434" s="557"/>
    </row>
    <row r="435" spans="1:15" ht="15.75">
      <c r="A435" s="107" t="s">
        <v>3626</v>
      </c>
      <c r="B435" s="3"/>
      <c r="C435" s="3"/>
      <c r="D435" s="32">
        <f t="shared" si="12"/>
        <v>439</v>
      </c>
      <c r="E435" s="9">
        <v>96.899999999999991</v>
      </c>
      <c r="F435" s="9">
        <v>132.9</v>
      </c>
      <c r="G435" s="9">
        <v>1.4</v>
      </c>
      <c r="H435" s="9">
        <v>207.8</v>
      </c>
      <c r="I435" s="560">
        <v>0</v>
      </c>
      <c r="K435" s="562"/>
      <c r="L435" s="557"/>
      <c r="M435" s="558"/>
      <c r="N435" s="559"/>
      <c r="O435" s="557"/>
    </row>
    <row r="436" spans="1:15" ht="15.75">
      <c r="A436" s="106" t="s">
        <v>1342</v>
      </c>
      <c r="B436" s="3"/>
      <c r="C436" s="3"/>
      <c r="D436" s="32">
        <f t="shared" si="12"/>
        <v>426.9</v>
      </c>
      <c r="E436" s="9">
        <v>135.5</v>
      </c>
      <c r="F436" s="9">
        <v>87.6</v>
      </c>
      <c r="G436" s="9">
        <v>0</v>
      </c>
      <c r="H436" s="9">
        <v>203.79999999999998</v>
      </c>
      <c r="I436" s="560">
        <v>0</v>
      </c>
      <c r="K436" s="504"/>
      <c r="L436" s="557"/>
      <c r="M436" s="558"/>
      <c r="N436" s="559"/>
      <c r="O436" s="557"/>
    </row>
    <row r="437" spans="1:15" ht="15.75">
      <c r="A437" s="107" t="s">
        <v>2849</v>
      </c>
      <c r="B437" s="3"/>
      <c r="C437" s="3"/>
      <c r="D437" s="32">
        <f t="shared" si="12"/>
        <v>473.4</v>
      </c>
      <c r="E437" s="9">
        <v>45.499999999999993</v>
      </c>
      <c r="F437" s="9">
        <v>123.7</v>
      </c>
      <c r="G437" s="9">
        <v>152.6</v>
      </c>
      <c r="H437" s="9">
        <v>151.6</v>
      </c>
      <c r="I437" s="560">
        <v>0</v>
      </c>
      <c r="K437" s="562"/>
      <c r="L437" s="557"/>
      <c r="M437" s="558"/>
      <c r="N437" s="559"/>
      <c r="O437" s="557"/>
    </row>
    <row r="438" spans="1:15" ht="15.75">
      <c r="A438" s="107" t="s">
        <v>675</v>
      </c>
      <c r="B438" s="3"/>
      <c r="C438" s="3"/>
      <c r="D438" s="32">
        <f t="shared" si="12"/>
        <v>311.20000000000005</v>
      </c>
      <c r="E438" s="9">
        <v>117.7</v>
      </c>
      <c r="F438" s="9">
        <v>56.4</v>
      </c>
      <c r="G438" s="9">
        <v>0</v>
      </c>
      <c r="H438" s="9">
        <v>134.5</v>
      </c>
      <c r="I438" s="560">
        <v>2.6</v>
      </c>
      <c r="K438" s="562"/>
      <c r="L438" s="557"/>
      <c r="M438" s="558"/>
      <c r="N438" s="559"/>
      <c r="O438" s="557"/>
    </row>
    <row r="439" spans="1:15" ht="15.75">
      <c r="A439" s="107" t="s">
        <v>2708</v>
      </c>
      <c r="B439" s="3"/>
      <c r="C439" s="3"/>
      <c r="D439" s="32">
        <f t="shared" si="12"/>
        <v>453.90000000000003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560">
        <v>1.3</v>
      </c>
      <c r="K439" s="562"/>
      <c r="L439" s="557"/>
      <c r="M439" s="558"/>
      <c r="N439" s="559"/>
      <c r="O439" s="557"/>
    </row>
    <row r="440" spans="1:15" ht="15.75">
      <c r="A440" s="284" t="s">
        <v>3627</v>
      </c>
      <c r="B440" s="3"/>
      <c r="C440" s="3"/>
      <c r="D440" s="32">
        <f t="shared" si="12"/>
        <v>495.59999999999991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560">
        <v>0</v>
      </c>
      <c r="K440" s="561"/>
      <c r="L440" s="557"/>
      <c r="M440" s="558"/>
      <c r="N440" s="559"/>
      <c r="O440" s="557"/>
    </row>
    <row r="441" spans="1:15" ht="15.75">
      <c r="A441" s="285" t="s">
        <v>1653</v>
      </c>
      <c r="B441" s="3"/>
      <c r="C441" s="3"/>
      <c r="D441" s="32">
        <f t="shared" si="12"/>
        <v>578.70000000000005</v>
      </c>
      <c r="E441" s="9">
        <v>165.4</v>
      </c>
      <c r="F441" s="9">
        <v>134.4</v>
      </c>
      <c r="G441" s="9">
        <v>22.2</v>
      </c>
      <c r="H441" s="9">
        <v>256.7</v>
      </c>
      <c r="I441" s="560">
        <v>0</v>
      </c>
      <c r="K441" s="556"/>
      <c r="L441" s="557"/>
      <c r="M441" s="558"/>
      <c r="N441" s="559"/>
      <c r="O441" s="557"/>
    </row>
    <row r="442" spans="1:15" ht="15.75">
      <c r="A442" s="107" t="s">
        <v>2196</v>
      </c>
      <c r="B442" s="3"/>
      <c r="C442" s="3"/>
      <c r="D442" s="32">
        <f t="shared" si="12"/>
        <v>532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560">
        <v>0</v>
      </c>
      <c r="K442" s="562"/>
      <c r="L442" s="557"/>
      <c r="M442" s="558"/>
      <c r="N442" s="559"/>
      <c r="O442" s="557"/>
    </row>
    <row r="443" spans="1:15" ht="15.75">
      <c r="A443" s="107" t="s">
        <v>153</v>
      </c>
      <c r="B443" s="3"/>
      <c r="C443" s="3"/>
      <c r="D443" s="32">
        <f t="shared" si="12"/>
        <v>224.29999999999995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560">
        <v>36</v>
      </c>
      <c r="K443" s="562"/>
      <c r="L443" s="557"/>
      <c r="M443" s="558"/>
      <c r="N443" s="559"/>
      <c r="O443" s="557"/>
    </row>
    <row r="444" spans="1:15" ht="15.75">
      <c r="A444" s="285" t="s">
        <v>1665</v>
      </c>
      <c r="B444" s="3"/>
      <c r="C444" s="3"/>
      <c r="D444" s="32">
        <f t="shared" si="12"/>
        <v>390.9</v>
      </c>
      <c r="E444" s="9">
        <v>131.6</v>
      </c>
      <c r="F444" s="9">
        <v>78.599999999999994</v>
      </c>
      <c r="G444" s="9">
        <v>81.7</v>
      </c>
      <c r="H444" s="9">
        <v>70.2</v>
      </c>
      <c r="I444" s="560">
        <v>28.799999999999997</v>
      </c>
      <c r="K444" s="556"/>
      <c r="L444" s="557"/>
      <c r="M444" s="558"/>
      <c r="N444" s="559"/>
      <c r="O444" s="557"/>
    </row>
    <row r="445" spans="1:15" ht="15.75">
      <c r="A445" s="284" t="s">
        <v>3628</v>
      </c>
      <c r="B445" s="3"/>
      <c r="C445" s="3"/>
      <c r="D445" s="32">
        <f t="shared" si="12"/>
        <v>412.90000000000003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560">
        <v>31.200000000000003</v>
      </c>
      <c r="K445" s="561"/>
      <c r="L445" s="557"/>
      <c r="M445" s="558"/>
      <c r="N445" s="559"/>
      <c r="O445" s="557"/>
    </row>
    <row r="446" spans="1:15" ht="15.75">
      <c r="A446" s="107" t="s">
        <v>2212</v>
      </c>
      <c r="B446" s="3"/>
      <c r="C446" s="3"/>
      <c r="D446" s="32">
        <f t="shared" si="12"/>
        <v>205.40000000000003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560">
        <v>0</v>
      </c>
      <c r="K446" s="562"/>
      <c r="L446" s="557"/>
      <c r="M446" s="558"/>
      <c r="N446" s="559"/>
      <c r="O446" s="557"/>
    </row>
    <row r="447" spans="1:15" ht="15.75">
      <c r="A447" s="284" t="s">
        <v>3629</v>
      </c>
      <c r="B447" s="3"/>
      <c r="C447" s="3"/>
      <c r="D447" s="32">
        <f t="shared" si="12"/>
        <v>341.5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560">
        <v>0</v>
      </c>
      <c r="K447" s="561"/>
      <c r="L447" s="557"/>
      <c r="M447" s="558"/>
      <c r="N447" s="559"/>
      <c r="O447" s="557"/>
    </row>
    <row r="448" spans="1:15" ht="15.75">
      <c r="A448" s="107" t="s">
        <v>2721</v>
      </c>
      <c r="B448" s="3"/>
      <c r="C448" s="3"/>
      <c r="D448" s="32">
        <f t="shared" si="12"/>
        <v>532.20000000000005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560">
        <v>0</v>
      </c>
      <c r="K448" s="562"/>
      <c r="L448" s="557"/>
      <c r="M448" s="558"/>
      <c r="N448" s="559"/>
      <c r="O448" s="557"/>
    </row>
    <row r="449" spans="1:15" ht="15.75">
      <c r="A449" s="285" t="s">
        <v>1661</v>
      </c>
      <c r="B449" s="3"/>
      <c r="C449" s="3"/>
      <c r="D449" s="32">
        <f t="shared" si="12"/>
        <v>591.5</v>
      </c>
      <c r="E449" s="9">
        <v>180.7</v>
      </c>
      <c r="F449" s="9">
        <v>97.600000000000009</v>
      </c>
      <c r="G449" s="9">
        <v>40</v>
      </c>
      <c r="H449" s="9">
        <v>273.2</v>
      </c>
      <c r="I449" s="560">
        <v>0</v>
      </c>
      <c r="K449" s="556"/>
      <c r="L449" s="557"/>
      <c r="M449" s="558"/>
      <c r="N449" s="559"/>
      <c r="O449" s="557"/>
    </row>
    <row r="450" spans="1:15" ht="15.75">
      <c r="A450" s="285" t="s">
        <v>11</v>
      </c>
      <c r="B450" s="3"/>
      <c r="C450" s="3"/>
      <c r="D450" s="32">
        <f t="shared" si="12"/>
        <v>424.6</v>
      </c>
      <c r="E450" s="9">
        <v>83.5</v>
      </c>
      <c r="F450" s="9">
        <v>66.099999999999994</v>
      </c>
      <c r="G450" s="9">
        <v>26.1</v>
      </c>
      <c r="H450" s="9">
        <v>248.9</v>
      </c>
      <c r="I450" s="560">
        <v>0</v>
      </c>
      <c r="K450" s="556"/>
      <c r="L450" s="557"/>
      <c r="M450" s="558"/>
      <c r="N450" s="559"/>
      <c r="O450" s="557"/>
    </row>
    <row r="451" spans="1:15" ht="15.75">
      <c r="A451" s="107" t="s">
        <v>2197</v>
      </c>
      <c r="B451" s="3"/>
      <c r="C451" s="3"/>
      <c r="D451" s="32">
        <f t="shared" si="12"/>
        <v>194.3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560">
        <v>6.8</v>
      </c>
      <c r="K451" s="562"/>
      <c r="L451" s="557"/>
      <c r="M451" s="558"/>
      <c r="N451" s="559"/>
      <c r="O451" s="557"/>
    </row>
    <row r="452" spans="1:15" ht="15.75">
      <c r="A452" s="285" t="s">
        <v>1666</v>
      </c>
      <c r="B452" s="3"/>
      <c r="C452" s="3"/>
      <c r="D452" s="32">
        <f t="shared" si="12"/>
        <v>552.4</v>
      </c>
      <c r="E452" s="9">
        <v>125</v>
      </c>
      <c r="F452" s="9">
        <v>140.6</v>
      </c>
      <c r="G452" s="9">
        <v>71</v>
      </c>
      <c r="H452" s="9">
        <v>215.79999999999998</v>
      </c>
      <c r="I452" s="560">
        <v>0</v>
      </c>
      <c r="K452" s="556"/>
      <c r="L452" s="557"/>
      <c r="M452" s="558"/>
      <c r="N452" s="559"/>
      <c r="O452" s="557"/>
    </row>
    <row r="453" spans="1:15" ht="15.75">
      <c r="A453" s="106" t="s">
        <v>1344</v>
      </c>
      <c r="B453" s="3"/>
      <c r="C453" s="3"/>
      <c r="D453" s="32">
        <f t="shared" si="12"/>
        <v>516.5</v>
      </c>
      <c r="E453" s="9">
        <v>167.8</v>
      </c>
      <c r="F453" s="9">
        <v>117.5</v>
      </c>
      <c r="G453" s="9">
        <v>12.6</v>
      </c>
      <c r="H453" s="9">
        <v>218.6</v>
      </c>
      <c r="I453" s="560">
        <v>0</v>
      </c>
      <c r="K453" s="504"/>
      <c r="L453" s="557"/>
      <c r="M453" s="558"/>
      <c r="N453" s="559"/>
      <c r="O453" s="557"/>
    </row>
    <row r="454" spans="1:15" ht="15.75">
      <c r="A454" s="107" t="s">
        <v>633</v>
      </c>
      <c r="B454" s="3"/>
      <c r="C454" s="3"/>
      <c r="D454" s="32">
        <f t="shared" si="12"/>
        <v>314.09999999999997</v>
      </c>
      <c r="E454" s="9">
        <v>68.900000000000006</v>
      </c>
      <c r="F454" s="9">
        <v>142.4</v>
      </c>
      <c r="G454" s="9">
        <v>88.6</v>
      </c>
      <c r="H454" s="9">
        <v>14.2</v>
      </c>
      <c r="I454" s="560">
        <v>0</v>
      </c>
      <c r="K454" s="562"/>
      <c r="L454" s="557"/>
      <c r="M454" s="558"/>
      <c r="N454" s="559"/>
      <c r="O454" s="557"/>
    </row>
    <row r="455" spans="1:15" ht="15.75">
      <c r="A455" s="285" t="s">
        <v>1658</v>
      </c>
      <c r="B455" s="3"/>
      <c r="C455" s="3"/>
      <c r="D455" s="32">
        <f t="shared" si="12"/>
        <v>356</v>
      </c>
      <c r="E455" s="9">
        <v>13.5</v>
      </c>
      <c r="F455" s="9">
        <v>137.6</v>
      </c>
      <c r="G455" s="9">
        <v>80.2</v>
      </c>
      <c r="H455" s="9">
        <v>124.7</v>
      </c>
      <c r="I455" s="560">
        <v>0</v>
      </c>
      <c r="K455" s="556"/>
      <c r="L455" s="557"/>
      <c r="M455" s="558"/>
      <c r="N455" s="559"/>
      <c r="O455" s="557"/>
    </row>
    <row r="456" spans="1:15" ht="15.75">
      <c r="A456" s="107" t="s">
        <v>2717</v>
      </c>
      <c r="B456" s="3"/>
      <c r="C456" s="3"/>
      <c r="D456" s="32">
        <f t="shared" si="12"/>
        <v>554.59999999999991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560">
        <v>0</v>
      </c>
      <c r="K456" s="562"/>
      <c r="L456" s="557"/>
      <c r="M456" s="558"/>
      <c r="N456" s="559"/>
      <c r="O456" s="557"/>
    </row>
    <row r="457" spans="1:15" ht="15.75">
      <c r="A457" s="284" t="s">
        <v>3630</v>
      </c>
      <c r="B457" s="3"/>
      <c r="C457" s="3"/>
      <c r="D457" s="32">
        <f t="shared" ref="D457:D488" si="13">SUM(E457:DZ457)</f>
        <v>467.30000000000007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560">
        <v>0</v>
      </c>
      <c r="K457" s="561"/>
      <c r="L457" s="557"/>
      <c r="M457" s="558"/>
      <c r="N457" s="559"/>
      <c r="O457" s="557"/>
    </row>
    <row r="458" spans="1:15" ht="15.75">
      <c r="A458" s="107" t="s">
        <v>687</v>
      </c>
      <c r="B458" s="3"/>
      <c r="C458" s="3"/>
      <c r="D458" s="32">
        <f t="shared" si="13"/>
        <v>395.1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560">
        <v>0</v>
      </c>
      <c r="K458" s="562"/>
      <c r="L458" s="557"/>
      <c r="M458" s="558"/>
      <c r="N458" s="559"/>
      <c r="O458" s="557"/>
    </row>
    <row r="459" spans="1:15" ht="15.75">
      <c r="A459" s="107" t="s">
        <v>639</v>
      </c>
      <c r="B459" s="3"/>
      <c r="C459" s="3"/>
      <c r="D459" s="32">
        <f t="shared" si="13"/>
        <v>392.1</v>
      </c>
      <c r="E459" s="9">
        <v>36</v>
      </c>
      <c r="F459" s="9">
        <v>69</v>
      </c>
      <c r="G459" s="9">
        <v>108.7</v>
      </c>
      <c r="H459" s="9">
        <v>178.4</v>
      </c>
      <c r="I459" s="560">
        <v>0</v>
      </c>
      <c r="K459" s="562"/>
      <c r="L459" s="557"/>
      <c r="M459" s="558"/>
      <c r="N459" s="559"/>
      <c r="O459" s="557"/>
    </row>
    <row r="460" spans="1:15" ht="15.75">
      <c r="A460" s="284" t="s">
        <v>3659</v>
      </c>
      <c r="B460" s="3"/>
      <c r="C460" s="3"/>
      <c r="D460" s="32">
        <f t="shared" si="13"/>
        <v>392.29999999999995</v>
      </c>
      <c r="E460" s="9">
        <v>99</v>
      </c>
      <c r="F460" s="9">
        <v>80.2</v>
      </c>
      <c r="G460" s="9">
        <v>64.7</v>
      </c>
      <c r="H460" s="9">
        <v>148.4</v>
      </c>
      <c r="I460" s="560">
        <v>0</v>
      </c>
      <c r="K460" s="561"/>
      <c r="L460" s="557"/>
      <c r="M460" s="558"/>
      <c r="N460" s="559"/>
      <c r="O460" s="557"/>
    </row>
    <row r="461" spans="1:15" ht="15.75">
      <c r="A461" s="285" t="s">
        <v>15</v>
      </c>
      <c r="B461" s="3"/>
      <c r="C461" s="3"/>
      <c r="D461" s="32">
        <f t="shared" si="13"/>
        <v>513.20000000000005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560">
        <v>5.2</v>
      </c>
      <c r="K461" s="556"/>
      <c r="L461" s="557"/>
      <c r="M461" s="558"/>
      <c r="N461" s="559"/>
      <c r="O461" s="557"/>
    </row>
    <row r="462" spans="1:15" ht="15.75">
      <c r="A462" s="107" t="s">
        <v>2726</v>
      </c>
      <c r="B462" s="3"/>
      <c r="C462" s="3"/>
      <c r="D462" s="32">
        <f t="shared" si="13"/>
        <v>415.8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560">
        <v>31.200000000000003</v>
      </c>
      <c r="K462" s="562"/>
      <c r="L462" s="557"/>
      <c r="M462" s="558"/>
      <c r="N462" s="559"/>
      <c r="O462" s="557"/>
    </row>
    <row r="463" spans="1:15" ht="15.75">
      <c r="A463" s="284" t="s">
        <v>3631</v>
      </c>
      <c r="B463" s="3"/>
      <c r="C463" s="3"/>
      <c r="D463" s="32">
        <f t="shared" si="13"/>
        <v>565.20000000000005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560">
        <v>31.200000000000003</v>
      </c>
      <c r="K463" s="561"/>
      <c r="L463" s="557"/>
      <c r="M463" s="558"/>
      <c r="N463" s="559"/>
      <c r="O463" s="557"/>
    </row>
    <row r="464" spans="1:15" ht="15.75">
      <c r="A464" s="107" t="s">
        <v>2216</v>
      </c>
      <c r="B464" s="3"/>
      <c r="C464" s="3"/>
      <c r="D464" s="32">
        <f t="shared" si="13"/>
        <v>533.4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560">
        <v>0</v>
      </c>
      <c r="K464" s="562"/>
      <c r="L464" s="557"/>
      <c r="M464" s="558"/>
      <c r="N464" s="559"/>
      <c r="O464" s="557"/>
    </row>
    <row r="465" spans="1:15" ht="15.75">
      <c r="A465" s="284" t="s">
        <v>3632</v>
      </c>
      <c r="B465" s="3"/>
      <c r="C465" s="3"/>
      <c r="D465" s="32">
        <f t="shared" si="13"/>
        <v>399.9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560">
        <v>0</v>
      </c>
      <c r="K465" s="561"/>
      <c r="L465" s="557"/>
      <c r="M465" s="558"/>
      <c r="N465" s="559"/>
      <c r="O465" s="557"/>
    </row>
    <row r="466" spans="1:15" ht="15.75">
      <c r="A466" s="285" t="s">
        <v>1654</v>
      </c>
      <c r="B466" s="3"/>
      <c r="C466" s="3"/>
      <c r="D466" s="32">
        <f t="shared" si="13"/>
        <v>686.8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560">
        <v>69.5</v>
      </c>
      <c r="K466" s="556"/>
      <c r="L466" s="557"/>
      <c r="M466" s="558"/>
      <c r="N466" s="559"/>
      <c r="O466" s="557"/>
    </row>
    <row r="467" spans="1:15" ht="15.75">
      <c r="A467" s="285" t="s">
        <v>17</v>
      </c>
      <c r="B467" s="3"/>
      <c r="C467" s="3"/>
      <c r="D467" s="32">
        <f t="shared" si="13"/>
        <v>549.9</v>
      </c>
      <c r="E467" s="9">
        <v>135.5</v>
      </c>
      <c r="F467" s="9">
        <v>39</v>
      </c>
      <c r="G467" s="9">
        <v>91.6</v>
      </c>
      <c r="H467" s="9">
        <v>283.79999999999995</v>
      </c>
      <c r="I467" s="560">
        <v>0</v>
      </c>
      <c r="K467" s="556"/>
      <c r="L467" s="557"/>
      <c r="M467" s="558"/>
      <c r="N467" s="559"/>
      <c r="O467" s="557"/>
    </row>
    <row r="468" spans="1:15" ht="15.75">
      <c r="A468" s="284" t="s">
        <v>3633</v>
      </c>
      <c r="B468" s="3"/>
      <c r="C468" s="3"/>
      <c r="D468" s="32">
        <f t="shared" si="13"/>
        <v>434.6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560">
        <v>0</v>
      </c>
      <c r="K468" s="561"/>
      <c r="L468" s="557"/>
      <c r="M468" s="558"/>
      <c r="N468" s="559"/>
      <c r="O468" s="557"/>
    </row>
    <row r="469" spans="1:15" ht="15.75">
      <c r="A469" s="107" t="s">
        <v>162</v>
      </c>
      <c r="B469" s="3"/>
      <c r="C469" s="3"/>
      <c r="D469" s="32">
        <f t="shared" si="13"/>
        <v>646.5</v>
      </c>
      <c r="E469" s="9">
        <v>112.8</v>
      </c>
      <c r="F469" s="9">
        <v>166.5</v>
      </c>
      <c r="G469" s="9">
        <v>145.9</v>
      </c>
      <c r="H469" s="9">
        <v>219.8</v>
      </c>
      <c r="I469" s="560">
        <v>1.5</v>
      </c>
      <c r="K469" s="562"/>
      <c r="L469" s="557"/>
      <c r="M469" s="558"/>
      <c r="N469" s="559"/>
      <c r="O469" s="557"/>
    </row>
    <row r="470" spans="1:15" ht="15.75">
      <c r="A470" s="107" t="s">
        <v>2201</v>
      </c>
      <c r="B470" s="3"/>
      <c r="C470" s="3"/>
      <c r="D470" s="32">
        <f t="shared" si="13"/>
        <v>218.70000000000002</v>
      </c>
      <c r="E470" s="9">
        <v>23.4</v>
      </c>
      <c r="F470" s="9">
        <v>0</v>
      </c>
      <c r="G470" s="9">
        <v>63.800000000000011</v>
      </c>
      <c r="H470" s="9">
        <v>131.5</v>
      </c>
      <c r="I470" s="560">
        <v>0</v>
      </c>
      <c r="K470" s="562"/>
      <c r="L470" s="557"/>
      <c r="M470" s="558"/>
      <c r="N470" s="559"/>
      <c r="O470" s="557"/>
    </row>
    <row r="471" spans="1:15" ht="15.75">
      <c r="A471" s="284" t="s">
        <v>3634</v>
      </c>
      <c r="B471" s="3"/>
      <c r="C471" s="3"/>
      <c r="D471" s="32">
        <f t="shared" si="13"/>
        <v>325.10000000000002</v>
      </c>
      <c r="E471" s="9">
        <v>15</v>
      </c>
      <c r="F471" s="9">
        <v>49.6</v>
      </c>
      <c r="G471" s="9">
        <v>71.5</v>
      </c>
      <c r="H471" s="9">
        <v>189.00000000000003</v>
      </c>
      <c r="I471" s="560">
        <v>0</v>
      </c>
      <c r="K471" s="561"/>
      <c r="L471" s="557"/>
      <c r="M471" s="558"/>
      <c r="N471" s="559"/>
      <c r="O471" s="557"/>
    </row>
    <row r="472" spans="1:15" ht="15.75">
      <c r="A472" s="107" t="s">
        <v>2720</v>
      </c>
      <c r="B472" s="3"/>
      <c r="C472" s="3"/>
      <c r="D472" s="32">
        <f t="shared" si="13"/>
        <v>572.89999999999986</v>
      </c>
      <c r="E472" s="9">
        <v>150</v>
      </c>
      <c r="F472" s="9">
        <v>39</v>
      </c>
      <c r="G472" s="9">
        <v>83.4</v>
      </c>
      <c r="H472" s="9">
        <v>300.49999999999994</v>
      </c>
      <c r="I472" s="560">
        <v>0</v>
      </c>
      <c r="K472" s="562"/>
      <c r="L472" s="557"/>
      <c r="M472" s="558"/>
      <c r="N472" s="559"/>
      <c r="O472" s="557"/>
    </row>
    <row r="473" spans="1:15" ht="15.75">
      <c r="A473" s="107" t="s">
        <v>2220</v>
      </c>
      <c r="B473" s="3"/>
      <c r="C473" s="3"/>
      <c r="D473" s="32">
        <f t="shared" si="13"/>
        <v>380.20000000000005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560">
        <v>0</v>
      </c>
      <c r="K473" s="562"/>
      <c r="L473" s="557"/>
      <c r="M473" s="558"/>
      <c r="N473" s="559"/>
      <c r="O473" s="557"/>
    </row>
    <row r="474" spans="1:15" ht="15.75">
      <c r="A474" s="107" t="s">
        <v>2712</v>
      </c>
      <c r="B474" s="3"/>
      <c r="C474" s="3"/>
      <c r="D474" s="32">
        <f t="shared" si="13"/>
        <v>345.09999999999997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560">
        <v>0</v>
      </c>
      <c r="K474" s="562"/>
      <c r="L474" s="557"/>
      <c r="M474" s="558"/>
      <c r="N474" s="559"/>
      <c r="O474" s="557"/>
    </row>
    <row r="475" spans="1:15" ht="15.75">
      <c r="A475" s="284" t="s">
        <v>3635</v>
      </c>
      <c r="B475" s="3"/>
      <c r="C475" s="3"/>
      <c r="D475" s="32">
        <f t="shared" si="13"/>
        <v>336.9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560">
        <v>0</v>
      </c>
      <c r="K475" s="561"/>
      <c r="L475" s="557"/>
      <c r="M475" s="558"/>
      <c r="N475" s="559"/>
      <c r="O475" s="557"/>
    </row>
    <row r="476" spans="1:15" ht="15.75">
      <c r="A476" s="107" t="s">
        <v>2200</v>
      </c>
      <c r="B476" s="3"/>
      <c r="C476" s="3"/>
      <c r="D476" s="32">
        <f t="shared" si="13"/>
        <v>243.1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560">
        <v>0</v>
      </c>
      <c r="K476" s="562"/>
      <c r="L476" s="557"/>
      <c r="M476" s="558"/>
      <c r="N476" s="559"/>
      <c r="O476" s="557"/>
    </row>
    <row r="477" spans="1:15" ht="15.75">
      <c r="A477" s="284" t="s">
        <v>3636</v>
      </c>
      <c r="B477" s="3"/>
      <c r="C477" s="3"/>
      <c r="D477" s="32">
        <f t="shared" si="13"/>
        <v>444</v>
      </c>
      <c r="E477" s="9">
        <v>169.3</v>
      </c>
      <c r="F477" s="9">
        <v>40.1</v>
      </c>
      <c r="G477" s="9">
        <v>62</v>
      </c>
      <c r="H477" s="9">
        <v>172.6</v>
      </c>
      <c r="I477" s="560">
        <v>0</v>
      </c>
      <c r="K477" s="561"/>
      <c r="L477" s="557"/>
      <c r="M477" s="558"/>
      <c r="N477" s="559"/>
      <c r="O477" s="557"/>
    </row>
    <row r="478" spans="1:15" ht="15.75">
      <c r="A478" s="107" t="s">
        <v>2734</v>
      </c>
      <c r="B478" s="3"/>
      <c r="C478" s="3"/>
      <c r="D478" s="32">
        <f t="shared" si="13"/>
        <v>403.3</v>
      </c>
      <c r="E478" s="9">
        <v>103.6</v>
      </c>
      <c r="F478" s="9">
        <v>29.8</v>
      </c>
      <c r="G478" s="9">
        <v>0</v>
      </c>
      <c r="H478" s="9">
        <v>229.20000000000002</v>
      </c>
      <c r="I478" s="560">
        <v>40.700000000000003</v>
      </c>
      <c r="K478" s="562"/>
      <c r="L478" s="557"/>
      <c r="M478" s="558"/>
      <c r="N478" s="559"/>
      <c r="O478" s="557"/>
    </row>
    <row r="479" spans="1:15" ht="15.75">
      <c r="A479" s="107" t="s">
        <v>704</v>
      </c>
      <c r="B479" s="3"/>
      <c r="C479" s="3"/>
      <c r="D479" s="32">
        <f t="shared" si="13"/>
        <v>524.40000000000009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560">
        <v>0</v>
      </c>
      <c r="K479" s="562"/>
      <c r="L479" s="557"/>
      <c r="M479" s="558"/>
      <c r="N479" s="559"/>
      <c r="O479" s="557"/>
    </row>
    <row r="480" spans="1:15" ht="15.75">
      <c r="A480" s="107" t="s">
        <v>2733</v>
      </c>
      <c r="B480" s="3"/>
      <c r="C480" s="3"/>
      <c r="D480" s="32">
        <f t="shared" si="13"/>
        <v>301.60000000000002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560">
        <v>0</v>
      </c>
      <c r="K480" s="562"/>
      <c r="L480" s="557"/>
      <c r="M480" s="558"/>
      <c r="N480" s="559"/>
      <c r="O480" s="557"/>
    </row>
    <row r="481" spans="1:15" ht="15.75">
      <c r="A481" s="285" t="s">
        <v>2325</v>
      </c>
      <c r="B481" s="3"/>
      <c r="C481" s="3"/>
      <c r="D481" s="32">
        <f t="shared" si="13"/>
        <v>531.6</v>
      </c>
      <c r="E481" s="9">
        <v>161.60000000000002</v>
      </c>
      <c r="F481" s="9">
        <v>71.5</v>
      </c>
      <c r="G481" s="9">
        <v>19.5</v>
      </c>
      <c r="H481" s="9">
        <v>279</v>
      </c>
      <c r="I481" s="560">
        <v>0</v>
      </c>
      <c r="K481" s="556"/>
      <c r="L481" s="557"/>
      <c r="M481" s="558"/>
      <c r="N481" s="559"/>
      <c r="O481" s="557"/>
    </row>
    <row r="482" spans="1:15" ht="15.75">
      <c r="A482" s="107" t="s">
        <v>3637</v>
      </c>
      <c r="B482" s="3"/>
      <c r="C482" s="3"/>
      <c r="D482" s="32">
        <f t="shared" si="13"/>
        <v>511.79999999999995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560">
        <v>0</v>
      </c>
      <c r="K482" s="562"/>
      <c r="L482" s="557"/>
      <c r="M482" s="558"/>
      <c r="N482" s="559"/>
      <c r="O482" s="557"/>
    </row>
    <row r="483" spans="1:15" ht="15.75">
      <c r="A483" s="107" t="s">
        <v>2716</v>
      </c>
      <c r="B483" s="3"/>
      <c r="C483" s="3"/>
      <c r="D483" s="32">
        <f t="shared" si="13"/>
        <v>563.1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560">
        <v>0</v>
      </c>
      <c r="K483" s="562"/>
      <c r="L483" s="557"/>
      <c r="M483" s="558"/>
      <c r="N483" s="559"/>
      <c r="O483" s="557"/>
    </row>
    <row r="484" spans="1:15" ht="15.75">
      <c r="A484" s="107" t="s">
        <v>700</v>
      </c>
      <c r="B484" s="3"/>
      <c r="C484" s="3"/>
      <c r="D484" s="32">
        <f t="shared" si="13"/>
        <v>212.9</v>
      </c>
      <c r="E484" s="9">
        <v>74.5</v>
      </c>
      <c r="F484" s="9">
        <v>85.5</v>
      </c>
      <c r="G484" s="9">
        <v>6</v>
      </c>
      <c r="H484" s="9">
        <v>46.900000000000006</v>
      </c>
      <c r="I484" s="560">
        <v>0</v>
      </c>
      <c r="K484" s="562"/>
      <c r="L484" s="557"/>
      <c r="M484" s="558"/>
      <c r="N484" s="559"/>
      <c r="O484" s="557"/>
    </row>
    <row r="485" spans="1:15" ht="15.75" customHeight="1">
      <c r="A485" s="284" t="s">
        <v>21</v>
      </c>
      <c r="B485" s="3"/>
      <c r="C485" s="3"/>
      <c r="D485" s="32">
        <f t="shared" si="13"/>
        <v>480</v>
      </c>
      <c r="E485" s="9">
        <v>15</v>
      </c>
      <c r="F485" s="9">
        <v>127.8</v>
      </c>
      <c r="G485" s="9">
        <v>86.1</v>
      </c>
      <c r="H485" s="9">
        <v>251.1</v>
      </c>
      <c r="I485" s="560">
        <v>0</v>
      </c>
      <c r="K485" s="561"/>
      <c r="L485" s="557"/>
      <c r="M485" s="558"/>
      <c r="N485" s="559"/>
      <c r="O485" s="557"/>
    </row>
    <row r="486" spans="1:15" ht="15.75" customHeight="1">
      <c r="A486" s="107" t="s">
        <v>141</v>
      </c>
      <c r="B486" s="3"/>
      <c r="C486" s="3"/>
      <c r="D486" s="32">
        <f t="shared" si="13"/>
        <v>528.79999999999995</v>
      </c>
      <c r="E486" s="9">
        <v>162</v>
      </c>
      <c r="F486" s="9">
        <v>129.6</v>
      </c>
      <c r="G486" s="9">
        <v>12.399999999999999</v>
      </c>
      <c r="H486" s="9">
        <v>218.3</v>
      </c>
      <c r="I486" s="560">
        <v>6.5</v>
      </c>
      <c r="K486" s="562"/>
      <c r="L486" s="557"/>
      <c r="M486" s="558"/>
      <c r="N486" s="559"/>
      <c r="O486" s="557"/>
    </row>
    <row r="487" spans="1:15" ht="15.75" customHeight="1">
      <c r="A487" s="107" t="s">
        <v>2193</v>
      </c>
      <c r="B487" s="3"/>
      <c r="C487" s="3"/>
      <c r="D487" s="32">
        <f t="shared" si="13"/>
        <v>495.70000000000005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560">
        <v>51.8</v>
      </c>
      <c r="K487" s="562"/>
      <c r="L487" s="557"/>
      <c r="M487" s="558"/>
      <c r="N487" s="559"/>
      <c r="O487" s="557"/>
    </row>
    <row r="488" spans="1:15" s="30" customFormat="1" ht="15.75" customHeight="1">
      <c r="A488" s="285" t="s">
        <v>1667</v>
      </c>
      <c r="B488" s="3"/>
      <c r="C488" s="3"/>
      <c r="D488" s="32">
        <f t="shared" si="13"/>
        <v>404.6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560">
        <v>51.8</v>
      </c>
      <c r="K488" s="556"/>
      <c r="L488" s="557"/>
      <c r="M488" s="558"/>
      <c r="N488" s="559"/>
      <c r="O488" s="557"/>
    </row>
    <row r="489" spans="1:15" ht="15.75">
      <c r="A489" s="284" t="s">
        <v>3638</v>
      </c>
      <c r="B489" s="3"/>
      <c r="C489" s="3"/>
      <c r="D489" s="32">
        <f t="shared" ref="D489:D520" si="14">SUM(E489:DZ489)</f>
        <v>456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560">
        <v>0</v>
      </c>
      <c r="K489" s="561"/>
      <c r="L489" s="557"/>
      <c r="M489" s="558"/>
      <c r="N489" s="559"/>
      <c r="O489" s="557"/>
    </row>
    <row r="490" spans="1:15" ht="15.75">
      <c r="A490" s="107" t="s">
        <v>2727</v>
      </c>
      <c r="B490" s="3"/>
      <c r="C490" s="3"/>
      <c r="D490" s="32">
        <f t="shared" si="14"/>
        <v>537</v>
      </c>
      <c r="E490" s="9">
        <v>112.19999999999999</v>
      </c>
      <c r="F490" s="9">
        <v>104.1</v>
      </c>
      <c r="G490" s="9">
        <v>19.5</v>
      </c>
      <c r="H490" s="9">
        <v>260.5</v>
      </c>
      <c r="I490" s="560">
        <v>40.700000000000003</v>
      </c>
      <c r="K490" s="562"/>
      <c r="L490" s="557"/>
      <c r="M490" s="558"/>
      <c r="N490" s="559"/>
      <c r="O490" s="557"/>
    </row>
    <row r="491" spans="1:15" ht="15.75">
      <c r="A491" s="107" t="s">
        <v>2203</v>
      </c>
      <c r="B491" s="3"/>
      <c r="C491" s="3"/>
      <c r="D491" s="32">
        <f t="shared" si="14"/>
        <v>488.70000000000005</v>
      </c>
      <c r="E491" s="9">
        <v>126.3</v>
      </c>
      <c r="F491" s="9">
        <v>40.5</v>
      </c>
      <c r="G491" s="9">
        <v>12.5</v>
      </c>
      <c r="H491" s="9">
        <v>309.40000000000003</v>
      </c>
      <c r="I491" s="560">
        <v>0</v>
      </c>
      <c r="K491" s="562"/>
      <c r="L491" s="557"/>
      <c r="M491" s="558"/>
      <c r="N491" s="559"/>
      <c r="O491" s="557"/>
    </row>
    <row r="492" spans="1:15" ht="15.75">
      <c r="A492" s="285" t="s">
        <v>1668</v>
      </c>
      <c r="B492" s="3"/>
      <c r="C492" s="3"/>
      <c r="D492" s="32">
        <f t="shared" si="14"/>
        <v>377.84999999999997</v>
      </c>
      <c r="E492" s="9">
        <v>61.2</v>
      </c>
      <c r="F492" s="9">
        <v>99.9</v>
      </c>
      <c r="G492" s="9">
        <v>67.199999999999989</v>
      </c>
      <c r="H492" s="9">
        <v>108.85</v>
      </c>
      <c r="I492" s="560">
        <v>40.700000000000003</v>
      </c>
      <c r="K492" s="556"/>
      <c r="L492" s="557"/>
      <c r="M492" s="558"/>
      <c r="N492" s="559"/>
      <c r="O492" s="557"/>
    </row>
    <row r="493" spans="1:15" ht="15.75">
      <c r="A493" s="284" t="s">
        <v>3639</v>
      </c>
      <c r="B493" s="3"/>
      <c r="C493" s="3"/>
      <c r="D493" s="32">
        <f t="shared" si="14"/>
        <v>342.2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560">
        <v>0</v>
      </c>
      <c r="K493" s="561"/>
      <c r="L493" s="557"/>
      <c r="M493" s="558"/>
      <c r="N493" s="559"/>
      <c r="O493" s="557"/>
    </row>
    <row r="494" spans="1:15" ht="15.75">
      <c r="A494" s="284" t="s">
        <v>3640</v>
      </c>
      <c r="B494" s="3"/>
      <c r="C494" s="3"/>
      <c r="D494" s="32">
        <f t="shared" si="14"/>
        <v>505.9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560">
        <v>0</v>
      </c>
      <c r="K494" s="561"/>
      <c r="L494" s="557"/>
      <c r="M494" s="558"/>
      <c r="N494" s="559"/>
      <c r="O494" s="557"/>
    </row>
    <row r="495" spans="1:15" ht="15.75">
      <c r="A495" s="107" t="s">
        <v>667</v>
      </c>
      <c r="B495" s="3"/>
      <c r="C495" s="3"/>
      <c r="D495" s="32">
        <f t="shared" si="14"/>
        <v>483.9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560">
        <v>0</v>
      </c>
      <c r="K495" s="562"/>
      <c r="L495" s="557"/>
      <c r="M495" s="558"/>
      <c r="N495" s="559"/>
      <c r="O495" s="557"/>
    </row>
    <row r="496" spans="1:15" ht="15.75">
      <c r="A496" s="107" t="s">
        <v>2202</v>
      </c>
      <c r="B496" s="3"/>
      <c r="C496" s="3"/>
      <c r="D496" s="32">
        <f t="shared" si="14"/>
        <v>670.2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560">
        <v>0</v>
      </c>
      <c r="K496" s="562"/>
      <c r="L496" s="557"/>
      <c r="M496" s="558"/>
      <c r="N496" s="559"/>
      <c r="O496" s="557"/>
    </row>
    <row r="497" spans="1:15" ht="15.75">
      <c r="A497" s="107" t="s">
        <v>2209</v>
      </c>
      <c r="B497" s="3"/>
      <c r="C497" s="3"/>
      <c r="D497" s="32">
        <f t="shared" si="14"/>
        <v>410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560">
        <v>0</v>
      </c>
      <c r="K497" s="562"/>
      <c r="L497" s="557"/>
      <c r="M497" s="558"/>
      <c r="N497" s="559"/>
      <c r="O497" s="557"/>
    </row>
    <row r="498" spans="1:15" ht="15.75">
      <c r="A498" s="107" t="s">
        <v>668</v>
      </c>
      <c r="B498" s="3"/>
      <c r="C498" s="3"/>
      <c r="D498" s="32">
        <f t="shared" si="14"/>
        <v>297.89999999999998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560">
        <v>0</v>
      </c>
      <c r="K498" s="562"/>
      <c r="L498" s="557"/>
      <c r="M498" s="558"/>
      <c r="N498" s="559"/>
      <c r="O498" s="557"/>
    </row>
    <row r="499" spans="1:15" ht="15.75">
      <c r="A499" s="107" t="s">
        <v>3641</v>
      </c>
      <c r="B499" s="3"/>
      <c r="C499" s="3"/>
      <c r="D499" s="32">
        <f t="shared" si="14"/>
        <v>495.2</v>
      </c>
      <c r="E499" s="9">
        <v>120.6</v>
      </c>
      <c r="F499" s="9">
        <v>127.7</v>
      </c>
      <c r="G499" s="9">
        <v>11.2</v>
      </c>
      <c r="H499" s="9">
        <v>235.7</v>
      </c>
      <c r="I499" s="560">
        <v>0</v>
      </c>
      <c r="K499" s="562"/>
      <c r="L499" s="557"/>
      <c r="M499" s="558"/>
      <c r="N499" s="559"/>
      <c r="O499" s="557"/>
    </row>
    <row r="500" spans="1:15" ht="15.75">
      <c r="A500" s="285" t="s">
        <v>23</v>
      </c>
      <c r="B500" s="3"/>
      <c r="C500" s="3"/>
      <c r="D500" s="32">
        <f t="shared" si="14"/>
        <v>400.90000000000003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560">
        <v>0</v>
      </c>
      <c r="K500" s="556"/>
      <c r="L500" s="557"/>
      <c r="M500" s="558"/>
      <c r="N500" s="559"/>
      <c r="O500" s="557"/>
    </row>
    <row r="501" spans="1:15" ht="15.75">
      <c r="A501" s="285" t="s">
        <v>25</v>
      </c>
      <c r="B501" s="3"/>
      <c r="C501" s="3"/>
      <c r="D501" s="32">
        <f t="shared" si="14"/>
        <v>560.40000000000009</v>
      </c>
      <c r="E501" s="9">
        <v>168.4</v>
      </c>
      <c r="F501" s="9">
        <v>98.7</v>
      </c>
      <c r="G501" s="9">
        <v>30</v>
      </c>
      <c r="H501" s="9">
        <v>263.3</v>
      </c>
      <c r="I501" s="560">
        <v>0</v>
      </c>
      <c r="K501" s="556"/>
      <c r="L501" s="557"/>
      <c r="M501" s="558"/>
      <c r="N501" s="559"/>
      <c r="O501" s="557"/>
    </row>
    <row r="502" spans="1:15" ht="15.75">
      <c r="A502" s="107" t="s">
        <v>2713</v>
      </c>
      <c r="B502" s="3"/>
      <c r="C502" s="3"/>
      <c r="D502" s="32">
        <f t="shared" si="14"/>
        <v>466.09999999999997</v>
      </c>
      <c r="E502" s="9">
        <v>113.7</v>
      </c>
      <c r="F502" s="9">
        <v>39</v>
      </c>
      <c r="G502" s="9">
        <v>57.2</v>
      </c>
      <c r="H502" s="9">
        <v>200.7</v>
      </c>
      <c r="I502" s="560">
        <v>55.5</v>
      </c>
      <c r="K502" s="562"/>
      <c r="L502" s="557"/>
      <c r="M502" s="558"/>
      <c r="N502" s="559"/>
      <c r="O502" s="557"/>
    </row>
    <row r="503" spans="1:15" ht="15.75">
      <c r="A503" s="106" t="s">
        <v>1343</v>
      </c>
      <c r="B503" s="3"/>
      <c r="C503" s="3"/>
      <c r="D503" s="32">
        <f t="shared" si="14"/>
        <v>448.90000000000003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560">
        <v>64.8</v>
      </c>
      <c r="K503" s="504"/>
      <c r="L503" s="557"/>
      <c r="M503" s="558"/>
      <c r="N503" s="559"/>
      <c r="O503" s="557"/>
    </row>
    <row r="504" spans="1:15" ht="15.75">
      <c r="A504" s="106" t="s">
        <v>1345</v>
      </c>
      <c r="B504" s="3"/>
      <c r="C504" s="3"/>
      <c r="D504" s="32">
        <f t="shared" si="14"/>
        <v>423.8</v>
      </c>
      <c r="E504" s="9">
        <v>77.3</v>
      </c>
      <c r="F504" s="9">
        <v>79.5</v>
      </c>
      <c r="G504" s="9">
        <v>72</v>
      </c>
      <c r="H504" s="9">
        <v>195</v>
      </c>
      <c r="I504" s="560">
        <v>0</v>
      </c>
      <c r="K504" s="504"/>
      <c r="L504" s="557"/>
      <c r="M504" s="558"/>
      <c r="N504" s="559"/>
      <c r="O504" s="557"/>
    </row>
    <row r="505" spans="1:15" ht="15.75">
      <c r="A505" s="107" t="s">
        <v>2714</v>
      </c>
      <c r="B505" s="3"/>
      <c r="C505" s="3"/>
      <c r="D505" s="32">
        <f t="shared" si="14"/>
        <v>490.49999999999994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560">
        <v>11.2</v>
      </c>
      <c r="K505" s="562"/>
      <c r="L505" s="557"/>
      <c r="M505" s="558"/>
      <c r="N505" s="559"/>
      <c r="O505" s="557"/>
    </row>
    <row r="506" spans="1:15" ht="15.75">
      <c r="A506" s="284" t="s">
        <v>3642</v>
      </c>
      <c r="B506" s="3"/>
      <c r="C506" s="3"/>
      <c r="D506" s="32">
        <f t="shared" si="14"/>
        <v>416.8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560">
        <v>0</v>
      </c>
      <c r="K506" s="561"/>
      <c r="L506" s="557"/>
      <c r="M506" s="558"/>
      <c r="N506" s="559"/>
      <c r="O506" s="557"/>
    </row>
    <row r="507" spans="1:15" ht="15.75">
      <c r="A507" s="284" t="s">
        <v>3643</v>
      </c>
      <c r="B507" s="3"/>
      <c r="C507" s="3"/>
      <c r="D507" s="32">
        <f t="shared" si="14"/>
        <v>477.5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560">
        <v>0</v>
      </c>
      <c r="K507" s="561"/>
      <c r="L507" s="557"/>
      <c r="M507" s="558"/>
      <c r="N507" s="559"/>
      <c r="O507" s="557"/>
    </row>
    <row r="508" spans="1:15" ht="15.75">
      <c r="A508" s="107" t="s">
        <v>2198</v>
      </c>
      <c r="B508" s="3"/>
      <c r="C508" s="3"/>
      <c r="D508" s="32">
        <f t="shared" si="14"/>
        <v>430.20000000000005</v>
      </c>
      <c r="E508" s="9">
        <v>95.5</v>
      </c>
      <c r="F508" s="9">
        <v>183.6</v>
      </c>
      <c r="G508" s="9">
        <v>14.2</v>
      </c>
      <c r="H508" s="9">
        <v>136.9</v>
      </c>
      <c r="I508" s="560">
        <v>0</v>
      </c>
      <c r="K508" s="562"/>
      <c r="L508" s="557"/>
      <c r="M508" s="558"/>
      <c r="N508" s="559"/>
      <c r="O508" s="557"/>
    </row>
    <row r="509" spans="1:15" ht="15.75">
      <c r="A509" s="107" t="s">
        <v>651</v>
      </c>
      <c r="B509" s="3"/>
      <c r="C509" s="3"/>
      <c r="D509" s="32">
        <f t="shared" si="14"/>
        <v>502.5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560">
        <v>0</v>
      </c>
      <c r="K509" s="562"/>
      <c r="L509" s="557"/>
      <c r="M509" s="558"/>
      <c r="N509" s="559"/>
      <c r="O509" s="557"/>
    </row>
    <row r="510" spans="1:15" ht="15.75">
      <c r="A510" s="107" t="s">
        <v>682</v>
      </c>
      <c r="B510" s="3"/>
      <c r="C510" s="3"/>
      <c r="D510" s="32">
        <f t="shared" si="14"/>
        <v>438.70000000000005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560">
        <v>0</v>
      </c>
      <c r="K510" s="562"/>
      <c r="L510" s="557"/>
      <c r="M510" s="558"/>
      <c r="N510" s="559"/>
      <c r="O510" s="557"/>
    </row>
    <row r="511" spans="1:15" ht="15.75">
      <c r="A511" s="107" t="s">
        <v>2709</v>
      </c>
      <c r="B511" s="3"/>
      <c r="C511" s="3"/>
      <c r="D511" s="32">
        <f t="shared" si="14"/>
        <v>393.70000000000005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560">
        <v>0</v>
      </c>
      <c r="K511" s="562"/>
      <c r="L511" s="557"/>
      <c r="M511" s="558"/>
      <c r="N511" s="559"/>
      <c r="O511" s="557"/>
    </row>
    <row r="512" spans="1:15" ht="15.75">
      <c r="A512" s="107" t="s">
        <v>2735</v>
      </c>
      <c r="B512" s="3"/>
      <c r="C512" s="3"/>
      <c r="D512" s="32">
        <f t="shared" si="14"/>
        <v>392.29999999999995</v>
      </c>
      <c r="E512" s="9">
        <v>58.8</v>
      </c>
      <c r="F512" s="9">
        <v>127.3</v>
      </c>
      <c r="G512" s="9">
        <v>79.8</v>
      </c>
      <c r="H512" s="9">
        <v>126.39999999999998</v>
      </c>
      <c r="I512" s="560">
        <v>0</v>
      </c>
      <c r="K512" s="562"/>
      <c r="L512" s="557"/>
      <c r="M512" s="558"/>
      <c r="N512" s="559"/>
      <c r="O512" s="557"/>
    </row>
    <row r="513" spans="1:15" ht="15.75">
      <c r="A513" s="284" t="s">
        <v>3644</v>
      </c>
      <c r="B513" s="3"/>
      <c r="C513" s="3"/>
      <c r="D513" s="32">
        <f t="shared" si="14"/>
        <v>301.5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560">
        <v>0</v>
      </c>
      <c r="K513" s="561"/>
      <c r="L513" s="557"/>
      <c r="M513" s="558"/>
      <c r="N513" s="559"/>
      <c r="O513" s="557"/>
    </row>
    <row r="514" spans="1:15" ht="15.75">
      <c r="A514" s="284" t="s">
        <v>3645</v>
      </c>
      <c r="B514" s="3"/>
      <c r="C514" s="3"/>
      <c r="D514" s="32">
        <f t="shared" si="14"/>
        <v>456.4</v>
      </c>
      <c r="E514" s="9">
        <v>78.8</v>
      </c>
      <c r="F514" s="9">
        <v>35.1</v>
      </c>
      <c r="G514" s="9">
        <v>49.7</v>
      </c>
      <c r="H514" s="9">
        <v>237.29999999999995</v>
      </c>
      <c r="I514" s="560">
        <v>55.5</v>
      </c>
      <c r="K514" s="561"/>
      <c r="L514" s="557"/>
      <c r="M514" s="558"/>
      <c r="N514" s="559"/>
      <c r="O514" s="557"/>
    </row>
    <row r="515" spans="1:15" ht="15.75">
      <c r="A515" s="107" t="s">
        <v>154</v>
      </c>
      <c r="B515" s="3"/>
      <c r="C515" s="3"/>
      <c r="D515" s="32">
        <f t="shared" si="14"/>
        <v>522.4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560">
        <v>0</v>
      </c>
      <c r="K515" s="562"/>
      <c r="L515" s="557"/>
      <c r="M515" s="558"/>
      <c r="N515" s="559"/>
      <c r="O515" s="557"/>
    </row>
    <row r="516" spans="1:15" ht="15.75">
      <c r="A516" s="107" t="s">
        <v>2210</v>
      </c>
      <c r="B516" s="3"/>
      <c r="C516" s="3"/>
      <c r="D516" s="32">
        <f t="shared" si="14"/>
        <v>412.3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560">
        <v>0</v>
      </c>
      <c r="K516" s="562"/>
      <c r="L516" s="557"/>
      <c r="M516" s="558"/>
      <c r="N516" s="559"/>
      <c r="O516" s="557"/>
    </row>
    <row r="517" spans="1:15" ht="15.75">
      <c r="A517" s="107" t="s">
        <v>669</v>
      </c>
      <c r="B517" s="3"/>
      <c r="C517" s="3"/>
      <c r="D517" s="32">
        <f t="shared" si="14"/>
        <v>418.5</v>
      </c>
      <c r="E517" s="9">
        <v>79.8</v>
      </c>
      <c r="F517" s="9">
        <v>83.800000000000011</v>
      </c>
      <c r="G517" s="9">
        <v>94.4</v>
      </c>
      <c r="H517" s="9">
        <v>156.1</v>
      </c>
      <c r="I517" s="560">
        <v>4.4000000000000004</v>
      </c>
      <c r="K517" s="562"/>
      <c r="L517" s="557"/>
      <c r="M517" s="558"/>
      <c r="N517" s="559"/>
      <c r="O517" s="557"/>
    </row>
    <row r="518" spans="1:15" ht="15.75">
      <c r="A518" s="107" t="s">
        <v>2724</v>
      </c>
      <c r="B518" s="3"/>
      <c r="C518" s="3"/>
      <c r="D518" s="32">
        <f t="shared" si="14"/>
        <v>568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560">
        <v>0</v>
      </c>
      <c r="K518" s="562"/>
      <c r="L518" s="557"/>
      <c r="M518" s="558"/>
      <c r="N518" s="559"/>
      <c r="O518" s="557"/>
    </row>
    <row r="519" spans="1:15" ht="15.75">
      <c r="A519" s="284" t="s">
        <v>142</v>
      </c>
      <c r="B519" s="3"/>
      <c r="C519" s="3"/>
      <c r="D519" s="32">
        <f t="shared" si="14"/>
        <v>499.1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560">
        <v>0</v>
      </c>
      <c r="K519" s="561"/>
      <c r="L519" s="557"/>
      <c r="M519" s="558"/>
      <c r="N519" s="559"/>
      <c r="O519" s="557"/>
    </row>
    <row r="520" spans="1:15" ht="15.75">
      <c r="A520" s="106" t="s">
        <v>1349</v>
      </c>
      <c r="B520" s="3"/>
      <c r="C520" s="3"/>
      <c r="D520" s="32">
        <f t="shared" si="14"/>
        <v>542.6</v>
      </c>
      <c r="E520" s="9">
        <v>99.6</v>
      </c>
      <c r="F520" s="9">
        <v>126</v>
      </c>
      <c r="G520" s="9">
        <v>74</v>
      </c>
      <c r="H520" s="9">
        <v>243</v>
      </c>
      <c r="I520" s="560">
        <v>0</v>
      </c>
      <c r="K520" s="504"/>
      <c r="L520" s="557"/>
      <c r="M520" s="558"/>
      <c r="N520" s="559"/>
      <c r="O520" s="557"/>
    </row>
    <row r="521" spans="1:15" ht="15.75">
      <c r="A521" s="107" t="s">
        <v>683</v>
      </c>
      <c r="B521" s="3"/>
      <c r="C521" s="3"/>
      <c r="D521" s="32">
        <f t="shared" ref="D521:D552" si="15">SUM(E521:DZ521)</f>
        <v>667.3</v>
      </c>
      <c r="E521" s="9">
        <v>160.80000000000001</v>
      </c>
      <c r="F521" s="9">
        <v>169.8</v>
      </c>
      <c r="G521" s="9">
        <v>58.7</v>
      </c>
      <c r="H521" s="9">
        <v>278</v>
      </c>
      <c r="I521" s="560">
        <v>0</v>
      </c>
      <c r="K521" s="562"/>
      <c r="L521" s="557"/>
      <c r="M521" s="558"/>
      <c r="N521" s="559"/>
      <c r="O521" s="557"/>
    </row>
    <row r="522" spans="1:15" ht="15.75">
      <c r="A522" s="107" t="s">
        <v>2725</v>
      </c>
      <c r="B522" s="3"/>
      <c r="C522" s="3"/>
      <c r="D522" s="32">
        <f t="shared" si="15"/>
        <v>383.20000000000005</v>
      </c>
      <c r="E522" s="9">
        <v>15.8</v>
      </c>
      <c r="F522" s="9">
        <v>89</v>
      </c>
      <c r="G522" s="9">
        <v>53.600000000000009</v>
      </c>
      <c r="H522" s="9">
        <v>224.8</v>
      </c>
      <c r="I522" s="560">
        <v>0</v>
      </c>
      <c r="K522" s="562"/>
      <c r="L522" s="557"/>
      <c r="M522" s="558"/>
      <c r="N522" s="559"/>
      <c r="O522" s="557"/>
    </row>
    <row r="523" spans="1:15" ht="15.75">
      <c r="A523" s="284" t="s">
        <v>3646</v>
      </c>
      <c r="B523" s="3"/>
      <c r="C523" s="3"/>
      <c r="D523" s="32">
        <f t="shared" si="15"/>
        <v>356.6</v>
      </c>
      <c r="E523" s="9">
        <v>135.30000000000001</v>
      </c>
      <c r="F523" s="9">
        <v>61</v>
      </c>
      <c r="G523" s="9">
        <v>57.2</v>
      </c>
      <c r="H523" s="9">
        <v>103.1</v>
      </c>
      <c r="I523" s="560">
        <v>0</v>
      </c>
      <c r="K523" s="561"/>
      <c r="L523" s="557"/>
      <c r="M523" s="558"/>
      <c r="N523" s="559"/>
      <c r="O523" s="557"/>
    </row>
    <row r="524" spans="1:15" ht="15.75">
      <c r="A524" s="285" t="s">
        <v>1690</v>
      </c>
      <c r="B524" s="3"/>
      <c r="C524" s="3"/>
      <c r="D524" s="32">
        <f t="shared" si="15"/>
        <v>487.9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560">
        <v>46.9</v>
      </c>
      <c r="K524" s="556"/>
      <c r="L524" s="557"/>
      <c r="M524" s="558"/>
      <c r="N524" s="559"/>
      <c r="O524" s="557"/>
    </row>
    <row r="525" spans="1:15" ht="15.75">
      <c r="A525" s="107" t="s">
        <v>654</v>
      </c>
      <c r="B525" s="3"/>
      <c r="C525" s="3"/>
      <c r="D525" s="32">
        <f t="shared" si="15"/>
        <v>447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560">
        <v>0</v>
      </c>
      <c r="K525" s="562"/>
      <c r="L525" s="557"/>
      <c r="M525" s="558"/>
      <c r="N525" s="559"/>
      <c r="O525" s="557"/>
    </row>
    <row r="526" spans="1:15" ht="15.75">
      <c r="A526" s="107" t="s">
        <v>653</v>
      </c>
      <c r="B526" s="3"/>
      <c r="C526" s="3"/>
      <c r="D526" s="32">
        <f t="shared" si="15"/>
        <v>563.29999999999995</v>
      </c>
      <c r="E526" s="9">
        <v>95.5</v>
      </c>
      <c r="F526" s="9">
        <v>101.7</v>
      </c>
      <c r="G526" s="9">
        <v>78.7</v>
      </c>
      <c r="H526" s="9">
        <v>287.39999999999998</v>
      </c>
      <c r="I526" s="560">
        <v>0</v>
      </c>
      <c r="K526" s="562"/>
      <c r="L526" s="557"/>
      <c r="M526" s="558"/>
      <c r="N526" s="559"/>
      <c r="O526" s="557"/>
    </row>
    <row r="527" spans="1:15" ht="15.75">
      <c r="A527" s="285" t="s">
        <v>1753</v>
      </c>
      <c r="B527" s="3"/>
      <c r="C527" s="3"/>
      <c r="D527" s="32">
        <f t="shared" si="15"/>
        <v>455.09999999999997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560">
        <v>0</v>
      </c>
      <c r="K527" s="556"/>
      <c r="L527" s="557"/>
      <c r="M527" s="558"/>
      <c r="N527" s="559"/>
      <c r="O527" s="557"/>
    </row>
    <row r="528" spans="1:15" ht="15.75">
      <c r="A528" s="107" t="s">
        <v>638</v>
      </c>
      <c r="B528" s="3"/>
      <c r="C528" s="3"/>
      <c r="D528" s="32">
        <f t="shared" si="15"/>
        <v>408.20000000000005</v>
      </c>
      <c r="E528" s="9">
        <v>121</v>
      </c>
      <c r="F528" s="9">
        <v>50.400000000000006</v>
      </c>
      <c r="G528" s="9">
        <v>22.1</v>
      </c>
      <c r="H528" s="9">
        <v>181.1</v>
      </c>
      <c r="I528" s="560">
        <v>33.599999999999994</v>
      </c>
      <c r="K528" s="562"/>
      <c r="L528" s="557"/>
      <c r="M528" s="558"/>
      <c r="N528" s="559"/>
      <c r="O528" s="557"/>
    </row>
    <row r="529" spans="1:15" ht="15.75">
      <c r="A529" s="285" t="s">
        <v>1649</v>
      </c>
      <c r="B529" s="3"/>
      <c r="C529" s="3"/>
      <c r="D529" s="32">
        <f t="shared" si="15"/>
        <v>224.8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560">
        <v>0</v>
      </c>
      <c r="K529" s="556"/>
      <c r="L529" s="557"/>
      <c r="M529" s="558"/>
      <c r="N529" s="559"/>
      <c r="O529" s="557"/>
    </row>
    <row r="530" spans="1:15" ht="15.75">
      <c r="A530" s="107" t="s">
        <v>2715</v>
      </c>
      <c r="B530" s="3"/>
      <c r="C530" s="3"/>
      <c r="D530" s="32">
        <f t="shared" si="15"/>
        <v>438.1</v>
      </c>
      <c r="E530" s="9">
        <v>115.8</v>
      </c>
      <c r="F530" s="9">
        <v>95.4</v>
      </c>
      <c r="G530" s="9">
        <v>63.800000000000004</v>
      </c>
      <c r="H530" s="9">
        <v>163.1</v>
      </c>
      <c r="I530" s="560">
        <v>0</v>
      </c>
      <c r="K530" s="562"/>
      <c r="L530" s="557"/>
      <c r="M530" s="558"/>
      <c r="N530" s="559"/>
      <c r="O530" s="557"/>
    </row>
    <row r="531" spans="1:15" ht="15.75">
      <c r="A531" s="107" t="s">
        <v>2833</v>
      </c>
      <c r="B531" s="3"/>
      <c r="C531" s="3"/>
      <c r="D531" s="32">
        <f t="shared" si="15"/>
        <v>664.7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560">
        <v>0</v>
      </c>
      <c r="K531" s="562"/>
      <c r="L531" s="557"/>
      <c r="M531" s="558"/>
      <c r="N531" s="559"/>
      <c r="O531" s="557"/>
    </row>
    <row r="532" spans="1:15" ht="15.75">
      <c r="A532" s="284" t="s">
        <v>3647</v>
      </c>
      <c r="B532" s="3"/>
      <c r="C532" s="3"/>
      <c r="D532" s="32">
        <f t="shared" si="15"/>
        <v>396.9</v>
      </c>
      <c r="E532" s="9">
        <v>76</v>
      </c>
      <c r="F532" s="9">
        <v>106.6</v>
      </c>
      <c r="G532" s="9">
        <v>94.3</v>
      </c>
      <c r="H532" s="9">
        <v>118.5</v>
      </c>
      <c r="I532" s="560">
        <v>1.5</v>
      </c>
      <c r="K532" s="561"/>
      <c r="L532" s="557"/>
      <c r="M532" s="558"/>
      <c r="N532" s="559"/>
      <c r="O532" s="557"/>
    </row>
    <row r="533" spans="1:15" ht="15.75">
      <c r="A533" s="284" t="s">
        <v>3648</v>
      </c>
      <c r="B533" s="3"/>
      <c r="C533" s="3"/>
      <c r="D533" s="32">
        <f t="shared" si="15"/>
        <v>424.79999999999995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560">
        <v>0</v>
      </c>
      <c r="K533" s="561"/>
      <c r="L533" s="557"/>
      <c r="M533" s="558"/>
      <c r="N533" s="559"/>
      <c r="O533" s="557"/>
    </row>
    <row r="534" spans="1:15" ht="15.75">
      <c r="A534" s="285" t="s">
        <v>31</v>
      </c>
      <c r="B534" s="3"/>
      <c r="C534" s="3"/>
      <c r="D534" s="32">
        <f t="shared" si="15"/>
        <v>492.90000000000009</v>
      </c>
      <c r="E534" s="9">
        <v>163.1</v>
      </c>
      <c r="F534" s="9">
        <v>102</v>
      </c>
      <c r="G534" s="9">
        <v>51.6</v>
      </c>
      <c r="H534" s="9">
        <v>176.20000000000002</v>
      </c>
      <c r="I534" s="560">
        <v>0</v>
      </c>
      <c r="K534" s="556"/>
      <c r="L534" s="557"/>
      <c r="M534" s="558"/>
      <c r="N534" s="559"/>
      <c r="O534" s="557"/>
    </row>
    <row r="535" spans="1:15" ht="15.75">
      <c r="A535" s="107" t="s">
        <v>2719</v>
      </c>
      <c r="B535" s="3"/>
      <c r="C535" s="3"/>
      <c r="D535" s="32">
        <f t="shared" si="15"/>
        <v>406.90000000000003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560">
        <v>4.8</v>
      </c>
      <c r="K535" s="562"/>
      <c r="L535" s="557"/>
      <c r="M535" s="558"/>
      <c r="N535" s="559"/>
      <c r="O535" s="557"/>
    </row>
    <row r="536" spans="1:15" ht="15.75">
      <c r="A536" s="107" t="s">
        <v>694</v>
      </c>
      <c r="B536" s="3"/>
      <c r="C536" s="3"/>
      <c r="D536" s="32">
        <f t="shared" si="15"/>
        <v>297.35000000000002</v>
      </c>
      <c r="E536" s="9">
        <v>14.8</v>
      </c>
      <c r="F536" s="9">
        <v>57.05</v>
      </c>
      <c r="G536" s="9">
        <v>75.5</v>
      </c>
      <c r="H536" s="9">
        <v>150.00000000000003</v>
      </c>
      <c r="I536" s="560">
        <v>0</v>
      </c>
      <c r="K536" s="562"/>
      <c r="L536" s="557"/>
      <c r="M536" s="558"/>
      <c r="N536" s="559"/>
      <c r="O536" s="557"/>
    </row>
    <row r="537" spans="1:15" ht="15.75">
      <c r="A537" s="284" t="s">
        <v>3649</v>
      </c>
      <c r="B537" s="3"/>
      <c r="C537" s="3"/>
      <c r="D537" s="32">
        <f t="shared" si="15"/>
        <v>415.1</v>
      </c>
      <c r="E537" s="9">
        <v>97</v>
      </c>
      <c r="F537" s="9">
        <v>55.5</v>
      </c>
      <c r="G537" s="9">
        <v>6.5</v>
      </c>
      <c r="H537" s="9">
        <v>227.3</v>
      </c>
      <c r="I537" s="560">
        <v>28.799999999999997</v>
      </c>
      <c r="K537" s="561"/>
      <c r="L537" s="557"/>
      <c r="M537" s="558"/>
      <c r="N537" s="559"/>
      <c r="O537" s="557"/>
    </row>
    <row r="538" spans="1:15" ht="15.75">
      <c r="A538" s="107" t="s">
        <v>3689</v>
      </c>
      <c r="B538" s="3"/>
      <c r="C538" s="3"/>
      <c r="D538" s="32">
        <f t="shared" si="15"/>
        <v>290.2</v>
      </c>
      <c r="E538" s="9">
        <v>24.7</v>
      </c>
      <c r="F538" s="9">
        <v>168</v>
      </c>
      <c r="G538" s="9">
        <v>23.1</v>
      </c>
      <c r="H538" s="9">
        <v>74.400000000000006</v>
      </c>
      <c r="I538" s="560">
        <v>0</v>
      </c>
      <c r="K538" s="562"/>
      <c r="L538" s="557"/>
      <c r="M538" s="558"/>
      <c r="N538" s="559"/>
      <c r="O538" s="557"/>
    </row>
    <row r="539" spans="1:15" ht="15.75">
      <c r="A539" s="107" t="s">
        <v>686</v>
      </c>
      <c r="B539" s="3"/>
      <c r="C539" s="3"/>
      <c r="D539" s="32">
        <f t="shared" si="15"/>
        <v>253.90000000000003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560">
        <v>0</v>
      </c>
      <c r="K539" s="562"/>
      <c r="L539" s="557"/>
      <c r="M539" s="558"/>
      <c r="N539" s="559"/>
      <c r="O539" s="557"/>
    </row>
    <row r="540" spans="1:15" ht="15.75">
      <c r="A540" s="285" t="s">
        <v>33</v>
      </c>
      <c r="B540" s="3"/>
      <c r="C540" s="3"/>
      <c r="D540" s="32">
        <f t="shared" si="15"/>
        <v>472.20000000000005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560">
        <v>0</v>
      </c>
      <c r="K540" s="556"/>
      <c r="L540" s="557"/>
      <c r="M540" s="558"/>
      <c r="N540" s="559"/>
      <c r="O540" s="557"/>
    </row>
    <row r="541" spans="1:15" ht="15.75">
      <c r="A541" s="285" t="s">
        <v>37</v>
      </c>
      <c r="B541" s="3"/>
      <c r="C541" s="3"/>
      <c r="D541" s="32">
        <f t="shared" si="15"/>
        <v>471.79999999999995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560">
        <v>0</v>
      </c>
      <c r="K541" s="556"/>
      <c r="L541" s="557"/>
      <c r="M541" s="558"/>
      <c r="N541" s="559"/>
      <c r="O541" s="557"/>
    </row>
    <row r="542" spans="1:15" ht="15.75">
      <c r="A542" s="284" t="s">
        <v>143</v>
      </c>
      <c r="B542" s="3"/>
      <c r="C542" s="3"/>
      <c r="D542" s="32">
        <f t="shared" si="15"/>
        <v>382.9</v>
      </c>
      <c r="E542" s="9">
        <v>119.60000000000001</v>
      </c>
      <c r="F542" s="9">
        <v>36.4</v>
      </c>
      <c r="G542" s="9">
        <v>29.7</v>
      </c>
      <c r="H542" s="9">
        <v>197.2</v>
      </c>
      <c r="I542" s="560">
        <v>0</v>
      </c>
      <c r="K542" s="561"/>
      <c r="L542" s="557"/>
      <c r="M542" s="558"/>
      <c r="N542" s="559"/>
      <c r="O542" s="557"/>
    </row>
    <row r="543" spans="1:15" ht="15.75">
      <c r="A543" s="284" t="s">
        <v>3650</v>
      </c>
      <c r="B543" s="3"/>
      <c r="C543" s="3"/>
      <c r="D543" s="32">
        <f t="shared" si="15"/>
        <v>326.89999999999998</v>
      </c>
      <c r="E543" s="9">
        <v>59.2</v>
      </c>
      <c r="F543" s="9">
        <v>2.6</v>
      </c>
      <c r="G543" s="9">
        <v>140.9</v>
      </c>
      <c r="H543" s="9">
        <v>124.19999999999999</v>
      </c>
      <c r="I543" s="560">
        <v>0</v>
      </c>
      <c r="K543" s="561"/>
      <c r="L543" s="557"/>
      <c r="M543" s="558"/>
      <c r="N543" s="559"/>
      <c r="O543" s="557"/>
    </row>
    <row r="544" spans="1:15" ht="15.75">
      <c r="A544" s="107" t="s">
        <v>2722</v>
      </c>
      <c r="B544" s="3"/>
      <c r="C544" s="3"/>
      <c r="D544" s="32">
        <f t="shared" si="15"/>
        <v>294.10000000000002</v>
      </c>
      <c r="E544" s="9">
        <v>111.7</v>
      </c>
      <c r="F544" s="9">
        <v>54.6</v>
      </c>
      <c r="G544" s="9">
        <v>10.9</v>
      </c>
      <c r="H544" s="9">
        <v>116.9</v>
      </c>
      <c r="I544" s="560">
        <v>0</v>
      </c>
      <c r="K544" s="562"/>
      <c r="L544" s="557"/>
      <c r="M544" s="558"/>
      <c r="N544" s="559"/>
      <c r="O544" s="557"/>
    </row>
    <row r="545" spans="1:15" ht="15.75">
      <c r="A545" s="106" t="s">
        <v>1351</v>
      </c>
      <c r="B545" s="3"/>
      <c r="C545" s="3"/>
      <c r="D545" s="32">
        <f t="shared" si="15"/>
        <v>603.19999999999993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560">
        <v>0</v>
      </c>
      <c r="K545" s="504"/>
      <c r="L545" s="557"/>
      <c r="M545" s="558"/>
      <c r="N545" s="559"/>
      <c r="O545" s="557"/>
    </row>
    <row r="546" spans="1:15" ht="15.75">
      <c r="A546" s="107" t="s">
        <v>2723</v>
      </c>
      <c r="B546" s="3"/>
      <c r="C546" s="3"/>
      <c r="D546" s="32">
        <f t="shared" si="15"/>
        <v>581.20000000000005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560">
        <v>0</v>
      </c>
      <c r="K546" s="562"/>
      <c r="L546" s="557"/>
      <c r="M546" s="558"/>
      <c r="N546" s="559"/>
      <c r="O546" s="557"/>
    </row>
    <row r="547" spans="1:15" ht="15.75">
      <c r="A547" s="284" t="s">
        <v>3651</v>
      </c>
      <c r="B547" s="3"/>
      <c r="C547" s="3"/>
      <c r="D547" s="32">
        <f t="shared" si="15"/>
        <v>339.70000000000005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560">
        <v>0</v>
      </c>
      <c r="K547" s="561"/>
      <c r="L547" s="557"/>
      <c r="M547" s="558"/>
      <c r="N547" s="559"/>
      <c r="O547" s="557"/>
    </row>
    <row r="548" spans="1:15" ht="15.75">
      <c r="A548" s="107" t="s">
        <v>2728</v>
      </c>
      <c r="B548" s="3"/>
      <c r="C548" s="3"/>
      <c r="D548" s="32">
        <f t="shared" si="15"/>
        <v>214.3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560">
        <v>0</v>
      </c>
      <c r="K548" s="562"/>
      <c r="L548" s="557"/>
      <c r="M548" s="558"/>
      <c r="N548" s="559"/>
      <c r="O548" s="557"/>
    </row>
    <row r="549" spans="1:15" ht="15.75">
      <c r="A549" s="285" t="s">
        <v>1671</v>
      </c>
      <c r="B549" s="3"/>
      <c r="C549" s="3"/>
      <c r="D549" s="32">
        <f t="shared" si="15"/>
        <v>294.60000000000002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560">
        <v>0</v>
      </c>
      <c r="K549" s="556"/>
      <c r="L549" s="557"/>
      <c r="M549" s="558"/>
      <c r="N549" s="559"/>
      <c r="O549" s="557"/>
    </row>
    <row r="550" spans="1:15" ht="15.75">
      <c r="A550" s="107" t="s">
        <v>180</v>
      </c>
      <c r="B550" s="3"/>
      <c r="C550" s="3"/>
      <c r="D550" s="32">
        <f t="shared" si="15"/>
        <v>515.4</v>
      </c>
      <c r="E550" s="9">
        <v>79.8</v>
      </c>
      <c r="F550" s="9">
        <v>175.7</v>
      </c>
      <c r="G550" s="9">
        <v>83.8</v>
      </c>
      <c r="H550" s="9">
        <v>176.09999999999997</v>
      </c>
      <c r="I550" s="560">
        <v>0</v>
      </c>
      <c r="K550" s="562"/>
      <c r="L550" s="557"/>
      <c r="M550" s="558"/>
      <c r="N550" s="559"/>
      <c r="O550" s="557"/>
    </row>
    <row r="551" spans="1:15" ht="15.75">
      <c r="A551" s="107" t="s">
        <v>2711</v>
      </c>
      <c r="B551" s="3"/>
      <c r="C551" s="3"/>
      <c r="D551" s="32">
        <f t="shared" si="15"/>
        <v>417.1</v>
      </c>
      <c r="E551" s="9">
        <v>0</v>
      </c>
      <c r="F551" s="9">
        <v>88.5</v>
      </c>
      <c r="G551" s="9">
        <v>92.8</v>
      </c>
      <c r="H551" s="9">
        <v>235.79999999999998</v>
      </c>
      <c r="I551" s="560">
        <v>0</v>
      </c>
      <c r="K551" s="562"/>
      <c r="L551" s="557"/>
      <c r="M551" s="558"/>
      <c r="N551" s="559"/>
      <c r="O551" s="557"/>
    </row>
    <row r="552" spans="1:15" ht="15.75">
      <c r="A552" s="107" t="s">
        <v>2217</v>
      </c>
      <c r="B552" s="3"/>
      <c r="C552" s="3"/>
      <c r="D552" s="32">
        <f t="shared" si="15"/>
        <v>441.1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560">
        <v>0</v>
      </c>
      <c r="K552" s="562"/>
      <c r="L552" s="557"/>
      <c r="M552" s="558"/>
      <c r="N552" s="559"/>
      <c r="O552" s="557"/>
    </row>
    <row r="553" spans="1:15" ht="15.75">
      <c r="A553" s="107" t="s">
        <v>2730</v>
      </c>
      <c r="B553" s="3"/>
      <c r="C553" s="3"/>
      <c r="D553" s="32">
        <f t="shared" ref="D553:D560" si="16">SUM(E553:DZ553)</f>
        <v>449.1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560">
        <v>51.8</v>
      </c>
      <c r="K553" s="562"/>
      <c r="L553" s="557"/>
      <c r="M553" s="558"/>
      <c r="N553" s="559"/>
      <c r="O553" s="557"/>
    </row>
    <row r="554" spans="1:15" ht="15.75">
      <c r="A554" s="107" t="s">
        <v>155</v>
      </c>
      <c r="B554" s="3"/>
      <c r="C554" s="3"/>
      <c r="D554" s="32">
        <f t="shared" si="16"/>
        <v>605.94999999999993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560">
        <v>0</v>
      </c>
      <c r="K554" s="562"/>
      <c r="L554" s="557"/>
      <c r="M554" s="558"/>
      <c r="N554" s="559"/>
      <c r="O554" s="557"/>
    </row>
    <row r="555" spans="1:15" ht="15.75">
      <c r="A555" s="284" t="s">
        <v>3652</v>
      </c>
      <c r="B555" s="3"/>
      <c r="C555" s="3"/>
      <c r="D555" s="32">
        <f t="shared" si="16"/>
        <v>454.3</v>
      </c>
      <c r="E555" s="9">
        <v>103.5</v>
      </c>
      <c r="F555" s="9">
        <v>109.20000000000002</v>
      </c>
      <c r="G555" s="9">
        <v>0</v>
      </c>
      <c r="H555" s="9">
        <v>204.8</v>
      </c>
      <c r="I555" s="560">
        <v>36.800000000000004</v>
      </c>
      <c r="K555" s="561"/>
      <c r="L555" s="557"/>
      <c r="M555" s="558"/>
      <c r="N555" s="559"/>
      <c r="O555" s="557"/>
    </row>
    <row r="556" spans="1:15" ht="15.75">
      <c r="A556" s="107" t="s">
        <v>2731</v>
      </c>
      <c r="B556" s="3"/>
      <c r="C556" s="3"/>
      <c r="D556" s="32">
        <f t="shared" si="16"/>
        <v>354.70000000000005</v>
      </c>
      <c r="E556" s="9">
        <v>28.3</v>
      </c>
      <c r="F556" s="9">
        <v>93.3</v>
      </c>
      <c r="G556" s="9">
        <v>57.2</v>
      </c>
      <c r="H556" s="9">
        <v>175.9</v>
      </c>
      <c r="I556" s="560">
        <v>0</v>
      </c>
      <c r="K556" s="562"/>
      <c r="L556" s="557"/>
      <c r="M556" s="558"/>
      <c r="N556" s="559"/>
      <c r="O556" s="557"/>
    </row>
    <row r="557" spans="1:15" ht="15.75">
      <c r="A557" s="107" t="s">
        <v>2729</v>
      </c>
      <c r="B557" s="3"/>
      <c r="C557" s="3"/>
      <c r="D557" s="32">
        <f t="shared" si="16"/>
        <v>627</v>
      </c>
      <c r="E557" s="9">
        <v>164.8</v>
      </c>
      <c r="F557" s="9">
        <v>104.1</v>
      </c>
      <c r="G557" s="9">
        <v>72.300000000000011</v>
      </c>
      <c r="H557" s="9">
        <v>285.8</v>
      </c>
      <c r="I557" s="560">
        <v>0</v>
      </c>
      <c r="K557" s="562"/>
      <c r="L557" s="557"/>
      <c r="M557" s="558"/>
      <c r="N557" s="559"/>
      <c r="O557" s="557"/>
    </row>
    <row r="558" spans="1:15" ht="15.75">
      <c r="A558" s="107" t="s">
        <v>2710</v>
      </c>
      <c r="B558" s="3"/>
      <c r="C558" s="3"/>
      <c r="D558" s="32">
        <f t="shared" si="16"/>
        <v>366.69999999999993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560">
        <v>0</v>
      </c>
      <c r="K558" s="562"/>
      <c r="L558" s="557"/>
      <c r="M558" s="558"/>
      <c r="N558" s="559"/>
      <c r="O558" s="557"/>
    </row>
    <row r="559" spans="1:15" ht="15.75">
      <c r="A559" s="107" t="s">
        <v>658</v>
      </c>
      <c r="B559" s="3"/>
      <c r="C559" s="3"/>
      <c r="D559" s="32">
        <f t="shared" si="16"/>
        <v>518.09999999999991</v>
      </c>
      <c r="E559" s="9">
        <v>85.9</v>
      </c>
      <c r="F559" s="9">
        <v>128.9</v>
      </c>
      <c r="G559" s="9">
        <v>51.9</v>
      </c>
      <c r="H559" s="9">
        <v>251.39999999999998</v>
      </c>
      <c r="I559" s="560">
        <v>0</v>
      </c>
      <c r="K559" s="562"/>
      <c r="L559" s="557"/>
      <c r="M559" s="558"/>
      <c r="N559" s="559"/>
      <c r="O559" s="557"/>
    </row>
    <row r="560" spans="1:15" ht="15.75">
      <c r="A560" s="285" t="s">
        <v>1655</v>
      </c>
      <c r="B560" s="3"/>
      <c r="C560" s="3"/>
      <c r="D560" s="32">
        <f t="shared" si="16"/>
        <v>529.1</v>
      </c>
      <c r="E560" s="9">
        <v>110.8</v>
      </c>
      <c r="F560" s="9">
        <v>134.4</v>
      </c>
      <c r="G560" s="9">
        <v>83.800000000000011</v>
      </c>
      <c r="H560" s="9">
        <v>200.1</v>
      </c>
      <c r="I560" s="560">
        <v>0</v>
      </c>
      <c r="K560" s="556"/>
      <c r="L560" s="557"/>
      <c r="M560" s="558"/>
      <c r="N560" s="559"/>
      <c r="O560" s="557"/>
    </row>
    <row r="564" spans="1:32" ht="20.25">
      <c r="A564" s="30" t="s">
        <v>169</v>
      </c>
      <c r="D564" s="31" t="s">
        <v>40</v>
      </c>
      <c r="E564" s="102" t="s">
        <v>4211</v>
      </c>
      <c r="F564" s="102" t="s">
        <v>4212</v>
      </c>
      <c r="G564" s="102" t="s">
        <v>4242</v>
      </c>
      <c r="H564" s="102" t="s">
        <v>4243</v>
      </c>
      <c r="I564" s="102" t="s">
        <v>4244</v>
      </c>
      <c r="J564" s="102" t="s">
        <v>4245</v>
      </c>
      <c r="K564" s="102" t="s">
        <v>4251</v>
      </c>
      <c r="L564" s="102" t="s">
        <v>4246</v>
      </c>
      <c r="M564" s="102" t="s">
        <v>4247</v>
      </c>
      <c r="N564" s="102" t="s">
        <v>4351</v>
      </c>
      <c r="O564" s="102" t="s">
        <v>4377</v>
      </c>
      <c r="P564" s="102" t="s">
        <v>4428</v>
      </c>
      <c r="Q564" s="102" t="s">
        <v>4429</v>
      </c>
      <c r="R564" s="102" t="s">
        <v>4528</v>
      </c>
      <c r="S564" s="102" t="s">
        <v>4530</v>
      </c>
      <c r="T564" s="102" t="s">
        <v>4531</v>
      </c>
      <c r="U564" s="102" t="s">
        <v>4584</v>
      </c>
      <c r="V564" s="102" t="s">
        <v>4640</v>
      </c>
      <c r="W564" s="102" t="s">
        <v>4698</v>
      </c>
      <c r="X564" s="102" t="s">
        <v>4699</v>
      </c>
      <c r="Y564" s="102" t="s">
        <v>4700</v>
      </c>
      <c r="Z564" s="102" t="s">
        <v>4747</v>
      </c>
    </row>
    <row r="565" spans="1:32" ht="15.75">
      <c r="A565" s="285" t="s">
        <v>1657</v>
      </c>
      <c r="B565" s="3"/>
      <c r="C565" s="3"/>
      <c r="D565" s="32">
        <f t="shared" ref="D565:D596" si="17">SUM(E565:DZ565)</f>
        <v>213.5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560">
        <v>0</v>
      </c>
      <c r="AA565" s="61"/>
      <c r="AB565" s="556"/>
      <c r="AC565" s="557"/>
      <c r="AD565" s="558"/>
      <c r="AE565" s="559"/>
      <c r="AF565" s="557"/>
    </row>
    <row r="566" spans="1:32" ht="15.75">
      <c r="A566" s="106" t="s">
        <v>1346</v>
      </c>
      <c r="B566" s="3"/>
      <c r="C566" s="3"/>
      <c r="D566" s="32">
        <f t="shared" si="17"/>
        <v>117.60000000000001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560">
        <v>0</v>
      </c>
      <c r="AA566" s="61"/>
      <c r="AB566" s="504"/>
      <c r="AC566" s="557"/>
      <c r="AD566" s="558"/>
      <c r="AE566" s="559"/>
      <c r="AF566" s="557"/>
    </row>
    <row r="567" spans="1:32" ht="15.75">
      <c r="A567" s="284" t="s">
        <v>3624</v>
      </c>
      <c r="B567" s="3"/>
      <c r="C567" s="3"/>
      <c r="D567" s="32">
        <f t="shared" si="17"/>
        <v>247.5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560">
        <v>5.6</v>
      </c>
      <c r="AA567" s="61"/>
      <c r="AB567" s="561"/>
      <c r="AC567" s="557"/>
      <c r="AD567" s="558"/>
      <c r="AE567" s="559"/>
      <c r="AF567" s="557"/>
    </row>
    <row r="568" spans="1:32" ht="15.75">
      <c r="A568" s="106" t="s">
        <v>1337</v>
      </c>
      <c r="B568" s="3"/>
      <c r="C568" s="3"/>
      <c r="D568" s="32">
        <f t="shared" si="17"/>
        <v>162.80000000000004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560">
        <v>0</v>
      </c>
      <c r="AA568" s="404"/>
      <c r="AB568" s="504"/>
      <c r="AC568" s="404"/>
      <c r="AD568" s="558"/>
      <c r="AE568" s="559"/>
      <c r="AF568" s="557"/>
    </row>
    <row r="569" spans="1:32" ht="15.75">
      <c r="A569" s="107" t="s">
        <v>2195</v>
      </c>
      <c r="B569" s="3"/>
      <c r="C569" s="3"/>
      <c r="D569" s="32">
        <f t="shared" si="17"/>
        <v>244.5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560">
        <v>0</v>
      </c>
      <c r="AA569" s="61"/>
      <c r="AB569" s="562"/>
      <c r="AC569" s="557"/>
      <c r="AD569" s="558"/>
      <c r="AE569" s="559"/>
      <c r="AF569" s="557"/>
    </row>
    <row r="570" spans="1:32" ht="15.75">
      <c r="A570" s="285" t="s">
        <v>1</v>
      </c>
      <c r="B570" s="3"/>
      <c r="C570" s="3"/>
      <c r="D570" s="32">
        <f t="shared" si="17"/>
        <v>224.8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560">
        <v>0</v>
      </c>
      <c r="AA570" s="61"/>
      <c r="AB570" s="556"/>
      <c r="AC570" s="557"/>
      <c r="AD570" s="558"/>
      <c r="AE570" s="559"/>
      <c r="AF570" s="557"/>
    </row>
    <row r="571" spans="1:32" ht="15.75">
      <c r="A571" s="285" t="s">
        <v>1656</v>
      </c>
      <c r="B571" s="3"/>
      <c r="C571" s="3"/>
      <c r="D571" s="32">
        <f t="shared" si="17"/>
        <v>74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560">
        <v>0</v>
      </c>
      <c r="AA571" s="61"/>
      <c r="AB571" s="556"/>
      <c r="AC571" s="557"/>
      <c r="AD571" s="558"/>
      <c r="AE571" s="559"/>
      <c r="AF571" s="557"/>
    </row>
    <row r="572" spans="1:32" ht="15.75">
      <c r="A572" s="285" t="s">
        <v>1664</v>
      </c>
      <c r="B572" s="3"/>
      <c r="C572" s="3"/>
      <c r="D572" s="32">
        <f t="shared" si="17"/>
        <v>106.70000000000002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560">
        <v>0</v>
      </c>
      <c r="AA572" s="61"/>
      <c r="AB572" s="556"/>
      <c r="AC572" s="557"/>
      <c r="AD572" s="558"/>
      <c r="AE572" s="559"/>
      <c r="AF572" s="557"/>
    </row>
    <row r="573" spans="1:32" ht="15.75">
      <c r="A573" s="284" t="s">
        <v>3625</v>
      </c>
      <c r="B573" s="3"/>
      <c r="C573" s="3"/>
      <c r="D573" s="32">
        <f t="shared" si="17"/>
        <v>208.1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560">
        <v>0</v>
      </c>
      <c r="AA573" s="61"/>
      <c r="AB573" s="561"/>
      <c r="AC573" s="557"/>
      <c r="AD573" s="558"/>
      <c r="AE573" s="559"/>
      <c r="AF573" s="557"/>
    </row>
    <row r="574" spans="1:32" ht="15.75">
      <c r="A574" s="107" t="s">
        <v>2718</v>
      </c>
      <c r="B574" s="3"/>
      <c r="C574" s="3"/>
      <c r="D574" s="32">
        <f t="shared" si="17"/>
        <v>200.3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560">
        <v>0</v>
      </c>
      <c r="AA574" s="61"/>
      <c r="AB574" s="562"/>
      <c r="AC574" s="557"/>
      <c r="AD574" s="558"/>
      <c r="AE574" s="559"/>
      <c r="AF574" s="557"/>
    </row>
    <row r="575" spans="1:32" ht="15.75">
      <c r="A575" s="107" t="s">
        <v>3626</v>
      </c>
      <c r="B575" s="3"/>
      <c r="C575" s="3"/>
      <c r="D575" s="32">
        <f t="shared" si="17"/>
        <v>131.20000000000002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560">
        <v>0</v>
      </c>
      <c r="AA575" s="61"/>
      <c r="AB575" s="562"/>
      <c r="AC575" s="557"/>
      <c r="AD575" s="558"/>
      <c r="AE575" s="559"/>
      <c r="AF575" s="557"/>
    </row>
    <row r="576" spans="1:32" ht="15.75">
      <c r="A576" s="106" t="s">
        <v>1342</v>
      </c>
      <c r="B576" s="3"/>
      <c r="C576" s="3"/>
      <c r="D576" s="32">
        <f t="shared" si="17"/>
        <v>231.5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560">
        <v>0</v>
      </c>
      <c r="AA576" s="61"/>
      <c r="AB576" s="504"/>
      <c r="AC576" s="557"/>
      <c r="AD576" s="558"/>
      <c r="AE576" s="559"/>
      <c r="AF576" s="557"/>
    </row>
    <row r="577" spans="1:32" ht="15.75">
      <c r="A577" s="107" t="s">
        <v>2849</v>
      </c>
      <c r="B577" s="3"/>
      <c r="C577" s="3"/>
      <c r="D577" s="32">
        <f t="shared" si="17"/>
        <v>192.79999999999998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560">
        <v>0</v>
      </c>
      <c r="AA577" s="61"/>
      <c r="AB577" s="562"/>
      <c r="AC577" s="557"/>
      <c r="AD577" s="558"/>
      <c r="AE577" s="559"/>
      <c r="AF577" s="557"/>
    </row>
    <row r="578" spans="1:32" ht="15.75">
      <c r="A578" s="107" t="s">
        <v>675</v>
      </c>
      <c r="B578" s="3"/>
      <c r="C578" s="3"/>
      <c r="D578" s="32">
        <f t="shared" si="17"/>
        <v>156.5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560">
        <v>0</v>
      </c>
      <c r="AA578" s="61"/>
      <c r="AB578" s="562"/>
      <c r="AC578" s="557"/>
      <c r="AD578" s="558"/>
      <c r="AE578" s="559"/>
      <c r="AF578" s="557"/>
    </row>
    <row r="579" spans="1:32" ht="15.75">
      <c r="A579" s="107" t="s">
        <v>2708</v>
      </c>
      <c r="B579" s="3"/>
      <c r="C579" s="3"/>
      <c r="D579" s="32">
        <f t="shared" si="17"/>
        <v>204.79999999999998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560">
        <v>0</v>
      </c>
      <c r="AA579" s="61"/>
      <c r="AB579" s="562"/>
      <c r="AC579" s="557"/>
      <c r="AD579" s="558"/>
      <c r="AE579" s="559"/>
      <c r="AF579" s="557"/>
    </row>
    <row r="580" spans="1:32" ht="15.75">
      <c r="A580" s="284" t="s">
        <v>3627</v>
      </c>
      <c r="B580" s="3"/>
      <c r="C580" s="3"/>
      <c r="D580" s="32">
        <f t="shared" si="17"/>
        <v>45.6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560">
        <v>0</v>
      </c>
      <c r="AA580" s="61"/>
      <c r="AB580" s="561"/>
      <c r="AC580" s="557"/>
      <c r="AD580" s="558"/>
      <c r="AE580" s="559"/>
      <c r="AF580" s="557"/>
    </row>
    <row r="581" spans="1:32" ht="15.75">
      <c r="A581" s="285" t="s">
        <v>1653</v>
      </c>
      <c r="B581" s="3"/>
      <c r="C581" s="3"/>
      <c r="D581" s="32">
        <f t="shared" si="17"/>
        <v>116.89999999999999</v>
      </c>
      <c r="E581" s="9">
        <v>0</v>
      </c>
      <c r="F581" s="9">
        <v>6.6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560">
        <v>0</v>
      </c>
      <c r="AA581" s="61"/>
      <c r="AB581" s="556"/>
      <c r="AC581" s="557"/>
      <c r="AD581" s="558"/>
      <c r="AE581" s="559"/>
      <c r="AF581" s="557"/>
    </row>
    <row r="582" spans="1:32" ht="15.75">
      <c r="A582" s="107" t="s">
        <v>2196</v>
      </c>
      <c r="B582" s="3"/>
      <c r="C582" s="3"/>
      <c r="D582" s="32">
        <f t="shared" si="17"/>
        <v>135.30000000000001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560">
        <v>0</v>
      </c>
      <c r="AA582" s="61"/>
      <c r="AB582" s="562"/>
      <c r="AC582" s="557"/>
      <c r="AD582" s="558"/>
      <c r="AE582" s="559"/>
      <c r="AF582" s="557"/>
    </row>
    <row r="583" spans="1:32" ht="15.75">
      <c r="A583" s="107" t="s">
        <v>153</v>
      </c>
      <c r="B583" s="3"/>
      <c r="C583" s="3"/>
      <c r="D583" s="32">
        <f t="shared" si="17"/>
        <v>323.59999999999997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560">
        <v>28</v>
      </c>
      <c r="AA583" s="61"/>
      <c r="AB583" s="562"/>
      <c r="AC583" s="557"/>
      <c r="AD583" s="558"/>
      <c r="AE583" s="559"/>
      <c r="AF583" s="557"/>
    </row>
    <row r="584" spans="1:32" ht="15.75">
      <c r="A584" s="285" t="s">
        <v>1665</v>
      </c>
      <c r="B584" s="3"/>
      <c r="C584" s="3"/>
      <c r="D584" s="32">
        <f t="shared" si="17"/>
        <v>326.19999999999993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560">
        <v>4.4000000000000004</v>
      </c>
      <c r="AA584" s="61"/>
      <c r="AB584" s="556"/>
      <c r="AC584" s="557"/>
      <c r="AD584" s="558"/>
      <c r="AE584" s="559"/>
      <c r="AF584" s="557"/>
    </row>
    <row r="585" spans="1:32" ht="15.75">
      <c r="A585" s="284" t="s">
        <v>3628</v>
      </c>
      <c r="B585" s="3"/>
      <c r="C585" s="3"/>
      <c r="D585" s="32">
        <f t="shared" si="17"/>
        <v>186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560">
        <v>6</v>
      </c>
      <c r="AA585" s="61"/>
      <c r="AB585" s="561"/>
      <c r="AC585" s="557"/>
      <c r="AD585" s="558"/>
      <c r="AE585" s="559"/>
      <c r="AF585" s="557"/>
    </row>
    <row r="586" spans="1:32" ht="15.75">
      <c r="A586" s="107" t="s">
        <v>2212</v>
      </c>
      <c r="B586" s="3"/>
      <c r="C586" s="3"/>
      <c r="D586" s="32">
        <f t="shared" si="17"/>
        <v>217.40000000000003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560">
        <v>0</v>
      </c>
      <c r="AA586" s="61"/>
      <c r="AB586" s="562"/>
      <c r="AC586" s="557"/>
      <c r="AD586" s="558"/>
      <c r="AE586" s="559"/>
      <c r="AF586" s="557"/>
    </row>
    <row r="587" spans="1:32" ht="15.75">
      <c r="A587" s="284" t="s">
        <v>3629</v>
      </c>
      <c r="B587" s="3"/>
      <c r="C587" s="3"/>
      <c r="D587" s="32">
        <f t="shared" si="17"/>
        <v>204.29999999999998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560">
        <v>5.6</v>
      </c>
      <c r="AA587" s="61"/>
      <c r="AB587" s="561"/>
      <c r="AC587" s="557"/>
      <c r="AD587" s="558"/>
      <c r="AE587" s="559"/>
      <c r="AF587" s="557"/>
    </row>
    <row r="588" spans="1:32" ht="15.75">
      <c r="A588" s="107" t="s">
        <v>2721</v>
      </c>
      <c r="B588" s="3"/>
      <c r="C588" s="3"/>
      <c r="D588" s="32">
        <f t="shared" si="17"/>
        <v>140.4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560">
        <v>0</v>
      </c>
      <c r="AA588" s="61"/>
      <c r="AB588" s="562"/>
      <c r="AC588" s="557"/>
      <c r="AD588" s="558"/>
      <c r="AE588" s="559"/>
      <c r="AF588" s="557"/>
    </row>
    <row r="589" spans="1:32" ht="15.75">
      <c r="A589" s="285" t="s">
        <v>1661</v>
      </c>
      <c r="B589" s="3"/>
      <c r="C589" s="3"/>
      <c r="D589" s="32">
        <f t="shared" si="17"/>
        <v>157.39999999999998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560">
        <v>0</v>
      </c>
      <c r="AA589" s="61"/>
      <c r="AB589" s="556"/>
      <c r="AC589" s="557"/>
      <c r="AD589" s="558"/>
      <c r="AE589" s="559"/>
      <c r="AF589" s="557"/>
    </row>
    <row r="590" spans="1:32" ht="15.75">
      <c r="A590" s="285" t="s">
        <v>11</v>
      </c>
      <c r="B590" s="3"/>
      <c r="C590" s="3"/>
      <c r="D590" s="32">
        <f t="shared" si="17"/>
        <v>133.69999999999999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560">
        <v>0</v>
      </c>
      <c r="AA590" s="61"/>
      <c r="AB590" s="556"/>
      <c r="AC590" s="557"/>
      <c r="AD590" s="558"/>
      <c r="AE590" s="559"/>
      <c r="AF590" s="557"/>
    </row>
    <row r="591" spans="1:32" ht="15.75">
      <c r="A591" s="107" t="s">
        <v>2197</v>
      </c>
      <c r="B591" s="3"/>
      <c r="C591" s="3"/>
      <c r="D591" s="32">
        <f t="shared" si="17"/>
        <v>128.29999999999998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560">
        <v>0</v>
      </c>
      <c r="AA591" s="61"/>
      <c r="AB591" s="562"/>
      <c r="AC591" s="557"/>
      <c r="AD591" s="558"/>
      <c r="AE591" s="559"/>
      <c r="AF591" s="557"/>
    </row>
    <row r="592" spans="1:32" ht="15.75">
      <c r="A592" s="285" t="s">
        <v>1666</v>
      </c>
      <c r="B592" s="3"/>
      <c r="C592" s="3"/>
      <c r="D592" s="32">
        <f t="shared" si="17"/>
        <v>199.99999999999997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560">
        <v>0</v>
      </c>
      <c r="AA592" s="61"/>
      <c r="AB592" s="556"/>
      <c r="AC592" s="557"/>
      <c r="AD592" s="558"/>
      <c r="AE592" s="559"/>
      <c r="AF592" s="557"/>
    </row>
    <row r="593" spans="1:32" ht="15.75">
      <c r="A593" s="106" t="s">
        <v>1344</v>
      </c>
      <c r="B593" s="3"/>
      <c r="C593" s="3"/>
      <c r="D593" s="32">
        <f t="shared" si="17"/>
        <v>277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560">
        <v>0</v>
      </c>
      <c r="AA593" s="61"/>
      <c r="AB593" s="504"/>
      <c r="AC593" s="557"/>
      <c r="AD593" s="558"/>
      <c r="AE593" s="559"/>
      <c r="AF593" s="557"/>
    </row>
    <row r="594" spans="1:32" ht="15.75">
      <c r="A594" s="107" t="s">
        <v>633</v>
      </c>
      <c r="B594" s="3"/>
      <c r="C594" s="3"/>
      <c r="D594" s="32">
        <f t="shared" si="17"/>
        <v>208.45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560">
        <v>0</v>
      </c>
      <c r="AA594" s="61"/>
      <c r="AB594" s="562"/>
      <c r="AC594" s="557"/>
      <c r="AD594" s="558"/>
      <c r="AE594" s="559"/>
      <c r="AF594" s="557"/>
    </row>
    <row r="595" spans="1:32" ht="15.75">
      <c r="A595" s="285" t="s">
        <v>1658</v>
      </c>
      <c r="B595" s="3"/>
      <c r="C595" s="3"/>
      <c r="D595" s="32">
        <f t="shared" si="17"/>
        <v>101.6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560">
        <v>0</v>
      </c>
      <c r="AA595" s="61"/>
      <c r="AB595" s="556"/>
      <c r="AC595" s="557"/>
      <c r="AD595" s="558"/>
      <c r="AE595" s="559"/>
      <c r="AF595" s="557"/>
    </row>
    <row r="596" spans="1:32" ht="15.75">
      <c r="A596" s="107" t="s">
        <v>2717</v>
      </c>
      <c r="B596" s="3"/>
      <c r="C596" s="3"/>
      <c r="D596" s="32">
        <f t="shared" si="17"/>
        <v>290.10000000000002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560">
        <v>0</v>
      </c>
      <c r="AA596" s="61"/>
      <c r="AB596" s="562"/>
      <c r="AC596" s="557"/>
      <c r="AD596" s="558"/>
      <c r="AE596" s="559"/>
      <c r="AF596" s="557"/>
    </row>
    <row r="597" spans="1:32" ht="15.75">
      <c r="A597" s="284" t="s">
        <v>3630</v>
      </c>
      <c r="B597" s="3"/>
      <c r="C597" s="3"/>
      <c r="D597" s="32">
        <f t="shared" ref="D597:D628" si="18">SUM(E597:DZ597)</f>
        <v>157.19999999999999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560">
        <v>0</v>
      </c>
      <c r="AA597" s="61"/>
      <c r="AB597" s="561"/>
      <c r="AC597" s="557"/>
      <c r="AD597" s="558"/>
      <c r="AE597" s="559"/>
      <c r="AF597" s="557"/>
    </row>
    <row r="598" spans="1:32" ht="15.75">
      <c r="A598" s="107" t="s">
        <v>687</v>
      </c>
      <c r="B598" s="3"/>
      <c r="C598" s="3"/>
      <c r="D598" s="32">
        <f t="shared" si="18"/>
        <v>305.7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560">
        <v>0</v>
      </c>
      <c r="AA598" s="61"/>
      <c r="AB598" s="562"/>
      <c r="AC598" s="557"/>
      <c r="AD598" s="558"/>
      <c r="AE598" s="559"/>
      <c r="AF598" s="557"/>
    </row>
    <row r="599" spans="1:32" ht="15.75">
      <c r="A599" s="107" t="s">
        <v>639</v>
      </c>
      <c r="B599" s="3"/>
      <c r="C599" s="3"/>
      <c r="D599" s="32">
        <f t="shared" si="18"/>
        <v>75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560">
        <v>3.9000000000000004</v>
      </c>
      <c r="AA599" s="61"/>
      <c r="AB599" s="562"/>
      <c r="AC599" s="557"/>
      <c r="AD599" s="558"/>
      <c r="AE599" s="559"/>
      <c r="AF599" s="557"/>
    </row>
    <row r="600" spans="1:32" ht="15.75">
      <c r="A600" s="284" t="s">
        <v>3659</v>
      </c>
      <c r="B600" s="3"/>
      <c r="C600" s="3"/>
      <c r="D600" s="32">
        <f t="shared" si="18"/>
        <v>249.5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560">
        <v>4.8</v>
      </c>
      <c r="AA600" s="61"/>
      <c r="AB600" s="561"/>
      <c r="AC600" s="557"/>
      <c r="AD600" s="558"/>
      <c r="AE600" s="559"/>
      <c r="AF600" s="557"/>
    </row>
    <row r="601" spans="1:32" ht="15.75">
      <c r="A601" s="285" t="s">
        <v>15</v>
      </c>
      <c r="B601" s="3"/>
      <c r="C601" s="3"/>
      <c r="D601" s="32">
        <f t="shared" si="18"/>
        <v>181.8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560">
        <v>0</v>
      </c>
      <c r="AA601" s="61"/>
      <c r="AB601" s="556"/>
      <c r="AC601" s="557"/>
      <c r="AD601" s="558"/>
      <c r="AE601" s="559"/>
      <c r="AF601" s="557"/>
    </row>
    <row r="602" spans="1:32" ht="15.75">
      <c r="A602" s="107" t="s">
        <v>2726</v>
      </c>
      <c r="B602" s="3"/>
      <c r="C602" s="3"/>
      <c r="D602" s="32">
        <f t="shared" si="18"/>
        <v>215.1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560">
        <v>0</v>
      </c>
      <c r="AA602" s="61"/>
      <c r="AB602" s="562"/>
      <c r="AC602" s="557"/>
      <c r="AD602" s="558"/>
      <c r="AE602" s="559"/>
      <c r="AF602" s="557"/>
    </row>
    <row r="603" spans="1:32" ht="15.75">
      <c r="A603" s="284" t="s">
        <v>3631</v>
      </c>
      <c r="B603" s="3"/>
      <c r="C603" s="3"/>
      <c r="D603" s="32">
        <f t="shared" si="18"/>
        <v>214.00000000000003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560">
        <v>4.4000000000000004</v>
      </c>
      <c r="AA603" s="61"/>
      <c r="AB603" s="561"/>
      <c r="AC603" s="557"/>
      <c r="AD603" s="558"/>
      <c r="AE603" s="559"/>
      <c r="AF603" s="557"/>
    </row>
    <row r="604" spans="1:32" ht="15.75">
      <c r="A604" s="107" t="s">
        <v>2216</v>
      </c>
      <c r="B604" s="3"/>
      <c r="C604" s="3"/>
      <c r="D604" s="32">
        <f t="shared" si="18"/>
        <v>187.7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560">
        <v>0</v>
      </c>
      <c r="AA604" s="61"/>
      <c r="AB604" s="562"/>
      <c r="AC604" s="557"/>
      <c r="AD604" s="558"/>
      <c r="AE604" s="559"/>
      <c r="AF604" s="557"/>
    </row>
    <row r="605" spans="1:32" ht="15.75">
      <c r="A605" s="284" t="s">
        <v>3632</v>
      </c>
      <c r="B605" s="3"/>
      <c r="C605" s="3"/>
      <c r="D605" s="32">
        <f t="shared" si="18"/>
        <v>127.39999999999999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560">
        <v>0</v>
      </c>
      <c r="AA605" s="61"/>
      <c r="AB605" s="561"/>
      <c r="AC605" s="557"/>
      <c r="AD605" s="558"/>
      <c r="AE605" s="559"/>
      <c r="AF605" s="557"/>
    </row>
    <row r="606" spans="1:32" ht="15.75">
      <c r="A606" s="285" t="s">
        <v>1654</v>
      </c>
      <c r="B606" s="3"/>
      <c r="C606" s="3"/>
      <c r="D606" s="32">
        <f t="shared" si="18"/>
        <v>283.5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560">
        <v>0</v>
      </c>
      <c r="AA606" s="61"/>
      <c r="AB606" s="556"/>
      <c r="AC606" s="557"/>
      <c r="AD606" s="558"/>
      <c r="AE606" s="559"/>
      <c r="AF606" s="557"/>
    </row>
    <row r="607" spans="1:32" ht="15.75">
      <c r="A607" s="285" t="s">
        <v>17</v>
      </c>
      <c r="B607" s="3"/>
      <c r="C607" s="3"/>
      <c r="D607" s="32">
        <f t="shared" si="18"/>
        <v>222.39999999999998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560">
        <v>0</v>
      </c>
      <c r="AA607" s="61"/>
      <c r="AB607" s="556"/>
      <c r="AC607" s="557"/>
      <c r="AD607" s="558"/>
      <c r="AE607" s="559"/>
      <c r="AF607" s="557"/>
    </row>
    <row r="608" spans="1:32" s="30" customFormat="1" ht="20.25">
      <c r="A608" s="284" t="s">
        <v>3633</v>
      </c>
      <c r="B608" s="3"/>
      <c r="C608" s="3"/>
      <c r="D608" s="32">
        <f t="shared" si="18"/>
        <v>315.5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560">
        <v>0</v>
      </c>
      <c r="AA608" s="61"/>
      <c r="AB608" s="561"/>
      <c r="AC608" s="557"/>
      <c r="AD608" s="558"/>
      <c r="AE608" s="559"/>
      <c r="AF608" s="557"/>
    </row>
    <row r="609" spans="1:32" ht="15.75">
      <c r="A609" s="107" t="s">
        <v>162</v>
      </c>
      <c r="B609" s="3"/>
      <c r="C609" s="3"/>
      <c r="D609" s="32">
        <f t="shared" si="18"/>
        <v>107.00000000000001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560">
        <v>0</v>
      </c>
      <c r="AA609" s="61"/>
      <c r="AB609" s="562"/>
      <c r="AC609" s="557"/>
      <c r="AD609" s="558"/>
      <c r="AE609" s="559"/>
      <c r="AF609" s="557"/>
    </row>
    <row r="610" spans="1:32" ht="15.75">
      <c r="A610" s="107" t="s">
        <v>2201</v>
      </c>
      <c r="B610" s="3"/>
      <c r="C610" s="3"/>
      <c r="D610" s="32">
        <f t="shared" si="18"/>
        <v>166.6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560">
        <v>0</v>
      </c>
      <c r="AA610" s="61"/>
      <c r="AB610" s="562"/>
      <c r="AC610" s="557"/>
      <c r="AD610" s="558"/>
      <c r="AE610" s="559"/>
      <c r="AF610" s="557"/>
    </row>
    <row r="611" spans="1:32" ht="15.75">
      <c r="A611" s="284" t="s">
        <v>3634</v>
      </c>
      <c r="B611" s="3"/>
      <c r="C611" s="3"/>
      <c r="D611" s="32">
        <f t="shared" si="18"/>
        <v>196.7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560">
        <v>0</v>
      </c>
      <c r="AA611" s="61"/>
      <c r="AB611" s="561"/>
      <c r="AC611" s="557"/>
      <c r="AD611" s="558"/>
      <c r="AE611" s="559"/>
      <c r="AF611" s="557"/>
    </row>
    <row r="612" spans="1:32" ht="15.75">
      <c r="A612" s="107" t="s">
        <v>2720</v>
      </c>
      <c r="B612" s="3"/>
      <c r="C612" s="3"/>
      <c r="D612" s="32">
        <f t="shared" si="18"/>
        <v>233.6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560">
        <v>0</v>
      </c>
      <c r="AA612" s="61"/>
      <c r="AB612" s="562"/>
      <c r="AC612" s="557"/>
      <c r="AD612" s="558"/>
      <c r="AE612" s="559"/>
      <c r="AF612" s="557"/>
    </row>
    <row r="613" spans="1:32" ht="15.75">
      <c r="A613" s="107" t="s">
        <v>2220</v>
      </c>
      <c r="B613" s="3"/>
      <c r="C613" s="3"/>
      <c r="D613" s="32">
        <f t="shared" si="18"/>
        <v>215.79999999999998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560">
        <v>0</v>
      </c>
      <c r="AA613" s="61"/>
      <c r="AB613" s="562"/>
      <c r="AC613" s="557"/>
      <c r="AD613" s="558"/>
      <c r="AE613" s="559"/>
      <c r="AF613" s="557"/>
    </row>
    <row r="614" spans="1:32" ht="15.75">
      <c r="A614" s="107" t="s">
        <v>2712</v>
      </c>
      <c r="B614" s="3"/>
      <c r="C614" s="3"/>
      <c r="D614" s="32">
        <f t="shared" si="18"/>
        <v>120.8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560">
        <v>0</v>
      </c>
      <c r="AA614" s="61"/>
      <c r="AB614" s="562"/>
      <c r="AC614" s="557"/>
      <c r="AD614" s="558"/>
      <c r="AE614" s="559"/>
      <c r="AF614" s="557"/>
    </row>
    <row r="615" spans="1:32" ht="15.75">
      <c r="A615" s="284" t="s">
        <v>3635</v>
      </c>
      <c r="B615" s="3"/>
      <c r="C615" s="3"/>
      <c r="D615" s="32">
        <f t="shared" si="18"/>
        <v>178.9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560">
        <v>0</v>
      </c>
      <c r="AA615" s="61"/>
      <c r="AB615" s="561"/>
      <c r="AC615" s="557"/>
      <c r="AD615" s="558"/>
      <c r="AE615" s="559"/>
      <c r="AF615" s="557"/>
    </row>
    <row r="616" spans="1:32" ht="15.75">
      <c r="A616" s="107" t="s">
        <v>2200</v>
      </c>
      <c r="B616" s="3"/>
      <c r="C616" s="3"/>
      <c r="D616" s="32">
        <f t="shared" si="18"/>
        <v>104.5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560">
        <v>0</v>
      </c>
      <c r="AA616" s="61"/>
      <c r="AB616" s="562"/>
      <c r="AC616" s="557"/>
      <c r="AD616" s="558"/>
      <c r="AE616" s="559"/>
      <c r="AF616" s="557"/>
    </row>
    <row r="617" spans="1:32" ht="15.75">
      <c r="A617" s="284" t="s">
        <v>3636</v>
      </c>
      <c r="B617" s="3"/>
      <c r="C617" s="3"/>
      <c r="D617" s="32">
        <f t="shared" si="18"/>
        <v>198.1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560">
        <v>0</v>
      </c>
      <c r="AA617" s="61"/>
      <c r="AB617" s="561"/>
      <c r="AC617" s="557"/>
      <c r="AD617" s="558"/>
      <c r="AE617" s="559"/>
      <c r="AF617" s="557"/>
    </row>
    <row r="618" spans="1:32" ht="15.75">
      <c r="A618" s="107" t="s">
        <v>2734</v>
      </c>
      <c r="B618" s="3"/>
      <c r="C618" s="3"/>
      <c r="D618" s="32">
        <f t="shared" si="18"/>
        <v>419.7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560">
        <v>0</v>
      </c>
      <c r="AA618" s="61"/>
      <c r="AB618" s="562"/>
      <c r="AC618" s="557"/>
      <c r="AD618" s="558"/>
      <c r="AE618" s="559"/>
      <c r="AF618" s="557"/>
    </row>
    <row r="619" spans="1:32" ht="15.75">
      <c r="A619" s="107" t="s">
        <v>704</v>
      </c>
      <c r="B619" s="3"/>
      <c r="C619" s="3"/>
      <c r="D619" s="32">
        <f t="shared" si="18"/>
        <v>267.3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560">
        <v>0</v>
      </c>
      <c r="AA619" s="61"/>
      <c r="AB619" s="562"/>
      <c r="AC619" s="557"/>
      <c r="AD619" s="558"/>
      <c r="AE619" s="559"/>
      <c r="AF619" s="557"/>
    </row>
    <row r="620" spans="1:32" ht="15.75">
      <c r="A620" s="107" t="s">
        <v>2733</v>
      </c>
      <c r="B620" s="3"/>
      <c r="C620" s="3"/>
      <c r="D620" s="32">
        <f t="shared" si="18"/>
        <v>239.70000000000002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560">
        <v>0</v>
      </c>
      <c r="AA620" s="61"/>
      <c r="AB620" s="562"/>
      <c r="AC620" s="557"/>
      <c r="AD620" s="558"/>
      <c r="AE620" s="559"/>
      <c r="AF620" s="557"/>
    </row>
    <row r="621" spans="1:32" ht="15.75">
      <c r="A621" s="285" t="s">
        <v>2325</v>
      </c>
      <c r="B621" s="3"/>
      <c r="C621" s="3"/>
      <c r="D621" s="32">
        <f t="shared" si="18"/>
        <v>303.39999999999998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560">
        <v>0</v>
      </c>
      <c r="AA621" s="61"/>
      <c r="AB621" s="556"/>
      <c r="AC621" s="557"/>
      <c r="AD621" s="558"/>
      <c r="AE621" s="559"/>
      <c r="AF621" s="557"/>
    </row>
    <row r="622" spans="1:32" ht="15.75">
      <c r="A622" s="107" t="s">
        <v>3637</v>
      </c>
      <c r="B622" s="3"/>
      <c r="C622" s="3"/>
      <c r="D622" s="32">
        <f t="shared" si="18"/>
        <v>137.6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560">
        <v>0</v>
      </c>
      <c r="AA622" s="61"/>
      <c r="AB622" s="562"/>
      <c r="AC622" s="557"/>
      <c r="AD622" s="558"/>
      <c r="AE622" s="559"/>
      <c r="AF622" s="557"/>
    </row>
    <row r="623" spans="1:32" ht="15.75">
      <c r="A623" s="107" t="s">
        <v>2716</v>
      </c>
      <c r="B623" s="3"/>
      <c r="C623" s="3"/>
      <c r="D623" s="32">
        <f t="shared" si="18"/>
        <v>272.79999999999995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560">
        <v>0</v>
      </c>
      <c r="AA623" s="61"/>
      <c r="AB623" s="562"/>
      <c r="AC623" s="557"/>
      <c r="AD623" s="558"/>
      <c r="AE623" s="559"/>
      <c r="AF623" s="557"/>
    </row>
    <row r="624" spans="1:32" ht="15.75">
      <c r="A624" s="107" t="s">
        <v>700</v>
      </c>
      <c r="B624" s="3"/>
      <c r="C624" s="3"/>
      <c r="D624" s="32">
        <f t="shared" si="18"/>
        <v>180.7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560">
        <v>0</v>
      </c>
      <c r="AA624" s="61"/>
      <c r="AB624" s="562"/>
      <c r="AC624" s="557"/>
      <c r="AD624" s="558"/>
      <c r="AE624" s="559"/>
      <c r="AF624" s="557"/>
    </row>
    <row r="625" spans="1:32" ht="15.75">
      <c r="A625" s="284" t="s">
        <v>21</v>
      </c>
      <c r="B625" s="3"/>
      <c r="C625" s="3"/>
      <c r="D625" s="32">
        <f t="shared" si="18"/>
        <v>217.29999999999998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560">
        <v>0</v>
      </c>
      <c r="AA625" s="61"/>
      <c r="AB625" s="561"/>
      <c r="AC625" s="557"/>
      <c r="AD625" s="558"/>
      <c r="AE625" s="559"/>
      <c r="AF625" s="557"/>
    </row>
    <row r="626" spans="1:32" ht="15.75">
      <c r="A626" s="107" t="s">
        <v>141</v>
      </c>
      <c r="B626" s="3"/>
      <c r="C626" s="3"/>
      <c r="D626" s="32">
        <f t="shared" si="18"/>
        <v>99.7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560">
        <v>0</v>
      </c>
      <c r="AA626" s="61"/>
      <c r="AB626" s="562"/>
      <c r="AC626" s="557"/>
      <c r="AD626" s="558"/>
      <c r="AE626" s="559"/>
      <c r="AF626" s="557"/>
    </row>
    <row r="627" spans="1:32" ht="15.75">
      <c r="A627" s="107" t="s">
        <v>2193</v>
      </c>
      <c r="B627" s="3"/>
      <c r="C627" s="3"/>
      <c r="D627" s="32">
        <f t="shared" si="18"/>
        <v>347.40000000000003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560">
        <v>0</v>
      </c>
      <c r="AA627" s="61"/>
      <c r="AB627" s="562"/>
      <c r="AC627" s="557"/>
      <c r="AD627" s="558"/>
      <c r="AE627" s="559"/>
      <c r="AF627" s="557"/>
    </row>
    <row r="628" spans="1:32" ht="15.75">
      <c r="A628" s="285" t="s">
        <v>1667</v>
      </c>
      <c r="B628" s="3"/>
      <c r="C628" s="3"/>
      <c r="D628" s="32">
        <f t="shared" si="18"/>
        <v>166.8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560">
        <v>0</v>
      </c>
      <c r="AA628" s="61"/>
      <c r="AB628" s="556"/>
      <c r="AC628" s="557"/>
      <c r="AD628" s="558"/>
      <c r="AE628" s="559"/>
      <c r="AF628" s="557"/>
    </row>
    <row r="629" spans="1:32" ht="15.75">
      <c r="A629" s="284" t="s">
        <v>3638</v>
      </c>
      <c r="B629" s="3"/>
      <c r="C629" s="3"/>
      <c r="D629" s="32">
        <f t="shared" ref="D629:D660" si="19">SUM(E629:DZ629)</f>
        <v>244.6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560">
        <v>0</v>
      </c>
      <c r="AA629" s="61"/>
      <c r="AB629" s="561"/>
      <c r="AC629" s="557"/>
      <c r="AD629" s="558"/>
      <c r="AE629" s="559"/>
      <c r="AF629" s="557"/>
    </row>
    <row r="630" spans="1:32" ht="15.75">
      <c r="A630" s="107" t="s">
        <v>2727</v>
      </c>
      <c r="B630" s="3"/>
      <c r="C630" s="3"/>
      <c r="D630" s="32">
        <f t="shared" si="19"/>
        <v>252.1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560">
        <v>0</v>
      </c>
      <c r="AA630" s="61"/>
      <c r="AB630" s="562"/>
      <c r="AC630" s="557"/>
      <c r="AD630" s="558"/>
      <c r="AE630" s="559"/>
      <c r="AF630" s="557"/>
    </row>
    <row r="631" spans="1:32" ht="15.75">
      <c r="A631" s="107" t="s">
        <v>2203</v>
      </c>
      <c r="B631" s="3"/>
      <c r="C631" s="3"/>
      <c r="D631" s="32">
        <f t="shared" si="19"/>
        <v>249.85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560">
        <v>0</v>
      </c>
      <c r="AA631" s="61"/>
      <c r="AB631" s="562"/>
      <c r="AC631" s="557"/>
      <c r="AD631" s="558"/>
      <c r="AE631" s="559"/>
      <c r="AF631" s="557"/>
    </row>
    <row r="632" spans="1:32" ht="15.75">
      <c r="A632" s="285" t="s">
        <v>1668</v>
      </c>
      <c r="B632" s="3"/>
      <c r="C632" s="3"/>
      <c r="D632" s="32">
        <f t="shared" si="19"/>
        <v>39.4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560">
        <v>0</v>
      </c>
      <c r="AA632" s="61"/>
      <c r="AB632" s="556"/>
      <c r="AC632" s="557"/>
      <c r="AD632" s="558"/>
      <c r="AE632" s="559"/>
      <c r="AF632" s="557"/>
    </row>
    <row r="633" spans="1:32" ht="15.75">
      <c r="A633" s="284" t="s">
        <v>3639</v>
      </c>
      <c r="B633" s="3"/>
      <c r="C633" s="3"/>
      <c r="D633" s="32">
        <f t="shared" si="19"/>
        <v>144.6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560">
        <v>0</v>
      </c>
      <c r="AA633" s="61"/>
      <c r="AB633" s="561"/>
      <c r="AC633" s="557"/>
      <c r="AD633" s="558"/>
      <c r="AE633" s="559"/>
      <c r="AF633" s="557"/>
    </row>
    <row r="634" spans="1:32" ht="15.75">
      <c r="A634" s="284" t="s">
        <v>3640</v>
      </c>
      <c r="B634" s="3"/>
      <c r="C634" s="3"/>
      <c r="D634" s="32">
        <f t="shared" si="19"/>
        <v>186.70000000000002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560">
        <v>0</v>
      </c>
      <c r="AA634" s="61"/>
      <c r="AB634" s="561"/>
      <c r="AC634" s="557"/>
      <c r="AD634" s="558"/>
      <c r="AE634" s="559"/>
      <c r="AF634" s="557"/>
    </row>
    <row r="635" spans="1:32" ht="15.75">
      <c r="A635" s="107" t="s">
        <v>667</v>
      </c>
      <c r="B635" s="3"/>
      <c r="C635" s="3"/>
      <c r="D635" s="32">
        <f t="shared" si="19"/>
        <v>195.4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560">
        <v>0</v>
      </c>
      <c r="AA635" s="61"/>
      <c r="AB635" s="562"/>
      <c r="AC635" s="557"/>
      <c r="AD635" s="558"/>
      <c r="AE635" s="559"/>
      <c r="AF635" s="557"/>
    </row>
    <row r="636" spans="1:32" ht="15.75">
      <c r="A636" s="107" t="s">
        <v>2202</v>
      </c>
      <c r="B636" s="3"/>
      <c r="C636" s="3"/>
      <c r="D636" s="32">
        <f t="shared" si="19"/>
        <v>204.05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560">
        <v>0</v>
      </c>
      <c r="AA636" s="61"/>
      <c r="AB636" s="562"/>
      <c r="AC636" s="557"/>
      <c r="AD636" s="558"/>
      <c r="AE636" s="559"/>
      <c r="AF636" s="557"/>
    </row>
    <row r="637" spans="1:32" ht="15.75">
      <c r="A637" s="107" t="s">
        <v>2209</v>
      </c>
      <c r="B637" s="3"/>
      <c r="C637" s="3"/>
      <c r="D637" s="32">
        <f t="shared" si="19"/>
        <v>187.1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560">
        <v>0</v>
      </c>
      <c r="AA637" s="61"/>
      <c r="AB637" s="562"/>
      <c r="AC637" s="557"/>
      <c r="AD637" s="558"/>
      <c r="AE637" s="559"/>
      <c r="AF637" s="557"/>
    </row>
    <row r="638" spans="1:32" ht="15.75">
      <c r="A638" s="107" t="s">
        <v>668</v>
      </c>
      <c r="B638" s="3"/>
      <c r="C638" s="3"/>
      <c r="D638" s="32">
        <f t="shared" si="19"/>
        <v>302.59999999999997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560">
        <v>0</v>
      </c>
      <c r="AA638" s="61"/>
      <c r="AB638" s="562"/>
      <c r="AC638" s="557"/>
      <c r="AD638" s="558"/>
      <c r="AE638" s="559"/>
      <c r="AF638" s="557"/>
    </row>
    <row r="639" spans="1:32" ht="15.75">
      <c r="A639" s="107" t="s">
        <v>3641</v>
      </c>
      <c r="B639" s="3"/>
      <c r="C639" s="3"/>
      <c r="D639" s="32">
        <f t="shared" si="19"/>
        <v>170.40000000000003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560">
        <v>0</v>
      </c>
      <c r="AA639" s="61"/>
      <c r="AB639" s="562"/>
      <c r="AC639" s="557"/>
      <c r="AD639" s="558"/>
      <c r="AE639" s="559"/>
      <c r="AF639" s="557"/>
    </row>
    <row r="640" spans="1:32" ht="15.75">
      <c r="A640" s="285" t="s">
        <v>23</v>
      </c>
      <c r="B640" s="3"/>
      <c r="C640" s="3"/>
      <c r="D640" s="32">
        <f t="shared" si="19"/>
        <v>249.5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560">
        <v>0</v>
      </c>
      <c r="AA640" s="61"/>
      <c r="AB640" s="556"/>
      <c r="AC640" s="557"/>
      <c r="AD640" s="558"/>
      <c r="AE640" s="559"/>
      <c r="AF640" s="557"/>
    </row>
    <row r="641" spans="1:32" ht="15.75">
      <c r="A641" s="285" t="s">
        <v>25</v>
      </c>
      <c r="B641" s="3"/>
      <c r="C641" s="3"/>
      <c r="D641" s="32">
        <f t="shared" si="19"/>
        <v>206.5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560">
        <v>0</v>
      </c>
      <c r="AA641" s="61"/>
      <c r="AB641" s="556"/>
      <c r="AC641" s="557"/>
      <c r="AD641" s="558"/>
      <c r="AE641" s="559"/>
      <c r="AF641" s="557"/>
    </row>
    <row r="642" spans="1:32" ht="15.75">
      <c r="A642" s="107" t="s">
        <v>2713</v>
      </c>
      <c r="B642" s="3"/>
      <c r="C642" s="3"/>
      <c r="D642" s="32">
        <f t="shared" si="19"/>
        <v>175.3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560">
        <v>0</v>
      </c>
      <c r="AA642" s="61"/>
      <c r="AB642" s="562"/>
      <c r="AC642" s="557"/>
      <c r="AD642" s="558"/>
      <c r="AE642" s="559"/>
      <c r="AF642" s="557"/>
    </row>
    <row r="643" spans="1:32" ht="15.75">
      <c r="A643" s="106" t="s">
        <v>1343</v>
      </c>
      <c r="B643" s="3"/>
      <c r="C643" s="3"/>
      <c r="D643" s="32">
        <f t="shared" si="19"/>
        <v>156.89999999999998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560">
        <v>0</v>
      </c>
      <c r="AA643" s="61"/>
      <c r="AB643" s="504"/>
      <c r="AC643" s="557"/>
      <c r="AD643" s="558"/>
      <c r="AE643" s="559"/>
      <c r="AF643" s="557"/>
    </row>
    <row r="644" spans="1:32" ht="15.75">
      <c r="A644" s="106" t="s">
        <v>1345</v>
      </c>
      <c r="B644" s="3"/>
      <c r="C644" s="3"/>
      <c r="D644" s="32">
        <f t="shared" si="19"/>
        <v>253.39999999999998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560">
        <v>0</v>
      </c>
      <c r="AA644" s="61"/>
      <c r="AB644" s="504"/>
      <c r="AC644" s="557"/>
      <c r="AD644" s="558"/>
      <c r="AE644" s="559"/>
      <c r="AF644" s="557"/>
    </row>
    <row r="645" spans="1:32" ht="15.75">
      <c r="A645" s="107" t="s">
        <v>2714</v>
      </c>
      <c r="B645" s="3"/>
      <c r="C645" s="3"/>
      <c r="D645" s="32">
        <f t="shared" si="19"/>
        <v>285.2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560">
        <v>0</v>
      </c>
      <c r="AA645" s="61"/>
      <c r="AB645" s="562"/>
      <c r="AC645" s="557"/>
      <c r="AD645" s="558"/>
      <c r="AE645" s="559"/>
      <c r="AF645" s="557"/>
    </row>
    <row r="646" spans="1:32" ht="15.75">
      <c r="A646" s="284" t="s">
        <v>3642</v>
      </c>
      <c r="B646" s="3"/>
      <c r="C646" s="3"/>
      <c r="D646" s="32">
        <f t="shared" si="19"/>
        <v>236.20000000000002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560">
        <v>0</v>
      </c>
      <c r="AA646" s="61"/>
      <c r="AB646" s="561"/>
      <c r="AC646" s="557"/>
      <c r="AD646" s="558"/>
      <c r="AE646" s="559"/>
      <c r="AF646" s="557"/>
    </row>
    <row r="647" spans="1:32" ht="15.75">
      <c r="A647" s="284" t="s">
        <v>3643</v>
      </c>
      <c r="B647" s="3"/>
      <c r="C647" s="3"/>
      <c r="D647" s="32">
        <f t="shared" si="19"/>
        <v>224.29999999999998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560">
        <v>0</v>
      </c>
      <c r="AA647" s="61"/>
      <c r="AB647" s="561"/>
      <c r="AC647" s="557"/>
      <c r="AD647" s="558"/>
      <c r="AE647" s="559"/>
      <c r="AF647" s="557"/>
    </row>
    <row r="648" spans="1:32" ht="15.75">
      <c r="A648" s="107" t="s">
        <v>2198</v>
      </c>
      <c r="B648" s="3"/>
      <c r="C648" s="3"/>
      <c r="D648" s="32">
        <f t="shared" si="19"/>
        <v>99.399999999999991</v>
      </c>
      <c r="E648" s="9">
        <v>0</v>
      </c>
      <c r="F648" s="9">
        <v>0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560">
        <v>0</v>
      </c>
      <c r="AA648" s="61"/>
      <c r="AB648" s="562"/>
      <c r="AC648" s="557"/>
      <c r="AD648" s="558"/>
      <c r="AE648" s="559"/>
      <c r="AF648" s="557"/>
    </row>
    <row r="649" spans="1:32" ht="15.75">
      <c r="A649" s="107" t="s">
        <v>651</v>
      </c>
      <c r="B649" s="3"/>
      <c r="C649" s="3"/>
      <c r="D649" s="32">
        <f t="shared" si="19"/>
        <v>143.89999999999998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560">
        <v>0</v>
      </c>
      <c r="AA649" s="61"/>
      <c r="AB649" s="562"/>
      <c r="AC649" s="557"/>
      <c r="AD649" s="558"/>
      <c r="AE649" s="559"/>
      <c r="AF649" s="557"/>
    </row>
    <row r="650" spans="1:32" ht="15.75">
      <c r="A650" s="107" t="s">
        <v>682</v>
      </c>
      <c r="B650" s="3"/>
      <c r="C650" s="3"/>
      <c r="D650" s="32">
        <f t="shared" si="19"/>
        <v>164.5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560">
        <v>0</v>
      </c>
      <c r="AA650" s="61"/>
      <c r="AB650" s="562"/>
      <c r="AC650" s="557"/>
      <c r="AD650" s="558"/>
      <c r="AE650" s="559"/>
      <c r="AF650" s="557"/>
    </row>
    <row r="651" spans="1:32" ht="15.75">
      <c r="A651" s="107" t="s">
        <v>2709</v>
      </c>
      <c r="B651" s="3"/>
      <c r="C651" s="3"/>
      <c r="D651" s="32">
        <f t="shared" si="19"/>
        <v>214.8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560">
        <v>0</v>
      </c>
      <c r="AA651" s="61"/>
      <c r="AB651" s="562"/>
      <c r="AC651" s="557"/>
      <c r="AD651" s="558"/>
      <c r="AE651" s="559"/>
      <c r="AF651" s="557"/>
    </row>
    <row r="652" spans="1:32" ht="15.75">
      <c r="A652" s="107" t="s">
        <v>2735</v>
      </c>
      <c r="B652" s="3"/>
      <c r="C652" s="3"/>
      <c r="D652" s="32">
        <f t="shared" si="19"/>
        <v>290.40000000000003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560">
        <v>0</v>
      </c>
      <c r="AA652" s="61"/>
      <c r="AB652" s="562"/>
      <c r="AC652" s="557"/>
      <c r="AD652" s="558"/>
      <c r="AE652" s="559"/>
      <c r="AF652" s="557"/>
    </row>
    <row r="653" spans="1:32" ht="15.75">
      <c r="A653" s="284" t="s">
        <v>3644</v>
      </c>
      <c r="B653" s="3"/>
      <c r="C653" s="3"/>
      <c r="D653" s="32">
        <f t="shared" si="19"/>
        <v>156.6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560">
        <v>0</v>
      </c>
      <c r="AA653" s="61"/>
      <c r="AB653" s="561"/>
      <c r="AC653" s="557"/>
      <c r="AD653" s="558"/>
      <c r="AE653" s="559"/>
      <c r="AF653" s="557"/>
    </row>
    <row r="654" spans="1:32" ht="15.75">
      <c r="A654" s="284" t="s">
        <v>3645</v>
      </c>
      <c r="B654" s="3"/>
      <c r="C654" s="3"/>
      <c r="D654" s="32">
        <f t="shared" si="19"/>
        <v>250.5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560">
        <v>0</v>
      </c>
      <c r="AA654" s="61"/>
      <c r="AB654" s="561"/>
      <c r="AC654" s="557"/>
      <c r="AD654" s="558"/>
      <c r="AE654" s="559"/>
      <c r="AF654" s="557"/>
    </row>
    <row r="655" spans="1:32" ht="15.75">
      <c r="A655" s="107" t="s">
        <v>154</v>
      </c>
      <c r="B655" s="3"/>
      <c r="C655" s="3"/>
      <c r="D655" s="32">
        <f t="shared" si="19"/>
        <v>215.25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560">
        <v>0</v>
      </c>
      <c r="AA655" s="61"/>
      <c r="AB655" s="562"/>
      <c r="AC655" s="557"/>
      <c r="AD655" s="558"/>
      <c r="AE655" s="559"/>
      <c r="AF655" s="557"/>
    </row>
    <row r="656" spans="1:32" ht="15.75">
      <c r="A656" s="107" t="s">
        <v>2210</v>
      </c>
      <c r="B656" s="3"/>
      <c r="C656" s="3"/>
      <c r="D656" s="32">
        <f t="shared" si="19"/>
        <v>289.35000000000002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560">
        <v>0</v>
      </c>
      <c r="AA656" s="61"/>
      <c r="AB656" s="562"/>
      <c r="AC656" s="557"/>
      <c r="AD656" s="558"/>
      <c r="AE656" s="559"/>
      <c r="AF656" s="557"/>
    </row>
    <row r="657" spans="1:32" ht="15.75">
      <c r="A657" s="107" t="s">
        <v>669</v>
      </c>
      <c r="B657" s="3"/>
      <c r="C657" s="3"/>
      <c r="D657" s="32">
        <f t="shared" si="19"/>
        <v>167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560">
        <v>0</v>
      </c>
      <c r="AA657" s="61"/>
      <c r="AB657" s="562"/>
      <c r="AC657" s="557"/>
      <c r="AD657" s="558"/>
      <c r="AE657" s="559"/>
      <c r="AF657" s="557"/>
    </row>
    <row r="658" spans="1:32" ht="15.75">
      <c r="A658" s="107" t="s">
        <v>2724</v>
      </c>
      <c r="B658" s="3"/>
      <c r="C658" s="3"/>
      <c r="D658" s="32">
        <f t="shared" si="19"/>
        <v>163.6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560">
        <v>0</v>
      </c>
      <c r="AA658" s="61"/>
      <c r="AB658" s="562"/>
      <c r="AC658" s="557"/>
      <c r="AD658" s="558"/>
      <c r="AE658" s="559"/>
      <c r="AF658" s="557"/>
    </row>
    <row r="659" spans="1:32" ht="15.75">
      <c r="A659" s="284" t="s">
        <v>142</v>
      </c>
      <c r="B659" s="3"/>
      <c r="C659" s="3"/>
      <c r="D659" s="32">
        <f t="shared" si="19"/>
        <v>133.9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560">
        <v>0</v>
      </c>
      <c r="AA659" s="61"/>
      <c r="AB659" s="561"/>
      <c r="AC659" s="557"/>
      <c r="AD659" s="558"/>
      <c r="AE659" s="559"/>
      <c r="AF659" s="557"/>
    </row>
    <row r="660" spans="1:32" ht="15.75">
      <c r="A660" s="106" t="s">
        <v>1349</v>
      </c>
      <c r="B660" s="3"/>
      <c r="C660" s="3"/>
      <c r="D660" s="32">
        <f t="shared" si="19"/>
        <v>240.60000000000002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560">
        <v>0</v>
      </c>
      <c r="AA660" s="61"/>
      <c r="AB660" s="504"/>
      <c r="AC660" s="557"/>
      <c r="AD660" s="558"/>
      <c r="AE660" s="559"/>
      <c r="AF660" s="557"/>
    </row>
    <row r="661" spans="1:32" ht="15.75">
      <c r="A661" s="107" t="s">
        <v>683</v>
      </c>
      <c r="B661" s="3"/>
      <c r="C661" s="3"/>
      <c r="D661" s="32">
        <f t="shared" ref="D661:D700" si="20">SUM(E661:DZ661)</f>
        <v>133.70000000000002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560">
        <v>0</v>
      </c>
      <c r="AA661" s="61"/>
      <c r="AB661" s="562"/>
      <c r="AC661" s="557"/>
      <c r="AD661" s="558"/>
      <c r="AE661" s="559"/>
      <c r="AF661" s="557"/>
    </row>
    <row r="662" spans="1:32" ht="15.75">
      <c r="A662" s="107" t="s">
        <v>2725</v>
      </c>
      <c r="B662" s="3"/>
      <c r="C662" s="3"/>
      <c r="D662" s="32">
        <f t="shared" si="20"/>
        <v>288.19999999999993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560">
        <v>0</v>
      </c>
      <c r="AA662" s="61"/>
      <c r="AB662" s="562"/>
      <c r="AC662" s="557"/>
      <c r="AD662" s="558"/>
      <c r="AE662" s="559"/>
      <c r="AF662" s="557"/>
    </row>
    <row r="663" spans="1:32" ht="15.75">
      <c r="A663" s="284" t="s">
        <v>3646</v>
      </c>
      <c r="B663" s="3"/>
      <c r="C663" s="3"/>
      <c r="D663" s="32">
        <f t="shared" si="20"/>
        <v>95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560">
        <v>0</v>
      </c>
      <c r="AA663" s="61"/>
      <c r="AB663" s="561"/>
      <c r="AC663" s="557"/>
      <c r="AD663" s="558"/>
      <c r="AE663" s="559"/>
      <c r="AF663" s="557"/>
    </row>
    <row r="664" spans="1:32" ht="15.75">
      <c r="A664" s="285" t="s">
        <v>1690</v>
      </c>
      <c r="B664" s="3"/>
      <c r="C664" s="3"/>
      <c r="D664" s="32">
        <f t="shared" si="20"/>
        <v>141.39999999999998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560">
        <v>0</v>
      </c>
      <c r="AA664" s="61"/>
      <c r="AB664" s="556"/>
      <c r="AC664" s="557"/>
      <c r="AD664" s="558"/>
      <c r="AE664" s="559"/>
      <c r="AF664" s="557"/>
    </row>
    <row r="665" spans="1:32" ht="15.75">
      <c r="A665" s="107" t="s">
        <v>654</v>
      </c>
      <c r="B665" s="3"/>
      <c r="C665" s="3"/>
      <c r="D665" s="32">
        <f t="shared" si="20"/>
        <v>165.2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560">
        <v>0</v>
      </c>
      <c r="AA665" s="61"/>
      <c r="AB665" s="562"/>
      <c r="AC665" s="557"/>
      <c r="AD665" s="558"/>
      <c r="AE665" s="559"/>
      <c r="AF665" s="557"/>
    </row>
    <row r="666" spans="1:32" ht="15.75">
      <c r="A666" s="107" t="s">
        <v>653</v>
      </c>
      <c r="B666" s="3"/>
      <c r="C666" s="3"/>
      <c r="D666" s="32">
        <f t="shared" si="20"/>
        <v>121.3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560">
        <v>0</v>
      </c>
      <c r="AA666" s="61"/>
      <c r="AB666" s="562"/>
      <c r="AC666" s="557"/>
      <c r="AD666" s="558"/>
      <c r="AE666" s="559"/>
      <c r="AF666" s="557"/>
    </row>
    <row r="667" spans="1:32" ht="15.75">
      <c r="A667" s="285" t="s">
        <v>1753</v>
      </c>
      <c r="B667" s="3"/>
      <c r="C667" s="3"/>
      <c r="D667" s="32">
        <f t="shared" si="20"/>
        <v>120.2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560">
        <v>0</v>
      </c>
      <c r="AA667" s="61"/>
      <c r="AB667" s="556"/>
      <c r="AC667" s="557"/>
      <c r="AD667" s="558"/>
      <c r="AE667" s="559"/>
      <c r="AF667" s="557"/>
    </row>
    <row r="668" spans="1:32" ht="15.75">
      <c r="A668" s="107" t="s">
        <v>638</v>
      </c>
      <c r="B668" s="3"/>
      <c r="C668" s="3"/>
      <c r="D668" s="32">
        <f t="shared" si="20"/>
        <v>247.09999999999997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560">
        <v>0</v>
      </c>
      <c r="AA668" s="61"/>
      <c r="AB668" s="562"/>
      <c r="AC668" s="557"/>
      <c r="AD668" s="558"/>
      <c r="AE668" s="559"/>
      <c r="AF668" s="557"/>
    </row>
    <row r="669" spans="1:32" ht="15.75">
      <c r="A669" s="285" t="s">
        <v>1649</v>
      </c>
      <c r="B669" s="3"/>
      <c r="C669" s="3"/>
      <c r="D669" s="32">
        <f t="shared" si="20"/>
        <v>43.4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560">
        <v>0</v>
      </c>
      <c r="AA669" s="61"/>
      <c r="AB669" s="556"/>
      <c r="AC669" s="557"/>
      <c r="AD669" s="558"/>
      <c r="AE669" s="559"/>
      <c r="AF669" s="557"/>
    </row>
    <row r="670" spans="1:32" ht="15.75">
      <c r="A670" s="107" t="s">
        <v>2715</v>
      </c>
      <c r="B670" s="3"/>
      <c r="C670" s="3"/>
      <c r="D670" s="32">
        <f t="shared" si="20"/>
        <v>144.19999999999999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560">
        <v>0</v>
      </c>
      <c r="AA670" s="61"/>
      <c r="AB670" s="562"/>
      <c r="AC670" s="557"/>
      <c r="AD670" s="558"/>
      <c r="AE670" s="559"/>
      <c r="AF670" s="557"/>
    </row>
    <row r="671" spans="1:32" ht="15.75">
      <c r="A671" s="107" t="s">
        <v>2833</v>
      </c>
      <c r="B671" s="3"/>
      <c r="C671" s="3"/>
      <c r="D671" s="32">
        <f t="shared" si="20"/>
        <v>135.1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560">
        <v>0</v>
      </c>
      <c r="AA671" s="61"/>
      <c r="AB671" s="562"/>
      <c r="AC671" s="557"/>
      <c r="AD671" s="558"/>
      <c r="AE671" s="559"/>
      <c r="AF671" s="557"/>
    </row>
    <row r="672" spans="1:32" ht="15.75">
      <c r="A672" s="284" t="s">
        <v>3647</v>
      </c>
      <c r="B672" s="3"/>
      <c r="C672" s="3"/>
      <c r="D672" s="32">
        <f t="shared" si="20"/>
        <v>56.4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560">
        <v>0</v>
      </c>
      <c r="AA672" s="61"/>
      <c r="AB672" s="561"/>
      <c r="AC672" s="557"/>
      <c r="AD672" s="558"/>
      <c r="AE672" s="559"/>
      <c r="AF672" s="557"/>
    </row>
    <row r="673" spans="1:32" ht="15.75">
      <c r="A673" s="284" t="s">
        <v>3648</v>
      </c>
      <c r="B673" s="3"/>
      <c r="C673" s="3"/>
      <c r="D673" s="32">
        <f t="shared" si="20"/>
        <v>102.5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560">
        <v>0</v>
      </c>
      <c r="AA673" s="61"/>
      <c r="AB673" s="561"/>
      <c r="AC673" s="557"/>
      <c r="AD673" s="558"/>
      <c r="AE673" s="559"/>
      <c r="AF673" s="557"/>
    </row>
    <row r="674" spans="1:32" ht="15.75">
      <c r="A674" s="285" t="s">
        <v>31</v>
      </c>
      <c r="B674" s="3"/>
      <c r="C674" s="3"/>
      <c r="D674" s="32">
        <f t="shared" si="20"/>
        <v>56.1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560">
        <v>0</v>
      </c>
      <c r="AA674" s="61"/>
      <c r="AB674" s="556"/>
      <c r="AC674" s="557"/>
      <c r="AD674" s="558"/>
      <c r="AE674" s="559"/>
      <c r="AF674" s="557"/>
    </row>
    <row r="675" spans="1:32" ht="15.75">
      <c r="A675" s="107" t="s">
        <v>2719</v>
      </c>
      <c r="B675" s="3"/>
      <c r="C675" s="3"/>
      <c r="D675" s="32">
        <f t="shared" si="20"/>
        <v>282.90000000000003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560">
        <v>5.2</v>
      </c>
      <c r="AA675" s="61"/>
      <c r="AB675" s="562"/>
      <c r="AC675" s="557"/>
      <c r="AD675" s="558"/>
      <c r="AE675" s="559"/>
      <c r="AF675" s="557"/>
    </row>
    <row r="676" spans="1:32" ht="15.75">
      <c r="A676" s="107" t="s">
        <v>694</v>
      </c>
      <c r="B676" s="3"/>
      <c r="C676" s="3"/>
      <c r="D676" s="32">
        <f t="shared" si="20"/>
        <v>400.9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560">
        <v>0</v>
      </c>
      <c r="AA676" s="61"/>
      <c r="AB676" s="562"/>
      <c r="AC676" s="557"/>
      <c r="AD676" s="558"/>
      <c r="AE676" s="559"/>
      <c r="AF676" s="557"/>
    </row>
    <row r="677" spans="1:32" ht="15.75">
      <c r="A677" s="284" t="s">
        <v>3649</v>
      </c>
      <c r="B677" s="3"/>
      <c r="C677" s="3"/>
      <c r="D677" s="32">
        <f t="shared" si="20"/>
        <v>166.4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560">
        <v>6</v>
      </c>
      <c r="AA677" s="61"/>
      <c r="AB677" s="561"/>
      <c r="AC677" s="557"/>
      <c r="AD677" s="558"/>
      <c r="AE677" s="559"/>
      <c r="AF677" s="557"/>
    </row>
    <row r="678" spans="1:32" ht="15.75">
      <c r="A678" s="107" t="s">
        <v>3689</v>
      </c>
      <c r="B678" s="3"/>
      <c r="C678" s="3"/>
      <c r="D678" s="32">
        <f t="shared" si="20"/>
        <v>165.80000000000004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560">
        <v>0</v>
      </c>
      <c r="AA678" s="61"/>
      <c r="AB678" s="562"/>
      <c r="AC678" s="557"/>
      <c r="AD678" s="558"/>
      <c r="AE678" s="559"/>
      <c r="AF678" s="557"/>
    </row>
    <row r="679" spans="1:32" ht="15.75">
      <c r="A679" s="107" t="s">
        <v>686</v>
      </c>
      <c r="B679" s="3"/>
      <c r="C679" s="3"/>
      <c r="D679" s="32">
        <f t="shared" si="20"/>
        <v>94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560">
        <v>0</v>
      </c>
      <c r="AA679" s="61"/>
      <c r="AB679" s="562"/>
      <c r="AC679" s="557"/>
      <c r="AD679" s="558"/>
      <c r="AE679" s="559"/>
      <c r="AF679" s="557"/>
    </row>
    <row r="680" spans="1:32" ht="15.75">
      <c r="A680" s="285" t="s">
        <v>33</v>
      </c>
      <c r="B680" s="3"/>
      <c r="C680" s="3"/>
      <c r="D680" s="32">
        <f t="shared" si="20"/>
        <v>169.20000000000002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560">
        <v>0</v>
      </c>
      <c r="AA680" s="61"/>
      <c r="AB680" s="556"/>
      <c r="AC680" s="557"/>
      <c r="AD680" s="558"/>
      <c r="AE680" s="559"/>
      <c r="AF680" s="557"/>
    </row>
    <row r="681" spans="1:32" ht="15.75">
      <c r="A681" s="285" t="s">
        <v>37</v>
      </c>
      <c r="B681" s="3"/>
      <c r="C681" s="3"/>
      <c r="D681" s="32">
        <f t="shared" si="20"/>
        <v>246.85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560">
        <v>0</v>
      </c>
      <c r="AA681" s="61"/>
      <c r="AB681" s="556"/>
      <c r="AC681" s="557"/>
      <c r="AD681" s="558"/>
      <c r="AE681" s="559"/>
      <c r="AF681" s="557"/>
    </row>
    <row r="682" spans="1:32" ht="15.75">
      <c r="A682" s="284" t="s">
        <v>143</v>
      </c>
      <c r="B682" s="3"/>
      <c r="C682" s="3"/>
      <c r="D682" s="32">
        <f t="shared" si="20"/>
        <v>249.79999999999998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560">
        <v>0</v>
      </c>
      <c r="AA682" s="61"/>
      <c r="AB682" s="561"/>
      <c r="AC682" s="557"/>
      <c r="AD682" s="558"/>
      <c r="AE682" s="559"/>
      <c r="AF682" s="557"/>
    </row>
    <row r="683" spans="1:32" ht="15.75">
      <c r="A683" s="284" t="s">
        <v>3650</v>
      </c>
      <c r="B683" s="3"/>
      <c r="C683" s="3"/>
      <c r="D683" s="32">
        <f t="shared" si="20"/>
        <v>211.4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560">
        <v>0</v>
      </c>
      <c r="AA683" s="61"/>
      <c r="AB683" s="561"/>
      <c r="AC683" s="557"/>
      <c r="AD683" s="558"/>
      <c r="AE683" s="559"/>
      <c r="AF683" s="557"/>
    </row>
    <row r="684" spans="1:32" ht="15.75">
      <c r="A684" s="107" t="s">
        <v>2722</v>
      </c>
      <c r="B684" s="3"/>
      <c r="C684" s="3"/>
      <c r="D684" s="32">
        <f t="shared" si="20"/>
        <v>115.7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560">
        <v>0</v>
      </c>
      <c r="AA684" s="61"/>
      <c r="AB684" s="562"/>
      <c r="AC684" s="557"/>
      <c r="AD684" s="558"/>
      <c r="AE684" s="559"/>
      <c r="AF684" s="557"/>
    </row>
    <row r="685" spans="1:32" ht="15.75">
      <c r="A685" s="106" t="s">
        <v>1351</v>
      </c>
      <c r="B685" s="3"/>
      <c r="C685" s="3"/>
      <c r="D685" s="32">
        <f t="shared" si="20"/>
        <v>236.3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560">
        <v>0</v>
      </c>
      <c r="AA685" s="61"/>
      <c r="AB685" s="504"/>
      <c r="AC685" s="557"/>
      <c r="AD685" s="558"/>
      <c r="AE685" s="559"/>
      <c r="AF685" s="557"/>
    </row>
    <row r="686" spans="1:32" ht="15.75">
      <c r="A686" s="107" t="s">
        <v>2723</v>
      </c>
      <c r="B686" s="3"/>
      <c r="C686" s="3"/>
      <c r="D686" s="32">
        <f t="shared" si="20"/>
        <v>180.19999999999996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560">
        <v>0</v>
      </c>
      <c r="AA686" s="61"/>
      <c r="AB686" s="562"/>
      <c r="AC686" s="557"/>
      <c r="AD686" s="558"/>
      <c r="AE686" s="559"/>
      <c r="AF686" s="557"/>
    </row>
    <row r="687" spans="1:32" ht="15.75">
      <c r="A687" s="284" t="s">
        <v>3651</v>
      </c>
      <c r="B687" s="3"/>
      <c r="C687" s="3"/>
      <c r="D687" s="32">
        <f t="shared" si="20"/>
        <v>159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560">
        <v>0</v>
      </c>
      <c r="AA687" s="61"/>
      <c r="AB687" s="561"/>
      <c r="AC687" s="557"/>
      <c r="AD687" s="558"/>
      <c r="AE687" s="559"/>
      <c r="AF687" s="557"/>
    </row>
    <row r="688" spans="1:32" ht="15.75">
      <c r="A688" s="107" t="s">
        <v>2728</v>
      </c>
      <c r="B688" s="3"/>
      <c r="C688" s="3"/>
      <c r="D688" s="32">
        <f t="shared" si="20"/>
        <v>109.3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560">
        <v>0</v>
      </c>
      <c r="AA688" s="61"/>
      <c r="AB688" s="562"/>
      <c r="AC688" s="557"/>
      <c r="AD688" s="558"/>
      <c r="AE688" s="559"/>
      <c r="AF688" s="557"/>
    </row>
    <row r="689" spans="1:32" ht="15.75">
      <c r="A689" s="285" t="s">
        <v>1671</v>
      </c>
      <c r="B689" s="3"/>
      <c r="C689" s="3"/>
      <c r="D689" s="32">
        <f t="shared" si="20"/>
        <v>175.5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560">
        <v>0</v>
      </c>
      <c r="AA689" s="61"/>
      <c r="AB689" s="556"/>
      <c r="AC689" s="557"/>
      <c r="AD689" s="558"/>
      <c r="AE689" s="559"/>
      <c r="AF689" s="557"/>
    </row>
    <row r="690" spans="1:32" ht="15.75">
      <c r="A690" s="107" t="s">
        <v>180</v>
      </c>
      <c r="B690" s="3"/>
      <c r="C690" s="3"/>
      <c r="D690" s="32">
        <f t="shared" si="20"/>
        <v>231.49999999999997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560">
        <v>0</v>
      </c>
      <c r="AA690" s="61"/>
      <c r="AB690" s="562"/>
      <c r="AC690" s="557"/>
      <c r="AD690" s="558"/>
      <c r="AE690" s="559"/>
      <c r="AF690" s="557"/>
    </row>
    <row r="691" spans="1:32" ht="15.75">
      <c r="A691" s="107" t="s">
        <v>2711</v>
      </c>
      <c r="B691" s="3"/>
      <c r="C691" s="3"/>
      <c r="D691" s="32">
        <f t="shared" si="20"/>
        <v>326.3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560">
        <v>0</v>
      </c>
      <c r="AA691" s="61"/>
      <c r="AB691" s="562"/>
      <c r="AC691" s="557"/>
      <c r="AD691" s="558"/>
      <c r="AE691" s="559"/>
      <c r="AF691" s="557"/>
    </row>
    <row r="692" spans="1:32" ht="15.75">
      <c r="A692" s="107" t="s">
        <v>2217</v>
      </c>
      <c r="B692" s="3"/>
      <c r="C692" s="3"/>
      <c r="D692" s="32">
        <f t="shared" si="20"/>
        <v>66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560">
        <v>0</v>
      </c>
      <c r="AA692" s="61"/>
      <c r="AB692" s="562"/>
      <c r="AC692" s="557"/>
      <c r="AD692" s="558"/>
      <c r="AE692" s="559"/>
      <c r="AF692" s="557"/>
    </row>
    <row r="693" spans="1:32" ht="15.75">
      <c r="A693" s="107" t="s">
        <v>2730</v>
      </c>
      <c r="B693" s="3"/>
      <c r="C693" s="3"/>
      <c r="D693" s="32">
        <f t="shared" si="20"/>
        <v>255.99999999999997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560">
        <v>0</v>
      </c>
      <c r="AA693" s="61"/>
      <c r="AB693" s="562"/>
      <c r="AC693" s="557"/>
      <c r="AD693" s="558"/>
      <c r="AE693" s="559"/>
      <c r="AF693" s="557"/>
    </row>
    <row r="694" spans="1:32" ht="15.75">
      <c r="A694" s="107" t="s">
        <v>155</v>
      </c>
      <c r="B694" s="3"/>
      <c r="C694" s="3"/>
      <c r="D694" s="32">
        <f t="shared" si="20"/>
        <v>127.7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560">
        <v>0</v>
      </c>
      <c r="AA694" s="61"/>
      <c r="AB694" s="562"/>
      <c r="AC694" s="557"/>
      <c r="AD694" s="558"/>
      <c r="AE694" s="559"/>
      <c r="AF694" s="557"/>
    </row>
    <row r="695" spans="1:32" ht="15.75">
      <c r="A695" s="284" t="s">
        <v>3652</v>
      </c>
      <c r="B695" s="3"/>
      <c r="C695" s="3"/>
      <c r="D695" s="32">
        <f t="shared" si="20"/>
        <v>213.6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560">
        <v>5.6</v>
      </c>
      <c r="AA695" s="61"/>
      <c r="AB695" s="561"/>
      <c r="AC695" s="557"/>
      <c r="AD695" s="558"/>
      <c r="AE695" s="559"/>
      <c r="AF695" s="557"/>
    </row>
    <row r="696" spans="1:32" ht="15.75">
      <c r="A696" s="107" t="s">
        <v>2731</v>
      </c>
      <c r="B696" s="3"/>
      <c r="C696" s="3"/>
      <c r="D696" s="32">
        <f t="shared" si="20"/>
        <v>221.1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560">
        <v>0</v>
      </c>
      <c r="AA696" s="61"/>
      <c r="AB696" s="562"/>
      <c r="AC696" s="557"/>
      <c r="AD696" s="558"/>
      <c r="AE696" s="559"/>
      <c r="AF696" s="557"/>
    </row>
    <row r="697" spans="1:32" ht="15.75">
      <c r="A697" s="107" t="s">
        <v>2729</v>
      </c>
      <c r="B697" s="3"/>
      <c r="C697" s="3"/>
      <c r="D697" s="32">
        <f t="shared" si="20"/>
        <v>259.90000000000003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560">
        <v>0</v>
      </c>
      <c r="AA697" s="61"/>
      <c r="AB697" s="562"/>
      <c r="AC697" s="557"/>
      <c r="AD697" s="558"/>
      <c r="AE697" s="559"/>
      <c r="AF697" s="557"/>
    </row>
    <row r="698" spans="1:32" ht="15.75">
      <c r="A698" s="107" t="s">
        <v>2710</v>
      </c>
      <c r="B698" s="3"/>
      <c r="C698" s="3"/>
      <c r="D698" s="32">
        <f t="shared" si="20"/>
        <v>102.60000000000001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560">
        <v>0</v>
      </c>
      <c r="AA698" s="61"/>
      <c r="AB698" s="562"/>
      <c r="AC698" s="557"/>
      <c r="AD698" s="558"/>
      <c r="AE698" s="559"/>
      <c r="AF698" s="557"/>
    </row>
    <row r="699" spans="1:32" ht="15.75">
      <c r="A699" s="107" t="s">
        <v>658</v>
      </c>
      <c r="B699" s="3"/>
      <c r="C699" s="3"/>
      <c r="D699" s="32">
        <f t="shared" si="20"/>
        <v>179.6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560">
        <v>0</v>
      </c>
      <c r="AA699" s="61"/>
      <c r="AB699" s="562"/>
      <c r="AC699" s="557"/>
      <c r="AD699" s="558"/>
      <c r="AE699" s="559"/>
      <c r="AF699" s="557"/>
    </row>
    <row r="700" spans="1:32" ht="15.75">
      <c r="A700" s="285" t="s">
        <v>1655</v>
      </c>
      <c r="B700" s="3"/>
      <c r="C700" s="3"/>
      <c r="D700" s="32">
        <f t="shared" si="20"/>
        <v>92.6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560">
        <v>0</v>
      </c>
      <c r="AA700" s="61"/>
      <c r="AB700" s="556"/>
      <c r="AC700" s="557"/>
      <c r="AD700" s="558"/>
      <c r="AE700" s="559"/>
      <c r="AF700" s="557"/>
    </row>
    <row r="701" spans="1:32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32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32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32" ht="20.25">
      <c r="A704" s="30" t="s">
        <v>170</v>
      </c>
      <c r="D704" s="31" t="s">
        <v>40</v>
      </c>
      <c r="E704" s="102" t="s">
        <v>4240</v>
      </c>
      <c r="F704" s="102" t="s">
        <v>4352</v>
      </c>
      <c r="G704" s="102" t="s">
        <v>4376</v>
      </c>
      <c r="H704" s="102" t="s">
        <v>4427</v>
      </c>
      <c r="I704" s="102" t="s">
        <v>4492</v>
      </c>
      <c r="J704" s="102" t="s">
        <v>4493</v>
      </c>
      <c r="K704" s="102" t="s">
        <v>4585</v>
      </c>
      <c r="L704" s="102" t="s">
        <v>4637</v>
      </c>
      <c r="M704" s="102" t="s">
        <v>4638</v>
      </c>
      <c r="N704" s="102" t="s">
        <v>4701</v>
      </c>
      <c r="O704" s="102" t="s">
        <v>4744</v>
      </c>
      <c r="P704" s="102"/>
      <c r="Q704" s="102"/>
    </row>
    <row r="705" spans="1:21" ht="15.75">
      <c r="A705" s="285" t="s">
        <v>1657</v>
      </c>
      <c r="B705" s="3"/>
      <c r="C705" s="3"/>
      <c r="D705" s="32">
        <f t="shared" ref="D705:D736" si="21">SUM(E705:DZ705)</f>
        <v>180.2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560">
        <v>33.299999999999997</v>
      </c>
      <c r="P705" s="285"/>
      <c r="Q705" s="556"/>
      <c r="R705" s="557"/>
      <c r="S705" s="558"/>
      <c r="T705" s="559"/>
      <c r="U705" s="557"/>
    </row>
    <row r="706" spans="1:21" ht="15.75">
      <c r="A706" s="106" t="s">
        <v>1346</v>
      </c>
      <c r="B706" s="3"/>
      <c r="C706" s="3"/>
      <c r="D706" s="32">
        <f t="shared" si="21"/>
        <v>143.19999999999999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560">
        <v>1.5</v>
      </c>
      <c r="P706" s="504"/>
      <c r="Q706" s="504"/>
      <c r="R706" s="557"/>
      <c r="S706" s="558"/>
      <c r="T706" s="559"/>
      <c r="U706" s="557"/>
    </row>
    <row r="707" spans="1:21" ht="15.75">
      <c r="A707" s="284" t="s">
        <v>3624</v>
      </c>
      <c r="B707" s="3"/>
      <c r="C707" s="3"/>
      <c r="D707" s="32">
        <f t="shared" si="21"/>
        <v>183.60000000000002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560">
        <v>0</v>
      </c>
      <c r="P707" s="284"/>
      <c r="Q707" s="561"/>
      <c r="R707" s="557"/>
      <c r="S707" s="558"/>
      <c r="T707" s="559"/>
      <c r="U707" s="557"/>
    </row>
    <row r="708" spans="1:21" ht="15.75">
      <c r="A708" s="106" t="s">
        <v>1337</v>
      </c>
      <c r="B708" s="3"/>
      <c r="C708" s="3"/>
      <c r="D708" s="32">
        <f t="shared" si="21"/>
        <v>205.60000000000002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560">
        <v>21</v>
      </c>
      <c r="P708" s="504"/>
      <c r="Q708" s="504"/>
      <c r="R708" s="404"/>
      <c r="S708" s="558"/>
      <c r="T708" s="559"/>
      <c r="U708" s="557"/>
    </row>
    <row r="709" spans="1:21" ht="15.75">
      <c r="A709" s="107" t="s">
        <v>2195</v>
      </c>
      <c r="B709" s="3"/>
      <c r="C709" s="3"/>
      <c r="D709" s="32">
        <f t="shared" si="21"/>
        <v>152.80000000000001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560">
        <v>6.9</v>
      </c>
      <c r="P709" s="107"/>
      <c r="Q709" s="562"/>
      <c r="R709" s="557"/>
      <c r="S709" s="558"/>
      <c r="T709" s="559"/>
      <c r="U709" s="557"/>
    </row>
    <row r="710" spans="1:21" ht="15.75">
      <c r="A710" s="285" t="s">
        <v>1</v>
      </c>
      <c r="B710" s="3"/>
      <c r="C710" s="3"/>
      <c r="D710" s="32">
        <f t="shared" si="21"/>
        <v>160.30000000000001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560">
        <v>35.400000000000006</v>
      </c>
      <c r="P710" s="285"/>
      <c r="Q710" s="556"/>
      <c r="R710" s="557"/>
      <c r="S710" s="558"/>
      <c r="T710" s="559"/>
      <c r="U710" s="557"/>
    </row>
    <row r="711" spans="1:21" ht="15.75">
      <c r="A711" s="285" t="s">
        <v>1656</v>
      </c>
      <c r="B711" s="3"/>
      <c r="C711" s="3"/>
      <c r="D711" s="32">
        <f t="shared" si="21"/>
        <v>232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560">
        <v>30.799999999999997</v>
      </c>
      <c r="P711" s="285"/>
      <c r="Q711" s="556"/>
      <c r="R711" s="557"/>
      <c r="S711" s="558"/>
      <c r="T711" s="559"/>
      <c r="U711" s="557"/>
    </row>
    <row r="712" spans="1:21" ht="15.75">
      <c r="A712" s="285" t="s">
        <v>1664</v>
      </c>
      <c r="B712" s="3"/>
      <c r="C712" s="3"/>
      <c r="D712" s="32">
        <f t="shared" si="21"/>
        <v>181.8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560">
        <v>19.599999999999998</v>
      </c>
      <c r="P712" s="285"/>
      <c r="Q712" s="556"/>
      <c r="R712" s="557"/>
      <c r="S712" s="558"/>
      <c r="T712" s="559"/>
      <c r="U712" s="557"/>
    </row>
    <row r="713" spans="1:21" ht="15.75">
      <c r="A713" s="284" t="s">
        <v>3625</v>
      </c>
      <c r="B713" s="3"/>
      <c r="C713" s="3"/>
      <c r="D713" s="32">
        <f t="shared" si="21"/>
        <v>251.00000000000003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560">
        <v>15.400000000000002</v>
      </c>
      <c r="P713" s="284"/>
      <c r="Q713" s="561"/>
      <c r="R713" s="557"/>
      <c r="S713" s="558"/>
      <c r="T713" s="559"/>
      <c r="U713" s="557"/>
    </row>
    <row r="714" spans="1:21" ht="15.75">
      <c r="A714" s="107" t="s">
        <v>2718</v>
      </c>
      <c r="B714" s="3"/>
      <c r="C714" s="3"/>
      <c r="D714" s="32">
        <f t="shared" si="21"/>
        <v>185.5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560">
        <v>28</v>
      </c>
      <c r="P714" s="107"/>
      <c r="Q714" s="562"/>
      <c r="R714" s="557"/>
      <c r="S714" s="558"/>
      <c r="T714" s="559"/>
      <c r="U714" s="557"/>
    </row>
    <row r="715" spans="1:21" ht="15.75">
      <c r="A715" s="107" t="s">
        <v>3626</v>
      </c>
      <c r="B715" s="3"/>
      <c r="C715" s="3"/>
      <c r="D715" s="32">
        <f t="shared" si="21"/>
        <v>242.9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560">
        <v>23.5</v>
      </c>
      <c r="P715" s="107"/>
      <c r="Q715" s="562"/>
      <c r="R715" s="557"/>
      <c r="S715" s="558"/>
      <c r="T715" s="559"/>
      <c r="U715" s="557"/>
    </row>
    <row r="716" spans="1:21" ht="15.75">
      <c r="A716" s="106" t="s">
        <v>1342</v>
      </c>
      <c r="B716" s="3"/>
      <c r="C716" s="3"/>
      <c r="D716" s="32">
        <f t="shared" si="21"/>
        <v>150.1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560">
        <v>3.9000000000000004</v>
      </c>
      <c r="P716" s="504"/>
      <c r="Q716" s="504"/>
      <c r="R716" s="557"/>
      <c r="S716" s="558"/>
      <c r="T716" s="559"/>
      <c r="U716" s="557"/>
    </row>
    <row r="717" spans="1:21" ht="15.75">
      <c r="A717" s="107" t="s">
        <v>2849</v>
      </c>
      <c r="B717" s="3"/>
      <c r="C717" s="3"/>
      <c r="D717" s="32">
        <f t="shared" si="21"/>
        <v>122.39999999999999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560">
        <v>0</v>
      </c>
      <c r="P717" s="107"/>
      <c r="Q717" s="562"/>
      <c r="R717" s="557"/>
      <c r="S717" s="558"/>
      <c r="T717" s="559"/>
      <c r="U717" s="557"/>
    </row>
    <row r="718" spans="1:21" ht="15.75">
      <c r="A718" s="107" t="s">
        <v>675</v>
      </c>
      <c r="B718" s="3"/>
      <c r="C718" s="3"/>
      <c r="D718" s="32">
        <f t="shared" si="21"/>
        <v>106.3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560">
        <v>3.5999999999999996</v>
      </c>
      <c r="P718" s="107"/>
      <c r="Q718" s="562"/>
      <c r="R718" s="557"/>
      <c r="S718" s="558"/>
      <c r="T718" s="559"/>
      <c r="U718" s="557"/>
    </row>
    <row r="719" spans="1:21" ht="15.75">
      <c r="A719" s="107" t="s">
        <v>2708</v>
      </c>
      <c r="B719" s="3"/>
      <c r="C719" s="3"/>
      <c r="D719" s="32">
        <f t="shared" si="21"/>
        <v>138.39999999999998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560">
        <v>18.2</v>
      </c>
      <c r="P719" s="107"/>
      <c r="Q719" s="562"/>
      <c r="R719" s="557"/>
      <c r="S719" s="558"/>
      <c r="T719" s="559"/>
      <c r="U719" s="557"/>
    </row>
    <row r="720" spans="1:21" ht="15.75">
      <c r="A720" s="284" t="s">
        <v>3627</v>
      </c>
      <c r="B720" s="3"/>
      <c r="C720" s="3"/>
      <c r="D720" s="32">
        <f t="shared" si="21"/>
        <v>129.1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560">
        <v>0</v>
      </c>
      <c r="P720" s="284"/>
      <c r="Q720" s="561"/>
      <c r="R720" s="557"/>
      <c r="S720" s="558"/>
      <c r="T720" s="559"/>
      <c r="U720" s="557"/>
    </row>
    <row r="721" spans="1:21" ht="15.75">
      <c r="A721" s="285" t="s">
        <v>1653</v>
      </c>
      <c r="B721" s="3"/>
      <c r="C721" s="3"/>
      <c r="D721" s="32">
        <f t="shared" si="21"/>
        <v>216.60000000000002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560">
        <v>20.399999999999999</v>
      </c>
      <c r="P721" s="285"/>
      <c r="Q721" s="556"/>
      <c r="R721" s="557"/>
      <c r="S721" s="558"/>
      <c r="T721" s="559"/>
      <c r="U721" s="557"/>
    </row>
    <row r="722" spans="1:21" ht="15.75">
      <c r="A722" s="107" t="s">
        <v>2196</v>
      </c>
      <c r="B722" s="3"/>
      <c r="C722" s="3"/>
      <c r="D722" s="32">
        <f t="shared" si="21"/>
        <v>191.79999999999998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560">
        <v>0</v>
      </c>
      <c r="P722" s="107"/>
      <c r="Q722" s="562"/>
      <c r="R722" s="557"/>
      <c r="S722" s="558"/>
      <c r="T722" s="559"/>
      <c r="U722" s="557"/>
    </row>
    <row r="723" spans="1:21" ht="15.75">
      <c r="A723" s="107" t="s">
        <v>153</v>
      </c>
      <c r="B723" s="3"/>
      <c r="C723" s="3"/>
      <c r="D723" s="32">
        <f t="shared" si="21"/>
        <v>166.80000000000004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560">
        <v>0</v>
      </c>
      <c r="P723" s="107"/>
      <c r="Q723" s="562"/>
      <c r="R723" s="557"/>
      <c r="S723" s="558"/>
      <c r="T723" s="559"/>
      <c r="U723" s="557"/>
    </row>
    <row r="724" spans="1:21" ht="15.75">
      <c r="A724" s="285" t="s">
        <v>1665</v>
      </c>
      <c r="B724" s="3"/>
      <c r="C724" s="3"/>
      <c r="D724" s="32">
        <f t="shared" si="21"/>
        <v>222.1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560">
        <v>0</v>
      </c>
      <c r="P724" s="285"/>
      <c r="Q724" s="556"/>
      <c r="R724" s="557"/>
      <c r="S724" s="558"/>
      <c r="T724" s="559"/>
      <c r="U724" s="557"/>
    </row>
    <row r="725" spans="1:21" ht="15.75">
      <c r="A725" s="284" t="s">
        <v>3628</v>
      </c>
      <c r="B725" s="3"/>
      <c r="C725" s="3"/>
      <c r="D725" s="32">
        <f t="shared" si="21"/>
        <v>222.39999999999998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560">
        <v>45.7</v>
      </c>
      <c r="P725" s="284"/>
      <c r="Q725" s="561"/>
      <c r="R725" s="557"/>
      <c r="S725" s="558"/>
      <c r="T725" s="559"/>
      <c r="U725" s="557"/>
    </row>
    <row r="726" spans="1:21" ht="15.75">
      <c r="A726" s="107" t="s">
        <v>2212</v>
      </c>
      <c r="B726" s="3"/>
      <c r="C726" s="3"/>
      <c r="D726" s="32">
        <f t="shared" si="21"/>
        <v>151.19999999999999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560">
        <v>24.200000000000003</v>
      </c>
      <c r="P726" s="107"/>
      <c r="Q726" s="562"/>
      <c r="R726" s="557"/>
      <c r="S726" s="558"/>
      <c r="T726" s="559"/>
      <c r="U726" s="557"/>
    </row>
    <row r="727" spans="1:21" ht="15.75">
      <c r="A727" s="284" t="s">
        <v>3629</v>
      </c>
      <c r="B727" s="3"/>
      <c r="C727" s="3"/>
      <c r="D727" s="32">
        <f t="shared" si="21"/>
        <v>195.70000000000002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560">
        <v>0</v>
      </c>
      <c r="P727" s="284"/>
      <c r="Q727" s="561"/>
      <c r="R727" s="557"/>
      <c r="S727" s="558"/>
      <c r="T727" s="559"/>
      <c r="U727" s="557"/>
    </row>
    <row r="728" spans="1:21" s="30" customFormat="1" ht="20.25">
      <c r="A728" s="107" t="s">
        <v>2721</v>
      </c>
      <c r="B728" s="3"/>
      <c r="C728" s="3"/>
      <c r="D728" s="32">
        <f t="shared" si="21"/>
        <v>128.29999999999998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560">
        <v>0</v>
      </c>
      <c r="P728" s="107"/>
      <c r="Q728" s="562"/>
      <c r="R728" s="557"/>
      <c r="S728" s="558"/>
      <c r="T728" s="559"/>
      <c r="U728" s="557"/>
    </row>
    <row r="729" spans="1:21" ht="15.75">
      <c r="A729" s="285" t="s">
        <v>1661</v>
      </c>
      <c r="B729" s="3"/>
      <c r="C729" s="3"/>
      <c r="D729" s="32">
        <f t="shared" si="21"/>
        <v>199.1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560">
        <v>0</v>
      </c>
      <c r="P729" s="285"/>
      <c r="Q729" s="556"/>
      <c r="R729" s="557"/>
      <c r="S729" s="558"/>
      <c r="T729" s="559"/>
      <c r="U729" s="557"/>
    </row>
    <row r="730" spans="1:21" ht="15.75">
      <c r="A730" s="285" t="s">
        <v>11</v>
      </c>
      <c r="B730" s="3"/>
      <c r="C730" s="3"/>
      <c r="D730" s="32">
        <f t="shared" si="21"/>
        <v>145.9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560">
        <v>0</v>
      </c>
      <c r="P730" s="285"/>
      <c r="Q730" s="556"/>
      <c r="R730" s="557"/>
      <c r="S730" s="558"/>
      <c r="T730" s="559"/>
      <c r="U730" s="557"/>
    </row>
    <row r="731" spans="1:21" ht="15.75">
      <c r="A731" s="107" t="s">
        <v>2197</v>
      </c>
      <c r="B731" s="3"/>
      <c r="C731" s="3"/>
      <c r="D731" s="32">
        <f t="shared" si="21"/>
        <v>152.5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560">
        <v>33.6</v>
      </c>
      <c r="P731" s="107"/>
      <c r="Q731" s="562"/>
      <c r="R731" s="557"/>
      <c r="S731" s="558"/>
      <c r="T731" s="559"/>
      <c r="U731" s="557"/>
    </row>
    <row r="732" spans="1:21" ht="15.75">
      <c r="A732" s="285" t="s">
        <v>1666</v>
      </c>
      <c r="B732" s="3"/>
      <c r="C732" s="3"/>
      <c r="D732" s="32">
        <f t="shared" si="21"/>
        <v>155.69999999999999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560">
        <v>22</v>
      </c>
      <c r="P732" s="285"/>
      <c r="Q732" s="556"/>
      <c r="R732" s="557"/>
      <c r="S732" s="558"/>
      <c r="T732" s="559"/>
      <c r="U732" s="557"/>
    </row>
    <row r="733" spans="1:21" ht="15.75">
      <c r="A733" s="106" t="s">
        <v>1344</v>
      </c>
      <c r="B733" s="3"/>
      <c r="C733" s="3"/>
      <c r="D733" s="32">
        <f t="shared" si="21"/>
        <v>119.8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560">
        <v>3.5999999999999996</v>
      </c>
      <c r="P733" s="504"/>
      <c r="Q733" s="504"/>
      <c r="R733" s="557"/>
      <c r="S733" s="558"/>
      <c r="T733" s="559"/>
      <c r="U733" s="557"/>
    </row>
    <row r="734" spans="1:21" ht="15.75">
      <c r="A734" s="107" t="s">
        <v>633</v>
      </c>
      <c r="B734" s="3"/>
      <c r="C734" s="3"/>
      <c r="D734" s="32">
        <f t="shared" si="21"/>
        <v>191.99999999999997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560">
        <v>1.1000000000000001</v>
      </c>
      <c r="P734" s="107"/>
      <c r="Q734" s="562"/>
      <c r="R734" s="557"/>
      <c r="S734" s="558"/>
      <c r="T734" s="559"/>
      <c r="U734" s="557"/>
    </row>
    <row r="735" spans="1:21" ht="15.75">
      <c r="A735" s="285" t="s">
        <v>1658</v>
      </c>
      <c r="B735" s="3"/>
      <c r="C735" s="3"/>
      <c r="D735" s="32">
        <f t="shared" si="21"/>
        <v>196.4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560">
        <v>0</v>
      </c>
      <c r="P735" s="285"/>
      <c r="Q735" s="556"/>
      <c r="R735" s="557"/>
      <c r="S735" s="558"/>
      <c r="T735" s="559"/>
      <c r="U735" s="557"/>
    </row>
    <row r="736" spans="1:21" ht="15.75">
      <c r="A736" s="107" t="s">
        <v>2717</v>
      </c>
      <c r="B736" s="3"/>
      <c r="C736" s="3"/>
      <c r="D736" s="32">
        <f t="shared" si="21"/>
        <v>211.8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560">
        <v>33</v>
      </c>
      <c r="P736" s="107"/>
      <c r="Q736" s="562"/>
      <c r="R736" s="557"/>
      <c r="S736" s="558"/>
      <c r="T736" s="559"/>
      <c r="U736" s="557"/>
    </row>
    <row r="737" spans="1:21" ht="15.75">
      <c r="A737" s="284" t="s">
        <v>3630</v>
      </c>
      <c r="B737" s="3"/>
      <c r="C737" s="3"/>
      <c r="D737" s="32">
        <f t="shared" ref="D737:D768" si="22">SUM(E737:DZ737)</f>
        <v>130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560">
        <v>8.3999999999999986</v>
      </c>
      <c r="P737" s="284"/>
      <c r="Q737" s="561"/>
      <c r="R737" s="557"/>
      <c r="S737" s="558"/>
      <c r="T737" s="559"/>
      <c r="U737" s="557"/>
    </row>
    <row r="738" spans="1:21" ht="15.75">
      <c r="A738" s="107" t="s">
        <v>687</v>
      </c>
      <c r="B738" s="3"/>
      <c r="C738" s="3"/>
      <c r="D738" s="32">
        <f t="shared" si="22"/>
        <v>168.70000000000002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560">
        <v>8.8000000000000007</v>
      </c>
      <c r="P738" s="107"/>
      <c r="Q738" s="562"/>
      <c r="R738" s="557"/>
      <c r="S738" s="558"/>
      <c r="T738" s="559"/>
      <c r="U738" s="557"/>
    </row>
    <row r="739" spans="1:21" ht="15.75">
      <c r="A739" s="107" t="s">
        <v>639</v>
      </c>
      <c r="B739" s="3"/>
      <c r="C739" s="3"/>
      <c r="D739" s="32">
        <f t="shared" si="22"/>
        <v>105.59999999999998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560">
        <v>18</v>
      </c>
      <c r="P739" s="107"/>
      <c r="Q739" s="562"/>
      <c r="R739" s="557"/>
      <c r="S739" s="558"/>
      <c r="T739" s="559"/>
      <c r="U739" s="557"/>
    </row>
    <row r="740" spans="1:21" ht="15.75">
      <c r="A740" s="284" t="s">
        <v>3659</v>
      </c>
      <c r="B740" s="3"/>
      <c r="C740" s="3"/>
      <c r="D740" s="32">
        <f t="shared" si="22"/>
        <v>235.5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560">
        <v>0</v>
      </c>
      <c r="P740" s="284"/>
      <c r="Q740" s="561"/>
      <c r="R740" s="557"/>
      <c r="S740" s="558"/>
      <c r="T740" s="559"/>
      <c r="U740" s="557"/>
    </row>
    <row r="741" spans="1:21" ht="15.75">
      <c r="A741" s="285" t="s">
        <v>15</v>
      </c>
      <c r="B741" s="3"/>
      <c r="C741" s="3"/>
      <c r="D741" s="32">
        <f t="shared" si="22"/>
        <v>265.10000000000002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560">
        <v>24</v>
      </c>
      <c r="P741" s="285"/>
      <c r="Q741" s="556"/>
      <c r="R741" s="557"/>
      <c r="S741" s="558"/>
      <c r="T741" s="559"/>
      <c r="U741" s="557"/>
    </row>
    <row r="742" spans="1:21" ht="15.75">
      <c r="A742" s="107" t="s">
        <v>2726</v>
      </c>
      <c r="B742" s="3"/>
      <c r="C742" s="3"/>
      <c r="D742" s="32">
        <f t="shared" si="22"/>
        <v>244.39999999999998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560">
        <v>32.4</v>
      </c>
      <c r="P742" s="107"/>
      <c r="Q742" s="562"/>
      <c r="R742" s="557"/>
      <c r="S742" s="558"/>
      <c r="T742" s="559"/>
      <c r="U742" s="557"/>
    </row>
    <row r="743" spans="1:21" ht="15.75">
      <c r="A743" s="284" t="s">
        <v>3631</v>
      </c>
      <c r="B743" s="3"/>
      <c r="C743" s="3"/>
      <c r="D743" s="32">
        <f t="shared" si="22"/>
        <v>270.70000000000005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560">
        <v>67</v>
      </c>
      <c r="P743" s="284"/>
      <c r="Q743" s="561"/>
      <c r="R743" s="557"/>
      <c r="S743" s="558"/>
      <c r="T743" s="559"/>
      <c r="U743" s="557"/>
    </row>
    <row r="744" spans="1:21" ht="15.75">
      <c r="A744" s="107" t="s">
        <v>2216</v>
      </c>
      <c r="B744" s="3"/>
      <c r="C744" s="3"/>
      <c r="D744" s="32">
        <f t="shared" si="22"/>
        <v>154.1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560">
        <v>22</v>
      </c>
      <c r="P744" s="107"/>
      <c r="Q744" s="562"/>
      <c r="R744" s="557"/>
      <c r="S744" s="558"/>
      <c r="T744" s="559"/>
      <c r="U744" s="557"/>
    </row>
    <row r="745" spans="1:21" ht="15.75">
      <c r="A745" s="284" t="s">
        <v>3632</v>
      </c>
      <c r="B745" s="3"/>
      <c r="C745" s="3"/>
      <c r="D745" s="32">
        <f t="shared" si="22"/>
        <v>176.1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560">
        <v>30.2</v>
      </c>
      <c r="P745" s="284"/>
      <c r="Q745" s="561"/>
      <c r="R745" s="557"/>
      <c r="S745" s="558"/>
      <c r="T745" s="559"/>
      <c r="U745" s="557"/>
    </row>
    <row r="746" spans="1:21" ht="15.75">
      <c r="A746" s="285" t="s">
        <v>1654</v>
      </c>
      <c r="B746" s="3"/>
      <c r="C746" s="3"/>
      <c r="D746" s="32">
        <f t="shared" si="22"/>
        <v>206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560">
        <v>0</v>
      </c>
      <c r="P746" s="285"/>
      <c r="Q746" s="556"/>
      <c r="R746" s="557"/>
      <c r="S746" s="558"/>
      <c r="T746" s="559"/>
      <c r="U746" s="557"/>
    </row>
    <row r="747" spans="1:21" ht="15.75">
      <c r="A747" s="285" t="s">
        <v>17</v>
      </c>
      <c r="B747" s="3"/>
      <c r="C747" s="3"/>
      <c r="D747" s="32">
        <f t="shared" si="22"/>
        <v>151.79999999999998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560">
        <v>0</v>
      </c>
      <c r="P747" s="285"/>
      <c r="Q747" s="556"/>
      <c r="R747" s="557"/>
      <c r="S747" s="558"/>
      <c r="T747" s="559"/>
      <c r="U747" s="557"/>
    </row>
    <row r="748" spans="1:21" ht="15.75">
      <c r="A748" s="284" t="s">
        <v>3633</v>
      </c>
      <c r="B748" s="3"/>
      <c r="C748" s="3"/>
      <c r="D748" s="32">
        <f t="shared" si="22"/>
        <v>162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560">
        <v>10.5</v>
      </c>
      <c r="P748" s="284"/>
      <c r="Q748" s="561"/>
      <c r="R748" s="557"/>
      <c r="S748" s="558"/>
      <c r="T748" s="559"/>
      <c r="U748" s="557"/>
    </row>
    <row r="749" spans="1:21" ht="15.75">
      <c r="A749" s="107" t="s">
        <v>162</v>
      </c>
      <c r="B749" s="3"/>
      <c r="C749" s="3"/>
      <c r="D749" s="32">
        <f t="shared" si="22"/>
        <v>109.6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560">
        <v>0</v>
      </c>
      <c r="P749" s="107"/>
      <c r="Q749" s="562"/>
      <c r="R749" s="557"/>
      <c r="S749" s="558"/>
      <c r="T749" s="559"/>
      <c r="U749" s="557"/>
    </row>
    <row r="750" spans="1:21" ht="15.75">
      <c r="A750" s="107" t="s">
        <v>2201</v>
      </c>
      <c r="B750" s="3"/>
      <c r="C750" s="3"/>
      <c r="D750" s="32">
        <f t="shared" si="22"/>
        <v>158.5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560">
        <v>30</v>
      </c>
      <c r="P750" s="107"/>
      <c r="Q750" s="562"/>
      <c r="R750" s="557"/>
      <c r="S750" s="558"/>
      <c r="T750" s="559"/>
      <c r="U750" s="557"/>
    </row>
    <row r="751" spans="1:21" ht="15.75">
      <c r="A751" s="284" t="s">
        <v>3634</v>
      </c>
      <c r="B751" s="3"/>
      <c r="C751" s="3"/>
      <c r="D751" s="32">
        <f t="shared" si="22"/>
        <v>261.3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560">
        <v>22</v>
      </c>
      <c r="P751" s="284"/>
      <c r="Q751" s="561"/>
      <c r="R751" s="557"/>
      <c r="S751" s="558"/>
      <c r="T751" s="559"/>
      <c r="U751" s="557"/>
    </row>
    <row r="752" spans="1:21" ht="15.75">
      <c r="A752" s="107" t="s">
        <v>2720</v>
      </c>
      <c r="B752" s="3"/>
      <c r="C752" s="3"/>
      <c r="D752" s="32">
        <f t="shared" si="22"/>
        <v>185.4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560">
        <v>0</v>
      </c>
      <c r="P752" s="107"/>
      <c r="Q752" s="562"/>
      <c r="R752" s="557"/>
      <c r="S752" s="558"/>
      <c r="T752" s="559"/>
      <c r="U752" s="557"/>
    </row>
    <row r="753" spans="1:21" ht="15.75">
      <c r="A753" s="107" t="s">
        <v>2220</v>
      </c>
      <c r="B753" s="3"/>
      <c r="C753" s="3"/>
      <c r="D753" s="32">
        <f t="shared" si="22"/>
        <v>252.69999999999996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560">
        <v>23.7</v>
      </c>
      <c r="P753" s="107"/>
      <c r="Q753" s="562"/>
      <c r="R753" s="557"/>
      <c r="S753" s="558"/>
      <c r="T753" s="559"/>
      <c r="U753" s="557"/>
    </row>
    <row r="754" spans="1:21" ht="15.75">
      <c r="A754" s="107" t="s">
        <v>2712</v>
      </c>
      <c r="B754" s="3"/>
      <c r="C754" s="3"/>
      <c r="D754" s="32">
        <f t="shared" si="22"/>
        <v>268.60000000000002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560">
        <v>46.2</v>
      </c>
      <c r="P754" s="107"/>
      <c r="Q754" s="562"/>
      <c r="R754" s="557"/>
      <c r="S754" s="558"/>
      <c r="T754" s="559"/>
      <c r="U754" s="557"/>
    </row>
    <row r="755" spans="1:21" ht="15.75">
      <c r="A755" s="284" t="s">
        <v>3635</v>
      </c>
      <c r="B755" s="3"/>
      <c r="C755" s="3"/>
      <c r="D755" s="32">
        <f t="shared" si="22"/>
        <v>117.8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560">
        <v>4.1999999999999993</v>
      </c>
      <c r="P755" s="284"/>
      <c r="Q755" s="561"/>
      <c r="R755" s="557"/>
      <c r="S755" s="558"/>
      <c r="T755" s="559"/>
      <c r="U755" s="557"/>
    </row>
    <row r="756" spans="1:21" ht="15.75">
      <c r="A756" s="107" t="s">
        <v>2200</v>
      </c>
      <c r="B756" s="3"/>
      <c r="C756" s="3"/>
      <c r="D756" s="32">
        <f t="shared" si="22"/>
        <v>239.29999999999998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560">
        <v>31.900000000000002</v>
      </c>
      <c r="P756" s="107"/>
      <c r="Q756" s="562"/>
      <c r="R756" s="557"/>
      <c r="S756" s="558"/>
      <c r="T756" s="559"/>
      <c r="U756" s="557"/>
    </row>
    <row r="757" spans="1:21" ht="15.75">
      <c r="A757" s="284" t="s">
        <v>3636</v>
      </c>
      <c r="B757" s="3"/>
      <c r="C757" s="3"/>
      <c r="D757" s="32">
        <f t="shared" si="22"/>
        <v>245.7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560">
        <v>35.699999999999996</v>
      </c>
      <c r="P757" s="284"/>
      <c r="Q757" s="561"/>
      <c r="R757" s="557"/>
      <c r="S757" s="558"/>
      <c r="T757" s="559"/>
      <c r="U757" s="557"/>
    </row>
    <row r="758" spans="1:21" ht="15.75">
      <c r="A758" s="107" t="s">
        <v>2734</v>
      </c>
      <c r="B758" s="3"/>
      <c r="C758" s="3"/>
      <c r="D758" s="32">
        <f t="shared" si="22"/>
        <v>208.2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560">
        <v>4.5</v>
      </c>
      <c r="P758" s="107"/>
      <c r="Q758" s="562"/>
      <c r="R758" s="557"/>
      <c r="S758" s="558"/>
      <c r="T758" s="559"/>
      <c r="U758" s="557"/>
    </row>
    <row r="759" spans="1:21" ht="15.75">
      <c r="A759" s="107" t="s">
        <v>704</v>
      </c>
      <c r="B759" s="3"/>
      <c r="C759" s="3"/>
      <c r="D759" s="32">
        <f t="shared" si="22"/>
        <v>256.10000000000002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560">
        <v>24.200000000000003</v>
      </c>
      <c r="P759" s="107"/>
      <c r="Q759" s="562"/>
      <c r="R759" s="557"/>
      <c r="S759" s="558"/>
      <c r="T759" s="559"/>
      <c r="U759" s="557"/>
    </row>
    <row r="760" spans="1:21" ht="15.75">
      <c r="A760" s="107" t="s">
        <v>2733</v>
      </c>
      <c r="B760" s="3"/>
      <c r="C760" s="3"/>
      <c r="D760" s="32">
        <f t="shared" si="22"/>
        <v>156.79999999999998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560">
        <v>7.7000000000000011</v>
      </c>
      <c r="P760" s="107"/>
      <c r="Q760" s="562"/>
      <c r="R760" s="557"/>
      <c r="S760" s="558"/>
      <c r="T760" s="559"/>
      <c r="U760" s="557"/>
    </row>
    <row r="761" spans="1:21" ht="15.75">
      <c r="A761" s="285" t="s">
        <v>2325</v>
      </c>
      <c r="B761" s="3"/>
      <c r="C761" s="3"/>
      <c r="D761" s="32">
        <f t="shared" si="22"/>
        <v>166.5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560">
        <v>27</v>
      </c>
      <c r="P761" s="285"/>
      <c r="Q761" s="556"/>
      <c r="R761" s="557"/>
      <c r="S761" s="558"/>
      <c r="T761" s="559"/>
      <c r="U761" s="557"/>
    </row>
    <row r="762" spans="1:21" ht="15.75">
      <c r="A762" s="107" t="s">
        <v>3637</v>
      </c>
      <c r="B762" s="3"/>
      <c r="C762" s="3"/>
      <c r="D762" s="32">
        <f t="shared" si="22"/>
        <v>262.3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560">
        <v>24.200000000000003</v>
      </c>
      <c r="P762" s="107"/>
      <c r="Q762" s="562"/>
      <c r="R762" s="557"/>
      <c r="S762" s="558"/>
      <c r="T762" s="559"/>
      <c r="U762" s="557"/>
    </row>
    <row r="763" spans="1:21" ht="15.75">
      <c r="A763" s="107" t="s">
        <v>2716</v>
      </c>
      <c r="B763" s="3"/>
      <c r="C763" s="3"/>
      <c r="D763" s="32">
        <f t="shared" si="22"/>
        <v>182.7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560">
        <v>0</v>
      </c>
      <c r="P763" s="107"/>
      <c r="Q763" s="562"/>
      <c r="R763" s="557"/>
      <c r="S763" s="558"/>
      <c r="T763" s="559"/>
      <c r="U763" s="557"/>
    </row>
    <row r="764" spans="1:21" ht="15.75">
      <c r="A764" s="107" t="s">
        <v>700</v>
      </c>
      <c r="B764" s="3"/>
      <c r="C764" s="3"/>
      <c r="D764" s="32">
        <f t="shared" si="22"/>
        <v>230.70000000000002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560">
        <v>60.400000000000006</v>
      </c>
      <c r="P764" s="107"/>
      <c r="Q764" s="562"/>
      <c r="R764" s="557"/>
      <c r="S764" s="558"/>
      <c r="T764" s="559"/>
      <c r="U764" s="557"/>
    </row>
    <row r="765" spans="1:21" ht="15.75">
      <c r="A765" s="284" t="s">
        <v>21</v>
      </c>
      <c r="B765" s="3"/>
      <c r="C765" s="3"/>
      <c r="D765" s="32">
        <f t="shared" si="22"/>
        <v>172.4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560">
        <v>0</v>
      </c>
      <c r="P765" s="284"/>
      <c r="Q765" s="561"/>
      <c r="R765" s="557"/>
      <c r="S765" s="558"/>
      <c r="T765" s="559"/>
      <c r="U765" s="557"/>
    </row>
    <row r="766" spans="1:21" ht="15.75">
      <c r="A766" s="107" t="s">
        <v>141</v>
      </c>
      <c r="B766" s="3"/>
      <c r="C766" s="3"/>
      <c r="D766" s="32">
        <f t="shared" si="22"/>
        <v>173.4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560">
        <v>3.9000000000000004</v>
      </c>
      <c r="P766" s="107"/>
      <c r="Q766" s="562"/>
      <c r="R766" s="557"/>
      <c r="S766" s="558"/>
      <c r="T766" s="559"/>
      <c r="U766" s="557"/>
    </row>
    <row r="767" spans="1:21" ht="15.75">
      <c r="A767" s="107" t="s">
        <v>2193</v>
      </c>
      <c r="B767" s="3"/>
      <c r="C767" s="3"/>
      <c r="D767" s="32">
        <f t="shared" si="22"/>
        <v>265.89999999999998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560">
        <v>68</v>
      </c>
      <c r="P767" s="107"/>
      <c r="Q767" s="562"/>
      <c r="R767" s="557"/>
      <c r="S767" s="558"/>
      <c r="T767" s="559"/>
      <c r="U767" s="557"/>
    </row>
    <row r="768" spans="1:21" ht="15.75">
      <c r="A768" s="285" t="s">
        <v>1667</v>
      </c>
      <c r="B768" s="3"/>
      <c r="C768" s="3"/>
      <c r="D768" s="32">
        <f t="shared" si="22"/>
        <v>140.5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560">
        <v>42</v>
      </c>
      <c r="P768" s="285"/>
      <c r="Q768" s="556"/>
      <c r="R768" s="557"/>
      <c r="S768" s="558"/>
      <c r="T768" s="559"/>
      <c r="U768" s="557"/>
    </row>
    <row r="769" spans="1:21" ht="15.75">
      <c r="A769" s="284" t="s">
        <v>3638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560">
        <v>0</v>
      </c>
      <c r="P769" s="284"/>
      <c r="Q769" s="561"/>
      <c r="R769" s="557"/>
      <c r="S769" s="558"/>
      <c r="T769" s="559"/>
      <c r="U769" s="557"/>
    </row>
    <row r="770" spans="1:21" ht="15.75">
      <c r="A770" s="107" t="s">
        <v>2727</v>
      </c>
      <c r="B770" s="3"/>
      <c r="C770" s="3"/>
      <c r="D770" s="32">
        <f t="shared" si="23"/>
        <v>235.60000000000002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560">
        <v>44.2</v>
      </c>
      <c r="P770" s="107"/>
      <c r="Q770" s="562"/>
      <c r="R770" s="557"/>
      <c r="S770" s="558"/>
      <c r="T770" s="559"/>
      <c r="U770" s="557"/>
    </row>
    <row r="771" spans="1:21" ht="15.75">
      <c r="A771" s="107" t="s">
        <v>2203</v>
      </c>
      <c r="B771" s="3"/>
      <c r="C771" s="3"/>
      <c r="D771" s="32">
        <f t="shared" si="23"/>
        <v>84.7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560">
        <v>0</v>
      </c>
      <c r="P771" s="107"/>
      <c r="Q771" s="562"/>
      <c r="R771" s="557"/>
      <c r="S771" s="558"/>
      <c r="T771" s="559"/>
      <c r="U771" s="557"/>
    </row>
    <row r="772" spans="1:21" ht="15.75">
      <c r="A772" s="285" t="s">
        <v>1668</v>
      </c>
      <c r="B772" s="3"/>
      <c r="C772" s="3"/>
      <c r="D772" s="32">
        <f t="shared" si="23"/>
        <v>217.10000000000002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560">
        <v>0</v>
      </c>
      <c r="P772" s="285"/>
      <c r="Q772" s="556"/>
      <c r="R772" s="557"/>
      <c r="S772" s="558"/>
      <c r="T772" s="559"/>
      <c r="U772" s="557"/>
    </row>
    <row r="773" spans="1:21" ht="15.75">
      <c r="A773" s="284" t="s">
        <v>3639</v>
      </c>
      <c r="B773" s="3"/>
      <c r="C773" s="3"/>
      <c r="D773" s="32">
        <f t="shared" si="23"/>
        <v>188.79999999999995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560">
        <v>19.599999999999998</v>
      </c>
      <c r="P773" s="284"/>
      <c r="Q773" s="561"/>
      <c r="R773" s="557"/>
      <c r="S773" s="558"/>
      <c r="T773" s="559"/>
      <c r="U773" s="557"/>
    </row>
    <row r="774" spans="1:21" ht="15.75">
      <c r="A774" s="284" t="s">
        <v>3640</v>
      </c>
      <c r="B774" s="3"/>
      <c r="C774" s="3"/>
      <c r="D774" s="32">
        <f t="shared" si="23"/>
        <v>51.2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560">
        <v>4.5</v>
      </c>
      <c r="P774" s="284"/>
      <c r="Q774" s="561"/>
      <c r="R774" s="557"/>
      <c r="S774" s="558"/>
      <c r="T774" s="559"/>
      <c r="U774" s="557"/>
    </row>
    <row r="775" spans="1:21" ht="15.75">
      <c r="A775" s="107" t="s">
        <v>667</v>
      </c>
      <c r="B775" s="3"/>
      <c r="C775" s="3"/>
      <c r="D775" s="32">
        <f t="shared" si="23"/>
        <v>245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560">
        <v>16.899999999999999</v>
      </c>
      <c r="P775" s="107"/>
      <c r="Q775" s="562"/>
      <c r="R775" s="557"/>
      <c r="S775" s="558"/>
      <c r="T775" s="559"/>
      <c r="U775" s="557"/>
    </row>
    <row r="776" spans="1:21" ht="15.75">
      <c r="A776" s="107" t="s">
        <v>2202</v>
      </c>
      <c r="B776" s="3"/>
      <c r="C776" s="3"/>
      <c r="D776" s="32">
        <f t="shared" si="23"/>
        <v>116.99999999999999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560">
        <v>0</v>
      </c>
      <c r="P776" s="107"/>
      <c r="Q776" s="562"/>
      <c r="R776" s="557"/>
      <c r="S776" s="558"/>
      <c r="T776" s="559"/>
      <c r="U776" s="557"/>
    </row>
    <row r="777" spans="1:21" ht="15.75">
      <c r="A777" s="107" t="s">
        <v>2209</v>
      </c>
      <c r="B777" s="3"/>
      <c r="C777" s="3"/>
      <c r="D777" s="32">
        <f t="shared" si="23"/>
        <v>164.2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560">
        <v>0</v>
      </c>
      <c r="P777" s="107"/>
      <c r="Q777" s="562"/>
      <c r="R777" s="557"/>
      <c r="S777" s="558"/>
      <c r="T777" s="559"/>
      <c r="U777" s="557"/>
    </row>
    <row r="778" spans="1:21" ht="15.75">
      <c r="A778" s="107" t="s">
        <v>668</v>
      </c>
      <c r="B778" s="3"/>
      <c r="C778" s="3"/>
      <c r="D778" s="32">
        <f t="shared" si="23"/>
        <v>180.2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560">
        <v>7.1999999999999993</v>
      </c>
      <c r="P778" s="107"/>
      <c r="Q778" s="562"/>
      <c r="R778" s="557"/>
      <c r="S778" s="558"/>
      <c r="T778" s="559"/>
      <c r="U778" s="557"/>
    </row>
    <row r="779" spans="1:21" ht="15.75">
      <c r="A779" s="107" t="s">
        <v>3641</v>
      </c>
      <c r="B779" s="3"/>
      <c r="C779" s="3"/>
      <c r="D779" s="32">
        <f t="shared" si="23"/>
        <v>153.69999999999999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560">
        <v>0</v>
      </c>
      <c r="P779" s="107"/>
      <c r="Q779" s="562"/>
      <c r="R779" s="557"/>
      <c r="S779" s="558"/>
      <c r="T779" s="559"/>
      <c r="U779" s="557"/>
    </row>
    <row r="780" spans="1:21" ht="15.75">
      <c r="A780" s="285" t="s">
        <v>23</v>
      </c>
      <c r="B780" s="3"/>
      <c r="C780" s="3"/>
      <c r="D780" s="32">
        <f t="shared" si="23"/>
        <v>155.4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560">
        <v>3.5999999999999996</v>
      </c>
      <c r="P780" s="285"/>
      <c r="Q780" s="556"/>
      <c r="R780" s="557"/>
      <c r="S780" s="558"/>
      <c r="T780" s="559"/>
      <c r="U780" s="557"/>
    </row>
    <row r="781" spans="1:21" ht="15.75">
      <c r="A781" s="285" t="s">
        <v>25</v>
      </c>
      <c r="B781" s="3"/>
      <c r="C781" s="3"/>
      <c r="D781" s="32">
        <f t="shared" si="23"/>
        <v>118.6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560">
        <v>0</v>
      </c>
      <c r="P781" s="285"/>
      <c r="Q781" s="556"/>
      <c r="R781" s="557"/>
      <c r="S781" s="558"/>
      <c r="T781" s="559"/>
      <c r="U781" s="557"/>
    </row>
    <row r="782" spans="1:21" ht="15.75">
      <c r="A782" s="107" t="s">
        <v>2713</v>
      </c>
      <c r="B782" s="3"/>
      <c r="C782" s="3"/>
      <c r="D782" s="32">
        <f t="shared" si="23"/>
        <v>202.8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560">
        <v>6</v>
      </c>
      <c r="P782" s="107"/>
      <c r="Q782" s="562"/>
      <c r="R782" s="557"/>
      <c r="S782" s="558"/>
      <c r="T782" s="559"/>
      <c r="U782" s="557"/>
    </row>
    <row r="783" spans="1:21" ht="15.75">
      <c r="A783" s="106" t="s">
        <v>1343</v>
      </c>
      <c r="B783" s="3"/>
      <c r="C783" s="3"/>
      <c r="D783" s="32">
        <f t="shared" si="23"/>
        <v>294.10000000000002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560">
        <v>28.5</v>
      </c>
      <c r="P783" s="504"/>
      <c r="Q783" s="504"/>
      <c r="R783" s="557"/>
      <c r="S783" s="558"/>
      <c r="T783" s="559"/>
      <c r="U783" s="557"/>
    </row>
    <row r="784" spans="1:21" ht="15.75">
      <c r="A784" s="106" t="s">
        <v>1345</v>
      </c>
      <c r="B784" s="3"/>
      <c r="C784" s="3"/>
      <c r="D784" s="32">
        <f t="shared" si="23"/>
        <v>225.7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560">
        <v>0</v>
      </c>
      <c r="P784" s="504"/>
      <c r="Q784" s="504"/>
      <c r="R784" s="557"/>
      <c r="S784" s="558"/>
      <c r="T784" s="559"/>
      <c r="U784" s="557"/>
    </row>
    <row r="785" spans="1:21" ht="15.75">
      <c r="A785" s="107" t="s">
        <v>2714</v>
      </c>
      <c r="B785" s="3"/>
      <c r="C785" s="3"/>
      <c r="D785" s="32">
        <f t="shared" si="23"/>
        <v>182.7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560">
        <v>38.5</v>
      </c>
      <c r="P785" s="107"/>
      <c r="Q785" s="562"/>
      <c r="R785" s="557"/>
      <c r="S785" s="558"/>
      <c r="T785" s="559"/>
      <c r="U785" s="557"/>
    </row>
    <row r="786" spans="1:21" ht="15.75">
      <c r="A786" s="284" t="s">
        <v>3642</v>
      </c>
      <c r="B786" s="3"/>
      <c r="C786" s="3"/>
      <c r="D786" s="32">
        <f t="shared" si="23"/>
        <v>216.50000000000003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560">
        <v>0</v>
      </c>
      <c r="P786" s="284"/>
      <c r="Q786" s="561"/>
      <c r="R786" s="557"/>
      <c r="S786" s="558"/>
      <c r="T786" s="559"/>
      <c r="U786" s="557"/>
    </row>
    <row r="787" spans="1:21" ht="15.75">
      <c r="A787" s="284" t="s">
        <v>3643</v>
      </c>
      <c r="B787" s="3"/>
      <c r="C787" s="3"/>
      <c r="D787" s="32">
        <f t="shared" si="23"/>
        <v>197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560">
        <v>0</v>
      </c>
      <c r="P787" s="284"/>
      <c r="Q787" s="561"/>
      <c r="R787" s="557"/>
      <c r="S787" s="558"/>
      <c r="T787" s="559"/>
      <c r="U787" s="557"/>
    </row>
    <row r="788" spans="1:21" ht="15.75">
      <c r="A788" s="107" t="s">
        <v>2198</v>
      </c>
      <c r="B788" s="3"/>
      <c r="C788" s="3"/>
      <c r="D788" s="32">
        <f t="shared" si="23"/>
        <v>189.3</v>
      </c>
      <c r="E788" s="9">
        <v>21.700000000000003</v>
      </c>
      <c r="F788" s="9">
        <v>37.299999999999997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560">
        <v>28</v>
      </c>
      <c r="P788" s="107"/>
      <c r="Q788" s="562"/>
      <c r="R788" s="557"/>
      <c r="S788" s="558"/>
      <c r="T788" s="559"/>
      <c r="U788" s="557"/>
    </row>
    <row r="789" spans="1:21" ht="15.75">
      <c r="A789" s="107" t="s">
        <v>651</v>
      </c>
      <c r="B789" s="3"/>
      <c r="C789" s="3"/>
      <c r="D789" s="32">
        <f t="shared" si="23"/>
        <v>170.3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560">
        <v>0</v>
      </c>
      <c r="P789" s="107"/>
      <c r="Q789" s="562"/>
      <c r="R789" s="557"/>
      <c r="S789" s="558"/>
      <c r="T789" s="559"/>
      <c r="U789" s="557"/>
    </row>
    <row r="790" spans="1:21" ht="15.75">
      <c r="A790" s="107" t="s">
        <v>682</v>
      </c>
      <c r="B790" s="3"/>
      <c r="C790" s="3"/>
      <c r="D790" s="32">
        <f t="shared" si="23"/>
        <v>195.7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560">
        <v>0</v>
      </c>
      <c r="P790" s="107"/>
      <c r="Q790" s="562"/>
      <c r="R790" s="557"/>
      <c r="S790" s="558"/>
      <c r="T790" s="559"/>
      <c r="U790" s="557"/>
    </row>
    <row r="791" spans="1:21" ht="15.75">
      <c r="A791" s="107" t="s">
        <v>2709</v>
      </c>
      <c r="B791" s="3"/>
      <c r="C791" s="3"/>
      <c r="D791" s="32">
        <f t="shared" si="23"/>
        <v>236.4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560">
        <v>15.400000000000002</v>
      </c>
      <c r="P791" s="107"/>
      <c r="Q791" s="562"/>
      <c r="R791" s="557"/>
      <c r="S791" s="558"/>
      <c r="T791" s="559"/>
      <c r="U791" s="557"/>
    </row>
    <row r="792" spans="1:21" ht="15.75">
      <c r="A792" s="107" t="s">
        <v>2735</v>
      </c>
      <c r="B792" s="3"/>
      <c r="C792" s="3"/>
      <c r="D792" s="32">
        <f t="shared" si="23"/>
        <v>215.4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560">
        <v>0</v>
      </c>
      <c r="P792" s="107"/>
      <c r="Q792" s="562"/>
      <c r="R792" s="557"/>
      <c r="S792" s="558"/>
      <c r="T792" s="559"/>
      <c r="U792" s="557"/>
    </row>
    <row r="793" spans="1:21" ht="15.75">
      <c r="A793" s="284" t="s">
        <v>3644</v>
      </c>
      <c r="B793" s="3"/>
      <c r="C793" s="3"/>
      <c r="D793" s="32">
        <f t="shared" si="23"/>
        <v>93.9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560">
        <v>7.5</v>
      </c>
      <c r="P793" s="284"/>
      <c r="Q793" s="561"/>
      <c r="R793" s="557"/>
      <c r="S793" s="558"/>
      <c r="T793" s="559"/>
      <c r="U793" s="557"/>
    </row>
    <row r="794" spans="1:21" ht="15.75">
      <c r="A794" s="284" t="s">
        <v>3645</v>
      </c>
      <c r="B794" s="3"/>
      <c r="C794" s="3"/>
      <c r="D794" s="32">
        <f t="shared" si="23"/>
        <v>291.10000000000002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560">
        <v>1.3</v>
      </c>
      <c r="P794" s="284"/>
      <c r="Q794" s="561"/>
      <c r="R794" s="557"/>
      <c r="S794" s="558"/>
      <c r="T794" s="559"/>
      <c r="U794" s="557"/>
    </row>
    <row r="795" spans="1:21" ht="15.75">
      <c r="A795" s="107" t="s">
        <v>154</v>
      </c>
      <c r="B795" s="3"/>
      <c r="C795" s="3"/>
      <c r="D795" s="32">
        <f t="shared" si="23"/>
        <v>171.4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560">
        <v>0</v>
      </c>
      <c r="P795" s="107"/>
      <c r="Q795" s="562"/>
      <c r="R795" s="557"/>
      <c r="S795" s="558"/>
      <c r="T795" s="559"/>
      <c r="U795" s="557"/>
    </row>
    <row r="796" spans="1:21" ht="15.75">
      <c r="A796" s="107" t="s">
        <v>2210</v>
      </c>
      <c r="B796" s="3"/>
      <c r="C796" s="3"/>
      <c r="D796" s="32">
        <f t="shared" si="23"/>
        <v>130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560">
        <v>0</v>
      </c>
      <c r="P796" s="107"/>
      <c r="Q796" s="562"/>
      <c r="R796" s="557"/>
      <c r="S796" s="558"/>
      <c r="T796" s="559"/>
      <c r="U796" s="557"/>
    </row>
    <row r="797" spans="1:21" ht="15.75">
      <c r="A797" s="107" t="s">
        <v>669</v>
      </c>
      <c r="B797" s="3"/>
      <c r="C797" s="3"/>
      <c r="D797" s="32">
        <f t="shared" si="23"/>
        <v>192.89999999999998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560">
        <v>39.799999999999997</v>
      </c>
      <c r="P797" s="107"/>
      <c r="Q797" s="562"/>
      <c r="R797" s="557"/>
      <c r="S797" s="558"/>
      <c r="T797" s="559"/>
      <c r="U797" s="557"/>
    </row>
    <row r="798" spans="1:21" ht="15.75">
      <c r="A798" s="107" t="s">
        <v>2724</v>
      </c>
      <c r="B798" s="3"/>
      <c r="C798" s="3"/>
      <c r="D798" s="32">
        <f t="shared" si="23"/>
        <v>146.6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560">
        <v>0</v>
      </c>
      <c r="P798" s="107"/>
      <c r="Q798" s="562"/>
      <c r="R798" s="557"/>
      <c r="S798" s="558"/>
      <c r="T798" s="559"/>
      <c r="U798" s="557"/>
    </row>
    <row r="799" spans="1:21" ht="15.75">
      <c r="A799" s="284" t="s">
        <v>142</v>
      </c>
      <c r="B799" s="3"/>
      <c r="C799" s="3"/>
      <c r="D799" s="32">
        <f t="shared" si="23"/>
        <v>143.80000000000001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560">
        <v>0</v>
      </c>
      <c r="P799" s="284"/>
      <c r="Q799" s="561"/>
      <c r="R799" s="557"/>
      <c r="S799" s="558"/>
      <c r="T799" s="559"/>
      <c r="U799" s="557"/>
    </row>
    <row r="800" spans="1:21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560">
        <v>0</v>
      </c>
      <c r="P800" s="504"/>
      <c r="Q800" s="504"/>
      <c r="R800" s="557"/>
      <c r="S800" s="558"/>
      <c r="T800" s="559"/>
      <c r="U800" s="557"/>
    </row>
    <row r="801" spans="1:21" ht="15.75">
      <c r="A801" s="107" t="s">
        <v>683</v>
      </c>
      <c r="B801" s="3"/>
      <c r="C801" s="3"/>
      <c r="D801" s="32">
        <f t="shared" ref="D801:D832" si="24">SUM(E801:DZ801)</f>
        <v>146.10000000000002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560">
        <v>21</v>
      </c>
      <c r="P801" s="107"/>
      <c r="Q801" s="562"/>
      <c r="R801" s="557"/>
      <c r="S801" s="558"/>
      <c r="T801" s="559"/>
      <c r="U801" s="557"/>
    </row>
    <row r="802" spans="1:21" ht="15.75">
      <c r="A802" s="107" t="s">
        <v>2725</v>
      </c>
      <c r="B802" s="3"/>
      <c r="C802" s="3"/>
      <c r="D802" s="32">
        <f t="shared" si="24"/>
        <v>139.70000000000002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560">
        <v>0</v>
      </c>
      <c r="P802" s="107"/>
      <c r="Q802" s="562"/>
      <c r="R802" s="557"/>
      <c r="S802" s="558"/>
      <c r="T802" s="559"/>
      <c r="U802" s="557"/>
    </row>
    <row r="803" spans="1:21" ht="15.75">
      <c r="A803" s="284" t="s">
        <v>3646</v>
      </c>
      <c r="B803" s="3"/>
      <c r="C803" s="3"/>
      <c r="D803" s="32">
        <f t="shared" si="24"/>
        <v>125.00000000000001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560">
        <v>0</v>
      </c>
      <c r="P803" s="284"/>
      <c r="Q803" s="561"/>
      <c r="R803" s="557"/>
      <c r="S803" s="558"/>
      <c r="T803" s="559"/>
      <c r="U803" s="557"/>
    </row>
    <row r="804" spans="1:21" ht="15.75">
      <c r="A804" s="285" t="s">
        <v>1690</v>
      </c>
      <c r="B804" s="3"/>
      <c r="C804" s="3"/>
      <c r="D804" s="32">
        <f t="shared" si="24"/>
        <v>47.5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560">
        <v>1.1000000000000001</v>
      </c>
      <c r="P804" s="285"/>
      <c r="Q804" s="556"/>
      <c r="R804" s="557"/>
      <c r="S804" s="558"/>
      <c r="T804" s="559"/>
      <c r="U804" s="557"/>
    </row>
    <row r="805" spans="1:21" ht="15.75">
      <c r="A805" s="107" t="s">
        <v>654</v>
      </c>
      <c r="B805" s="3"/>
      <c r="C805" s="3"/>
      <c r="D805" s="32">
        <f t="shared" si="24"/>
        <v>100.5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560">
        <v>0</v>
      </c>
      <c r="P805" s="107"/>
      <c r="Q805" s="562"/>
      <c r="R805" s="557"/>
      <c r="S805" s="558"/>
      <c r="T805" s="559"/>
      <c r="U805" s="557"/>
    </row>
    <row r="806" spans="1:21" ht="15.75">
      <c r="A806" s="107" t="s">
        <v>653</v>
      </c>
      <c r="B806" s="3"/>
      <c r="C806" s="3"/>
      <c r="D806" s="32">
        <f t="shared" si="24"/>
        <v>178.6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560">
        <v>18.2</v>
      </c>
      <c r="P806" s="107"/>
      <c r="Q806" s="562"/>
      <c r="R806" s="557"/>
      <c r="S806" s="558"/>
      <c r="T806" s="559"/>
      <c r="U806" s="557"/>
    </row>
    <row r="807" spans="1:21" ht="15.75">
      <c r="A807" s="285" t="s">
        <v>1753</v>
      </c>
      <c r="B807" s="3"/>
      <c r="C807" s="3"/>
      <c r="D807" s="32">
        <f t="shared" si="24"/>
        <v>157.19999999999999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560">
        <v>0</v>
      </c>
      <c r="P807" s="285"/>
      <c r="Q807" s="556"/>
      <c r="R807" s="557"/>
      <c r="S807" s="558"/>
      <c r="T807" s="559"/>
      <c r="U807" s="557"/>
    </row>
    <row r="808" spans="1:21" ht="15.75">
      <c r="A808" s="107" t="s">
        <v>638</v>
      </c>
      <c r="B808" s="3"/>
      <c r="C808" s="3"/>
      <c r="D808" s="32">
        <f t="shared" si="24"/>
        <v>62.800000000000011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560">
        <v>15.400000000000002</v>
      </c>
      <c r="P808" s="107"/>
      <c r="Q808" s="562"/>
      <c r="R808" s="557"/>
      <c r="S808" s="558"/>
      <c r="T808" s="559"/>
      <c r="U808" s="557"/>
    </row>
    <row r="809" spans="1:21" ht="15.75">
      <c r="A809" s="285" t="s">
        <v>1649</v>
      </c>
      <c r="B809" s="3"/>
      <c r="C809" s="3"/>
      <c r="D809" s="32">
        <f t="shared" si="24"/>
        <v>165.7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560">
        <v>0</v>
      </c>
      <c r="P809" s="285"/>
      <c r="Q809" s="556"/>
      <c r="R809" s="557"/>
      <c r="S809" s="558"/>
      <c r="T809" s="559"/>
      <c r="U809" s="557"/>
    </row>
    <row r="810" spans="1:21" ht="15.75">
      <c r="A810" s="107" t="s">
        <v>2715</v>
      </c>
      <c r="B810" s="3"/>
      <c r="C810" s="3"/>
      <c r="D810" s="32">
        <f t="shared" si="24"/>
        <v>102.2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560">
        <v>3.9000000000000004</v>
      </c>
      <c r="P810" s="107"/>
      <c r="Q810" s="562"/>
      <c r="R810" s="557"/>
      <c r="S810" s="558"/>
      <c r="T810" s="559"/>
      <c r="U810" s="557"/>
    </row>
    <row r="811" spans="1:21" ht="15.75">
      <c r="A811" s="107" t="s">
        <v>2833</v>
      </c>
      <c r="B811" s="3"/>
      <c r="C811" s="3"/>
      <c r="D811" s="32">
        <f t="shared" si="24"/>
        <v>227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560">
        <v>29.6</v>
      </c>
      <c r="P811" s="107"/>
      <c r="Q811" s="562"/>
      <c r="R811" s="557"/>
      <c r="S811" s="558"/>
      <c r="T811" s="559"/>
      <c r="U811" s="557"/>
    </row>
    <row r="812" spans="1:21" ht="15.75">
      <c r="A812" s="284" t="s">
        <v>3647</v>
      </c>
      <c r="B812" s="3"/>
      <c r="C812" s="3"/>
      <c r="D812" s="32">
        <f t="shared" si="24"/>
        <v>109.1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560">
        <v>0</v>
      </c>
      <c r="P812" s="284"/>
      <c r="Q812" s="561"/>
      <c r="R812" s="557"/>
      <c r="S812" s="558"/>
      <c r="T812" s="559"/>
      <c r="U812" s="557"/>
    </row>
    <row r="813" spans="1:21" ht="15.75">
      <c r="A813" s="284" t="s">
        <v>3648</v>
      </c>
      <c r="B813" s="3"/>
      <c r="C813" s="3"/>
      <c r="D813" s="32">
        <f t="shared" si="24"/>
        <v>233.6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560">
        <v>19.900000000000002</v>
      </c>
      <c r="P813" s="284"/>
      <c r="Q813" s="561"/>
      <c r="R813" s="557"/>
      <c r="S813" s="558"/>
      <c r="T813" s="559"/>
      <c r="U813" s="557"/>
    </row>
    <row r="814" spans="1:21" ht="15.75">
      <c r="A814" s="285" t="s">
        <v>31</v>
      </c>
      <c r="B814" s="3"/>
      <c r="C814" s="3"/>
      <c r="D814" s="32">
        <f t="shared" si="24"/>
        <v>134.29999999999998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560">
        <v>0</v>
      </c>
      <c r="P814" s="285"/>
      <c r="Q814" s="556"/>
      <c r="R814" s="557"/>
      <c r="S814" s="558"/>
      <c r="T814" s="559"/>
      <c r="U814" s="557"/>
    </row>
    <row r="815" spans="1:21" ht="15.75">
      <c r="A815" s="107" t="s">
        <v>2719</v>
      </c>
      <c r="B815" s="3"/>
      <c r="C815" s="3"/>
      <c r="D815" s="32">
        <f t="shared" si="24"/>
        <v>195.79999999999998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560">
        <v>3.9000000000000004</v>
      </c>
      <c r="P815" s="107"/>
      <c r="Q815" s="562"/>
      <c r="R815" s="557"/>
      <c r="S815" s="558"/>
      <c r="T815" s="559"/>
      <c r="U815" s="557"/>
    </row>
    <row r="816" spans="1:21" ht="15.75">
      <c r="A816" s="107" t="s">
        <v>694</v>
      </c>
      <c r="B816" s="3"/>
      <c r="C816" s="3"/>
      <c r="D816" s="32">
        <f t="shared" si="24"/>
        <v>99.9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560">
        <v>0</v>
      </c>
      <c r="P816" s="107"/>
      <c r="Q816" s="562"/>
      <c r="R816" s="557"/>
      <c r="S816" s="558"/>
      <c r="T816" s="559"/>
      <c r="U816" s="557"/>
    </row>
    <row r="817" spans="1:21" ht="15.75">
      <c r="A817" s="284" t="s">
        <v>3649</v>
      </c>
      <c r="B817" s="3"/>
      <c r="C817" s="3"/>
      <c r="D817" s="32">
        <f t="shared" si="24"/>
        <v>144.19999999999999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560">
        <v>31.9</v>
      </c>
      <c r="P817" s="284"/>
      <c r="Q817" s="561"/>
      <c r="R817" s="557"/>
      <c r="S817" s="558"/>
      <c r="T817" s="559"/>
      <c r="U817" s="557"/>
    </row>
    <row r="818" spans="1:21" ht="15.75">
      <c r="A818" s="107" t="s">
        <v>3689</v>
      </c>
      <c r="B818" s="3"/>
      <c r="C818" s="3"/>
      <c r="D818" s="32">
        <f t="shared" si="24"/>
        <v>210.4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560">
        <v>30.2</v>
      </c>
      <c r="P818" s="107"/>
      <c r="Q818" s="562"/>
      <c r="R818" s="557"/>
      <c r="S818" s="558"/>
      <c r="T818" s="559"/>
      <c r="U818" s="557"/>
    </row>
    <row r="819" spans="1:21" ht="15.75">
      <c r="A819" s="107" t="s">
        <v>686</v>
      </c>
      <c r="B819" s="3"/>
      <c r="C819" s="3"/>
      <c r="D819" s="32">
        <f t="shared" si="24"/>
        <v>113.3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560">
        <v>26</v>
      </c>
      <c r="P819" s="107"/>
      <c r="Q819" s="562"/>
      <c r="R819" s="557"/>
      <c r="S819" s="558"/>
      <c r="T819" s="559"/>
      <c r="U819" s="557"/>
    </row>
    <row r="820" spans="1:21" ht="15.75">
      <c r="A820" s="285" t="s">
        <v>33</v>
      </c>
      <c r="B820" s="3"/>
      <c r="C820" s="3"/>
      <c r="D820" s="32">
        <f t="shared" si="24"/>
        <v>213.5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560">
        <v>0</v>
      </c>
      <c r="P820" s="285"/>
      <c r="Q820" s="556"/>
      <c r="R820" s="557"/>
      <c r="S820" s="558"/>
      <c r="T820" s="559"/>
      <c r="U820" s="557"/>
    </row>
    <row r="821" spans="1:21" ht="15.75">
      <c r="A821" s="285" t="s">
        <v>37</v>
      </c>
      <c r="B821" s="3"/>
      <c r="C821" s="3"/>
      <c r="D821" s="32">
        <f t="shared" si="24"/>
        <v>73.5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560">
        <v>0</v>
      </c>
      <c r="P821" s="285"/>
      <c r="Q821" s="556"/>
      <c r="R821" s="557"/>
      <c r="S821" s="558"/>
      <c r="T821" s="559"/>
      <c r="U821" s="557"/>
    </row>
    <row r="822" spans="1:21" ht="15.75">
      <c r="A822" s="284" t="s">
        <v>143</v>
      </c>
      <c r="B822" s="3"/>
      <c r="C822" s="3"/>
      <c r="D822" s="32">
        <f t="shared" si="24"/>
        <v>124.00000000000001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560">
        <v>10.4</v>
      </c>
      <c r="P822" s="284"/>
      <c r="Q822" s="561"/>
      <c r="R822" s="557"/>
      <c r="S822" s="558"/>
      <c r="T822" s="559"/>
      <c r="U822" s="557"/>
    </row>
    <row r="823" spans="1:21" ht="15.75">
      <c r="A823" s="284" t="s">
        <v>3650</v>
      </c>
      <c r="B823" s="3"/>
      <c r="C823" s="3"/>
      <c r="D823" s="32">
        <f t="shared" si="24"/>
        <v>67.400000000000006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560">
        <v>21.5</v>
      </c>
      <c r="P823" s="284"/>
      <c r="Q823" s="561"/>
      <c r="R823" s="557"/>
      <c r="S823" s="558"/>
      <c r="T823" s="559"/>
      <c r="U823" s="557"/>
    </row>
    <row r="824" spans="1:21" ht="15.75">
      <c r="A824" s="107" t="s">
        <v>2722</v>
      </c>
      <c r="B824" s="3"/>
      <c r="C824" s="3"/>
      <c r="D824" s="32">
        <f t="shared" si="24"/>
        <v>126.20000000000002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560">
        <v>0</v>
      </c>
      <c r="P824" s="107"/>
      <c r="Q824" s="562"/>
      <c r="R824" s="557"/>
      <c r="S824" s="558"/>
      <c r="T824" s="559"/>
      <c r="U824" s="557"/>
    </row>
    <row r="825" spans="1:21" ht="15.75">
      <c r="A825" s="106" t="s">
        <v>1351</v>
      </c>
      <c r="B825" s="3"/>
      <c r="C825" s="3"/>
      <c r="D825" s="32">
        <f t="shared" si="24"/>
        <v>167.60000000000002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560">
        <v>16.8</v>
      </c>
      <c r="P825" s="504"/>
      <c r="Q825" s="504"/>
      <c r="R825" s="557"/>
      <c r="S825" s="558"/>
      <c r="T825" s="559"/>
      <c r="U825" s="557"/>
    </row>
    <row r="826" spans="1:21" ht="15.75">
      <c r="A826" s="107" t="s">
        <v>2723</v>
      </c>
      <c r="B826" s="3"/>
      <c r="C826" s="3"/>
      <c r="D826" s="32">
        <f t="shared" si="24"/>
        <v>153.09999999999997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560">
        <v>0</v>
      </c>
      <c r="P826" s="107"/>
      <c r="Q826" s="562"/>
      <c r="R826" s="557"/>
      <c r="S826" s="558"/>
      <c r="T826" s="559"/>
      <c r="U826" s="557"/>
    </row>
    <row r="827" spans="1:21" ht="15.75">
      <c r="A827" s="284" t="s">
        <v>3651</v>
      </c>
      <c r="B827" s="3"/>
      <c r="C827" s="3"/>
      <c r="D827" s="32">
        <f t="shared" si="24"/>
        <v>111.80000000000001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560">
        <v>0</v>
      </c>
      <c r="P827" s="284"/>
      <c r="Q827" s="561"/>
      <c r="R827" s="557"/>
      <c r="S827" s="558"/>
      <c r="T827" s="559"/>
      <c r="U827" s="557"/>
    </row>
    <row r="828" spans="1:21" ht="15.75">
      <c r="A828" s="107" t="s">
        <v>2728</v>
      </c>
      <c r="B828" s="3"/>
      <c r="C828" s="3"/>
      <c r="D828" s="32">
        <f t="shared" si="24"/>
        <v>174.79999999999998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560">
        <v>28.6</v>
      </c>
      <c r="P828" s="107"/>
      <c r="Q828" s="562"/>
      <c r="R828" s="557"/>
      <c r="S828" s="558"/>
      <c r="T828" s="559"/>
      <c r="U828" s="557"/>
    </row>
    <row r="829" spans="1:21" ht="15.75">
      <c r="A829" s="285" t="s">
        <v>1671</v>
      </c>
      <c r="B829" s="3"/>
      <c r="C829" s="3"/>
      <c r="D829" s="32">
        <f t="shared" si="24"/>
        <v>134.6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560">
        <v>0</v>
      </c>
      <c r="P829" s="285"/>
      <c r="Q829" s="556"/>
      <c r="R829" s="557"/>
      <c r="S829" s="558"/>
      <c r="T829" s="559"/>
      <c r="U829" s="557"/>
    </row>
    <row r="830" spans="1:21" ht="15.75">
      <c r="A830" s="107" t="s">
        <v>180</v>
      </c>
      <c r="B830" s="3"/>
      <c r="C830" s="3"/>
      <c r="D830" s="32">
        <f t="shared" si="24"/>
        <v>336.9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560">
        <v>24.200000000000003</v>
      </c>
      <c r="P830" s="107"/>
      <c r="Q830" s="562"/>
      <c r="R830" s="557"/>
      <c r="S830" s="558"/>
      <c r="T830" s="559"/>
      <c r="U830" s="557"/>
    </row>
    <row r="831" spans="1:21" ht="15.75">
      <c r="A831" s="107" t="s">
        <v>2711</v>
      </c>
      <c r="B831" s="3"/>
      <c r="C831" s="3"/>
      <c r="D831" s="32">
        <f t="shared" si="24"/>
        <v>166.4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560">
        <v>0</v>
      </c>
      <c r="P831" s="107"/>
      <c r="Q831" s="562"/>
      <c r="R831" s="557"/>
      <c r="S831" s="558"/>
      <c r="T831" s="559"/>
      <c r="U831" s="557"/>
    </row>
    <row r="832" spans="1:21" ht="15.75">
      <c r="A832" s="107" t="s">
        <v>2217</v>
      </c>
      <c r="B832" s="3"/>
      <c r="C832" s="3"/>
      <c r="D832" s="32">
        <f t="shared" si="24"/>
        <v>282.3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560">
        <v>28.6</v>
      </c>
      <c r="P832" s="107"/>
      <c r="Q832" s="562"/>
      <c r="R832" s="557"/>
      <c r="S832" s="558"/>
      <c r="T832" s="559"/>
      <c r="U832" s="557"/>
    </row>
    <row r="833" spans="1:21" ht="15.75">
      <c r="A833" s="107" t="s">
        <v>2730</v>
      </c>
      <c r="B833" s="3"/>
      <c r="C833" s="3"/>
      <c r="D833" s="32">
        <f t="shared" ref="D833:D840" si="25">SUM(E833:DZ833)</f>
        <v>188.00000000000003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560">
        <v>0</v>
      </c>
      <c r="P833" s="107"/>
      <c r="Q833" s="562"/>
      <c r="R833" s="557"/>
      <c r="S833" s="558"/>
      <c r="T833" s="559"/>
      <c r="U833" s="557"/>
    </row>
    <row r="834" spans="1:21" ht="15.75">
      <c r="A834" s="107" t="s">
        <v>155</v>
      </c>
      <c r="B834" s="3"/>
      <c r="C834" s="3"/>
      <c r="D834" s="32">
        <f t="shared" si="25"/>
        <v>182.49999999999997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560">
        <v>0</v>
      </c>
      <c r="P834" s="107"/>
      <c r="Q834" s="562"/>
      <c r="R834" s="557"/>
      <c r="S834" s="558"/>
      <c r="T834" s="559"/>
      <c r="U834" s="557"/>
    </row>
    <row r="835" spans="1:21" ht="15.75">
      <c r="A835" s="284" t="s">
        <v>3652</v>
      </c>
      <c r="B835" s="3"/>
      <c r="C835" s="3"/>
      <c r="D835" s="32">
        <f t="shared" si="25"/>
        <v>157.5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560">
        <v>0</v>
      </c>
      <c r="P835" s="284"/>
      <c r="Q835" s="561"/>
      <c r="R835" s="557"/>
      <c r="S835" s="558"/>
      <c r="T835" s="559"/>
      <c r="U835" s="557"/>
    </row>
    <row r="836" spans="1:21" ht="15.75">
      <c r="A836" s="107" t="s">
        <v>2731</v>
      </c>
      <c r="B836" s="3"/>
      <c r="C836" s="3"/>
      <c r="D836" s="32">
        <f t="shared" si="25"/>
        <v>275.60000000000002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560">
        <v>28</v>
      </c>
      <c r="P836" s="107"/>
      <c r="Q836" s="562"/>
      <c r="R836" s="557"/>
      <c r="S836" s="558"/>
      <c r="T836" s="559"/>
      <c r="U836" s="557"/>
    </row>
    <row r="837" spans="1:21" ht="15.75">
      <c r="A837" s="107" t="s">
        <v>2729</v>
      </c>
      <c r="B837" s="3"/>
      <c r="C837" s="3"/>
      <c r="D837" s="32">
        <f t="shared" si="25"/>
        <v>111.80000000000001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560">
        <v>0</v>
      </c>
      <c r="P837" s="107"/>
      <c r="Q837" s="562"/>
      <c r="R837" s="557"/>
      <c r="S837" s="558"/>
      <c r="T837" s="559"/>
      <c r="U837" s="557"/>
    </row>
    <row r="838" spans="1:21" ht="15.75">
      <c r="A838" s="107" t="s">
        <v>2710</v>
      </c>
      <c r="B838" s="3"/>
      <c r="C838" s="3"/>
      <c r="D838" s="32">
        <f t="shared" si="25"/>
        <v>154.60000000000002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560">
        <v>16.8</v>
      </c>
      <c r="P838" s="107"/>
      <c r="Q838" s="562"/>
      <c r="R838" s="557"/>
      <c r="S838" s="558"/>
      <c r="T838" s="559"/>
      <c r="U838" s="557"/>
    </row>
    <row r="839" spans="1:21" ht="15.75">
      <c r="A839" s="107" t="s">
        <v>658</v>
      </c>
      <c r="B839" s="3"/>
      <c r="C839" s="3"/>
      <c r="D839" s="32">
        <f t="shared" si="25"/>
        <v>63.4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560">
        <v>12</v>
      </c>
      <c r="P839" s="107"/>
      <c r="Q839" s="562"/>
      <c r="R839" s="557"/>
      <c r="S839" s="558"/>
      <c r="T839" s="559"/>
      <c r="U839" s="557"/>
    </row>
    <row r="840" spans="1:21" ht="15.75">
      <c r="A840" s="285" t="s">
        <v>1655</v>
      </c>
      <c r="B840" s="3"/>
      <c r="C840" s="3"/>
      <c r="D840" s="32">
        <f t="shared" si="25"/>
        <v>342.79999999999995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560">
        <v>49</v>
      </c>
      <c r="P840" s="285"/>
      <c r="Q840" s="556"/>
      <c r="R840" s="557"/>
      <c r="S840" s="558"/>
      <c r="T840" s="559"/>
      <c r="U840" s="557"/>
    </row>
    <row r="841" spans="1:21" ht="15.75">
      <c r="D841" s="32"/>
      <c r="F841" s="158"/>
      <c r="G841" s="158"/>
      <c r="H841" s="158"/>
      <c r="I841" s="158"/>
      <c r="J841" s="158"/>
    </row>
    <row r="842" spans="1:21" ht="15.75">
      <c r="D842" s="32"/>
      <c r="F842" s="158"/>
      <c r="G842" s="158"/>
      <c r="H842" s="158"/>
      <c r="I842" s="158"/>
      <c r="J842" s="158"/>
    </row>
    <row r="843" spans="1:21" ht="15.75">
      <c r="D843" s="32"/>
      <c r="F843" s="158"/>
      <c r="G843" s="158"/>
      <c r="H843" s="158"/>
      <c r="I843" s="158"/>
      <c r="J843" s="158"/>
    </row>
    <row r="844" spans="1:21" s="30" customFormat="1" ht="20.25">
      <c r="A844" s="30" t="s">
        <v>173</v>
      </c>
      <c r="B844"/>
      <c r="C844"/>
      <c r="D844" s="31" t="s">
        <v>40</v>
      </c>
      <c r="E844" s="102" t="s">
        <v>4375</v>
      </c>
      <c r="F844" s="102" t="s">
        <v>4380</v>
      </c>
      <c r="H844" s="285"/>
      <c r="I844" s="61"/>
      <c r="J844"/>
    </row>
    <row r="845" spans="1:21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H845" s="504"/>
      <c r="I845" s="61"/>
    </row>
    <row r="846" spans="1:21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H846" s="284"/>
      <c r="I846" s="61"/>
    </row>
    <row r="847" spans="1:21" ht="15.75">
      <c r="A847" s="284" t="s">
        <v>3624</v>
      </c>
      <c r="B847" s="3"/>
      <c r="C847" s="3"/>
      <c r="D847" s="32">
        <f t="shared" si="26"/>
        <v>0</v>
      </c>
      <c r="E847" s="9">
        <v>0</v>
      </c>
      <c r="F847" s="9">
        <v>0</v>
      </c>
      <c r="H847" s="504"/>
      <c r="I847" s="404"/>
    </row>
    <row r="848" spans="1:21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H848" s="107"/>
      <c r="I848" s="61"/>
    </row>
    <row r="849" spans="1:6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</row>
    <row r="850" spans="1:6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</row>
    <row r="851" spans="1:6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</row>
    <row r="852" spans="1:6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</row>
    <row r="853" spans="1:6" ht="15.75">
      <c r="A853" s="284" t="s">
        <v>3625</v>
      </c>
      <c r="B853" s="3"/>
      <c r="C853" s="3"/>
      <c r="D853" s="32">
        <f t="shared" si="26"/>
        <v>0</v>
      </c>
      <c r="E853" s="9">
        <v>0</v>
      </c>
      <c r="F853" s="9">
        <v>0</v>
      </c>
    </row>
    <row r="854" spans="1:6" ht="15.75">
      <c r="A854" s="107" t="s">
        <v>2718</v>
      </c>
      <c r="B854" s="3"/>
      <c r="C854" s="3"/>
      <c r="D854" s="32">
        <f t="shared" si="26"/>
        <v>0</v>
      </c>
      <c r="E854" s="9">
        <v>0</v>
      </c>
      <c r="F854" s="9">
        <v>0</v>
      </c>
    </row>
    <row r="855" spans="1:6" ht="15.75">
      <c r="A855" s="107" t="s">
        <v>3626</v>
      </c>
      <c r="B855" s="3"/>
      <c r="C855" s="3"/>
      <c r="D855" s="32">
        <f t="shared" si="26"/>
        <v>0</v>
      </c>
      <c r="E855" s="9">
        <v>0</v>
      </c>
      <c r="F855" s="9">
        <v>0</v>
      </c>
    </row>
    <row r="856" spans="1:6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</row>
    <row r="857" spans="1:6" ht="15.75">
      <c r="A857" s="107" t="s">
        <v>2849</v>
      </c>
      <c r="B857" s="3"/>
      <c r="C857" s="3"/>
      <c r="D857" s="32">
        <f t="shared" si="26"/>
        <v>22.5</v>
      </c>
      <c r="E857" s="9">
        <v>22.5</v>
      </c>
      <c r="F857" s="9">
        <v>0</v>
      </c>
    </row>
    <row r="858" spans="1:6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</row>
    <row r="859" spans="1:6" ht="15.75">
      <c r="A859" s="107" t="s">
        <v>2708</v>
      </c>
      <c r="B859" s="3"/>
      <c r="C859" s="3"/>
      <c r="D859" s="32">
        <f t="shared" si="26"/>
        <v>0</v>
      </c>
      <c r="E859" s="9">
        <v>0</v>
      </c>
      <c r="F859" s="9">
        <v>0</v>
      </c>
    </row>
    <row r="860" spans="1:6" ht="15.75">
      <c r="A860" s="284" t="s">
        <v>3627</v>
      </c>
      <c r="B860" s="3"/>
      <c r="C860" s="3"/>
      <c r="D860" s="32">
        <f t="shared" si="26"/>
        <v>0</v>
      </c>
      <c r="E860" s="9">
        <v>0</v>
      </c>
      <c r="F860" s="9">
        <v>0</v>
      </c>
    </row>
    <row r="861" spans="1:6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</row>
    <row r="862" spans="1:6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</row>
    <row r="863" spans="1:6" ht="15.75">
      <c r="A863" s="107" t="s">
        <v>153</v>
      </c>
      <c r="B863" s="3"/>
      <c r="C863" s="3"/>
      <c r="D863" s="32">
        <f t="shared" si="26"/>
        <v>0</v>
      </c>
      <c r="E863" s="9">
        <v>0</v>
      </c>
      <c r="F863" s="9">
        <v>0</v>
      </c>
    </row>
    <row r="864" spans="1:6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</row>
    <row r="865" spans="1:6" ht="15.75">
      <c r="A865" s="284" t="s">
        <v>3628</v>
      </c>
      <c r="B865" s="3"/>
      <c r="C865" s="3"/>
      <c r="D865" s="32">
        <f t="shared" si="26"/>
        <v>0</v>
      </c>
      <c r="E865" s="9">
        <v>0</v>
      </c>
      <c r="F865" s="9">
        <v>0</v>
      </c>
    </row>
    <row r="866" spans="1:6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</row>
    <row r="867" spans="1:6" ht="15.75">
      <c r="A867" s="284" t="s">
        <v>3629</v>
      </c>
      <c r="B867" s="3"/>
      <c r="C867" s="3"/>
      <c r="D867" s="32">
        <f t="shared" si="26"/>
        <v>0</v>
      </c>
      <c r="E867" s="9">
        <v>0</v>
      </c>
      <c r="F867" s="9">
        <v>0</v>
      </c>
    </row>
    <row r="868" spans="1:6" ht="15.75">
      <c r="A868" s="107" t="s">
        <v>2721</v>
      </c>
      <c r="B868" s="3"/>
      <c r="C868" s="3"/>
      <c r="D868" s="32">
        <f t="shared" si="26"/>
        <v>0</v>
      </c>
      <c r="E868" s="9">
        <v>0</v>
      </c>
      <c r="F868" s="9">
        <v>0</v>
      </c>
    </row>
    <row r="869" spans="1:6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</row>
    <row r="870" spans="1:6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</row>
    <row r="871" spans="1:6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</row>
    <row r="872" spans="1:6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</row>
    <row r="873" spans="1:6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</row>
    <row r="874" spans="1:6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</row>
    <row r="875" spans="1:6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</row>
    <row r="876" spans="1:6" ht="15.75">
      <c r="A876" s="107" t="s">
        <v>2717</v>
      </c>
      <c r="B876" s="3"/>
      <c r="C876" s="3"/>
      <c r="D876" s="32">
        <f t="shared" si="26"/>
        <v>0</v>
      </c>
      <c r="E876" s="9">
        <v>0</v>
      </c>
      <c r="F876" s="9">
        <v>0</v>
      </c>
    </row>
    <row r="877" spans="1:6" ht="15.75">
      <c r="A877" s="284" t="s">
        <v>3630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</row>
    <row r="878" spans="1:6" ht="15.75">
      <c r="A878" s="107" t="s">
        <v>687</v>
      </c>
      <c r="B878" s="3"/>
      <c r="C878" s="3"/>
      <c r="D878" s="32">
        <f t="shared" si="27"/>
        <v>0</v>
      </c>
      <c r="E878" s="9">
        <v>0</v>
      </c>
      <c r="F878" s="9">
        <v>0</v>
      </c>
    </row>
    <row r="879" spans="1:6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</row>
    <row r="880" spans="1:6" ht="15.75">
      <c r="A880" s="284" t="s">
        <v>3659</v>
      </c>
      <c r="B880" s="3"/>
      <c r="C880" s="3"/>
      <c r="D880" s="32">
        <f t="shared" si="27"/>
        <v>0</v>
      </c>
      <c r="E880" s="9">
        <v>0</v>
      </c>
      <c r="F880" s="9">
        <v>0</v>
      </c>
    </row>
    <row r="881" spans="1:6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</row>
    <row r="882" spans="1:6" ht="15.75">
      <c r="A882" s="107" t="s">
        <v>2726</v>
      </c>
      <c r="B882" s="3"/>
      <c r="C882" s="3"/>
      <c r="D882" s="32">
        <f t="shared" si="27"/>
        <v>0</v>
      </c>
      <c r="E882" s="9">
        <v>0</v>
      </c>
      <c r="F882" s="9">
        <v>0</v>
      </c>
    </row>
    <row r="883" spans="1:6" ht="15.75">
      <c r="A883" s="284" t="s">
        <v>3631</v>
      </c>
      <c r="B883" s="3"/>
      <c r="C883" s="3"/>
      <c r="D883" s="32">
        <f t="shared" si="27"/>
        <v>0</v>
      </c>
      <c r="E883" s="9">
        <v>0</v>
      </c>
      <c r="F883" s="9">
        <v>0</v>
      </c>
    </row>
    <row r="884" spans="1:6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</row>
    <row r="885" spans="1:6" ht="15.75">
      <c r="A885" s="284" t="s">
        <v>3632</v>
      </c>
      <c r="B885" s="3"/>
      <c r="C885" s="3"/>
      <c r="D885" s="32">
        <f t="shared" si="27"/>
        <v>17.8</v>
      </c>
      <c r="E885" s="9">
        <v>16.5</v>
      </c>
      <c r="F885" s="9">
        <v>1.3</v>
      </c>
    </row>
    <row r="886" spans="1:6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</row>
    <row r="887" spans="1:6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</row>
    <row r="888" spans="1:6" ht="15.75">
      <c r="A888" s="284" t="s">
        <v>3633</v>
      </c>
      <c r="B888" s="3"/>
      <c r="C888" s="3"/>
      <c r="D888" s="32">
        <f t="shared" si="27"/>
        <v>0</v>
      </c>
      <c r="E888" s="9">
        <v>0</v>
      </c>
      <c r="F888" s="9">
        <v>0</v>
      </c>
    </row>
    <row r="889" spans="1:6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</row>
    <row r="890" spans="1:6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</row>
    <row r="891" spans="1:6" ht="15.75">
      <c r="A891" s="284" t="s">
        <v>3634</v>
      </c>
      <c r="B891" s="3"/>
      <c r="C891" s="3"/>
      <c r="D891" s="32">
        <f t="shared" si="27"/>
        <v>0</v>
      </c>
      <c r="E891" s="9">
        <v>0</v>
      </c>
      <c r="F891" s="9">
        <v>0</v>
      </c>
    </row>
    <row r="892" spans="1:6" ht="15.75">
      <c r="A892" s="107" t="s">
        <v>2720</v>
      </c>
      <c r="B892" s="3"/>
      <c r="C892" s="3"/>
      <c r="D892" s="32">
        <f t="shared" si="27"/>
        <v>0</v>
      </c>
      <c r="E892" s="9">
        <v>0</v>
      </c>
      <c r="F892" s="9">
        <v>0</v>
      </c>
    </row>
    <row r="893" spans="1:6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</row>
    <row r="894" spans="1:6" ht="15.75">
      <c r="A894" s="107" t="s">
        <v>2712</v>
      </c>
      <c r="B894" s="3"/>
      <c r="C894" s="3"/>
      <c r="D894" s="32">
        <f t="shared" si="27"/>
        <v>0</v>
      </c>
      <c r="E894" s="9">
        <v>0</v>
      </c>
      <c r="F894" s="9">
        <v>0</v>
      </c>
    </row>
    <row r="895" spans="1:6" ht="15.75">
      <c r="A895" s="284" t="s">
        <v>3635</v>
      </c>
      <c r="B895" s="3"/>
      <c r="C895" s="3"/>
      <c r="D895" s="32">
        <f t="shared" si="27"/>
        <v>0</v>
      </c>
      <c r="E895" s="9">
        <v>0</v>
      </c>
      <c r="F895" s="9">
        <v>0</v>
      </c>
    </row>
    <row r="896" spans="1:6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</row>
    <row r="897" spans="1:6" ht="15.75">
      <c r="A897" s="284" t="s">
        <v>3636</v>
      </c>
      <c r="B897" s="3"/>
      <c r="C897" s="3"/>
      <c r="D897" s="32">
        <f t="shared" si="27"/>
        <v>0</v>
      </c>
      <c r="E897" s="9">
        <v>0</v>
      </c>
      <c r="F897" s="9">
        <v>0</v>
      </c>
    </row>
    <row r="898" spans="1:6" ht="15.75">
      <c r="A898" s="107" t="s">
        <v>2734</v>
      </c>
      <c r="B898" s="3"/>
      <c r="C898" s="3"/>
      <c r="D898" s="32">
        <f t="shared" si="27"/>
        <v>0</v>
      </c>
      <c r="E898" s="9">
        <v>0</v>
      </c>
      <c r="F898" s="9">
        <v>0</v>
      </c>
    </row>
    <row r="899" spans="1:6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</row>
    <row r="900" spans="1:6" ht="15.75">
      <c r="A900" s="107" t="s">
        <v>2733</v>
      </c>
      <c r="B900" s="3"/>
      <c r="C900" s="3"/>
      <c r="D900" s="32">
        <f t="shared" si="27"/>
        <v>0</v>
      </c>
      <c r="E900" s="9">
        <v>0</v>
      </c>
      <c r="F900" s="9">
        <v>0</v>
      </c>
    </row>
    <row r="901" spans="1:6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</row>
    <row r="902" spans="1:6" ht="15.75">
      <c r="A902" s="107" t="s">
        <v>3637</v>
      </c>
      <c r="B902" s="3"/>
      <c r="C902" s="3"/>
      <c r="D902" s="32">
        <f t="shared" si="27"/>
        <v>0</v>
      </c>
      <c r="E902" s="9">
        <v>0</v>
      </c>
      <c r="F902" s="9">
        <v>0</v>
      </c>
    </row>
    <row r="903" spans="1:6" ht="15.75">
      <c r="A903" s="107" t="s">
        <v>2716</v>
      </c>
      <c r="B903" s="3"/>
      <c r="C903" s="3"/>
      <c r="D903" s="32">
        <f t="shared" si="27"/>
        <v>0</v>
      </c>
      <c r="E903" s="9">
        <v>0</v>
      </c>
      <c r="F903" s="9">
        <v>0</v>
      </c>
    </row>
    <row r="904" spans="1:6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</row>
    <row r="905" spans="1:6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</row>
    <row r="906" spans="1:6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</row>
    <row r="907" spans="1:6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</row>
    <row r="908" spans="1:6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</row>
    <row r="909" spans="1:6" ht="15.75">
      <c r="A909" s="284" t="s">
        <v>3638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</row>
    <row r="910" spans="1:6" ht="15.75">
      <c r="A910" s="107" t="s">
        <v>2727</v>
      </c>
      <c r="B910" s="3"/>
      <c r="C910" s="3"/>
      <c r="D910" s="32">
        <f t="shared" si="28"/>
        <v>0</v>
      </c>
      <c r="E910" s="9">
        <v>0</v>
      </c>
      <c r="F910" s="9">
        <v>0</v>
      </c>
    </row>
    <row r="911" spans="1:6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</row>
    <row r="912" spans="1:6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</row>
    <row r="913" spans="1:6" ht="15.75">
      <c r="A913" s="284" t="s">
        <v>3639</v>
      </c>
      <c r="B913" s="3"/>
      <c r="C913" s="3"/>
      <c r="D913" s="32">
        <f t="shared" si="28"/>
        <v>22.5</v>
      </c>
      <c r="E913" s="9">
        <v>22.5</v>
      </c>
      <c r="F913" s="9">
        <v>0</v>
      </c>
    </row>
    <row r="914" spans="1:6" ht="15.75">
      <c r="A914" s="284" t="s">
        <v>3640</v>
      </c>
      <c r="B914" s="3"/>
      <c r="C914" s="3"/>
      <c r="D914" s="32">
        <f t="shared" si="28"/>
        <v>0</v>
      </c>
      <c r="E914" s="9">
        <v>0</v>
      </c>
      <c r="F914" s="9">
        <v>0</v>
      </c>
    </row>
    <row r="915" spans="1:6" ht="15.75">
      <c r="A915" s="107" t="s">
        <v>667</v>
      </c>
      <c r="B915" s="3"/>
      <c r="C915" s="3"/>
      <c r="D915" s="32">
        <f t="shared" si="28"/>
        <v>0</v>
      </c>
      <c r="E915" s="9">
        <v>0</v>
      </c>
      <c r="F915" s="9">
        <v>0</v>
      </c>
    </row>
    <row r="916" spans="1:6" ht="15.75">
      <c r="A916" s="107" t="s">
        <v>2202</v>
      </c>
      <c r="B916" s="3"/>
      <c r="C916" s="3"/>
      <c r="D916" s="32">
        <f t="shared" si="28"/>
        <v>0</v>
      </c>
      <c r="E916" s="9">
        <v>0</v>
      </c>
      <c r="F916" s="9">
        <v>0</v>
      </c>
    </row>
    <row r="917" spans="1:6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</row>
    <row r="918" spans="1:6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</row>
    <row r="919" spans="1:6" ht="15.75">
      <c r="A919" s="107" t="s">
        <v>3641</v>
      </c>
      <c r="B919" s="3"/>
      <c r="C919" s="3"/>
      <c r="D919" s="32">
        <f t="shared" si="28"/>
        <v>0</v>
      </c>
      <c r="E919" s="9">
        <v>0</v>
      </c>
      <c r="F919" s="9">
        <v>0</v>
      </c>
    </row>
    <row r="920" spans="1:6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</row>
    <row r="921" spans="1:6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</row>
    <row r="922" spans="1:6" ht="15.75">
      <c r="A922" s="107" t="s">
        <v>2713</v>
      </c>
      <c r="B922" s="3"/>
      <c r="C922" s="3"/>
      <c r="D922" s="32">
        <f t="shared" si="28"/>
        <v>0</v>
      </c>
      <c r="E922" s="9">
        <v>0</v>
      </c>
      <c r="F922" s="9">
        <v>0</v>
      </c>
    </row>
    <row r="923" spans="1:6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</row>
    <row r="924" spans="1:6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</row>
    <row r="925" spans="1:6" ht="15.75">
      <c r="A925" s="107" t="s">
        <v>2714</v>
      </c>
      <c r="B925" s="3"/>
      <c r="C925" s="3"/>
      <c r="D925" s="32">
        <f t="shared" si="28"/>
        <v>0</v>
      </c>
      <c r="E925" s="9">
        <v>0</v>
      </c>
      <c r="F925" s="9">
        <v>0</v>
      </c>
    </row>
    <row r="926" spans="1:6" ht="15.75">
      <c r="A926" s="284" t="s">
        <v>3642</v>
      </c>
      <c r="B926" s="3"/>
      <c r="C926" s="3"/>
      <c r="D926" s="32">
        <f t="shared" si="28"/>
        <v>0</v>
      </c>
      <c r="E926" s="9">
        <v>0</v>
      </c>
      <c r="F926" s="9">
        <v>0</v>
      </c>
    </row>
    <row r="927" spans="1:6" ht="15.75">
      <c r="A927" s="284" t="s">
        <v>3643</v>
      </c>
      <c r="B927" s="3"/>
      <c r="C927" s="3"/>
      <c r="D927" s="32">
        <f t="shared" si="28"/>
        <v>0</v>
      </c>
      <c r="E927" s="9">
        <v>0</v>
      </c>
      <c r="F927" s="9">
        <v>0</v>
      </c>
    </row>
    <row r="928" spans="1:6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</row>
    <row r="929" spans="1:6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</row>
    <row r="930" spans="1:6" ht="15.75">
      <c r="A930" s="107" t="s">
        <v>682</v>
      </c>
      <c r="B930" s="3"/>
      <c r="C930" s="3"/>
      <c r="D930" s="32">
        <f t="shared" si="28"/>
        <v>0</v>
      </c>
      <c r="E930" s="9">
        <v>0</v>
      </c>
      <c r="F930" s="9">
        <v>0</v>
      </c>
    </row>
    <row r="931" spans="1:6" ht="15.75">
      <c r="A931" s="107" t="s">
        <v>2709</v>
      </c>
      <c r="B931" s="3"/>
      <c r="C931" s="3"/>
      <c r="D931" s="32">
        <f t="shared" si="28"/>
        <v>0</v>
      </c>
      <c r="E931" s="9">
        <v>0</v>
      </c>
      <c r="F931" s="9">
        <v>0</v>
      </c>
    </row>
    <row r="932" spans="1:6" ht="15.75">
      <c r="A932" s="107" t="s">
        <v>2735</v>
      </c>
      <c r="B932" s="3"/>
      <c r="C932" s="3"/>
      <c r="D932" s="32">
        <f t="shared" si="28"/>
        <v>0</v>
      </c>
      <c r="E932" s="9">
        <v>0</v>
      </c>
      <c r="F932" s="9">
        <v>0</v>
      </c>
    </row>
    <row r="933" spans="1:6" ht="15.75">
      <c r="A933" s="284" t="s">
        <v>3644</v>
      </c>
      <c r="B933" s="3"/>
      <c r="C933" s="3"/>
      <c r="D933" s="32">
        <f t="shared" si="28"/>
        <v>0</v>
      </c>
      <c r="E933" s="9">
        <v>0</v>
      </c>
      <c r="F933" s="9">
        <v>0</v>
      </c>
    </row>
    <row r="934" spans="1:6" ht="15.75">
      <c r="A934" s="284" t="s">
        <v>3645</v>
      </c>
      <c r="B934" s="3"/>
      <c r="C934" s="3"/>
      <c r="D934" s="32">
        <f t="shared" si="28"/>
        <v>0</v>
      </c>
      <c r="E934" s="9">
        <v>0</v>
      </c>
      <c r="F934" s="9">
        <v>0</v>
      </c>
    </row>
    <row r="935" spans="1:6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</row>
    <row r="936" spans="1:6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</row>
    <row r="937" spans="1:6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</row>
    <row r="938" spans="1:6" ht="15.75">
      <c r="A938" s="107" t="s">
        <v>2724</v>
      </c>
      <c r="B938" s="3"/>
      <c r="C938" s="3"/>
      <c r="D938" s="32">
        <f t="shared" si="28"/>
        <v>0</v>
      </c>
      <c r="E938" s="9">
        <v>0</v>
      </c>
      <c r="F938" s="9">
        <v>0</v>
      </c>
    </row>
    <row r="939" spans="1:6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</row>
    <row r="940" spans="1:6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</row>
    <row r="941" spans="1:6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</row>
    <row r="942" spans="1:6" ht="15.75">
      <c r="A942" s="107" t="s">
        <v>2725</v>
      </c>
      <c r="B942" s="3"/>
      <c r="C942" s="3"/>
      <c r="D942" s="32">
        <f t="shared" si="29"/>
        <v>0</v>
      </c>
      <c r="E942" s="9">
        <v>0</v>
      </c>
      <c r="F942" s="9">
        <v>0</v>
      </c>
    </row>
    <row r="943" spans="1:6" ht="15.75">
      <c r="A943" s="284" t="s">
        <v>3646</v>
      </c>
      <c r="B943" s="3"/>
      <c r="C943" s="3"/>
      <c r="D943" s="32">
        <f t="shared" si="29"/>
        <v>22.5</v>
      </c>
      <c r="E943" s="9">
        <v>22.5</v>
      </c>
      <c r="F943" s="9">
        <v>0</v>
      </c>
    </row>
    <row r="944" spans="1:6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</row>
    <row r="945" spans="1:6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</row>
    <row r="946" spans="1:6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</row>
    <row r="947" spans="1:6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</row>
    <row r="948" spans="1:6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</row>
    <row r="949" spans="1:6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</row>
    <row r="950" spans="1:6" ht="15.75">
      <c r="A950" s="107" t="s">
        <v>2715</v>
      </c>
      <c r="B950" s="3"/>
      <c r="C950" s="3"/>
      <c r="D950" s="32">
        <f t="shared" si="29"/>
        <v>0</v>
      </c>
      <c r="E950" s="9">
        <v>0</v>
      </c>
      <c r="F950" s="9">
        <v>0</v>
      </c>
    </row>
    <row r="951" spans="1:6" ht="15.75">
      <c r="A951" s="107" t="s">
        <v>2833</v>
      </c>
      <c r="B951" s="3"/>
      <c r="C951" s="3"/>
      <c r="D951" s="32">
        <f t="shared" si="29"/>
        <v>0</v>
      </c>
      <c r="E951" s="9">
        <v>0</v>
      </c>
      <c r="F951" s="9">
        <v>0</v>
      </c>
    </row>
    <row r="952" spans="1:6" ht="15.75">
      <c r="A952" s="284" t="s">
        <v>3647</v>
      </c>
      <c r="B952" s="3"/>
      <c r="C952" s="3"/>
      <c r="D952" s="32">
        <f t="shared" si="29"/>
        <v>0</v>
      </c>
      <c r="E952" s="9">
        <v>0</v>
      </c>
      <c r="F952" s="9">
        <v>0</v>
      </c>
    </row>
    <row r="953" spans="1:6" ht="15.75">
      <c r="A953" s="284" t="s">
        <v>3648</v>
      </c>
      <c r="B953" s="3"/>
      <c r="C953" s="3"/>
      <c r="D953" s="32">
        <f t="shared" si="29"/>
        <v>0</v>
      </c>
      <c r="E953" s="9">
        <v>0</v>
      </c>
      <c r="F953" s="9">
        <v>0</v>
      </c>
    </row>
    <row r="954" spans="1:6" ht="15.75">
      <c r="A954" s="285" t="s">
        <v>31</v>
      </c>
      <c r="B954" s="3"/>
      <c r="C954" s="3"/>
      <c r="D954" s="32">
        <f t="shared" si="29"/>
        <v>0</v>
      </c>
      <c r="E954" s="9">
        <v>0</v>
      </c>
      <c r="F954" s="9">
        <v>0</v>
      </c>
    </row>
    <row r="955" spans="1:6" ht="15.75">
      <c r="A955" s="107" t="s">
        <v>2719</v>
      </c>
      <c r="B955" s="3"/>
      <c r="C955" s="3"/>
      <c r="D955" s="32">
        <f t="shared" si="29"/>
        <v>0</v>
      </c>
      <c r="E955" s="9">
        <v>0</v>
      </c>
      <c r="F955" s="9">
        <v>0</v>
      </c>
    </row>
    <row r="956" spans="1:6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</row>
    <row r="957" spans="1:6" ht="15.75">
      <c r="A957" s="284" t="s">
        <v>3649</v>
      </c>
      <c r="B957" s="3"/>
      <c r="C957" s="3"/>
      <c r="D957" s="32">
        <f t="shared" si="29"/>
        <v>0</v>
      </c>
      <c r="E957" s="9">
        <v>0</v>
      </c>
      <c r="F957" s="9">
        <v>0</v>
      </c>
    </row>
    <row r="958" spans="1:6" ht="15.75">
      <c r="A958" s="107" t="s">
        <v>3689</v>
      </c>
      <c r="B958" s="3"/>
      <c r="C958" s="3"/>
      <c r="D958" s="32">
        <f t="shared" si="29"/>
        <v>0</v>
      </c>
      <c r="E958" s="9">
        <v>0</v>
      </c>
      <c r="F958" s="9">
        <v>0</v>
      </c>
    </row>
    <row r="959" spans="1:6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</row>
    <row r="960" spans="1:6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</row>
    <row r="961" spans="1:6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</row>
    <row r="962" spans="1:6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</row>
    <row r="963" spans="1:6" ht="15.75">
      <c r="A963" s="284" t="s">
        <v>3650</v>
      </c>
      <c r="B963" s="3"/>
      <c r="C963" s="3"/>
      <c r="D963" s="32">
        <f t="shared" si="29"/>
        <v>0</v>
      </c>
      <c r="E963" s="9">
        <v>0</v>
      </c>
      <c r="F963" s="9">
        <v>0</v>
      </c>
    </row>
    <row r="964" spans="1:6" ht="15.75">
      <c r="A964" s="107" t="s">
        <v>2722</v>
      </c>
      <c r="B964" s="3"/>
      <c r="C964" s="3"/>
      <c r="D964" s="32">
        <f t="shared" si="29"/>
        <v>0</v>
      </c>
      <c r="E964" s="9">
        <v>0</v>
      </c>
      <c r="F964" s="9">
        <v>0</v>
      </c>
    </row>
    <row r="965" spans="1:6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</row>
    <row r="966" spans="1:6" ht="15.75">
      <c r="A966" s="107" t="s">
        <v>2723</v>
      </c>
      <c r="B966" s="3"/>
      <c r="C966" s="3"/>
      <c r="D966" s="32">
        <f t="shared" si="29"/>
        <v>0</v>
      </c>
      <c r="E966" s="9">
        <v>0</v>
      </c>
      <c r="F966" s="9">
        <v>0</v>
      </c>
    </row>
    <row r="967" spans="1:6" ht="15.75">
      <c r="A967" s="284" t="s">
        <v>3651</v>
      </c>
      <c r="B967" s="3"/>
      <c r="C967" s="3"/>
      <c r="D967" s="32">
        <f t="shared" si="29"/>
        <v>0</v>
      </c>
      <c r="E967" s="9">
        <v>0</v>
      </c>
      <c r="F967" s="9">
        <v>0</v>
      </c>
    </row>
    <row r="968" spans="1:6" ht="15.75">
      <c r="A968" s="107" t="s">
        <v>2728</v>
      </c>
      <c r="B968" s="3"/>
      <c r="C968" s="3"/>
      <c r="D968" s="32">
        <f t="shared" si="29"/>
        <v>0</v>
      </c>
      <c r="E968" s="9">
        <v>0</v>
      </c>
      <c r="F968" s="9">
        <v>0</v>
      </c>
    </row>
    <row r="969" spans="1:6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</row>
    <row r="970" spans="1:6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</row>
    <row r="971" spans="1:6" ht="15.75">
      <c r="A971" s="107" t="s">
        <v>2711</v>
      </c>
      <c r="B971" s="3"/>
      <c r="C971" s="3"/>
      <c r="D971" s="32">
        <f t="shared" si="29"/>
        <v>0</v>
      </c>
      <c r="E971" s="9">
        <v>0</v>
      </c>
      <c r="F971" s="9">
        <v>0</v>
      </c>
    </row>
    <row r="972" spans="1:6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</row>
    <row r="973" spans="1:6" ht="15.75">
      <c r="A973" s="107" t="s">
        <v>2730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</row>
    <row r="974" spans="1:6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</row>
    <row r="975" spans="1:6" ht="15.75">
      <c r="A975" s="284" t="s">
        <v>3652</v>
      </c>
      <c r="B975" s="3"/>
      <c r="C975" s="3"/>
      <c r="D975" s="32">
        <f t="shared" si="30"/>
        <v>0</v>
      </c>
      <c r="E975" s="9">
        <v>0</v>
      </c>
      <c r="F975" s="9">
        <v>0</v>
      </c>
    </row>
    <row r="976" spans="1:6" ht="15.75">
      <c r="A976" s="107" t="s">
        <v>2731</v>
      </c>
      <c r="B976" s="3"/>
      <c r="C976" s="3"/>
      <c r="D976" s="32">
        <f t="shared" si="30"/>
        <v>0</v>
      </c>
      <c r="E976" s="9">
        <v>0</v>
      </c>
      <c r="F976" s="9">
        <v>0</v>
      </c>
    </row>
    <row r="977" spans="1:7" ht="15.75">
      <c r="A977" s="107" t="s">
        <v>2729</v>
      </c>
      <c r="B977" s="3"/>
      <c r="C977" s="3"/>
      <c r="D977" s="32">
        <f t="shared" si="30"/>
        <v>0</v>
      </c>
      <c r="E977" s="9">
        <v>0</v>
      </c>
      <c r="F977" s="9">
        <v>0</v>
      </c>
    </row>
    <row r="978" spans="1:7" ht="15.75">
      <c r="A978" s="107" t="s">
        <v>2710</v>
      </c>
      <c r="B978" s="3"/>
      <c r="C978" s="3"/>
      <c r="D978" s="32">
        <f t="shared" si="30"/>
        <v>0</v>
      </c>
      <c r="E978" s="9">
        <v>0</v>
      </c>
      <c r="F978" s="9">
        <v>0</v>
      </c>
    </row>
    <row r="979" spans="1:7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</row>
    <row r="980" spans="1:7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</row>
    <row r="981" spans="1:7" ht="15.75">
      <c r="A981" s="58"/>
      <c r="B981" s="3"/>
      <c r="C981" s="3"/>
      <c r="D981" s="32"/>
      <c r="E981" s="158"/>
    </row>
    <row r="982" spans="1:7" ht="15.75">
      <c r="D982" s="32"/>
    </row>
    <row r="983" spans="1:7" ht="15.75">
      <c r="D983" s="32"/>
    </row>
    <row r="984" spans="1:7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7" ht="15.75">
      <c r="A985" s="285" t="s">
        <v>1657</v>
      </c>
      <c r="B985" s="3"/>
      <c r="C985" s="3"/>
      <c r="D985" s="32">
        <f t="shared" ref="D985:D1016" si="31">SUM(E985:DZ985)</f>
        <v>0</v>
      </c>
      <c r="E985" s="9"/>
      <c r="F985" s="9"/>
      <c r="G985" s="9"/>
    </row>
    <row r="986" spans="1:7" ht="15.75">
      <c r="A986" s="106" t="s">
        <v>1346</v>
      </c>
      <c r="B986" s="3"/>
      <c r="C986" s="3"/>
      <c r="D986" s="32">
        <f t="shared" si="31"/>
        <v>0</v>
      </c>
      <c r="E986" s="9"/>
      <c r="F986" s="9"/>
      <c r="G986" s="9"/>
    </row>
    <row r="987" spans="1:7" ht="15.75">
      <c r="A987" s="284" t="s">
        <v>3624</v>
      </c>
      <c r="B987" s="3"/>
      <c r="C987" s="3"/>
      <c r="D987" s="32">
        <f t="shared" si="31"/>
        <v>0</v>
      </c>
      <c r="E987" s="9"/>
      <c r="F987" s="9"/>
      <c r="G987" s="9"/>
    </row>
    <row r="988" spans="1:7" ht="15.75">
      <c r="A988" s="106" t="s">
        <v>1337</v>
      </c>
      <c r="B988" s="3"/>
      <c r="C988" s="3"/>
      <c r="D988" s="32">
        <f t="shared" si="31"/>
        <v>0</v>
      </c>
      <c r="E988" s="9"/>
      <c r="F988" s="9"/>
      <c r="G988" s="9"/>
    </row>
    <row r="989" spans="1:7" ht="15.75">
      <c r="A989" s="107" t="s">
        <v>2195</v>
      </c>
      <c r="B989" s="3"/>
      <c r="C989" s="3"/>
      <c r="D989" s="32">
        <f t="shared" si="31"/>
        <v>0</v>
      </c>
      <c r="E989" s="9"/>
      <c r="F989" s="9"/>
      <c r="G989" s="9"/>
    </row>
    <row r="990" spans="1:7" ht="15.75">
      <c r="A990" s="285" t="s">
        <v>1</v>
      </c>
      <c r="B990" s="3"/>
      <c r="C990" s="3"/>
      <c r="D990" s="32">
        <f t="shared" si="31"/>
        <v>0</v>
      </c>
      <c r="E990" s="9"/>
      <c r="F990" s="9"/>
      <c r="G990" s="9"/>
    </row>
    <row r="991" spans="1:7" ht="15.75">
      <c r="A991" s="285" t="s">
        <v>1656</v>
      </c>
      <c r="B991" s="3"/>
      <c r="C991" s="3"/>
      <c r="D991" s="32">
        <f t="shared" si="31"/>
        <v>0</v>
      </c>
      <c r="E991" s="9"/>
      <c r="F991" s="9"/>
      <c r="G991" s="9"/>
    </row>
    <row r="992" spans="1:7" ht="15.75">
      <c r="A992" s="285" t="s">
        <v>1664</v>
      </c>
      <c r="B992" s="3"/>
      <c r="C992" s="3"/>
      <c r="D992" s="32">
        <f t="shared" si="31"/>
        <v>0</v>
      </c>
      <c r="E992" s="9"/>
      <c r="F992" s="9"/>
      <c r="G992" s="9"/>
    </row>
    <row r="993" spans="1:7" ht="15.75">
      <c r="A993" s="284" t="s">
        <v>3625</v>
      </c>
      <c r="B993" s="3"/>
      <c r="C993" s="3"/>
      <c r="D993" s="32">
        <f t="shared" si="31"/>
        <v>0</v>
      </c>
      <c r="E993" s="9"/>
      <c r="F993" s="9"/>
      <c r="G993" s="9"/>
    </row>
    <row r="994" spans="1:7" ht="15.75">
      <c r="A994" s="107" t="s">
        <v>2718</v>
      </c>
      <c r="B994" s="3"/>
      <c r="C994" s="3"/>
      <c r="D994" s="32">
        <f t="shared" si="31"/>
        <v>0</v>
      </c>
      <c r="E994" s="9"/>
      <c r="F994" s="9"/>
      <c r="G994" s="9"/>
    </row>
    <row r="995" spans="1:7" ht="15.75">
      <c r="A995" s="107" t="s">
        <v>3626</v>
      </c>
      <c r="B995" s="3"/>
      <c r="C995" s="3"/>
      <c r="D995" s="32">
        <f t="shared" si="31"/>
        <v>0</v>
      </c>
      <c r="E995" s="9"/>
      <c r="F995" s="9"/>
      <c r="G995" s="9"/>
    </row>
    <row r="996" spans="1:7" ht="15.75">
      <c r="A996" s="106" t="s">
        <v>1342</v>
      </c>
      <c r="B996" s="3"/>
      <c r="C996" s="3"/>
      <c r="D996" s="32">
        <f t="shared" si="31"/>
        <v>0</v>
      </c>
      <c r="E996" s="9"/>
      <c r="F996" s="9"/>
      <c r="G996" s="9"/>
    </row>
    <row r="997" spans="1:7" ht="15.75">
      <c r="A997" s="107" t="s">
        <v>2849</v>
      </c>
      <c r="B997" s="3"/>
      <c r="C997" s="3"/>
      <c r="D997" s="32">
        <f t="shared" si="31"/>
        <v>0</v>
      </c>
      <c r="E997" s="9"/>
      <c r="F997" s="9"/>
      <c r="G997" s="9"/>
    </row>
    <row r="998" spans="1:7" ht="15.75">
      <c r="A998" s="107" t="s">
        <v>675</v>
      </c>
      <c r="B998" s="3"/>
      <c r="C998" s="3"/>
      <c r="D998" s="32">
        <f t="shared" si="31"/>
        <v>0</v>
      </c>
      <c r="E998" s="9"/>
      <c r="F998" s="9"/>
      <c r="G998" s="9"/>
    </row>
    <row r="999" spans="1:7" ht="15.75">
      <c r="A999" s="107" t="s">
        <v>2708</v>
      </c>
      <c r="B999" s="3"/>
      <c r="C999" s="3"/>
      <c r="D999" s="32">
        <f t="shared" si="31"/>
        <v>0</v>
      </c>
      <c r="E999" s="9"/>
      <c r="F999" s="9"/>
      <c r="G999" s="9"/>
    </row>
    <row r="1000" spans="1:7" ht="15.75">
      <c r="A1000" s="284" t="s">
        <v>3627</v>
      </c>
      <c r="B1000" s="3"/>
      <c r="C1000" s="3"/>
      <c r="D1000" s="32">
        <f t="shared" si="31"/>
        <v>0</v>
      </c>
      <c r="E1000" s="9"/>
      <c r="F1000" s="9"/>
      <c r="G1000" s="9"/>
    </row>
    <row r="1001" spans="1:7" ht="15.75">
      <c r="A1001" s="285" t="s">
        <v>1653</v>
      </c>
      <c r="B1001" s="3"/>
      <c r="C1001" s="3"/>
      <c r="D1001" s="32">
        <f t="shared" si="31"/>
        <v>0</v>
      </c>
      <c r="E1001" s="9"/>
      <c r="F1001" s="9"/>
      <c r="G1001" s="9"/>
    </row>
    <row r="1002" spans="1:7" ht="15.75">
      <c r="A1002" s="107" t="s">
        <v>2196</v>
      </c>
      <c r="B1002" s="3"/>
      <c r="C1002" s="3"/>
      <c r="D1002" s="32">
        <f t="shared" si="31"/>
        <v>0</v>
      </c>
      <c r="E1002" s="9"/>
      <c r="F1002" s="9"/>
      <c r="G1002" s="9"/>
    </row>
    <row r="1003" spans="1:7" ht="15.75">
      <c r="A1003" s="107" t="s">
        <v>153</v>
      </c>
      <c r="B1003" s="3"/>
      <c r="C1003" s="3"/>
      <c r="D1003" s="32">
        <f t="shared" si="31"/>
        <v>0</v>
      </c>
      <c r="E1003" s="9"/>
      <c r="F1003" s="9"/>
      <c r="G1003" s="9"/>
    </row>
    <row r="1004" spans="1:7" ht="15.75">
      <c r="A1004" s="285" t="s">
        <v>1665</v>
      </c>
      <c r="B1004" s="3"/>
      <c r="C1004" s="3"/>
      <c r="D1004" s="32">
        <f t="shared" si="31"/>
        <v>0</v>
      </c>
      <c r="E1004" s="9"/>
      <c r="F1004" s="9"/>
      <c r="G1004" s="9"/>
    </row>
    <row r="1005" spans="1:7" ht="15.75">
      <c r="A1005" s="284" t="s">
        <v>3628</v>
      </c>
      <c r="B1005" s="3"/>
      <c r="C1005" s="3"/>
      <c r="D1005" s="32">
        <f t="shared" si="31"/>
        <v>0</v>
      </c>
      <c r="E1005" s="9"/>
      <c r="F1005" s="9"/>
      <c r="G1005" s="9"/>
    </row>
    <row r="1006" spans="1:7" ht="15.75">
      <c r="A1006" s="107" t="s">
        <v>2212</v>
      </c>
      <c r="B1006" s="3"/>
      <c r="C1006" s="3"/>
      <c r="D1006" s="32">
        <f t="shared" si="31"/>
        <v>0</v>
      </c>
      <c r="E1006" s="9"/>
      <c r="F1006" s="9"/>
      <c r="G1006" s="9"/>
    </row>
    <row r="1007" spans="1:7" ht="15.75">
      <c r="A1007" s="284" t="s">
        <v>3629</v>
      </c>
      <c r="B1007" s="3"/>
      <c r="C1007" s="3"/>
      <c r="D1007" s="32">
        <f t="shared" si="31"/>
        <v>0</v>
      </c>
      <c r="E1007" s="9"/>
      <c r="F1007" s="9"/>
      <c r="G1007" s="9"/>
    </row>
    <row r="1008" spans="1:7" ht="15.75">
      <c r="A1008" s="107" t="s">
        <v>2721</v>
      </c>
      <c r="B1008" s="3"/>
      <c r="C1008" s="3"/>
      <c r="D1008" s="32">
        <f t="shared" si="31"/>
        <v>0</v>
      </c>
      <c r="E1008" s="9"/>
      <c r="F1008" s="9"/>
      <c r="G1008" s="9"/>
    </row>
    <row r="1009" spans="1:7" ht="15.75">
      <c r="A1009" s="285" t="s">
        <v>1661</v>
      </c>
      <c r="B1009" s="3"/>
      <c r="C1009" s="3"/>
      <c r="D1009" s="32">
        <f t="shared" si="31"/>
        <v>0</v>
      </c>
      <c r="E1009" s="9"/>
      <c r="F1009" s="9"/>
      <c r="G1009" s="9"/>
    </row>
    <row r="1010" spans="1:7" ht="15.75">
      <c r="A1010" s="285" t="s">
        <v>11</v>
      </c>
      <c r="B1010" s="3"/>
      <c r="C1010" s="3"/>
      <c r="D1010" s="32">
        <f t="shared" si="31"/>
        <v>0</v>
      </c>
      <c r="E1010" s="9"/>
      <c r="F1010" s="9"/>
      <c r="G1010" s="9"/>
    </row>
    <row r="1011" spans="1:7" ht="15.75">
      <c r="A1011" s="107" t="s">
        <v>2197</v>
      </c>
      <c r="B1011" s="3"/>
      <c r="C1011" s="3"/>
      <c r="D1011" s="32">
        <f t="shared" si="31"/>
        <v>0</v>
      </c>
      <c r="E1011" s="9"/>
      <c r="F1011" s="9"/>
      <c r="G1011" s="9"/>
    </row>
    <row r="1012" spans="1:7" ht="15.75">
      <c r="A1012" s="285" t="s">
        <v>1666</v>
      </c>
      <c r="B1012" s="3"/>
      <c r="C1012" s="3"/>
      <c r="D1012" s="32">
        <f t="shared" si="31"/>
        <v>0</v>
      </c>
      <c r="E1012" s="9"/>
      <c r="F1012" s="9"/>
      <c r="G1012" s="9"/>
    </row>
    <row r="1013" spans="1:7" ht="15.75">
      <c r="A1013" s="106" t="s">
        <v>1344</v>
      </c>
      <c r="B1013" s="3"/>
      <c r="C1013" s="3"/>
      <c r="D1013" s="32">
        <f t="shared" si="31"/>
        <v>0</v>
      </c>
      <c r="E1013" s="9"/>
      <c r="F1013" s="9"/>
      <c r="G1013" s="9"/>
    </row>
    <row r="1014" spans="1:7" ht="15.75">
      <c r="A1014" s="107" t="s">
        <v>633</v>
      </c>
      <c r="B1014" s="3"/>
      <c r="C1014" s="3"/>
      <c r="D1014" s="32">
        <f t="shared" si="31"/>
        <v>0</v>
      </c>
      <c r="E1014" s="9"/>
      <c r="F1014" s="9"/>
      <c r="G1014" s="9"/>
    </row>
    <row r="1015" spans="1:7" ht="15.75">
      <c r="A1015" s="285" t="s">
        <v>1658</v>
      </c>
      <c r="B1015" s="3"/>
      <c r="C1015" s="3"/>
      <c r="D1015" s="32">
        <f t="shared" si="31"/>
        <v>0</v>
      </c>
      <c r="E1015" s="9"/>
      <c r="F1015" s="9"/>
      <c r="G1015" s="9"/>
    </row>
    <row r="1016" spans="1:7" ht="15.75">
      <c r="A1016" s="107" t="s">
        <v>2717</v>
      </c>
      <c r="B1016" s="3"/>
      <c r="C1016" s="3"/>
      <c r="D1016" s="32">
        <f t="shared" si="31"/>
        <v>0</v>
      </c>
      <c r="E1016" s="9"/>
      <c r="F1016" s="9"/>
      <c r="G1016" s="9"/>
    </row>
    <row r="1017" spans="1:7" ht="15.75">
      <c r="A1017" s="284" t="s">
        <v>3630</v>
      </c>
      <c r="B1017" s="3"/>
      <c r="C1017" s="3"/>
      <c r="D1017" s="32">
        <f t="shared" ref="D1017:D1048" si="32">SUM(E1017:DZ1017)</f>
        <v>0</v>
      </c>
      <c r="E1017" s="9"/>
      <c r="F1017" s="9"/>
      <c r="G1017" s="9"/>
    </row>
    <row r="1018" spans="1:7" ht="15.75">
      <c r="A1018" s="107" t="s">
        <v>687</v>
      </c>
      <c r="B1018" s="3"/>
      <c r="C1018" s="3"/>
      <c r="D1018" s="32">
        <f t="shared" si="32"/>
        <v>0</v>
      </c>
      <c r="E1018" s="9"/>
      <c r="F1018" s="9"/>
      <c r="G1018" s="9"/>
    </row>
    <row r="1019" spans="1:7" ht="15.75">
      <c r="A1019" s="107" t="s">
        <v>639</v>
      </c>
      <c r="B1019" s="3"/>
      <c r="C1019" s="3"/>
      <c r="D1019" s="32">
        <f t="shared" si="32"/>
        <v>0</v>
      </c>
      <c r="E1019" s="9"/>
      <c r="F1019" s="9"/>
      <c r="G1019" s="9"/>
    </row>
    <row r="1020" spans="1:7" ht="15.75">
      <c r="A1020" s="284" t="s">
        <v>3659</v>
      </c>
      <c r="B1020" s="3"/>
      <c r="C1020" s="3"/>
      <c r="D1020" s="32">
        <f t="shared" si="32"/>
        <v>0</v>
      </c>
      <c r="E1020" s="9"/>
      <c r="F1020" s="9"/>
      <c r="G1020" s="9"/>
    </row>
    <row r="1021" spans="1:7" ht="15.75">
      <c r="A1021" s="285" t="s">
        <v>15</v>
      </c>
      <c r="B1021" s="3"/>
      <c r="C1021" s="3"/>
      <c r="D1021" s="32">
        <f t="shared" si="32"/>
        <v>0</v>
      </c>
      <c r="E1021" s="9"/>
      <c r="F1021" s="9"/>
      <c r="G1021" s="9"/>
    </row>
    <row r="1022" spans="1:7" ht="15.75">
      <c r="A1022" s="107" t="s">
        <v>2726</v>
      </c>
      <c r="B1022" s="3"/>
      <c r="C1022" s="3"/>
      <c r="D1022" s="32">
        <f t="shared" si="32"/>
        <v>0</v>
      </c>
      <c r="E1022" s="9"/>
      <c r="F1022" s="9"/>
      <c r="G1022" s="9"/>
    </row>
    <row r="1023" spans="1:7" ht="15.75">
      <c r="A1023" s="284" t="s">
        <v>3631</v>
      </c>
      <c r="B1023" s="3"/>
      <c r="C1023" s="3"/>
      <c r="D1023" s="32">
        <f t="shared" si="32"/>
        <v>0</v>
      </c>
      <c r="E1023" s="9"/>
      <c r="F1023" s="9"/>
      <c r="G1023" s="9"/>
    </row>
    <row r="1024" spans="1:7" ht="15.75">
      <c r="A1024" s="107" t="s">
        <v>2216</v>
      </c>
      <c r="B1024" s="3"/>
      <c r="C1024" s="3"/>
      <c r="D1024" s="32">
        <f t="shared" si="32"/>
        <v>0</v>
      </c>
      <c r="E1024" s="9"/>
      <c r="F1024" s="9"/>
      <c r="G1024" s="9"/>
    </row>
    <row r="1025" spans="1:7" ht="15.75">
      <c r="A1025" s="284" t="s">
        <v>3632</v>
      </c>
      <c r="B1025" s="3"/>
      <c r="C1025" s="3"/>
      <c r="D1025" s="32">
        <f t="shared" si="32"/>
        <v>0</v>
      </c>
      <c r="E1025" s="9"/>
      <c r="F1025" s="9"/>
      <c r="G1025" s="9"/>
    </row>
    <row r="1026" spans="1:7" ht="15.75">
      <c r="A1026" s="285" t="s">
        <v>1654</v>
      </c>
      <c r="B1026" s="3"/>
      <c r="C1026" s="3"/>
      <c r="D1026" s="32">
        <f t="shared" si="32"/>
        <v>0</v>
      </c>
      <c r="E1026" s="9"/>
      <c r="F1026" s="9"/>
      <c r="G1026" s="9"/>
    </row>
    <row r="1027" spans="1:7" ht="15.75">
      <c r="A1027" s="285" t="s">
        <v>17</v>
      </c>
      <c r="B1027" s="3"/>
      <c r="C1027" s="3"/>
      <c r="D1027" s="32">
        <f t="shared" si="32"/>
        <v>0</v>
      </c>
      <c r="E1027" s="9"/>
      <c r="F1027" s="9"/>
      <c r="G1027" s="9"/>
    </row>
    <row r="1028" spans="1:7" ht="15.75">
      <c r="A1028" s="284" t="s">
        <v>3633</v>
      </c>
      <c r="B1028" s="3"/>
      <c r="C1028" s="3"/>
      <c r="D1028" s="32">
        <f t="shared" si="32"/>
        <v>0</v>
      </c>
      <c r="E1028" s="9"/>
      <c r="F1028" s="9"/>
      <c r="G1028" s="9"/>
    </row>
    <row r="1029" spans="1:7" ht="15.75">
      <c r="A1029" s="107" t="s">
        <v>162</v>
      </c>
      <c r="B1029" s="3"/>
      <c r="C1029" s="3"/>
      <c r="D1029" s="32">
        <f t="shared" si="32"/>
        <v>0</v>
      </c>
      <c r="E1029" s="9"/>
      <c r="F1029" s="9"/>
      <c r="G1029" s="9"/>
    </row>
    <row r="1030" spans="1:7" ht="15.75">
      <c r="A1030" s="107" t="s">
        <v>2201</v>
      </c>
      <c r="B1030" s="3"/>
      <c r="C1030" s="3"/>
      <c r="D1030" s="32">
        <f t="shared" si="32"/>
        <v>0</v>
      </c>
      <c r="E1030" s="9"/>
      <c r="F1030" s="9"/>
      <c r="G1030" s="9"/>
    </row>
    <row r="1031" spans="1:7" ht="15.75">
      <c r="A1031" s="284" t="s">
        <v>3634</v>
      </c>
      <c r="B1031" s="3"/>
      <c r="C1031" s="3"/>
      <c r="D1031" s="32">
        <f t="shared" si="32"/>
        <v>0</v>
      </c>
      <c r="E1031" s="9"/>
      <c r="F1031" s="9"/>
      <c r="G1031" s="9"/>
    </row>
    <row r="1032" spans="1:7" ht="15.75">
      <c r="A1032" s="107" t="s">
        <v>2720</v>
      </c>
      <c r="B1032" s="3"/>
      <c r="C1032" s="3"/>
      <c r="D1032" s="32">
        <f t="shared" si="32"/>
        <v>0</v>
      </c>
      <c r="E1032" s="9"/>
      <c r="F1032" s="9"/>
      <c r="G1032" s="9"/>
    </row>
    <row r="1033" spans="1:7" ht="15.75">
      <c r="A1033" s="107" t="s">
        <v>2220</v>
      </c>
      <c r="B1033" s="3"/>
      <c r="C1033" s="3"/>
      <c r="D1033" s="32">
        <f t="shared" si="32"/>
        <v>0</v>
      </c>
      <c r="E1033" s="9"/>
      <c r="F1033" s="9"/>
      <c r="G1033" s="9"/>
    </row>
    <row r="1034" spans="1:7" ht="15.75">
      <c r="A1034" s="107" t="s">
        <v>2712</v>
      </c>
      <c r="B1034" s="3"/>
      <c r="C1034" s="3"/>
      <c r="D1034" s="32">
        <f t="shared" si="32"/>
        <v>0</v>
      </c>
      <c r="E1034" s="9"/>
      <c r="F1034" s="9"/>
      <c r="G1034" s="9"/>
    </row>
    <row r="1035" spans="1:7" ht="15.75">
      <c r="A1035" s="284" t="s">
        <v>3635</v>
      </c>
      <c r="B1035" s="3"/>
      <c r="C1035" s="3"/>
      <c r="D1035" s="32">
        <f t="shared" si="32"/>
        <v>0</v>
      </c>
      <c r="E1035" s="9"/>
      <c r="F1035" s="9"/>
      <c r="G1035" s="9"/>
    </row>
    <row r="1036" spans="1:7" ht="15.75">
      <c r="A1036" s="107" t="s">
        <v>2200</v>
      </c>
      <c r="B1036" s="3"/>
      <c r="C1036" s="3"/>
      <c r="D1036" s="32">
        <f t="shared" si="32"/>
        <v>0</v>
      </c>
      <c r="E1036" s="9"/>
      <c r="F1036" s="9"/>
      <c r="G1036" s="9"/>
    </row>
    <row r="1037" spans="1:7" ht="15.75">
      <c r="A1037" s="284" t="s">
        <v>3636</v>
      </c>
      <c r="B1037" s="3"/>
      <c r="C1037" s="3"/>
      <c r="D1037" s="32">
        <f t="shared" si="32"/>
        <v>0</v>
      </c>
      <c r="E1037" s="9"/>
      <c r="F1037" s="9"/>
      <c r="G1037" s="9"/>
    </row>
    <row r="1038" spans="1:7" ht="15.75">
      <c r="A1038" s="107" t="s">
        <v>2734</v>
      </c>
      <c r="B1038" s="3"/>
      <c r="C1038" s="3"/>
      <c r="D1038" s="32">
        <f t="shared" si="32"/>
        <v>0</v>
      </c>
      <c r="E1038" s="9"/>
      <c r="F1038" s="9"/>
      <c r="G1038" s="9"/>
    </row>
    <row r="1039" spans="1:7" ht="15.75">
      <c r="A1039" s="107" t="s">
        <v>704</v>
      </c>
      <c r="B1039" s="3"/>
      <c r="C1039" s="3"/>
      <c r="D1039" s="32">
        <f t="shared" si="32"/>
        <v>0</v>
      </c>
      <c r="E1039" s="9"/>
      <c r="F1039" s="9"/>
      <c r="G1039" s="9"/>
    </row>
    <row r="1040" spans="1:7" ht="15.75">
      <c r="A1040" s="107" t="s">
        <v>2733</v>
      </c>
      <c r="B1040" s="3"/>
      <c r="C1040" s="3"/>
      <c r="D1040" s="32">
        <f t="shared" si="32"/>
        <v>0</v>
      </c>
      <c r="E1040" s="9"/>
      <c r="F1040" s="9"/>
      <c r="G1040" s="9"/>
    </row>
    <row r="1041" spans="1:7" ht="15.75">
      <c r="A1041" s="285" t="s">
        <v>2325</v>
      </c>
      <c r="B1041" s="3"/>
      <c r="C1041" s="3"/>
      <c r="D1041" s="32">
        <f t="shared" si="32"/>
        <v>0</v>
      </c>
      <c r="E1041" s="9"/>
      <c r="F1041" s="9"/>
      <c r="G1041" s="9"/>
    </row>
    <row r="1042" spans="1:7" ht="15.75">
      <c r="A1042" s="107" t="s">
        <v>3637</v>
      </c>
      <c r="B1042" s="3"/>
      <c r="C1042" s="3"/>
      <c r="D1042" s="32">
        <f t="shared" si="32"/>
        <v>0</v>
      </c>
      <c r="E1042" s="9"/>
      <c r="F1042" s="9"/>
      <c r="G1042" s="9"/>
    </row>
    <row r="1043" spans="1:7" ht="15.75">
      <c r="A1043" s="107" t="s">
        <v>2716</v>
      </c>
      <c r="B1043" s="3"/>
      <c r="C1043" s="3"/>
      <c r="D1043" s="32">
        <f t="shared" si="32"/>
        <v>0</v>
      </c>
      <c r="E1043" s="9"/>
      <c r="F1043" s="9"/>
      <c r="G1043" s="9"/>
    </row>
    <row r="1044" spans="1:7" ht="15.75">
      <c r="A1044" s="107" t="s">
        <v>700</v>
      </c>
      <c r="B1044" s="3"/>
      <c r="C1044" s="3"/>
      <c r="D1044" s="32">
        <f t="shared" si="32"/>
        <v>0</v>
      </c>
      <c r="E1044" s="9"/>
      <c r="F1044" s="9"/>
      <c r="G1044" s="9"/>
    </row>
    <row r="1045" spans="1:7" ht="15.75">
      <c r="A1045" s="284" t="s">
        <v>21</v>
      </c>
      <c r="B1045" s="3"/>
      <c r="C1045" s="3"/>
      <c r="D1045" s="32">
        <f t="shared" si="32"/>
        <v>0</v>
      </c>
      <c r="E1045" s="9"/>
      <c r="F1045" s="9"/>
      <c r="G1045" s="9"/>
    </row>
    <row r="1046" spans="1:7" ht="15.75">
      <c r="A1046" s="107" t="s">
        <v>141</v>
      </c>
      <c r="B1046" s="3"/>
      <c r="C1046" s="3"/>
      <c r="D1046" s="32">
        <f t="shared" si="32"/>
        <v>0</v>
      </c>
      <c r="E1046" s="9"/>
      <c r="F1046" s="9"/>
      <c r="G1046" s="9"/>
    </row>
    <row r="1047" spans="1:7" ht="15.75">
      <c r="A1047" s="107" t="s">
        <v>2193</v>
      </c>
      <c r="B1047" s="3"/>
      <c r="C1047" s="3"/>
      <c r="D1047" s="32">
        <f t="shared" si="32"/>
        <v>0</v>
      </c>
      <c r="E1047" s="9"/>
      <c r="F1047" s="9"/>
      <c r="G1047" s="9"/>
    </row>
    <row r="1048" spans="1:7" ht="15.75">
      <c r="A1048" s="285" t="s">
        <v>1667</v>
      </c>
      <c r="B1048" s="3"/>
      <c r="C1048" s="3"/>
      <c r="D1048" s="32">
        <f t="shared" si="32"/>
        <v>0</v>
      </c>
      <c r="E1048" s="9"/>
      <c r="F1048" s="9"/>
      <c r="G1048" s="9"/>
    </row>
    <row r="1049" spans="1:7" ht="15.75">
      <c r="A1049" s="284" t="s">
        <v>3638</v>
      </c>
      <c r="B1049" s="3"/>
      <c r="C1049" s="3"/>
      <c r="D1049" s="32">
        <f t="shared" ref="D1049:D1080" si="33">SUM(E1049:DZ1049)</f>
        <v>0</v>
      </c>
      <c r="E1049" s="9"/>
      <c r="F1049" s="9"/>
      <c r="G1049" s="9"/>
    </row>
    <row r="1050" spans="1:7" ht="15.75">
      <c r="A1050" s="107" t="s">
        <v>2727</v>
      </c>
      <c r="B1050" s="3"/>
      <c r="C1050" s="3"/>
      <c r="D1050" s="32">
        <f t="shared" si="33"/>
        <v>0</v>
      </c>
      <c r="E1050" s="9"/>
      <c r="F1050" s="9"/>
      <c r="G1050" s="9"/>
    </row>
    <row r="1051" spans="1:7" ht="15.75">
      <c r="A1051" s="107" t="s">
        <v>2203</v>
      </c>
      <c r="B1051" s="3"/>
      <c r="C1051" s="3"/>
      <c r="D1051" s="32">
        <f t="shared" si="33"/>
        <v>0</v>
      </c>
      <c r="E1051" s="9"/>
      <c r="F1051" s="9"/>
      <c r="G1051" s="9"/>
    </row>
    <row r="1052" spans="1:7" ht="15.75">
      <c r="A1052" s="285" t="s">
        <v>1668</v>
      </c>
      <c r="B1052" s="3"/>
      <c r="C1052" s="3"/>
      <c r="D1052" s="32">
        <f t="shared" si="33"/>
        <v>0</v>
      </c>
      <c r="E1052" s="9"/>
      <c r="F1052" s="9"/>
      <c r="G1052" s="9"/>
    </row>
    <row r="1053" spans="1:7" ht="15.75">
      <c r="A1053" s="284" t="s">
        <v>3639</v>
      </c>
      <c r="B1053" s="3"/>
      <c r="C1053" s="3"/>
      <c r="D1053" s="32">
        <f t="shared" si="33"/>
        <v>0</v>
      </c>
      <c r="E1053" s="9"/>
      <c r="F1053" s="9"/>
      <c r="G1053" s="9"/>
    </row>
    <row r="1054" spans="1:7" ht="15.75">
      <c r="A1054" s="284" t="s">
        <v>3640</v>
      </c>
      <c r="B1054" s="3"/>
      <c r="C1054" s="3"/>
      <c r="D1054" s="32">
        <f t="shared" si="33"/>
        <v>0</v>
      </c>
      <c r="E1054" s="9"/>
      <c r="F1054" s="9"/>
      <c r="G1054" s="9"/>
    </row>
    <row r="1055" spans="1:7" ht="15.75">
      <c r="A1055" s="107" t="s">
        <v>667</v>
      </c>
      <c r="B1055" s="3"/>
      <c r="C1055" s="3"/>
      <c r="D1055" s="32">
        <f t="shared" si="33"/>
        <v>0</v>
      </c>
      <c r="E1055" s="9"/>
      <c r="F1055" s="9"/>
      <c r="G1055" s="9"/>
    </row>
    <row r="1056" spans="1:7" ht="15.75">
      <c r="A1056" s="107" t="s">
        <v>2202</v>
      </c>
      <c r="B1056" s="3"/>
      <c r="C1056" s="3"/>
      <c r="D1056" s="32">
        <f t="shared" si="33"/>
        <v>0</v>
      </c>
      <c r="E1056" s="9"/>
      <c r="F1056" s="9"/>
      <c r="G1056" s="9"/>
    </row>
    <row r="1057" spans="1:7" ht="15.75">
      <c r="A1057" s="107" t="s">
        <v>2209</v>
      </c>
      <c r="B1057" s="3"/>
      <c r="C1057" s="3"/>
      <c r="D1057" s="32">
        <f t="shared" si="33"/>
        <v>0</v>
      </c>
      <c r="E1057" s="9"/>
      <c r="F1057" s="9"/>
      <c r="G1057" s="9"/>
    </row>
    <row r="1058" spans="1:7" ht="15.75">
      <c r="A1058" s="107" t="s">
        <v>668</v>
      </c>
      <c r="B1058" s="3"/>
      <c r="C1058" s="3"/>
      <c r="D1058" s="32">
        <f t="shared" si="33"/>
        <v>0</v>
      </c>
      <c r="E1058" s="9"/>
      <c r="F1058" s="9"/>
      <c r="G1058" s="9"/>
    </row>
    <row r="1059" spans="1:7" ht="15.75">
      <c r="A1059" s="107" t="s">
        <v>3641</v>
      </c>
      <c r="B1059" s="3"/>
      <c r="C1059" s="3"/>
      <c r="D1059" s="32">
        <f t="shared" si="33"/>
        <v>0</v>
      </c>
      <c r="E1059" s="9"/>
      <c r="F1059" s="9"/>
      <c r="G1059" s="9"/>
    </row>
    <row r="1060" spans="1:7" ht="15.75">
      <c r="A1060" s="285" t="s">
        <v>23</v>
      </c>
      <c r="B1060" s="3"/>
      <c r="C1060" s="3"/>
      <c r="D1060" s="32">
        <f t="shared" si="33"/>
        <v>0</v>
      </c>
      <c r="E1060" s="9"/>
      <c r="F1060" s="9"/>
      <c r="G1060" s="9"/>
    </row>
    <row r="1061" spans="1:7" ht="15.75">
      <c r="A1061" s="285" t="s">
        <v>25</v>
      </c>
      <c r="B1061" s="3"/>
      <c r="C1061" s="3"/>
      <c r="D1061" s="32">
        <f t="shared" si="33"/>
        <v>0</v>
      </c>
      <c r="E1061" s="9"/>
      <c r="F1061" s="9"/>
      <c r="G1061" s="9"/>
    </row>
    <row r="1062" spans="1:7" ht="15.75">
      <c r="A1062" s="107" t="s">
        <v>2713</v>
      </c>
      <c r="B1062" s="3"/>
      <c r="C1062" s="3"/>
      <c r="D1062" s="32">
        <f t="shared" si="33"/>
        <v>0</v>
      </c>
      <c r="E1062" s="9"/>
      <c r="F1062" s="9"/>
      <c r="G1062" s="9"/>
    </row>
    <row r="1063" spans="1:7" ht="15.75">
      <c r="A1063" s="106" t="s">
        <v>1343</v>
      </c>
      <c r="B1063" s="3"/>
      <c r="C1063" s="3"/>
      <c r="D1063" s="32">
        <f t="shared" si="33"/>
        <v>0</v>
      </c>
      <c r="E1063" s="9"/>
      <c r="F1063" s="9"/>
      <c r="G1063" s="9"/>
    </row>
    <row r="1064" spans="1:7" ht="15.75">
      <c r="A1064" s="106" t="s">
        <v>1345</v>
      </c>
      <c r="B1064" s="3"/>
      <c r="C1064" s="3"/>
      <c r="D1064" s="32">
        <f t="shared" si="33"/>
        <v>0</v>
      </c>
      <c r="E1064" s="9"/>
      <c r="F1064" s="9"/>
      <c r="G1064" s="9"/>
    </row>
    <row r="1065" spans="1:7" ht="15.75">
      <c r="A1065" s="107" t="s">
        <v>2714</v>
      </c>
      <c r="B1065" s="3"/>
      <c r="C1065" s="3"/>
      <c r="D1065" s="32">
        <f t="shared" si="33"/>
        <v>0</v>
      </c>
      <c r="E1065" s="9"/>
      <c r="F1065" s="9"/>
      <c r="G1065" s="9"/>
    </row>
    <row r="1066" spans="1:7" ht="15.75">
      <c r="A1066" s="284" t="s">
        <v>3642</v>
      </c>
      <c r="B1066" s="3"/>
      <c r="C1066" s="3"/>
      <c r="D1066" s="32">
        <f t="shared" si="33"/>
        <v>0</v>
      </c>
      <c r="E1066" s="9"/>
      <c r="F1066" s="9"/>
      <c r="G1066" s="9"/>
    </row>
    <row r="1067" spans="1:7" ht="15.75">
      <c r="A1067" s="284" t="s">
        <v>3643</v>
      </c>
      <c r="B1067" s="3"/>
      <c r="C1067" s="3"/>
      <c r="D1067" s="32">
        <f t="shared" si="33"/>
        <v>0</v>
      </c>
      <c r="E1067" s="9"/>
      <c r="F1067" s="9"/>
      <c r="G1067" s="9"/>
    </row>
    <row r="1068" spans="1:7" ht="15.75">
      <c r="A1068" s="107" t="s">
        <v>2198</v>
      </c>
      <c r="B1068" s="3"/>
      <c r="C1068" s="3"/>
      <c r="D1068" s="32">
        <f t="shared" si="33"/>
        <v>0</v>
      </c>
      <c r="E1068" s="9"/>
      <c r="F1068" s="9"/>
      <c r="G1068" s="9"/>
    </row>
    <row r="1069" spans="1:7" ht="15.75">
      <c r="A1069" s="107" t="s">
        <v>651</v>
      </c>
      <c r="B1069" s="3"/>
      <c r="C1069" s="3"/>
      <c r="D1069" s="32">
        <f t="shared" si="33"/>
        <v>0</v>
      </c>
      <c r="E1069" s="9"/>
      <c r="F1069" s="9"/>
      <c r="G1069" s="9"/>
    </row>
    <row r="1070" spans="1:7" ht="15.75">
      <c r="A1070" s="107" t="s">
        <v>682</v>
      </c>
      <c r="B1070" s="3"/>
      <c r="C1070" s="3"/>
      <c r="D1070" s="32">
        <f t="shared" si="33"/>
        <v>0</v>
      </c>
      <c r="E1070" s="9"/>
      <c r="F1070" s="9"/>
      <c r="G1070" s="9"/>
    </row>
    <row r="1071" spans="1:7" ht="15.75">
      <c r="A1071" s="107" t="s">
        <v>2709</v>
      </c>
      <c r="B1071" s="3"/>
      <c r="C1071" s="3"/>
      <c r="D1071" s="32">
        <f t="shared" si="33"/>
        <v>0</v>
      </c>
      <c r="E1071" s="9"/>
      <c r="F1071" s="9"/>
      <c r="G1071" s="9"/>
    </row>
    <row r="1072" spans="1:7" ht="15.75">
      <c r="A1072" s="107" t="s">
        <v>2735</v>
      </c>
      <c r="B1072" s="3"/>
      <c r="C1072" s="3"/>
      <c r="D1072" s="32">
        <f t="shared" si="33"/>
        <v>0</v>
      </c>
      <c r="E1072" s="9"/>
      <c r="F1072" s="9"/>
      <c r="G1072" s="9"/>
    </row>
    <row r="1073" spans="1:7" ht="15.75">
      <c r="A1073" s="284" t="s">
        <v>3644</v>
      </c>
      <c r="B1073" s="3"/>
      <c r="C1073" s="3"/>
      <c r="D1073" s="32">
        <f t="shared" si="33"/>
        <v>0</v>
      </c>
      <c r="E1073" s="9"/>
      <c r="F1073" s="9"/>
      <c r="G1073" s="9"/>
    </row>
    <row r="1074" spans="1:7" ht="15.75">
      <c r="A1074" s="284" t="s">
        <v>3645</v>
      </c>
      <c r="B1074" s="3"/>
      <c r="C1074" s="3"/>
      <c r="D1074" s="32">
        <f t="shared" si="33"/>
        <v>0</v>
      </c>
      <c r="E1074" s="9"/>
      <c r="F1074" s="9"/>
      <c r="G1074" s="9"/>
    </row>
    <row r="1075" spans="1:7" ht="15.75">
      <c r="A1075" s="107" t="s">
        <v>154</v>
      </c>
      <c r="B1075" s="3"/>
      <c r="C1075" s="3"/>
      <c r="D1075" s="32">
        <f t="shared" si="33"/>
        <v>0</v>
      </c>
      <c r="E1075" s="9"/>
      <c r="F1075" s="9"/>
      <c r="G1075" s="9"/>
    </row>
    <row r="1076" spans="1:7" ht="15.75">
      <c r="A1076" s="107" t="s">
        <v>2210</v>
      </c>
      <c r="B1076" s="3"/>
      <c r="C1076" s="3"/>
      <c r="D1076" s="32">
        <f t="shared" si="33"/>
        <v>0</v>
      </c>
      <c r="E1076" s="9"/>
      <c r="F1076" s="9"/>
      <c r="G1076" s="9"/>
    </row>
    <row r="1077" spans="1:7" ht="15.75">
      <c r="A1077" s="107" t="s">
        <v>669</v>
      </c>
      <c r="B1077" s="3"/>
      <c r="C1077" s="3"/>
      <c r="D1077" s="32">
        <f t="shared" si="33"/>
        <v>0</v>
      </c>
      <c r="E1077" s="9"/>
      <c r="F1077" s="9"/>
      <c r="G1077" s="9"/>
    </row>
    <row r="1078" spans="1:7" ht="15.75">
      <c r="A1078" s="107" t="s">
        <v>2724</v>
      </c>
      <c r="B1078" s="3"/>
      <c r="C1078" s="3"/>
      <c r="D1078" s="32">
        <f t="shared" si="33"/>
        <v>0</v>
      </c>
      <c r="E1078" s="9"/>
      <c r="F1078" s="9"/>
      <c r="G1078" s="9"/>
    </row>
    <row r="1079" spans="1:7" ht="15.75">
      <c r="A1079" s="284" t="s">
        <v>142</v>
      </c>
      <c r="B1079" s="3"/>
      <c r="C1079" s="3"/>
      <c r="D1079" s="32">
        <f t="shared" si="33"/>
        <v>0</v>
      </c>
      <c r="E1079" s="9"/>
      <c r="F1079" s="9"/>
      <c r="G1079" s="9"/>
    </row>
    <row r="1080" spans="1:7" ht="15.75">
      <c r="A1080" s="106" t="s">
        <v>1349</v>
      </c>
      <c r="B1080" s="3"/>
      <c r="C1080" s="3"/>
      <c r="D1080" s="32">
        <f t="shared" si="33"/>
        <v>0</v>
      </c>
      <c r="E1080" s="9"/>
      <c r="F1080" s="9"/>
      <c r="G1080" s="9"/>
    </row>
    <row r="1081" spans="1:7" ht="15.75">
      <c r="A1081" s="107" t="s">
        <v>683</v>
      </c>
      <c r="B1081" s="3"/>
      <c r="C1081" s="3"/>
      <c r="D1081" s="32">
        <f t="shared" ref="D1081:D1120" si="34">SUM(E1081:DZ1081)</f>
        <v>0</v>
      </c>
      <c r="E1081" s="9"/>
      <c r="F1081" s="9"/>
      <c r="G1081" s="9"/>
    </row>
    <row r="1082" spans="1:7" ht="15.75">
      <c r="A1082" s="107" t="s">
        <v>2725</v>
      </c>
      <c r="B1082" s="3"/>
      <c r="C1082" s="3"/>
      <c r="D1082" s="32">
        <f t="shared" si="34"/>
        <v>0</v>
      </c>
      <c r="E1082" s="9"/>
      <c r="F1082" s="9"/>
      <c r="G1082" s="9"/>
    </row>
    <row r="1083" spans="1:7" ht="15.75">
      <c r="A1083" s="284" t="s">
        <v>3646</v>
      </c>
      <c r="B1083" s="3"/>
      <c r="C1083" s="3"/>
      <c r="D1083" s="32">
        <f t="shared" si="34"/>
        <v>0</v>
      </c>
      <c r="E1083" s="9"/>
      <c r="F1083" s="9"/>
      <c r="G1083" s="9"/>
    </row>
    <row r="1084" spans="1:7" ht="15.75">
      <c r="A1084" s="285" t="s">
        <v>1690</v>
      </c>
      <c r="B1084" s="3"/>
      <c r="C1084" s="3"/>
      <c r="D1084" s="32">
        <f t="shared" si="34"/>
        <v>0</v>
      </c>
      <c r="E1084" s="9"/>
      <c r="F1084" s="9"/>
      <c r="G1084" s="9"/>
    </row>
    <row r="1085" spans="1:7" ht="15.75">
      <c r="A1085" s="107" t="s">
        <v>654</v>
      </c>
      <c r="D1085" s="32">
        <f t="shared" si="34"/>
        <v>0</v>
      </c>
      <c r="E1085" s="9"/>
      <c r="F1085" s="9"/>
      <c r="G1085" s="9"/>
    </row>
    <row r="1086" spans="1:7" ht="15.75">
      <c r="A1086" s="107" t="s">
        <v>653</v>
      </c>
      <c r="D1086" s="32">
        <f t="shared" si="34"/>
        <v>0</v>
      </c>
      <c r="E1086" s="9"/>
      <c r="F1086" s="9"/>
      <c r="G1086" s="9"/>
    </row>
    <row r="1087" spans="1:7" ht="15.75">
      <c r="A1087" s="285" t="s">
        <v>1753</v>
      </c>
      <c r="D1087" s="32">
        <f t="shared" si="34"/>
        <v>0</v>
      </c>
      <c r="E1087" s="9"/>
      <c r="F1087" s="9"/>
      <c r="G1087" s="9"/>
    </row>
    <row r="1088" spans="1:7" ht="15.75">
      <c r="A1088" s="107" t="s">
        <v>638</v>
      </c>
      <c r="D1088" s="32">
        <f t="shared" si="34"/>
        <v>0</v>
      </c>
      <c r="E1088" s="9"/>
      <c r="F1088" s="9"/>
      <c r="G1088" s="9"/>
    </row>
    <row r="1089" spans="1:7" ht="15.75">
      <c r="A1089" s="285" t="s">
        <v>1649</v>
      </c>
      <c r="D1089" s="32">
        <f t="shared" si="34"/>
        <v>0</v>
      </c>
      <c r="E1089" s="9"/>
      <c r="F1089" s="9"/>
      <c r="G1089" s="9"/>
    </row>
    <row r="1090" spans="1:7" ht="15.75">
      <c r="A1090" s="107" t="s">
        <v>2715</v>
      </c>
      <c r="D1090" s="32">
        <f t="shared" si="34"/>
        <v>0</v>
      </c>
      <c r="E1090" s="9"/>
      <c r="F1090" s="9"/>
      <c r="G1090" s="9"/>
    </row>
    <row r="1091" spans="1:7" ht="15.75">
      <c r="A1091" s="107" t="s">
        <v>2833</v>
      </c>
      <c r="D1091" s="32">
        <f t="shared" si="34"/>
        <v>0</v>
      </c>
      <c r="E1091" s="9"/>
      <c r="F1091" s="9"/>
      <c r="G1091" s="9"/>
    </row>
    <row r="1092" spans="1:7" ht="15.75">
      <c r="A1092" s="284" t="s">
        <v>3647</v>
      </c>
      <c r="D1092" s="32">
        <f t="shared" si="34"/>
        <v>0</v>
      </c>
      <c r="E1092" s="9"/>
      <c r="F1092" s="9"/>
      <c r="G1092" s="9"/>
    </row>
    <row r="1093" spans="1:7" ht="15.75">
      <c r="A1093" s="284" t="s">
        <v>3648</v>
      </c>
      <c r="D1093" s="32">
        <f t="shared" si="34"/>
        <v>0</v>
      </c>
      <c r="E1093" s="9"/>
      <c r="F1093" s="9"/>
      <c r="G1093" s="9"/>
    </row>
    <row r="1094" spans="1:7" ht="15.75">
      <c r="A1094" s="285" t="s">
        <v>31</v>
      </c>
      <c r="D1094" s="32">
        <f t="shared" si="34"/>
        <v>0</v>
      </c>
      <c r="E1094" s="9"/>
      <c r="F1094" s="9"/>
      <c r="G1094" s="9"/>
    </row>
    <row r="1095" spans="1:7" ht="15.75">
      <c r="A1095" s="107" t="s">
        <v>2719</v>
      </c>
      <c r="D1095" s="32">
        <f t="shared" si="34"/>
        <v>0</v>
      </c>
      <c r="E1095" s="9"/>
      <c r="F1095" s="9"/>
      <c r="G1095" s="9"/>
    </row>
    <row r="1096" spans="1:7" ht="15.75">
      <c r="A1096" s="107" t="s">
        <v>694</v>
      </c>
      <c r="D1096" s="32">
        <f t="shared" si="34"/>
        <v>0</v>
      </c>
      <c r="E1096" s="9"/>
      <c r="F1096" s="9"/>
      <c r="G1096" s="9"/>
    </row>
    <row r="1097" spans="1:7" ht="15.75">
      <c r="A1097" s="284" t="s">
        <v>3649</v>
      </c>
      <c r="D1097" s="32">
        <f t="shared" si="34"/>
        <v>0</v>
      </c>
      <c r="E1097" s="9"/>
      <c r="F1097" s="9"/>
      <c r="G1097" s="9"/>
    </row>
    <row r="1098" spans="1:7" ht="15.75">
      <c r="A1098" s="107" t="s">
        <v>3689</v>
      </c>
      <c r="D1098" s="32">
        <f t="shared" si="34"/>
        <v>0</v>
      </c>
      <c r="E1098" s="9"/>
      <c r="F1098" s="9"/>
      <c r="G1098" s="9"/>
    </row>
    <row r="1099" spans="1:7" ht="15.75">
      <c r="A1099" s="107" t="s">
        <v>686</v>
      </c>
      <c r="D1099" s="32">
        <f t="shared" si="34"/>
        <v>0</v>
      </c>
      <c r="E1099" s="9"/>
      <c r="F1099" s="9"/>
      <c r="G1099" s="9"/>
    </row>
    <row r="1100" spans="1:7" ht="15.75">
      <c r="A1100" s="285" t="s">
        <v>33</v>
      </c>
      <c r="D1100" s="32">
        <f t="shared" si="34"/>
        <v>0</v>
      </c>
      <c r="E1100" s="9"/>
      <c r="F1100" s="9"/>
      <c r="G1100" s="9"/>
    </row>
    <row r="1101" spans="1:7" ht="15.75">
      <c r="A1101" s="285" t="s">
        <v>37</v>
      </c>
      <c r="D1101" s="32">
        <f t="shared" si="34"/>
        <v>0</v>
      </c>
      <c r="E1101" s="9"/>
      <c r="F1101" s="9"/>
      <c r="G1101" s="9"/>
    </row>
    <row r="1102" spans="1:7" ht="15.75">
      <c r="A1102" s="284" t="s">
        <v>143</v>
      </c>
      <c r="D1102" s="32">
        <f t="shared" si="34"/>
        <v>0</v>
      </c>
      <c r="E1102" s="9"/>
      <c r="F1102" s="9"/>
      <c r="G1102" s="9"/>
    </row>
    <row r="1103" spans="1:7" ht="15.75">
      <c r="A1103" s="284" t="s">
        <v>3650</v>
      </c>
      <c r="D1103" s="32">
        <f t="shared" si="34"/>
        <v>0</v>
      </c>
      <c r="E1103" s="9"/>
      <c r="F1103" s="9"/>
      <c r="G1103" s="9"/>
    </row>
    <row r="1104" spans="1:7" ht="15.75">
      <c r="A1104" s="107" t="s">
        <v>2722</v>
      </c>
      <c r="D1104" s="32">
        <f t="shared" si="34"/>
        <v>0</v>
      </c>
      <c r="E1104" s="9"/>
      <c r="F1104" s="9"/>
      <c r="G1104" s="9"/>
    </row>
    <row r="1105" spans="1:7" ht="15.75">
      <c r="A1105" s="106" t="s">
        <v>1351</v>
      </c>
      <c r="D1105" s="32">
        <f t="shared" si="34"/>
        <v>0</v>
      </c>
      <c r="E1105" s="9"/>
      <c r="F1105" s="9"/>
      <c r="G1105" s="9"/>
    </row>
    <row r="1106" spans="1:7" ht="15.75">
      <c r="A1106" s="107" t="s">
        <v>2723</v>
      </c>
      <c r="D1106" s="32">
        <f t="shared" si="34"/>
        <v>0</v>
      </c>
      <c r="E1106" s="9"/>
      <c r="F1106" s="9"/>
      <c r="G1106" s="9"/>
    </row>
    <row r="1107" spans="1:7" ht="15.75">
      <c r="A1107" s="284" t="s">
        <v>3651</v>
      </c>
      <c r="D1107" s="32">
        <f t="shared" si="34"/>
        <v>0</v>
      </c>
      <c r="E1107" s="9"/>
      <c r="F1107" s="9"/>
      <c r="G1107" s="9"/>
    </row>
    <row r="1108" spans="1:7" ht="15.75">
      <c r="A1108" s="107" t="s">
        <v>2728</v>
      </c>
      <c r="D1108" s="32">
        <f t="shared" si="34"/>
        <v>0</v>
      </c>
      <c r="E1108" s="9"/>
      <c r="F1108" s="9"/>
      <c r="G1108" s="9"/>
    </row>
    <row r="1109" spans="1:7" ht="15.75">
      <c r="A1109" s="285" t="s">
        <v>1671</v>
      </c>
      <c r="D1109" s="32">
        <f t="shared" si="34"/>
        <v>0</v>
      </c>
      <c r="E1109" s="9"/>
      <c r="F1109" s="9"/>
      <c r="G1109" s="9"/>
    </row>
    <row r="1110" spans="1:7" ht="15.75">
      <c r="A1110" s="107" t="s">
        <v>180</v>
      </c>
      <c r="D1110" s="32">
        <f t="shared" si="34"/>
        <v>0</v>
      </c>
      <c r="E1110" s="9"/>
      <c r="F1110" s="9"/>
      <c r="G1110" s="9"/>
    </row>
    <row r="1111" spans="1:7" ht="15.75">
      <c r="A1111" s="107" t="s">
        <v>2711</v>
      </c>
      <c r="D1111" s="32">
        <f t="shared" si="34"/>
        <v>0</v>
      </c>
      <c r="E1111" s="9"/>
      <c r="F1111" s="9"/>
      <c r="G1111" s="9"/>
    </row>
    <row r="1112" spans="1:7" ht="15.75">
      <c r="A1112" s="107" t="s">
        <v>2217</v>
      </c>
      <c r="D1112" s="32">
        <f t="shared" si="34"/>
        <v>0</v>
      </c>
      <c r="E1112" s="9"/>
      <c r="F1112" s="9"/>
      <c r="G1112" s="9"/>
    </row>
    <row r="1113" spans="1:7" ht="15.75">
      <c r="A1113" s="107" t="s">
        <v>2730</v>
      </c>
      <c r="D1113" s="32">
        <f t="shared" si="34"/>
        <v>0</v>
      </c>
      <c r="E1113" s="9"/>
      <c r="F1113" s="9"/>
      <c r="G1113" s="9"/>
    </row>
    <row r="1114" spans="1:7" ht="15.75">
      <c r="A1114" s="107" t="s">
        <v>155</v>
      </c>
      <c r="D1114" s="32">
        <f t="shared" si="34"/>
        <v>0</v>
      </c>
      <c r="E1114" s="9"/>
      <c r="F1114" s="9"/>
      <c r="G1114" s="9"/>
    </row>
    <row r="1115" spans="1:7" ht="15.75">
      <c r="A1115" s="284" t="s">
        <v>3652</v>
      </c>
      <c r="D1115" s="32">
        <f t="shared" si="34"/>
        <v>0</v>
      </c>
      <c r="E1115" s="9"/>
      <c r="F1115" s="9"/>
      <c r="G1115" s="9"/>
    </row>
    <row r="1116" spans="1:7" ht="15.75">
      <c r="A1116" s="107" t="s">
        <v>2731</v>
      </c>
      <c r="D1116" s="32">
        <f t="shared" si="34"/>
        <v>0</v>
      </c>
      <c r="E1116" s="9"/>
      <c r="F1116" s="9"/>
      <c r="G1116" s="9"/>
    </row>
    <row r="1117" spans="1:7" ht="15.75">
      <c r="A1117" s="107" t="s">
        <v>2729</v>
      </c>
      <c r="D1117" s="32">
        <f t="shared" si="34"/>
        <v>0</v>
      </c>
      <c r="E1117" s="9"/>
      <c r="F1117" s="9"/>
      <c r="G1117" s="9"/>
    </row>
    <row r="1118" spans="1:7" ht="15.75">
      <c r="A1118" s="107" t="s">
        <v>2710</v>
      </c>
      <c r="D1118" s="32">
        <f t="shared" si="34"/>
        <v>0</v>
      </c>
      <c r="E1118" s="9"/>
      <c r="F1118" s="9"/>
      <c r="G1118" s="9"/>
    </row>
    <row r="1119" spans="1:7" ht="15.75">
      <c r="A1119" s="107" t="s">
        <v>658</v>
      </c>
      <c r="D1119" s="32">
        <f t="shared" si="34"/>
        <v>0</v>
      </c>
      <c r="E1119" s="9"/>
      <c r="F1119" s="9"/>
      <c r="G1119" s="9"/>
    </row>
    <row r="1120" spans="1:7" ht="15.75">
      <c r="A1120" s="285" t="s">
        <v>1655</v>
      </c>
      <c r="D1120" s="32">
        <f t="shared" si="34"/>
        <v>0</v>
      </c>
      <c r="E1120" s="9"/>
      <c r="F1120" s="9"/>
      <c r="G1120" s="9"/>
    </row>
    <row r="1129" spans="1:23" ht="15.75">
      <c r="A1129" s="285" t="s">
        <v>1657</v>
      </c>
      <c r="D1129" s="32"/>
      <c r="E1129" s="32">
        <f t="shared" ref="E1129:E1160" si="35">D5</f>
        <v>2615</v>
      </c>
      <c r="F1129" s="32">
        <f t="shared" ref="F1129:F1160" si="36">D145</f>
        <v>2715.8999999999996</v>
      </c>
      <c r="G1129" s="32">
        <f t="shared" ref="G1129:G1160" si="37">D285</f>
        <v>513</v>
      </c>
      <c r="H1129" s="32">
        <f t="shared" ref="H1129:H1160" si="38">D425</f>
        <v>354.6</v>
      </c>
      <c r="I1129" s="32">
        <f t="shared" ref="I1129:I1160" si="39">D565</f>
        <v>213.5</v>
      </c>
      <c r="J1129" s="32">
        <f t="shared" ref="J1129:J1160" si="40">D705</f>
        <v>180.2</v>
      </c>
      <c r="K1129" s="32">
        <f t="shared" ref="K1129:K1160" si="41">D845</f>
        <v>0</v>
      </c>
      <c r="L1129" s="32">
        <f t="shared" ref="L1129:L1160" si="42">D985</f>
        <v>0</v>
      </c>
      <c r="N1129" s="503">
        <f t="shared" ref="N1129:N1160" si="43">SUM(E1129:L1129)</f>
        <v>6592.2</v>
      </c>
      <c r="O1129" s="65">
        <v>6592.1999999999989</v>
      </c>
      <c r="P1129" s="72">
        <f t="shared" ref="P1129:P1160" si="44">N1129-O1129</f>
        <v>0</v>
      </c>
      <c r="Q1129" s="285"/>
      <c r="R1129" s="61"/>
      <c r="T1129" s="270"/>
      <c r="U1129" s="61"/>
      <c r="V1129" s="65"/>
      <c r="W1129" s="555"/>
    </row>
    <row r="1130" spans="1:23" ht="15.75">
      <c r="A1130" s="106" t="s">
        <v>1346</v>
      </c>
      <c r="D1130" s="32"/>
      <c r="E1130" s="32">
        <f t="shared" si="35"/>
        <v>2167.2000000000003</v>
      </c>
      <c r="F1130" s="32">
        <f t="shared" si="36"/>
        <v>3338.5</v>
      </c>
      <c r="G1130" s="32">
        <f t="shared" si="37"/>
        <v>542.1</v>
      </c>
      <c r="H1130" s="32">
        <f t="shared" si="38"/>
        <v>553.6</v>
      </c>
      <c r="I1130" s="32">
        <f t="shared" si="39"/>
        <v>117.60000000000001</v>
      </c>
      <c r="J1130" s="32">
        <f t="shared" si="40"/>
        <v>143.19999999999999</v>
      </c>
      <c r="K1130" s="32">
        <f t="shared" si="41"/>
        <v>0</v>
      </c>
      <c r="L1130" s="32">
        <f t="shared" si="42"/>
        <v>0</v>
      </c>
      <c r="N1130" s="503">
        <f t="shared" si="43"/>
        <v>6862.2000000000016</v>
      </c>
      <c r="O1130" s="65">
        <v>6862.2000000000007</v>
      </c>
      <c r="P1130" s="72">
        <f t="shared" si="44"/>
        <v>0</v>
      </c>
      <c r="Q1130" s="106"/>
      <c r="R1130" s="61"/>
      <c r="T1130" s="270"/>
      <c r="U1130" s="61"/>
      <c r="V1130" s="65"/>
      <c r="W1130" s="555"/>
    </row>
    <row r="1131" spans="1:23" ht="15.75">
      <c r="A1131" s="284" t="s">
        <v>3624</v>
      </c>
      <c r="D1131" s="32"/>
      <c r="E1131" s="32">
        <f t="shared" si="35"/>
        <v>4250.1500000000005</v>
      </c>
      <c r="F1131" s="32">
        <f t="shared" si="36"/>
        <v>2139.65</v>
      </c>
      <c r="G1131" s="32">
        <f t="shared" si="37"/>
        <v>460.59999999999997</v>
      </c>
      <c r="H1131" s="32">
        <f t="shared" si="38"/>
        <v>465.6</v>
      </c>
      <c r="I1131" s="32">
        <f t="shared" si="39"/>
        <v>247.5</v>
      </c>
      <c r="J1131" s="32">
        <f t="shared" si="40"/>
        <v>183.60000000000002</v>
      </c>
      <c r="K1131" s="32">
        <f t="shared" si="41"/>
        <v>0</v>
      </c>
      <c r="L1131" s="32">
        <f t="shared" si="42"/>
        <v>0</v>
      </c>
      <c r="N1131" s="503">
        <f t="shared" si="43"/>
        <v>7747.1000000000022</v>
      </c>
      <c r="O1131" s="65">
        <v>7747.1000000000013</v>
      </c>
      <c r="P1131" s="72">
        <f t="shared" si="44"/>
        <v>0</v>
      </c>
      <c r="Q1131" s="284"/>
      <c r="R1131" s="61"/>
      <c r="T1131" s="270"/>
      <c r="U1131" s="61"/>
      <c r="V1131" s="65"/>
      <c r="W1131" s="555"/>
    </row>
    <row r="1132" spans="1:23" ht="15.75">
      <c r="A1132" s="106" t="s">
        <v>1337</v>
      </c>
      <c r="D1132" s="32"/>
      <c r="E1132" s="32">
        <f t="shared" si="35"/>
        <v>3143.9</v>
      </c>
      <c r="F1132" s="32">
        <f t="shared" si="36"/>
        <v>3787.3499999999995</v>
      </c>
      <c r="G1132" s="32">
        <f t="shared" si="37"/>
        <v>736.8</v>
      </c>
      <c r="H1132" s="32">
        <f t="shared" si="38"/>
        <v>578.5</v>
      </c>
      <c r="I1132" s="32">
        <f t="shared" si="39"/>
        <v>162.80000000000004</v>
      </c>
      <c r="J1132" s="32">
        <f t="shared" si="40"/>
        <v>205.60000000000002</v>
      </c>
      <c r="K1132" s="32">
        <f t="shared" si="41"/>
        <v>0</v>
      </c>
      <c r="L1132" s="32">
        <f t="shared" si="42"/>
        <v>0</v>
      </c>
      <c r="N1132" s="503">
        <f t="shared" si="43"/>
        <v>8614.9499999999989</v>
      </c>
      <c r="O1132" s="65">
        <v>8614.9499999999989</v>
      </c>
      <c r="P1132" s="72">
        <f t="shared" si="44"/>
        <v>0</v>
      </c>
      <c r="Q1132" s="106"/>
      <c r="R1132" s="84"/>
      <c r="T1132" s="270"/>
      <c r="U1132" s="61"/>
      <c r="V1132" s="65"/>
      <c r="W1132" s="555"/>
    </row>
    <row r="1133" spans="1:23" ht="15.75">
      <c r="A1133" s="107" t="s">
        <v>2195</v>
      </c>
      <c r="D1133" s="32"/>
      <c r="E1133" s="32">
        <f t="shared" si="35"/>
        <v>3095.85</v>
      </c>
      <c r="F1133" s="32">
        <f t="shared" si="36"/>
        <v>2786.45</v>
      </c>
      <c r="G1133" s="32">
        <f t="shared" si="37"/>
        <v>741.45</v>
      </c>
      <c r="H1133" s="32">
        <f t="shared" si="38"/>
        <v>360.04999999999995</v>
      </c>
      <c r="I1133" s="32">
        <f t="shared" si="39"/>
        <v>244.5</v>
      </c>
      <c r="J1133" s="32">
        <f t="shared" si="40"/>
        <v>152.80000000000001</v>
      </c>
      <c r="K1133" s="32">
        <f t="shared" si="41"/>
        <v>0</v>
      </c>
      <c r="L1133" s="32">
        <f t="shared" si="42"/>
        <v>0</v>
      </c>
      <c r="N1133" s="503">
        <f t="shared" si="43"/>
        <v>7381.0999999999995</v>
      </c>
      <c r="O1133" s="65">
        <v>7381.0999999999995</v>
      </c>
      <c r="P1133" s="72">
        <f t="shared" si="44"/>
        <v>0</v>
      </c>
      <c r="Q1133" s="107"/>
      <c r="R1133" s="61"/>
      <c r="T1133" s="270"/>
      <c r="U1133" s="61"/>
      <c r="V1133" s="65"/>
      <c r="W1133" s="555"/>
    </row>
    <row r="1134" spans="1:23" ht="15.75">
      <c r="A1134" s="285" t="s">
        <v>1</v>
      </c>
      <c r="D1134" s="32"/>
      <c r="E1134" s="32">
        <f t="shared" si="35"/>
        <v>1781.5</v>
      </c>
      <c r="F1134" s="32">
        <f t="shared" si="36"/>
        <v>1783.6000000000001</v>
      </c>
      <c r="G1134" s="32">
        <f t="shared" si="37"/>
        <v>258.60000000000002</v>
      </c>
      <c r="H1134" s="32">
        <f t="shared" si="38"/>
        <v>446.40000000000003</v>
      </c>
      <c r="I1134" s="32">
        <f t="shared" si="39"/>
        <v>224.8</v>
      </c>
      <c r="J1134" s="32">
        <f t="shared" si="40"/>
        <v>160.30000000000001</v>
      </c>
      <c r="K1134" s="32">
        <f t="shared" si="41"/>
        <v>0</v>
      </c>
      <c r="L1134" s="32">
        <f t="shared" si="42"/>
        <v>0</v>
      </c>
      <c r="N1134" s="503">
        <f t="shared" si="43"/>
        <v>4655.2000000000007</v>
      </c>
      <c r="O1134" s="65">
        <v>4655.2</v>
      </c>
      <c r="P1134" s="72">
        <f t="shared" si="44"/>
        <v>0</v>
      </c>
      <c r="Q1134" s="285"/>
      <c r="R1134" s="61"/>
      <c r="T1134" s="270"/>
      <c r="U1134" s="61"/>
      <c r="V1134" s="65"/>
      <c r="W1134" s="555"/>
    </row>
    <row r="1135" spans="1:23" ht="15.75">
      <c r="A1135" s="285" t="s">
        <v>1656</v>
      </c>
      <c r="D1135" s="32"/>
      <c r="E1135" s="32">
        <f t="shared" si="35"/>
        <v>3006.6</v>
      </c>
      <c r="F1135" s="32">
        <f t="shared" si="36"/>
        <v>2222.3000000000002</v>
      </c>
      <c r="G1135" s="32">
        <f t="shared" si="37"/>
        <v>294.5</v>
      </c>
      <c r="H1135" s="32">
        <f t="shared" si="38"/>
        <v>468.1</v>
      </c>
      <c r="I1135" s="32">
        <f t="shared" si="39"/>
        <v>74</v>
      </c>
      <c r="J1135" s="32">
        <f t="shared" si="40"/>
        <v>232</v>
      </c>
      <c r="K1135" s="32">
        <f t="shared" si="41"/>
        <v>0</v>
      </c>
      <c r="L1135" s="32">
        <f t="shared" si="42"/>
        <v>0</v>
      </c>
      <c r="N1135" s="503">
        <f t="shared" si="43"/>
        <v>6297.5</v>
      </c>
      <c r="O1135" s="65">
        <v>6297.5000000000027</v>
      </c>
      <c r="P1135" s="72">
        <f t="shared" si="44"/>
        <v>0</v>
      </c>
      <c r="Q1135" s="285"/>
      <c r="R1135" s="61"/>
      <c r="T1135" s="270"/>
      <c r="U1135" s="61"/>
      <c r="V1135" s="65"/>
      <c r="W1135" s="555"/>
    </row>
    <row r="1136" spans="1:23" ht="15.75">
      <c r="A1136" s="285" t="s">
        <v>1664</v>
      </c>
      <c r="D1136" s="32"/>
      <c r="E1136" s="32">
        <f t="shared" si="35"/>
        <v>2835.5</v>
      </c>
      <c r="F1136" s="32">
        <f t="shared" si="36"/>
        <v>2782.1</v>
      </c>
      <c r="G1136" s="32">
        <f t="shared" si="37"/>
        <v>552.80000000000007</v>
      </c>
      <c r="H1136" s="32">
        <f t="shared" si="38"/>
        <v>516.1</v>
      </c>
      <c r="I1136" s="32">
        <f t="shared" si="39"/>
        <v>106.70000000000002</v>
      </c>
      <c r="J1136" s="32">
        <f t="shared" si="40"/>
        <v>181.8</v>
      </c>
      <c r="K1136" s="32">
        <f t="shared" si="41"/>
        <v>0</v>
      </c>
      <c r="L1136" s="32">
        <f t="shared" si="42"/>
        <v>0</v>
      </c>
      <c r="N1136" s="503">
        <f t="shared" si="43"/>
        <v>6975.0000000000009</v>
      </c>
      <c r="O1136" s="65">
        <v>6975.0000000000018</v>
      </c>
      <c r="P1136" s="72">
        <f t="shared" si="44"/>
        <v>0</v>
      </c>
      <c r="Q1136" s="285"/>
      <c r="R1136" s="61"/>
      <c r="T1136" s="270"/>
      <c r="U1136" s="61"/>
      <c r="V1136" s="65"/>
      <c r="W1136" s="555"/>
    </row>
    <row r="1137" spans="1:23" ht="15.75">
      <c r="A1137" s="284" t="s">
        <v>3625</v>
      </c>
      <c r="D1137" s="32"/>
      <c r="E1137" s="32">
        <f t="shared" si="35"/>
        <v>3468.9</v>
      </c>
      <c r="F1137" s="32">
        <f t="shared" si="36"/>
        <v>2228.6999999999998</v>
      </c>
      <c r="G1137" s="32">
        <f t="shared" si="37"/>
        <v>489</v>
      </c>
      <c r="H1137" s="32">
        <f t="shared" si="38"/>
        <v>565.9</v>
      </c>
      <c r="I1137" s="32">
        <f t="shared" si="39"/>
        <v>208.1</v>
      </c>
      <c r="J1137" s="32">
        <f t="shared" si="40"/>
        <v>251.00000000000003</v>
      </c>
      <c r="K1137" s="32">
        <f t="shared" si="41"/>
        <v>0</v>
      </c>
      <c r="L1137" s="32">
        <f t="shared" si="42"/>
        <v>0</v>
      </c>
      <c r="N1137" s="503">
        <f t="shared" si="43"/>
        <v>7211.6</v>
      </c>
      <c r="O1137" s="65">
        <v>7211.6</v>
      </c>
      <c r="P1137" s="72">
        <f t="shared" si="44"/>
        <v>0</v>
      </c>
      <c r="Q1137" s="284"/>
      <c r="R1137" s="61"/>
      <c r="T1137" s="270"/>
      <c r="U1137" s="61"/>
      <c r="V1137" s="65"/>
      <c r="W1137" s="555"/>
    </row>
    <row r="1138" spans="1:23" ht="15.75">
      <c r="A1138" s="107" t="s">
        <v>2718</v>
      </c>
      <c r="D1138" s="32"/>
      <c r="E1138" s="32">
        <f t="shared" si="35"/>
        <v>4407.45</v>
      </c>
      <c r="F1138" s="32">
        <f t="shared" si="36"/>
        <v>2050.4</v>
      </c>
      <c r="G1138" s="32">
        <f t="shared" si="37"/>
        <v>782.50000000000011</v>
      </c>
      <c r="H1138" s="32">
        <f t="shared" si="38"/>
        <v>368.09999999999997</v>
      </c>
      <c r="I1138" s="32">
        <f t="shared" si="39"/>
        <v>200.3</v>
      </c>
      <c r="J1138" s="32">
        <f t="shared" si="40"/>
        <v>185.5</v>
      </c>
      <c r="K1138" s="32">
        <f t="shared" si="41"/>
        <v>0</v>
      </c>
      <c r="L1138" s="32">
        <f t="shared" si="42"/>
        <v>0</v>
      </c>
      <c r="N1138" s="503">
        <f t="shared" si="43"/>
        <v>7994.2500000000009</v>
      </c>
      <c r="O1138" s="65">
        <v>7994.2500000000036</v>
      </c>
      <c r="P1138" s="72">
        <f t="shared" si="44"/>
        <v>0</v>
      </c>
      <c r="Q1138" s="107"/>
      <c r="R1138" s="61"/>
      <c r="T1138" s="270"/>
      <c r="U1138" s="61"/>
      <c r="V1138" s="65"/>
      <c r="W1138" s="555"/>
    </row>
    <row r="1139" spans="1:23" ht="15.75">
      <c r="A1139" s="107" t="s">
        <v>3626</v>
      </c>
      <c r="D1139" s="32"/>
      <c r="E1139" s="32">
        <f t="shared" si="35"/>
        <v>4052</v>
      </c>
      <c r="F1139" s="32">
        <f t="shared" si="36"/>
        <v>2550.1</v>
      </c>
      <c r="G1139" s="32">
        <f t="shared" si="37"/>
        <v>534.59999999999991</v>
      </c>
      <c r="H1139" s="32">
        <f t="shared" si="38"/>
        <v>439</v>
      </c>
      <c r="I1139" s="32">
        <f t="shared" si="39"/>
        <v>131.20000000000002</v>
      </c>
      <c r="J1139" s="32">
        <f t="shared" si="40"/>
        <v>242.9</v>
      </c>
      <c r="K1139" s="32">
        <f t="shared" si="41"/>
        <v>0</v>
      </c>
      <c r="L1139" s="32">
        <f t="shared" si="42"/>
        <v>0</v>
      </c>
      <c r="N1139" s="503">
        <f t="shared" si="43"/>
        <v>7949.8</v>
      </c>
      <c r="O1139" s="65">
        <v>7949.7999999999984</v>
      </c>
      <c r="P1139" s="72">
        <f t="shared" si="44"/>
        <v>0</v>
      </c>
      <c r="Q1139" s="107"/>
      <c r="R1139" s="61"/>
      <c r="T1139" s="270"/>
      <c r="U1139" s="61"/>
      <c r="V1139" s="65"/>
      <c r="W1139" s="555"/>
    </row>
    <row r="1140" spans="1:23" ht="15.75">
      <c r="A1140" s="106" t="s">
        <v>1342</v>
      </c>
      <c r="D1140" s="32"/>
      <c r="E1140" s="32">
        <f t="shared" si="35"/>
        <v>4223.2</v>
      </c>
      <c r="F1140" s="32">
        <f t="shared" si="36"/>
        <v>2764</v>
      </c>
      <c r="G1140" s="32">
        <f t="shared" si="37"/>
        <v>618.79999999999995</v>
      </c>
      <c r="H1140" s="32">
        <f t="shared" si="38"/>
        <v>426.9</v>
      </c>
      <c r="I1140" s="32">
        <f t="shared" si="39"/>
        <v>231.5</v>
      </c>
      <c r="J1140" s="32">
        <f t="shared" si="40"/>
        <v>150.1</v>
      </c>
      <c r="K1140" s="32">
        <f t="shared" si="41"/>
        <v>0</v>
      </c>
      <c r="L1140" s="32">
        <f t="shared" si="42"/>
        <v>0</v>
      </c>
      <c r="N1140" s="503">
        <f t="shared" si="43"/>
        <v>8414.5</v>
      </c>
      <c r="O1140" s="65">
        <v>8414.5000000000018</v>
      </c>
      <c r="P1140" s="72">
        <f t="shared" si="44"/>
        <v>0</v>
      </c>
      <c r="Q1140" s="106"/>
      <c r="R1140" s="61"/>
      <c r="T1140" s="270"/>
      <c r="U1140" s="61"/>
      <c r="V1140" s="65"/>
      <c r="W1140" s="555"/>
    </row>
    <row r="1141" spans="1:23" ht="15.75">
      <c r="A1141" s="107" t="s">
        <v>2849</v>
      </c>
      <c r="D1141" s="32"/>
      <c r="E1141" s="32">
        <f t="shared" si="35"/>
        <v>3470.9</v>
      </c>
      <c r="F1141" s="32">
        <f t="shared" si="36"/>
        <v>2514.4500000000003</v>
      </c>
      <c r="G1141" s="32">
        <f t="shared" si="37"/>
        <v>490.5</v>
      </c>
      <c r="H1141" s="32">
        <f t="shared" si="38"/>
        <v>473.4</v>
      </c>
      <c r="I1141" s="32">
        <f t="shared" si="39"/>
        <v>192.79999999999998</v>
      </c>
      <c r="J1141" s="32">
        <f t="shared" si="40"/>
        <v>122.39999999999999</v>
      </c>
      <c r="K1141" s="32">
        <f t="shared" si="41"/>
        <v>22.5</v>
      </c>
      <c r="L1141" s="32">
        <f t="shared" si="42"/>
        <v>0</v>
      </c>
      <c r="N1141" s="503">
        <f t="shared" si="43"/>
        <v>7286.95</v>
      </c>
      <c r="O1141" s="65">
        <v>7286.9499999999971</v>
      </c>
      <c r="P1141" s="72">
        <f t="shared" si="44"/>
        <v>0</v>
      </c>
      <c r="Q1141" s="107"/>
      <c r="R1141" s="61"/>
      <c r="T1141" s="270"/>
      <c r="U1141" s="61"/>
      <c r="V1141" s="65"/>
      <c r="W1141" s="555"/>
    </row>
    <row r="1142" spans="1:23" ht="15.75">
      <c r="A1142" s="107" t="s">
        <v>675</v>
      </c>
      <c r="D1142" s="32"/>
      <c r="E1142" s="32">
        <f t="shared" si="35"/>
        <v>4170.1000000000004</v>
      </c>
      <c r="F1142" s="32">
        <f t="shared" si="36"/>
        <v>2420.0500000000002</v>
      </c>
      <c r="G1142" s="32">
        <f t="shared" si="37"/>
        <v>495.3</v>
      </c>
      <c r="H1142" s="32">
        <f t="shared" si="38"/>
        <v>311.20000000000005</v>
      </c>
      <c r="I1142" s="32">
        <f t="shared" si="39"/>
        <v>156.5</v>
      </c>
      <c r="J1142" s="32">
        <f t="shared" si="40"/>
        <v>106.3</v>
      </c>
      <c r="K1142" s="32">
        <f t="shared" si="41"/>
        <v>0</v>
      </c>
      <c r="L1142" s="32">
        <f t="shared" si="42"/>
        <v>0</v>
      </c>
      <c r="N1142" s="503">
        <f t="shared" si="43"/>
        <v>7659.4500000000007</v>
      </c>
      <c r="O1142" s="65">
        <v>7659.45</v>
      </c>
      <c r="P1142" s="72">
        <f t="shared" si="44"/>
        <v>0</v>
      </c>
      <c r="Q1142" s="107"/>
      <c r="R1142" s="61"/>
      <c r="T1142" s="270"/>
      <c r="U1142" s="61"/>
      <c r="V1142" s="65"/>
      <c r="W1142" s="555"/>
    </row>
    <row r="1143" spans="1:23" ht="15.75">
      <c r="A1143" s="107" t="s">
        <v>2708</v>
      </c>
      <c r="D1143" s="32"/>
      <c r="E1143" s="32">
        <f t="shared" si="35"/>
        <v>2480.2999999999997</v>
      </c>
      <c r="F1143" s="32">
        <f t="shared" si="36"/>
        <v>3127.65</v>
      </c>
      <c r="G1143" s="32">
        <f t="shared" si="37"/>
        <v>693.99999999999989</v>
      </c>
      <c r="H1143" s="32">
        <f t="shared" si="38"/>
        <v>453.90000000000003</v>
      </c>
      <c r="I1143" s="32">
        <f t="shared" si="39"/>
        <v>204.79999999999998</v>
      </c>
      <c r="J1143" s="32">
        <f t="shared" si="40"/>
        <v>138.39999999999998</v>
      </c>
      <c r="K1143" s="32">
        <f t="shared" si="41"/>
        <v>0</v>
      </c>
      <c r="L1143" s="32">
        <f t="shared" si="42"/>
        <v>0</v>
      </c>
      <c r="N1143" s="503">
        <f t="shared" si="43"/>
        <v>7099.0499999999993</v>
      </c>
      <c r="O1143" s="65">
        <v>7099.0499999999984</v>
      </c>
      <c r="P1143" s="72">
        <f t="shared" si="44"/>
        <v>0</v>
      </c>
      <c r="Q1143" s="107"/>
      <c r="R1143" s="61"/>
      <c r="T1143" s="270"/>
      <c r="U1143" s="61"/>
      <c r="V1143" s="65"/>
      <c r="W1143" s="555"/>
    </row>
    <row r="1144" spans="1:23" ht="15.75">
      <c r="A1144" s="284" t="s">
        <v>3627</v>
      </c>
      <c r="D1144" s="32"/>
      <c r="E1144" s="32">
        <f t="shared" si="35"/>
        <v>4210.8999999999996</v>
      </c>
      <c r="F1144" s="32">
        <f t="shared" si="36"/>
        <v>2341.2999999999997</v>
      </c>
      <c r="G1144" s="32">
        <f t="shared" si="37"/>
        <v>359.9</v>
      </c>
      <c r="H1144" s="32">
        <f t="shared" si="38"/>
        <v>495.59999999999991</v>
      </c>
      <c r="I1144" s="32">
        <f t="shared" si="39"/>
        <v>45.6</v>
      </c>
      <c r="J1144" s="32">
        <f t="shared" si="40"/>
        <v>129.1</v>
      </c>
      <c r="K1144" s="32">
        <f t="shared" si="41"/>
        <v>0</v>
      </c>
      <c r="L1144" s="32">
        <f t="shared" si="42"/>
        <v>0</v>
      </c>
      <c r="N1144" s="503">
        <f t="shared" si="43"/>
        <v>7582.4</v>
      </c>
      <c r="O1144" s="65">
        <v>7582.4000000000005</v>
      </c>
      <c r="P1144" s="72">
        <f t="shared" si="44"/>
        <v>0</v>
      </c>
      <c r="Q1144" s="284"/>
      <c r="R1144" s="61"/>
      <c r="T1144" s="270"/>
      <c r="U1144" s="61"/>
      <c r="V1144" s="65"/>
      <c r="W1144" s="555"/>
    </row>
    <row r="1145" spans="1:23" ht="15.75">
      <c r="A1145" s="285" t="s">
        <v>1653</v>
      </c>
      <c r="D1145" s="32"/>
      <c r="E1145" s="32">
        <f t="shared" si="35"/>
        <v>3813.9500000000003</v>
      </c>
      <c r="F1145" s="32">
        <f t="shared" si="36"/>
        <v>3007.35</v>
      </c>
      <c r="G1145" s="32">
        <f t="shared" si="37"/>
        <v>524.1</v>
      </c>
      <c r="H1145" s="32">
        <f t="shared" si="38"/>
        <v>578.70000000000005</v>
      </c>
      <c r="I1145" s="32">
        <f t="shared" si="39"/>
        <v>116.89999999999999</v>
      </c>
      <c r="J1145" s="32">
        <f t="shared" si="40"/>
        <v>216.60000000000002</v>
      </c>
      <c r="K1145" s="32">
        <f t="shared" si="41"/>
        <v>0</v>
      </c>
      <c r="L1145" s="32">
        <f t="shared" si="42"/>
        <v>0</v>
      </c>
      <c r="N1145" s="503">
        <f t="shared" si="43"/>
        <v>8257.6</v>
      </c>
      <c r="O1145" s="65">
        <v>8257.6</v>
      </c>
      <c r="P1145" s="72">
        <f t="shared" si="44"/>
        <v>0</v>
      </c>
      <c r="Q1145" s="285"/>
      <c r="R1145" s="61"/>
      <c r="T1145" s="270"/>
      <c r="U1145" s="61"/>
      <c r="V1145" s="65"/>
      <c r="W1145" s="555"/>
    </row>
    <row r="1146" spans="1:23" ht="15.75">
      <c r="A1146" s="107" t="s">
        <v>2196</v>
      </c>
      <c r="D1146" s="32"/>
      <c r="E1146" s="32">
        <f t="shared" si="35"/>
        <v>2470.6999999999998</v>
      </c>
      <c r="F1146" s="32">
        <f t="shared" si="36"/>
        <v>2933.1</v>
      </c>
      <c r="G1146" s="32">
        <f t="shared" si="37"/>
        <v>577.1</v>
      </c>
      <c r="H1146" s="32">
        <f t="shared" si="38"/>
        <v>532</v>
      </c>
      <c r="I1146" s="32">
        <f t="shared" si="39"/>
        <v>135.30000000000001</v>
      </c>
      <c r="J1146" s="32">
        <f t="shared" si="40"/>
        <v>191.79999999999998</v>
      </c>
      <c r="K1146" s="32">
        <f t="shared" si="41"/>
        <v>0</v>
      </c>
      <c r="L1146" s="32">
        <f t="shared" si="42"/>
        <v>0</v>
      </c>
      <c r="N1146" s="503">
        <f t="shared" si="43"/>
        <v>6840</v>
      </c>
      <c r="O1146" s="65">
        <v>6840.0000000000027</v>
      </c>
      <c r="P1146" s="72">
        <f t="shared" si="44"/>
        <v>0</v>
      </c>
      <c r="Q1146" s="107"/>
      <c r="R1146" s="61"/>
      <c r="T1146" s="270"/>
      <c r="U1146" s="61"/>
      <c r="V1146" s="65"/>
      <c r="W1146" s="555"/>
    </row>
    <row r="1147" spans="1:23" ht="15.75">
      <c r="A1147" s="107" t="s">
        <v>153</v>
      </c>
      <c r="D1147" s="32"/>
      <c r="E1147" s="32">
        <f t="shared" si="35"/>
        <v>4376.8999999999996</v>
      </c>
      <c r="F1147" s="32">
        <f t="shared" si="36"/>
        <v>2460.7000000000003</v>
      </c>
      <c r="G1147" s="32">
        <f t="shared" si="37"/>
        <v>779.00000000000011</v>
      </c>
      <c r="H1147" s="32">
        <f t="shared" si="38"/>
        <v>224.29999999999995</v>
      </c>
      <c r="I1147" s="32">
        <f t="shared" si="39"/>
        <v>323.59999999999997</v>
      </c>
      <c r="J1147" s="32">
        <f t="shared" si="40"/>
        <v>166.80000000000004</v>
      </c>
      <c r="K1147" s="32">
        <f t="shared" si="41"/>
        <v>0</v>
      </c>
      <c r="L1147" s="32">
        <f t="shared" si="42"/>
        <v>0</v>
      </c>
      <c r="N1147" s="503">
        <f t="shared" si="43"/>
        <v>8331.3000000000011</v>
      </c>
      <c r="O1147" s="65">
        <v>8331.3000000000011</v>
      </c>
      <c r="P1147" s="72">
        <f t="shared" si="44"/>
        <v>0</v>
      </c>
      <c r="Q1147" s="107"/>
      <c r="R1147" s="61"/>
      <c r="T1147" s="270"/>
      <c r="U1147" s="61"/>
      <c r="V1147" s="65"/>
      <c r="W1147" s="555"/>
    </row>
    <row r="1148" spans="1:23" ht="15.75">
      <c r="A1148" s="285" t="s">
        <v>1665</v>
      </c>
      <c r="D1148" s="32"/>
      <c r="E1148" s="32">
        <f t="shared" si="35"/>
        <v>2212.4</v>
      </c>
      <c r="F1148" s="32">
        <f t="shared" si="36"/>
        <v>2040</v>
      </c>
      <c r="G1148" s="32">
        <f t="shared" si="37"/>
        <v>487.40000000000009</v>
      </c>
      <c r="H1148" s="32">
        <f t="shared" si="38"/>
        <v>390.9</v>
      </c>
      <c r="I1148" s="32">
        <f t="shared" si="39"/>
        <v>326.19999999999993</v>
      </c>
      <c r="J1148" s="32">
        <f t="shared" si="40"/>
        <v>222.1</v>
      </c>
      <c r="K1148" s="32">
        <f t="shared" si="41"/>
        <v>12.1</v>
      </c>
      <c r="L1148" s="32">
        <f t="shared" si="42"/>
        <v>0</v>
      </c>
      <c r="N1148" s="503">
        <f t="shared" si="43"/>
        <v>5691.0999999999995</v>
      </c>
      <c r="O1148" s="65">
        <v>5691.1</v>
      </c>
      <c r="P1148" s="72">
        <f t="shared" si="44"/>
        <v>0</v>
      </c>
      <c r="Q1148" s="285"/>
      <c r="R1148" s="61"/>
      <c r="T1148" s="270"/>
      <c r="U1148" s="61"/>
      <c r="V1148" s="65"/>
      <c r="W1148" s="555"/>
    </row>
    <row r="1149" spans="1:23" ht="15.75">
      <c r="A1149" s="284" t="s">
        <v>3628</v>
      </c>
      <c r="D1149" s="32"/>
      <c r="E1149" s="32">
        <f t="shared" si="35"/>
        <v>3022.55</v>
      </c>
      <c r="F1149" s="32">
        <f t="shared" si="36"/>
        <v>3060.25</v>
      </c>
      <c r="G1149" s="32">
        <f t="shared" si="37"/>
        <v>696.3</v>
      </c>
      <c r="H1149" s="32">
        <f t="shared" si="38"/>
        <v>412.90000000000003</v>
      </c>
      <c r="I1149" s="32">
        <f t="shared" si="39"/>
        <v>186</v>
      </c>
      <c r="J1149" s="32">
        <f t="shared" si="40"/>
        <v>222.39999999999998</v>
      </c>
      <c r="K1149" s="32">
        <f t="shared" si="41"/>
        <v>0</v>
      </c>
      <c r="L1149" s="32">
        <f t="shared" si="42"/>
        <v>0</v>
      </c>
      <c r="N1149" s="503">
        <f t="shared" si="43"/>
        <v>7600.4</v>
      </c>
      <c r="O1149" s="65">
        <v>7600.4000000000024</v>
      </c>
      <c r="P1149" s="72">
        <f t="shared" si="44"/>
        <v>0</v>
      </c>
      <c r="Q1149" s="284"/>
      <c r="R1149" s="61"/>
      <c r="T1149" s="270"/>
      <c r="U1149" s="61"/>
      <c r="V1149" s="65"/>
      <c r="W1149" s="555"/>
    </row>
    <row r="1150" spans="1:23" ht="15.75">
      <c r="A1150" s="107" t="s">
        <v>2212</v>
      </c>
      <c r="D1150" s="32"/>
      <c r="E1150" s="32">
        <f t="shared" si="35"/>
        <v>3494.2</v>
      </c>
      <c r="F1150" s="32">
        <f t="shared" si="36"/>
        <v>2829.4</v>
      </c>
      <c r="G1150" s="32">
        <f t="shared" si="37"/>
        <v>807.89999999999986</v>
      </c>
      <c r="H1150" s="32">
        <f t="shared" si="38"/>
        <v>205.40000000000003</v>
      </c>
      <c r="I1150" s="32">
        <f t="shared" si="39"/>
        <v>217.40000000000003</v>
      </c>
      <c r="J1150" s="32">
        <f t="shared" si="40"/>
        <v>151.19999999999999</v>
      </c>
      <c r="K1150" s="32">
        <f t="shared" si="41"/>
        <v>0</v>
      </c>
      <c r="L1150" s="32">
        <f t="shared" si="42"/>
        <v>0</v>
      </c>
      <c r="N1150" s="503">
        <f t="shared" si="43"/>
        <v>7705.4999999999991</v>
      </c>
      <c r="O1150" s="65">
        <v>7705.4999999999991</v>
      </c>
      <c r="P1150" s="72">
        <f t="shared" si="44"/>
        <v>0</v>
      </c>
      <c r="Q1150" s="107"/>
      <c r="R1150" s="61"/>
      <c r="T1150" s="270"/>
      <c r="U1150" s="61"/>
      <c r="V1150" s="65"/>
      <c r="W1150" s="555"/>
    </row>
    <row r="1151" spans="1:23" ht="15.75">
      <c r="A1151" s="284" t="s">
        <v>3629</v>
      </c>
      <c r="D1151" s="32"/>
      <c r="E1151" s="32">
        <f t="shared" si="35"/>
        <v>4163.4500000000007</v>
      </c>
      <c r="F1151" s="32">
        <f t="shared" si="36"/>
        <v>2650.7499999999995</v>
      </c>
      <c r="G1151" s="32">
        <f t="shared" si="37"/>
        <v>545.00000000000011</v>
      </c>
      <c r="H1151" s="32">
        <f t="shared" si="38"/>
        <v>341.5</v>
      </c>
      <c r="I1151" s="32">
        <f t="shared" si="39"/>
        <v>204.29999999999998</v>
      </c>
      <c r="J1151" s="32">
        <f t="shared" si="40"/>
        <v>195.70000000000002</v>
      </c>
      <c r="K1151" s="32">
        <f t="shared" si="41"/>
        <v>0</v>
      </c>
      <c r="L1151" s="32">
        <f t="shared" si="42"/>
        <v>0</v>
      </c>
      <c r="N1151" s="503">
        <f t="shared" si="43"/>
        <v>8100.7000000000007</v>
      </c>
      <c r="O1151" s="65">
        <v>8100.7</v>
      </c>
      <c r="P1151" s="72">
        <f t="shared" si="44"/>
        <v>0</v>
      </c>
      <c r="Q1151" s="284"/>
      <c r="R1151" s="61"/>
      <c r="T1151" s="270"/>
      <c r="U1151" s="61"/>
      <c r="V1151" s="65"/>
      <c r="W1151" s="555"/>
    </row>
    <row r="1152" spans="1:23" ht="15.75">
      <c r="A1152" s="107" t="s">
        <v>2721</v>
      </c>
      <c r="D1152" s="32"/>
      <c r="E1152" s="32">
        <f t="shared" si="35"/>
        <v>3621.0499999999997</v>
      </c>
      <c r="F1152" s="32">
        <f t="shared" si="36"/>
        <v>3741.6499999999996</v>
      </c>
      <c r="G1152" s="32">
        <f t="shared" si="37"/>
        <v>765.2</v>
      </c>
      <c r="H1152" s="32">
        <f t="shared" si="38"/>
        <v>532.20000000000005</v>
      </c>
      <c r="I1152" s="32">
        <f t="shared" si="39"/>
        <v>140.4</v>
      </c>
      <c r="J1152" s="32">
        <f t="shared" si="40"/>
        <v>128.29999999999998</v>
      </c>
      <c r="K1152" s="32">
        <f t="shared" si="41"/>
        <v>0</v>
      </c>
      <c r="L1152" s="32">
        <f t="shared" si="42"/>
        <v>0</v>
      </c>
      <c r="N1152" s="503">
        <f t="shared" si="43"/>
        <v>8928.7999999999975</v>
      </c>
      <c r="O1152" s="65">
        <v>8928.8000000000011</v>
      </c>
      <c r="P1152" s="72">
        <f t="shared" si="44"/>
        <v>0</v>
      </c>
      <c r="Q1152" s="107"/>
      <c r="R1152" s="61"/>
      <c r="T1152" s="270"/>
      <c r="U1152" s="61"/>
      <c r="V1152" s="65"/>
      <c r="W1152" s="555"/>
    </row>
    <row r="1153" spans="1:23" ht="15.75">
      <c r="A1153" s="285" t="s">
        <v>1661</v>
      </c>
      <c r="D1153" s="32"/>
      <c r="E1153" s="32">
        <f t="shared" si="35"/>
        <v>2466.9</v>
      </c>
      <c r="F1153" s="32">
        <f t="shared" si="36"/>
        <v>4607.4500000000007</v>
      </c>
      <c r="G1153" s="32">
        <f t="shared" si="37"/>
        <v>708</v>
      </c>
      <c r="H1153" s="32">
        <f t="shared" si="38"/>
        <v>591.5</v>
      </c>
      <c r="I1153" s="32">
        <f t="shared" si="39"/>
        <v>157.39999999999998</v>
      </c>
      <c r="J1153" s="32">
        <f t="shared" si="40"/>
        <v>199.1</v>
      </c>
      <c r="K1153" s="32">
        <f t="shared" si="41"/>
        <v>0</v>
      </c>
      <c r="L1153" s="32">
        <f t="shared" si="42"/>
        <v>0</v>
      </c>
      <c r="N1153" s="503">
        <f t="shared" si="43"/>
        <v>8730.35</v>
      </c>
      <c r="O1153" s="65">
        <v>8730.35</v>
      </c>
      <c r="P1153" s="72">
        <f t="shared" si="44"/>
        <v>0</v>
      </c>
      <c r="Q1153" s="285"/>
      <c r="R1153" s="61"/>
      <c r="T1153" s="270"/>
      <c r="U1153" s="61"/>
      <c r="V1153" s="65"/>
      <c r="W1153" s="555"/>
    </row>
    <row r="1154" spans="1:23" ht="15.75">
      <c r="A1154" s="285" t="s">
        <v>11</v>
      </c>
      <c r="D1154" s="32"/>
      <c r="E1154" s="32">
        <f t="shared" si="35"/>
        <v>2288.6999999999998</v>
      </c>
      <c r="F1154" s="32">
        <f t="shared" si="36"/>
        <v>3592.1000000000004</v>
      </c>
      <c r="G1154" s="32">
        <f t="shared" si="37"/>
        <v>761.09999999999991</v>
      </c>
      <c r="H1154" s="32">
        <f t="shared" si="38"/>
        <v>424.6</v>
      </c>
      <c r="I1154" s="32">
        <f t="shared" si="39"/>
        <v>133.69999999999999</v>
      </c>
      <c r="J1154" s="32">
        <f t="shared" si="40"/>
        <v>145.9</v>
      </c>
      <c r="K1154" s="32">
        <f t="shared" si="41"/>
        <v>0</v>
      </c>
      <c r="L1154" s="32">
        <f t="shared" si="42"/>
        <v>0</v>
      </c>
      <c r="N1154" s="503">
        <f t="shared" si="43"/>
        <v>7346.0999999999995</v>
      </c>
      <c r="O1154" s="65">
        <v>7346.1</v>
      </c>
      <c r="P1154" s="72">
        <f t="shared" si="44"/>
        <v>0</v>
      </c>
      <c r="Q1154" s="285"/>
      <c r="R1154" s="61"/>
      <c r="T1154" s="270"/>
      <c r="U1154" s="61"/>
      <c r="V1154" s="65"/>
      <c r="W1154" s="555"/>
    </row>
    <row r="1155" spans="1:23" ht="15.75">
      <c r="A1155" s="107" t="s">
        <v>2197</v>
      </c>
      <c r="D1155" s="32"/>
      <c r="E1155" s="32">
        <f t="shared" si="35"/>
        <v>3600.7499999999995</v>
      </c>
      <c r="F1155" s="32">
        <f t="shared" si="36"/>
        <v>1690.25</v>
      </c>
      <c r="G1155" s="32">
        <f t="shared" si="37"/>
        <v>300.59999999999997</v>
      </c>
      <c r="H1155" s="32">
        <f t="shared" si="38"/>
        <v>194.3</v>
      </c>
      <c r="I1155" s="32">
        <f t="shared" si="39"/>
        <v>128.29999999999998</v>
      </c>
      <c r="J1155" s="32">
        <f t="shared" si="40"/>
        <v>152.5</v>
      </c>
      <c r="K1155" s="32">
        <f t="shared" si="41"/>
        <v>0</v>
      </c>
      <c r="L1155" s="32">
        <f t="shared" si="42"/>
        <v>0</v>
      </c>
      <c r="N1155" s="503">
        <f t="shared" si="43"/>
        <v>6066.7000000000007</v>
      </c>
      <c r="O1155" s="65">
        <v>6066.7000000000016</v>
      </c>
      <c r="P1155" s="72">
        <f t="shared" si="44"/>
        <v>0</v>
      </c>
      <c r="Q1155" s="107"/>
      <c r="R1155" s="61"/>
      <c r="T1155" s="270"/>
      <c r="U1155" s="61"/>
      <c r="V1155" s="65"/>
      <c r="W1155" s="555"/>
    </row>
    <row r="1156" spans="1:23" ht="15.75">
      <c r="A1156" s="285" t="s">
        <v>1666</v>
      </c>
      <c r="D1156" s="32"/>
      <c r="E1156" s="32">
        <f t="shared" si="35"/>
        <v>4290.7</v>
      </c>
      <c r="F1156" s="32">
        <f t="shared" si="36"/>
        <v>3676.45</v>
      </c>
      <c r="G1156" s="32">
        <f t="shared" si="37"/>
        <v>704</v>
      </c>
      <c r="H1156" s="32">
        <f t="shared" si="38"/>
        <v>552.4</v>
      </c>
      <c r="I1156" s="32">
        <f t="shared" si="39"/>
        <v>199.99999999999997</v>
      </c>
      <c r="J1156" s="32">
        <f t="shared" si="40"/>
        <v>155.69999999999999</v>
      </c>
      <c r="K1156" s="32">
        <f t="shared" si="41"/>
        <v>0</v>
      </c>
      <c r="L1156" s="32">
        <f t="shared" si="42"/>
        <v>0</v>
      </c>
      <c r="N1156" s="503">
        <f t="shared" si="43"/>
        <v>9579.25</v>
      </c>
      <c r="O1156" s="65">
        <v>9579.2500000000018</v>
      </c>
      <c r="P1156" s="72">
        <f t="shared" si="44"/>
        <v>0</v>
      </c>
      <c r="Q1156" s="285"/>
      <c r="R1156" s="61"/>
      <c r="T1156" s="270"/>
      <c r="U1156" s="61"/>
      <c r="V1156" s="65"/>
      <c r="W1156" s="555"/>
    </row>
    <row r="1157" spans="1:23" ht="15.75">
      <c r="A1157" s="106" t="s">
        <v>1344</v>
      </c>
      <c r="D1157" s="32"/>
      <c r="E1157" s="32">
        <f t="shared" si="35"/>
        <v>3089.5</v>
      </c>
      <c r="F1157" s="32">
        <f t="shared" si="36"/>
        <v>3814.3</v>
      </c>
      <c r="G1157" s="32">
        <f t="shared" si="37"/>
        <v>722</v>
      </c>
      <c r="H1157" s="32">
        <f t="shared" si="38"/>
        <v>516.5</v>
      </c>
      <c r="I1157" s="32">
        <f t="shared" si="39"/>
        <v>277</v>
      </c>
      <c r="J1157" s="32">
        <f t="shared" si="40"/>
        <v>119.8</v>
      </c>
      <c r="K1157" s="32">
        <f t="shared" si="41"/>
        <v>0</v>
      </c>
      <c r="L1157" s="32">
        <f t="shared" si="42"/>
        <v>0</v>
      </c>
      <c r="N1157" s="503">
        <f t="shared" si="43"/>
        <v>8539.0999999999985</v>
      </c>
      <c r="O1157" s="65">
        <v>8539.0999999999985</v>
      </c>
      <c r="P1157" s="72">
        <f t="shared" si="44"/>
        <v>0</v>
      </c>
      <c r="Q1157" s="106"/>
      <c r="R1157" s="61"/>
      <c r="T1157" s="270"/>
      <c r="U1157" s="61"/>
      <c r="V1157" s="65"/>
      <c r="W1157" s="555"/>
    </row>
    <row r="1158" spans="1:23" ht="15.75">
      <c r="A1158" s="107" t="s">
        <v>633</v>
      </c>
      <c r="D1158" s="32"/>
      <c r="E1158" s="32">
        <f t="shared" si="35"/>
        <v>2956.9000000000005</v>
      </c>
      <c r="F1158" s="32">
        <f t="shared" si="36"/>
        <v>2316.8499999999995</v>
      </c>
      <c r="G1158" s="32">
        <f t="shared" si="37"/>
        <v>585.90000000000009</v>
      </c>
      <c r="H1158" s="32">
        <f t="shared" si="38"/>
        <v>314.09999999999997</v>
      </c>
      <c r="I1158" s="32">
        <f t="shared" si="39"/>
        <v>208.45</v>
      </c>
      <c r="J1158" s="32">
        <f t="shared" si="40"/>
        <v>191.99999999999997</v>
      </c>
      <c r="K1158" s="32">
        <f t="shared" si="41"/>
        <v>0</v>
      </c>
      <c r="L1158" s="32">
        <f t="shared" si="42"/>
        <v>0</v>
      </c>
      <c r="N1158" s="503">
        <f t="shared" si="43"/>
        <v>6574.2</v>
      </c>
      <c r="O1158" s="65">
        <v>6574.2000000000007</v>
      </c>
      <c r="P1158" s="72">
        <f t="shared" si="44"/>
        <v>0</v>
      </c>
      <c r="Q1158" s="107"/>
      <c r="R1158" s="61"/>
      <c r="T1158" s="270"/>
      <c r="U1158" s="61"/>
      <c r="V1158" s="65"/>
      <c r="W1158" s="555"/>
    </row>
    <row r="1159" spans="1:23" ht="15.75">
      <c r="A1159" s="285" t="s">
        <v>1658</v>
      </c>
      <c r="D1159" s="32"/>
      <c r="E1159" s="32">
        <f t="shared" si="35"/>
        <v>3256.4</v>
      </c>
      <c r="F1159" s="32">
        <f t="shared" si="36"/>
        <v>2271.8000000000002</v>
      </c>
      <c r="G1159" s="32">
        <f t="shared" si="37"/>
        <v>362.85</v>
      </c>
      <c r="H1159" s="32">
        <f t="shared" si="38"/>
        <v>356</v>
      </c>
      <c r="I1159" s="32">
        <f t="shared" si="39"/>
        <v>101.6</v>
      </c>
      <c r="J1159" s="32">
        <f t="shared" si="40"/>
        <v>196.4</v>
      </c>
      <c r="K1159" s="32">
        <f t="shared" si="41"/>
        <v>0</v>
      </c>
      <c r="L1159" s="32">
        <f t="shared" si="42"/>
        <v>0</v>
      </c>
      <c r="N1159" s="503">
        <f t="shared" si="43"/>
        <v>6545.0500000000011</v>
      </c>
      <c r="O1159" s="65">
        <v>6545.05</v>
      </c>
      <c r="P1159" s="72">
        <f t="shared" si="44"/>
        <v>0</v>
      </c>
      <c r="Q1159" s="285"/>
      <c r="R1159" s="61"/>
      <c r="T1159" s="270"/>
      <c r="U1159" s="61"/>
      <c r="V1159" s="65"/>
      <c r="W1159" s="555"/>
    </row>
    <row r="1160" spans="1:23" ht="15.75">
      <c r="A1160" s="107" t="s">
        <v>2717</v>
      </c>
      <c r="D1160" s="32"/>
      <c r="E1160" s="32">
        <f t="shared" si="35"/>
        <v>3118.2999999999997</v>
      </c>
      <c r="F1160" s="32">
        <f t="shared" si="36"/>
        <v>2534.5</v>
      </c>
      <c r="G1160" s="32">
        <f t="shared" si="37"/>
        <v>493.59999999999997</v>
      </c>
      <c r="H1160" s="32">
        <f t="shared" si="38"/>
        <v>554.59999999999991</v>
      </c>
      <c r="I1160" s="32">
        <f t="shared" si="39"/>
        <v>290.10000000000002</v>
      </c>
      <c r="J1160" s="32">
        <f t="shared" si="40"/>
        <v>211.8</v>
      </c>
      <c r="K1160" s="32">
        <f t="shared" si="41"/>
        <v>0</v>
      </c>
      <c r="L1160" s="32">
        <f t="shared" si="42"/>
        <v>0</v>
      </c>
      <c r="N1160" s="503">
        <f t="shared" si="43"/>
        <v>7202.9000000000005</v>
      </c>
      <c r="O1160" s="65">
        <v>7202.9</v>
      </c>
      <c r="P1160" s="72">
        <f t="shared" si="44"/>
        <v>0</v>
      </c>
      <c r="Q1160" s="107"/>
      <c r="R1160" s="61"/>
      <c r="T1160" s="270"/>
      <c r="U1160" s="61"/>
      <c r="V1160" s="65"/>
      <c r="W1160" s="555"/>
    </row>
    <row r="1161" spans="1:23" ht="15.75">
      <c r="A1161" s="284" t="s">
        <v>3630</v>
      </c>
      <c r="D1161" s="32"/>
      <c r="E1161" s="32">
        <f t="shared" ref="E1161:E1192" si="45">D37</f>
        <v>2356.1999999999998</v>
      </c>
      <c r="F1161" s="32">
        <f t="shared" ref="F1161:F1192" si="46">D177</f>
        <v>2502.4</v>
      </c>
      <c r="G1161" s="32">
        <f t="shared" ref="G1161:G1192" si="47">D317</f>
        <v>315.2</v>
      </c>
      <c r="H1161" s="32">
        <f t="shared" ref="H1161:H1192" si="48">D457</f>
        <v>467.30000000000007</v>
      </c>
      <c r="I1161" s="32">
        <f t="shared" ref="I1161:I1192" si="49">D597</f>
        <v>157.19999999999999</v>
      </c>
      <c r="J1161" s="32">
        <f t="shared" ref="J1161:J1192" si="50">D737</f>
        <v>130</v>
      </c>
      <c r="K1161" s="32">
        <f t="shared" ref="K1161:K1192" si="51">D877</f>
        <v>0</v>
      </c>
      <c r="L1161" s="32">
        <f t="shared" ref="L1161:L1192" si="52">D1017</f>
        <v>0</v>
      </c>
      <c r="N1161" s="503">
        <f t="shared" ref="N1161:N1192" si="53">SUM(E1161:L1161)</f>
        <v>5928.3</v>
      </c>
      <c r="O1161" s="65">
        <v>5928.3000000000011</v>
      </c>
      <c r="P1161" s="72">
        <f t="shared" ref="P1161:P1192" si="54">N1161-O1161</f>
        <v>0</v>
      </c>
      <c r="Q1161" s="284"/>
      <c r="R1161" s="61"/>
      <c r="T1161" s="270"/>
      <c r="U1161" s="61"/>
      <c r="V1161" s="65"/>
      <c r="W1161" s="555"/>
    </row>
    <row r="1162" spans="1:23" ht="15.75">
      <c r="A1162" s="107" t="s">
        <v>687</v>
      </c>
      <c r="D1162" s="32"/>
      <c r="E1162" s="32">
        <f t="shared" si="45"/>
        <v>3217.55</v>
      </c>
      <c r="F1162" s="32">
        <f t="shared" si="46"/>
        <v>3070.7</v>
      </c>
      <c r="G1162" s="32">
        <f t="shared" si="47"/>
        <v>747.5</v>
      </c>
      <c r="H1162" s="32">
        <f t="shared" si="48"/>
        <v>395.1</v>
      </c>
      <c r="I1162" s="32">
        <f t="shared" si="49"/>
        <v>305.7</v>
      </c>
      <c r="J1162" s="32">
        <f t="shared" si="50"/>
        <v>168.70000000000002</v>
      </c>
      <c r="K1162" s="32">
        <f t="shared" si="51"/>
        <v>0</v>
      </c>
      <c r="L1162" s="32">
        <f t="shared" si="52"/>
        <v>0</v>
      </c>
      <c r="N1162" s="503">
        <f t="shared" si="53"/>
        <v>7905.25</v>
      </c>
      <c r="O1162" s="65">
        <v>7905.25</v>
      </c>
      <c r="P1162" s="72">
        <f t="shared" si="54"/>
        <v>0</v>
      </c>
      <c r="Q1162" s="107"/>
      <c r="R1162" s="61"/>
      <c r="T1162" s="270"/>
      <c r="U1162" s="61"/>
      <c r="V1162" s="65"/>
      <c r="W1162" s="555"/>
    </row>
    <row r="1163" spans="1:23" ht="15.75">
      <c r="A1163" s="107" t="s">
        <v>639</v>
      </c>
      <c r="D1163" s="32"/>
      <c r="E1163" s="32">
        <f t="shared" si="45"/>
        <v>2406.1999999999998</v>
      </c>
      <c r="F1163" s="32">
        <f t="shared" si="46"/>
        <v>1725.6</v>
      </c>
      <c r="G1163" s="32">
        <f t="shared" si="47"/>
        <v>507.25000000000006</v>
      </c>
      <c r="H1163" s="32">
        <f t="shared" si="48"/>
        <v>392.1</v>
      </c>
      <c r="I1163" s="32">
        <f t="shared" si="49"/>
        <v>75</v>
      </c>
      <c r="J1163" s="32">
        <f t="shared" si="50"/>
        <v>105.59999999999998</v>
      </c>
      <c r="K1163" s="32">
        <f t="shared" si="51"/>
        <v>0</v>
      </c>
      <c r="L1163" s="32">
        <f t="shared" si="52"/>
        <v>0</v>
      </c>
      <c r="N1163" s="503">
        <f t="shared" si="53"/>
        <v>5211.75</v>
      </c>
      <c r="O1163" s="65">
        <v>5211.75</v>
      </c>
      <c r="P1163" s="72">
        <f t="shared" si="54"/>
        <v>0</v>
      </c>
      <c r="Q1163" s="107"/>
      <c r="R1163" s="61"/>
      <c r="T1163" s="270"/>
      <c r="U1163" s="61"/>
      <c r="V1163" s="65"/>
      <c r="W1163" s="555"/>
    </row>
    <row r="1164" spans="1:23" ht="15.75">
      <c r="A1164" s="284" t="s">
        <v>3659</v>
      </c>
      <c r="D1164" s="32"/>
      <c r="E1164" s="32">
        <f t="shared" si="45"/>
        <v>3157.6000000000004</v>
      </c>
      <c r="F1164" s="32">
        <f t="shared" si="46"/>
        <v>2815.2</v>
      </c>
      <c r="G1164" s="32">
        <f t="shared" si="47"/>
        <v>599.29999999999995</v>
      </c>
      <c r="H1164" s="32">
        <f t="shared" si="48"/>
        <v>392.29999999999995</v>
      </c>
      <c r="I1164" s="32">
        <f t="shared" si="49"/>
        <v>249.5</v>
      </c>
      <c r="J1164" s="32">
        <f t="shared" si="50"/>
        <v>235.5</v>
      </c>
      <c r="K1164" s="32">
        <f t="shared" si="51"/>
        <v>0</v>
      </c>
      <c r="L1164" s="32">
        <f t="shared" si="52"/>
        <v>0</v>
      </c>
      <c r="N1164" s="503">
        <f t="shared" si="53"/>
        <v>7449.4000000000005</v>
      </c>
      <c r="O1164" s="65">
        <v>7449.4000000000015</v>
      </c>
      <c r="P1164" s="72">
        <f t="shared" si="54"/>
        <v>0</v>
      </c>
      <c r="Q1164" s="284"/>
      <c r="R1164" s="61"/>
      <c r="T1164" s="270"/>
      <c r="U1164" s="61"/>
      <c r="V1164" s="65"/>
      <c r="W1164" s="555"/>
    </row>
    <row r="1165" spans="1:23" ht="15.75">
      <c r="A1165" s="285" t="s">
        <v>15</v>
      </c>
      <c r="D1165" s="32"/>
      <c r="E1165" s="32">
        <f t="shared" si="45"/>
        <v>3212.4</v>
      </c>
      <c r="F1165" s="32">
        <f t="shared" si="46"/>
        <v>3426.9000000000005</v>
      </c>
      <c r="G1165" s="32">
        <f t="shared" si="47"/>
        <v>606.59999999999991</v>
      </c>
      <c r="H1165" s="32">
        <f t="shared" si="48"/>
        <v>513.20000000000005</v>
      </c>
      <c r="I1165" s="32">
        <f t="shared" si="49"/>
        <v>181.8</v>
      </c>
      <c r="J1165" s="32">
        <f t="shared" si="50"/>
        <v>265.10000000000002</v>
      </c>
      <c r="K1165" s="32">
        <f t="shared" si="51"/>
        <v>0</v>
      </c>
      <c r="L1165" s="32">
        <f t="shared" si="52"/>
        <v>0</v>
      </c>
      <c r="N1165" s="503">
        <f t="shared" si="53"/>
        <v>8206.0000000000018</v>
      </c>
      <c r="O1165" s="65">
        <v>8206</v>
      </c>
      <c r="P1165" s="72">
        <f t="shared" si="54"/>
        <v>0</v>
      </c>
      <c r="Q1165" s="285"/>
      <c r="R1165" s="61"/>
      <c r="T1165" s="270"/>
      <c r="U1165" s="61"/>
      <c r="V1165" s="65"/>
      <c r="W1165" s="555"/>
    </row>
    <row r="1166" spans="1:23" ht="15.75">
      <c r="A1166" s="107" t="s">
        <v>2726</v>
      </c>
      <c r="D1166" s="32"/>
      <c r="E1166" s="32">
        <f t="shared" si="45"/>
        <v>3654.25</v>
      </c>
      <c r="F1166" s="32">
        <f t="shared" si="46"/>
        <v>2530.0500000000002</v>
      </c>
      <c r="G1166" s="32">
        <f t="shared" si="47"/>
        <v>597.79999999999995</v>
      </c>
      <c r="H1166" s="32">
        <f t="shared" si="48"/>
        <v>415.8</v>
      </c>
      <c r="I1166" s="32">
        <f t="shared" si="49"/>
        <v>215.1</v>
      </c>
      <c r="J1166" s="32">
        <f t="shared" si="50"/>
        <v>244.39999999999998</v>
      </c>
      <c r="K1166" s="32">
        <f t="shared" si="51"/>
        <v>0</v>
      </c>
      <c r="L1166" s="32">
        <f t="shared" si="52"/>
        <v>0</v>
      </c>
      <c r="N1166" s="503">
        <f t="shared" si="53"/>
        <v>7657.4000000000005</v>
      </c>
      <c r="O1166" s="65">
        <v>7657.4000000000005</v>
      </c>
      <c r="P1166" s="72">
        <f t="shared" si="54"/>
        <v>0</v>
      </c>
      <c r="Q1166" s="107"/>
      <c r="R1166" s="61"/>
      <c r="T1166" s="270"/>
      <c r="U1166" s="61"/>
      <c r="V1166" s="65"/>
      <c r="W1166" s="555"/>
    </row>
    <row r="1167" spans="1:23" ht="15.75">
      <c r="A1167" s="284" t="s">
        <v>3631</v>
      </c>
      <c r="D1167" s="32"/>
      <c r="E1167" s="32">
        <f t="shared" si="45"/>
        <v>2085.6</v>
      </c>
      <c r="F1167" s="32">
        <f t="shared" si="46"/>
        <v>2877.5</v>
      </c>
      <c r="G1167" s="32">
        <f t="shared" si="47"/>
        <v>461.99999999999994</v>
      </c>
      <c r="H1167" s="32">
        <f t="shared" si="48"/>
        <v>565.20000000000005</v>
      </c>
      <c r="I1167" s="32">
        <f t="shared" si="49"/>
        <v>214.00000000000003</v>
      </c>
      <c r="J1167" s="32">
        <f t="shared" si="50"/>
        <v>270.70000000000005</v>
      </c>
      <c r="K1167" s="32">
        <f t="shared" si="51"/>
        <v>0</v>
      </c>
      <c r="L1167" s="32">
        <f t="shared" si="52"/>
        <v>0</v>
      </c>
      <c r="N1167" s="503">
        <f t="shared" si="53"/>
        <v>6475</v>
      </c>
      <c r="O1167" s="65">
        <v>6474.9999999999991</v>
      </c>
      <c r="P1167" s="72">
        <f t="shared" si="54"/>
        <v>0</v>
      </c>
      <c r="Q1167" s="284"/>
      <c r="R1167" s="61"/>
      <c r="T1167" s="270"/>
      <c r="U1167" s="61"/>
      <c r="V1167" s="65"/>
      <c r="W1167" s="555"/>
    </row>
    <row r="1168" spans="1:23" ht="15.75">
      <c r="A1168" s="107" t="s">
        <v>2216</v>
      </c>
      <c r="D1168" s="32"/>
      <c r="E1168" s="32">
        <f t="shared" si="45"/>
        <v>4318</v>
      </c>
      <c r="F1168" s="32">
        <f t="shared" si="46"/>
        <v>3445.65</v>
      </c>
      <c r="G1168" s="32">
        <f t="shared" si="47"/>
        <v>620.70000000000005</v>
      </c>
      <c r="H1168" s="32">
        <f t="shared" si="48"/>
        <v>533.4</v>
      </c>
      <c r="I1168" s="32">
        <f t="shared" si="49"/>
        <v>187.7</v>
      </c>
      <c r="J1168" s="32">
        <f t="shared" si="50"/>
        <v>154.1</v>
      </c>
      <c r="K1168" s="32">
        <f t="shared" si="51"/>
        <v>0</v>
      </c>
      <c r="L1168" s="32">
        <f t="shared" si="52"/>
        <v>0</v>
      </c>
      <c r="N1168" s="503">
        <f t="shared" si="53"/>
        <v>9259.5500000000011</v>
      </c>
      <c r="O1168" s="65">
        <v>9259.5499999999975</v>
      </c>
      <c r="P1168" s="72">
        <f t="shared" si="54"/>
        <v>0</v>
      </c>
      <c r="Q1168" s="107"/>
      <c r="R1168" s="61"/>
      <c r="T1168" s="270"/>
      <c r="U1168" s="61"/>
      <c r="V1168" s="65"/>
      <c r="W1168" s="555"/>
    </row>
    <row r="1169" spans="1:23" ht="15.75">
      <c r="A1169" s="284" t="s">
        <v>3632</v>
      </c>
      <c r="D1169" s="32"/>
      <c r="E1169" s="32">
        <f t="shared" si="45"/>
        <v>3501.8</v>
      </c>
      <c r="F1169" s="32">
        <f t="shared" si="46"/>
        <v>1781.3999999999999</v>
      </c>
      <c r="G1169" s="32">
        <f t="shared" si="47"/>
        <v>466.59999999999997</v>
      </c>
      <c r="H1169" s="32">
        <f t="shared" si="48"/>
        <v>399.9</v>
      </c>
      <c r="I1169" s="32">
        <f t="shared" si="49"/>
        <v>127.39999999999999</v>
      </c>
      <c r="J1169" s="32">
        <f t="shared" si="50"/>
        <v>176.1</v>
      </c>
      <c r="K1169" s="32">
        <f t="shared" si="51"/>
        <v>17.8</v>
      </c>
      <c r="L1169" s="32">
        <f t="shared" si="52"/>
        <v>0</v>
      </c>
      <c r="N1169" s="503">
        <f t="shared" si="53"/>
        <v>6471</v>
      </c>
      <c r="O1169" s="65">
        <v>6470.9999999999991</v>
      </c>
      <c r="P1169" s="72">
        <f t="shared" si="54"/>
        <v>0</v>
      </c>
      <c r="Q1169" s="284"/>
      <c r="R1169" s="61"/>
      <c r="T1169" s="270"/>
      <c r="U1169" s="61"/>
      <c r="V1169" s="65"/>
      <c r="W1169" s="555"/>
    </row>
    <row r="1170" spans="1:23" ht="15.75">
      <c r="A1170" s="285" t="s">
        <v>1654</v>
      </c>
      <c r="D1170" s="32"/>
      <c r="E1170" s="32">
        <f t="shared" si="45"/>
        <v>1867.8500000000004</v>
      </c>
      <c r="F1170" s="32">
        <f t="shared" si="46"/>
        <v>3051.25</v>
      </c>
      <c r="G1170" s="32">
        <f t="shared" si="47"/>
        <v>525.79999999999995</v>
      </c>
      <c r="H1170" s="32">
        <f t="shared" si="48"/>
        <v>686.8</v>
      </c>
      <c r="I1170" s="32">
        <f t="shared" si="49"/>
        <v>283.5</v>
      </c>
      <c r="J1170" s="32">
        <f t="shared" si="50"/>
        <v>206</v>
      </c>
      <c r="K1170" s="32">
        <f t="shared" si="51"/>
        <v>0</v>
      </c>
      <c r="L1170" s="32">
        <f t="shared" si="52"/>
        <v>0</v>
      </c>
      <c r="N1170" s="503">
        <f t="shared" si="53"/>
        <v>6621.2000000000007</v>
      </c>
      <c r="O1170" s="65">
        <v>6621.2</v>
      </c>
      <c r="P1170" s="72">
        <f t="shared" si="54"/>
        <v>0</v>
      </c>
      <c r="Q1170" s="285"/>
      <c r="R1170" s="61"/>
      <c r="T1170" s="270"/>
      <c r="U1170" s="61"/>
      <c r="V1170" s="65"/>
      <c r="W1170" s="555"/>
    </row>
    <row r="1171" spans="1:23" ht="15.75">
      <c r="A1171" s="285" t="s">
        <v>17</v>
      </c>
      <c r="D1171" s="32"/>
      <c r="E1171" s="32">
        <f t="shared" si="45"/>
        <v>2637.6000000000004</v>
      </c>
      <c r="F1171" s="32">
        <f t="shared" si="46"/>
        <v>3402.8</v>
      </c>
      <c r="G1171" s="32">
        <f t="shared" si="47"/>
        <v>602.29999999999995</v>
      </c>
      <c r="H1171" s="32">
        <f t="shared" si="48"/>
        <v>549.9</v>
      </c>
      <c r="I1171" s="32">
        <f t="shared" si="49"/>
        <v>222.39999999999998</v>
      </c>
      <c r="J1171" s="32">
        <f t="shared" si="50"/>
        <v>151.79999999999998</v>
      </c>
      <c r="K1171" s="32">
        <f t="shared" si="51"/>
        <v>0</v>
      </c>
      <c r="L1171" s="32">
        <f t="shared" si="52"/>
        <v>0</v>
      </c>
      <c r="N1171" s="503">
        <f t="shared" si="53"/>
        <v>7566.8</v>
      </c>
      <c r="O1171" s="65">
        <v>7566.7999999999993</v>
      </c>
      <c r="P1171" s="72">
        <f t="shared" si="54"/>
        <v>0</v>
      </c>
      <c r="Q1171" s="285"/>
      <c r="R1171" s="61"/>
      <c r="T1171" s="270"/>
      <c r="U1171" s="61"/>
      <c r="V1171" s="65"/>
      <c r="W1171" s="555"/>
    </row>
    <row r="1172" spans="1:23" ht="15.75">
      <c r="A1172" s="284" t="s">
        <v>3633</v>
      </c>
      <c r="D1172" s="32"/>
      <c r="E1172" s="32">
        <f t="shared" si="45"/>
        <v>3310.4999999999995</v>
      </c>
      <c r="F1172" s="32">
        <f t="shared" si="46"/>
        <v>3314.2999999999997</v>
      </c>
      <c r="G1172" s="32">
        <f t="shared" si="47"/>
        <v>579.4</v>
      </c>
      <c r="H1172" s="32">
        <f t="shared" si="48"/>
        <v>434.6</v>
      </c>
      <c r="I1172" s="32">
        <f t="shared" si="49"/>
        <v>315.5</v>
      </c>
      <c r="J1172" s="32">
        <f t="shared" si="50"/>
        <v>162</v>
      </c>
      <c r="K1172" s="32">
        <f t="shared" si="51"/>
        <v>0</v>
      </c>
      <c r="L1172" s="32">
        <f t="shared" si="52"/>
        <v>0</v>
      </c>
      <c r="N1172" s="503">
        <f t="shared" si="53"/>
        <v>8116.2999999999993</v>
      </c>
      <c r="O1172" s="65">
        <v>8116.2999999999984</v>
      </c>
      <c r="P1172" s="72">
        <f t="shared" si="54"/>
        <v>0</v>
      </c>
      <c r="Q1172" s="284"/>
      <c r="R1172" s="61"/>
      <c r="T1172" s="270"/>
      <c r="U1172" s="61"/>
      <c r="V1172" s="65"/>
      <c r="W1172" s="555"/>
    </row>
    <row r="1173" spans="1:23" ht="15.75">
      <c r="A1173" s="107" t="s">
        <v>162</v>
      </c>
      <c r="D1173" s="32"/>
      <c r="E1173" s="32">
        <f t="shared" si="45"/>
        <v>2659.2999999999997</v>
      </c>
      <c r="F1173" s="32">
        <f t="shared" si="46"/>
        <v>2073.5</v>
      </c>
      <c r="G1173" s="32">
        <f t="shared" si="47"/>
        <v>595.80000000000007</v>
      </c>
      <c r="H1173" s="32">
        <f t="shared" si="48"/>
        <v>646.5</v>
      </c>
      <c r="I1173" s="32">
        <f t="shared" si="49"/>
        <v>107.00000000000001</v>
      </c>
      <c r="J1173" s="32">
        <f t="shared" si="50"/>
        <v>109.6</v>
      </c>
      <c r="K1173" s="32">
        <f t="shared" si="51"/>
        <v>0</v>
      </c>
      <c r="L1173" s="32">
        <f t="shared" si="52"/>
        <v>0</v>
      </c>
      <c r="N1173" s="503">
        <f t="shared" si="53"/>
        <v>6191.7</v>
      </c>
      <c r="O1173" s="65">
        <v>6191.7000000000025</v>
      </c>
      <c r="P1173" s="72">
        <f t="shared" si="54"/>
        <v>0</v>
      </c>
      <c r="Q1173" s="107"/>
      <c r="R1173" s="61"/>
      <c r="T1173" s="270"/>
      <c r="U1173" s="61"/>
      <c r="V1173" s="65"/>
      <c r="W1173" s="555"/>
    </row>
    <row r="1174" spans="1:23" ht="15.75">
      <c r="A1174" s="107" t="s">
        <v>2201</v>
      </c>
      <c r="D1174" s="32"/>
      <c r="E1174" s="32">
        <f t="shared" si="45"/>
        <v>3651.9999999999995</v>
      </c>
      <c r="F1174" s="32">
        <f t="shared" si="46"/>
        <v>2163.1000000000004</v>
      </c>
      <c r="G1174" s="32">
        <f t="shared" si="47"/>
        <v>477.7</v>
      </c>
      <c r="H1174" s="32">
        <f t="shared" si="48"/>
        <v>218.70000000000002</v>
      </c>
      <c r="I1174" s="32">
        <f t="shared" si="49"/>
        <v>166.6</v>
      </c>
      <c r="J1174" s="32">
        <f t="shared" si="50"/>
        <v>158.5</v>
      </c>
      <c r="K1174" s="32">
        <f t="shared" si="51"/>
        <v>16.5</v>
      </c>
      <c r="L1174" s="32">
        <f t="shared" si="52"/>
        <v>0</v>
      </c>
      <c r="N1174" s="503">
        <f t="shared" si="53"/>
        <v>6853.1</v>
      </c>
      <c r="O1174" s="65">
        <v>6853.1</v>
      </c>
      <c r="P1174" s="72">
        <f t="shared" si="54"/>
        <v>0</v>
      </c>
      <c r="Q1174" s="107"/>
      <c r="R1174" s="61"/>
      <c r="T1174" s="270"/>
      <c r="U1174" s="61"/>
      <c r="V1174" s="65"/>
      <c r="W1174" s="555"/>
    </row>
    <row r="1175" spans="1:23" ht="15.75">
      <c r="A1175" s="284" t="s">
        <v>3634</v>
      </c>
      <c r="D1175" s="32"/>
      <c r="E1175" s="32">
        <f t="shared" si="45"/>
        <v>4698.1000000000004</v>
      </c>
      <c r="F1175" s="32">
        <f t="shared" si="46"/>
        <v>2166.5</v>
      </c>
      <c r="G1175" s="32">
        <f t="shared" si="47"/>
        <v>692.90000000000009</v>
      </c>
      <c r="H1175" s="32">
        <f t="shared" si="48"/>
        <v>325.10000000000002</v>
      </c>
      <c r="I1175" s="32">
        <f t="shared" si="49"/>
        <v>196.7</v>
      </c>
      <c r="J1175" s="32">
        <f t="shared" si="50"/>
        <v>261.3</v>
      </c>
      <c r="K1175" s="32">
        <f t="shared" si="51"/>
        <v>0</v>
      </c>
      <c r="L1175" s="32">
        <f t="shared" si="52"/>
        <v>0</v>
      </c>
      <c r="N1175" s="503">
        <f t="shared" si="53"/>
        <v>8340.6</v>
      </c>
      <c r="O1175" s="65">
        <v>8340.6000000000022</v>
      </c>
      <c r="P1175" s="72">
        <f t="shared" si="54"/>
        <v>0</v>
      </c>
      <c r="Q1175" s="284"/>
      <c r="R1175" s="61"/>
      <c r="T1175" s="270"/>
      <c r="U1175" s="61"/>
      <c r="V1175" s="65"/>
      <c r="W1175" s="555"/>
    </row>
    <row r="1176" spans="1:23" ht="15.75">
      <c r="A1176" s="107" t="s">
        <v>2720</v>
      </c>
      <c r="D1176" s="32"/>
      <c r="E1176" s="32">
        <f t="shared" si="45"/>
        <v>2928.2</v>
      </c>
      <c r="F1176" s="32">
        <f t="shared" si="46"/>
        <v>4270</v>
      </c>
      <c r="G1176" s="32">
        <f t="shared" si="47"/>
        <v>794.59999999999991</v>
      </c>
      <c r="H1176" s="32">
        <f t="shared" si="48"/>
        <v>572.89999999999986</v>
      </c>
      <c r="I1176" s="32">
        <f t="shared" si="49"/>
        <v>233.6</v>
      </c>
      <c r="J1176" s="32">
        <f t="shared" si="50"/>
        <v>185.4</v>
      </c>
      <c r="K1176" s="32">
        <f t="shared" si="51"/>
        <v>0</v>
      </c>
      <c r="L1176" s="32">
        <f t="shared" si="52"/>
        <v>0</v>
      </c>
      <c r="N1176" s="503">
        <f t="shared" si="53"/>
        <v>8984.6999999999989</v>
      </c>
      <c r="O1176" s="65">
        <v>8984.7000000000007</v>
      </c>
      <c r="P1176" s="72">
        <f t="shared" si="54"/>
        <v>0</v>
      </c>
      <c r="Q1176" s="107"/>
      <c r="R1176" s="61"/>
      <c r="T1176" s="270"/>
      <c r="U1176" s="61"/>
      <c r="V1176" s="65"/>
      <c r="W1176" s="555"/>
    </row>
    <row r="1177" spans="1:23" ht="15.75">
      <c r="A1177" s="107" t="s">
        <v>2220</v>
      </c>
      <c r="D1177" s="32"/>
      <c r="E1177" s="32">
        <f t="shared" si="45"/>
        <v>3431.1000000000004</v>
      </c>
      <c r="F1177" s="32">
        <f t="shared" si="46"/>
        <v>2060.6</v>
      </c>
      <c r="G1177" s="32">
        <f t="shared" si="47"/>
        <v>693.2</v>
      </c>
      <c r="H1177" s="32">
        <f t="shared" si="48"/>
        <v>380.20000000000005</v>
      </c>
      <c r="I1177" s="32">
        <f t="shared" si="49"/>
        <v>215.79999999999998</v>
      </c>
      <c r="J1177" s="32">
        <f t="shared" si="50"/>
        <v>252.69999999999996</v>
      </c>
      <c r="K1177" s="32">
        <f t="shared" si="51"/>
        <v>0</v>
      </c>
      <c r="L1177" s="32">
        <f t="shared" si="52"/>
        <v>0</v>
      </c>
      <c r="N1177" s="503">
        <f t="shared" si="53"/>
        <v>7033.6</v>
      </c>
      <c r="O1177" s="65">
        <v>7033.6</v>
      </c>
      <c r="P1177" s="72">
        <f t="shared" si="54"/>
        <v>0</v>
      </c>
      <c r="Q1177" s="107"/>
      <c r="R1177" s="61"/>
      <c r="T1177" s="270"/>
      <c r="U1177" s="61"/>
      <c r="V1177" s="65"/>
      <c r="W1177" s="555"/>
    </row>
    <row r="1178" spans="1:23" ht="15.75">
      <c r="A1178" s="107" t="s">
        <v>2712</v>
      </c>
      <c r="D1178" s="32"/>
      <c r="E1178" s="32">
        <f t="shared" si="45"/>
        <v>3882.5</v>
      </c>
      <c r="F1178" s="32">
        <f t="shared" si="46"/>
        <v>3271</v>
      </c>
      <c r="G1178" s="32">
        <f t="shared" si="47"/>
        <v>648.1</v>
      </c>
      <c r="H1178" s="32">
        <f t="shared" si="48"/>
        <v>345.09999999999997</v>
      </c>
      <c r="I1178" s="32">
        <f t="shared" si="49"/>
        <v>120.8</v>
      </c>
      <c r="J1178" s="32">
        <f t="shared" si="50"/>
        <v>268.60000000000002</v>
      </c>
      <c r="K1178" s="32">
        <f t="shared" si="51"/>
        <v>0</v>
      </c>
      <c r="L1178" s="32">
        <f t="shared" si="52"/>
        <v>0</v>
      </c>
      <c r="N1178" s="503">
        <f t="shared" si="53"/>
        <v>8536.1</v>
      </c>
      <c r="O1178" s="65">
        <v>8536.1000000000022</v>
      </c>
      <c r="P1178" s="72">
        <f t="shared" si="54"/>
        <v>0</v>
      </c>
      <c r="Q1178" s="107"/>
      <c r="R1178" s="61"/>
      <c r="T1178" s="270"/>
      <c r="U1178" s="61"/>
      <c r="V1178" s="65"/>
      <c r="W1178" s="555"/>
    </row>
    <row r="1179" spans="1:23" ht="15.75">
      <c r="A1179" s="284" t="s">
        <v>3635</v>
      </c>
      <c r="D1179" s="32"/>
      <c r="E1179" s="32">
        <f t="shared" si="45"/>
        <v>3754.35</v>
      </c>
      <c r="F1179" s="32">
        <f t="shared" si="46"/>
        <v>3192.1499999999996</v>
      </c>
      <c r="G1179" s="32">
        <f t="shared" si="47"/>
        <v>702.30000000000007</v>
      </c>
      <c r="H1179" s="32">
        <f t="shared" si="48"/>
        <v>336.9</v>
      </c>
      <c r="I1179" s="32">
        <f t="shared" si="49"/>
        <v>178.9</v>
      </c>
      <c r="J1179" s="32">
        <f t="shared" si="50"/>
        <v>117.8</v>
      </c>
      <c r="K1179" s="32">
        <f t="shared" si="51"/>
        <v>0</v>
      </c>
      <c r="L1179" s="32">
        <f t="shared" si="52"/>
        <v>0</v>
      </c>
      <c r="N1179" s="503">
        <f t="shared" si="53"/>
        <v>8282.4</v>
      </c>
      <c r="O1179" s="65">
        <v>8282.4</v>
      </c>
      <c r="P1179" s="72">
        <f t="shared" si="54"/>
        <v>0</v>
      </c>
      <c r="Q1179" s="284"/>
      <c r="R1179" s="61"/>
      <c r="T1179" s="270"/>
      <c r="U1179" s="61"/>
      <c r="V1179" s="65"/>
      <c r="W1179" s="555"/>
    </row>
    <row r="1180" spans="1:23" ht="15.75">
      <c r="A1180" s="107" t="s">
        <v>2200</v>
      </c>
      <c r="D1180" s="32"/>
      <c r="E1180" s="32">
        <f t="shared" si="45"/>
        <v>3708.0499999999997</v>
      </c>
      <c r="F1180" s="32">
        <f t="shared" si="46"/>
        <v>2817.55</v>
      </c>
      <c r="G1180" s="32">
        <f t="shared" si="47"/>
        <v>590.90000000000009</v>
      </c>
      <c r="H1180" s="32">
        <f t="shared" si="48"/>
        <v>243.1</v>
      </c>
      <c r="I1180" s="32">
        <f t="shared" si="49"/>
        <v>104.5</v>
      </c>
      <c r="J1180" s="32">
        <f t="shared" si="50"/>
        <v>239.29999999999998</v>
      </c>
      <c r="K1180" s="32">
        <f t="shared" si="51"/>
        <v>0</v>
      </c>
      <c r="L1180" s="32">
        <f t="shared" si="52"/>
        <v>0</v>
      </c>
      <c r="N1180" s="503">
        <f t="shared" si="53"/>
        <v>7703.4000000000005</v>
      </c>
      <c r="O1180" s="65">
        <v>7703.4000000000005</v>
      </c>
      <c r="P1180" s="72">
        <f t="shared" si="54"/>
        <v>0</v>
      </c>
      <c r="Q1180" s="107"/>
      <c r="R1180" s="61"/>
      <c r="T1180" s="270"/>
      <c r="U1180" s="61"/>
      <c r="V1180" s="65"/>
      <c r="W1180" s="555"/>
    </row>
    <row r="1181" spans="1:23" ht="15.75">
      <c r="A1181" s="284" t="s">
        <v>3636</v>
      </c>
      <c r="D1181" s="32"/>
      <c r="E1181" s="32">
        <f t="shared" si="45"/>
        <v>3416.4499999999994</v>
      </c>
      <c r="F1181" s="32">
        <f t="shared" si="46"/>
        <v>3124.05</v>
      </c>
      <c r="G1181" s="32">
        <f t="shared" si="47"/>
        <v>569.70000000000005</v>
      </c>
      <c r="H1181" s="32">
        <f t="shared" si="48"/>
        <v>444</v>
      </c>
      <c r="I1181" s="32">
        <f t="shared" si="49"/>
        <v>198.1</v>
      </c>
      <c r="J1181" s="32">
        <f t="shared" si="50"/>
        <v>245.7</v>
      </c>
      <c r="K1181" s="32">
        <f t="shared" si="51"/>
        <v>0</v>
      </c>
      <c r="L1181" s="32">
        <f t="shared" si="52"/>
        <v>0</v>
      </c>
      <c r="N1181" s="503">
        <f t="shared" si="53"/>
        <v>7998</v>
      </c>
      <c r="O1181" s="65">
        <v>7998</v>
      </c>
      <c r="P1181" s="72">
        <f t="shared" si="54"/>
        <v>0</v>
      </c>
      <c r="Q1181" s="284"/>
      <c r="R1181" s="61"/>
      <c r="T1181" s="270"/>
      <c r="U1181" s="61"/>
      <c r="V1181" s="65"/>
      <c r="W1181" s="555"/>
    </row>
    <row r="1182" spans="1:23" ht="15.75">
      <c r="A1182" s="107" t="s">
        <v>2734</v>
      </c>
      <c r="D1182" s="32"/>
      <c r="E1182" s="32">
        <f t="shared" si="45"/>
        <v>3707.8</v>
      </c>
      <c r="F1182" s="32">
        <f t="shared" si="46"/>
        <v>2342.5</v>
      </c>
      <c r="G1182" s="32">
        <f t="shared" si="47"/>
        <v>536.70000000000005</v>
      </c>
      <c r="H1182" s="32">
        <f t="shared" si="48"/>
        <v>403.3</v>
      </c>
      <c r="I1182" s="32">
        <f t="shared" si="49"/>
        <v>419.7</v>
      </c>
      <c r="J1182" s="32">
        <f t="shared" si="50"/>
        <v>208.2</v>
      </c>
      <c r="K1182" s="32">
        <f t="shared" si="51"/>
        <v>0</v>
      </c>
      <c r="L1182" s="32">
        <f t="shared" si="52"/>
        <v>0</v>
      </c>
      <c r="N1182" s="503">
        <f t="shared" si="53"/>
        <v>7618.2</v>
      </c>
      <c r="O1182" s="65">
        <v>7618.2</v>
      </c>
      <c r="P1182" s="72">
        <f t="shared" si="54"/>
        <v>0</v>
      </c>
      <c r="Q1182" s="107"/>
      <c r="R1182" s="61"/>
      <c r="T1182" s="270"/>
      <c r="U1182" s="61"/>
      <c r="V1182" s="65"/>
      <c r="W1182" s="555"/>
    </row>
    <row r="1183" spans="1:23" ht="15.75">
      <c r="A1183" s="107" t="s">
        <v>704</v>
      </c>
      <c r="D1183" s="32"/>
      <c r="E1183" s="32">
        <f t="shared" si="45"/>
        <v>3280.1</v>
      </c>
      <c r="F1183" s="32">
        <f t="shared" si="46"/>
        <v>3632.3999999999996</v>
      </c>
      <c r="G1183" s="32">
        <f t="shared" si="47"/>
        <v>825.49999999999989</v>
      </c>
      <c r="H1183" s="32">
        <f t="shared" si="48"/>
        <v>524.40000000000009</v>
      </c>
      <c r="I1183" s="32">
        <f t="shared" si="49"/>
        <v>267.3</v>
      </c>
      <c r="J1183" s="32">
        <f t="shared" si="50"/>
        <v>256.10000000000002</v>
      </c>
      <c r="K1183" s="32">
        <f t="shared" si="51"/>
        <v>0</v>
      </c>
      <c r="L1183" s="32">
        <f t="shared" si="52"/>
        <v>0</v>
      </c>
      <c r="N1183" s="503">
        <f t="shared" si="53"/>
        <v>8785.7999999999993</v>
      </c>
      <c r="O1183" s="65">
        <v>8785.7999999999993</v>
      </c>
      <c r="P1183" s="72">
        <f t="shared" si="54"/>
        <v>0</v>
      </c>
      <c r="Q1183" s="107"/>
      <c r="R1183" s="61"/>
      <c r="T1183" s="270"/>
      <c r="U1183" s="61"/>
      <c r="V1183" s="65"/>
      <c r="W1183" s="555"/>
    </row>
    <row r="1184" spans="1:23" ht="15.75">
      <c r="A1184" s="107" t="s">
        <v>2733</v>
      </c>
      <c r="D1184" s="32"/>
      <c r="E1184" s="32">
        <f t="shared" si="45"/>
        <v>3274</v>
      </c>
      <c r="F1184" s="32">
        <f t="shared" si="46"/>
        <v>2888.7999999999997</v>
      </c>
      <c r="G1184" s="32">
        <f t="shared" si="47"/>
        <v>469.5</v>
      </c>
      <c r="H1184" s="32">
        <f t="shared" si="48"/>
        <v>301.60000000000002</v>
      </c>
      <c r="I1184" s="32">
        <f t="shared" si="49"/>
        <v>239.70000000000002</v>
      </c>
      <c r="J1184" s="32">
        <f t="shared" si="50"/>
        <v>156.79999999999998</v>
      </c>
      <c r="K1184" s="32">
        <f t="shared" si="51"/>
        <v>0</v>
      </c>
      <c r="L1184" s="32">
        <f t="shared" si="52"/>
        <v>0</v>
      </c>
      <c r="N1184" s="503">
        <f t="shared" si="53"/>
        <v>7330.4</v>
      </c>
      <c r="O1184" s="65">
        <v>7330.4</v>
      </c>
      <c r="P1184" s="72">
        <f t="shared" si="54"/>
        <v>0</v>
      </c>
      <c r="Q1184" s="107"/>
      <c r="R1184" s="61"/>
      <c r="T1184" s="270"/>
      <c r="U1184" s="61"/>
      <c r="V1184" s="65"/>
      <c r="W1184" s="555"/>
    </row>
    <row r="1185" spans="1:23" ht="15.75">
      <c r="A1185" s="285" t="s">
        <v>2325</v>
      </c>
      <c r="D1185" s="32"/>
      <c r="E1185" s="32">
        <f t="shared" si="45"/>
        <v>3317.0000000000005</v>
      </c>
      <c r="F1185" s="32">
        <f t="shared" si="46"/>
        <v>3517.9</v>
      </c>
      <c r="G1185" s="32">
        <f t="shared" si="47"/>
        <v>690.8</v>
      </c>
      <c r="H1185" s="32">
        <f t="shared" si="48"/>
        <v>531.6</v>
      </c>
      <c r="I1185" s="32">
        <f t="shared" si="49"/>
        <v>303.39999999999998</v>
      </c>
      <c r="J1185" s="32">
        <f t="shared" si="50"/>
        <v>166.5</v>
      </c>
      <c r="K1185" s="32">
        <f t="shared" si="51"/>
        <v>0</v>
      </c>
      <c r="L1185" s="32">
        <f t="shared" si="52"/>
        <v>0</v>
      </c>
      <c r="N1185" s="503">
        <f t="shared" si="53"/>
        <v>8527.2000000000007</v>
      </c>
      <c r="O1185" s="65">
        <v>8527.2000000000025</v>
      </c>
      <c r="P1185" s="72">
        <f t="shared" si="54"/>
        <v>0</v>
      </c>
      <c r="Q1185" s="285"/>
      <c r="R1185" s="61"/>
      <c r="T1185" s="270"/>
      <c r="U1185" s="61"/>
      <c r="V1185" s="65"/>
      <c r="W1185" s="555"/>
    </row>
    <row r="1186" spans="1:23" ht="15.75">
      <c r="A1186" s="107" t="s">
        <v>3637</v>
      </c>
      <c r="D1186" s="32"/>
      <c r="E1186" s="32">
        <f t="shared" si="45"/>
        <v>3071.8</v>
      </c>
      <c r="F1186" s="32">
        <f t="shared" si="46"/>
        <v>3676</v>
      </c>
      <c r="G1186" s="32">
        <f t="shared" si="47"/>
        <v>776.19999999999993</v>
      </c>
      <c r="H1186" s="32">
        <f t="shared" si="48"/>
        <v>511.79999999999995</v>
      </c>
      <c r="I1186" s="32">
        <f t="shared" si="49"/>
        <v>137.6</v>
      </c>
      <c r="J1186" s="32">
        <f t="shared" si="50"/>
        <v>262.3</v>
      </c>
      <c r="K1186" s="32">
        <f t="shared" si="51"/>
        <v>0</v>
      </c>
      <c r="L1186" s="32">
        <f t="shared" si="52"/>
        <v>0</v>
      </c>
      <c r="N1186" s="503">
        <f t="shared" si="53"/>
        <v>8435.7000000000007</v>
      </c>
      <c r="O1186" s="65">
        <v>8435.7000000000007</v>
      </c>
      <c r="P1186" s="72">
        <f t="shared" si="54"/>
        <v>0</v>
      </c>
      <c r="Q1186" s="107"/>
      <c r="R1186" s="61"/>
      <c r="T1186" s="270"/>
      <c r="U1186" s="61"/>
      <c r="V1186" s="65"/>
      <c r="W1186" s="555"/>
    </row>
    <row r="1187" spans="1:23" ht="15.75">
      <c r="A1187" s="107" t="s">
        <v>2716</v>
      </c>
      <c r="D1187" s="32"/>
      <c r="E1187" s="32">
        <f t="shared" si="45"/>
        <v>3224.6000000000004</v>
      </c>
      <c r="F1187" s="32">
        <f t="shared" si="46"/>
        <v>3106.5</v>
      </c>
      <c r="G1187" s="32">
        <f t="shared" si="47"/>
        <v>650.5</v>
      </c>
      <c r="H1187" s="32">
        <f t="shared" si="48"/>
        <v>563.1</v>
      </c>
      <c r="I1187" s="32">
        <f t="shared" si="49"/>
        <v>272.79999999999995</v>
      </c>
      <c r="J1187" s="32">
        <f t="shared" si="50"/>
        <v>182.7</v>
      </c>
      <c r="K1187" s="32">
        <f t="shared" si="51"/>
        <v>0</v>
      </c>
      <c r="L1187" s="32">
        <f t="shared" si="52"/>
        <v>0</v>
      </c>
      <c r="N1187" s="503">
        <f t="shared" si="53"/>
        <v>8000.2000000000007</v>
      </c>
      <c r="O1187" s="65">
        <v>8000.2000000000016</v>
      </c>
      <c r="P1187" s="72">
        <f t="shared" si="54"/>
        <v>0</v>
      </c>
      <c r="Q1187" s="107"/>
      <c r="R1187" s="61"/>
      <c r="T1187" s="270"/>
      <c r="U1187" s="61"/>
      <c r="V1187" s="65"/>
      <c r="W1187" s="555"/>
    </row>
    <row r="1188" spans="1:23" ht="15.75">
      <c r="A1188" s="107" t="s">
        <v>700</v>
      </c>
      <c r="D1188" s="32"/>
      <c r="E1188" s="32">
        <f t="shared" si="45"/>
        <v>4160.4000000000005</v>
      </c>
      <c r="F1188" s="32">
        <f t="shared" si="46"/>
        <v>1837.3999999999999</v>
      </c>
      <c r="G1188" s="32">
        <f t="shared" si="47"/>
        <v>590.69999999999993</v>
      </c>
      <c r="H1188" s="32">
        <f t="shared" si="48"/>
        <v>212.9</v>
      </c>
      <c r="I1188" s="32">
        <f t="shared" si="49"/>
        <v>180.7</v>
      </c>
      <c r="J1188" s="32">
        <f t="shared" si="50"/>
        <v>230.70000000000002</v>
      </c>
      <c r="K1188" s="32">
        <f t="shared" si="51"/>
        <v>0</v>
      </c>
      <c r="L1188" s="32">
        <f t="shared" si="52"/>
        <v>0</v>
      </c>
      <c r="N1188" s="503">
        <f t="shared" si="53"/>
        <v>7212.7999999999993</v>
      </c>
      <c r="O1188" s="65">
        <v>7212.8000000000029</v>
      </c>
      <c r="P1188" s="72">
        <f t="shared" si="54"/>
        <v>0</v>
      </c>
      <c r="Q1188" s="107"/>
      <c r="R1188" s="61"/>
      <c r="T1188" s="270"/>
      <c r="U1188" s="61"/>
      <c r="V1188" s="65"/>
      <c r="W1188" s="555"/>
    </row>
    <row r="1189" spans="1:23" ht="15.75">
      <c r="A1189" s="284" t="s">
        <v>21</v>
      </c>
      <c r="D1189" s="32"/>
      <c r="E1189" s="32">
        <f t="shared" si="45"/>
        <v>3050.8999999999996</v>
      </c>
      <c r="F1189" s="32">
        <f t="shared" si="46"/>
        <v>3928.3999999999996</v>
      </c>
      <c r="G1189" s="32">
        <f t="shared" si="47"/>
        <v>779.4</v>
      </c>
      <c r="H1189" s="32">
        <f t="shared" si="48"/>
        <v>480</v>
      </c>
      <c r="I1189" s="32">
        <f t="shared" si="49"/>
        <v>217.29999999999998</v>
      </c>
      <c r="J1189" s="32">
        <f t="shared" si="50"/>
        <v>172.4</v>
      </c>
      <c r="K1189" s="32">
        <f t="shared" si="51"/>
        <v>0</v>
      </c>
      <c r="L1189" s="32">
        <f t="shared" si="52"/>
        <v>0</v>
      </c>
      <c r="N1189" s="503">
        <f t="shared" si="53"/>
        <v>8628.3999999999978</v>
      </c>
      <c r="O1189" s="65">
        <v>8628.3999999999978</v>
      </c>
      <c r="P1189" s="72">
        <f t="shared" si="54"/>
        <v>0</v>
      </c>
      <c r="Q1189" s="284"/>
      <c r="R1189" s="61"/>
      <c r="T1189" s="270"/>
      <c r="U1189" s="61"/>
      <c r="V1189" s="65"/>
      <c r="W1189" s="555"/>
    </row>
    <row r="1190" spans="1:23" ht="15.75">
      <c r="A1190" s="107" t="s">
        <v>141</v>
      </c>
      <c r="D1190" s="32"/>
      <c r="E1190" s="32">
        <f t="shared" si="45"/>
        <v>2340.2999999999997</v>
      </c>
      <c r="F1190" s="32">
        <f t="shared" si="46"/>
        <v>3599.4999999999995</v>
      </c>
      <c r="G1190" s="32">
        <f t="shared" si="47"/>
        <v>604.70000000000005</v>
      </c>
      <c r="H1190" s="32">
        <f t="shared" si="48"/>
        <v>528.79999999999995</v>
      </c>
      <c r="I1190" s="32">
        <f t="shared" si="49"/>
        <v>99.7</v>
      </c>
      <c r="J1190" s="32">
        <f t="shared" si="50"/>
        <v>173.4</v>
      </c>
      <c r="K1190" s="32">
        <f t="shared" si="51"/>
        <v>0</v>
      </c>
      <c r="L1190" s="32">
        <f t="shared" si="52"/>
        <v>0</v>
      </c>
      <c r="N1190" s="503">
        <f t="shared" si="53"/>
        <v>7346.3999999999987</v>
      </c>
      <c r="O1190" s="65">
        <v>7346.4000000000005</v>
      </c>
      <c r="P1190" s="72">
        <f t="shared" si="54"/>
        <v>0</v>
      </c>
      <c r="Q1190" s="107"/>
      <c r="R1190" s="61"/>
      <c r="T1190" s="270"/>
      <c r="U1190" s="61"/>
      <c r="V1190" s="65"/>
      <c r="W1190" s="555"/>
    </row>
    <row r="1191" spans="1:23" ht="15.75">
      <c r="A1191" s="107" t="s">
        <v>2193</v>
      </c>
      <c r="D1191" s="32"/>
      <c r="E1191" s="32">
        <f t="shared" si="45"/>
        <v>1057.1000000000001</v>
      </c>
      <c r="F1191" s="32">
        <f t="shared" si="46"/>
        <v>1734.9</v>
      </c>
      <c r="G1191" s="32">
        <f t="shared" si="47"/>
        <v>514.29999999999995</v>
      </c>
      <c r="H1191" s="32">
        <f t="shared" si="48"/>
        <v>495.70000000000005</v>
      </c>
      <c r="I1191" s="32">
        <f t="shared" si="49"/>
        <v>347.40000000000003</v>
      </c>
      <c r="J1191" s="32">
        <f t="shared" si="50"/>
        <v>265.89999999999998</v>
      </c>
      <c r="K1191" s="32">
        <f t="shared" si="51"/>
        <v>0</v>
      </c>
      <c r="L1191" s="32">
        <f t="shared" si="52"/>
        <v>0</v>
      </c>
      <c r="N1191" s="503">
        <f t="shared" si="53"/>
        <v>4415.2999999999993</v>
      </c>
      <c r="O1191" s="65">
        <v>4415.3</v>
      </c>
      <c r="P1191" s="72">
        <f t="shared" si="54"/>
        <v>0</v>
      </c>
      <c r="Q1191" s="107"/>
      <c r="R1191" s="61"/>
      <c r="T1191" s="270"/>
      <c r="U1191" s="61"/>
      <c r="V1191" s="65"/>
      <c r="W1191" s="555"/>
    </row>
    <row r="1192" spans="1:23" ht="15.75">
      <c r="A1192" s="285" t="s">
        <v>1667</v>
      </c>
      <c r="D1192" s="32"/>
      <c r="E1192" s="32">
        <f t="shared" si="45"/>
        <v>2587.9</v>
      </c>
      <c r="F1192" s="32">
        <f t="shared" si="46"/>
        <v>3003.7999999999997</v>
      </c>
      <c r="G1192" s="32">
        <f t="shared" si="47"/>
        <v>478.5</v>
      </c>
      <c r="H1192" s="32">
        <f t="shared" si="48"/>
        <v>404.6</v>
      </c>
      <c r="I1192" s="32">
        <f t="shared" si="49"/>
        <v>166.8</v>
      </c>
      <c r="J1192" s="32">
        <f t="shared" si="50"/>
        <v>140.5</v>
      </c>
      <c r="K1192" s="32">
        <f t="shared" si="51"/>
        <v>0</v>
      </c>
      <c r="L1192" s="32">
        <f t="shared" si="52"/>
        <v>0</v>
      </c>
      <c r="N1192" s="503">
        <f t="shared" si="53"/>
        <v>6782.1</v>
      </c>
      <c r="O1192" s="65">
        <v>6782.0999999999995</v>
      </c>
      <c r="P1192" s="72">
        <f t="shared" si="54"/>
        <v>0</v>
      </c>
      <c r="Q1192" s="285"/>
      <c r="R1192" s="61"/>
      <c r="T1192" s="270"/>
      <c r="U1192" s="61"/>
      <c r="V1192" s="65"/>
      <c r="W1192" s="555"/>
    </row>
    <row r="1193" spans="1:23" ht="15.75">
      <c r="A1193" s="284" t="s">
        <v>3638</v>
      </c>
      <c r="D1193" s="32"/>
      <c r="E1193" s="32">
        <f t="shared" ref="E1193:E1224" si="55">D69</f>
        <v>3699.7</v>
      </c>
      <c r="F1193" s="32">
        <f t="shared" ref="F1193:F1224" si="56">D209</f>
        <v>2680.5</v>
      </c>
      <c r="G1193" s="32">
        <f t="shared" ref="G1193:G1224" si="57">D349</f>
        <v>666</v>
      </c>
      <c r="H1193" s="32">
        <f t="shared" ref="H1193:H1224" si="58">D489</f>
        <v>456</v>
      </c>
      <c r="I1193" s="32">
        <f t="shared" ref="I1193:I1224" si="59">D629</f>
        <v>244.6</v>
      </c>
      <c r="J1193" s="32">
        <f t="shared" ref="J1193:J1224" si="60">D769</f>
        <v>125.30000000000001</v>
      </c>
      <c r="K1193" s="32">
        <f t="shared" ref="K1193:K1224" si="61">D909</f>
        <v>0</v>
      </c>
      <c r="L1193" s="32">
        <f t="shared" ref="L1193:L1224" si="62">D1049</f>
        <v>0</v>
      </c>
      <c r="N1193" s="503">
        <f t="shared" ref="N1193:N1224" si="63">SUM(E1193:L1193)</f>
        <v>7872.1</v>
      </c>
      <c r="O1193" s="65">
        <v>7872.1</v>
      </c>
      <c r="P1193" s="72">
        <f t="shared" ref="P1193:P1224" si="64">N1193-O1193</f>
        <v>0</v>
      </c>
      <c r="Q1193" s="284"/>
      <c r="R1193" s="61"/>
      <c r="T1193" s="270"/>
      <c r="U1193" s="61"/>
      <c r="V1193" s="65"/>
      <c r="W1193" s="555"/>
    </row>
    <row r="1194" spans="1:23" ht="15.75">
      <c r="A1194" s="107" t="s">
        <v>2727</v>
      </c>
      <c r="D1194" s="32"/>
      <c r="E1194" s="32">
        <f t="shared" si="55"/>
        <v>2616.65</v>
      </c>
      <c r="F1194" s="32">
        <f t="shared" si="56"/>
        <v>4391.0499999999993</v>
      </c>
      <c r="G1194" s="32">
        <f t="shared" si="57"/>
        <v>547.29999999999995</v>
      </c>
      <c r="H1194" s="32">
        <f t="shared" si="58"/>
        <v>537</v>
      </c>
      <c r="I1194" s="32">
        <f t="shared" si="59"/>
        <v>252.1</v>
      </c>
      <c r="J1194" s="32">
        <f t="shared" si="60"/>
        <v>235.60000000000002</v>
      </c>
      <c r="K1194" s="32">
        <f t="shared" si="61"/>
        <v>0</v>
      </c>
      <c r="L1194" s="32">
        <f t="shared" si="62"/>
        <v>0</v>
      </c>
      <c r="N1194" s="503">
        <f t="shared" si="63"/>
        <v>8579.6999999999989</v>
      </c>
      <c r="O1194" s="65">
        <v>8579.6999999999989</v>
      </c>
      <c r="P1194" s="72">
        <f t="shared" si="64"/>
        <v>0</v>
      </c>
      <c r="Q1194" s="107"/>
      <c r="R1194" s="61"/>
      <c r="T1194" s="270"/>
      <c r="U1194" s="61"/>
      <c r="V1194" s="65"/>
      <c r="W1194" s="555"/>
    </row>
    <row r="1195" spans="1:23" ht="15.75">
      <c r="A1195" s="107" t="s">
        <v>2203</v>
      </c>
      <c r="D1195" s="32"/>
      <c r="E1195" s="32">
        <f t="shared" si="55"/>
        <v>2992.4</v>
      </c>
      <c r="F1195" s="32">
        <f t="shared" si="56"/>
        <v>4070.5999999999995</v>
      </c>
      <c r="G1195" s="32">
        <f t="shared" si="57"/>
        <v>576.70000000000005</v>
      </c>
      <c r="H1195" s="32">
        <f t="shared" si="58"/>
        <v>488.70000000000005</v>
      </c>
      <c r="I1195" s="32">
        <f t="shared" si="59"/>
        <v>249.85</v>
      </c>
      <c r="J1195" s="32">
        <f t="shared" si="60"/>
        <v>84.7</v>
      </c>
      <c r="K1195" s="32">
        <f t="shared" si="61"/>
        <v>0</v>
      </c>
      <c r="L1195" s="32">
        <f t="shared" si="62"/>
        <v>0</v>
      </c>
      <c r="N1195" s="503">
        <f t="shared" si="63"/>
        <v>8462.9500000000007</v>
      </c>
      <c r="O1195" s="65">
        <v>8462.9499999999971</v>
      </c>
      <c r="P1195" s="72">
        <f t="shared" si="64"/>
        <v>0</v>
      </c>
      <c r="Q1195" s="107"/>
      <c r="R1195" s="61"/>
      <c r="T1195" s="270"/>
      <c r="U1195" s="61"/>
      <c r="V1195" s="65"/>
      <c r="W1195" s="555"/>
    </row>
    <row r="1196" spans="1:23" ht="15.75">
      <c r="A1196" s="285" t="s">
        <v>1668</v>
      </c>
      <c r="D1196" s="32"/>
      <c r="E1196" s="32">
        <f t="shared" si="55"/>
        <v>2926.8999999999996</v>
      </c>
      <c r="F1196" s="32">
        <f t="shared" si="56"/>
        <v>3468.8</v>
      </c>
      <c r="G1196" s="32">
        <f t="shared" si="57"/>
        <v>699.15000000000009</v>
      </c>
      <c r="H1196" s="32">
        <f t="shared" si="58"/>
        <v>377.84999999999997</v>
      </c>
      <c r="I1196" s="32">
        <f t="shared" si="59"/>
        <v>39.4</v>
      </c>
      <c r="J1196" s="32">
        <f t="shared" si="60"/>
        <v>217.10000000000002</v>
      </c>
      <c r="K1196" s="32">
        <f t="shared" si="61"/>
        <v>0</v>
      </c>
      <c r="L1196" s="32">
        <f t="shared" si="62"/>
        <v>0</v>
      </c>
      <c r="N1196" s="503">
        <f t="shared" si="63"/>
        <v>7729.2000000000007</v>
      </c>
      <c r="O1196" s="65">
        <v>7729.2</v>
      </c>
      <c r="P1196" s="72">
        <f t="shared" si="64"/>
        <v>0</v>
      </c>
      <c r="Q1196" s="285"/>
      <c r="R1196" s="61"/>
      <c r="T1196" s="270"/>
      <c r="U1196" s="61"/>
      <c r="V1196" s="65"/>
      <c r="W1196" s="555"/>
    </row>
    <row r="1197" spans="1:23" ht="15.75">
      <c r="A1197" s="284" t="s">
        <v>3639</v>
      </c>
      <c r="D1197" s="32"/>
      <c r="E1197" s="32">
        <f t="shared" si="55"/>
        <v>4391.75</v>
      </c>
      <c r="F1197" s="32">
        <f t="shared" si="56"/>
        <v>1912.1499999999999</v>
      </c>
      <c r="G1197" s="32">
        <f t="shared" si="57"/>
        <v>408.09999999999997</v>
      </c>
      <c r="H1197" s="32">
        <f t="shared" si="58"/>
        <v>342.2</v>
      </c>
      <c r="I1197" s="32">
        <f t="shared" si="59"/>
        <v>144.6</v>
      </c>
      <c r="J1197" s="32">
        <f t="shared" si="60"/>
        <v>188.79999999999995</v>
      </c>
      <c r="K1197" s="32">
        <f t="shared" si="61"/>
        <v>22.5</v>
      </c>
      <c r="L1197" s="32">
        <f t="shared" si="62"/>
        <v>0</v>
      </c>
      <c r="N1197" s="503">
        <f t="shared" si="63"/>
        <v>7410.1</v>
      </c>
      <c r="O1197" s="65">
        <v>7410.1</v>
      </c>
      <c r="P1197" s="72">
        <f t="shared" si="64"/>
        <v>0</v>
      </c>
      <c r="Q1197" s="284"/>
      <c r="R1197" s="61"/>
      <c r="T1197" s="270"/>
      <c r="U1197" s="61"/>
      <c r="V1197" s="65"/>
      <c r="W1197" s="555"/>
    </row>
    <row r="1198" spans="1:23" ht="15.75">
      <c r="A1198" s="284" t="s">
        <v>3640</v>
      </c>
      <c r="D1198" s="32"/>
      <c r="E1198" s="32">
        <f t="shared" si="55"/>
        <v>3089.95</v>
      </c>
      <c r="F1198" s="32">
        <f t="shared" si="56"/>
        <v>3191.35</v>
      </c>
      <c r="G1198" s="32">
        <f t="shared" si="57"/>
        <v>522.6</v>
      </c>
      <c r="H1198" s="32">
        <f t="shared" si="58"/>
        <v>505.9</v>
      </c>
      <c r="I1198" s="32">
        <f t="shared" si="59"/>
        <v>186.70000000000002</v>
      </c>
      <c r="J1198" s="32">
        <f t="shared" si="60"/>
        <v>51.2</v>
      </c>
      <c r="K1198" s="32">
        <f t="shared" si="61"/>
        <v>0</v>
      </c>
      <c r="L1198" s="32">
        <f t="shared" si="62"/>
        <v>0</v>
      </c>
      <c r="N1198" s="503">
        <f t="shared" si="63"/>
        <v>7547.6999999999989</v>
      </c>
      <c r="O1198" s="65">
        <v>7547.7000000000016</v>
      </c>
      <c r="P1198" s="72">
        <f t="shared" si="64"/>
        <v>0</v>
      </c>
      <c r="Q1198" s="284"/>
      <c r="R1198" s="61"/>
      <c r="T1198" s="270"/>
      <c r="U1198" s="61"/>
      <c r="V1198" s="65"/>
      <c r="W1198" s="555"/>
    </row>
    <row r="1199" spans="1:23" ht="15.75">
      <c r="A1199" s="107" t="s">
        <v>667</v>
      </c>
      <c r="D1199" s="32"/>
      <c r="E1199" s="32">
        <f t="shared" si="55"/>
        <v>3526.0499999999997</v>
      </c>
      <c r="F1199" s="32">
        <f t="shared" si="56"/>
        <v>3380.65</v>
      </c>
      <c r="G1199" s="32">
        <f t="shared" si="57"/>
        <v>1029.2</v>
      </c>
      <c r="H1199" s="32">
        <f t="shared" si="58"/>
        <v>483.9</v>
      </c>
      <c r="I1199" s="32">
        <f t="shared" si="59"/>
        <v>195.4</v>
      </c>
      <c r="J1199" s="32">
        <f t="shared" si="60"/>
        <v>245</v>
      </c>
      <c r="K1199" s="32">
        <f t="shared" si="61"/>
        <v>0</v>
      </c>
      <c r="L1199" s="32">
        <f t="shared" si="62"/>
        <v>0</v>
      </c>
      <c r="N1199" s="503">
        <f t="shared" si="63"/>
        <v>8860.1999999999989</v>
      </c>
      <c r="O1199" s="65">
        <v>8860.2000000000007</v>
      </c>
      <c r="P1199" s="72">
        <f t="shared" si="64"/>
        <v>0</v>
      </c>
      <c r="Q1199" s="107"/>
      <c r="R1199" s="61"/>
      <c r="T1199" s="270"/>
      <c r="U1199" s="61"/>
      <c r="V1199" s="65"/>
      <c r="W1199" s="555"/>
    </row>
    <row r="1200" spans="1:23" ht="15.75">
      <c r="A1200" s="107" t="s">
        <v>2202</v>
      </c>
      <c r="D1200" s="32"/>
      <c r="E1200" s="32">
        <f t="shared" si="55"/>
        <v>3227.1</v>
      </c>
      <c r="F1200" s="32">
        <f t="shared" si="56"/>
        <v>3368.9</v>
      </c>
      <c r="G1200" s="32">
        <f t="shared" si="57"/>
        <v>580.29999999999995</v>
      </c>
      <c r="H1200" s="32">
        <f t="shared" si="58"/>
        <v>670.2</v>
      </c>
      <c r="I1200" s="32">
        <f t="shared" si="59"/>
        <v>204.05</v>
      </c>
      <c r="J1200" s="32">
        <f t="shared" si="60"/>
        <v>116.99999999999999</v>
      </c>
      <c r="K1200" s="32">
        <f t="shared" si="61"/>
        <v>0</v>
      </c>
      <c r="L1200" s="32">
        <f t="shared" si="62"/>
        <v>0</v>
      </c>
      <c r="N1200" s="503">
        <f t="shared" si="63"/>
        <v>8167.55</v>
      </c>
      <c r="O1200" s="65">
        <v>8167.5499999999975</v>
      </c>
      <c r="P1200" s="72">
        <f t="shared" si="64"/>
        <v>0</v>
      </c>
      <c r="Q1200" s="107"/>
      <c r="R1200" s="61"/>
      <c r="T1200" s="270"/>
      <c r="U1200" s="61"/>
      <c r="V1200" s="65"/>
      <c r="W1200" s="555"/>
    </row>
    <row r="1201" spans="1:23" ht="15.75">
      <c r="A1201" s="107" t="s">
        <v>2209</v>
      </c>
      <c r="D1201" s="32"/>
      <c r="E1201" s="32">
        <f t="shared" si="55"/>
        <v>3670.7999999999997</v>
      </c>
      <c r="F1201" s="32">
        <f t="shared" si="56"/>
        <v>2228.2999999999997</v>
      </c>
      <c r="G1201" s="32">
        <f t="shared" si="57"/>
        <v>516.70000000000005</v>
      </c>
      <c r="H1201" s="32">
        <f t="shared" si="58"/>
        <v>410</v>
      </c>
      <c r="I1201" s="32">
        <f t="shared" si="59"/>
        <v>187.1</v>
      </c>
      <c r="J1201" s="32">
        <f t="shared" si="60"/>
        <v>164.2</v>
      </c>
      <c r="K1201" s="32">
        <f t="shared" si="61"/>
        <v>0</v>
      </c>
      <c r="L1201" s="32">
        <f t="shared" si="62"/>
        <v>0</v>
      </c>
      <c r="N1201" s="503">
        <f t="shared" si="63"/>
        <v>7177.0999999999995</v>
      </c>
      <c r="O1201" s="65">
        <v>7177.1</v>
      </c>
      <c r="P1201" s="72">
        <f t="shared" si="64"/>
        <v>0</v>
      </c>
      <c r="Q1201" s="107"/>
      <c r="R1201" s="61"/>
      <c r="T1201" s="270"/>
      <c r="U1201" s="61"/>
      <c r="V1201" s="65"/>
      <c r="W1201" s="555"/>
    </row>
    <row r="1202" spans="1:23" ht="15.75">
      <c r="A1202" s="107" t="s">
        <v>668</v>
      </c>
      <c r="D1202" s="32"/>
      <c r="E1202" s="32">
        <f t="shared" si="55"/>
        <v>4070.85</v>
      </c>
      <c r="F1202" s="32">
        <f t="shared" si="56"/>
        <v>1826.1000000000004</v>
      </c>
      <c r="G1202" s="32">
        <f t="shared" si="57"/>
        <v>887.65000000000009</v>
      </c>
      <c r="H1202" s="32">
        <f t="shared" si="58"/>
        <v>297.89999999999998</v>
      </c>
      <c r="I1202" s="32">
        <f t="shared" si="59"/>
        <v>302.59999999999997</v>
      </c>
      <c r="J1202" s="32">
        <f t="shared" si="60"/>
        <v>180.2</v>
      </c>
      <c r="K1202" s="32">
        <f t="shared" si="61"/>
        <v>0</v>
      </c>
      <c r="L1202" s="32">
        <f t="shared" si="62"/>
        <v>0</v>
      </c>
      <c r="N1202" s="503">
        <f t="shared" si="63"/>
        <v>7565.3</v>
      </c>
      <c r="O1202" s="65">
        <v>7565.3</v>
      </c>
      <c r="P1202" s="72">
        <f t="shared" si="64"/>
        <v>0</v>
      </c>
      <c r="Q1202" s="107"/>
      <c r="R1202" s="61"/>
      <c r="T1202" s="270"/>
      <c r="U1202" s="61"/>
      <c r="V1202" s="65"/>
      <c r="W1202" s="555"/>
    </row>
    <row r="1203" spans="1:23" ht="15.75">
      <c r="A1203" s="107" t="s">
        <v>3641</v>
      </c>
      <c r="E1203" s="32">
        <f t="shared" si="55"/>
        <v>4068.5000000000005</v>
      </c>
      <c r="F1203" s="32">
        <f t="shared" si="56"/>
        <v>2646.6</v>
      </c>
      <c r="G1203" s="32">
        <f t="shared" si="57"/>
        <v>707.40000000000009</v>
      </c>
      <c r="H1203" s="32">
        <f t="shared" si="58"/>
        <v>495.2</v>
      </c>
      <c r="I1203" s="32">
        <f t="shared" si="59"/>
        <v>170.40000000000003</v>
      </c>
      <c r="J1203" s="32">
        <f t="shared" si="60"/>
        <v>153.69999999999999</v>
      </c>
      <c r="K1203" s="32">
        <f t="shared" si="61"/>
        <v>0</v>
      </c>
      <c r="L1203" s="32">
        <f t="shared" si="62"/>
        <v>0</v>
      </c>
      <c r="N1203" s="503">
        <f t="shared" si="63"/>
        <v>8241.7999999999993</v>
      </c>
      <c r="O1203" s="65">
        <v>8241.7999999999975</v>
      </c>
      <c r="P1203" s="72">
        <f t="shared" si="64"/>
        <v>0</v>
      </c>
      <c r="Q1203" s="107"/>
      <c r="R1203" s="61"/>
      <c r="T1203" s="270"/>
      <c r="U1203" s="61"/>
      <c r="V1203" s="65"/>
      <c r="W1203" s="555"/>
    </row>
    <row r="1204" spans="1:23" ht="15.75">
      <c r="A1204" s="285" t="s">
        <v>23</v>
      </c>
      <c r="E1204" s="32">
        <f t="shared" si="55"/>
        <v>2751.9</v>
      </c>
      <c r="F1204" s="32">
        <f t="shared" si="56"/>
        <v>3122.9</v>
      </c>
      <c r="G1204" s="32">
        <f t="shared" si="57"/>
        <v>558.6</v>
      </c>
      <c r="H1204" s="32">
        <f t="shared" si="58"/>
        <v>400.90000000000003</v>
      </c>
      <c r="I1204" s="32">
        <f t="shared" si="59"/>
        <v>249.5</v>
      </c>
      <c r="J1204" s="32">
        <f t="shared" si="60"/>
        <v>155.4</v>
      </c>
      <c r="K1204" s="32">
        <f t="shared" si="61"/>
        <v>0</v>
      </c>
      <c r="L1204" s="32">
        <f t="shared" si="62"/>
        <v>0</v>
      </c>
      <c r="N1204" s="503">
        <f t="shared" si="63"/>
        <v>7239.2</v>
      </c>
      <c r="O1204" s="65">
        <v>7239.2000000000007</v>
      </c>
      <c r="P1204" s="72">
        <f t="shared" si="64"/>
        <v>0</v>
      </c>
      <c r="Q1204" s="285"/>
      <c r="R1204" s="61"/>
      <c r="T1204" s="270"/>
      <c r="U1204" s="61"/>
      <c r="V1204" s="65"/>
      <c r="W1204" s="555"/>
    </row>
    <row r="1205" spans="1:23" ht="15.75">
      <c r="A1205" s="285" t="s">
        <v>25</v>
      </c>
      <c r="E1205" s="32">
        <f t="shared" si="55"/>
        <v>3095.3999999999996</v>
      </c>
      <c r="F1205" s="32">
        <f t="shared" si="56"/>
        <v>3286.2000000000007</v>
      </c>
      <c r="G1205" s="32">
        <f t="shared" si="57"/>
        <v>942.5</v>
      </c>
      <c r="H1205" s="32">
        <f t="shared" si="58"/>
        <v>560.40000000000009</v>
      </c>
      <c r="I1205" s="32">
        <f t="shared" si="59"/>
        <v>206.5</v>
      </c>
      <c r="J1205" s="32">
        <f t="shared" si="60"/>
        <v>118.6</v>
      </c>
      <c r="K1205" s="32">
        <f t="shared" si="61"/>
        <v>0</v>
      </c>
      <c r="L1205" s="32">
        <f t="shared" si="62"/>
        <v>0</v>
      </c>
      <c r="N1205" s="503">
        <f t="shared" si="63"/>
        <v>8209.6</v>
      </c>
      <c r="O1205" s="65">
        <v>8209.6</v>
      </c>
      <c r="P1205" s="72">
        <f t="shared" si="64"/>
        <v>0</v>
      </c>
      <c r="Q1205" s="285"/>
      <c r="R1205" s="61"/>
      <c r="T1205" s="270"/>
      <c r="U1205" s="61"/>
      <c r="V1205" s="65"/>
      <c r="W1205" s="555"/>
    </row>
    <row r="1206" spans="1:23" ht="15.75">
      <c r="A1206" s="107" t="s">
        <v>2713</v>
      </c>
      <c r="E1206" s="32">
        <f t="shared" si="55"/>
        <v>3360.95</v>
      </c>
      <c r="F1206" s="32">
        <f t="shared" si="56"/>
        <v>3277.8500000000004</v>
      </c>
      <c r="G1206" s="32">
        <f t="shared" si="57"/>
        <v>634.4</v>
      </c>
      <c r="H1206" s="32">
        <f t="shared" si="58"/>
        <v>466.09999999999997</v>
      </c>
      <c r="I1206" s="32">
        <f t="shared" si="59"/>
        <v>175.3</v>
      </c>
      <c r="J1206" s="32">
        <f t="shared" si="60"/>
        <v>202.8</v>
      </c>
      <c r="K1206" s="32">
        <f t="shared" si="61"/>
        <v>0</v>
      </c>
      <c r="L1206" s="32">
        <f t="shared" si="62"/>
        <v>0</v>
      </c>
      <c r="N1206" s="503">
        <f t="shared" si="63"/>
        <v>8117.4000000000005</v>
      </c>
      <c r="O1206" s="65">
        <v>8117.4000000000005</v>
      </c>
      <c r="P1206" s="72">
        <f t="shared" si="64"/>
        <v>0</v>
      </c>
      <c r="Q1206" s="107"/>
      <c r="R1206" s="61"/>
      <c r="T1206" s="270"/>
      <c r="U1206" s="61"/>
      <c r="V1206" s="65"/>
      <c r="W1206" s="555"/>
    </row>
    <row r="1207" spans="1:23" ht="15.75">
      <c r="A1207" s="106" t="s">
        <v>1343</v>
      </c>
      <c r="E1207" s="32">
        <f t="shared" si="55"/>
        <v>3489.2</v>
      </c>
      <c r="F1207" s="32">
        <f t="shared" si="56"/>
        <v>3043.6</v>
      </c>
      <c r="G1207" s="32">
        <f t="shared" si="57"/>
        <v>591.5</v>
      </c>
      <c r="H1207" s="32">
        <f t="shared" si="58"/>
        <v>448.90000000000003</v>
      </c>
      <c r="I1207" s="32">
        <f t="shared" si="59"/>
        <v>156.89999999999998</v>
      </c>
      <c r="J1207" s="32">
        <f t="shared" si="60"/>
        <v>294.10000000000002</v>
      </c>
      <c r="K1207" s="32">
        <f t="shared" si="61"/>
        <v>0</v>
      </c>
      <c r="L1207" s="32">
        <f t="shared" si="62"/>
        <v>0</v>
      </c>
      <c r="N1207" s="503">
        <f t="shared" si="63"/>
        <v>8024.1999999999989</v>
      </c>
      <c r="O1207" s="65">
        <v>8024.2000000000025</v>
      </c>
      <c r="P1207" s="72">
        <f t="shared" si="64"/>
        <v>0</v>
      </c>
      <c r="Q1207" s="106"/>
      <c r="R1207" s="61"/>
      <c r="T1207" s="270"/>
      <c r="U1207" s="61"/>
      <c r="V1207" s="65"/>
      <c r="W1207" s="555"/>
    </row>
    <row r="1208" spans="1:23" ht="15.75">
      <c r="A1208" s="106" t="s">
        <v>1345</v>
      </c>
      <c r="E1208" s="32">
        <f t="shared" si="55"/>
        <v>4169.25</v>
      </c>
      <c r="F1208" s="32">
        <f t="shared" si="56"/>
        <v>2176.15</v>
      </c>
      <c r="G1208" s="32">
        <f t="shared" si="57"/>
        <v>564.30000000000007</v>
      </c>
      <c r="H1208" s="32">
        <f t="shared" si="58"/>
        <v>423.8</v>
      </c>
      <c r="I1208" s="32">
        <f t="shared" si="59"/>
        <v>253.39999999999998</v>
      </c>
      <c r="J1208" s="32">
        <f t="shared" si="60"/>
        <v>225.7</v>
      </c>
      <c r="K1208" s="32">
        <f t="shared" si="61"/>
        <v>0</v>
      </c>
      <c r="L1208" s="32">
        <f t="shared" si="62"/>
        <v>0</v>
      </c>
      <c r="N1208" s="503">
        <f t="shared" si="63"/>
        <v>7812.5999999999995</v>
      </c>
      <c r="O1208" s="65">
        <v>7812.6000000000022</v>
      </c>
      <c r="P1208" s="72">
        <f t="shared" si="64"/>
        <v>0</v>
      </c>
      <c r="Q1208" s="106"/>
      <c r="R1208" s="61"/>
      <c r="T1208" s="270"/>
      <c r="U1208" s="61"/>
      <c r="V1208" s="65"/>
      <c r="W1208" s="555"/>
    </row>
    <row r="1209" spans="1:23" ht="15.75">
      <c r="A1209" s="107" t="s">
        <v>2714</v>
      </c>
      <c r="E1209" s="32">
        <f t="shared" si="55"/>
        <v>2752.85</v>
      </c>
      <c r="F1209" s="32">
        <f t="shared" si="56"/>
        <v>3433.45</v>
      </c>
      <c r="G1209" s="32">
        <f t="shared" si="57"/>
        <v>670.2</v>
      </c>
      <c r="H1209" s="32">
        <f t="shared" si="58"/>
        <v>490.49999999999994</v>
      </c>
      <c r="I1209" s="32">
        <f t="shared" si="59"/>
        <v>285.2</v>
      </c>
      <c r="J1209" s="32">
        <f t="shared" si="60"/>
        <v>182.7</v>
      </c>
      <c r="K1209" s="32">
        <f t="shared" si="61"/>
        <v>0</v>
      </c>
      <c r="L1209" s="32">
        <f t="shared" si="62"/>
        <v>0</v>
      </c>
      <c r="N1209" s="503">
        <f t="shared" si="63"/>
        <v>7814.8999999999987</v>
      </c>
      <c r="O1209" s="65">
        <v>7814.8999999999978</v>
      </c>
      <c r="P1209" s="72">
        <f t="shared" si="64"/>
        <v>0</v>
      </c>
      <c r="Q1209" s="107"/>
      <c r="R1209" s="61"/>
      <c r="T1209" s="270"/>
      <c r="U1209" s="61"/>
      <c r="V1209" s="65"/>
      <c r="W1209" s="555"/>
    </row>
    <row r="1210" spans="1:23" ht="15.75">
      <c r="A1210" s="284" t="s">
        <v>3642</v>
      </c>
      <c r="E1210" s="32">
        <f t="shared" si="55"/>
        <v>3099.95</v>
      </c>
      <c r="F1210" s="32">
        <f t="shared" si="56"/>
        <v>2831.45</v>
      </c>
      <c r="G1210" s="32">
        <f t="shared" si="57"/>
        <v>800.69999999999993</v>
      </c>
      <c r="H1210" s="32">
        <f t="shared" si="58"/>
        <v>416.8</v>
      </c>
      <c r="I1210" s="32">
        <f t="shared" si="59"/>
        <v>236.20000000000002</v>
      </c>
      <c r="J1210" s="32">
        <f t="shared" si="60"/>
        <v>216.50000000000003</v>
      </c>
      <c r="K1210" s="32">
        <f t="shared" si="61"/>
        <v>0</v>
      </c>
      <c r="L1210" s="32">
        <f t="shared" si="62"/>
        <v>0</v>
      </c>
      <c r="N1210" s="503">
        <f t="shared" si="63"/>
        <v>7601.5999999999995</v>
      </c>
      <c r="O1210" s="65">
        <v>7601.5999999999995</v>
      </c>
      <c r="P1210" s="72">
        <f t="shared" si="64"/>
        <v>0</v>
      </c>
      <c r="Q1210" s="284"/>
      <c r="R1210" s="61"/>
      <c r="T1210" s="270"/>
      <c r="U1210" s="61"/>
      <c r="V1210" s="65"/>
      <c r="W1210" s="555"/>
    </row>
    <row r="1211" spans="1:23" ht="15.75">
      <c r="A1211" s="284" t="s">
        <v>3643</v>
      </c>
      <c r="E1211" s="32">
        <f t="shared" si="55"/>
        <v>4254.25</v>
      </c>
      <c r="F1211" s="32">
        <f t="shared" si="56"/>
        <v>3595.95</v>
      </c>
      <c r="G1211" s="32">
        <f t="shared" si="57"/>
        <v>696</v>
      </c>
      <c r="H1211" s="32">
        <f t="shared" si="58"/>
        <v>477.5</v>
      </c>
      <c r="I1211" s="32">
        <f t="shared" si="59"/>
        <v>224.29999999999998</v>
      </c>
      <c r="J1211" s="32">
        <f t="shared" si="60"/>
        <v>197</v>
      </c>
      <c r="K1211" s="32">
        <f t="shared" si="61"/>
        <v>0</v>
      </c>
      <c r="L1211" s="32">
        <f t="shared" si="62"/>
        <v>0</v>
      </c>
      <c r="N1211" s="503">
        <f t="shared" si="63"/>
        <v>9445</v>
      </c>
      <c r="O1211" s="65">
        <v>9444.9999999999982</v>
      </c>
      <c r="P1211" s="72">
        <f t="shared" si="64"/>
        <v>0</v>
      </c>
      <c r="Q1211" s="284"/>
      <c r="R1211" s="61"/>
      <c r="T1211" s="270"/>
      <c r="U1211" s="61"/>
      <c r="V1211" s="65"/>
      <c r="W1211" s="555"/>
    </row>
    <row r="1212" spans="1:23" ht="15.75">
      <c r="A1212" s="107" t="s">
        <v>2198</v>
      </c>
      <c r="E1212" s="32">
        <f t="shared" si="55"/>
        <v>1709.5500000000002</v>
      </c>
      <c r="F1212" s="32">
        <f t="shared" si="56"/>
        <v>3138.4500000000003</v>
      </c>
      <c r="G1212" s="32">
        <f t="shared" si="57"/>
        <v>600.29999999999995</v>
      </c>
      <c r="H1212" s="32">
        <f t="shared" si="58"/>
        <v>430.20000000000005</v>
      </c>
      <c r="I1212" s="32">
        <f t="shared" si="59"/>
        <v>99.399999999999991</v>
      </c>
      <c r="J1212" s="32">
        <f t="shared" si="60"/>
        <v>189.3</v>
      </c>
      <c r="K1212" s="32">
        <f t="shared" si="61"/>
        <v>0</v>
      </c>
      <c r="L1212" s="32">
        <f t="shared" si="62"/>
        <v>0</v>
      </c>
      <c r="N1212" s="503">
        <f t="shared" si="63"/>
        <v>6167.2</v>
      </c>
      <c r="O1212" s="65">
        <v>6167.2000000000016</v>
      </c>
      <c r="P1212" s="72">
        <f t="shared" si="64"/>
        <v>0</v>
      </c>
      <c r="Q1212" s="107"/>
      <c r="R1212" s="61"/>
      <c r="T1212" s="270"/>
      <c r="U1212" s="61"/>
      <c r="V1212" s="65"/>
      <c r="W1212" s="555"/>
    </row>
    <row r="1213" spans="1:23" ht="15.75">
      <c r="A1213" s="107" t="s">
        <v>651</v>
      </c>
      <c r="E1213" s="32">
        <f t="shared" si="55"/>
        <v>3588</v>
      </c>
      <c r="F1213" s="32">
        <f t="shared" si="56"/>
        <v>3455.9</v>
      </c>
      <c r="G1213" s="32">
        <f t="shared" si="57"/>
        <v>601.19999999999993</v>
      </c>
      <c r="H1213" s="32">
        <f t="shared" si="58"/>
        <v>502.5</v>
      </c>
      <c r="I1213" s="32">
        <f t="shared" si="59"/>
        <v>143.89999999999998</v>
      </c>
      <c r="J1213" s="32">
        <f t="shared" si="60"/>
        <v>170.3</v>
      </c>
      <c r="K1213" s="32">
        <f t="shared" si="61"/>
        <v>0</v>
      </c>
      <c r="L1213" s="32">
        <f t="shared" si="62"/>
        <v>0</v>
      </c>
      <c r="N1213" s="503">
        <f t="shared" si="63"/>
        <v>8461.7999999999993</v>
      </c>
      <c r="O1213" s="65">
        <v>8461.8000000000011</v>
      </c>
      <c r="P1213" s="72">
        <f t="shared" si="64"/>
        <v>0</v>
      </c>
      <c r="Q1213" s="107"/>
      <c r="R1213" s="61"/>
      <c r="T1213" s="270"/>
      <c r="U1213" s="61"/>
      <c r="V1213" s="65"/>
      <c r="W1213" s="555"/>
    </row>
    <row r="1214" spans="1:23" ht="15.75">
      <c r="A1214" s="107" t="s">
        <v>682</v>
      </c>
      <c r="E1214" s="32">
        <f t="shared" si="55"/>
        <v>2626.5</v>
      </c>
      <c r="F1214" s="32">
        <f t="shared" si="56"/>
        <v>3079.5</v>
      </c>
      <c r="G1214" s="32">
        <f t="shared" si="57"/>
        <v>332.7</v>
      </c>
      <c r="H1214" s="32">
        <f t="shared" si="58"/>
        <v>438.70000000000005</v>
      </c>
      <c r="I1214" s="32">
        <f t="shared" si="59"/>
        <v>164.5</v>
      </c>
      <c r="J1214" s="32">
        <f t="shared" si="60"/>
        <v>195.7</v>
      </c>
      <c r="K1214" s="32">
        <f t="shared" si="61"/>
        <v>0</v>
      </c>
      <c r="L1214" s="32">
        <f t="shared" si="62"/>
        <v>0</v>
      </c>
      <c r="N1214" s="503">
        <f t="shared" si="63"/>
        <v>6837.5999999999995</v>
      </c>
      <c r="O1214" s="65">
        <v>6837.5999999999995</v>
      </c>
      <c r="P1214" s="72">
        <f t="shared" si="64"/>
        <v>0</v>
      </c>
      <c r="Q1214" s="107"/>
      <c r="R1214" s="61"/>
      <c r="T1214" s="270"/>
      <c r="U1214" s="61"/>
      <c r="V1214" s="65"/>
      <c r="W1214" s="555"/>
    </row>
    <row r="1215" spans="1:23" ht="15.75">
      <c r="A1215" s="107" t="s">
        <v>2709</v>
      </c>
      <c r="E1215" s="32">
        <f t="shared" si="55"/>
        <v>3138.55</v>
      </c>
      <c r="F1215" s="32">
        <f t="shared" si="56"/>
        <v>3484.6499999999996</v>
      </c>
      <c r="G1215" s="32">
        <f t="shared" si="57"/>
        <v>647.6</v>
      </c>
      <c r="H1215" s="32">
        <f t="shared" si="58"/>
        <v>393.70000000000005</v>
      </c>
      <c r="I1215" s="32">
        <f t="shared" si="59"/>
        <v>214.8</v>
      </c>
      <c r="J1215" s="32">
        <f t="shared" si="60"/>
        <v>236.4</v>
      </c>
      <c r="K1215" s="32">
        <f t="shared" si="61"/>
        <v>0</v>
      </c>
      <c r="L1215" s="32">
        <f t="shared" si="62"/>
        <v>0</v>
      </c>
      <c r="N1215" s="503">
        <f t="shared" si="63"/>
        <v>8115.7</v>
      </c>
      <c r="O1215" s="65">
        <v>8115.7000000000016</v>
      </c>
      <c r="P1215" s="72">
        <f t="shared" si="64"/>
        <v>0</v>
      </c>
      <c r="Q1215" s="107"/>
      <c r="R1215" s="61"/>
      <c r="T1215" s="270"/>
      <c r="U1215" s="61"/>
      <c r="V1215" s="65"/>
      <c r="W1215" s="555"/>
    </row>
    <row r="1216" spans="1:23" ht="15.75">
      <c r="A1216" s="107" t="s">
        <v>2735</v>
      </c>
      <c r="E1216" s="32">
        <f t="shared" si="55"/>
        <v>4090.7999999999993</v>
      </c>
      <c r="F1216" s="32">
        <f t="shared" si="56"/>
        <v>2763.7999999999997</v>
      </c>
      <c r="G1216" s="32">
        <f t="shared" si="57"/>
        <v>566.4</v>
      </c>
      <c r="H1216" s="32">
        <f t="shared" si="58"/>
        <v>392.29999999999995</v>
      </c>
      <c r="I1216" s="32">
        <f t="shared" si="59"/>
        <v>290.40000000000003</v>
      </c>
      <c r="J1216" s="32">
        <f t="shared" si="60"/>
        <v>215.4</v>
      </c>
      <c r="K1216" s="32">
        <f t="shared" si="61"/>
        <v>0</v>
      </c>
      <c r="L1216" s="32">
        <f t="shared" si="62"/>
        <v>0</v>
      </c>
      <c r="N1216" s="503">
        <f t="shared" si="63"/>
        <v>8319.0999999999985</v>
      </c>
      <c r="O1216" s="65">
        <v>8319.1000000000022</v>
      </c>
      <c r="P1216" s="72">
        <f t="shared" si="64"/>
        <v>0</v>
      </c>
      <c r="Q1216" s="107"/>
      <c r="R1216" s="61"/>
      <c r="T1216" s="270"/>
      <c r="U1216" s="61"/>
      <c r="V1216" s="65"/>
      <c r="W1216" s="555"/>
    </row>
    <row r="1217" spans="1:23" ht="15.75">
      <c r="A1217" s="284" t="s">
        <v>3644</v>
      </c>
      <c r="E1217" s="32">
        <f t="shared" si="55"/>
        <v>4154.8999999999996</v>
      </c>
      <c r="F1217" s="32">
        <f t="shared" si="56"/>
        <v>1353.5</v>
      </c>
      <c r="G1217" s="32">
        <f t="shared" si="57"/>
        <v>469.6</v>
      </c>
      <c r="H1217" s="32">
        <f t="shared" si="58"/>
        <v>301.5</v>
      </c>
      <c r="I1217" s="32">
        <f t="shared" si="59"/>
        <v>156.6</v>
      </c>
      <c r="J1217" s="32">
        <f t="shared" si="60"/>
        <v>93.9</v>
      </c>
      <c r="K1217" s="32">
        <f t="shared" si="61"/>
        <v>0</v>
      </c>
      <c r="L1217" s="32">
        <f t="shared" si="62"/>
        <v>0</v>
      </c>
      <c r="N1217" s="503">
        <f t="shared" si="63"/>
        <v>6530</v>
      </c>
      <c r="O1217" s="65">
        <v>6529.9999999999982</v>
      </c>
      <c r="P1217" s="72">
        <f t="shared" si="64"/>
        <v>0</v>
      </c>
      <c r="Q1217" s="284"/>
      <c r="R1217" s="61"/>
      <c r="T1217" s="270"/>
      <c r="U1217" s="61"/>
      <c r="V1217" s="65"/>
      <c r="W1217" s="555"/>
    </row>
    <row r="1218" spans="1:23" ht="15.75">
      <c r="A1218" s="284" t="s">
        <v>3645</v>
      </c>
      <c r="E1218" s="32">
        <f t="shared" si="55"/>
        <v>3342.6</v>
      </c>
      <c r="F1218" s="32">
        <f t="shared" si="56"/>
        <v>2855.95</v>
      </c>
      <c r="G1218" s="32">
        <f t="shared" si="57"/>
        <v>573.79999999999995</v>
      </c>
      <c r="H1218" s="32">
        <f t="shared" si="58"/>
        <v>456.4</v>
      </c>
      <c r="I1218" s="32">
        <f t="shared" si="59"/>
        <v>250.5</v>
      </c>
      <c r="J1218" s="32">
        <f t="shared" si="60"/>
        <v>291.10000000000002</v>
      </c>
      <c r="K1218" s="32">
        <f t="shared" si="61"/>
        <v>0</v>
      </c>
      <c r="L1218" s="32">
        <f t="shared" si="62"/>
        <v>0</v>
      </c>
      <c r="N1218" s="503">
        <f t="shared" si="63"/>
        <v>7770.3499999999995</v>
      </c>
      <c r="O1218" s="65">
        <v>7770.3499999999995</v>
      </c>
      <c r="P1218" s="72">
        <f t="shared" si="64"/>
        <v>0</v>
      </c>
      <c r="Q1218" s="284"/>
      <c r="R1218" s="61"/>
      <c r="T1218" s="270"/>
      <c r="U1218" s="61"/>
      <c r="V1218" s="65"/>
      <c r="W1218" s="555"/>
    </row>
    <row r="1219" spans="1:23" ht="15.75">
      <c r="A1219" s="107" t="s">
        <v>154</v>
      </c>
      <c r="E1219" s="32">
        <f t="shared" si="55"/>
        <v>2686.1</v>
      </c>
      <c r="F1219" s="32">
        <f t="shared" si="56"/>
        <v>4149.25</v>
      </c>
      <c r="G1219" s="32">
        <f t="shared" si="57"/>
        <v>690</v>
      </c>
      <c r="H1219" s="32">
        <f t="shared" si="58"/>
        <v>522.4</v>
      </c>
      <c r="I1219" s="32">
        <f t="shared" si="59"/>
        <v>215.25</v>
      </c>
      <c r="J1219" s="32">
        <f t="shared" si="60"/>
        <v>171.4</v>
      </c>
      <c r="K1219" s="32">
        <f t="shared" si="61"/>
        <v>0</v>
      </c>
      <c r="L1219" s="32">
        <f t="shared" si="62"/>
        <v>0</v>
      </c>
      <c r="N1219" s="503">
        <f t="shared" si="63"/>
        <v>8434.4</v>
      </c>
      <c r="O1219" s="65">
        <v>8434.3999999999978</v>
      </c>
      <c r="P1219" s="72">
        <f t="shared" si="64"/>
        <v>0</v>
      </c>
      <c r="Q1219" s="107"/>
      <c r="R1219" s="61"/>
      <c r="T1219" s="270"/>
      <c r="U1219" s="61"/>
      <c r="V1219" s="65"/>
      <c r="W1219" s="555"/>
    </row>
    <row r="1220" spans="1:23" ht="15.75">
      <c r="A1220" s="107" t="s">
        <v>2210</v>
      </c>
      <c r="E1220" s="32">
        <f t="shared" si="55"/>
        <v>4073.5</v>
      </c>
      <c r="F1220" s="32">
        <f t="shared" si="56"/>
        <v>2752.4</v>
      </c>
      <c r="G1220" s="32">
        <f t="shared" si="57"/>
        <v>687.8</v>
      </c>
      <c r="H1220" s="32">
        <f t="shared" si="58"/>
        <v>412.3</v>
      </c>
      <c r="I1220" s="32">
        <f t="shared" si="59"/>
        <v>289.35000000000002</v>
      </c>
      <c r="J1220" s="32">
        <f t="shared" si="60"/>
        <v>130</v>
      </c>
      <c r="K1220" s="32">
        <f t="shared" si="61"/>
        <v>0</v>
      </c>
      <c r="L1220" s="32">
        <f t="shared" si="62"/>
        <v>0</v>
      </c>
      <c r="N1220" s="503">
        <f t="shared" si="63"/>
        <v>8345.35</v>
      </c>
      <c r="O1220" s="65">
        <v>8345.3500000000022</v>
      </c>
      <c r="P1220" s="72">
        <f t="shared" si="64"/>
        <v>0</v>
      </c>
      <c r="Q1220" s="107"/>
      <c r="R1220" s="61"/>
      <c r="T1220" s="270"/>
      <c r="U1220" s="61"/>
      <c r="V1220" s="65"/>
      <c r="W1220" s="555"/>
    </row>
    <row r="1221" spans="1:23" ht="15.75">
      <c r="A1221" s="107" t="s">
        <v>669</v>
      </c>
      <c r="E1221" s="32">
        <f t="shared" si="55"/>
        <v>2361.5500000000002</v>
      </c>
      <c r="F1221" s="32">
        <f t="shared" si="56"/>
        <v>2692.1500000000005</v>
      </c>
      <c r="G1221" s="32">
        <f t="shared" si="57"/>
        <v>657.5</v>
      </c>
      <c r="H1221" s="32">
        <f t="shared" si="58"/>
        <v>418.5</v>
      </c>
      <c r="I1221" s="32">
        <f t="shared" si="59"/>
        <v>167</v>
      </c>
      <c r="J1221" s="32">
        <f t="shared" si="60"/>
        <v>192.89999999999998</v>
      </c>
      <c r="K1221" s="32">
        <f t="shared" si="61"/>
        <v>7.8000000000000007</v>
      </c>
      <c r="L1221" s="32">
        <f t="shared" si="62"/>
        <v>0</v>
      </c>
      <c r="N1221" s="503">
        <f t="shared" si="63"/>
        <v>6497.4000000000005</v>
      </c>
      <c r="O1221" s="65">
        <v>6497.4000000000005</v>
      </c>
      <c r="P1221" s="72">
        <f t="shared" si="64"/>
        <v>0</v>
      </c>
      <c r="Q1221" s="107"/>
      <c r="R1221" s="61"/>
      <c r="T1221" s="270"/>
      <c r="U1221" s="61"/>
      <c r="V1221" s="65"/>
      <c r="W1221" s="555"/>
    </row>
    <row r="1222" spans="1:23" ht="15.75">
      <c r="A1222" s="107" t="s">
        <v>2724</v>
      </c>
      <c r="E1222" s="32">
        <f t="shared" si="55"/>
        <v>3471.6499999999996</v>
      </c>
      <c r="F1222" s="32">
        <f t="shared" si="56"/>
        <v>3527</v>
      </c>
      <c r="G1222" s="32">
        <f t="shared" si="57"/>
        <v>755.19999999999993</v>
      </c>
      <c r="H1222" s="32">
        <f t="shared" si="58"/>
        <v>568</v>
      </c>
      <c r="I1222" s="32">
        <f t="shared" si="59"/>
        <v>163.6</v>
      </c>
      <c r="J1222" s="32">
        <f t="shared" si="60"/>
        <v>146.6</v>
      </c>
      <c r="K1222" s="32">
        <f t="shared" si="61"/>
        <v>0</v>
      </c>
      <c r="L1222" s="32">
        <f t="shared" si="62"/>
        <v>0</v>
      </c>
      <c r="N1222" s="503">
        <f t="shared" si="63"/>
        <v>8632.0499999999993</v>
      </c>
      <c r="O1222" s="65">
        <v>8632.0500000000029</v>
      </c>
      <c r="P1222" s="72">
        <f t="shared" si="64"/>
        <v>0</v>
      </c>
      <c r="Q1222" s="107"/>
      <c r="R1222" s="61"/>
      <c r="T1222" s="270"/>
      <c r="U1222" s="61"/>
      <c r="V1222" s="65"/>
      <c r="W1222" s="555"/>
    </row>
    <row r="1223" spans="1:23" ht="15.75">
      <c r="A1223" s="284" t="s">
        <v>142</v>
      </c>
      <c r="E1223" s="32">
        <f t="shared" si="55"/>
        <v>3391.2999999999997</v>
      </c>
      <c r="F1223" s="32">
        <f t="shared" si="56"/>
        <v>3515.9500000000003</v>
      </c>
      <c r="G1223" s="32">
        <f t="shared" si="57"/>
        <v>696</v>
      </c>
      <c r="H1223" s="32">
        <f t="shared" si="58"/>
        <v>499.1</v>
      </c>
      <c r="I1223" s="32">
        <f t="shared" si="59"/>
        <v>133.9</v>
      </c>
      <c r="J1223" s="32">
        <f t="shared" si="60"/>
        <v>143.80000000000001</v>
      </c>
      <c r="K1223" s="32">
        <f t="shared" si="61"/>
        <v>0</v>
      </c>
      <c r="L1223" s="32">
        <f t="shared" si="62"/>
        <v>0</v>
      </c>
      <c r="N1223" s="503">
        <f t="shared" si="63"/>
        <v>8380.0499999999993</v>
      </c>
      <c r="O1223" s="65">
        <v>8380.0500000000011</v>
      </c>
      <c r="P1223" s="72">
        <f t="shared" si="64"/>
        <v>0</v>
      </c>
      <c r="Q1223" s="284"/>
      <c r="R1223" s="61"/>
      <c r="T1223" s="270"/>
      <c r="U1223" s="61"/>
      <c r="V1223" s="65"/>
      <c r="W1223" s="555"/>
    </row>
    <row r="1224" spans="1:23" ht="15.75">
      <c r="A1224" s="106" t="s">
        <v>1349</v>
      </c>
      <c r="E1224" s="32">
        <f t="shared" si="55"/>
        <v>4083.2000000000003</v>
      </c>
      <c r="F1224" s="32">
        <f t="shared" si="56"/>
        <v>3076.7000000000003</v>
      </c>
      <c r="G1224" s="32">
        <f t="shared" si="57"/>
        <v>572.20000000000005</v>
      </c>
      <c r="H1224" s="32">
        <f t="shared" si="58"/>
        <v>542.6</v>
      </c>
      <c r="I1224" s="32">
        <f t="shared" si="59"/>
        <v>240.60000000000002</v>
      </c>
      <c r="J1224" s="32">
        <f t="shared" si="60"/>
        <v>199.79999999999998</v>
      </c>
      <c r="K1224" s="32">
        <f t="shared" si="61"/>
        <v>0</v>
      </c>
      <c r="L1224" s="32">
        <f t="shared" si="62"/>
        <v>0</v>
      </c>
      <c r="N1224" s="503">
        <f t="shared" si="63"/>
        <v>8715.1</v>
      </c>
      <c r="O1224" s="65">
        <v>8715.0999999999985</v>
      </c>
      <c r="P1224" s="72">
        <f t="shared" si="64"/>
        <v>0</v>
      </c>
      <c r="Q1224" s="106"/>
      <c r="R1224" s="61"/>
      <c r="T1224" s="270"/>
      <c r="U1224" s="61"/>
      <c r="V1224" s="65"/>
      <c r="W1224" s="555"/>
    </row>
    <row r="1225" spans="1:23" ht="15.75">
      <c r="A1225" s="107" t="s">
        <v>683</v>
      </c>
      <c r="E1225" s="32">
        <f t="shared" ref="E1225:E1256" si="65">D101</f>
        <v>2417.8999999999996</v>
      </c>
      <c r="F1225" s="32">
        <f t="shared" ref="F1225:F1256" si="66">D241</f>
        <v>3545.5999999999995</v>
      </c>
      <c r="G1225" s="32">
        <f t="shared" ref="G1225:G1256" si="67">D381</f>
        <v>509.89999999999992</v>
      </c>
      <c r="H1225" s="32">
        <f t="shared" ref="H1225:H1256" si="68">D521</f>
        <v>667.3</v>
      </c>
      <c r="I1225" s="32">
        <f t="shared" ref="I1225:I1256" si="69">D661</f>
        <v>133.70000000000002</v>
      </c>
      <c r="J1225" s="32">
        <f t="shared" ref="J1225:J1256" si="70">D801</f>
        <v>146.10000000000002</v>
      </c>
      <c r="K1225" s="32">
        <f t="shared" ref="K1225:K1256" si="71">D941</f>
        <v>0</v>
      </c>
      <c r="L1225" s="32">
        <f t="shared" ref="L1225:L1256" si="72">D1081</f>
        <v>0</v>
      </c>
      <c r="N1225" s="503">
        <f t="shared" ref="N1225:N1256" si="73">SUM(E1225:L1225)</f>
        <v>7420.4999999999991</v>
      </c>
      <c r="O1225" s="65">
        <v>7420.5000000000018</v>
      </c>
      <c r="P1225" s="72">
        <f t="shared" ref="P1225:P1256" si="74">N1225-O1225</f>
        <v>0</v>
      </c>
      <c r="Q1225" s="107"/>
      <c r="R1225" s="61"/>
      <c r="T1225" s="270"/>
      <c r="U1225" s="61"/>
      <c r="V1225" s="65"/>
      <c r="W1225" s="555"/>
    </row>
    <row r="1226" spans="1:23" ht="15.75">
      <c r="A1226" s="107" t="s">
        <v>2725</v>
      </c>
      <c r="E1226" s="32">
        <f t="shared" si="65"/>
        <v>4527.5</v>
      </c>
      <c r="F1226" s="32">
        <f t="shared" si="66"/>
        <v>2661.4</v>
      </c>
      <c r="G1226" s="32">
        <f t="shared" si="67"/>
        <v>965.19999999999993</v>
      </c>
      <c r="H1226" s="32">
        <f t="shared" si="68"/>
        <v>383.20000000000005</v>
      </c>
      <c r="I1226" s="32">
        <f t="shared" si="69"/>
        <v>288.19999999999993</v>
      </c>
      <c r="J1226" s="32">
        <f t="shared" si="70"/>
        <v>139.70000000000002</v>
      </c>
      <c r="K1226" s="32">
        <f t="shared" si="71"/>
        <v>0</v>
      </c>
      <c r="L1226" s="32">
        <f t="shared" si="72"/>
        <v>0</v>
      </c>
      <c r="N1226" s="503">
        <f t="shared" si="73"/>
        <v>8965.2000000000007</v>
      </c>
      <c r="O1226" s="65">
        <v>8965.1999999999989</v>
      </c>
      <c r="P1226" s="72">
        <f t="shared" si="74"/>
        <v>0</v>
      </c>
      <c r="Q1226" s="107"/>
      <c r="R1226" s="61"/>
      <c r="T1226" s="270"/>
      <c r="U1226" s="61"/>
      <c r="V1226" s="65"/>
      <c r="W1226" s="555"/>
    </row>
    <row r="1227" spans="1:23" ht="15.75">
      <c r="A1227" s="284" t="s">
        <v>3646</v>
      </c>
      <c r="E1227" s="32">
        <f t="shared" si="65"/>
        <v>3345.9</v>
      </c>
      <c r="F1227" s="32">
        <f t="shared" si="66"/>
        <v>2080.2000000000003</v>
      </c>
      <c r="G1227" s="32">
        <f t="shared" si="67"/>
        <v>429.5</v>
      </c>
      <c r="H1227" s="32">
        <f t="shared" si="68"/>
        <v>356.6</v>
      </c>
      <c r="I1227" s="32">
        <f t="shared" si="69"/>
        <v>95</v>
      </c>
      <c r="J1227" s="32">
        <f t="shared" si="70"/>
        <v>125.00000000000001</v>
      </c>
      <c r="K1227" s="32">
        <f t="shared" si="71"/>
        <v>22.5</v>
      </c>
      <c r="L1227" s="32">
        <f t="shared" si="72"/>
        <v>0</v>
      </c>
      <c r="N1227" s="503">
        <f t="shared" si="73"/>
        <v>6454.7000000000007</v>
      </c>
      <c r="O1227" s="65">
        <v>6454.6999999999989</v>
      </c>
      <c r="P1227" s="72">
        <f t="shared" si="74"/>
        <v>0</v>
      </c>
      <c r="Q1227" s="284"/>
      <c r="R1227" s="61"/>
      <c r="T1227" s="270"/>
      <c r="U1227" s="61"/>
      <c r="V1227" s="65"/>
      <c r="W1227" s="555"/>
    </row>
    <row r="1228" spans="1:23" ht="15.75">
      <c r="A1228" s="285" t="s">
        <v>1690</v>
      </c>
      <c r="E1228" s="32">
        <f t="shared" si="65"/>
        <v>2786</v>
      </c>
      <c r="F1228" s="32">
        <f t="shared" si="66"/>
        <v>1858.75</v>
      </c>
      <c r="G1228" s="32">
        <f t="shared" si="67"/>
        <v>434.6</v>
      </c>
      <c r="H1228" s="32">
        <f t="shared" si="68"/>
        <v>487.9</v>
      </c>
      <c r="I1228" s="32">
        <f t="shared" si="69"/>
        <v>141.39999999999998</v>
      </c>
      <c r="J1228" s="32">
        <f t="shared" si="70"/>
        <v>47.5</v>
      </c>
      <c r="K1228" s="32">
        <f t="shared" si="71"/>
        <v>0</v>
      </c>
      <c r="L1228" s="32">
        <f t="shared" si="72"/>
        <v>0</v>
      </c>
      <c r="N1228" s="503">
        <f t="shared" si="73"/>
        <v>5756.15</v>
      </c>
      <c r="O1228" s="65">
        <v>5756.15</v>
      </c>
      <c r="P1228" s="72">
        <f t="shared" si="74"/>
        <v>0</v>
      </c>
      <c r="Q1228" s="285"/>
      <c r="R1228" s="61"/>
      <c r="T1228" s="270"/>
      <c r="U1228" s="61"/>
      <c r="V1228" s="65"/>
      <c r="W1228" s="555"/>
    </row>
    <row r="1229" spans="1:23" ht="15.75">
      <c r="A1229" s="107" t="s">
        <v>654</v>
      </c>
      <c r="E1229" s="32">
        <f t="shared" si="65"/>
        <v>3187.5</v>
      </c>
      <c r="F1229" s="32">
        <f t="shared" si="66"/>
        <v>4033.2</v>
      </c>
      <c r="G1229" s="32">
        <f t="shared" si="67"/>
        <v>797.19999999999993</v>
      </c>
      <c r="H1229" s="32">
        <f t="shared" si="68"/>
        <v>447</v>
      </c>
      <c r="I1229" s="32">
        <f t="shared" si="69"/>
        <v>165.2</v>
      </c>
      <c r="J1229" s="32">
        <f t="shared" si="70"/>
        <v>100.5</v>
      </c>
      <c r="K1229" s="32">
        <f t="shared" si="71"/>
        <v>0</v>
      </c>
      <c r="L1229" s="32">
        <f t="shared" si="72"/>
        <v>0</v>
      </c>
      <c r="N1229" s="503">
        <f t="shared" si="73"/>
        <v>8730.6</v>
      </c>
      <c r="O1229" s="65">
        <v>8730.5999999999985</v>
      </c>
      <c r="P1229" s="72">
        <f t="shared" si="74"/>
        <v>0</v>
      </c>
      <c r="Q1229" s="107"/>
      <c r="R1229" s="61"/>
      <c r="T1229" s="270"/>
      <c r="U1229" s="61"/>
      <c r="V1229" s="65"/>
      <c r="W1229" s="555"/>
    </row>
    <row r="1230" spans="1:23" ht="15.75">
      <c r="A1230" s="107" t="s">
        <v>653</v>
      </c>
      <c r="E1230" s="32">
        <f t="shared" si="65"/>
        <v>2743.8</v>
      </c>
      <c r="F1230" s="32">
        <f t="shared" si="66"/>
        <v>4219.3999999999996</v>
      </c>
      <c r="G1230" s="32">
        <f t="shared" si="67"/>
        <v>510.79999999999995</v>
      </c>
      <c r="H1230" s="32">
        <f t="shared" si="68"/>
        <v>563.29999999999995</v>
      </c>
      <c r="I1230" s="32">
        <f t="shared" si="69"/>
        <v>121.3</v>
      </c>
      <c r="J1230" s="32">
        <f t="shared" si="70"/>
        <v>178.6</v>
      </c>
      <c r="K1230" s="32">
        <f t="shared" si="71"/>
        <v>0</v>
      </c>
      <c r="L1230" s="32">
        <f t="shared" si="72"/>
        <v>0</v>
      </c>
      <c r="N1230" s="503">
        <f t="shared" si="73"/>
        <v>8337.2000000000007</v>
      </c>
      <c r="O1230" s="65">
        <v>8337.1999999999971</v>
      </c>
      <c r="P1230" s="72">
        <f t="shared" si="74"/>
        <v>0</v>
      </c>
      <c r="Q1230" s="107"/>
      <c r="R1230" s="61"/>
      <c r="T1230" s="270"/>
      <c r="U1230" s="61"/>
      <c r="V1230" s="65"/>
      <c r="W1230" s="555"/>
    </row>
    <row r="1231" spans="1:23" ht="15.75">
      <c r="A1231" s="285" t="s">
        <v>1753</v>
      </c>
      <c r="E1231" s="32">
        <f t="shared" si="65"/>
        <v>2754.4</v>
      </c>
      <c r="F1231" s="32">
        <f t="shared" si="66"/>
        <v>3469.3500000000004</v>
      </c>
      <c r="G1231" s="32">
        <f t="shared" si="67"/>
        <v>532</v>
      </c>
      <c r="H1231" s="32">
        <f t="shared" si="68"/>
        <v>455.09999999999997</v>
      </c>
      <c r="I1231" s="32">
        <f t="shared" si="69"/>
        <v>120.2</v>
      </c>
      <c r="J1231" s="32">
        <f t="shared" si="70"/>
        <v>157.19999999999999</v>
      </c>
      <c r="K1231" s="32">
        <f t="shared" si="71"/>
        <v>0</v>
      </c>
      <c r="L1231" s="32">
        <f t="shared" si="72"/>
        <v>0</v>
      </c>
      <c r="N1231" s="503">
        <f t="shared" si="73"/>
        <v>7488.25</v>
      </c>
      <c r="O1231" s="65">
        <v>7488.2500000000009</v>
      </c>
      <c r="P1231" s="72">
        <f t="shared" si="74"/>
        <v>0</v>
      </c>
      <c r="Q1231" s="285"/>
      <c r="R1231" s="61"/>
      <c r="T1231" s="270"/>
      <c r="U1231" s="61"/>
      <c r="V1231" s="65"/>
      <c r="W1231" s="555"/>
    </row>
    <row r="1232" spans="1:23" ht="15.75">
      <c r="A1232" s="107" t="s">
        <v>638</v>
      </c>
      <c r="E1232" s="32">
        <f t="shared" si="65"/>
        <v>3151.1</v>
      </c>
      <c r="F1232" s="32">
        <f t="shared" si="66"/>
        <v>3129.7000000000003</v>
      </c>
      <c r="G1232" s="32">
        <f t="shared" si="67"/>
        <v>777.10000000000014</v>
      </c>
      <c r="H1232" s="32">
        <f t="shared" si="68"/>
        <v>408.20000000000005</v>
      </c>
      <c r="I1232" s="32">
        <f t="shared" si="69"/>
        <v>247.09999999999997</v>
      </c>
      <c r="J1232" s="32">
        <f t="shared" si="70"/>
        <v>62.800000000000011</v>
      </c>
      <c r="K1232" s="32">
        <f t="shared" si="71"/>
        <v>0</v>
      </c>
      <c r="L1232" s="32">
        <f t="shared" si="72"/>
        <v>0</v>
      </c>
      <c r="N1232" s="503">
        <f t="shared" si="73"/>
        <v>7776.0000000000009</v>
      </c>
      <c r="O1232" s="65">
        <v>7776.0000000000009</v>
      </c>
      <c r="P1232" s="72">
        <f t="shared" si="74"/>
        <v>0</v>
      </c>
      <c r="Q1232" s="107"/>
      <c r="R1232" s="61"/>
      <c r="T1232" s="270"/>
      <c r="U1232" s="61"/>
      <c r="V1232" s="65"/>
      <c r="W1232" s="555"/>
    </row>
    <row r="1233" spans="1:23" ht="15.75">
      <c r="A1233" s="285" t="s">
        <v>1649</v>
      </c>
      <c r="E1233" s="32">
        <f t="shared" si="65"/>
        <v>2962.3</v>
      </c>
      <c r="F1233" s="32">
        <f t="shared" si="66"/>
        <v>3606.65</v>
      </c>
      <c r="G1233" s="32">
        <f t="shared" si="67"/>
        <v>700.8</v>
      </c>
      <c r="H1233" s="32">
        <f t="shared" si="68"/>
        <v>224.8</v>
      </c>
      <c r="I1233" s="32">
        <f t="shared" si="69"/>
        <v>43.4</v>
      </c>
      <c r="J1233" s="32">
        <f t="shared" si="70"/>
        <v>165.7</v>
      </c>
      <c r="K1233" s="32">
        <f t="shared" si="71"/>
        <v>0</v>
      </c>
      <c r="L1233" s="32">
        <f t="shared" si="72"/>
        <v>0</v>
      </c>
      <c r="N1233" s="503">
        <f t="shared" si="73"/>
        <v>7703.6500000000005</v>
      </c>
      <c r="O1233" s="65">
        <v>7703.6499999999987</v>
      </c>
      <c r="P1233" s="72">
        <f t="shared" si="74"/>
        <v>0</v>
      </c>
      <c r="Q1233" s="285"/>
      <c r="R1233" s="61"/>
      <c r="T1233" s="270"/>
      <c r="U1233" s="61"/>
      <c r="V1233" s="65"/>
      <c r="W1233" s="555"/>
    </row>
    <row r="1234" spans="1:23" ht="15.75">
      <c r="A1234" s="107" t="s">
        <v>2715</v>
      </c>
      <c r="E1234" s="32">
        <f t="shared" si="65"/>
        <v>2693.3999999999996</v>
      </c>
      <c r="F1234" s="32">
        <f t="shared" si="66"/>
        <v>2609.4</v>
      </c>
      <c r="G1234" s="32">
        <f t="shared" si="67"/>
        <v>298.90000000000003</v>
      </c>
      <c r="H1234" s="32">
        <f t="shared" si="68"/>
        <v>438.1</v>
      </c>
      <c r="I1234" s="32">
        <f t="shared" si="69"/>
        <v>144.19999999999999</v>
      </c>
      <c r="J1234" s="32">
        <f t="shared" si="70"/>
        <v>102.2</v>
      </c>
      <c r="K1234" s="32">
        <f t="shared" si="71"/>
        <v>0</v>
      </c>
      <c r="L1234" s="32">
        <f t="shared" si="72"/>
        <v>0</v>
      </c>
      <c r="N1234" s="503">
        <f t="shared" si="73"/>
        <v>6286.1999999999989</v>
      </c>
      <c r="O1234" s="65">
        <v>6286.2000000000016</v>
      </c>
      <c r="P1234" s="72">
        <f t="shared" si="74"/>
        <v>0</v>
      </c>
      <c r="Q1234" s="107"/>
      <c r="R1234" s="61"/>
      <c r="T1234" s="270"/>
      <c r="U1234" s="61"/>
      <c r="V1234" s="65"/>
      <c r="W1234" s="555"/>
    </row>
    <row r="1235" spans="1:23" ht="15.75">
      <c r="A1235" s="107" t="s">
        <v>2833</v>
      </c>
      <c r="E1235" s="32">
        <f t="shared" si="65"/>
        <v>3226</v>
      </c>
      <c r="F1235" s="32">
        <f t="shared" si="66"/>
        <v>2592</v>
      </c>
      <c r="G1235" s="32">
        <f t="shared" si="67"/>
        <v>115.4</v>
      </c>
      <c r="H1235" s="32">
        <f t="shared" si="68"/>
        <v>664.7</v>
      </c>
      <c r="I1235" s="32">
        <f t="shared" si="69"/>
        <v>135.1</v>
      </c>
      <c r="J1235" s="32">
        <f t="shared" si="70"/>
        <v>227</v>
      </c>
      <c r="K1235" s="32">
        <f t="shared" si="71"/>
        <v>0</v>
      </c>
      <c r="L1235" s="32">
        <f t="shared" si="72"/>
        <v>0</v>
      </c>
      <c r="N1235" s="503">
        <f t="shared" si="73"/>
        <v>6960.2</v>
      </c>
      <c r="O1235" s="65">
        <v>6960.2000000000007</v>
      </c>
      <c r="P1235" s="72">
        <f t="shared" si="74"/>
        <v>0</v>
      </c>
      <c r="Q1235" s="107"/>
      <c r="R1235" s="61"/>
      <c r="T1235" s="270"/>
      <c r="U1235" s="61"/>
      <c r="V1235" s="65"/>
      <c r="W1235" s="555"/>
    </row>
    <row r="1236" spans="1:23" ht="15.75">
      <c r="A1236" s="284" t="s">
        <v>3647</v>
      </c>
      <c r="E1236" s="32">
        <f t="shared" si="65"/>
        <v>3561.35</v>
      </c>
      <c r="F1236" s="32">
        <f t="shared" si="66"/>
        <v>2651.95</v>
      </c>
      <c r="G1236" s="32">
        <f t="shared" si="67"/>
        <v>306.40000000000003</v>
      </c>
      <c r="H1236" s="32">
        <f t="shared" si="68"/>
        <v>396.9</v>
      </c>
      <c r="I1236" s="32">
        <f t="shared" si="69"/>
        <v>56.4</v>
      </c>
      <c r="J1236" s="32">
        <f t="shared" si="70"/>
        <v>109.1</v>
      </c>
      <c r="K1236" s="32">
        <f t="shared" si="71"/>
        <v>0</v>
      </c>
      <c r="L1236" s="32">
        <f t="shared" si="72"/>
        <v>0</v>
      </c>
      <c r="N1236" s="503">
        <f t="shared" si="73"/>
        <v>7082.0999999999985</v>
      </c>
      <c r="O1236" s="65">
        <v>7082.1</v>
      </c>
      <c r="P1236" s="72">
        <f t="shared" si="74"/>
        <v>0</v>
      </c>
      <c r="Q1236" s="284"/>
      <c r="R1236" s="61"/>
      <c r="T1236" s="270"/>
      <c r="U1236" s="61"/>
      <c r="V1236" s="65"/>
      <c r="W1236" s="555"/>
    </row>
    <row r="1237" spans="1:23" ht="15.75">
      <c r="A1237" s="284" t="s">
        <v>3648</v>
      </c>
      <c r="E1237" s="32">
        <f t="shared" si="65"/>
        <v>3865.35</v>
      </c>
      <c r="F1237" s="32">
        <f t="shared" si="66"/>
        <v>2785.3500000000004</v>
      </c>
      <c r="G1237" s="32">
        <f t="shared" si="67"/>
        <v>422.70000000000005</v>
      </c>
      <c r="H1237" s="32">
        <f t="shared" si="68"/>
        <v>424.79999999999995</v>
      </c>
      <c r="I1237" s="32">
        <f t="shared" si="69"/>
        <v>102.5</v>
      </c>
      <c r="J1237" s="32">
        <f t="shared" si="70"/>
        <v>233.6</v>
      </c>
      <c r="K1237" s="32">
        <f t="shared" si="71"/>
        <v>0</v>
      </c>
      <c r="L1237" s="32">
        <f t="shared" si="72"/>
        <v>0</v>
      </c>
      <c r="N1237" s="503">
        <f t="shared" si="73"/>
        <v>7834.3000000000011</v>
      </c>
      <c r="O1237" s="65">
        <v>7834.3000000000011</v>
      </c>
      <c r="P1237" s="72">
        <f t="shared" si="74"/>
        <v>0</v>
      </c>
      <c r="Q1237" s="284"/>
      <c r="R1237" s="61"/>
      <c r="T1237" s="270"/>
      <c r="U1237" s="61"/>
      <c r="V1237" s="65"/>
      <c r="W1237" s="555"/>
    </row>
    <row r="1238" spans="1:23" ht="15.75">
      <c r="A1238" s="285" t="s">
        <v>31</v>
      </c>
      <c r="E1238" s="32">
        <f t="shared" si="65"/>
        <v>3184.7</v>
      </c>
      <c r="F1238" s="32">
        <f t="shared" si="66"/>
        <v>4463.1000000000004</v>
      </c>
      <c r="G1238" s="32">
        <f t="shared" si="67"/>
        <v>807.5</v>
      </c>
      <c r="H1238" s="32">
        <f t="shared" si="68"/>
        <v>492.90000000000009</v>
      </c>
      <c r="I1238" s="32">
        <f t="shared" si="69"/>
        <v>56.1</v>
      </c>
      <c r="J1238" s="32">
        <f t="shared" si="70"/>
        <v>134.29999999999998</v>
      </c>
      <c r="K1238" s="32">
        <f t="shared" si="71"/>
        <v>0</v>
      </c>
      <c r="L1238" s="32">
        <f t="shared" si="72"/>
        <v>0</v>
      </c>
      <c r="N1238" s="503">
        <f t="shared" si="73"/>
        <v>9138.5999999999985</v>
      </c>
      <c r="O1238" s="65">
        <v>9138.6000000000022</v>
      </c>
      <c r="P1238" s="72">
        <f t="shared" si="74"/>
        <v>0</v>
      </c>
      <c r="Q1238" s="285"/>
      <c r="R1238" s="61"/>
      <c r="T1238" s="270"/>
      <c r="U1238" s="61"/>
      <c r="V1238" s="65"/>
      <c r="W1238" s="555"/>
    </row>
    <row r="1239" spans="1:23" ht="15.75">
      <c r="A1239" s="107" t="s">
        <v>2719</v>
      </c>
      <c r="E1239" s="32">
        <f t="shared" si="65"/>
        <v>3387</v>
      </c>
      <c r="F1239" s="32">
        <f t="shared" si="66"/>
        <v>3883.8999999999996</v>
      </c>
      <c r="G1239" s="32">
        <f t="shared" si="67"/>
        <v>658.9</v>
      </c>
      <c r="H1239" s="32">
        <f t="shared" si="68"/>
        <v>406.90000000000003</v>
      </c>
      <c r="I1239" s="32">
        <f t="shared" si="69"/>
        <v>282.90000000000003</v>
      </c>
      <c r="J1239" s="32">
        <f t="shared" si="70"/>
        <v>195.79999999999998</v>
      </c>
      <c r="K1239" s="32">
        <f t="shared" si="71"/>
        <v>0</v>
      </c>
      <c r="L1239" s="32">
        <f t="shared" si="72"/>
        <v>0</v>
      </c>
      <c r="N1239" s="503">
        <f t="shared" si="73"/>
        <v>8815.3999999999978</v>
      </c>
      <c r="O1239" s="65">
        <v>8815.4</v>
      </c>
      <c r="P1239" s="72">
        <f t="shared" si="74"/>
        <v>0</v>
      </c>
      <c r="Q1239" s="107"/>
      <c r="R1239" s="61"/>
      <c r="T1239" s="270"/>
      <c r="U1239" s="61"/>
      <c r="V1239" s="65"/>
      <c r="W1239" s="555"/>
    </row>
    <row r="1240" spans="1:23" ht="15.75">
      <c r="A1240" s="107" t="s">
        <v>694</v>
      </c>
      <c r="E1240" s="32">
        <f t="shared" si="65"/>
        <v>2928.0499999999997</v>
      </c>
      <c r="F1240" s="32">
        <f t="shared" si="66"/>
        <v>1695.85</v>
      </c>
      <c r="G1240" s="32">
        <f t="shared" si="67"/>
        <v>1110.8499999999999</v>
      </c>
      <c r="H1240" s="32">
        <f t="shared" si="68"/>
        <v>297.35000000000002</v>
      </c>
      <c r="I1240" s="32">
        <f t="shared" si="69"/>
        <v>400.9</v>
      </c>
      <c r="J1240" s="32">
        <f t="shared" si="70"/>
        <v>99.9</v>
      </c>
      <c r="K1240" s="32">
        <f t="shared" si="71"/>
        <v>0</v>
      </c>
      <c r="L1240" s="32">
        <f t="shared" si="72"/>
        <v>0</v>
      </c>
      <c r="N1240" s="503">
        <f t="shared" si="73"/>
        <v>6532.9</v>
      </c>
      <c r="O1240" s="65">
        <v>6532.9</v>
      </c>
      <c r="P1240" s="72">
        <f t="shared" si="74"/>
        <v>0</v>
      </c>
      <c r="Q1240" s="107"/>
      <c r="R1240" s="61"/>
      <c r="T1240" s="270"/>
      <c r="U1240" s="61"/>
      <c r="V1240" s="65"/>
      <c r="W1240" s="555"/>
    </row>
    <row r="1241" spans="1:23" ht="15.75">
      <c r="A1241" s="284" t="s">
        <v>3649</v>
      </c>
      <c r="E1241" s="32">
        <f t="shared" si="65"/>
        <v>3791.15</v>
      </c>
      <c r="F1241" s="32">
        <f t="shared" si="66"/>
        <v>2923.65</v>
      </c>
      <c r="G1241" s="32">
        <f t="shared" si="67"/>
        <v>597.29999999999995</v>
      </c>
      <c r="H1241" s="32">
        <f t="shared" si="68"/>
        <v>415.1</v>
      </c>
      <c r="I1241" s="32">
        <f t="shared" si="69"/>
        <v>166.4</v>
      </c>
      <c r="J1241" s="32">
        <f t="shared" si="70"/>
        <v>144.19999999999999</v>
      </c>
      <c r="K1241" s="32">
        <f t="shared" si="71"/>
        <v>0</v>
      </c>
      <c r="L1241" s="32">
        <f t="shared" si="72"/>
        <v>0</v>
      </c>
      <c r="N1241" s="503">
        <f t="shared" si="73"/>
        <v>8037.8</v>
      </c>
      <c r="O1241" s="65">
        <v>8037.8000000000011</v>
      </c>
      <c r="P1241" s="72">
        <f t="shared" si="74"/>
        <v>0</v>
      </c>
      <c r="Q1241" s="284"/>
      <c r="R1241" s="61"/>
      <c r="T1241" s="270"/>
      <c r="U1241" s="61"/>
      <c r="V1241" s="65"/>
      <c r="W1241" s="555"/>
    </row>
    <row r="1242" spans="1:23" ht="15.75">
      <c r="A1242" s="107" t="s">
        <v>3689</v>
      </c>
      <c r="E1242" s="32">
        <f t="shared" si="65"/>
        <v>4529.5</v>
      </c>
      <c r="F1242" s="32">
        <f t="shared" si="66"/>
        <v>2385.7000000000003</v>
      </c>
      <c r="G1242" s="32">
        <f t="shared" si="67"/>
        <v>537.69999999999993</v>
      </c>
      <c r="H1242" s="32">
        <f t="shared" si="68"/>
        <v>290.2</v>
      </c>
      <c r="I1242" s="32">
        <f t="shared" si="69"/>
        <v>165.80000000000004</v>
      </c>
      <c r="J1242" s="32">
        <f t="shared" si="70"/>
        <v>210.4</v>
      </c>
      <c r="K1242" s="32">
        <f t="shared" si="71"/>
        <v>0</v>
      </c>
      <c r="L1242" s="32">
        <f t="shared" si="72"/>
        <v>0</v>
      </c>
      <c r="N1242" s="503">
        <f t="shared" si="73"/>
        <v>8119.3</v>
      </c>
      <c r="O1242" s="65">
        <v>8119.3</v>
      </c>
      <c r="P1242" s="72">
        <f t="shared" si="74"/>
        <v>0</v>
      </c>
      <c r="Q1242" s="107"/>
      <c r="R1242" s="61"/>
      <c r="T1242" s="270"/>
      <c r="U1242" s="61"/>
      <c r="V1242" s="65"/>
      <c r="W1242" s="555"/>
    </row>
    <row r="1243" spans="1:23" ht="15.75">
      <c r="A1243" s="107" t="s">
        <v>686</v>
      </c>
      <c r="E1243" s="32">
        <f t="shared" si="65"/>
        <v>3829.25</v>
      </c>
      <c r="F1243" s="32">
        <f t="shared" si="66"/>
        <v>2460.5499999999997</v>
      </c>
      <c r="G1243" s="32">
        <f t="shared" si="67"/>
        <v>568.40000000000009</v>
      </c>
      <c r="H1243" s="32">
        <f t="shared" si="68"/>
        <v>253.90000000000003</v>
      </c>
      <c r="I1243" s="32">
        <f t="shared" si="69"/>
        <v>94</v>
      </c>
      <c r="J1243" s="32">
        <f t="shared" si="70"/>
        <v>113.3</v>
      </c>
      <c r="K1243" s="32">
        <f t="shared" si="71"/>
        <v>0</v>
      </c>
      <c r="L1243" s="32">
        <f t="shared" si="72"/>
        <v>0</v>
      </c>
      <c r="N1243" s="503">
        <f t="shared" si="73"/>
        <v>7319.3999999999987</v>
      </c>
      <c r="O1243" s="65">
        <v>7319.4000000000024</v>
      </c>
      <c r="P1243" s="72">
        <f t="shared" si="74"/>
        <v>0</v>
      </c>
      <c r="Q1243" s="107"/>
      <c r="R1243" s="61"/>
      <c r="T1243" s="270"/>
      <c r="U1243" s="61"/>
      <c r="V1243" s="65"/>
      <c r="W1243" s="555"/>
    </row>
    <row r="1244" spans="1:23" ht="15.75">
      <c r="A1244" s="285" t="s">
        <v>33</v>
      </c>
      <c r="E1244" s="32">
        <f t="shared" si="65"/>
        <v>2829.6000000000004</v>
      </c>
      <c r="F1244" s="32">
        <f t="shared" si="66"/>
        <v>3468.8999999999996</v>
      </c>
      <c r="G1244" s="32">
        <f t="shared" si="67"/>
        <v>729.5</v>
      </c>
      <c r="H1244" s="32">
        <f t="shared" si="68"/>
        <v>472.20000000000005</v>
      </c>
      <c r="I1244" s="32">
        <f t="shared" si="69"/>
        <v>169.20000000000002</v>
      </c>
      <c r="J1244" s="32">
        <f t="shared" si="70"/>
        <v>213.5</v>
      </c>
      <c r="K1244" s="32">
        <f t="shared" si="71"/>
        <v>0</v>
      </c>
      <c r="L1244" s="32">
        <f t="shared" si="72"/>
        <v>0</v>
      </c>
      <c r="N1244" s="503">
        <f t="shared" si="73"/>
        <v>7882.9</v>
      </c>
      <c r="O1244" s="65">
        <v>7882.8999999999987</v>
      </c>
      <c r="P1244" s="72">
        <f t="shared" si="74"/>
        <v>0</v>
      </c>
      <c r="Q1244" s="285"/>
      <c r="R1244" s="61"/>
      <c r="T1244" s="270"/>
      <c r="U1244" s="61"/>
      <c r="V1244" s="65"/>
      <c r="W1244" s="555"/>
    </row>
    <row r="1245" spans="1:23" ht="15.75">
      <c r="A1245" s="285" t="s">
        <v>37</v>
      </c>
      <c r="E1245" s="32">
        <f t="shared" si="65"/>
        <v>3450.8</v>
      </c>
      <c r="F1245" s="32">
        <f t="shared" si="66"/>
        <v>2549</v>
      </c>
      <c r="G1245" s="32">
        <f t="shared" si="67"/>
        <v>525.30000000000007</v>
      </c>
      <c r="H1245" s="32">
        <f t="shared" si="68"/>
        <v>471.79999999999995</v>
      </c>
      <c r="I1245" s="32">
        <f t="shared" si="69"/>
        <v>246.85</v>
      </c>
      <c r="J1245" s="32">
        <f t="shared" si="70"/>
        <v>73.5</v>
      </c>
      <c r="K1245" s="32">
        <f t="shared" si="71"/>
        <v>0</v>
      </c>
      <c r="L1245" s="32">
        <f t="shared" si="72"/>
        <v>0</v>
      </c>
      <c r="N1245" s="503">
        <f t="shared" si="73"/>
        <v>7317.2500000000009</v>
      </c>
      <c r="O1245" s="65">
        <v>7317.2500000000018</v>
      </c>
      <c r="P1245" s="72">
        <f t="shared" si="74"/>
        <v>0</v>
      </c>
      <c r="Q1245" s="285"/>
      <c r="R1245" s="61"/>
      <c r="T1245" s="270"/>
      <c r="U1245" s="61"/>
      <c r="V1245" s="65"/>
      <c r="W1245" s="555"/>
    </row>
    <row r="1246" spans="1:23" ht="15.75">
      <c r="A1246" s="284" t="s">
        <v>143</v>
      </c>
      <c r="E1246" s="32">
        <f t="shared" si="65"/>
        <v>3384.1000000000004</v>
      </c>
      <c r="F1246" s="32">
        <f t="shared" si="66"/>
        <v>2754.2</v>
      </c>
      <c r="G1246" s="32">
        <f t="shared" si="67"/>
        <v>736.50000000000011</v>
      </c>
      <c r="H1246" s="32">
        <f t="shared" si="68"/>
        <v>382.9</v>
      </c>
      <c r="I1246" s="32">
        <f t="shared" si="69"/>
        <v>249.79999999999998</v>
      </c>
      <c r="J1246" s="32">
        <f t="shared" si="70"/>
        <v>124.00000000000001</v>
      </c>
      <c r="K1246" s="32">
        <f t="shared" si="71"/>
        <v>0</v>
      </c>
      <c r="L1246" s="32">
        <f t="shared" si="72"/>
        <v>0</v>
      </c>
      <c r="N1246" s="503">
        <f t="shared" si="73"/>
        <v>7631.5</v>
      </c>
      <c r="O1246" s="65">
        <v>7631.4999999999991</v>
      </c>
      <c r="P1246" s="72">
        <f t="shared" si="74"/>
        <v>0</v>
      </c>
      <c r="Q1246" s="284"/>
      <c r="R1246" s="61"/>
      <c r="T1246" s="270"/>
      <c r="U1246" s="61"/>
      <c r="V1246" s="65"/>
      <c r="W1246" s="555"/>
    </row>
    <row r="1247" spans="1:23" ht="15.75">
      <c r="A1247" s="284" t="s">
        <v>3650</v>
      </c>
      <c r="E1247" s="32">
        <f t="shared" si="65"/>
        <v>3180.7999999999993</v>
      </c>
      <c r="F1247" s="32">
        <f t="shared" si="66"/>
        <v>2461.6999999999998</v>
      </c>
      <c r="G1247" s="32">
        <f t="shared" si="67"/>
        <v>578.9</v>
      </c>
      <c r="H1247" s="32">
        <f t="shared" si="68"/>
        <v>326.89999999999998</v>
      </c>
      <c r="I1247" s="32">
        <f t="shared" si="69"/>
        <v>211.4</v>
      </c>
      <c r="J1247" s="32">
        <f t="shared" si="70"/>
        <v>67.400000000000006</v>
      </c>
      <c r="K1247" s="32">
        <f t="shared" si="71"/>
        <v>0</v>
      </c>
      <c r="L1247" s="32">
        <f t="shared" si="72"/>
        <v>0</v>
      </c>
      <c r="N1247" s="503">
        <f t="shared" si="73"/>
        <v>6827.0999999999976</v>
      </c>
      <c r="O1247" s="65">
        <v>6827.1000000000013</v>
      </c>
      <c r="P1247" s="72">
        <f t="shared" si="74"/>
        <v>0</v>
      </c>
      <c r="Q1247" s="284"/>
      <c r="R1247" s="61"/>
      <c r="T1247" s="270"/>
      <c r="U1247" s="61"/>
      <c r="V1247" s="65"/>
      <c r="W1247" s="555"/>
    </row>
    <row r="1248" spans="1:23" ht="15.75">
      <c r="A1248" s="107" t="s">
        <v>2722</v>
      </c>
      <c r="E1248" s="32">
        <f t="shared" si="65"/>
        <v>2515.4500000000003</v>
      </c>
      <c r="F1248" s="32">
        <f t="shared" si="66"/>
        <v>4107.95</v>
      </c>
      <c r="G1248" s="32">
        <f t="shared" si="67"/>
        <v>447</v>
      </c>
      <c r="H1248" s="32">
        <f t="shared" si="68"/>
        <v>294.10000000000002</v>
      </c>
      <c r="I1248" s="32">
        <f t="shared" si="69"/>
        <v>115.7</v>
      </c>
      <c r="J1248" s="32">
        <f t="shared" si="70"/>
        <v>126.20000000000002</v>
      </c>
      <c r="K1248" s="32">
        <f t="shared" si="71"/>
        <v>0</v>
      </c>
      <c r="L1248" s="32">
        <f t="shared" si="72"/>
        <v>0</v>
      </c>
      <c r="N1248" s="503">
        <f t="shared" si="73"/>
        <v>7606.4</v>
      </c>
      <c r="O1248" s="65">
        <v>7606.3999999999987</v>
      </c>
      <c r="P1248" s="72">
        <f t="shared" si="74"/>
        <v>0</v>
      </c>
      <c r="Q1248" s="107"/>
      <c r="R1248" s="61"/>
      <c r="T1248" s="270"/>
      <c r="U1248" s="61"/>
      <c r="V1248" s="65"/>
      <c r="W1248" s="555"/>
    </row>
    <row r="1249" spans="1:23" ht="15.75">
      <c r="A1249" s="106" t="s">
        <v>1351</v>
      </c>
      <c r="E1249" s="32">
        <f t="shared" si="65"/>
        <v>3909.4</v>
      </c>
      <c r="F1249" s="32">
        <f t="shared" si="66"/>
        <v>3340</v>
      </c>
      <c r="G1249" s="32">
        <f t="shared" si="67"/>
        <v>655.5</v>
      </c>
      <c r="H1249" s="32">
        <f t="shared" si="68"/>
        <v>603.19999999999993</v>
      </c>
      <c r="I1249" s="32">
        <f t="shared" si="69"/>
        <v>236.3</v>
      </c>
      <c r="J1249" s="32">
        <f t="shared" si="70"/>
        <v>167.60000000000002</v>
      </c>
      <c r="K1249" s="32">
        <f t="shared" si="71"/>
        <v>0</v>
      </c>
      <c r="L1249" s="32">
        <f t="shared" si="72"/>
        <v>0</v>
      </c>
      <c r="N1249" s="503">
        <f t="shared" si="73"/>
        <v>8912</v>
      </c>
      <c r="O1249" s="65">
        <v>8912</v>
      </c>
      <c r="P1249" s="72">
        <f t="shared" si="74"/>
        <v>0</v>
      </c>
      <c r="Q1249" s="106"/>
      <c r="R1249" s="61"/>
      <c r="T1249" s="270"/>
      <c r="U1249" s="61"/>
      <c r="V1249" s="65"/>
      <c r="W1249" s="555"/>
    </row>
    <row r="1250" spans="1:23" ht="15.75">
      <c r="A1250" s="107" t="s">
        <v>2723</v>
      </c>
      <c r="E1250" s="32">
        <f t="shared" si="65"/>
        <v>2949.1999999999994</v>
      </c>
      <c r="F1250" s="32">
        <f t="shared" si="66"/>
        <v>4022.3</v>
      </c>
      <c r="G1250" s="32">
        <f t="shared" si="67"/>
        <v>649.4</v>
      </c>
      <c r="H1250" s="32">
        <f t="shared" si="68"/>
        <v>581.20000000000005</v>
      </c>
      <c r="I1250" s="32">
        <f t="shared" si="69"/>
        <v>180.19999999999996</v>
      </c>
      <c r="J1250" s="32">
        <f t="shared" si="70"/>
        <v>153.09999999999997</v>
      </c>
      <c r="K1250" s="32">
        <f t="shared" si="71"/>
        <v>0</v>
      </c>
      <c r="L1250" s="32">
        <f t="shared" si="72"/>
        <v>0</v>
      </c>
      <c r="N1250" s="503">
        <f t="shared" si="73"/>
        <v>8535.4000000000015</v>
      </c>
      <c r="O1250" s="65">
        <v>8535.4000000000015</v>
      </c>
      <c r="P1250" s="72">
        <f t="shared" si="74"/>
        <v>0</v>
      </c>
      <c r="Q1250" s="107"/>
      <c r="R1250" s="61"/>
      <c r="T1250" s="270"/>
      <c r="U1250" s="61"/>
      <c r="V1250" s="65"/>
      <c r="W1250" s="555"/>
    </row>
    <row r="1251" spans="1:23" ht="15.75">
      <c r="A1251" s="284" t="s">
        <v>3651</v>
      </c>
      <c r="E1251" s="32">
        <f t="shared" si="65"/>
        <v>3226.85</v>
      </c>
      <c r="F1251" s="32">
        <f t="shared" si="66"/>
        <v>2119.35</v>
      </c>
      <c r="G1251" s="32">
        <f t="shared" si="67"/>
        <v>871.90000000000009</v>
      </c>
      <c r="H1251" s="32">
        <f t="shared" si="68"/>
        <v>339.70000000000005</v>
      </c>
      <c r="I1251" s="32">
        <f t="shared" si="69"/>
        <v>159</v>
      </c>
      <c r="J1251" s="32">
        <f t="shared" si="70"/>
        <v>111.80000000000001</v>
      </c>
      <c r="K1251" s="32">
        <f t="shared" si="71"/>
        <v>0</v>
      </c>
      <c r="L1251" s="32">
        <f t="shared" si="72"/>
        <v>0</v>
      </c>
      <c r="N1251" s="503">
        <f t="shared" si="73"/>
        <v>6828.6</v>
      </c>
      <c r="O1251" s="65">
        <v>6828.6</v>
      </c>
      <c r="P1251" s="72">
        <f t="shared" si="74"/>
        <v>0</v>
      </c>
      <c r="Q1251" s="284"/>
      <c r="R1251" s="61"/>
      <c r="T1251" s="270"/>
      <c r="U1251" s="61"/>
      <c r="V1251" s="65"/>
      <c r="W1251" s="555"/>
    </row>
    <row r="1252" spans="1:23" ht="15.75">
      <c r="A1252" s="107" t="s">
        <v>2728</v>
      </c>
      <c r="E1252" s="32">
        <f t="shared" si="65"/>
        <v>4304.7</v>
      </c>
      <c r="F1252" s="32">
        <f t="shared" si="66"/>
        <v>2242.5</v>
      </c>
      <c r="G1252" s="32">
        <f t="shared" si="67"/>
        <v>375.1</v>
      </c>
      <c r="H1252" s="32">
        <f t="shared" si="68"/>
        <v>214.3</v>
      </c>
      <c r="I1252" s="32">
        <f t="shared" si="69"/>
        <v>109.3</v>
      </c>
      <c r="J1252" s="32">
        <f t="shared" si="70"/>
        <v>174.79999999999998</v>
      </c>
      <c r="K1252" s="32">
        <f t="shared" si="71"/>
        <v>0</v>
      </c>
      <c r="L1252" s="32">
        <f t="shared" si="72"/>
        <v>0</v>
      </c>
      <c r="N1252" s="503">
        <f t="shared" si="73"/>
        <v>7420.7000000000007</v>
      </c>
      <c r="O1252" s="65">
        <v>7420.7000000000025</v>
      </c>
      <c r="P1252" s="72">
        <f t="shared" si="74"/>
        <v>0</v>
      </c>
      <c r="Q1252" s="107"/>
      <c r="R1252" s="61"/>
      <c r="T1252" s="270"/>
      <c r="U1252" s="61"/>
      <c r="V1252" s="65"/>
      <c r="W1252" s="555"/>
    </row>
    <row r="1253" spans="1:23" ht="15.75">
      <c r="A1253" s="285" t="s">
        <v>1671</v>
      </c>
      <c r="E1253" s="32">
        <f t="shared" si="65"/>
        <v>3032.2499999999995</v>
      </c>
      <c r="F1253" s="32">
        <f t="shared" si="66"/>
        <v>3420.6500000000005</v>
      </c>
      <c r="G1253" s="32">
        <f t="shared" si="67"/>
        <v>837.9</v>
      </c>
      <c r="H1253" s="32">
        <f t="shared" si="68"/>
        <v>294.60000000000002</v>
      </c>
      <c r="I1253" s="32">
        <f t="shared" si="69"/>
        <v>175.5</v>
      </c>
      <c r="J1253" s="32">
        <f t="shared" si="70"/>
        <v>134.6</v>
      </c>
      <c r="K1253" s="32">
        <f t="shared" si="71"/>
        <v>0</v>
      </c>
      <c r="L1253" s="32">
        <f t="shared" si="72"/>
        <v>0</v>
      </c>
      <c r="N1253" s="503">
        <f t="shared" si="73"/>
        <v>7895.5</v>
      </c>
      <c r="O1253" s="65">
        <v>7895.4999999999973</v>
      </c>
      <c r="P1253" s="72">
        <f t="shared" si="74"/>
        <v>0</v>
      </c>
      <c r="Q1253" s="285"/>
      <c r="R1253" s="61"/>
      <c r="T1253" s="270"/>
      <c r="U1253" s="61"/>
      <c r="V1253" s="65"/>
      <c r="W1253" s="555"/>
    </row>
    <row r="1254" spans="1:23" ht="15.75">
      <c r="A1254" s="107" t="s">
        <v>180</v>
      </c>
      <c r="E1254" s="32">
        <f t="shared" si="65"/>
        <v>3581.95</v>
      </c>
      <c r="F1254" s="32">
        <f t="shared" si="66"/>
        <v>3197.9500000000003</v>
      </c>
      <c r="G1254" s="32">
        <f t="shared" si="67"/>
        <v>440.5</v>
      </c>
      <c r="H1254" s="32">
        <f t="shared" si="68"/>
        <v>515.4</v>
      </c>
      <c r="I1254" s="32">
        <f t="shared" si="69"/>
        <v>231.49999999999997</v>
      </c>
      <c r="J1254" s="32">
        <f t="shared" si="70"/>
        <v>336.9</v>
      </c>
      <c r="K1254" s="32">
        <f t="shared" si="71"/>
        <v>0</v>
      </c>
      <c r="L1254" s="32">
        <f t="shared" si="72"/>
        <v>0</v>
      </c>
      <c r="N1254" s="503">
        <f t="shared" si="73"/>
        <v>8304.1999999999989</v>
      </c>
      <c r="O1254" s="65">
        <v>8304.2000000000007</v>
      </c>
      <c r="P1254" s="72">
        <f t="shared" si="74"/>
        <v>0</v>
      </c>
      <c r="Q1254" s="107"/>
      <c r="R1254" s="61"/>
      <c r="T1254" s="270"/>
      <c r="U1254" s="61"/>
      <c r="V1254" s="65"/>
      <c r="W1254" s="555"/>
    </row>
    <row r="1255" spans="1:23" ht="15.75">
      <c r="A1255" s="107" t="s">
        <v>2711</v>
      </c>
      <c r="E1255" s="32">
        <f t="shared" si="65"/>
        <v>4366.8000000000011</v>
      </c>
      <c r="F1255" s="32">
        <f t="shared" si="66"/>
        <v>2895.1999999999994</v>
      </c>
      <c r="G1255" s="32">
        <f t="shared" si="67"/>
        <v>871.6</v>
      </c>
      <c r="H1255" s="32">
        <f t="shared" si="68"/>
        <v>417.1</v>
      </c>
      <c r="I1255" s="32">
        <f t="shared" si="69"/>
        <v>326.3</v>
      </c>
      <c r="J1255" s="32">
        <f t="shared" si="70"/>
        <v>166.4</v>
      </c>
      <c r="K1255" s="32">
        <f t="shared" si="71"/>
        <v>0</v>
      </c>
      <c r="L1255" s="32">
        <f t="shared" si="72"/>
        <v>0</v>
      </c>
      <c r="N1255" s="503">
        <f t="shared" si="73"/>
        <v>9043.4</v>
      </c>
      <c r="O1255" s="65">
        <v>9043.3999999999978</v>
      </c>
      <c r="P1255" s="72">
        <f t="shared" si="74"/>
        <v>0</v>
      </c>
      <c r="Q1255" s="107"/>
      <c r="R1255" s="61"/>
      <c r="T1255" s="270"/>
      <c r="U1255" s="61"/>
      <c r="V1255" s="65"/>
      <c r="W1255" s="555"/>
    </row>
    <row r="1256" spans="1:23" ht="15.75">
      <c r="A1256" s="107" t="s">
        <v>2217</v>
      </c>
      <c r="E1256" s="32">
        <f t="shared" si="65"/>
        <v>3360.2500000000005</v>
      </c>
      <c r="F1256" s="32">
        <f t="shared" si="66"/>
        <v>2203.0500000000002</v>
      </c>
      <c r="G1256" s="32">
        <f t="shared" si="67"/>
        <v>243.4</v>
      </c>
      <c r="H1256" s="32">
        <f t="shared" si="68"/>
        <v>441.1</v>
      </c>
      <c r="I1256" s="32">
        <f t="shared" si="69"/>
        <v>66</v>
      </c>
      <c r="J1256" s="32">
        <f t="shared" si="70"/>
        <v>282.3</v>
      </c>
      <c r="K1256" s="32">
        <f t="shared" si="71"/>
        <v>0</v>
      </c>
      <c r="L1256" s="32">
        <f t="shared" si="72"/>
        <v>0</v>
      </c>
      <c r="N1256" s="503">
        <f t="shared" si="73"/>
        <v>6596.1000000000013</v>
      </c>
      <c r="O1256" s="65">
        <v>6596.1000000000013</v>
      </c>
      <c r="P1256" s="72">
        <f t="shared" si="74"/>
        <v>0</v>
      </c>
      <c r="Q1256" s="107"/>
      <c r="R1256" s="61"/>
      <c r="T1256" s="270"/>
      <c r="U1256" s="61"/>
      <c r="V1256" s="65"/>
      <c r="W1256" s="555"/>
    </row>
    <row r="1257" spans="1:23" ht="15.75">
      <c r="A1257" s="107" t="s">
        <v>2730</v>
      </c>
      <c r="E1257" s="32">
        <f t="shared" ref="E1257:E1288" si="75">D133</f>
        <v>3004.6</v>
      </c>
      <c r="F1257" s="32">
        <f t="shared" ref="F1257:F1288" si="76">D273</f>
        <v>2597.6999999999998</v>
      </c>
      <c r="G1257" s="32">
        <f t="shared" ref="G1257:G1288" si="77">D413</f>
        <v>393.09999999999997</v>
      </c>
      <c r="H1257" s="32">
        <f t="shared" ref="H1257:H1288" si="78">D553</f>
        <v>449.1</v>
      </c>
      <c r="I1257" s="32">
        <f t="shared" ref="I1257:I1288" si="79">D693</f>
        <v>255.99999999999997</v>
      </c>
      <c r="J1257" s="32">
        <f t="shared" ref="J1257:J1288" si="80">D833</f>
        <v>188.00000000000003</v>
      </c>
      <c r="K1257" s="32">
        <f t="shared" ref="K1257:K1288" si="81">D973</f>
        <v>0</v>
      </c>
      <c r="L1257" s="32">
        <f t="shared" ref="L1257:L1288" si="82">D1113</f>
        <v>0</v>
      </c>
      <c r="N1257" s="503">
        <f t="shared" ref="N1257:N1264" si="83">SUM(E1257:L1257)</f>
        <v>6888.5</v>
      </c>
      <c r="O1257" s="65">
        <v>6888.4999999999982</v>
      </c>
      <c r="P1257" s="72">
        <f t="shared" ref="P1257:P1288" si="84">N1257-O1257</f>
        <v>0</v>
      </c>
      <c r="Q1257" s="107"/>
      <c r="R1257" s="61"/>
      <c r="T1257" s="270"/>
      <c r="U1257" s="61"/>
      <c r="V1257" s="65"/>
      <c r="W1257" s="555"/>
    </row>
    <row r="1258" spans="1:23" ht="15.75">
      <c r="A1258" s="107" t="s">
        <v>155</v>
      </c>
      <c r="E1258" s="32">
        <f t="shared" si="75"/>
        <v>3325.5</v>
      </c>
      <c r="F1258" s="32">
        <f t="shared" si="76"/>
        <v>4504.0999999999995</v>
      </c>
      <c r="G1258" s="32">
        <f t="shared" si="77"/>
        <v>499.09999999999997</v>
      </c>
      <c r="H1258" s="32">
        <f t="shared" si="78"/>
        <v>605.94999999999993</v>
      </c>
      <c r="I1258" s="32">
        <f t="shared" si="79"/>
        <v>127.7</v>
      </c>
      <c r="J1258" s="32">
        <f t="shared" si="80"/>
        <v>182.49999999999997</v>
      </c>
      <c r="K1258" s="32">
        <f t="shared" si="81"/>
        <v>0</v>
      </c>
      <c r="L1258" s="32">
        <f t="shared" si="82"/>
        <v>0</v>
      </c>
      <c r="N1258" s="503">
        <f t="shared" si="83"/>
        <v>9244.85</v>
      </c>
      <c r="O1258" s="65">
        <v>9244.8500000000022</v>
      </c>
      <c r="P1258" s="72">
        <f t="shared" si="84"/>
        <v>0</v>
      </c>
      <c r="Q1258" s="107"/>
      <c r="R1258" s="61"/>
      <c r="T1258" s="270"/>
      <c r="U1258" s="61"/>
      <c r="V1258" s="65"/>
      <c r="W1258" s="555"/>
    </row>
    <row r="1259" spans="1:23" ht="15.75">
      <c r="A1259" s="284" t="s">
        <v>3652</v>
      </c>
      <c r="E1259" s="32">
        <f t="shared" si="75"/>
        <v>3024.6000000000004</v>
      </c>
      <c r="F1259" s="32">
        <f t="shared" si="76"/>
        <v>2961.05</v>
      </c>
      <c r="G1259" s="32">
        <f t="shared" si="77"/>
        <v>1026.2</v>
      </c>
      <c r="H1259" s="32">
        <f t="shared" si="78"/>
        <v>454.3</v>
      </c>
      <c r="I1259" s="32">
        <f t="shared" si="79"/>
        <v>213.6</v>
      </c>
      <c r="J1259" s="32">
        <f t="shared" si="80"/>
        <v>157.5</v>
      </c>
      <c r="K1259" s="32">
        <f t="shared" si="81"/>
        <v>0</v>
      </c>
      <c r="L1259" s="32">
        <f t="shared" si="82"/>
        <v>0</v>
      </c>
      <c r="N1259" s="503">
        <f t="shared" si="83"/>
        <v>7837.2500000000009</v>
      </c>
      <c r="O1259" s="65">
        <v>7837.2499999999991</v>
      </c>
      <c r="P1259" s="72">
        <f t="shared" si="84"/>
        <v>0</v>
      </c>
      <c r="Q1259" s="284"/>
      <c r="R1259" s="61"/>
      <c r="T1259" s="270"/>
      <c r="U1259" s="61"/>
      <c r="V1259" s="65"/>
      <c r="W1259" s="555"/>
    </row>
    <row r="1260" spans="1:23" ht="15.75">
      <c r="A1260" s="107" t="s">
        <v>2731</v>
      </c>
      <c r="E1260" s="32">
        <f t="shared" si="75"/>
        <v>3884.35</v>
      </c>
      <c r="F1260" s="32">
        <f t="shared" si="76"/>
        <v>2454.4499999999998</v>
      </c>
      <c r="G1260" s="32">
        <f t="shared" si="77"/>
        <v>746.8</v>
      </c>
      <c r="H1260" s="32">
        <f t="shared" si="78"/>
        <v>354.70000000000005</v>
      </c>
      <c r="I1260" s="32">
        <f t="shared" si="79"/>
        <v>221.1</v>
      </c>
      <c r="J1260" s="32">
        <f t="shared" si="80"/>
        <v>275.60000000000002</v>
      </c>
      <c r="K1260" s="32">
        <f t="shared" si="81"/>
        <v>0</v>
      </c>
      <c r="L1260" s="32">
        <f t="shared" si="82"/>
        <v>0</v>
      </c>
      <c r="N1260" s="503">
        <f t="shared" si="83"/>
        <v>7937</v>
      </c>
      <c r="O1260" s="65">
        <v>7937.0000000000018</v>
      </c>
      <c r="P1260" s="72">
        <f t="shared" si="84"/>
        <v>0</v>
      </c>
      <c r="Q1260" s="107"/>
      <c r="R1260" s="61"/>
      <c r="T1260" s="270"/>
      <c r="U1260" s="61"/>
      <c r="V1260" s="65"/>
      <c r="W1260" s="555"/>
    </row>
    <row r="1261" spans="1:23" ht="15.75">
      <c r="A1261" s="107" t="s">
        <v>2729</v>
      </c>
      <c r="E1261" s="32">
        <f t="shared" si="75"/>
        <v>2924.3999999999996</v>
      </c>
      <c r="F1261" s="32">
        <f t="shared" si="76"/>
        <v>3691.6</v>
      </c>
      <c r="G1261" s="32">
        <f t="shared" si="77"/>
        <v>699.7</v>
      </c>
      <c r="H1261" s="32">
        <f t="shared" si="78"/>
        <v>627</v>
      </c>
      <c r="I1261" s="32">
        <f t="shared" si="79"/>
        <v>259.90000000000003</v>
      </c>
      <c r="J1261" s="32">
        <f t="shared" si="80"/>
        <v>111.80000000000001</v>
      </c>
      <c r="K1261" s="32">
        <f t="shared" si="81"/>
        <v>0</v>
      </c>
      <c r="L1261" s="32">
        <f t="shared" si="82"/>
        <v>0</v>
      </c>
      <c r="N1261" s="503">
        <f t="shared" si="83"/>
        <v>8314.4</v>
      </c>
      <c r="O1261" s="65">
        <v>8314.3999999999978</v>
      </c>
      <c r="P1261" s="72">
        <f t="shared" si="84"/>
        <v>0</v>
      </c>
      <c r="Q1261" s="107"/>
      <c r="R1261" s="61"/>
      <c r="T1261" s="270"/>
      <c r="U1261" s="61"/>
      <c r="V1261" s="65"/>
      <c r="W1261" s="555"/>
    </row>
    <row r="1262" spans="1:23" ht="15.75">
      <c r="A1262" s="107" t="s">
        <v>2710</v>
      </c>
      <c r="E1262" s="32">
        <f t="shared" si="75"/>
        <v>3132.25</v>
      </c>
      <c r="F1262" s="32">
        <f t="shared" si="76"/>
        <v>2740.05</v>
      </c>
      <c r="G1262" s="32">
        <f t="shared" si="77"/>
        <v>736</v>
      </c>
      <c r="H1262" s="32">
        <f t="shared" si="78"/>
        <v>366.69999999999993</v>
      </c>
      <c r="I1262" s="32">
        <f t="shared" si="79"/>
        <v>102.60000000000001</v>
      </c>
      <c r="J1262" s="32">
        <f t="shared" si="80"/>
        <v>154.60000000000002</v>
      </c>
      <c r="K1262" s="32">
        <f t="shared" si="81"/>
        <v>0</v>
      </c>
      <c r="L1262" s="32">
        <f t="shared" si="82"/>
        <v>0</v>
      </c>
      <c r="N1262" s="503">
        <f t="shared" si="83"/>
        <v>7232.2000000000007</v>
      </c>
      <c r="O1262" s="65">
        <v>7232.1999999999989</v>
      </c>
      <c r="P1262" s="72">
        <f t="shared" si="84"/>
        <v>0</v>
      </c>
      <c r="Q1262" s="107"/>
      <c r="R1262" s="61"/>
      <c r="T1262" s="270"/>
      <c r="U1262" s="61"/>
      <c r="V1262" s="65"/>
      <c r="W1262" s="555"/>
    </row>
    <row r="1263" spans="1:23" ht="15.75">
      <c r="A1263" s="107" t="s">
        <v>658</v>
      </c>
      <c r="E1263" s="32">
        <f t="shared" si="75"/>
        <v>3533.2</v>
      </c>
      <c r="F1263" s="32">
        <f t="shared" si="76"/>
        <v>3185.5</v>
      </c>
      <c r="G1263" s="32">
        <f t="shared" si="77"/>
        <v>524.79999999999995</v>
      </c>
      <c r="H1263" s="32">
        <f t="shared" si="78"/>
        <v>518.09999999999991</v>
      </c>
      <c r="I1263" s="32">
        <f t="shared" si="79"/>
        <v>179.6</v>
      </c>
      <c r="J1263" s="32">
        <f t="shared" si="80"/>
        <v>63.4</v>
      </c>
      <c r="K1263" s="32">
        <f t="shared" si="81"/>
        <v>9</v>
      </c>
      <c r="L1263" s="32">
        <f t="shared" si="82"/>
        <v>0</v>
      </c>
      <c r="N1263" s="503">
        <f t="shared" si="83"/>
        <v>8013.6</v>
      </c>
      <c r="O1263" s="65">
        <v>8013.6000000000022</v>
      </c>
      <c r="P1263" s="72">
        <f t="shared" si="84"/>
        <v>0</v>
      </c>
      <c r="Q1263" s="107"/>
      <c r="R1263" s="61"/>
      <c r="T1263" s="270"/>
      <c r="U1263" s="61"/>
      <c r="V1263" s="65"/>
      <c r="W1263" s="555"/>
    </row>
    <row r="1264" spans="1:23" ht="15.75" customHeight="1">
      <c r="A1264" s="285" t="s">
        <v>1655</v>
      </c>
      <c r="E1264" s="32">
        <f t="shared" si="75"/>
        <v>4036.3499999999995</v>
      </c>
      <c r="F1264" s="32">
        <f t="shared" si="76"/>
        <v>3338.45</v>
      </c>
      <c r="G1264" s="32">
        <f t="shared" si="77"/>
        <v>540.29999999999995</v>
      </c>
      <c r="H1264" s="32">
        <f t="shared" si="78"/>
        <v>529.1</v>
      </c>
      <c r="I1264" s="32">
        <f t="shared" si="79"/>
        <v>92.6</v>
      </c>
      <c r="J1264" s="32">
        <f t="shared" si="80"/>
        <v>342.79999999999995</v>
      </c>
      <c r="K1264" s="32">
        <f t="shared" si="81"/>
        <v>0</v>
      </c>
      <c r="L1264" s="32">
        <f t="shared" si="82"/>
        <v>0</v>
      </c>
      <c r="N1264" s="503">
        <f t="shared" si="83"/>
        <v>8879.5999999999985</v>
      </c>
      <c r="O1264" s="65">
        <v>8879.6000000000022</v>
      </c>
      <c r="P1264" s="72">
        <f t="shared" si="84"/>
        <v>0</v>
      </c>
      <c r="Q1264" s="285"/>
      <c r="R1264" s="61"/>
      <c r="T1264" s="270"/>
      <c r="U1264" s="61"/>
      <c r="V1264" s="65"/>
      <c r="W1264" s="555"/>
    </row>
    <row r="1268" spans="1:12" ht="15.75" customHeight="1">
      <c r="C1268" s="466" t="s">
        <v>3983</v>
      </c>
      <c r="D1268" s="467" t="s">
        <v>3984</v>
      </c>
      <c r="E1268" s="468" t="s">
        <v>3985</v>
      </c>
    </row>
    <row r="1269" spans="1:12" ht="15.75" customHeight="1">
      <c r="C1269" s="69"/>
      <c r="D1269" s="71"/>
      <c r="E1269" s="70"/>
    </row>
    <row r="1270" spans="1:12" ht="15">
      <c r="A1270" s="455" t="s">
        <v>1657</v>
      </c>
      <c r="C1270" s="415">
        <v>3</v>
      </c>
      <c r="D1270" s="416">
        <v>2</v>
      </c>
      <c r="E1270" s="417">
        <v>2</v>
      </c>
      <c r="G1270" s="34" t="s">
        <v>3951</v>
      </c>
      <c r="H1270" s="61"/>
      <c r="I1270" s="405">
        <f>C1271+C1302+C1303+C1311+C1348+C1381+C1384+C1404</f>
        <v>19</v>
      </c>
      <c r="J1270" s="406">
        <f>D1271+D1302+D1303+D1311+D1348+D1381+D1384+D1404</f>
        <v>14</v>
      </c>
      <c r="K1270" s="407">
        <f>E1271+E1302+E1303+E1311+E1348+E1381+E1384+E1404</f>
        <v>21</v>
      </c>
      <c r="L1270" s="61" t="s">
        <v>3968</v>
      </c>
    </row>
    <row r="1271" spans="1:12" ht="15">
      <c r="A1271" s="456" t="s">
        <v>1346</v>
      </c>
      <c r="C1271" s="415">
        <v>1</v>
      </c>
      <c r="D1271" s="416">
        <v>0</v>
      </c>
      <c r="E1271" s="417">
        <v>0</v>
      </c>
      <c r="G1271" s="34" t="s">
        <v>2844</v>
      </c>
      <c r="H1271" s="61"/>
      <c r="I1271" s="405">
        <f>C1304+C1318+C1321+C1323+C1338+C1359+C1367+C1401</f>
        <v>15</v>
      </c>
      <c r="J1271" s="406">
        <f>D1304+D1318+D1321+D1323+D1338+D1359+D1367+D1401</f>
        <v>24</v>
      </c>
      <c r="K1271" s="407">
        <f>E1304+E1318+E1321+E1323+E1338+E1359+E1367+E1401</f>
        <v>7</v>
      </c>
      <c r="L1271" s="194" t="s">
        <v>3969</v>
      </c>
    </row>
    <row r="1272" spans="1:12" ht="15">
      <c r="A1272" s="457" t="s">
        <v>3624</v>
      </c>
      <c r="C1272" s="415">
        <v>1</v>
      </c>
      <c r="D1272" s="416">
        <v>3</v>
      </c>
      <c r="E1272" s="417">
        <v>2</v>
      </c>
      <c r="G1272" s="34" t="s">
        <v>3952</v>
      </c>
      <c r="H1272" s="61"/>
      <c r="I1272" s="405">
        <f>C1275+C1279+C1288+C1289+C1333+C1354+C1376+C1391</f>
        <v>13</v>
      </c>
      <c r="J1272" s="406">
        <f>D1275+D1279+D1288+D1289+D1333+D1354+D1376+D1391</f>
        <v>17</v>
      </c>
      <c r="K1272" s="407">
        <f>E1275+E1279+E1288+E1289+E1333+E1354+E1376+E1391</f>
        <v>18</v>
      </c>
      <c r="L1272" s="243" t="s">
        <v>3970</v>
      </c>
    </row>
    <row r="1273" spans="1:12" ht="15">
      <c r="A1273" s="456" t="s">
        <v>1337</v>
      </c>
      <c r="C1273" s="415">
        <v>1</v>
      </c>
      <c r="D1273" s="416">
        <v>0</v>
      </c>
      <c r="E1273" s="417">
        <v>3</v>
      </c>
      <c r="G1273" s="34" t="s">
        <v>2846</v>
      </c>
      <c r="H1273" s="61"/>
      <c r="I1273" s="405">
        <f>C1292+C1307+C1322+C1357+C1368+C1375+C1380+C1382</f>
        <v>16</v>
      </c>
      <c r="J1273" s="406">
        <f>D1292+D1307+D1322+D1357+D1368+D1375+D1380+D1382</f>
        <v>23</v>
      </c>
      <c r="K1273" s="407">
        <f>E1292+E1307+E1322+E1357+E1368+E1375+E1380+E1382</f>
        <v>12</v>
      </c>
      <c r="L1273" s="243" t="s">
        <v>3971</v>
      </c>
    </row>
    <row r="1274" spans="1:12" ht="15">
      <c r="A1274" s="458" t="s">
        <v>2195</v>
      </c>
      <c r="C1274" s="415">
        <v>1</v>
      </c>
      <c r="D1274" s="416">
        <v>4</v>
      </c>
      <c r="E1274" s="417">
        <v>6</v>
      </c>
      <c r="G1274" s="34" t="s">
        <v>3953</v>
      </c>
      <c r="H1274" s="61"/>
      <c r="I1274" s="405">
        <f>C1283+C1287+C1314+C1315+C1316+C1332+C1342+C1363</f>
        <v>15</v>
      </c>
      <c r="J1274" s="406">
        <f>D1283+D1287+D1314+D1315+D1316+D1332+D1342+D1363</f>
        <v>18</v>
      </c>
      <c r="K1274" s="407">
        <f>E1283+E1287+E1314+E1315+E1316+E1332+E1342+E1363</f>
        <v>8</v>
      </c>
      <c r="L1274" s="243" t="s">
        <v>3972</v>
      </c>
    </row>
    <row r="1275" spans="1:12" ht="15">
      <c r="A1275" s="455" t="s">
        <v>1</v>
      </c>
      <c r="C1275" s="415">
        <v>1</v>
      </c>
      <c r="D1275" s="416">
        <v>1</v>
      </c>
      <c r="E1275" s="417">
        <v>0</v>
      </c>
      <c r="G1275" s="34" t="s">
        <v>3954</v>
      </c>
      <c r="H1275" s="411"/>
      <c r="I1275" s="405">
        <f>C1282+C1301+C1326+C1327+C1334+C1361+C1377+C1388</f>
        <v>12</v>
      </c>
      <c r="J1275" s="406">
        <f>D1282+D1301+D1326+D1327+D1334+D1361+D1377+D1388</f>
        <v>12</v>
      </c>
      <c r="K1275" s="407">
        <f>E1282+E1301+E1326+E1327+E1334+E1361+E1377+E1388</f>
        <v>7</v>
      </c>
      <c r="L1275" s="243" t="s">
        <v>3973</v>
      </c>
    </row>
    <row r="1276" spans="1:12" ht="15">
      <c r="A1276" s="455" t="s">
        <v>1656</v>
      </c>
      <c r="C1276" s="415">
        <v>0</v>
      </c>
      <c r="D1276" s="416">
        <v>2</v>
      </c>
      <c r="E1276" s="417">
        <v>1</v>
      </c>
      <c r="G1276" s="34" t="s">
        <v>2845</v>
      </c>
      <c r="H1276" s="61"/>
      <c r="I1276" s="405">
        <f>C1273+C1274+C1276+C1284+C1350+C1351+C1372+C1393</f>
        <v>7</v>
      </c>
      <c r="J1276" s="406">
        <f>D1273+D1274+D1276+D1284+D1350+D1351+D1372+D1393</f>
        <v>13</v>
      </c>
      <c r="K1276" s="407">
        <f>E1273+E1274+E1276+E1284+E1350+E1351+E1372+E1393</f>
        <v>18</v>
      </c>
      <c r="L1276" s="61" t="s">
        <v>3974</v>
      </c>
    </row>
    <row r="1277" spans="1:12" ht="15">
      <c r="A1277" s="455" t="s">
        <v>1664</v>
      </c>
      <c r="C1277" s="415">
        <v>0</v>
      </c>
      <c r="D1277" s="416">
        <v>0</v>
      </c>
      <c r="E1277" s="417">
        <v>0</v>
      </c>
      <c r="G1277" s="34" t="s">
        <v>1360</v>
      </c>
      <c r="H1277" s="61"/>
      <c r="I1277" s="405">
        <f>C1285+C1295+C1317+C1364+C1373+C1385+C1395+C1397</f>
        <v>12</v>
      </c>
      <c r="J1277" s="406">
        <f>D1285+D1295+D1317+D1364+D1373+D1385+D1395+D1397</f>
        <v>6</v>
      </c>
      <c r="K1277" s="407">
        <f>E1285+E1295+E1317+E1364+E1373+E1385+E1395+E1397</f>
        <v>6</v>
      </c>
      <c r="L1277" s="194" t="s">
        <v>3975</v>
      </c>
    </row>
    <row r="1278" spans="1:12" ht="15">
      <c r="A1278" s="457" t="s">
        <v>3625</v>
      </c>
      <c r="C1278" s="415">
        <v>3</v>
      </c>
      <c r="D1278" s="416">
        <v>1</v>
      </c>
      <c r="E1278" s="417">
        <v>2</v>
      </c>
      <c r="G1278" s="34" t="s">
        <v>3955</v>
      </c>
      <c r="H1278" s="61"/>
      <c r="I1278" s="405">
        <f>C1277+C1299+C1306+C1313+C1324+C1345+C1371+C1386</f>
        <v>9</v>
      </c>
      <c r="J1278" s="406">
        <f>D1277+D1299+D1306+D1313+D1324+D1345+D1371+D1386</f>
        <v>10</v>
      </c>
      <c r="K1278" s="407">
        <f>E1277+E1299+E1306+E1313+E1324+E1345+E1371+E1386</f>
        <v>11</v>
      </c>
      <c r="L1278" s="194" t="s">
        <v>3976</v>
      </c>
    </row>
    <row r="1279" spans="1:12" ht="15">
      <c r="A1279" s="458" t="s">
        <v>2718</v>
      </c>
      <c r="C1279" s="415">
        <v>2</v>
      </c>
      <c r="D1279" s="416">
        <v>2</v>
      </c>
      <c r="E1279" s="417">
        <v>4</v>
      </c>
      <c r="G1279" s="34" t="s">
        <v>3956</v>
      </c>
      <c r="H1279" s="61"/>
      <c r="I1279" s="405">
        <f>C1281+C1293+C1328+C1339+C1347+C1366+C1392+C1396</f>
        <v>5</v>
      </c>
      <c r="J1279" s="406">
        <f>D1281+D1293+D1328+D1339+D1347+D1366+D1392+D1396</f>
        <v>12</v>
      </c>
      <c r="K1279" s="407">
        <f>E1281+E1293+E1328+E1339+E1347+E1366+E1392+E1396</f>
        <v>9</v>
      </c>
      <c r="L1279" s="61" t="s">
        <v>3986</v>
      </c>
    </row>
    <row r="1280" spans="1:12" ht="15">
      <c r="A1280" s="458" t="s">
        <v>3626</v>
      </c>
      <c r="C1280" s="415">
        <v>2</v>
      </c>
      <c r="D1280" s="416">
        <v>0</v>
      </c>
      <c r="E1280" s="417">
        <v>1</v>
      </c>
      <c r="G1280" s="34" t="s">
        <v>3957</v>
      </c>
      <c r="H1280" s="61"/>
      <c r="I1280" s="405">
        <f>C1290+C1296+C1300+C1319+C1335+C1341+C1369+C1394</f>
        <v>10</v>
      </c>
      <c r="J1280" s="406">
        <f>D1290+D1296+D1300+D1319+D1335+D1341+D1369+D1394</f>
        <v>12</v>
      </c>
      <c r="K1280" s="407">
        <f>E1290+E1296+E1300+E1319+E1335+E1341+E1369+E1394</f>
        <v>13</v>
      </c>
      <c r="L1280" s="61" t="s">
        <v>3977</v>
      </c>
    </row>
    <row r="1281" spans="1:12" ht="15">
      <c r="A1281" s="456" t="s">
        <v>1342</v>
      </c>
      <c r="C1281" s="415">
        <v>0</v>
      </c>
      <c r="D1281" s="416">
        <v>1</v>
      </c>
      <c r="E1281" s="417">
        <v>0</v>
      </c>
      <c r="G1281" s="34" t="s">
        <v>3958</v>
      </c>
      <c r="H1281" s="61"/>
      <c r="I1281" s="405">
        <f>C1278+C1286+C1297+C1309+C1349+C1365+C1390+C1405</f>
        <v>3</v>
      </c>
      <c r="J1281" s="406">
        <f>D1278+D1286+D1297+D1309+D1349+D1365+D1390+D1405</f>
        <v>3</v>
      </c>
      <c r="K1281" s="407">
        <f>E1278+E1286+E1297+E1309+E1349+E1365+E1390+E1405</f>
        <v>7</v>
      </c>
      <c r="L1281" s="243" t="s">
        <v>3978</v>
      </c>
    </row>
    <row r="1282" spans="1:12" ht="15">
      <c r="A1282" s="458" t="s">
        <v>2849</v>
      </c>
      <c r="C1282" s="415">
        <v>2</v>
      </c>
      <c r="D1282" s="416">
        <v>2</v>
      </c>
      <c r="E1282" s="417">
        <v>0</v>
      </c>
      <c r="G1282" s="34" t="s">
        <v>3959</v>
      </c>
      <c r="H1282" s="61"/>
      <c r="I1282" s="405">
        <f>C1280+C1298+C1308+C1336+C1344+C1360+C1378+C1383</f>
        <v>6</v>
      </c>
      <c r="J1282" s="406">
        <f>D1280+D1298+D1308+D1336+D1344+D1360+D1378+D1383</f>
        <v>9</v>
      </c>
      <c r="K1282" s="407">
        <f>E1280+E1298+E1308+E1336+E1344+E1360+E1378+E1383</f>
        <v>11</v>
      </c>
      <c r="L1282" s="243" t="s">
        <v>3979</v>
      </c>
    </row>
    <row r="1283" spans="1:12" ht="15">
      <c r="A1283" s="458" t="s">
        <v>675</v>
      </c>
      <c r="C1283" s="415">
        <v>1</v>
      </c>
      <c r="D1283" s="416">
        <v>2</v>
      </c>
      <c r="E1283" s="417">
        <v>1</v>
      </c>
      <c r="G1283" s="34" t="s">
        <v>3960</v>
      </c>
      <c r="H1283" s="61"/>
      <c r="I1283" s="405">
        <f>C1270+C1310+C1312+C1330+C1346+C1356+C1387+C1400</f>
        <v>7</v>
      </c>
      <c r="J1283" s="406">
        <f>D1270+D1310+D1312+D1330+D1346+D1356+D1387+D1400</f>
        <v>13</v>
      </c>
      <c r="K1283" s="407">
        <f>E1270+E1310+E1312+E1330+E1346+E1356+E1387+E1400</f>
        <v>11</v>
      </c>
      <c r="L1283" s="61" t="s">
        <v>3980</v>
      </c>
    </row>
    <row r="1284" spans="1:12" ht="15">
      <c r="A1284" s="458" t="s">
        <v>2708</v>
      </c>
      <c r="C1284" s="415">
        <v>0</v>
      </c>
      <c r="D1284" s="416">
        <v>1</v>
      </c>
      <c r="E1284" s="417">
        <v>2</v>
      </c>
      <c r="G1284" s="34" t="s">
        <v>1359</v>
      </c>
      <c r="H1284" s="61"/>
      <c r="I1284" s="405">
        <f>C1291+C1325+C1331+C1340+C1343+C1358+C1362+C1379</f>
        <v>15</v>
      </c>
      <c r="J1284" s="406">
        <f>D1291+D1325+D1331+D1340+D1343+D1358+D1362+D1379</f>
        <v>13</v>
      </c>
      <c r="K1284" s="407">
        <f>E1291+E1325+E1331+E1340+E1343+E1358+E1362+E1379</f>
        <v>11</v>
      </c>
      <c r="L1284" s="61" t="s">
        <v>3981</v>
      </c>
    </row>
    <row r="1285" spans="1:12" ht="15">
      <c r="A1285" s="457" t="s">
        <v>3627</v>
      </c>
      <c r="C1285" s="415">
        <v>2</v>
      </c>
      <c r="D1285" s="416">
        <v>0</v>
      </c>
      <c r="E1285" s="417">
        <v>2</v>
      </c>
      <c r="G1285" s="34" t="s">
        <v>2843</v>
      </c>
      <c r="H1285" s="61"/>
      <c r="I1285" s="405">
        <f>C1294+C1329+C1337+C1355+C1370+C1374+C1398+C1399</f>
        <v>13</v>
      </c>
      <c r="J1285" s="406">
        <f>D1294+D1329+D1337+D1355+D1370+D1374+D1398+D1399</f>
        <v>9</v>
      </c>
      <c r="K1285" s="407">
        <f>E1294+E1329+E1337+E1355+E1370+E1374+E1398+E1399</f>
        <v>15</v>
      </c>
      <c r="L1285" s="61" t="s">
        <v>3987</v>
      </c>
    </row>
    <row r="1286" spans="1:12" ht="15">
      <c r="A1286" s="455" t="s">
        <v>1653</v>
      </c>
      <c r="C1286" s="415">
        <v>0</v>
      </c>
      <c r="D1286" s="416">
        <v>0</v>
      </c>
      <c r="E1286" s="417">
        <v>1</v>
      </c>
      <c r="G1286" s="34" t="s">
        <v>3961</v>
      </c>
      <c r="H1286" s="61"/>
      <c r="I1286" s="405">
        <f>C1272+C1305+C1320+C1352+C1353+C1389+C1402+C1403</f>
        <v>5</v>
      </c>
      <c r="J1286" s="406">
        <f>D1272+D1305+D1320+D1352+D1353+D1389+D1402+D1403</f>
        <v>7</v>
      </c>
      <c r="K1286" s="407">
        <f>E1272+E1305+E1320+E1352+E1353+E1389+E1402+E1403</f>
        <v>9</v>
      </c>
      <c r="L1286" s="61" t="s">
        <v>3982</v>
      </c>
    </row>
    <row r="1287" spans="1:12" ht="15">
      <c r="A1287" s="458" t="s">
        <v>2196</v>
      </c>
      <c r="C1287" s="415">
        <v>4</v>
      </c>
      <c r="D1287" s="416">
        <v>0</v>
      </c>
      <c r="E1287" s="417">
        <v>0</v>
      </c>
    </row>
    <row r="1288" spans="1:12" ht="15">
      <c r="A1288" s="458" t="s">
        <v>153</v>
      </c>
      <c r="C1288" s="415">
        <v>3</v>
      </c>
      <c r="D1288" s="416">
        <v>10</v>
      </c>
      <c r="E1288" s="417">
        <v>4</v>
      </c>
      <c r="I1288" s="395">
        <f>SUM(I1270:I1286)</f>
        <v>182</v>
      </c>
      <c r="J1288" s="395">
        <f>SUM(J1270:J1286)</f>
        <v>215</v>
      </c>
      <c r="K1288" s="395">
        <f>SUM(K1270:K1286)</f>
        <v>194</v>
      </c>
    </row>
    <row r="1289" spans="1:12" ht="15">
      <c r="A1289" s="455" t="s">
        <v>1665</v>
      </c>
      <c r="C1289" s="415">
        <v>4</v>
      </c>
      <c r="D1289" s="416">
        <v>0</v>
      </c>
      <c r="E1289" s="417">
        <v>5</v>
      </c>
      <c r="G1289" s="198"/>
    </row>
    <row r="1290" spans="1:12" ht="15">
      <c r="A1290" s="457" t="s">
        <v>3628</v>
      </c>
      <c r="C1290" s="415">
        <v>1</v>
      </c>
      <c r="D1290" s="416">
        <v>5</v>
      </c>
      <c r="E1290" s="417">
        <v>1</v>
      </c>
    </row>
    <row r="1291" spans="1:12" ht="15">
      <c r="A1291" s="458" t="s">
        <v>2212</v>
      </c>
      <c r="C1291" s="415">
        <v>2</v>
      </c>
      <c r="D1291" s="416">
        <v>1</v>
      </c>
      <c r="E1291" s="417">
        <v>0</v>
      </c>
    </row>
    <row r="1292" spans="1:12" ht="15">
      <c r="A1292" s="457" t="s">
        <v>3629</v>
      </c>
      <c r="C1292" s="415">
        <v>1</v>
      </c>
      <c r="D1292" s="416">
        <v>2</v>
      </c>
      <c r="E1292" s="417">
        <v>2</v>
      </c>
    </row>
    <row r="1293" spans="1:12" ht="15">
      <c r="A1293" s="458" t="s">
        <v>2721</v>
      </c>
      <c r="C1293" s="415">
        <v>3</v>
      </c>
      <c r="D1293" s="416">
        <v>0</v>
      </c>
      <c r="E1293" s="417">
        <v>3</v>
      </c>
    </row>
    <row r="1294" spans="1:12" ht="15">
      <c r="A1294" s="455" t="s">
        <v>1661</v>
      </c>
      <c r="C1294" s="415">
        <v>3</v>
      </c>
      <c r="D1294" s="416">
        <v>2</v>
      </c>
      <c r="E1294" s="417">
        <v>2</v>
      </c>
    </row>
    <row r="1295" spans="1:12" ht="15">
      <c r="A1295" s="455" t="s">
        <v>11</v>
      </c>
      <c r="C1295" s="415">
        <v>0</v>
      </c>
      <c r="D1295" s="416">
        <v>2</v>
      </c>
      <c r="E1295" s="417">
        <v>0</v>
      </c>
    </row>
    <row r="1296" spans="1:12" ht="15">
      <c r="A1296" s="458" t="s">
        <v>2197</v>
      </c>
      <c r="C1296" s="415">
        <v>0</v>
      </c>
      <c r="D1296" s="416">
        <v>3</v>
      </c>
      <c r="E1296" s="417">
        <v>1</v>
      </c>
    </row>
    <row r="1297" spans="1:5" ht="15">
      <c r="A1297" s="455" t="s">
        <v>1666</v>
      </c>
      <c r="C1297" s="415">
        <v>0</v>
      </c>
      <c r="D1297" s="416">
        <v>1</v>
      </c>
      <c r="E1297" s="417">
        <v>0</v>
      </c>
    </row>
    <row r="1298" spans="1:5" ht="15">
      <c r="A1298" s="456" t="s">
        <v>1344</v>
      </c>
      <c r="C1298" s="415">
        <v>1</v>
      </c>
      <c r="D1298" s="416">
        <v>0</v>
      </c>
      <c r="E1298" s="417">
        <v>0</v>
      </c>
    </row>
    <row r="1299" spans="1:5" ht="15">
      <c r="A1299" s="458" t="s">
        <v>633</v>
      </c>
      <c r="C1299" s="415">
        <v>2</v>
      </c>
      <c r="D1299" s="416">
        <v>1</v>
      </c>
      <c r="E1299" s="417">
        <v>1</v>
      </c>
    </row>
    <row r="1300" spans="1:5" ht="15">
      <c r="A1300" s="455" t="s">
        <v>1658</v>
      </c>
      <c r="C1300" s="415">
        <v>1</v>
      </c>
      <c r="D1300" s="416">
        <v>0</v>
      </c>
      <c r="E1300" s="417">
        <v>0</v>
      </c>
    </row>
    <row r="1301" spans="1:5" ht="15">
      <c r="A1301" s="458" t="s">
        <v>2717</v>
      </c>
      <c r="C1301" s="415">
        <v>4</v>
      </c>
      <c r="D1301" s="416">
        <v>1</v>
      </c>
      <c r="E1301" s="417">
        <v>2</v>
      </c>
    </row>
    <row r="1302" spans="1:5" ht="15">
      <c r="A1302" s="457" t="s">
        <v>3630</v>
      </c>
      <c r="C1302" s="415">
        <v>0</v>
      </c>
      <c r="D1302" s="416">
        <v>1</v>
      </c>
      <c r="E1302" s="417">
        <v>3</v>
      </c>
    </row>
    <row r="1303" spans="1:5" ht="15">
      <c r="A1303" s="458" t="s">
        <v>687</v>
      </c>
      <c r="C1303" s="415">
        <v>1</v>
      </c>
      <c r="D1303" s="416">
        <v>2</v>
      </c>
      <c r="E1303" s="417">
        <v>5</v>
      </c>
    </row>
    <row r="1304" spans="1:5" ht="15">
      <c r="A1304" s="458" t="s">
        <v>639</v>
      </c>
      <c r="C1304" s="415">
        <v>1</v>
      </c>
      <c r="D1304" s="416">
        <v>2</v>
      </c>
      <c r="E1304" s="417">
        <v>0</v>
      </c>
    </row>
    <row r="1305" spans="1:5" ht="15">
      <c r="A1305" s="457" t="s">
        <v>3659</v>
      </c>
      <c r="C1305" s="415">
        <v>2</v>
      </c>
      <c r="D1305" s="416">
        <v>0</v>
      </c>
      <c r="E1305" s="417">
        <v>0</v>
      </c>
    </row>
    <row r="1306" spans="1:5" ht="15">
      <c r="A1306" s="455" t="s">
        <v>15</v>
      </c>
      <c r="C1306" s="415">
        <v>0</v>
      </c>
      <c r="D1306" s="416">
        <v>3</v>
      </c>
      <c r="E1306" s="417">
        <v>1</v>
      </c>
    </row>
    <row r="1307" spans="1:5" ht="15">
      <c r="A1307" s="458" t="s">
        <v>2726</v>
      </c>
      <c r="C1307" s="415">
        <v>3</v>
      </c>
      <c r="D1307" s="416">
        <v>9</v>
      </c>
      <c r="E1307" s="417">
        <v>4</v>
      </c>
    </row>
    <row r="1308" spans="1:5" ht="15">
      <c r="A1308" s="457" t="s">
        <v>3631</v>
      </c>
      <c r="C1308" s="415">
        <v>0</v>
      </c>
      <c r="D1308" s="416">
        <v>2</v>
      </c>
      <c r="E1308" s="417">
        <v>0</v>
      </c>
    </row>
    <row r="1309" spans="1:5" ht="15">
      <c r="A1309" s="458" t="s">
        <v>2216</v>
      </c>
      <c r="C1309" s="415">
        <v>0</v>
      </c>
      <c r="D1309" s="416">
        <v>0</v>
      </c>
      <c r="E1309" s="417">
        <v>2</v>
      </c>
    </row>
    <row r="1310" spans="1:5" ht="15">
      <c r="A1310" s="457" t="s">
        <v>3632</v>
      </c>
      <c r="C1310" s="415">
        <v>1</v>
      </c>
      <c r="D1310" s="416">
        <v>3</v>
      </c>
      <c r="E1310" s="417">
        <v>1</v>
      </c>
    </row>
    <row r="1311" spans="1:5" ht="15">
      <c r="A1311" s="455" t="s">
        <v>1654</v>
      </c>
      <c r="C1311" s="415">
        <v>4</v>
      </c>
      <c r="D1311" s="416">
        <v>2</v>
      </c>
      <c r="E1311" s="417">
        <v>5</v>
      </c>
    </row>
    <row r="1312" spans="1:5" ht="15">
      <c r="A1312" s="455" t="s">
        <v>17</v>
      </c>
      <c r="C1312" s="415">
        <v>0</v>
      </c>
      <c r="D1312" s="416">
        <v>1</v>
      </c>
      <c r="E1312" s="417">
        <v>3</v>
      </c>
    </row>
    <row r="1313" spans="1:5" ht="15">
      <c r="A1313" s="457" t="s">
        <v>3633</v>
      </c>
      <c r="C1313" s="415">
        <v>0</v>
      </c>
      <c r="D1313" s="416">
        <v>0</v>
      </c>
      <c r="E1313" s="417">
        <v>1</v>
      </c>
    </row>
    <row r="1314" spans="1:5" ht="15">
      <c r="A1314" s="458" t="s">
        <v>162</v>
      </c>
      <c r="C1314" s="415">
        <v>1</v>
      </c>
      <c r="D1314" s="416">
        <v>1</v>
      </c>
      <c r="E1314" s="417">
        <v>1</v>
      </c>
    </row>
    <row r="1315" spans="1:5" ht="15">
      <c r="A1315" s="458" t="s">
        <v>2201</v>
      </c>
      <c r="C1315" s="415">
        <v>1</v>
      </c>
      <c r="D1315" s="416">
        <v>3</v>
      </c>
      <c r="E1315" s="417">
        <v>1</v>
      </c>
    </row>
    <row r="1316" spans="1:5" ht="15">
      <c r="A1316" s="457" t="s">
        <v>3634</v>
      </c>
      <c r="C1316" s="415">
        <v>0</v>
      </c>
      <c r="D1316" s="416">
        <v>3</v>
      </c>
      <c r="E1316" s="417">
        <v>3</v>
      </c>
    </row>
    <row r="1317" spans="1:5" ht="15">
      <c r="A1317" s="458" t="s">
        <v>2720</v>
      </c>
      <c r="C1317" s="415">
        <v>1</v>
      </c>
      <c r="D1317" s="416">
        <v>0</v>
      </c>
      <c r="E1317" s="417">
        <v>0</v>
      </c>
    </row>
    <row r="1318" spans="1:5" ht="15">
      <c r="A1318" s="458" t="s">
        <v>2220</v>
      </c>
      <c r="C1318" s="415">
        <v>0</v>
      </c>
      <c r="D1318" s="416">
        <v>2</v>
      </c>
      <c r="E1318" s="417">
        <v>0</v>
      </c>
    </row>
    <row r="1319" spans="1:5" ht="15">
      <c r="A1319" s="458" t="s">
        <v>2712</v>
      </c>
      <c r="C1319" s="415">
        <v>1</v>
      </c>
      <c r="D1319" s="416">
        <v>0</v>
      </c>
      <c r="E1319" s="417">
        <v>0</v>
      </c>
    </row>
    <row r="1320" spans="1:5" ht="15">
      <c r="A1320" s="457" t="s">
        <v>3635</v>
      </c>
      <c r="C1320" s="415">
        <v>1</v>
      </c>
      <c r="D1320" s="416">
        <v>0</v>
      </c>
      <c r="E1320" s="417">
        <v>1</v>
      </c>
    </row>
    <row r="1321" spans="1:5" ht="15">
      <c r="A1321" s="458" t="s">
        <v>2200</v>
      </c>
      <c r="C1321" s="415">
        <v>2</v>
      </c>
      <c r="D1321" s="416">
        <v>1</v>
      </c>
      <c r="E1321" s="417">
        <v>1</v>
      </c>
    </row>
    <row r="1322" spans="1:5" ht="15">
      <c r="A1322" s="457" t="s">
        <v>3636</v>
      </c>
      <c r="C1322" s="415">
        <v>2</v>
      </c>
      <c r="D1322" s="416">
        <v>1</v>
      </c>
      <c r="E1322" s="417">
        <v>1</v>
      </c>
    </row>
    <row r="1323" spans="1:5" ht="15">
      <c r="A1323" s="458" t="s">
        <v>2734</v>
      </c>
      <c r="C1323" s="415">
        <v>0</v>
      </c>
      <c r="D1323" s="416">
        <v>5</v>
      </c>
      <c r="E1323" s="417">
        <v>1</v>
      </c>
    </row>
    <row r="1324" spans="1:5" ht="15">
      <c r="A1324" s="458" t="s">
        <v>704</v>
      </c>
      <c r="C1324" s="415">
        <v>3</v>
      </c>
      <c r="D1324" s="416">
        <v>3</v>
      </c>
      <c r="E1324" s="417">
        <v>0</v>
      </c>
    </row>
    <row r="1325" spans="1:5" ht="15">
      <c r="A1325" s="458" t="s">
        <v>2733</v>
      </c>
      <c r="C1325" s="415">
        <v>0</v>
      </c>
      <c r="D1325" s="416">
        <v>3</v>
      </c>
      <c r="E1325" s="417">
        <v>2</v>
      </c>
    </row>
    <row r="1326" spans="1:5" ht="15">
      <c r="A1326" s="455" t="s">
        <v>2325</v>
      </c>
      <c r="C1326" s="415">
        <v>2</v>
      </c>
      <c r="D1326" s="416">
        <v>0</v>
      </c>
      <c r="E1326" s="417">
        <v>1</v>
      </c>
    </row>
    <row r="1327" spans="1:5" ht="15">
      <c r="A1327" s="458" t="s">
        <v>3637</v>
      </c>
      <c r="C1327" s="415">
        <v>2</v>
      </c>
      <c r="D1327" s="416">
        <v>3</v>
      </c>
      <c r="E1327" s="417">
        <v>1</v>
      </c>
    </row>
    <row r="1328" spans="1:5" ht="15">
      <c r="A1328" s="458" t="s">
        <v>2716</v>
      </c>
      <c r="C1328" s="415">
        <v>0</v>
      </c>
      <c r="D1328" s="416">
        <v>3</v>
      </c>
      <c r="E1328" s="417">
        <v>1</v>
      </c>
    </row>
    <row r="1329" spans="1:5" ht="15">
      <c r="A1329" s="458" t="s">
        <v>700</v>
      </c>
      <c r="C1329" s="415">
        <v>5</v>
      </c>
      <c r="D1329" s="416">
        <v>3</v>
      </c>
      <c r="E1329" s="417">
        <v>1</v>
      </c>
    </row>
    <row r="1330" spans="1:5" ht="15">
      <c r="A1330" s="457" t="s">
        <v>21</v>
      </c>
      <c r="C1330" s="415">
        <v>0</v>
      </c>
      <c r="D1330" s="416">
        <v>0</v>
      </c>
      <c r="E1330" s="417">
        <v>2</v>
      </c>
    </row>
    <row r="1331" spans="1:5" ht="15">
      <c r="A1331" s="458" t="s">
        <v>141</v>
      </c>
      <c r="C1331" s="415">
        <v>0</v>
      </c>
      <c r="D1331" s="416">
        <v>0</v>
      </c>
      <c r="E1331" s="417">
        <v>1</v>
      </c>
    </row>
    <row r="1332" spans="1:5" ht="15">
      <c r="A1332" s="458" t="s">
        <v>2193</v>
      </c>
      <c r="C1332" s="415">
        <v>7</v>
      </c>
      <c r="D1332" s="416">
        <v>6</v>
      </c>
      <c r="E1332" s="417">
        <v>1</v>
      </c>
    </row>
    <row r="1333" spans="1:5" ht="15">
      <c r="A1333" s="455" t="s">
        <v>1667</v>
      </c>
      <c r="C1333" s="415">
        <v>1</v>
      </c>
      <c r="D1333" s="416">
        <v>0</v>
      </c>
      <c r="E1333" s="417">
        <v>1</v>
      </c>
    </row>
    <row r="1334" spans="1:5" ht="15">
      <c r="A1334" s="457" t="s">
        <v>3638</v>
      </c>
      <c r="C1334" s="415">
        <v>0</v>
      </c>
      <c r="D1334" s="416">
        <v>1</v>
      </c>
      <c r="E1334" s="417">
        <v>1</v>
      </c>
    </row>
    <row r="1335" spans="1:5" ht="15">
      <c r="A1335" s="458" t="s">
        <v>2727</v>
      </c>
      <c r="C1335" s="415">
        <v>3</v>
      </c>
      <c r="D1335" s="416">
        <v>1</v>
      </c>
      <c r="E1335" s="417">
        <v>4</v>
      </c>
    </row>
    <row r="1336" spans="1:5" ht="15">
      <c r="A1336" s="458" t="s">
        <v>2203</v>
      </c>
      <c r="C1336" s="415">
        <v>1</v>
      </c>
      <c r="D1336" s="416">
        <v>1</v>
      </c>
      <c r="E1336" s="417">
        <v>4</v>
      </c>
    </row>
    <row r="1337" spans="1:5" ht="15">
      <c r="A1337" s="455" t="s">
        <v>1668</v>
      </c>
      <c r="C1337" s="415">
        <v>2</v>
      </c>
      <c r="D1337" s="416">
        <v>1</v>
      </c>
      <c r="E1337" s="417">
        <v>3</v>
      </c>
    </row>
    <row r="1338" spans="1:5" ht="15">
      <c r="A1338" s="457" t="s">
        <v>3639</v>
      </c>
      <c r="C1338" s="415">
        <v>1</v>
      </c>
      <c r="D1338" s="416">
        <v>3</v>
      </c>
      <c r="E1338" s="417">
        <v>0</v>
      </c>
    </row>
    <row r="1339" spans="1:5" ht="15">
      <c r="A1339" s="457" t="s">
        <v>3640</v>
      </c>
      <c r="C1339" s="415">
        <v>1</v>
      </c>
      <c r="D1339" s="416">
        <v>5</v>
      </c>
      <c r="E1339" s="417">
        <v>1</v>
      </c>
    </row>
    <row r="1340" spans="1:5" ht="15">
      <c r="A1340" s="458" t="s">
        <v>667</v>
      </c>
      <c r="C1340" s="415">
        <v>0</v>
      </c>
      <c r="D1340" s="416">
        <v>0</v>
      </c>
      <c r="E1340" s="417">
        <v>0</v>
      </c>
    </row>
    <row r="1341" spans="1:5" ht="15">
      <c r="A1341" s="458" t="s">
        <v>2202</v>
      </c>
      <c r="C1341" s="415">
        <v>4</v>
      </c>
      <c r="D1341" s="416">
        <v>1</v>
      </c>
      <c r="E1341" s="417">
        <v>1</v>
      </c>
    </row>
    <row r="1342" spans="1:5" ht="15">
      <c r="A1342" s="458" t="s">
        <v>2209</v>
      </c>
      <c r="C1342" s="415">
        <v>0</v>
      </c>
      <c r="D1342" s="416">
        <v>3</v>
      </c>
      <c r="E1342" s="417">
        <v>1</v>
      </c>
    </row>
    <row r="1343" spans="1:5" ht="15">
      <c r="A1343" s="458" t="s">
        <v>668</v>
      </c>
      <c r="C1343" s="415">
        <v>8</v>
      </c>
      <c r="D1343" s="416">
        <v>4</v>
      </c>
      <c r="E1343" s="417">
        <v>3</v>
      </c>
    </row>
    <row r="1344" spans="1:5" ht="15">
      <c r="A1344" s="458" t="s">
        <v>3641</v>
      </c>
      <c r="C1344" s="415">
        <v>0</v>
      </c>
      <c r="D1344" s="416">
        <v>2</v>
      </c>
      <c r="E1344" s="417">
        <v>2</v>
      </c>
    </row>
    <row r="1345" spans="1:5" ht="15">
      <c r="A1345" s="455" t="s">
        <v>23</v>
      </c>
      <c r="C1345" s="415">
        <v>2</v>
      </c>
      <c r="D1345" s="416">
        <v>0</v>
      </c>
      <c r="E1345" s="417">
        <v>6</v>
      </c>
    </row>
    <row r="1346" spans="1:5" ht="15">
      <c r="A1346" s="455" t="s">
        <v>25</v>
      </c>
      <c r="C1346" s="415">
        <v>0</v>
      </c>
      <c r="D1346" s="416">
        <v>1</v>
      </c>
      <c r="E1346" s="417">
        <v>0</v>
      </c>
    </row>
    <row r="1347" spans="1:5" ht="15">
      <c r="A1347" s="458" t="s">
        <v>2713</v>
      </c>
      <c r="C1347" s="415">
        <v>1</v>
      </c>
      <c r="D1347" s="416">
        <v>0</v>
      </c>
      <c r="E1347" s="417">
        <v>2</v>
      </c>
    </row>
    <row r="1348" spans="1:5" ht="15">
      <c r="A1348" s="456" t="s">
        <v>1343</v>
      </c>
      <c r="C1348" s="415">
        <v>7</v>
      </c>
      <c r="D1348" s="416">
        <v>3</v>
      </c>
      <c r="E1348" s="417">
        <v>2</v>
      </c>
    </row>
    <row r="1349" spans="1:5" ht="15">
      <c r="A1349" s="456" t="s">
        <v>1345</v>
      </c>
      <c r="C1349" s="415">
        <v>0</v>
      </c>
      <c r="D1349" s="416">
        <v>0</v>
      </c>
      <c r="E1349" s="417">
        <v>0</v>
      </c>
    </row>
    <row r="1350" spans="1:5" ht="15">
      <c r="A1350" s="458" t="s">
        <v>2714</v>
      </c>
      <c r="C1350" s="415">
        <v>1</v>
      </c>
      <c r="D1350" s="416">
        <v>0</v>
      </c>
      <c r="E1350" s="417">
        <v>1</v>
      </c>
    </row>
    <row r="1351" spans="1:5" ht="15">
      <c r="A1351" s="457" t="s">
        <v>3642</v>
      </c>
      <c r="C1351" s="415">
        <v>1</v>
      </c>
      <c r="D1351" s="416">
        <v>1</v>
      </c>
      <c r="E1351" s="417">
        <v>3</v>
      </c>
    </row>
    <row r="1352" spans="1:5" ht="15">
      <c r="A1352" s="457" t="s">
        <v>3643</v>
      </c>
      <c r="C1352" s="415">
        <v>0</v>
      </c>
      <c r="D1352" s="416">
        <v>0</v>
      </c>
      <c r="E1352" s="417">
        <v>3</v>
      </c>
    </row>
    <row r="1353" spans="1:5" ht="15">
      <c r="A1353" s="458" t="s">
        <v>2198</v>
      </c>
      <c r="C1353" s="415">
        <v>1</v>
      </c>
      <c r="D1353" s="416">
        <v>3</v>
      </c>
      <c r="E1353" s="417">
        <v>2</v>
      </c>
    </row>
    <row r="1354" spans="1:5" ht="15">
      <c r="A1354" s="458" t="s">
        <v>651</v>
      </c>
      <c r="C1354" s="415">
        <v>0</v>
      </c>
      <c r="D1354" s="416">
        <v>0</v>
      </c>
      <c r="E1354" s="417">
        <v>0</v>
      </c>
    </row>
    <row r="1355" spans="1:5" ht="15">
      <c r="A1355" s="458" t="s">
        <v>682</v>
      </c>
      <c r="C1355" s="415">
        <v>1</v>
      </c>
      <c r="D1355" s="416">
        <v>0</v>
      </c>
      <c r="E1355" s="417">
        <v>2</v>
      </c>
    </row>
    <row r="1356" spans="1:5" ht="15">
      <c r="A1356" s="458" t="s">
        <v>2709</v>
      </c>
      <c r="C1356" s="415">
        <v>1</v>
      </c>
      <c r="D1356" s="416">
        <v>0</v>
      </c>
      <c r="E1356" s="417">
        <v>0</v>
      </c>
    </row>
    <row r="1357" spans="1:5" ht="15">
      <c r="A1357" s="458" t="s">
        <v>2735</v>
      </c>
      <c r="C1357" s="415">
        <v>2</v>
      </c>
      <c r="D1357" s="416">
        <v>8</v>
      </c>
      <c r="E1357" s="417">
        <v>1</v>
      </c>
    </row>
    <row r="1358" spans="1:5" ht="15">
      <c r="A1358" s="457" t="s">
        <v>3644</v>
      </c>
      <c r="C1358" s="415">
        <v>1</v>
      </c>
      <c r="D1358" s="416">
        <v>2</v>
      </c>
      <c r="E1358" s="417">
        <v>0</v>
      </c>
    </row>
    <row r="1359" spans="1:5" ht="15">
      <c r="A1359" s="457" t="s">
        <v>3645</v>
      </c>
      <c r="C1359" s="415">
        <v>3</v>
      </c>
      <c r="D1359" s="416">
        <v>5</v>
      </c>
      <c r="E1359" s="417">
        <v>4</v>
      </c>
    </row>
    <row r="1360" spans="1:5" ht="15">
      <c r="A1360" s="458" t="s">
        <v>154</v>
      </c>
      <c r="C1360" s="415">
        <v>1</v>
      </c>
      <c r="D1360" s="416">
        <v>0</v>
      </c>
      <c r="E1360" s="417">
        <v>1</v>
      </c>
    </row>
    <row r="1361" spans="1:5" ht="15">
      <c r="A1361" s="458" t="s">
        <v>2210</v>
      </c>
      <c r="C1361" s="415">
        <v>0</v>
      </c>
      <c r="D1361" s="416">
        <v>3</v>
      </c>
      <c r="E1361" s="417">
        <v>1</v>
      </c>
    </row>
    <row r="1362" spans="1:5" ht="15">
      <c r="A1362" s="458" t="s">
        <v>669</v>
      </c>
      <c r="C1362" s="415">
        <v>1</v>
      </c>
      <c r="D1362" s="416">
        <v>0</v>
      </c>
      <c r="E1362" s="417">
        <v>3</v>
      </c>
    </row>
    <row r="1363" spans="1:5" ht="15">
      <c r="A1363" s="458" t="s">
        <v>2724</v>
      </c>
      <c r="C1363" s="415">
        <v>1</v>
      </c>
      <c r="D1363" s="416">
        <v>0</v>
      </c>
      <c r="E1363" s="417">
        <v>0</v>
      </c>
    </row>
    <row r="1364" spans="1:5" ht="15">
      <c r="A1364" s="457" t="s">
        <v>142</v>
      </c>
      <c r="C1364" s="415">
        <v>0</v>
      </c>
      <c r="D1364" s="416">
        <v>0</v>
      </c>
      <c r="E1364" s="417">
        <v>0</v>
      </c>
    </row>
    <row r="1365" spans="1:5" ht="15">
      <c r="A1365" s="456" t="s">
        <v>1349</v>
      </c>
      <c r="C1365" s="415">
        <v>0</v>
      </c>
      <c r="D1365" s="416">
        <v>0</v>
      </c>
      <c r="E1365" s="417">
        <v>0</v>
      </c>
    </row>
    <row r="1366" spans="1:5" ht="15">
      <c r="A1366" s="458" t="s">
        <v>683</v>
      </c>
      <c r="C1366" s="415">
        <v>0</v>
      </c>
      <c r="D1366" s="416">
        <v>0</v>
      </c>
      <c r="E1366" s="417">
        <v>2</v>
      </c>
    </row>
    <row r="1367" spans="1:5" ht="15">
      <c r="A1367" s="458" t="s">
        <v>2725</v>
      </c>
      <c r="C1367" s="415">
        <v>2</v>
      </c>
      <c r="D1367" s="416">
        <v>1</v>
      </c>
      <c r="E1367" s="417">
        <v>0</v>
      </c>
    </row>
    <row r="1368" spans="1:5" ht="15">
      <c r="A1368" s="457" t="s">
        <v>3646</v>
      </c>
      <c r="C1368" s="415">
        <v>2</v>
      </c>
      <c r="D1368" s="416">
        <v>1</v>
      </c>
      <c r="E1368" s="417">
        <v>0</v>
      </c>
    </row>
    <row r="1369" spans="1:5" ht="15">
      <c r="A1369" s="455" t="s">
        <v>1690</v>
      </c>
      <c r="C1369" s="415">
        <v>0</v>
      </c>
      <c r="D1369" s="416">
        <v>1</v>
      </c>
      <c r="E1369" s="417">
        <v>2</v>
      </c>
    </row>
    <row r="1370" spans="1:5" ht="15">
      <c r="A1370" s="458" t="s">
        <v>654</v>
      </c>
      <c r="C1370" s="415">
        <v>0</v>
      </c>
      <c r="D1370" s="416">
        <v>3</v>
      </c>
      <c r="E1370" s="417">
        <v>2</v>
      </c>
    </row>
    <row r="1371" spans="1:5" ht="15">
      <c r="A1371" s="458" t="s">
        <v>653</v>
      </c>
      <c r="C1371" s="415">
        <v>2</v>
      </c>
      <c r="D1371" s="416">
        <v>3</v>
      </c>
      <c r="E1371" s="417">
        <v>1</v>
      </c>
    </row>
    <row r="1372" spans="1:5" ht="15">
      <c r="A1372" s="455" t="s">
        <v>1753</v>
      </c>
      <c r="C1372" s="415">
        <v>0</v>
      </c>
      <c r="D1372" s="416">
        <v>2</v>
      </c>
      <c r="E1372" s="417">
        <v>0</v>
      </c>
    </row>
    <row r="1373" spans="1:5" ht="15">
      <c r="A1373" s="458" t="s">
        <v>638</v>
      </c>
      <c r="C1373" s="415">
        <v>4</v>
      </c>
      <c r="D1373" s="416">
        <v>0</v>
      </c>
      <c r="E1373" s="417">
        <v>0</v>
      </c>
    </row>
    <row r="1374" spans="1:5" ht="15">
      <c r="A1374" s="455" t="s">
        <v>1649</v>
      </c>
      <c r="C1374" s="415">
        <v>2</v>
      </c>
      <c r="D1374" s="416">
        <v>0</v>
      </c>
      <c r="E1374" s="417">
        <v>1</v>
      </c>
    </row>
    <row r="1375" spans="1:5" ht="15">
      <c r="A1375" s="458" t="s">
        <v>2715</v>
      </c>
      <c r="C1375" s="415">
        <v>0</v>
      </c>
      <c r="D1375" s="416">
        <v>1</v>
      </c>
      <c r="E1375" s="417">
        <v>0</v>
      </c>
    </row>
    <row r="1376" spans="1:5" ht="15">
      <c r="A1376" s="458" t="s">
        <v>2833</v>
      </c>
      <c r="C1376" s="415">
        <v>1</v>
      </c>
      <c r="D1376" s="416">
        <v>2</v>
      </c>
      <c r="E1376" s="417">
        <v>2</v>
      </c>
    </row>
    <row r="1377" spans="1:5" ht="15">
      <c r="A1377" s="457" t="s">
        <v>3647</v>
      </c>
      <c r="C1377" s="415">
        <v>1</v>
      </c>
      <c r="D1377" s="416">
        <v>2</v>
      </c>
      <c r="E1377" s="417">
        <v>0</v>
      </c>
    </row>
    <row r="1378" spans="1:5" ht="15">
      <c r="A1378" s="457" t="s">
        <v>3648</v>
      </c>
      <c r="C1378" s="415">
        <v>0</v>
      </c>
      <c r="D1378" s="416">
        <v>2</v>
      </c>
      <c r="E1378" s="417">
        <v>1</v>
      </c>
    </row>
    <row r="1379" spans="1:5" ht="15">
      <c r="A1379" s="455" t="s">
        <v>31</v>
      </c>
      <c r="C1379" s="415">
        <v>3</v>
      </c>
      <c r="D1379" s="416">
        <v>3</v>
      </c>
      <c r="E1379" s="417">
        <v>2</v>
      </c>
    </row>
    <row r="1380" spans="1:5" ht="15">
      <c r="A1380" s="458" t="s">
        <v>2719</v>
      </c>
      <c r="C1380" s="415">
        <v>1</v>
      </c>
      <c r="D1380" s="416">
        <v>0</v>
      </c>
      <c r="E1380" s="417">
        <v>3</v>
      </c>
    </row>
    <row r="1381" spans="1:5" ht="15">
      <c r="A1381" s="458" t="s">
        <v>694</v>
      </c>
      <c r="C1381" s="415">
        <v>5</v>
      </c>
      <c r="D1381" s="416">
        <v>5</v>
      </c>
      <c r="E1381" s="417">
        <v>5</v>
      </c>
    </row>
    <row r="1382" spans="1:5" ht="15">
      <c r="A1382" s="457" t="s">
        <v>3649</v>
      </c>
      <c r="C1382" s="415">
        <v>5</v>
      </c>
      <c r="D1382" s="416">
        <v>1</v>
      </c>
      <c r="E1382" s="417">
        <v>1</v>
      </c>
    </row>
    <row r="1383" spans="1:5" ht="15">
      <c r="A1383" s="458" t="s">
        <v>3689</v>
      </c>
      <c r="C1383" s="415">
        <v>1</v>
      </c>
      <c r="D1383" s="416">
        <v>2</v>
      </c>
      <c r="E1383" s="417">
        <v>2</v>
      </c>
    </row>
    <row r="1384" spans="1:5" ht="15">
      <c r="A1384" s="458" t="s">
        <v>686</v>
      </c>
      <c r="C1384" s="415">
        <v>0</v>
      </c>
      <c r="D1384" s="416">
        <v>0</v>
      </c>
      <c r="E1384" s="417">
        <v>0</v>
      </c>
    </row>
    <row r="1385" spans="1:5" ht="15">
      <c r="A1385" s="455" t="s">
        <v>33</v>
      </c>
      <c r="C1385" s="415">
        <v>0</v>
      </c>
      <c r="D1385" s="416">
        <v>0</v>
      </c>
      <c r="E1385" s="417">
        <v>0</v>
      </c>
    </row>
    <row r="1386" spans="1:5" ht="15">
      <c r="A1386" s="455" t="s">
        <v>37</v>
      </c>
      <c r="C1386" s="415">
        <v>0</v>
      </c>
      <c r="D1386" s="416">
        <v>0</v>
      </c>
      <c r="E1386" s="417">
        <v>1</v>
      </c>
    </row>
    <row r="1387" spans="1:5" ht="15">
      <c r="A1387" s="457" t="s">
        <v>143</v>
      </c>
      <c r="C1387" s="415">
        <v>0</v>
      </c>
      <c r="D1387" s="416">
        <v>0</v>
      </c>
      <c r="E1387" s="417">
        <v>2</v>
      </c>
    </row>
    <row r="1388" spans="1:5" ht="15">
      <c r="A1388" s="457" t="s">
        <v>3650</v>
      </c>
      <c r="C1388" s="415">
        <v>1</v>
      </c>
      <c r="D1388" s="416">
        <v>0</v>
      </c>
      <c r="E1388" s="417">
        <v>1</v>
      </c>
    </row>
    <row r="1389" spans="1:5" ht="15">
      <c r="A1389" s="458" t="s">
        <v>2722</v>
      </c>
      <c r="C1389" s="415">
        <v>0</v>
      </c>
      <c r="D1389" s="416">
        <v>0</v>
      </c>
      <c r="E1389" s="417">
        <v>0</v>
      </c>
    </row>
    <row r="1390" spans="1:5" ht="15">
      <c r="A1390" s="456" t="s">
        <v>1351</v>
      </c>
      <c r="C1390" s="415">
        <v>0</v>
      </c>
      <c r="D1390" s="416">
        <v>0</v>
      </c>
      <c r="E1390" s="417">
        <v>0</v>
      </c>
    </row>
    <row r="1391" spans="1:5" ht="15">
      <c r="A1391" s="458" t="s">
        <v>2723</v>
      </c>
      <c r="C1391" s="415">
        <v>1</v>
      </c>
      <c r="D1391" s="416">
        <v>2</v>
      </c>
      <c r="E1391" s="417">
        <v>2</v>
      </c>
    </row>
    <row r="1392" spans="1:5" ht="15">
      <c r="A1392" s="457" t="s">
        <v>3651</v>
      </c>
      <c r="C1392" s="415">
        <v>0</v>
      </c>
      <c r="D1392" s="416">
        <v>0</v>
      </c>
      <c r="E1392" s="417">
        <v>0</v>
      </c>
    </row>
    <row r="1393" spans="1:5" ht="15">
      <c r="A1393" s="458" t="s">
        <v>2728</v>
      </c>
      <c r="C1393" s="415">
        <v>3</v>
      </c>
      <c r="D1393" s="416">
        <v>3</v>
      </c>
      <c r="E1393" s="417">
        <v>2</v>
      </c>
    </row>
    <row r="1394" spans="1:5" ht="15">
      <c r="A1394" s="455" t="s">
        <v>1671</v>
      </c>
      <c r="C1394" s="415">
        <v>0</v>
      </c>
      <c r="D1394" s="416">
        <v>1</v>
      </c>
      <c r="E1394" s="417">
        <v>4</v>
      </c>
    </row>
    <row r="1395" spans="1:5" ht="15">
      <c r="A1395" s="458" t="s">
        <v>180</v>
      </c>
      <c r="C1395" s="415">
        <v>2</v>
      </c>
      <c r="D1395" s="416">
        <v>4</v>
      </c>
      <c r="E1395" s="417">
        <v>2</v>
      </c>
    </row>
    <row r="1396" spans="1:5" ht="15">
      <c r="A1396" s="458" t="s">
        <v>2711</v>
      </c>
      <c r="C1396" s="415">
        <v>0</v>
      </c>
      <c r="D1396" s="416">
        <v>3</v>
      </c>
      <c r="E1396" s="417">
        <v>0</v>
      </c>
    </row>
    <row r="1397" spans="1:5" ht="15">
      <c r="A1397" s="458" t="s">
        <v>2217</v>
      </c>
      <c r="C1397" s="415">
        <v>3</v>
      </c>
      <c r="D1397" s="416">
        <v>0</v>
      </c>
      <c r="E1397" s="417">
        <v>2</v>
      </c>
    </row>
    <row r="1398" spans="1:5" ht="15">
      <c r="A1398" s="458" t="s">
        <v>2730</v>
      </c>
      <c r="C1398" s="415">
        <v>0</v>
      </c>
      <c r="D1398" s="416">
        <v>0</v>
      </c>
      <c r="E1398" s="417">
        <v>2</v>
      </c>
    </row>
    <row r="1399" spans="1:5" ht="15">
      <c r="A1399" s="458" t="s">
        <v>155</v>
      </c>
      <c r="C1399" s="415">
        <v>0</v>
      </c>
      <c r="D1399" s="416">
        <v>0</v>
      </c>
      <c r="E1399" s="417">
        <v>2</v>
      </c>
    </row>
    <row r="1400" spans="1:5" ht="15">
      <c r="A1400" s="457" t="s">
        <v>3652</v>
      </c>
      <c r="C1400" s="415">
        <v>2</v>
      </c>
      <c r="D1400" s="416">
        <v>6</v>
      </c>
      <c r="E1400" s="417">
        <v>1</v>
      </c>
    </row>
    <row r="1401" spans="1:5" ht="15">
      <c r="A1401" s="458" t="s">
        <v>2731</v>
      </c>
      <c r="C1401" s="415">
        <v>6</v>
      </c>
      <c r="D1401" s="416">
        <v>5</v>
      </c>
      <c r="E1401" s="417">
        <v>1</v>
      </c>
    </row>
    <row r="1402" spans="1:5" ht="15">
      <c r="A1402" s="458" t="s">
        <v>2729</v>
      </c>
      <c r="C1402" s="415">
        <v>0</v>
      </c>
      <c r="D1402" s="416">
        <v>0</v>
      </c>
      <c r="E1402" s="417">
        <v>1</v>
      </c>
    </row>
    <row r="1403" spans="1:5" ht="15">
      <c r="A1403" s="458" t="s">
        <v>2710</v>
      </c>
      <c r="C1403" s="415">
        <v>0</v>
      </c>
      <c r="D1403" s="416">
        <v>1</v>
      </c>
      <c r="E1403" s="417">
        <v>0</v>
      </c>
    </row>
    <row r="1404" spans="1:5" ht="15">
      <c r="A1404" s="458" t="s">
        <v>658</v>
      </c>
      <c r="C1404" s="415">
        <v>1</v>
      </c>
      <c r="D1404" s="416">
        <v>1</v>
      </c>
      <c r="E1404" s="417">
        <v>1</v>
      </c>
    </row>
    <row r="1405" spans="1:5" ht="15">
      <c r="A1405" s="455" t="s">
        <v>1655</v>
      </c>
      <c r="C1405" s="415">
        <v>0</v>
      </c>
      <c r="D1405" s="416">
        <v>1</v>
      </c>
      <c r="E1405" s="417">
        <v>2</v>
      </c>
    </row>
    <row r="1408" spans="1:5">
      <c r="C1408" s="1">
        <f>SUM(C1270:C1407)</f>
        <v>182</v>
      </c>
      <c r="D1408" s="1">
        <f>SUM(D1270:D1407)</f>
        <v>215</v>
      </c>
      <c r="E1408" s="1">
        <f>SUM(E1270:E1407)</f>
        <v>194</v>
      </c>
    </row>
  </sheetData>
  <sortState xmlns:xlrd2="http://schemas.microsoft.com/office/spreadsheetml/2017/richdata2" ref="Q1129:V1264">
    <sortCondition ref="Q1129:Q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L538"/>
  <sheetViews>
    <sheetView zoomScaleNormal="100" workbookViewId="0">
      <pane xSplit="2" topLeftCell="BP1" activePane="topRight" state="frozen"/>
      <selection pane="topRight" activeCell="CB1" sqref="CB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3" width="10.42578125" customWidth="1"/>
    <col min="194" max="194" width="9.140625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2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</row>
    <row r="2" spans="1:192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203</v>
      </c>
      <c r="DV2" s="330"/>
      <c r="DX2" s="41"/>
      <c r="DY2" s="330" t="s">
        <v>205</v>
      </c>
      <c r="EA2" s="330"/>
      <c r="EC2" s="41"/>
      <c r="ED2" s="330" t="s">
        <v>206</v>
      </c>
      <c r="EF2" s="330"/>
      <c r="EH2" s="41"/>
      <c r="EI2" s="330" t="s">
        <v>2639</v>
      </c>
      <c r="EK2" s="330"/>
      <c r="EM2" s="41"/>
      <c r="EN2" s="330" t="s">
        <v>207</v>
      </c>
      <c r="EP2" s="330"/>
      <c r="ER2" s="41"/>
      <c r="ES2" s="330" t="s">
        <v>346</v>
      </c>
      <c r="EU2" s="330"/>
      <c r="EW2" s="41"/>
      <c r="EX2" s="330" t="s">
        <v>208</v>
      </c>
      <c r="EZ2" s="330"/>
      <c r="FB2" s="41"/>
      <c r="FC2" s="330" t="s">
        <v>209</v>
      </c>
      <c r="FE2" s="330"/>
      <c r="FG2" s="41"/>
      <c r="FH2" s="330" t="s">
        <v>210</v>
      </c>
      <c r="FJ2" s="330"/>
      <c r="FL2" s="41"/>
      <c r="FM2" s="330" t="s">
        <v>212</v>
      </c>
      <c r="FO2" s="330"/>
      <c r="FQ2" s="41"/>
      <c r="FR2" s="330" t="s">
        <v>213</v>
      </c>
      <c r="FT2" s="330"/>
      <c r="FV2" s="41"/>
      <c r="FW2" s="330" t="s">
        <v>214</v>
      </c>
      <c r="FY2" s="330"/>
      <c r="GA2" s="41"/>
      <c r="GB2" s="330" t="s">
        <v>351</v>
      </c>
      <c r="GD2" s="330"/>
      <c r="GF2" s="41"/>
      <c r="GG2" s="330" t="s">
        <v>1808</v>
      </c>
      <c r="GI2" s="330"/>
    </row>
    <row r="3" spans="1:192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2021</v>
      </c>
      <c r="CG3" s="334">
        <v>2022</v>
      </c>
      <c r="CH3" s="334">
        <v>2023</v>
      </c>
      <c r="CI3" s="334">
        <v>2024</v>
      </c>
      <c r="CJ3" s="41"/>
      <c r="CK3" s="334">
        <v>2021</v>
      </c>
      <c r="CL3" s="334">
        <v>2022</v>
      </c>
      <c r="CM3" s="334">
        <v>2023</v>
      </c>
      <c r="CN3" s="334">
        <v>2024</v>
      </c>
      <c r="CO3" s="41"/>
      <c r="CP3" s="334">
        <v>2021</v>
      </c>
      <c r="CQ3" s="334">
        <v>2022</v>
      </c>
      <c r="CR3" s="334">
        <v>2023</v>
      </c>
      <c r="CS3" s="334">
        <v>2024</v>
      </c>
      <c r="CT3" s="41"/>
      <c r="CU3" s="334">
        <v>2021</v>
      </c>
      <c r="CV3" s="334">
        <v>2022</v>
      </c>
      <c r="CW3" s="334">
        <v>2023</v>
      </c>
      <c r="CX3" s="334">
        <v>2024</v>
      </c>
      <c r="CY3" s="41"/>
      <c r="CZ3" s="334">
        <v>2021</v>
      </c>
      <c r="DA3" s="334">
        <v>2022</v>
      </c>
      <c r="DB3" s="334">
        <v>2023</v>
      </c>
      <c r="DC3" s="334">
        <v>2024</v>
      </c>
      <c r="DD3" s="41"/>
      <c r="DE3" s="334">
        <v>2021</v>
      </c>
      <c r="DF3" s="334">
        <v>2022</v>
      </c>
      <c r="DG3" s="334">
        <v>2023</v>
      </c>
      <c r="DH3" s="334">
        <v>2024</v>
      </c>
      <c r="DI3" s="41"/>
      <c r="DJ3" s="334">
        <v>2021</v>
      </c>
      <c r="DK3" s="334">
        <v>2022</v>
      </c>
      <c r="DL3" s="334">
        <v>2023</v>
      </c>
      <c r="DM3" s="334">
        <v>2024</v>
      </c>
      <c r="DN3" s="41"/>
      <c r="DO3" s="334">
        <v>2021</v>
      </c>
      <c r="DP3" s="334">
        <v>2022</v>
      </c>
      <c r="DQ3" s="334">
        <v>2023</v>
      </c>
      <c r="DR3" s="334">
        <v>2024</v>
      </c>
      <c r="DS3" s="41"/>
      <c r="DT3" s="334">
        <v>2021</v>
      </c>
      <c r="DU3" s="334">
        <v>2022</v>
      </c>
      <c r="DV3" s="334">
        <v>2023</v>
      </c>
      <c r="DW3" s="334">
        <v>2024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</row>
    <row r="4" spans="1:192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336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</row>
    <row r="5" spans="1:192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X5" s="41"/>
      <c r="DY5" s="36"/>
      <c r="DZ5" s="36"/>
      <c r="EA5" s="36"/>
      <c r="EB5" s="36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336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</row>
    <row r="6" spans="1:192" ht="18">
      <c r="A6" s="81" t="s">
        <v>1657</v>
      </c>
      <c r="B6" s="45">
        <f t="shared" ref="B6:B37" si="0">SUM(D6:ZZ6)</f>
        <v>45448.624999999964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2"/>
      <c r="I6" s="49">
        <v>0</v>
      </c>
      <c r="J6" s="49">
        <v>41.650000000000034</v>
      </c>
      <c r="K6" s="49">
        <v>0.97500000000000853</v>
      </c>
      <c r="L6" s="49">
        <v>41.2</v>
      </c>
      <c r="M6" s="392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2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2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2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2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2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2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2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2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2"/>
      <c r="BG6" s="49">
        <v>77.1749999999995</v>
      </c>
      <c r="BH6" s="49">
        <v>86</v>
      </c>
      <c r="BI6" s="49">
        <v>194.55</v>
      </c>
      <c r="BJ6" s="49">
        <v>199.79999999999998</v>
      </c>
      <c r="BK6" s="392"/>
      <c r="BL6" s="49">
        <v>0</v>
      </c>
      <c r="BM6" s="49">
        <v>0</v>
      </c>
      <c r="BN6" s="49">
        <v>24.974999999999998</v>
      </c>
      <c r="BO6" s="49">
        <v>9.6999999999999993</v>
      </c>
      <c r="BP6" s="392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563">
        <v>260.10000000000002</v>
      </c>
      <c r="BZ6" s="392"/>
      <c r="CA6" s="49">
        <v>34.474999999999227</v>
      </c>
      <c r="CB6" s="49">
        <v>167.84999999999854</v>
      </c>
      <c r="CC6" s="49">
        <v>103.875</v>
      </c>
      <c r="CD6" s="563">
        <v>388.4</v>
      </c>
      <c r="CE6" s="336"/>
      <c r="CF6" s="49">
        <v>89.3250000000005</v>
      </c>
      <c r="CG6" s="49">
        <v>3.8499999999994543</v>
      </c>
      <c r="CH6" s="49">
        <v>250.42499999999768</v>
      </c>
      <c r="CI6" s="49">
        <v>222.9</v>
      </c>
      <c r="CJ6" s="336"/>
      <c r="CK6" s="49">
        <v>139.92500000000064</v>
      </c>
      <c r="CL6" s="49">
        <v>195.89999999999827</v>
      </c>
      <c r="CM6" s="49">
        <v>316.875</v>
      </c>
      <c r="CN6" s="49">
        <v>213.9</v>
      </c>
      <c r="CO6" s="392"/>
      <c r="CP6" s="49">
        <v>126.75000000000045</v>
      </c>
      <c r="CQ6" s="49">
        <v>250.39999999999918</v>
      </c>
      <c r="CR6" s="49">
        <v>253.12499999999727</v>
      </c>
      <c r="CS6" s="49">
        <v>337.4</v>
      </c>
      <c r="CT6" s="336"/>
      <c r="CU6" s="49">
        <v>68.800000000000182</v>
      </c>
      <c r="CV6" s="49">
        <v>204.95000000000073</v>
      </c>
      <c r="CW6" s="49">
        <v>385.49999999999864</v>
      </c>
      <c r="CX6" s="49">
        <v>103.7</v>
      </c>
      <c r="CY6" s="336"/>
      <c r="CZ6" s="49">
        <v>0</v>
      </c>
      <c r="DA6" s="49">
        <v>91.500000000000909</v>
      </c>
      <c r="DB6" s="49">
        <v>108</v>
      </c>
      <c r="DC6" s="49">
        <v>60.4</v>
      </c>
      <c r="DD6" s="336"/>
      <c r="DE6" s="49">
        <v>812.04999999999973</v>
      </c>
      <c r="DF6" s="49">
        <v>1512.5499999999997</v>
      </c>
      <c r="DG6" s="49">
        <v>1383.0000000000014</v>
      </c>
      <c r="DH6" s="49">
        <v>1421.6999999999998</v>
      </c>
      <c r="DI6" s="336"/>
      <c r="DJ6" s="327">
        <v>88.049999999999727</v>
      </c>
      <c r="DK6" s="327">
        <v>151.20000000000164</v>
      </c>
      <c r="DL6" s="327">
        <v>469.50000000000136</v>
      </c>
      <c r="DM6" s="49">
        <v>226.79999999999998</v>
      </c>
      <c r="DN6" s="336"/>
      <c r="DO6" s="49">
        <v>153.224999999999</v>
      </c>
      <c r="DP6" s="49">
        <v>175.09999999999945</v>
      </c>
      <c r="DQ6" s="49">
        <v>614.24999999999727</v>
      </c>
      <c r="DR6" s="49">
        <v>545.90000000000009</v>
      </c>
      <c r="DS6" s="336"/>
      <c r="DT6" s="49">
        <v>878.54999999996608</v>
      </c>
      <c r="DU6" s="49">
        <v>857.74999999999</v>
      </c>
      <c r="DV6" s="49">
        <v>2845.650000000006</v>
      </c>
      <c r="DW6" s="49">
        <v>2517.1999999999994</v>
      </c>
      <c r="DX6" s="336"/>
      <c r="DY6" s="347">
        <v>27.849999999997635</v>
      </c>
      <c r="DZ6" s="347">
        <v>152.05000000000018</v>
      </c>
      <c r="EA6" s="347">
        <v>345.60000000000764</v>
      </c>
      <c r="EB6" s="49">
        <v>317.89999999999998</v>
      </c>
      <c r="EC6" s="336"/>
      <c r="ED6" s="347">
        <v>15.924999999998363</v>
      </c>
      <c r="EE6" s="347">
        <v>122.20000000000073</v>
      </c>
      <c r="EF6" s="347">
        <v>38.100000000004911</v>
      </c>
      <c r="EG6" s="49">
        <v>113.8</v>
      </c>
      <c r="EH6" s="336"/>
      <c r="EI6" s="347">
        <v>19.049999999998363</v>
      </c>
      <c r="EJ6" s="49">
        <v>0</v>
      </c>
      <c r="EK6" s="347">
        <v>216.375</v>
      </c>
      <c r="EL6" s="49">
        <v>218.10000000000002</v>
      </c>
      <c r="EM6" s="336"/>
      <c r="EN6" s="49">
        <v>0</v>
      </c>
      <c r="EO6" s="347">
        <v>103.20000000000073</v>
      </c>
      <c r="EP6" s="347">
        <v>139.650000000006</v>
      </c>
      <c r="EQ6" s="49">
        <v>187.9</v>
      </c>
      <c r="ER6" s="336"/>
      <c r="ES6" s="347">
        <v>817.75000000000819</v>
      </c>
      <c r="ET6" s="347">
        <v>2187.3499999999995</v>
      </c>
      <c r="EU6" s="347">
        <v>2133.8999999999924</v>
      </c>
      <c r="EV6" s="49">
        <v>1804.1000000000001</v>
      </c>
      <c r="EW6" s="336"/>
      <c r="EX6" s="347">
        <v>32.499999999998181</v>
      </c>
      <c r="EY6" s="347">
        <v>70.949999999999818</v>
      </c>
      <c r="EZ6" s="347">
        <v>141</v>
      </c>
      <c r="FA6" s="49">
        <v>170.4</v>
      </c>
      <c r="FB6" s="336"/>
      <c r="FC6" s="49">
        <v>0</v>
      </c>
      <c r="FD6" s="347">
        <v>118.00000000000091</v>
      </c>
      <c r="FE6" s="347">
        <v>78.675000000000011</v>
      </c>
      <c r="FF6" s="49">
        <v>130</v>
      </c>
      <c r="FG6" s="336"/>
      <c r="FH6" s="49">
        <v>0</v>
      </c>
      <c r="FI6" s="347">
        <v>123.94999999999891</v>
      </c>
      <c r="FJ6" s="347">
        <v>212.92499999999836</v>
      </c>
      <c r="FK6" s="49">
        <v>178</v>
      </c>
      <c r="FL6" s="336"/>
      <c r="FM6" s="347">
        <v>149.37499999999818</v>
      </c>
      <c r="FN6" s="347">
        <v>283.99999999999818</v>
      </c>
      <c r="FO6" s="347">
        <v>484.42499999999995</v>
      </c>
      <c r="FP6" s="49">
        <v>334</v>
      </c>
      <c r="FQ6" s="336"/>
      <c r="FR6" s="49">
        <v>0</v>
      </c>
      <c r="FS6" s="49">
        <v>0</v>
      </c>
      <c r="FT6" s="347">
        <v>62.849999999999454</v>
      </c>
      <c r="FU6" s="49">
        <v>75.900000000000006</v>
      </c>
      <c r="FV6" s="336"/>
      <c r="FW6" s="347">
        <v>180.74999999999909</v>
      </c>
      <c r="FX6" s="347">
        <v>321</v>
      </c>
      <c r="FY6" s="347">
        <v>801.67500000000723</v>
      </c>
      <c r="FZ6" s="49">
        <v>688.2</v>
      </c>
      <c r="GA6" s="336"/>
      <c r="GB6" s="347">
        <v>65.874999999998181</v>
      </c>
      <c r="GC6" s="347">
        <v>173.49999999999909</v>
      </c>
      <c r="GD6" s="347">
        <v>276</v>
      </c>
      <c r="GE6" s="49">
        <v>302.5</v>
      </c>
      <c r="GF6" s="336"/>
      <c r="GG6" s="49">
        <v>281.79999999999654</v>
      </c>
      <c r="GH6" s="49">
        <v>0</v>
      </c>
      <c r="GI6" s="49">
        <v>0</v>
      </c>
      <c r="GJ6" s="49">
        <v>583.5</v>
      </c>
    </row>
    <row r="7" spans="1:192" ht="18">
      <c r="A7" s="81" t="s">
        <v>1346</v>
      </c>
      <c r="B7" s="45">
        <f t="shared" si="0"/>
        <v>49947.262499999924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2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2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2"/>
      <c r="S7" s="327">
        <v>70.075000000000045</v>
      </c>
      <c r="T7" s="327">
        <v>167.50000000000011</v>
      </c>
      <c r="U7" s="327">
        <v>108</v>
      </c>
      <c r="V7" s="49">
        <v>57.2</v>
      </c>
      <c r="W7" s="392"/>
      <c r="X7" s="49">
        <v>48.025000000000034</v>
      </c>
      <c r="Y7" s="49">
        <v>149.15000000000055</v>
      </c>
      <c r="Z7" s="49">
        <v>172.125</v>
      </c>
      <c r="AA7" s="49">
        <v>472.3</v>
      </c>
      <c r="AB7" s="392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2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2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2"/>
      <c r="AR7" s="49">
        <v>89.2999999999995</v>
      </c>
      <c r="AS7" s="49">
        <v>186.55</v>
      </c>
      <c r="AT7" s="49">
        <v>282.29999999999995</v>
      </c>
      <c r="AU7" s="49">
        <v>235.9</v>
      </c>
      <c r="AV7" s="392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2"/>
      <c r="BB7" s="49">
        <v>75.324999999999363</v>
      </c>
      <c r="BC7" s="49">
        <v>196</v>
      </c>
      <c r="BD7" s="49">
        <v>262.57500000000005</v>
      </c>
      <c r="BE7" s="49">
        <v>110.4</v>
      </c>
      <c r="BF7" s="392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2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2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563">
        <v>503.3</v>
      </c>
      <c r="BZ7" s="392"/>
      <c r="CA7" s="49">
        <v>32.500000000000455</v>
      </c>
      <c r="CB7" s="49">
        <v>247.89999999999964</v>
      </c>
      <c r="CC7" s="49">
        <v>358.3125</v>
      </c>
      <c r="CD7" s="563">
        <v>232.10000000000002</v>
      </c>
      <c r="CE7" s="336"/>
      <c r="CF7" s="49">
        <v>121.82500000000027</v>
      </c>
      <c r="CG7" s="49">
        <v>95.199999999999818</v>
      </c>
      <c r="CH7" s="49">
        <v>305.77499999999918</v>
      </c>
      <c r="CI7" s="49">
        <v>122.5</v>
      </c>
      <c r="CJ7" s="336"/>
      <c r="CK7" s="49">
        <v>144.42500000000018</v>
      </c>
      <c r="CL7" s="49">
        <v>134.90000000000055</v>
      </c>
      <c r="CM7" s="49">
        <v>129.375</v>
      </c>
      <c r="CN7" s="49">
        <v>0</v>
      </c>
      <c r="CO7" s="392"/>
      <c r="CP7" s="49">
        <v>124.375</v>
      </c>
      <c r="CQ7" s="49">
        <v>116.90000000000055</v>
      </c>
      <c r="CR7" s="49">
        <v>261</v>
      </c>
      <c r="CS7" s="49">
        <v>332</v>
      </c>
      <c r="CT7" s="336"/>
      <c r="CU7" s="49">
        <v>84.275000000000091</v>
      </c>
      <c r="CV7" s="49">
        <v>164.25000000000136</v>
      </c>
      <c r="CW7" s="49">
        <v>63.224999999999454</v>
      </c>
      <c r="CX7" s="49">
        <v>511.5</v>
      </c>
      <c r="CY7" s="336"/>
      <c r="CZ7" s="49">
        <v>30.599999999996726</v>
      </c>
      <c r="DA7" s="49">
        <v>16.500000000001364</v>
      </c>
      <c r="DB7" s="49">
        <v>24.75</v>
      </c>
      <c r="DC7" s="49">
        <v>0</v>
      </c>
      <c r="DD7" s="336"/>
      <c r="DE7" s="49">
        <v>561.62499999999955</v>
      </c>
      <c r="DF7" s="49">
        <v>1274.2999999999997</v>
      </c>
      <c r="DG7" s="49">
        <v>901.91250000000082</v>
      </c>
      <c r="DH7" s="49">
        <v>3172.9999999999995</v>
      </c>
      <c r="DI7" s="336"/>
      <c r="DJ7" s="327">
        <v>102.04999999999973</v>
      </c>
      <c r="DK7" s="327">
        <v>201.45000000000164</v>
      </c>
      <c r="DL7" s="327">
        <v>397.34999999999945</v>
      </c>
      <c r="DM7" s="49">
        <v>257</v>
      </c>
      <c r="DN7" s="336"/>
      <c r="DO7" s="49">
        <v>129.37500000000045</v>
      </c>
      <c r="DP7" s="49">
        <v>142.29999999999927</v>
      </c>
      <c r="DQ7" s="49">
        <v>485.32500000000164</v>
      </c>
      <c r="DR7" s="49">
        <v>342.9</v>
      </c>
      <c r="DS7" s="336"/>
      <c r="DT7" s="49">
        <v>813.62500000001774</v>
      </c>
      <c r="DU7" s="49">
        <v>2350.0999999999904</v>
      </c>
      <c r="DV7" s="49">
        <v>2507.7000000000016</v>
      </c>
      <c r="DW7" s="49">
        <v>3992.0999999999995</v>
      </c>
      <c r="DX7" s="336"/>
      <c r="DY7" s="347">
        <v>77.799999999998363</v>
      </c>
      <c r="DZ7" s="347">
        <v>95.249999999998181</v>
      </c>
      <c r="EA7" s="347">
        <v>276</v>
      </c>
      <c r="EB7" s="49">
        <v>4.8</v>
      </c>
      <c r="EC7" s="336"/>
      <c r="ED7" s="347">
        <v>113.14999999999873</v>
      </c>
      <c r="EE7" s="347">
        <v>97.649999999997817</v>
      </c>
      <c r="EF7" s="347">
        <v>147.90000000000055</v>
      </c>
      <c r="EG7" s="49">
        <v>462.65</v>
      </c>
      <c r="EH7" s="336"/>
      <c r="EI7" s="347">
        <v>34.424999999998363</v>
      </c>
      <c r="EJ7" s="49">
        <v>0</v>
      </c>
      <c r="EK7" s="347">
        <v>280.87500000000273</v>
      </c>
      <c r="EL7" s="49">
        <v>239.90000000000003</v>
      </c>
      <c r="EM7" s="336"/>
      <c r="EN7" s="49">
        <v>0</v>
      </c>
      <c r="EO7" s="347">
        <v>149.44999999999709</v>
      </c>
      <c r="EP7" s="347">
        <v>196.42500000000655</v>
      </c>
      <c r="EQ7" s="49">
        <v>641.95000000000005</v>
      </c>
      <c r="ER7" s="336"/>
      <c r="ES7" s="347">
        <v>518.89999999995507</v>
      </c>
      <c r="ET7" s="347">
        <v>1012.95</v>
      </c>
      <c r="EU7" s="347">
        <v>1700.1374999999962</v>
      </c>
      <c r="EV7" s="49">
        <v>1496.6000000000001</v>
      </c>
      <c r="EW7" s="336"/>
      <c r="EX7" s="347">
        <v>108.09999999999854</v>
      </c>
      <c r="EY7" s="347">
        <v>128.29999999999745</v>
      </c>
      <c r="EZ7" s="347">
        <v>8.7750000000005457</v>
      </c>
      <c r="FA7" s="49">
        <v>90</v>
      </c>
      <c r="FB7" s="336"/>
      <c r="FC7" s="49">
        <v>0</v>
      </c>
      <c r="FD7" s="347">
        <v>120.49999999999818</v>
      </c>
      <c r="FE7" s="347">
        <v>196.875</v>
      </c>
      <c r="FF7" s="49">
        <v>364.4</v>
      </c>
      <c r="FG7" s="336"/>
      <c r="FH7" s="49">
        <v>0</v>
      </c>
      <c r="FI7" s="347">
        <v>181.99999999999636</v>
      </c>
      <c r="FJ7" s="347">
        <v>48.375</v>
      </c>
      <c r="FK7" s="49">
        <v>235.2</v>
      </c>
      <c r="FL7" s="336"/>
      <c r="FM7" s="347">
        <v>165.59999999999673</v>
      </c>
      <c r="FN7" s="347">
        <v>147.14999999999964</v>
      </c>
      <c r="FO7" s="347">
        <v>378.82499999999999</v>
      </c>
      <c r="FP7" s="49">
        <v>226.9</v>
      </c>
      <c r="FQ7" s="336"/>
      <c r="FR7" s="49">
        <v>0</v>
      </c>
      <c r="FS7" s="49">
        <v>0</v>
      </c>
      <c r="FT7" s="347">
        <v>72.150000000000546</v>
      </c>
      <c r="FU7" s="49">
        <v>231.50000000000003</v>
      </c>
      <c r="FV7" s="336"/>
      <c r="FW7" s="347">
        <v>228.59999999999491</v>
      </c>
      <c r="FX7" s="347">
        <v>381.99999999999818</v>
      </c>
      <c r="FY7" s="347">
        <v>716.13749999998913</v>
      </c>
      <c r="FZ7" s="49">
        <v>645.1</v>
      </c>
      <c r="GA7" s="336"/>
      <c r="GB7" s="347">
        <v>63.374999999994543</v>
      </c>
      <c r="GC7" s="347">
        <v>173.49999999999818</v>
      </c>
      <c r="GD7" s="347">
        <v>235.5</v>
      </c>
      <c r="GE7" s="49">
        <v>306.75</v>
      </c>
      <c r="GF7" s="336"/>
      <c r="GG7" s="49">
        <v>342.27499999999782</v>
      </c>
      <c r="GH7" s="49">
        <v>0</v>
      </c>
      <c r="GI7" s="49">
        <v>0</v>
      </c>
      <c r="GJ7" s="49">
        <v>230.3</v>
      </c>
    </row>
    <row r="8" spans="1:192" s="38" customFormat="1" ht="18">
      <c r="A8" s="38" t="s">
        <v>3624</v>
      </c>
      <c r="B8" s="45">
        <f t="shared" si="0"/>
        <v>6389.8</v>
      </c>
      <c r="C8" s="41"/>
      <c r="D8" s="49">
        <v>0</v>
      </c>
      <c r="E8" s="49">
        <v>0</v>
      </c>
      <c r="F8" s="49">
        <v>0</v>
      </c>
      <c r="G8" s="49">
        <v>123.1</v>
      </c>
      <c r="H8" s="392"/>
      <c r="I8" s="49">
        <v>0</v>
      </c>
      <c r="J8" s="49">
        <v>0</v>
      </c>
      <c r="K8" s="49">
        <v>0</v>
      </c>
      <c r="L8" s="49">
        <v>102</v>
      </c>
      <c r="M8" s="392"/>
      <c r="N8" s="49">
        <v>0</v>
      </c>
      <c r="O8" s="49">
        <v>0</v>
      </c>
      <c r="P8" s="49">
        <v>0</v>
      </c>
      <c r="Q8" s="49">
        <v>437.65000000000003</v>
      </c>
      <c r="R8" s="392"/>
      <c r="S8" s="327">
        <v>0</v>
      </c>
      <c r="T8" s="327">
        <v>0</v>
      </c>
      <c r="U8" s="327">
        <v>0</v>
      </c>
      <c r="V8" s="49">
        <v>196.5</v>
      </c>
      <c r="W8" s="392"/>
      <c r="X8" s="49">
        <v>0</v>
      </c>
      <c r="Y8" s="49">
        <v>0</v>
      </c>
      <c r="Z8" s="49">
        <v>0</v>
      </c>
      <c r="AA8" s="49">
        <v>546.5</v>
      </c>
      <c r="AB8" s="392"/>
      <c r="AC8" s="49">
        <v>0</v>
      </c>
      <c r="AD8" s="49">
        <v>0</v>
      </c>
      <c r="AE8" s="49">
        <v>0</v>
      </c>
      <c r="AF8" s="49">
        <v>447.40000000000003</v>
      </c>
      <c r="AG8" s="392"/>
      <c r="AH8" s="49">
        <v>0</v>
      </c>
      <c r="AI8" s="49">
        <v>0</v>
      </c>
      <c r="AJ8" s="49">
        <v>0</v>
      </c>
      <c r="AK8" s="49">
        <v>400.6</v>
      </c>
      <c r="AL8" s="392"/>
      <c r="AM8" s="49">
        <v>0</v>
      </c>
      <c r="AN8" s="49">
        <v>0</v>
      </c>
      <c r="AO8" s="49">
        <v>0</v>
      </c>
      <c r="AP8" s="49">
        <v>513.55000000000007</v>
      </c>
      <c r="AQ8" s="392"/>
      <c r="AR8" s="49">
        <v>0</v>
      </c>
      <c r="AS8" s="49">
        <v>0</v>
      </c>
      <c r="AT8" s="49">
        <v>0</v>
      </c>
      <c r="AU8" s="49">
        <v>148.5</v>
      </c>
      <c r="AV8" s="392"/>
      <c r="AW8" s="49">
        <v>0</v>
      </c>
      <c r="AX8" s="49">
        <v>0</v>
      </c>
      <c r="AY8" s="49">
        <v>0</v>
      </c>
      <c r="AZ8" s="49">
        <v>234.29999999999998</v>
      </c>
      <c r="BA8" s="392"/>
      <c r="BB8" s="49">
        <v>0</v>
      </c>
      <c r="BC8" s="49">
        <v>0</v>
      </c>
      <c r="BD8" s="49">
        <v>0</v>
      </c>
      <c r="BE8" s="49">
        <v>562.1</v>
      </c>
      <c r="BF8" s="392"/>
      <c r="BG8" s="49">
        <v>0</v>
      </c>
      <c r="BH8" s="49">
        <v>0</v>
      </c>
      <c r="BI8" s="49">
        <v>0</v>
      </c>
      <c r="BJ8" s="49">
        <v>338.3</v>
      </c>
      <c r="BK8" s="392"/>
      <c r="BL8" s="49">
        <v>0</v>
      </c>
      <c r="BM8" s="49">
        <v>0</v>
      </c>
      <c r="BN8" s="49">
        <v>0</v>
      </c>
      <c r="BO8" s="49">
        <v>549.5</v>
      </c>
      <c r="BP8" s="392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563">
        <v>496.6</v>
      </c>
      <c r="BZ8" s="392"/>
      <c r="CA8" s="49">
        <v>0</v>
      </c>
      <c r="CB8" s="49">
        <v>0</v>
      </c>
      <c r="CC8" s="49">
        <v>0</v>
      </c>
      <c r="CD8" s="563">
        <v>594.79999999999995</v>
      </c>
      <c r="CE8" s="336"/>
      <c r="CF8" s="49">
        <v>0</v>
      </c>
      <c r="CG8" s="49">
        <v>0</v>
      </c>
      <c r="CH8" s="49">
        <v>0</v>
      </c>
      <c r="CI8" s="49">
        <v>0</v>
      </c>
      <c r="CJ8" s="336"/>
      <c r="CK8" s="49">
        <v>0</v>
      </c>
      <c r="CL8" s="49">
        <v>0</v>
      </c>
      <c r="CM8" s="49">
        <v>0</v>
      </c>
      <c r="CN8" s="49">
        <v>0</v>
      </c>
      <c r="CO8" s="392"/>
      <c r="CP8" s="49">
        <v>0</v>
      </c>
      <c r="CQ8" s="49">
        <v>0</v>
      </c>
      <c r="CR8" s="49">
        <v>0</v>
      </c>
      <c r="CS8" s="49">
        <v>0</v>
      </c>
      <c r="CT8" s="336"/>
      <c r="CU8" s="49">
        <v>0</v>
      </c>
      <c r="CV8" s="49">
        <v>0</v>
      </c>
      <c r="CW8" s="49">
        <v>0</v>
      </c>
      <c r="CX8" s="49">
        <v>0</v>
      </c>
      <c r="CY8" s="336"/>
      <c r="CZ8" s="49">
        <v>0</v>
      </c>
      <c r="DA8" s="49">
        <v>0</v>
      </c>
      <c r="DB8" s="49">
        <v>0</v>
      </c>
      <c r="DC8" s="49">
        <v>0</v>
      </c>
      <c r="DD8" s="336"/>
      <c r="DE8" s="49">
        <v>0</v>
      </c>
      <c r="DF8" s="49">
        <v>0</v>
      </c>
      <c r="DG8" s="49">
        <v>0</v>
      </c>
      <c r="DH8" s="49">
        <v>0</v>
      </c>
      <c r="DI8" s="336"/>
      <c r="DJ8" s="327">
        <v>0</v>
      </c>
      <c r="DK8" s="327">
        <v>0</v>
      </c>
      <c r="DL8" s="327">
        <v>0</v>
      </c>
      <c r="DM8" s="49">
        <v>0</v>
      </c>
      <c r="DN8" s="336"/>
      <c r="DO8" s="49">
        <v>0</v>
      </c>
      <c r="DP8" s="49">
        <v>0</v>
      </c>
      <c r="DQ8" s="49">
        <v>0</v>
      </c>
      <c r="DR8" s="49">
        <v>0</v>
      </c>
      <c r="DS8" s="336"/>
      <c r="DT8" s="49">
        <v>0</v>
      </c>
      <c r="DU8" s="49">
        <v>0</v>
      </c>
      <c r="DV8" s="49">
        <v>0</v>
      </c>
      <c r="DW8" s="49">
        <v>0</v>
      </c>
      <c r="DX8" s="336"/>
      <c r="DY8" s="347">
        <v>0</v>
      </c>
      <c r="DZ8" s="347">
        <v>0</v>
      </c>
      <c r="EA8" s="347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49">
        <v>0</v>
      </c>
      <c r="EK8" s="347">
        <v>0</v>
      </c>
      <c r="EL8" s="49">
        <v>0</v>
      </c>
      <c r="EM8" s="336"/>
      <c r="EN8" s="49">
        <v>0</v>
      </c>
      <c r="EO8" s="347">
        <v>0</v>
      </c>
      <c r="EP8" s="347">
        <v>0</v>
      </c>
      <c r="EQ8" s="49">
        <v>0</v>
      </c>
      <c r="ER8" s="336"/>
      <c r="ES8" s="347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49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347">
        <v>0</v>
      </c>
      <c r="FN8" s="347">
        <v>0</v>
      </c>
      <c r="FO8" s="347">
        <v>0</v>
      </c>
      <c r="FP8" s="49">
        <v>0</v>
      </c>
      <c r="FQ8" s="336"/>
      <c r="FR8" s="49">
        <v>0</v>
      </c>
      <c r="FS8" s="49">
        <v>0</v>
      </c>
      <c r="FT8" s="347">
        <v>0</v>
      </c>
      <c r="FU8" s="49">
        <v>0</v>
      </c>
      <c r="FV8" s="336"/>
      <c r="FW8" s="347">
        <v>0</v>
      </c>
      <c r="FX8" s="347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49">
        <v>0</v>
      </c>
      <c r="GH8" s="49">
        <v>0</v>
      </c>
      <c r="GI8" s="49">
        <v>0</v>
      </c>
      <c r="GJ8" s="49">
        <v>0</v>
      </c>
    </row>
    <row r="9" spans="1:192" ht="18">
      <c r="A9" s="81" t="s">
        <v>1337</v>
      </c>
      <c r="B9" s="45">
        <f t="shared" si="0"/>
        <v>66532.662499999977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2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2"/>
      <c r="N9" s="49">
        <v>189.5499999999999</v>
      </c>
      <c r="O9" s="49">
        <v>157.74999999999977</v>
      </c>
      <c r="P9" s="49">
        <v>245.625</v>
      </c>
      <c r="Q9" s="49">
        <v>440.9</v>
      </c>
      <c r="R9" s="392"/>
      <c r="S9" s="327">
        <v>61.25</v>
      </c>
      <c r="T9" s="327">
        <v>119.84999999999991</v>
      </c>
      <c r="U9" s="327">
        <v>123.75</v>
      </c>
      <c r="V9" s="49">
        <v>94</v>
      </c>
      <c r="W9" s="392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2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2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2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2"/>
      <c r="AR9" s="49">
        <v>97.449999999999818</v>
      </c>
      <c r="AS9" s="49">
        <v>24.5</v>
      </c>
      <c r="AT9" s="49">
        <v>119.625</v>
      </c>
      <c r="AU9" s="49">
        <v>42</v>
      </c>
      <c r="AV9" s="392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2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2"/>
      <c r="BG9" s="49">
        <v>76.574999999999733</v>
      </c>
      <c r="BH9" s="49">
        <v>70</v>
      </c>
      <c r="BI9" s="49">
        <v>257.47499999999997</v>
      </c>
      <c r="BJ9" s="49">
        <v>136.5</v>
      </c>
      <c r="BK9" s="392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2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563">
        <v>762.69999999999993</v>
      </c>
      <c r="BZ9" s="392"/>
      <c r="CA9" s="49">
        <v>32.499999999999545</v>
      </c>
      <c r="CB9" s="49">
        <v>207.79999999999836</v>
      </c>
      <c r="CC9" s="49">
        <v>197.625</v>
      </c>
      <c r="CD9" s="563">
        <v>500</v>
      </c>
      <c r="CE9" s="336"/>
      <c r="CF9" s="49">
        <v>115.50000000000045</v>
      </c>
      <c r="CG9" s="49">
        <v>132.09999999999945</v>
      </c>
      <c r="CH9" s="49">
        <v>377.625</v>
      </c>
      <c r="CI9" s="49">
        <v>132.4</v>
      </c>
      <c r="CJ9" s="336"/>
      <c r="CK9" s="49">
        <v>155.92500000000064</v>
      </c>
      <c r="CL9" s="49">
        <v>102.94999999999982</v>
      </c>
      <c r="CM9" s="49">
        <v>289.35000000000002</v>
      </c>
      <c r="CN9" s="49">
        <v>228</v>
      </c>
      <c r="CO9" s="392"/>
      <c r="CP9" s="49">
        <v>175.00000000000045</v>
      </c>
      <c r="CQ9" s="49">
        <v>257.60000000000218</v>
      </c>
      <c r="CR9" s="49">
        <v>382.12499999999591</v>
      </c>
      <c r="CS9" s="49">
        <v>342.7</v>
      </c>
      <c r="CT9" s="336"/>
      <c r="CU9" s="49">
        <v>149.86250000000064</v>
      </c>
      <c r="CV9" s="49">
        <v>311.72500000000218</v>
      </c>
      <c r="CW9" s="49">
        <v>352.64999999999645</v>
      </c>
      <c r="CX9" s="49">
        <v>946.59999999999991</v>
      </c>
      <c r="CY9" s="336"/>
      <c r="CZ9" s="49">
        <v>35.374999999999091</v>
      </c>
      <c r="DA9" s="49">
        <v>122.15000000000418</v>
      </c>
      <c r="DB9" s="49">
        <v>97.875</v>
      </c>
      <c r="DC9" s="49">
        <v>33.599999999999994</v>
      </c>
      <c r="DD9" s="336"/>
      <c r="DE9" s="49">
        <v>651.87499999999955</v>
      </c>
      <c r="DF9" s="49">
        <v>1248.2999999999997</v>
      </c>
      <c r="DG9" s="49">
        <v>1995.0749999999962</v>
      </c>
      <c r="DH9" s="49">
        <v>3593.3000000000006</v>
      </c>
      <c r="DI9" s="336"/>
      <c r="DJ9" s="327">
        <v>141.74999999999909</v>
      </c>
      <c r="DK9" s="327">
        <v>480.15000000000146</v>
      </c>
      <c r="DL9" s="327">
        <v>649.87499999999591</v>
      </c>
      <c r="DM9" s="49">
        <v>655.8</v>
      </c>
      <c r="DN9" s="336"/>
      <c r="DO9" s="49">
        <v>205.27500000000009</v>
      </c>
      <c r="DP9" s="49">
        <v>309.95000000000255</v>
      </c>
      <c r="DQ9" s="49">
        <v>870.07500000000027</v>
      </c>
      <c r="DR9" s="49">
        <v>525.70000000000005</v>
      </c>
      <c r="DS9" s="336"/>
      <c r="DT9" s="49">
        <v>925.19999999999254</v>
      </c>
      <c r="DU9" s="49">
        <v>1995.4500000000007</v>
      </c>
      <c r="DV9" s="49">
        <v>2756.9625000000033</v>
      </c>
      <c r="DW9" s="49">
        <v>4675.2</v>
      </c>
      <c r="DX9" s="336"/>
      <c r="DY9" s="347">
        <v>76.57499999999709</v>
      </c>
      <c r="DZ9" s="347">
        <v>90</v>
      </c>
      <c r="EA9" s="347">
        <v>203.40000000000327</v>
      </c>
      <c r="EB9" s="49">
        <v>143</v>
      </c>
      <c r="EC9" s="336"/>
      <c r="ED9" s="347">
        <v>39.599999999996726</v>
      </c>
      <c r="EE9" s="347">
        <v>250.149999999996</v>
      </c>
      <c r="EF9" s="347">
        <v>334.12500000000273</v>
      </c>
      <c r="EG9" s="49">
        <v>507.2</v>
      </c>
      <c r="EH9" s="336"/>
      <c r="EI9" s="347">
        <v>95.974999999997635</v>
      </c>
      <c r="EJ9" s="49">
        <v>0</v>
      </c>
      <c r="EK9" s="347">
        <v>243.60000000000218</v>
      </c>
      <c r="EL9" s="49">
        <v>352.59999999999997</v>
      </c>
      <c r="EM9" s="336"/>
      <c r="EN9" s="49">
        <v>0</v>
      </c>
      <c r="EO9" s="347">
        <v>148.10000000000218</v>
      </c>
      <c r="EP9" s="347">
        <v>75.375000000002728</v>
      </c>
      <c r="EQ9" s="49">
        <v>380.6</v>
      </c>
      <c r="ER9" s="336"/>
      <c r="ES9" s="347">
        <v>684.92499999997835</v>
      </c>
      <c r="ET9" s="347">
        <v>2936.75</v>
      </c>
      <c r="EU9" s="347">
        <v>2841.4499999999962</v>
      </c>
      <c r="EV9" s="49">
        <v>3260.8</v>
      </c>
      <c r="EW9" s="336"/>
      <c r="EX9" s="347">
        <v>51.249999999998181</v>
      </c>
      <c r="EY9" s="347">
        <v>128.75000000000182</v>
      </c>
      <c r="EZ9" s="347">
        <v>54.750000000002728</v>
      </c>
      <c r="FA9" s="49">
        <v>278.39999999999998</v>
      </c>
      <c r="FB9" s="336"/>
      <c r="FC9" s="49">
        <v>0</v>
      </c>
      <c r="FD9" s="347">
        <v>180.15000000000146</v>
      </c>
      <c r="FE9" s="347">
        <v>244.5</v>
      </c>
      <c r="FF9" s="49">
        <v>590.5</v>
      </c>
      <c r="FG9" s="336"/>
      <c r="FH9" s="49">
        <v>0</v>
      </c>
      <c r="FI9" s="347">
        <v>246.30000000000109</v>
      </c>
      <c r="FJ9" s="347">
        <v>239.36249999999836</v>
      </c>
      <c r="FK9" s="49">
        <v>350.40000000000003</v>
      </c>
      <c r="FL9" s="336"/>
      <c r="FM9" s="347">
        <v>157.62499999999818</v>
      </c>
      <c r="FN9" s="347">
        <v>250</v>
      </c>
      <c r="FO9" s="347">
        <v>422.47500000000002</v>
      </c>
      <c r="FP9" s="49">
        <v>497.20000000000005</v>
      </c>
      <c r="FQ9" s="336"/>
      <c r="FR9" s="49">
        <v>0</v>
      </c>
      <c r="FS9" s="49">
        <v>0</v>
      </c>
      <c r="FT9" s="347">
        <v>231.45000000000437</v>
      </c>
      <c r="FU9" s="49">
        <v>161.9</v>
      </c>
      <c r="FV9" s="336"/>
      <c r="FW9" s="347">
        <v>305.574999999998</v>
      </c>
      <c r="FX9" s="347">
        <v>710.59999999999673</v>
      </c>
      <c r="FY9" s="347">
        <v>1028.1750000000411</v>
      </c>
      <c r="FZ9" s="49">
        <v>1426.2</v>
      </c>
      <c r="GA9" s="336"/>
      <c r="GB9" s="347">
        <v>70.624999999997272</v>
      </c>
      <c r="GC9" s="347">
        <v>222.25000000000546</v>
      </c>
      <c r="GD9" s="347">
        <v>382.5</v>
      </c>
      <c r="GE9" s="49">
        <v>324.5</v>
      </c>
      <c r="GF9" s="336"/>
      <c r="GG9" s="49">
        <v>411.39999999999782</v>
      </c>
      <c r="GH9" s="49">
        <v>0</v>
      </c>
      <c r="GI9" s="49">
        <v>0</v>
      </c>
      <c r="GJ9" s="49">
        <v>1151.9000000000001</v>
      </c>
    </row>
    <row r="10" spans="1:192" ht="18">
      <c r="A10" s="39" t="s">
        <v>2195</v>
      </c>
      <c r="B10" s="45">
        <f t="shared" si="0"/>
        <v>43831.875000000015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2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2"/>
      <c r="N10" s="49">
        <v>0</v>
      </c>
      <c r="O10" s="49">
        <v>235.25</v>
      </c>
      <c r="P10" s="49">
        <v>291</v>
      </c>
      <c r="Q10" s="49">
        <v>457.4</v>
      </c>
      <c r="R10" s="392"/>
      <c r="S10" s="327">
        <v>0</v>
      </c>
      <c r="T10" s="327">
        <v>80</v>
      </c>
      <c r="U10" s="327">
        <v>34.125</v>
      </c>
      <c r="V10" s="49">
        <v>212.2</v>
      </c>
      <c r="W10" s="392"/>
      <c r="X10" s="49">
        <v>0</v>
      </c>
      <c r="Y10" s="49">
        <v>105.75000000000023</v>
      </c>
      <c r="Z10" s="49">
        <v>174.90000000000003</v>
      </c>
      <c r="AA10" s="49">
        <v>280.5</v>
      </c>
      <c r="AB10" s="392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2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2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2"/>
      <c r="AR10" s="49">
        <v>0</v>
      </c>
      <c r="AS10" s="49">
        <v>58.000000000000007</v>
      </c>
      <c r="AT10" s="49">
        <v>387.59999999999997</v>
      </c>
      <c r="AU10" s="49">
        <v>382</v>
      </c>
      <c r="AV10" s="392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2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2"/>
      <c r="BG10" s="49">
        <v>0</v>
      </c>
      <c r="BH10" s="49">
        <v>91.7</v>
      </c>
      <c r="BI10" s="49">
        <v>480.82500000000005</v>
      </c>
      <c r="BJ10" s="49">
        <v>266.8</v>
      </c>
      <c r="BK10" s="392"/>
      <c r="BL10" s="49">
        <v>0</v>
      </c>
      <c r="BM10" s="49">
        <v>43.25</v>
      </c>
      <c r="BN10" s="49">
        <v>80.775000000000006</v>
      </c>
      <c r="BO10" s="49">
        <v>253</v>
      </c>
      <c r="BP10" s="392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563">
        <v>687</v>
      </c>
      <c r="BZ10" s="392"/>
      <c r="CA10" s="49">
        <v>0</v>
      </c>
      <c r="CB10" s="49">
        <v>132.25000000000091</v>
      </c>
      <c r="CC10" s="49">
        <v>311.25</v>
      </c>
      <c r="CD10" s="563">
        <v>367.50000000000006</v>
      </c>
      <c r="CE10" s="336"/>
      <c r="CF10" s="49">
        <v>0</v>
      </c>
      <c r="CG10" s="49">
        <v>0</v>
      </c>
      <c r="CH10" s="49">
        <v>286.12499999999864</v>
      </c>
      <c r="CI10" s="49">
        <v>47.1</v>
      </c>
      <c r="CJ10" s="336"/>
      <c r="CK10" s="49">
        <v>0</v>
      </c>
      <c r="CL10" s="49">
        <v>0</v>
      </c>
      <c r="CM10" s="49">
        <v>324.67499999999995</v>
      </c>
      <c r="CN10" s="49">
        <v>110.00000000000001</v>
      </c>
      <c r="CO10" s="392"/>
      <c r="CP10" s="49">
        <v>0</v>
      </c>
      <c r="CQ10" s="49">
        <v>0</v>
      </c>
      <c r="CR10" s="49">
        <v>273.07499999999754</v>
      </c>
      <c r="CS10" s="49">
        <v>384.5</v>
      </c>
      <c r="CT10" s="336"/>
      <c r="CU10" s="49">
        <v>0</v>
      </c>
      <c r="CV10" s="49">
        <v>0</v>
      </c>
      <c r="CW10" s="49">
        <v>426.59999999999673</v>
      </c>
      <c r="CX10" s="49">
        <v>476.00000000000006</v>
      </c>
      <c r="CY10" s="336"/>
      <c r="CZ10" s="49">
        <v>0</v>
      </c>
      <c r="DA10" s="49">
        <v>0</v>
      </c>
      <c r="DB10" s="49">
        <v>204.75</v>
      </c>
      <c r="DC10" s="49">
        <v>36.5</v>
      </c>
      <c r="DD10" s="336"/>
      <c r="DE10" s="49">
        <v>0</v>
      </c>
      <c r="DF10" s="49">
        <v>0</v>
      </c>
      <c r="DG10" s="49">
        <v>1885.2000000000016</v>
      </c>
      <c r="DH10" s="49">
        <v>2786.4999999999995</v>
      </c>
      <c r="DI10" s="336"/>
      <c r="DJ10" s="327">
        <v>0</v>
      </c>
      <c r="DK10" s="327">
        <v>0</v>
      </c>
      <c r="DL10" s="327">
        <v>296.47499999999945</v>
      </c>
      <c r="DM10" s="49">
        <v>549.90000000000009</v>
      </c>
      <c r="DN10" s="336"/>
      <c r="DO10" s="49">
        <v>0</v>
      </c>
      <c r="DP10" s="49">
        <v>0</v>
      </c>
      <c r="DQ10" s="49">
        <v>1084.9499999999975</v>
      </c>
      <c r="DR10" s="49">
        <v>202.90000000000003</v>
      </c>
      <c r="DS10" s="336"/>
      <c r="DT10" s="49">
        <v>0</v>
      </c>
      <c r="DU10" s="49">
        <v>0</v>
      </c>
      <c r="DV10" s="49">
        <v>2148.7124999999978</v>
      </c>
      <c r="DW10" s="49">
        <v>4399.7500000000009</v>
      </c>
      <c r="DX10" s="336"/>
      <c r="DY10" s="347">
        <v>0</v>
      </c>
      <c r="DZ10" s="347">
        <v>0</v>
      </c>
      <c r="EA10" s="347">
        <v>313.65000000000055</v>
      </c>
      <c r="EB10" s="49">
        <v>123.1</v>
      </c>
      <c r="EC10" s="336"/>
      <c r="ED10" s="347">
        <v>0</v>
      </c>
      <c r="EE10" s="347">
        <v>0</v>
      </c>
      <c r="EF10" s="347">
        <v>218.47499999999673</v>
      </c>
      <c r="EG10" s="49">
        <v>393.70000000000005</v>
      </c>
      <c r="EH10" s="336"/>
      <c r="EI10" s="347">
        <v>0</v>
      </c>
      <c r="EJ10" s="49">
        <v>0</v>
      </c>
      <c r="EK10" s="347">
        <v>247.349999999994</v>
      </c>
      <c r="EL10" s="49">
        <v>287.5</v>
      </c>
      <c r="EM10" s="336"/>
      <c r="EN10" s="49">
        <v>0</v>
      </c>
      <c r="EO10" s="347">
        <v>0</v>
      </c>
      <c r="EP10" s="347">
        <v>124.34999999999673</v>
      </c>
      <c r="EQ10" s="49">
        <v>516.5</v>
      </c>
      <c r="ER10" s="336"/>
      <c r="ES10" s="347">
        <v>0</v>
      </c>
      <c r="ET10" s="347">
        <v>0</v>
      </c>
      <c r="EU10" s="347">
        <v>2824.3499999999995</v>
      </c>
      <c r="EV10" s="49">
        <v>2558.3000000000002</v>
      </c>
      <c r="EW10" s="336"/>
      <c r="EX10" s="347">
        <v>0</v>
      </c>
      <c r="EY10" s="347">
        <v>0</v>
      </c>
      <c r="EZ10" s="347">
        <v>277.87499999999454</v>
      </c>
      <c r="FA10" s="49">
        <v>175.5</v>
      </c>
      <c r="FB10" s="336"/>
      <c r="FC10" s="49">
        <v>0</v>
      </c>
      <c r="FD10" s="347">
        <v>0</v>
      </c>
      <c r="FE10" s="347">
        <v>273.375</v>
      </c>
      <c r="FF10" s="49">
        <v>300</v>
      </c>
      <c r="FG10" s="336"/>
      <c r="FH10" s="49">
        <v>0</v>
      </c>
      <c r="FI10" s="347">
        <v>0</v>
      </c>
      <c r="FJ10" s="347">
        <v>301.94999999999345</v>
      </c>
      <c r="FK10" s="49">
        <v>277.70000000000005</v>
      </c>
      <c r="FL10" s="336"/>
      <c r="FM10" s="347">
        <v>0</v>
      </c>
      <c r="FN10" s="347">
        <v>0</v>
      </c>
      <c r="FO10" s="347">
        <v>356.02499999999998</v>
      </c>
      <c r="FP10" s="49">
        <v>409.9</v>
      </c>
      <c r="FQ10" s="336"/>
      <c r="FR10" s="49">
        <v>0</v>
      </c>
      <c r="FS10" s="49">
        <v>0</v>
      </c>
      <c r="FT10" s="347">
        <v>261.29999999999836</v>
      </c>
      <c r="FU10" s="49">
        <v>141</v>
      </c>
      <c r="FV10" s="336"/>
      <c r="FW10" s="347">
        <v>0</v>
      </c>
      <c r="FX10" s="347">
        <v>0</v>
      </c>
      <c r="FY10" s="347">
        <v>1018.1625000000523</v>
      </c>
      <c r="FZ10" s="49">
        <v>1335.1</v>
      </c>
      <c r="GA10" s="336"/>
      <c r="GB10" s="347">
        <v>0</v>
      </c>
      <c r="GC10" s="347">
        <v>0</v>
      </c>
      <c r="GD10" s="347">
        <v>414.375</v>
      </c>
      <c r="GE10" s="49">
        <v>348.5</v>
      </c>
      <c r="GF10" s="336"/>
      <c r="GG10" s="49">
        <v>0</v>
      </c>
      <c r="GH10" s="49">
        <v>0</v>
      </c>
      <c r="GI10" s="49">
        <v>0</v>
      </c>
      <c r="GJ10" s="49">
        <v>795.3</v>
      </c>
    </row>
    <row r="11" spans="1:192" s="38" customFormat="1" ht="18">
      <c r="A11" s="40" t="s">
        <v>1</v>
      </c>
      <c r="B11" s="45">
        <f t="shared" si="0"/>
        <v>42595.787499999955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2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2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2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2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2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2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2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2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2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2"/>
      <c r="BB11" s="49">
        <v>40.674999999999841</v>
      </c>
      <c r="BC11" s="49">
        <v>235</v>
      </c>
      <c r="BD11" s="49">
        <v>254.25</v>
      </c>
      <c r="BE11" s="49">
        <v>95</v>
      </c>
      <c r="BF11" s="392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2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2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563">
        <v>256.3</v>
      </c>
      <c r="BZ11" s="392"/>
      <c r="CA11" s="49">
        <v>40.9500000000005</v>
      </c>
      <c r="CB11" s="49">
        <v>318.75000000000091</v>
      </c>
      <c r="CC11" s="49">
        <v>231.22500000000002</v>
      </c>
      <c r="CD11" s="563">
        <v>191.20000000000002</v>
      </c>
      <c r="CE11" s="336"/>
      <c r="CF11" s="49">
        <v>84.524999999999864</v>
      </c>
      <c r="CG11" s="49">
        <v>173.09999999999991</v>
      </c>
      <c r="CH11" s="49">
        <v>48.525000000000546</v>
      </c>
      <c r="CI11" s="49">
        <v>279.39999999999998</v>
      </c>
      <c r="CJ11" s="336"/>
      <c r="CK11" s="49">
        <v>82.525000000000091</v>
      </c>
      <c r="CL11" s="49">
        <v>136.85000000000082</v>
      </c>
      <c r="CM11" s="49">
        <v>148.35000000000002</v>
      </c>
      <c r="CN11" s="49">
        <v>223</v>
      </c>
      <c r="CO11" s="392"/>
      <c r="CP11" s="49">
        <v>147.54999999999995</v>
      </c>
      <c r="CQ11" s="49">
        <v>32.250000000000909</v>
      </c>
      <c r="CR11" s="49">
        <v>147.07500000000095</v>
      </c>
      <c r="CS11" s="49">
        <v>326.7</v>
      </c>
      <c r="CT11" s="336"/>
      <c r="CU11" s="49">
        <v>13.724999999999909</v>
      </c>
      <c r="CV11" s="49">
        <v>209.25000000000091</v>
      </c>
      <c r="CW11" s="49">
        <v>270.67500000000177</v>
      </c>
      <c r="CX11" s="49">
        <v>248.89999999999998</v>
      </c>
      <c r="CY11" s="336"/>
      <c r="CZ11" s="49">
        <v>101.5625</v>
      </c>
      <c r="DA11" s="49">
        <v>166.20000000000073</v>
      </c>
      <c r="DB11" s="49">
        <v>114.75</v>
      </c>
      <c r="DC11" s="49">
        <v>189.1</v>
      </c>
      <c r="DD11" s="336"/>
      <c r="DE11" s="49">
        <v>466.32500000000027</v>
      </c>
      <c r="DF11" s="49">
        <v>591.7999999999995</v>
      </c>
      <c r="DG11" s="49">
        <v>1236.9000000000019</v>
      </c>
      <c r="DH11" s="49">
        <v>1705.7</v>
      </c>
      <c r="DI11" s="336"/>
      <c r="DJ11" s="327">
        <v>71.775000000000091</v>
      </c>
      <c r="DK11" s="327">
        <v>201.44999999999891</v>
      </c>
      <c r="DL11" s="327">
        <v>483.30000000000246</v>
      </c>
      <c r="DM11" s="49">
        <v>651.6</v>
      </c>
      <c r="DN11" s="336"/>
      <c r="DO11" s="49">
        <v>158.27499999999873</v>
      </c>
      <c r="DP11" s="49">
        <v>156.44999999999891</v>
      </c>
      <c r="DQ11" s="49">
        <v>463.42500000000382</v>
      </c>
      <c r="DR11" s="49">
        <v>624.70000000000005</v>
      </c>
      <c r="DS11" s="336"/>
      <c r="DT11" s="49">
        <v>686.14999999997508</v>
      </c>
      <c r="DU11" s="49">
        <v>1911.9999999999864</v>
      </c>
      <c r="DV11" s="49">
        <v>2091.6000000000035</v>
      </c>
      <c r="DW11" s="49">
        <v>3297.5000000000005</v>
      </c>
      <c r="DX11" s="336"/>
      <c r="DY11" s="347">
        <v>50.75</v>
      </c>
      <c r="DZ11" s="347">
        <v>136.65000000000055</v>
      </c>
      <c r="EA11" s="347">
        <v>188.47500000000491</v>
      </c>
      <c r="EB11" s="49">
        <v>361.3</v>
      </c>
      <c r="EC11" s="336"/>
      <c r="ED11" s="347">
        <v>103.82499999999982</v>
      </c>
      <c r="EE11" s="347">
        <v>24.699999999998909</v>
      </c>
      <c r="EF11" s="347">
        <v>112.12500000000409</v>
      </c>
      <c r="EG11" s="49">
        <v>575.30000000000007</v>
      </c>
      <c r="EH11" s="336"/>
      <c r="EI11" s="347">
        <v>58.300000000000182</v>
      </c>
      <c r="EJ11" s="49">
        <v>0</v>
      </c>
      <c r="EK11" s="347">
        <v>88.5</v>
      </c>
      <c r="EL11" s="49">
        <v>460.09999999999997</v>
      </c>
      <c r="EM11" s="336"/>
      <c r="EN11" s="49">
        <v>0</v>
      </c>
      <c r="EO11" s="347">
        <v>0</v>
      </c>
      <c r="EP11" s="347">
        <v>246.15000000000055</v>
      </c>
      <c r="EQ11" s="49">
        <v>242.09999999999997</v>
      </c>
      <c r="ER11" s="336"/>
      <c r="ES11" s="347">
        <v>646.00000000001546</v>
      </c>
      <c r="ET11" s="347">
        <v>403.19999999999993</v>
      </c>
      <c r="EU11" s="347">
        <v>1947.8249999999935</v>
      </c>
      <c r="EV11" s="49">
        <v>1021.5</v>
      </c>
      <c r="EW11" s="336"/>
      <c r="EX11" s="347">
        <v>56.625000000000462</v>
      </c>
      <c r="EY11" s="347">
        <v>19.499999999996362</v>
      </c>
      <c r="EZ11" s="347">
        <v>28.875</v>
      </c>
      <c r="FA11" s="49">
        <v>166.3</v>
      </c>
      <c r="FB11" s="336"/>
      <c r="FC11" s="49">
        <v>0</v>
      </c>
      <c r="FD11" s="347">
        <v>87.699999999997999</v>
      </c>
      <c r="FE11" s="347">
        <v>128.02499999999998</v>
      </c>
      <c r="FF11" s="49">
        <v>76.100000000000009</v>
      </c>
      <c r="FG11" s="336"/>
      <c r="FH11" s="49">
        <v>0</v>
      </c>
      <c r="FI11" s="347">
        <v>197.94999999999618</v>
      </c>
      <c r="FJ11" s="347">
        <v>216.97499999999673</v>
      </c>
      <c r="FK11" s="49">
        <v>254.09999999999997</v>
      </c>
      <c r="FL11" s="336"/>
      <c r="FM11" s="347">
        <v>101.75000000000182</v>
      </c>
      <c r="FN11" s="347">
        <v>172.69999999999891</v>
      </c>
      <c r="FO11" s="347">
        <v>224.625</v>
      </c>
      <c r="FP11" s="49">
        <v>329.90000000000003</v>
      </c>
      <c r="FQ11" s="336"/>
      <c r="FR11" s="49">
        <v>0</v>
      </c>
      <c r="FS11" s="49">
        <v>0</v>
      </c>
      <c r="FT11" s="347">
        <v>113.92499999999563</v>
      </c>
      <c r="FU11" s="49">
        <v>398.8</v>
      </c>
      <c r="FV11" s="336"/>
      <c r="FW11" s="347">
        <v>171.92500000000473</v>
      </c>
      <c r="FX11" s="347">
        <v>301.39999999999964</v>
      </c>
      <c r="FY11" s="347">
        <v>835.87499999995953</v>
      </c>
      <c r="FZ11" s="49">
        <v>779.1</v>
      </c>
      <c r="GA11" s="336"/>
      <c r="GB11" s="347">
        <v>49.000000000004547</v>
      </c>
      <c r="GC11" s="347">
        <v>84.999999999998181</v>
      </c>
      <c r="GD11" s="347">
        <v>213.375</v>
      </c>
      <c r="GE11" s="49">
        <v>395</v>
      </c>
      <c r="GF11" s="336"/>
      <c r="GG11" s="49">
        <v>268.64999999999964</v>
      </c>
      <c r="GH11" s="49">
        <v>0</v>
      </c>
      <c r="GI11" s="49">
        <v>0</v>
      </c>
      <c r="GJ11" s="49">
        <v>550.4</v>
      </c>
    </row>
    <row r="12" spans="1:192" s="38" customFormat="1" ht="18">
      <c r="A12" s="81" t="s">
        <v>1656</v>
      </c>
      <c r="B12" s="45">
        <f t="shared" si="0"/>
        <v>17667.237499999959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2"/>
      <c r="I12" s="49">
        <v>0</v>
      </c>
      <c r="J12" s="49">
        <v>0</v>
      </c>
      <c r="K12" s="49">
        <v>0</v>
      </c>
      <c r="L12" s="49">
        <v>159.6</v>
      </c>
      <c r="M12" s="392"/>
      <c r="N12" s="49">
        <v>134.35000000000008</v>
      </c>
      <c r="O12" s="49">
        <v>0</v>
      </c>
      <c r="P12" s="49">
        <v>0</v>
      </c>
      <c r="Q12" s="49">
        <v>512.69999999999993</v>
      </c>
      <c r="R12" s="392"/>
      <c r="S12" s="327">
        <v>87.300000000000125</v>
      </c>
      <c r="T12" s="327">
        <v>0</v>
      </c>
      <c r="U12" s="327">
        <v>0</v>
      </c>
      <c r="V12" s="49">
        <v>195.6</v>
      </c>
      <c r="W12" s="392"/>
      <c r="X12" s="49">
        <v>114.92500000000007</v>
      </c>
      <c r="Y12" s="49">
        <v>0</v>
      </c>
      <c r="Z12" s="49">
        <v>0</v>
      </c>
      <c r="AA12" s="49">
        <v>349.8</v>
      </c>
      <c r="AB12" s="392"/>
      <c r="AC12" s="49">
        <v>142.05000000000007</v>
      </c>
      <c r="AD12" s="49">
        <v>0</v>
      </c>
      <c r="AE12" s="49">
        <v>0</v>
      </c>
      <c r="AF12" s="49">
        <v>392</v>
      </c>
      <c r="AG12" s="392"/>
      <c r="AH12" s="49">
        <v>253.37500000000011</v>
      </c>
      <c r="AI12" s="49">
        <v>0</v>
      </c>
      <c r="AJ12" s="49">
        <v>0</v>
      </c>
      <c r="AK12" s="49">
        <v>670.80000000000018</v>
      </c>
      <c r="AL12" s="392"/>
      <c r="AM12" s="49">
        <v>94.475000000000136</v>
      </c>
      <c r="AN12" s="49">
        <v>0</v>
      </c>
      <c r="AO12" s="49">
        <v>0</v>
      </c>
      <c r="AP12" s="49">
        <v>485.2</v>
      </c>
      <c r="AQ12" s="392"/>
      <c r="AR12" s="49">
        <v>109</v>
      </c>
      <c r="AS12" s="49">
        <v>0</v>
      </c>
      <c r="AT12" s="49">
        <v>0</v>
      </c>
      <c r="AU12" s="49">
        <v>117.50000000000001</v>
      </c>
      <c r="AV12" s="392"/>
      <c r="AW12" s="49">
        <v>88.299999999999955</v>
      </c>
      <c r="AX12" s="49">
        <v>0</v>
      </c>
      <c r="AY12" s="49">
        <v>0</v>
      </c>
      <c r="AZ12" s="49">
        <v>429.9</v>
      </c>
      <c r="BA12" s="392"/>
      <c r="BB12" s="49">
        <v>68.899999999999864</v>
      </c>
      <c r="BC12" s="49">
        <v>0</v>
      </c>
      <c r="BD12" s="49">
        <v>0</v>
      </c>
      <c r="BE12" s="49">
        <v>331</v>
      </c>
      <c r="BF12" s="392"/>
      <c r="BG12" s="49">
        <v>84.349999999999682</v>
      </c>
      <c r="BH12" s="49">
        <v>0</v>
      </c>
      <c r="BI12" s="49">
        <v>0</v>
      </c>
      <c r="BJ12" s="49">
        <v>94.600000000000009</v>
      </c>
      <c r="BK12" s="392"/>
      <c r="BL12" s="49">
        <v>75.299999999999955</v>
      </c>
      <c r="BM12" s="49">
        <v>0</v>
      </c>
      <c r="BN12" s="49">
        <v>0</v>
      </c>
      <c r="BO12" s="49">
        <v>341.9</v>
      </c>
      <c r="BP12" s="392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563">
        <v>33.299999999999997</v>
      </c>
      <c r="BZ12" s="392"/>
      <c r="CA12" s="49">
        <v>55.999999999999773</v>
      </c>
      <c r="CB12" s="49">
        <v>0</v>
      </c>
      <c r="CC12" s="49">
        <v>0</v>
      </c>
      <c r="CD12" s="563">
        <v>453</v>
      </c>
      <c r="CE12" s="336"/>
      <c r="CF12" s="49">
        <v>97.925000000000182</v>
      </c>
      <c r="CG12" s="49">
        <v>93.349999999999454</v>
      </c>
      <c r="CH12" s="49">
        <v>0</v>
      </c>
      <c r="CI12" s="49">
        <v>0</v>
      </c>
      <c r="CJ12" s="336"/>
      <c r="CK12" s="49">
        <v>114.75000000000023</v>
      </c>
      <c r="CL12" s="49">
        <v>76.399999999999181</v>
      </c>
      <c r="CM12" s="49">
        <v>0</v>
      </c>
      <c r="CN12" s="49">
        <v>0</v>
      </c>
      <c r="CO12" s="392"/>
      <c r="CP12" s="49">
        <v>116.92500000000041</v>
      </c>
      <c r="CQ12" s="49">
        <v>201.39999999999873</v>
      </c>
      <c r="CR12" s="49">
        <v>0</v>
      </c>
      <c r="CS12" s="49">
        <v>0</v>
      </c>
      <c r="CT12" s="336"/>
      <c r="CU12" s="49">
        <v>96.312500000000455</v>
      </c>
      <c r="CV12" s="49">
        <v>172.59999999999854</v>
      </c>
      <c r="CW12" s="49">
        <v>0</v>
      </c>
      <c r="CX12" s="49">
        <v>0</v>
      </c>
      <c r="CY12" s="336"/>
      <c r="CZ12" s="49">
        <v>60.25</v>
      </c>
      <c r="DA12" s="49">
        <v>89.999999999998181</v>
      </c>
      <c r="DB12" s="49">
        <v>0</v>
      </c>
      <c r="DC12" s="49">
        <v>0</v>
      </c>
      <c r="DD12" s="336"/>
      <c r="DE12" s="49">
        <v>510.60000000000127</v>
      </c>
      <c r="DF12" s="49">
        <v>1304.6999999999991</v>
      </c>
      <c r="DG12" s="49">
        <v>0</v>
      </c>
      <c r="DH12" s="49">
        <v>0</v>
      </c>
      <c r="DI12" s="336"/>
      <c r="DJ12" s="327">
        <v>127.45000000000073</v>
      </c>
      <c r="DK12" s="327">
        <v>310.54999999999654</v>
      </c>
      <c r="DL12" s="327">
        <v>0</v>
      </c>
      <c r="DM12" s="327">
        <v>0</v>
      </c>
      <c r="DN12" s="336"/>
      <c r="DO12" s="49">
        <v>161.47500000000036</v>
      </c>
      <c r="DP12" s="49">
        <v>249.44999999999618</v>
      </c>
      <c r="DQ12" s="49">
        <v>0</v>
      </c>
      <c r="DR12" s="327">
        <v>0</v>
      </c>
      <c r="DS12" s="336"/>
      <c r="DT12" s="49">
        <v>914.17500000002383</v>
      </c>
      <c r="DU12" s="49">
        <v>1497.5499999999456</v>
      </c>
      <c r="DV12" s="49">
        <v>0</v>
      </c>
      <c r="DW12" s="327">
        <v>0</v>
      </c>
      <c r="DX12" s="336"/>
      <c r="DY12" s="347">
        <v>42.500000000000909</v>
      </c>
      <c r="DZ12" s="347">
        <v>107.99999999999636</v>
      </c>
      <c r="EA12" s="347">
        <v>0</v>
      </c>
      <c r="EB12" s="327">
        <v>0</v>
      </c>
      <c r="EC12" s="336"/>
      <c r="ED12" s="347">
        <v>22.525000000001455</v>
      </c>
      <c r="EE12" s="347">
        <v>102.24999999999818</v>
      </c>
      <c r="EF12" s="347">
        <v>0</v>
      </c>
      <c r="EG12" s="347">
        <v>0</v>
      </c>
      <c r="EH12" s="336"/>
      <c r="EI12" s="347">
        <v>100.40000000000146</v>
      </c>
      <c r="EJ12" s="49">
        <v>0</v>
      </c>
      <c r="EK12" s="347">
        <v>0</v>
      </c>
      <c r="EL12" s="347">
        <v>0</v>
      </c>
      <c r="EM12" s="336"/>
      <c r="EN12" s="49">
        <v>0</v>
      </c>
      <c r="EO12" s="347">
        <v>117.85000000000036</v>
      </c>
      <c r="EP12" s="347">
        <v>0</v>
      </c>
      <c r="EQ12" s="347">
        <v>0</v>
      </c>
      <c r="ER12" s="336"/>
      <c r="ES12" s="347">
        <v>631.42500000000928</v>
      </c>
      <c r="ET12" s="347">
        <v>1682.5999999999997</v>
      </c>
      <c r="EU12" s="347">
        <v>0</v>
      </c>
      <c r="EV12" s="347">
        <v>0</v>
      </c>
      <c r="EW12" s="336"/>
      <c r="EX12" s="347">
        <v>68.67500000000291</v>
      </c>
      <c r="EY12" s="347">
        <v>72.000000000001819</v>
      </c>
      <c r="EZ12" s="347">
        <v>0</v>
      </c>
      <c r="FA12" s="347">
        <v>0</v>
      </c>
      <c r="FB12" s="336"/>
      <c r="FC12" s="49">
        <v>0</v>
      </c>
      <c r="FD12" s="347">
        <v>80.899999999999636</v>
      </c>
      <c r="FE12" s="347">
        <v>0</v>
      </c>
      <c r="FF12" s="49">
        <v>0</v>
      </c>
      <c r="FG12" s="336"/>
      <c r="FH12" s="49">
        <v>0</v>
      </c>
      <c r="FI12" s="347">
        <v>207.75</v>
      </c>
      <c r="FJ12" s="347">
        <v>0</v>
      </c>
      <c r="FK12" s="49">
        <v>0</v>
      </c>
      <c r="FL12" s="336"/>
      <c r="FM12" s="347">
        <v>102.39999999999964</v>
      </c>
      <c r="FN12" s="347">
        <v>125.59999999999854</v>
      </c>
      <c r="FO12" s="347">
        <v>0</v>
      </c>
      <c r="FP12" s="49">
        <v>0</v>
      </c>
      <c r="FQ12" s="336"/>
      <c r="FR12" s="49">
        <v>0</v>
      </c>
      <c r="FS12" s="49">
        <v>0</v>
      </c>
      <c r="FT12" s="347">
        <v>0</v>
      </c>
      <c r="FU12" s="49">
        <v>0</v>
      </c>
      <c r="FV12" s="336"/>
      <c r="FW12" s="347">
        <v>306.19999999999982</v>
      </c>
      <c r="FX12" s="347">
        <v>433.69999999999709</v>
      </c>
      <c r="FY12" s="347">
        <v>0</v>
      </c>
      <c r="FZ12" s="49">
        <v>0</v>
      </c>
      <c r="GA12" s="336"/>
      <c r="GB12" s="347">
        <v>80</v>
      </c>
      <c r="GC12" s="347">
        <v>106.99999999999272</v>
      </c>
      <c r="GD12" s="347">
        <v>0</v>
      </c>
      <c r="GE12" s="49">
        <v>0</v>
      </c>
      <c r="GF12" s="336"/>
      <c r="GG12" s="49">
        <v>334.52500000000236</v>
      </c>
      <c r="GH12" s="49">
        <v>0</v>
      </c>
      <c r="GI12" s="49">
        <v>0</v>
      </c>
      <c r="GJ12" s="49">
        <v>0</v>
      </c>
    </row>
    <row r="13" spans="1:192" ht="18">
      <c r="A13" s="81" t="s">
        <v>1664</v>
      </c>
      <c r="B13" s="45">
        <f t="shared" si="0"/>
        <v>52931.150000000038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2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2"/>
      <c r="N13" s="49">
        <v>192.125</v>
      </c>
      <c r="O13" s="49">
        <v>222.95000000000005</v>
      </c>
      <c r="P13" s="49">
        <v>93.15</v>
      </c>
      <c r="Q13" s="49">
        <v>613</v>
      </c>
      <c r="R13" s="392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2"/>
      <c r="X13" s="49">
        <v>88.5</v>
      </c>
      <c r="Y13" s="49">
        <v>144.10000000000014</v>
      </c>
      <c r="Z13" s="49">
        <v>181.875</v>
      </c>
      <c r="AA13" s="49">
        <v>453.3</v>
      </c>
      <c r="AB13" s="392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2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2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2"/>
      <c r="AR13" s="49">
        <v>60.5</v>
      </c>
      <c r="AS13" s="49">
        <v>45.5</v>
      </c>
      <c r="AT13" s="49">
        <v>54.900000000000006</v>
      </c>
      <c r="AU13" s="49">
        <v>145.5</v>
      </c>
      <c r="AV13" s="392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2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2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2"/>
      <c r="BL13" s="49">
        <v>37.125000000000455</v>
      </c>
      <c r="BM13" s="49">
        <v>72.75</v>
      </c>
      <c r="BN13" s="49">
        <v>72.375</v>
      </c>
      <c r="BO13" s="49">
        <v>232.5</v>
      </c>
      <c r="BP13" s="392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563">
        <v>499.59999999999997</v>
      </c>
      <c r="BZ13" s="392"/>
      <c r="CA13" s="49">
        <v>67.125000000000455</v>
      </c>
      <c r="CB13" s="49">
        <v>268.949999999998</v>
      </c>
      <c r="CC13" s="49">
        <v>135</v>
      </c>
      <c r="CD13" s="563">
        <v>567</v>
      </c>
      <c r="CE13" s="336"/>
      <c r="CF13" s="49">
        <v>0</v>
      </c>
      <c r="CG13" s="49">
        <v>65.200000000000273</v>
      </c>
      <c r="CH13" s="49">
        <v>311.02499999999918</v>
      </c>
      <c r="CI13" s="49">
        <v>68.8</v>
      </c>
      <c r="CJ13" s="336"/>
      <c r="CK13" s="49">
        <v>0</v>
      </c>
      <c r="CL13" s="49">
        <v>132.20000000000073</v>
      </c>
      <c r="CM13" s="49">
        <v>182.02499999999998</v>
      </c>
      <c r="CN13" s="49">
        <v>159.6</v>
      </c>
      <c r="CO13" s="392"/>
      <c r="CP13" s="49">
        <v>0</v>
      </c>
      <c r="CQ13" s="49">
        <v>211.64999999999873</v>
      </c>
      <c r="CR13" s="49">
        <v>287.39999999999782</v>
      </c>
      <c r="CS13" s="49">
        <v>339.99999999999994</v>
      </c>
      <c r="CT13" s="336"/>
      <c r="CU13" s="49">
        <v>0</v>
      </c>
      <c r="CV13" s="49">
        <v>268.74999999999909</v>
      </c>
      <c r="CW13" s="49">
        <v>358.19999999999754</v>
      </c>
      <c r="CX13" s="49">
        <v>774.89999999999986</v>
      </c>
      <c r="CY13" s="336"/>
      <c r="CZ13" s="49">
        <v>0</v>
      </c>
      <c r="DA13" s="49">
        <v>57.749999999999091</v>
      </c>
      <c r="DB13" s="49">
        <v>9.8999999999999986</v>
      </c>
      <c r="DC13" s="49">
        <v>0</v>
      </c>
      <c r="DD13" s="336"/>
      <c r="DE13" s="49">
        <v>0</v>
      </c>
      <c r="DF13" s="49">
        <v>928.45000000000027</v>
      </c>
      <c r="DG13" s="49">
        <v>2325.8999999999992</v>
      </c>
      <c r="DH13" s="49">
        <v>3194.5</v>
      </c>
      <c r="DI13" s="336"/>
      <c r="DJ13" s="327">
        <v>0</v>
      </c>
      <c r="DK13" s="327">
        <v>231.85000000000036</v>
      </c>
      <c r="DL13" s="327">
        <v>313.95000000000027</v>
      </c>
      <c r="DM13" s="49">
        <v>832.10000000000014</v>
      </c>
      <c r="DN13" s="336"/>
      <c r="DO13" s="49">
        <v>0</v>
      </c>
      <c r="DP13" s="49">
        <v>231.39999999999964</v>
      </c>
      <c r="DQ13" s="49">
        <v>428.47499999999945</v>
      </c>
      <c r="DR13" s="49">
        <v>377.7</v>
      </c>
      <c r="DS13" s="336"/>
      <c r="DT13" s="49">
        <v>0</v>
      </c>
      <c r="DU13" s="49">
        <v>1708.8499999999995</v>
      </c>
      <c r="DV13" s="49">
        <v>1904.700000000003</v>
      </c>
      <c r="DW13" s="49">
        <v>4912.7999999999993</v>
      </c>
      <c r="DX13" s="336"/>
      <c r="DY13" s="347">
        <v>0</v>
      </c>
      <c r="DZ13" s="347">
        <v>160.00000000000364</v>
      </c>
      <c r="EA13" s="347">
        <v>158.85000000000218</v>
      </c>
      <c r="EB13" s="49">
        <v>2.4</v>
      </c>
      <c r="EC13" s="336"/>
      <c r="ED13" s="347">
        <v>0</v>
      </c>
      <c r="EE13" s="347">
        <v>126.25000000000182</v>
      </c>
      <c r="EF13" s="347">
        <v>463.35000000000218</v>
      </c>
      <c r="EG13" s="49">
        <v>401.40000000000003</v>
      </c>
      <c r="EH13" s="336"/>
      <c r="EI13" s="347">
        <v>0</v>
      </c>
      <c r="EJ13" s="49">
        <v>0</v>
      </c>
      <c r="EK13" s="347">
        <v>82.874999999994543</v>
      </c>
      <c r="EL13" s="49">
        <v>196.3</v>
      </c>
      <c r="EM13" s="336"/>
      <c r="EN13" s="49">
        <v>0</v>
      </c>
      <c r="EO13" s="347">
        <v>185.70000000000255</v>
      </c>
      <c r="EP13" s="347">
        <v>127.49999999999454</v>
      </c>
      <c r="EQ13" s="49">
        <v>351.9</v>
      </c>
      <c r="ER13" s="336"/>
      <c r="ES13" s="347">
        <v>0</v>
      </c>
      <c r="ET13" s="347">
        <v>1645.35</v>
      </c>
      <c r="EU13" s="347">
        <v>2526.8249999999989</v>
      </c>
      <c r="EV13" s="49">
        <v>3246.7999999999997</v>
      </c>
      <c r="EW13" s="336"/>
      <c r="EX13" s="347">
        <v>0</v>
      </c>
      <c r="EY13" s="347">
        <v>128.40000000000146</v>
      </c>
      <c r="EZ13" s="347">
        <v>18.899999999995089</v>
      </c>
      <c r="FA13" s="49">
        <v>124.5</v>
      </c>
      <c r="FB13" s="336"/>
      <c r="FC13" s="49">
        <v>0</v>
      </c>
      <c r="FD13" s="347">
        <v>83.000000000001819</v>
      </c>
      <c r="FE13" s="347">
        <v>113.25</v>
      </c>
      <c r="FF13" s="49">
        <v>287.60000000000002</v>
      </c>
      <c r="FG13" s="336"/>
      <c r="FH13" s="49">
        <v>0</v>
      </c>
      <c r="FI13" s="347">
        <v>194.84999999999854</v>
      </c>
      <c r="FJ13" s="347">
        <v>92.774999999997817</v>
      </c>
      <c r="FK13" s="49">
        <v>180</v>
      </c>
      <c r="FL13" s="336"/>
      <c r="FM13" s="347">
        <v>0</v>
      </c>
      <c r="FN13" s="347">
        <v>232.75</v>
      </c>
      <c r="FO13" s="347">
        <v>290.54999999999995</v>
      </c>
      <c r="FP13" s="49">
        <v>623</v>
      </c>
      <c r="FQ13" s="336"/>
      <c r="FR13" s="49">
        <v>0</v>
      </c>
      <c r="FS13" s="49">
        <v>0</v>
      </c>
      <c r="FT13" s="347">
        <v>177.60000000000218</v>
      </c>
      <c r="FU13" s="49">
        <v>90.100000000000009</v>
      </c>
      <c r="FV13" s="336"/>
      <c r="FW13" s="347">
        <v>0</v>
      </c>
      <c r="FX13" s="347">
        <v>464.55000000000655</v>
      </c>
      <c r="FY13" s="347">
        <v>1000.2000000000218</v>
      </c>
      <c r="FZ13" s="49">
        <v>1314.6</v>
      </c>
      <c r="GA13" s="336"/>
      <c r="GB13" s="347">
        <v>0</v>
      </c>
      <c r="GC13" s="347">
        <v>90.75</v>
      </c>
      <c r="GD13" s="347">
        <v>379.125</v>
      </c>
      <c r="GE13" s="49">
        <v>336</v>
      </c>
      <c r="GF13" s="336"/>
      <c r="GG13" s="49">
        <v>0</v>
      </c>
      <c r="GH13" s="49">
        <v>0</v>
      </c>
      <c r="GI13" s="49">
        <v>0</v>
      </c>
      <c r="GJ13" s="49">
        <v>954.99999999999989</v>
      </c>
    </row>
    <row r="14" spans="1:192" ht="18">
      <c r="A14" s="38" t="s">
        <v>3625</v>
      </c>
      <c r="B14" s="45">
        <f t="shared" si="0"/>
        <v>5697.6</v>
      </c>
      <c r="C14" s="41"/>
      <c r="D14" s="49">
        <v>0</v>
      </c>
      <c r="E14" s="49">
        <v>0</v>
      </c>
      <c r="F14" s="49">
        <v>0</v>
      </c>
      <c r="G14" s="49">
        <v>162</v>
      </c>
      <c r="H14" s="392"/>
      <c r="I14" s="49">
        <v>0</v>
      </c>
      <c r="J14" s="49">
        <v>0</v>
      </c>
      <c r="K14" s="49">
        <v>0</v>
      </c>
      <c r="L14" s="49">
        <v>263</v>
      </c>
      <c r="M14" s="392"/>
      <c r="N14" s="49">
        <v>0</v>
      </c>
      <c r="O14" s="49">
        <v>0</v>
      </c>
      <c r="P14" s="49">
        <v>0</v>
      </c>
      <c r="Q14" s="49">
        <v>684.30000000000007</v>
      </c>
      <c r="R14" s="392"/>
      <c r="S14" s="327">
        <v>0</v>
      </c>
      <c r="T14" s="327">
        <v>0</v>
      </c>
      <c r="U14" s="327">
        <v>0</v>
      </c>
      <c r="V14" s="49">
        <v>342.9</v>
      </c>
      <c r="W14" s="392"/>
      <c r="X14" s="49">
        <v>0</v>
      </c>
      <c r="Y14" s="49">
        <v>0</v>
      </c>
      <c r="Z14" s="49">
        <v>0</v>
      </c>
      <c r="AA14" s="49">
        <v>451</v>
      </c>
      <c r="AB14" s="392"/>
      <c r="AC14" s="49">
        <v>0</v>
      </c>
      <c r="AD14" s="49">
        <v>0</v>
      </c>
      <c r="AE14" s="49">
        <v>0</v>
      </c>
      <c r="AF14" s="49">
        <v>397.90000000000003</v>
      </c>
      <c r="AG14" s="392"/>
      <c r="AH14" s="49">
        <v>0</v>
      </c>
      <c r="AI14" s="49">
        <v>0</v>
      </c>
      <c r="AJ14" s="49">
        <v>0</v>
      </c>
      <c r="AK14" s="49">
        <v>493.2</v>
      </c>
      <c r="AL14" s="392"/>
      <c r="AM14" s="49">
        <v>0</v>
      </c>
      <c r="AN14" s="49">
        <v>0</v>
      </c>
      <c r="AO14" s="49">
        <v>0</v>
      </c>
      <c r="AP14" s="49">
        <v>488.4</v>
      </c>
      <c r="AQ14" s="392"/>
      <c r="AR14" s="49">
        <v>0</v>
      </c>
      <c r="AS14" s="49">
        <v>0</v>
      </c>
      <c r="AT14" s="49">
        <v>0</v>
      </c>
      <c r="AU14" s="49">
        <v>276.8</v>
      </c>
      <c r="AV14" s="392"/>
      <c r="AW14" s="49">
        <v>0</v>
      </c>
      <c r="AX14" s="49">
        <v>0</v>
      </c>
      <c r="AY14" s="49">
        <v>0</v>
      </c>
      <c r="AZ14" s="49">
        <v>164.1</v>
      </c>
      <c r="BA14" s="392"/>
      <c r="BB14" s="49">
        <v>0</v>
      </c>
      <c r="BC14" s="49">
        <v>0</v>
      </c>
      <c r="BD14" s="49">
        <v>0</v>
      </c>
      <c r="BE14" s="49">
        <v>243.9</v>
      </c>
      <c r="BF14" s="392"/>
      <c r="BG14" s="49">
        <v>0</v>
      </c>
      <c r="BH14" s="49">
        <v>0</v>
      </c>
      <c r="BI14" s="49">
        <v>0</v>
      </c>
      <c r="BJ14" s="49">
        <v>203</v>
      </c>
      <c r="BK14" s="392"/>
      <c r="BL14" s="49">
        <v>0</v>
      </c>
      <c r="BM14" s="49">
        <v>0</v>
      </c>
      <c r="BN14" s="49">
        <v>0</v>
      </c>
      <c r="BO14" s="49">
        <v>235.6</v>
      </c>
      <c r="BP14" s="392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563">
        <v>327.2</v>
      </c>
      <c r="BZ14" s="392"/>
      <c r="CA14" s="49">
        <v>0</v>
      </c>
      <c r="CB14" s="49">
        <v>0</v>
      </c>
      <c r="CC14" s="49">
        <v>0</v>
      </c>
      <c r="CD14" s="563">
        <v>459.8</v>
      </c>
      <c r="CE14" s="336"/>
      <c r="CF14" s="49">
        <v>0</v>
      </c>
      <c r="CG14" s="49">
        <v>0</v>
      </c>
      <c r="CH14" s="49">
        <v>0</v>
      </c>
      <c r="CI14" s="49">
        <v>0</v>
      </c>
      <c r="CJ14" s="336"/>
      <c r="CK14" s="49">
        <v>0</v>
      </c>
      <c r="CL14" s="49">
        <v>0</v>
      </c>
      <c r="CM14" s="49">
        <v>0</v>
      </c>
      <c r="CN14" s="49">
        <v>0</v>
      </c>
      <c r="CO14" s="392"/>
      <c r="CP14" s="49">
        <v>0</v>
      </c>
      <c r="CQ14" s="49">
        <v>0</v>
      </c>
      <c r="CR14" s="49">
        <v>0</v>
      </c>
      <c r="CS14" s="49">
        <v>0</v>
      </c>
      <c r="CT14" s="336"/>
      <c r="CU14" s="49">
        <v>0</v>
      </c>
      <c r="CV14" s="49">
        <v>0</v>
      </c>
      <c r="CW14" s="49">
        <v>0</v>
      </c>
      <c r="CX14" s="49">
        <v>0</v>
      </c>
      <c r="CY14" s="336"/>
      <c r="CZ14" s="49">
        <v>0</v>
      </c>
      <c r="DA14" s="49">
        <v>0</v>
      </c>
      <c r="DB14" s="49">
        <v>0</v>
      </c>
      <c r="DC14" s="49">
        <v>0</v>
      </c>
      <c r="DD14" s="336"/>
      <c r="DE14" s="49">
        <v>0</v>
      </c>
      <c r="DF14" s="49">
        <v>0</v>
      </c>
      <c r="DG14" s="49">
        <v>0</v>
      </c>
      <c r="DH14" s="49">
        <v>0</v>
      </c>
      <c r="DI14" s="336"/>
      <c r="DJ14" s="327">
        <v>0</v>
      </c>
      <c r="DK14" s="327">
        <v>0</v>
      </c>
      <c r="DL14" s="327">
        <v>0</v>
      </c>
      <c r="DM14" s="49">
        <v>0</v>
      </c>
      <c r="DN14" s="336"/>
      <c r="DO14" s="49">
        <v>0</v>
      </c>
      <c r="DP14" s="49">
        <v>0</v>
      </c>
      <c r="DQ14" s="49">
        <v>0</v>
      </c>
      <c r="DR14" s="49">
        <v>0</v>
      </c>
      <c r="DS14" s="336"/>
      <c r="DT14" s="49">
        <v>0</v>
      </c>
      <c r="DU14" s="49">
        <v>0</v>
      </c>
      <c r="DV14" s="49">
        <v>0</v>
      </c>
      <c r="DW14" s="49">
        <v>0</v>
      </c>
      <c r="DX14" s="336"/>
      <c r="DY14" s="347">
        <v>0</v>
      </c>
      <c r="DZ14" s="347">
        <v>0</v>
      </c>
      <c r="EA14" s="347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49">
        <v>0</v>
      </c>
      <c r="EK14" s="347">
        <v>0</v>
      </c>
      <c r="EL14" s="49">
        <v>0</v>
      </c>
      <c r="EM14" s="336"/>
      <c r="EN14" s="49">
        <v>0</v>
      </c>
      <c r="EO14" s="347">
        <v>0</v>
      </c>
      <c r="EP14" s="347">
        <v>0</v>
      </c>
      <c r="EQ14" s="49">
        <v>0</v>
      </c>
      <c r="ER14" s="336"/>
      <c r="ES14" s="347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49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347">
        <v>0</v>
      </c>
      <c r="FN14" s="347">
        <v>0</v>
      </c>
      <c r="FO14" s="347">
        <v>0</v>
      </c>
      <c r="FP14" s="49">
        <v>0</v>
      </c>
      <c r="FQ14" s="336"/>
      <c r="FR14" s="49">
        <v>0</v>
      </c>
      <c r="FS14" s="49">
        <v>0</v>
      </c>
      <c r="FT14" s="347">
        <v>0</v>
      </c>
      <c r="FU14" s="49">
        <v>0</v>
      </c>
      <c r="FV14" s="336"/>
      <c r="FW14" s="347">
        <v>0</v>
      </c>
      <c r="FX14" s="347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49">
        <v>0</v>
      </c>
      <c r="GH14" s="49">
        <v>0</v>
      </c>
      <c r="GI14" s="49">
        <v>0</v>
      </c>
      <c r="GJ14" s="49">
        <v>0</v>
      </c>
    </row>
    <row r="15" spans="1:192" ht="18">
      <c r="A15" s="39" t="s">
        <v>2718</v>
      </c>
      <c r="B15" s="45">
        <f t="shared" si="0"/>
        <v>28460.5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2"/>
      <c r="I15" s="49">
        <v>0</v>
      </c>
      <c r="J15" s="49">
        <v>0</v>
      </c>
      <c r="K15" s="49">
        <v>28.349999999999966</v>
      </c>
      <c r="L15" s="49">
        <v>283.05</v>
      </c>
      <c r="M15" s="392"/>
      <c r="N15" s="49">
        <v>0</v>
      </c>
      <c r="O15" s="49">
        <v>0</v>
      </c>
      <c r="P15" s="49">
        <v>285.67499999999995</v>
      </c>
      <c r="Q15" s="49">
        <v>448.20000000000005</v>
      </c>
      <c r="R15" s="392"/>
      <c r="S15" s="327">
        <v>0</v>
      </c>
      <c r="T15" s="327">
        <v>0</v>
      </c>
      <c r="U15" s="327">
        <v>130.125</v>
      </c>
      <c r="V15" s="49">
        <v>446</v>
      </c>
      <c r="W15" s="392"/>
      <c r="X15" s="49">
        <v>0</v>
      </c>
      <c r="Y15" s="49">
        <v>0</v>
      </c>
      <c r="Z15" s="49">
        <v>247.95000000000002</v>
      </c>
      <c r="AA15" s="49">
        <v>193.89999999999998</v>
      </c>
      <c r="AB15" s="392"/>
      <c r="AC15" s="49">
        <v>0</v>
      </c>
      <c r="AD15" s="49">
        <v>0</v>
      </c>
      <c r="AE15" s="49">
        <v>409.35</v>
      </c>
      <c r="AF15" s="49">
        <v>414.90000000000003</v>
      </c>
      <c r="AG15" s="392"/>
      <c r="AH15" s="49">
        <v>0</v>
      </c>
      <c r="AI15" s="49">
        <v>0</v>
      </c>
      <c r="AJ15" s="49">
        <v>359.09999999999997</v>
      </c>
      <c r="AK15" s="49">
        <v>379.29999999999995</v>
      </c>
      <c r="AL15" s="392"/>
      <c r="AM15" s="49">
        <v>0</v>
      </c>
      <c r="AN15" s="49">
        <v>0</v>
      </c>
      <c r="AO15" s="49">
        <v>377.17500000000001</v>
      </c>
      <c r="AP15" s="49">
        <v>665</v>
      </c>
      <c r="AQ15" s="392"/>
      <c r="AR15" s="49">
        <v>0</v>
      </c>
      <c r="AS15" s="49">
        <v>0</v>
      </c>
      <c r="AT15" s="49">
        <v>483.375</v>
      </c>
      <c r="AU15" s="49">
        <v>454.6</v>
      </c>
      <c r="AV15" s="392"/>
      <c r="AW15" s="49">
        <v>0</v>
      </c>
      <c r="AX15" s="49">
        <v>0</v>
      </c>
      <c r="AY15" s="49">
        <v>411.30000000000007</v>
      </c>
      <c r="AZ15" s="49">
        <v>164.1</v>
      </c>
      <c r="BA15" s="392"/>
      <c r="BB15" s="49">
        <v>0</v>
      </c>
      <c r="BC15" s="49">
        <v>0</v>
      </c>
      <c r="BD15" s="49">
        <v>176.47500000000002</v>
      </c>
      <c r="BE15" s="49">
        <v>308.40000000000003</v>
      </c>
      <c r="BF15" s="392"/>
      <c r="BG15" s="49">
        <v>0</v>
      </c>
      <c r="BH15" s="49">
        <v>0</v>
      </c>
      <c r="BI15" s="49">
        <v>543.6</v>
      </c>
      <c r="BJ15" s="49">
        <v>604.1</v>
      </c>
      <c r="BK15" s="392"/>
      <c r="BL15" s="49">
        <v>0</v>
      </c>
      <c r="BM15" s="49">
        <v>0</v>
      </c>
      <c r="BN15" s="49">
        <v>216.375</v>
      </c>
      <c r="BO15" s="49">
        <v>392.1</v>
      </c>
      <c r="BP15" s="392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563">
        <v>443.09999999999997</v>
      </c>
      <c r="BZ15" s="392"/>
      <c r="CA15" s="49">
        <v>0</v>
      </c>
      <c r="CB15" s="49">
        <v>0</v>
      </c>
      <c r="CC15" s="49">
        <v>385.20000000000005</v>
      </c>
      <c r="CD15" s="563">
        <v>478.2</v>
      </c>
      <c r="CE15" s="336"/>
      <c r="CF15" s="49">
        <v>0</v>
      </c>
      <c r="CG15" s="49">
        <v>0</v>
      </c>
      <c r="CH15" s="49">
        <v>0</v>
      </c>
      <c r="CI15" s="49">
        <v>252.8</v>
      </c>
      <c r="CJ15" s="336"/>
      <c r="CK15" s="49">
        <v>0</v>
      </c>
      <c r="CL15" s="49">
        <v>0</v>
      </c>
      <c r="CM15" s="49">
        <v>0</v>
      </c>
      <c r="CN15" s="49">
        <v>179.1</v>
      </c>
      <c r="CO15" s="392"/>
      <c r="CP15" s="49">
        <v>0</v>
      </c>
      <c r="CQ15" s="49">
        <v>0</v>
      </c>
      <c r="CR15" s="49">
        <v>0</v>
      </c>
      <c r="CS15" s="49">
        <v>356.09999999999997</v>
      </c>
      <c r="CT15" s="336"/>
      <c r="CU15" s="49">
        <v>0</v>
      </c>
      <c r="CV15" s="49">
        <v>0</v>
      </c>
      <c r="CW15" s="49">
        <v>0</v>
      </c>
      <c r="CX15" s="49">
        <v>513.9</v>
      </c>
      <c r="CY15" s="336"/>
      <c r="CZ15" s="49">
        <v>0</v>
      </c>
      <c r="DA15" s="49">
        <v>0</v>
      </c>
      <c r="DB15" s="49">
        <v>0</v>
      </c>
      <c r="DC15" s="49">
        <v>83.2</v>
      </c>
      <c r="DD15" s="336"/>
      <c r="DE15" s="49">
        <v>0</v>
      </c>
      <c r="DF15" s="49">
        <v>0</v>
      </c>
      <c r="DG15" s="49">
        <v>0</v>
      </c>
      <c r="DH15" s="49">
        <v>3331.9999999999986</v>
      </c>
      <c r="DI15" s="336"/>
      <c r="DJ15" s="327">
        <v>0</v>
      </c>
      <c r="DK15" s="327">
        <v>0</v>
      </c>
      <c r="DL15" s="327">
        <v>0</v>
      </c>
      <c r="DM15" s="49">
        <v>478.10000000000008</v>
      </c>
      <c r="DN15" s="336"/>
      <c r="DO15" s="49">
        <v>0</v>
      </c>
      <c r="DP15" s="49">
        <v>0</v>
      </c>
      <c r="DQ15" s="49">
        <v>0</v>
      </c>
      <c r="DR15" s="49">
        <v>100.1</v>
      </c>
      <c r="DS15" s="336"/>
      <c r="DT15" s="49">
        <v>0</v>
      </c>
      <c r="DU15" s="49">
        <v>0</v>
      </c>
      <c r="DV15" s="49">
        <v>0</v>
      </c>
      <c r="DW15" s="49">
        <v>4363.8</v>
      </c>
      <c r="DX15" s="336"/>
      <c r="DY15" s="347">
        <v>0</v>
      </c>
      <c r="DZ15" s="347">
        <v>0</v>
      </c>
      <c r="EA15" s="347">
        <v>0</v>
      </c>
      <c r="EB15" s="49">
        <v>156</v>
      </c>
      <c r="EC15" s="336"/>
      <c r="ED15" s="347">
        <v>0</v>
      </c>
      <c r="EE15" s="347">
        <v>0</v>
      </c>
      <c r="EF15" s="347">
        <v>0</v>
      </c>
      <c r="EG15" s="49">
        <v>428.29999999999995</v>
      </c>
      <c r="EH15" s="336"/>
      <c r="EI15" s="347">
        <v>0</v>
      </c>
      <c r="EJ15" s="49">
        <v>0</v>
      </c>
      <c r="EK15" s="347">
        <v>0</v>
      </c>
      <c r="EL15" s="49">
        <v>597.4</v>
      </c>
      <c r="EM15" s="336"/>
      <c r="EN15" s="49">
        <v>0</v>
      </c>
      <c r="EO15" s="347">
        <v>0</v>
      </c>
      <c r="EP15" s="347">
        <v>0</v>
      </c>
      <c r="EQ15" s="49">
        <v>753.5</v>
      </c>
      <c r="ER15" s="336"/>
      <c r="ES15" s="347">
        <v>0</v>
      </c>
      <c r="ET15" s="347">
        <v>0</v>
      </c>
      <c r="EU15" s="347">
        <v>0</v>
      </c>
      <c r="EV15" s="49">
        <v>2076.6999999999998</v>
      </c>
      <c r="EW15" s="336"/>
      <c r="EX15" s="347">
        <v>0</v>
      </c>
      <c r="EY15" s="347">
        <v>0</v>
      </c>
      <c r="EZ15" s="347">
        <v>0</v>
      </c>
      <c r="FA15" s="49">
        <v>413</v>
      </c>
      <c r="FB15" s="336"/>
      <c r="FC15" s="49">
        <v>0</v>
      </c>
      <c r="FD15" s="347">
        <v>0</v>
      </c>
      <c r="FE15" s="347">
        <v>0</v>
      </c>
      <c r="FF15" s="49">
        <v>521.1</v>
      </c>
      <c r="FG15" s="336"/>
      <c r="FH15" s="49">
        <v>0</v>
      </c>
      <c r="FI15" s="347">
        <v>0</v>
      </c>
      <c r="FJ15" s="347">
        <v>0</v>
      </c>
      <c r="FK15" s="49">
        <v>222.59999999999997</v>
      </c>
      <c r="FL15" s="336"/>
      <c r="FM15" s="347">
        <v>0</v>
      </c>
      <c r="FN15" s="347">
        <v>0</v>
      </c>
      <c r="FO15" s="347">
        <v>0</v>
      </c>
      <c r="FP15" s="49">
        <v>362.2</v>
      </c>
      <c r="FQ15" s="336"/>
      <c r="FR15" s="49">
        <v>0</v>
      </c>
      <c r="FS15" s="49">
        <v>0</v>
      </c>
      <c r="FT15" s="347">
        <v>0</v>
      </c>
      <c r="FU15" s="49">
        <v>62.5</v>
      </c>
      <c r="FV15" s="336"/>
      <c r="FW15" s="347">
        <v>0</v>
      </c>
      <c r="FX15" s="347">
        <v>0</v>
      </c>
      <c r="FY15" s="347">
        <v>0</v>
      </c>
      <c r="FZ15" s="49">
        <v>1071.1000000000001</v>
      </c>
      <c r="GA15" s="336"/>
      <c r="GB15" s="347">
        <v>0</v>
      </c>
      <c r="GC15" s="347">
        <v>0</v>
      </c>
      <c r="GD15" s="347">
        <v>0</v>
      </c>
      <c r="GE15" s="49">
        <v>317.5</v>
      </c>
      <c r="GF15" s="336"/>
      <c r="GG15" s="49">
        <v>0</v>
      </c>
      <c r="GH15" s="49">
        <v>0</v>
      </c>
      <c r="GI15" s="49">
        <v>0</v>
      </c>
      <c r="GJ15" s="49">
        <v>986.3</v>
      </c>
    </row>
    <row r="16" spans="1:192" ht="18">
      <c r="A16" s="39" t="s">
        <v>3626</v>
      </c>
      <c r="B16" s="45">
        <f t="shared" si="0"/>
        <v>6602.1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2"/>
      <c r="I16" s="49">
        <v>0</v>
      </c>
      <c r="J16" s="49">
        <v>0</v>
      </c>
      <c r="K16" s="49">
        <v>0</v>
      </c>
      <c r="L16" s="49">
        <v>201.1</v>
      </c>
      <c r="M16" s="392"/>
      <c r="N16" s="49">
        <v>0</v>
      </c>
      <c r="O16" s="49">
        <v>0</v>
      </c>
      <c r="P16" s="49">
        <v>0</v>
      </c>
      <c r="Q16" s="49">
        <v>568.1</v>
      </c>
      <c r="R16" s="392"/>
      <c r="S16" s="327">
        <v>0</v>
      </c>
      <c r="T16" s="327">
        <v>0</v>
      </c>
      <c r="U16" s="327">
        <v>0</v>
      </c>
      <c r="V16" s="49">
        <v>147</v>
      </c>
      <c r="W16" s="392"/>
      <c r="X16" s="49">
        <v>0</v>
      </c>
      <c r="Y16" s="49">
        <v>0</v>
      </c>
      <c r="Z16" s="49">
        <v>0</v>
      </c>
      <c r="AA16" s="49">
        <v>240.5</v>
      </c>
      <c r="AB16" s="392"/>
      <c r="AC16" s="49">
        <v>0</v>
      </c>
      <c r="AD16" s="49">
        <v>0</v>
      </c>
      <c r="AE16" s="49">
        <v>0</v>
      </c>
      <c r="AF16" s="49">
        <v>394.7</v>
      </c>
      <c r="AG16" s="392"/>
      <c r="AH16" s="49">
        <v>0</v>
      </c>
      <c r="AI16" s="49">
        <v>0</v>
      </c>
      <c r="AJ16" s="49">
        <v>0</v>
      </c>
      <c r="AK16" s="49">
        <v>462.9</v>
      </c>
      <c r="AL16" s="392"/>
      <c r="AM16" s="49">
        <v>0</v>
      </c>
      <c r="AN16" s="49">
        <v>0</v>
      </c>
      <c r="AO16" s="49">
        <v>0</v>
      </c>
      <c r="AP16" s="49">
        <v>702.3</v>
      </c>
      <c r="AQ16" s="392"/>
      <c r="AR16" s="49">
        <v>0</v>
      </c>
      <c r="AS16" s="49">
        <v>0</v>
      </c>
      <c r="AT16" s="49">
        <v>0</v>
      </c>
      <c r="AU16" s="49">
        <v>317.3</v>
      </c>
      <c r="AV16" s="392"/>
      <c r="AW16" s="49">
        <v>0</v>
      </c>
      <c r="AX16" s="49">
        <v>0</v>
      </c>
      <c r="AY16" s="49">
        <v>0</v>
      </c>
      <c r="AZ16" s="49">
        <v>380.2</v>
      </c>
      <c r="BA16" s="392"/>
      <c r="BB16" s="49">
        <v>0</v>
      </c>
      <c r="BC16" s="49">
        <v>0</v>
      </c>
      <c r="BD16" s="49">
        <v>0</v>
      </c>
      <c r="BE16" s="49">
        <v>507</v>
      </c>
      <c r="BF16" s="392"/>
      <c r="BG16" s="49">
        <v>0</v>
      </c>
      <c r="BH16" s="49">
        <v>0</v>
      </c>
      <c r="BI16" s="49">
        <v>0</v>
      </c>
      <c r="BJ16" s="49">
        <v>329.5</v>
      </c>
      <c r="BK16" s="392"/>
      <c r="BL16" s="49">
        <v>0</v>
      </c>
      <c r="BM16" s="49">
        <v>0</v>
      </c>
      <c r="BN16" s="49">
        <v>0</v>
      </c>
      <c r="BO16" s="49">
        <v>260</v>
      </c>
      <c r="BP16" s="392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563">
        <v>458</v>
      </c>
      <c r="BZ16" s="392"/>
      <c r="CA16" s="49">
        <v>0</v>
      </c>
      <c r="CB16" s="49">
        <v>0</v>
      </c>
      <c r="CC16" s="49">
        <v>0</v>
      </c>
      <c r="CD16" s="563">
        <v>619.80000000000007</v>
      </c>
      <c r="CE16" s="336"/>
      <c r="CF16" s="49">
        <v>0</v>
      </c>
      <c r="CG16" s="49">
        <v>0</v>
      </c>
      <c r="CH16" s="49">
        <v>0</v>
      </c>
      <c r="CI16" s="49">
        <v>0</v>
      </c>
      <c r="CJ16" s="336"/>
      <c r="CK16" s="49">
        <v>0</v>
      </c>
      <c r="CL16" s="49">
        <v>0</v>
      </c>
      <c r="CM16" s="49">
        <v>0</v>
      </c>
      <c r="CN16" s="49">
        <v>0</v>
      </c>
      <c r="CO16" s="392"/>
      <c r="CP16" s="49">
        <v>0</v>
      </c>
      <c r="CQ16" s="49">
        <v>0</v>
      </c>
      <c r="CR16" s="49">
        <v>0</v>
      </c>
      <c r="CS16" s="49">
        <v>0</v>
      </c>
      <c r="CT16" s="336"/>
      <c r="CU16" s="49">
        <v>0</v>
      </c>
      <c r="CV16" s="49">
        <v>0</v>
      </c>
      <c r="CW16" s="49">
        <v>0</v>
      </c>
      <c r="CX16" s="49">
        <v>0</v>
      </c>
      <c r="CY16" s="336"/>
      <c r="CZ16" s="49">
        <v>0</v>
      </c>
      <c r="DA16" s="49">
        <v>0</v>
      </c>
      <c r="DB16" s="49">
        <v>0</v>
      </c>
      <c r="DC16" s="49">
        <v>0</v>
      </c>
      <c r="DD16" s="336"/>
      <c r="DE16" s="49">
        <v>0</v>
      </c>
      <c r="DF16" s="49">
        <v>0</v>
      </c>
      <c r="DG16" s="49">
        <v>0</v>
      </c>
      <c r="DH16" s="49">
        <v>0</v>
      </c>
      <c r="DI16" s="336"/>
      <c r="DJ16" s="327">
        <v>0</v>
      </c>
      <c r="DK16" s="327">
        <v>0</v>
      </c>
      <c r="DL16" s="327">
        <v>0</v>
      </c>
      <c r="DM16" s="49">
        <v>0</v>
      </c>
      <c r="DN16" s="336"/>
      <c r="DO16" s="49">
        <v>0</v>
      </c>
      <c r="DP16" s="49">
        <v>0</v>
      </c>
      <c r="DQ16" s="49">
        <v>0</v>
      </c>
      <c r="DR16" s="49">
        <v>0</v>
      </c>
      <c r="DS16" s="336"/>
      <c r="DT16" s="49">
        <v>0</v>
      </c>
      <c r="DU16" s="49">
        <v>0</v>
      </c>
      <c r="DV16" s="49">
        <v>0</v>
      </c>
      <c r="DW16" s="49">
        <v>0</v>
      </c>
      <c r="DX16" s="336"/>
      <c r="DY16" s="347">
        <v>0</v>
      </c>
      <c r="DZ16" s="347">
        <v>0</v>
      </c>
      <c r="EA16" s="347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49">
        <v>0</v>
      </c>
      <c r="EK16" s="347">
        <v>0</v>
      </c>
      <c r="EL16" s="49">
        <v>0</v>
      </c>
      <c r="EM16" s="336"/>
      <c r="EN16" s="49">
        <v>0</v>
      </c>
      <c r="EO16" s="347">
        <v>0</v>
      </c>
      <c r="EP16" s="347">
        <v>0</v>
      </c>
      <c r="EQ16" s="49">
        <v>0</v>
      </c>
      <c r="ER16" s="336"/>
      <c r="ES16" s="347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49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347">
        <v>0</v>
      </c>
      <c r="FN16" s="347">
        <v>0</v>
      </c>
      <c r="FO16" s="347">
        <v>0</v>
      </c>
      <c r="FP16" s="49">
        <v>0</v>
      </c>
      <c r="FQ16" s="336"/>
      <c r="FR16" s="49">
        <v>0</v>
      </c>
      <c r="FS16" s="49">
        <v>0</v>
      </c>
      <c r="FT16" s="347">
        <v>0</v>
      </c>
      <c r="FU16" s="49">
        <v>0</v>
      </c>
      <c r="FV16" s="336"/>
      <c r="FW16" s="347">
        <v>0</v>
      </c>
      <c r="FX16" s="347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49">
        <v>0</v>
      </c>
      <c r="GH16" s="49">
        <v>0</v>
      </c>
      <c r="GI16" s="49">
        <v>0</v>
      </c>
      <c r="GJ16" s="49">
        <v>0</v>
      </c>
    </row>
    <row r="17" spans="1:192" ht="18">
      <c r="A17" s="81" t="s">
        <v>1342</v>
      </c>
      <c r="B17" s="45">
        <f t="shared" si="0"/>
        <v>60532.674999999923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2"/>
      <c r="I17" s="49">
        <v>0</v>
      </c>
      <c r="J17" s="49">
        <v>41.249999999999943</v>
      </c>
      <c r="K17" s="49">
        <v>75.150000000000034</v>
      </c>
      <c r="L17" s="49">
        <v>309.3</v>
      </c>
      <c r="M17" s="392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2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2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2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2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2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2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2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2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2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2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2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563">
        <v>365.59999999999997</v>
      </c>
      <c r="BZ17" s="392"/>
      <c r="CA17" s="49">
        <v>79.874999999999318</v>
      </c>
      <c r="CB17" s="49">
        <v>233.50000000000273</v>
      </c>
      <c r="CC17" s="49">
        <v>301.79999999999995</v>
      </c>
      <c r="CD17" s="563">
        <v>736.7</v>
      </c>
      <c r="CE17" s="336"/>
      <c r="CF17" s="49">
        <v>98.124999999999545</v>
      </c>
      <c r="CG17" s="49">
        <v>89.299999999998818</v>
      </c>
      <c r="CH17" s="49">
        <v>244.12500000000409</v>
      </c>
      <c r="CI17" s="49">
        <v>42</v>
      </c>
      <c r="CJ17" s="336"/>
      <c r="CK17" s="49">
        <v>120.90000000000009</v>
      </c>
      <c r="CL17" s="49">
        <v>67.199999999998909</v>
      </c>
      <c r="CM17" s="49">
        <v>160.87500000000003</v>
      </c>
      <c r="CN17" s="49">
        <v>33.599999999999994</v>
      </c>
      <c r="CO17" s="392"/>
      <c r="CP17" s="49">
        <v>122.95000000000027</v>
      </c>
      <c r="CQ17" s="49">
        <v>214.64999999999827</v>
      </c>
      <c r="CR17" s="49">
        <v>230.325000000003</v>
      </c>
      <c r="CS17" s="49">
        <v>307.5</v>
      </c>
      <c r="CT17" s="336"/>
      <c r="CU17" s="49">
        <v>98.200000000000728</v>
      </c>
      <c r="CV17" s="49">
        <v>125.09999999999945</v>
      </c>
      <c r="CW17" s="49">
        <v>405.90000000000327</v>
      </c>
      <c r="CX17" s="49">
        <v>440.29999999999995</v>
      </c>
      <c r="CY17" s="336"/>
      <c r="CZ17" s="49">
        <v>19.500000000001819</v>
      </c>
      <c r="DA17" s="49">
        <v>103.49999999999909</v>
      </c>
      <c r="DB17" s="49">
        <v>31.5</v>
      </c>
      <c r="DC17" s="49">
        <v>45.1</v>
      </c>
      <c r="DD17" s="336"/>
      <c r="DE17" s="49">
        <v>766.55000000000018</v>
      </c>
      <c r="DF17" s="49">
        <v>784.80000000000041</v>
      </c>
      <c r="DG17" s="49">
        <v>1734.4500000000071</v>
      </c>
      <c r="DH17" s="49">
        <v>3589.9</v>
      </c>
      <c r="DI17" s="336"/>
      <c r="DJ17" s="327">
        <v>140.25000000000045</v>
      </c>
      <c r="DK17" s="327">
        <v>432.67500000000109</v>
      </c>
      <c r="DL17" s="327">
        <v>474.15000000000737</v>
      </c>
      <c r="DM17" s="49">
        <v>545.1</v>
      </c>
      <c r="DN17" s="336"/>
      <c r="DO17" s="49">
        <v>143.54999999999927</v>
      </c>
      <c r="DP17" s="49">
        <v>274.5</v>
      </c>
      <c r="DQ17" s="49">
        <v>528.825000000003</v>
      </c>
      <c r="DR17" s="49">
        <v>165.9</v>
      </c>
      <c r="DS17" s="336"/>
      <c r="DT17" s="49">
        <v>984.72499999998854</v>
      </c>
      <c r="DU17" s="49">
        <v>2375.4499999999825</v>
      </c>
      <c r="DV17" s="49">
        <v>2749.3125000000041</v>
      </c>
      <c r="DW17" s="49">
        <v>5395.9000000000005</v>
      </c>
      <c r="DX17" s="336"/>
      <c r="DY17" s="347">
        <v>89.25</v>
      </c>
      <c r="DZ17" s="347">
        <v>159.399999999996</v>
      </c>
      <c r="EA17" s="347">
        <v>141.75000000000546</v>
      </c>
      <c r="EB17" s="49">
        <v>0</v>
      </c>
      <c r="EC17" s="336"/>
      <c r="ED17" s="347">
        <v>104.90000000000146</v>
      </c>
      <c r="EE17" s="347">
        <v>134.45000000000073</v>
      </c>
      <c r="EF17" s="347">
        <v>205.20000000000709</v>
      </c>
      <c r="EG17" s="49">
        <v>410.2</v>
      </c>
      <c r="EH17" s="336"/>
      <c r="EI17" s="347">
        <v>62.975000000001273</v>
      </c>
      <c r="EJ17" s="49">
        <v>0</v>
      </c>
      <c r="EK17" s="347">
        <v>303.67500000000928</v>
      </c>
      <c r="EL17" s="49">
        <v>812.90000000000009</v>
      </c>
      <c r="EM17" s="336"/>
      <c r="EN17" s="49">
        <v>0</v>
      </c>
      <c r="EO17" s="347">
        <v>158.24999999999818</v>
      </c>
      <c r="EP17" s="347">
        <v>209.02500000000873</v>
      </c>
      <c r="EQ17" s="49">
        <v>613.35</v>
      </c>
      <c r="ER17" s="336"/>
      <c r="ES17" s="347">
        <v>676.9250000000111</v>
      </c>
      <c r="ET17" s="347">
        <v>1613.8499999999997</v>
      </c>
      <c r="EU17" s="347">
        <v>2313.4499999999989</v>
      </c>
      <c r="EV17" s="49">
        <v>2233.1999999999998</v>
      </c>
      <c r="EW17" s="336"/>
      <c r="EX17" s="347">
        <v>98.125000000000909</v>
      </c>
      <c r="EY17" s="347">
        <v>86.25</v>
      </c>
      <c r="EZ17" s="347">
        <v>8.1000000000076398</v>
      </c>
      <c r="FA17" s="49">
        <v>287.2</v>
      </c>
      <c r="FB17" s="336"/>
      <c r="FC17" s="49">
        <v>0</v>
      </c>
      <c r="FD17" s="347">
        <v>63.350000000000364</v>
      </c>
      <c r="FE17" s="347">
        <v>220.5</v>
      </c>
      <c r="FF17" s="49">
        <v>447.4</v>
      </c>
      <c r="FG17" s="336"/>
      <c r="FH17" s="49">
        <v>0</v>
      </c>
      <c r="FI17" s="347">
        <v>256.5</v>
      </c>
      <c r="FJ17" s="347">
        <v>79.875000000008185</v>
      </c>
      <c r="FK17" s="49">
        <v>218</v>
      </c>
      <c r="FL17" s="336"/>
      <c r="FM17" s="347">
        <v>115.28750000000036</v>
      </c>
      <c r="FN17" s="347">
        <v>180.70000000000437</v>
      </c>
      <c r="FO17" s="347">
        <v>335.25</v>
      </c>
      <c r="FP17" s="49">
        <v>403.8</v>
      </c>
      <c r="FQ17" s="336"/>
      <c r="FR17" s="49">
        <v>0</v>
      </c>
      <c r="FS17" s="49">
        <v>0</v>
      </c>
      <c r="FT17" s="347">
        <v>295.57500000000164</v>
      </c>
      <c r="FU17" s="49">
        <v>59.3</v>
      </c>
      <c r="FV17" s="336"/>
      <c r="FW17" s="347">
        <v>310.19999999999982</v>
      </c>
      <c r="FX17" s="347">
        <v>600.45000000000505</v>
      </c>
      <c r="FY17" s="347">
        <v>950.81249999984993</v>
      </c>
      <c r="FZ17" s="49">
        <v>1548.8</v>
      </c>
      <c r="GA17" s="336"/>
      <c r="GB17" s="347">
        <v>66.6875</v>
      </c>
      <c r="GC17" s="347">
        <v>147.25</v>
      </c>
      <c r="GD17" s="347">
        <v>293.625</v>
      </c>
      <c r="GE17" s="49">
        <v>459</v>
      </c>
      <c r="GF17" s="336"/>
      <c r="GG17" s="49">
        <v>382.30000000000018</v>
      </c>
      <c r="GH17" s="49">
        <v>0</v>
      </c>
      <c r="GI17" s="49">
        <v>0</v>
      </c>
      <c r="GJ17" s="49">
        <v>1338.6999999999998</v>
      </c>
    </row>
    <row r="18" spans="1:192" ht="18">
      <c r="A18" s="81" t="s">
        <v>2849</v>
      </c>
      <c r="B18" s="45">
        <f t="shared" si="0"/>
        <v>30015.699999999997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2"/>
      <c r="I18" s="49">
        <v>0</v>
      </c>
      <c r="J18" s="49">
        <v>0</v>
      </c>
      <c r="K18" s="49">
        <v>4.1999999999999957</v>
      </c>
      <c r="L18" s="49">
        <v>153.9</v>
      </c>
      <c r="M18" s="392"/>
      <c r="N18" s="49">
        <v>0</v>
      </c>
      <c r="O18" s="49">
        <v>0</v>
      </c>
      <c r="P18" s="49">
        <v>188.17500000000001</v>
      </c>
      <c r="Q18" s="49">
        <v>567.5</v>
      </c>
      <c r="R18" s="392"/>
      <c r="S18" s="327">
        <v>0</v>
      </c>
      <c r="T18" s="327">
        <v>0</v>
      </c>
      <c r="U18" s="327">
        <v>256.5</v>
      </c>
      <c r="V18" s="49">
        <v>283.29999999999995</v>
      </c>
      <c r="W18" s="392"/>
      <c r="X18" s="49">
        <v>0</v>
      </c>
      <c r="Y18" s="49">
        <v>0</v>
      </c>
      <c r="Z18" s="49">
        <v>405.45000000000005</v>
      </c>
      <c r="AA18" s="49">
        <v>566.29999999999995</v>
      </c>
      <c r="AB18" s="392"/>
      <c r="AC18" s="49">
        <v>0</v>
      </c>
      <c r="AD18" s="49">
        <v>0</v>
      </c>
      <c r="AE18" s="49">
        <v>493.9500000000001</v>
      </c>
      <c r="AF18" s="49">
        <v>389.6</v>
      </c>
      <c r="AG18" s="392"/>
      <c r="AH18" s="49">
        <v>0</v>
      </c>
      <c r="AI18" s="49">
        <v>0</v>
      </c>
      <c r="AJ18" s="49">
        <v>519.07500000000005</v>
      </c>
      <c r="AK18" s="49">
        <v>410.59999999999997</v>
      </c>
      <c r="AL18" s="392"/>
      <c r="AM18" s="49">
        <v>0</v>
      </c>
      <c r="AN18" s="49">
        <v>0</v>
      </c>
      <c r="AO18" s="49">
        <v>415.5</v>
      </c>
      <c r="AP18" s="49">
        <v>245.8</v>
      </c>
      <c r="AQ18" s="392"/>
      <c r="AR18" s="49">
        <v>0</v>
      </c>
      <c r="AS18" s="49">
        <v>0</v>
      </c>
      <c r="AT18" s="49">
        <v>189</v>
      </c>
      <c r="AU18" s="49">
        <v>372.5</v>
      </c>
      <c r="AV18" s="392"/>
      <c r="AW18" s="49">
        <v>0</v>
      </c>
      <c r="AX18" s="49">
        <v>0</v>
      </c>
      <c r="AY18" s="49">
        <v>565.20000000000005</v>
      </c>
      <c r="AZ18" s="49">
        <v>513.05000000000007</v>
      </c>
      <c r="BA18" s="392"/>
      <c r="BB18" s="49">
        <v>0</v>
      </c>
      <c r="BC18" s="49">
        <v>0</v>
      </c>
      <c r="BD18" s="49">
        <v>240.60000000000002</v>
      </c>
      <c r="BE18" s="49">
        <v>185.6</v>
      </c>
      <c r="BF18" s="392"/>
      <c r="BG18" s="49">
        <v>0</v>
      </c>
      <c r="BH18" s="49">
        <v>0</v>
      </c>
      <c r="BI18" s="49">
        <v>368.02499999999998</v>
      </c>
      <c r="BJ18" s="49">
        <v>404.7</v>
      </c>
      <c r="BK18" s="392"/>
      <c r="BL18" s="49">
        <v>0</v>
      </c>
      <c r="BM18" s="49">
        <v>0</v>
      </c>
      <c r="BN18" s="49">
        <v>224.70000000000002</v>
      </c>
      <c r="BO18" s="49">
        <v>322</v>
      </c>
      <c r="BP18" s="392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563">
        <v>402.3</v>
      </c>
      <c r="BZ18" s="392"/>
      <c r="CA18" s="49">
        <v>0</v>
      </c>
      <c r="CB18" s="49">
        <v>0</v>
      </c>
      <c r="CC18" s="49">
        <v>281.25</v>
      </c>
      <c r="CD18" s="563">
        <v>485.3</v>
      </c>
      <c r="CE18" s="336"/>
      <c r="CF18" s="49">
        <v>0</v>
      </c>
      <c r="CG18" s="49">
        <v>0</v>
      </c>
      <c r="CH18" s="49">
        <v>0</v>
      </c>
      <c r="CI18" s="49">
        <v>283.7</v>
      </c>
      <c r="CJ18" s="336"/>
      <c r="CK18" s="49">
        <v>0</v>
      </c>
      <c r="CL18" s="49">
        <v>0</v>
      </c>
      <c r="CM18" s="49">
        <v>0</v>
      </c>
      <c r="CN18" s="49">
        <v>189.60000000000002</v>
      </c>
      <c r="CO18" s="392"/>
      <c r="CP18" s="49">
        <v>0</v>
      </c>
      <c r="CQ18" s="49">
        <v>0</v>
      </c>
      <c r="CR18" s="49">
        <v>0</v>
      </c>
      <c r="CS18" s="49">
        <v>492.5</v>
      </c>
      <c r="CT18" s="336"/>
      <c r="CU18" s="49">
        <v>0</v>
      </c>
      <c r="CV18" s="49">
        <v>0</v>
      </c>
      <c r="CW18" s="49">
        <v>0</v>
      </c>
      <c r="CX18" s="49">
        <v>614.9</v>
      </c>
      <c r="CY18" s="336"/>
      <c r="CZ18" s="49">
        <v>0</v>
      </c>
      <c r="DA18" s="49">
        <v>0</v>
      </c>
      <c r="DB18" s="49">
        <v>0</v>
      </c>
      <c r="DC18" s="49">
        <v>31.200000000000003</v>
      </c>
      <c r="DD18" s="336"/>
      <c r="DE18" s="49">
        <v>0</v>
      </c>
      <c r="DF18" s="49">
        <v>0</v>
      </c>
      <c r="DG18" s="49">
        <v>0</v>
      </c>
      <c r="DH18" s="49">
        <v>3123.7999999999997</v>
      </c>
      <c r="DI18" s="336"/>
      <c r="DJ18" s="327">
        <v>0</v>
      </c>
      <c r="DK18" s="327">
        <v>0</v>
      </c>
      <c r="DL18" s="327">
        <v>0</v>
      </c>
      <c r="DM18" s="49">
        <v>869.30000000000007</v>
      </c>
      <c r="DN18" s="336"/>
      <c r="DO18" s="49">
        <v>0</v>
      </c>
      <c r="DP18" s="49">
        <v>0</v>
      </c>
      <c r="DQ18" s="49">
        <v>0</v>
      </c>
      <c r="DR18" s="49">
        <v>442.2</v>
      </c>
      <c r="DS18" s="336"/>
      <c r="DT18" s="49">
        <v>0</v>
      </c>
      <c r="DU18" s="49">
        <v>0</v>
      </c>
      <c r="DV18" s="49">
        <v>0</v>
      </c>
      <c r="DW18" s="49">
        <v>4730.8999999999996</v>
      </c>
      <c r="DX18" s="336"/>
      <c r="DY18" s="347">
        <v>0</v>
      </c>
      <c r="DZ18" s="347">
        <v>0</v>
      </c>
      <c r="EA18" s="347">
        <v>0</v>
      </c>
      <c r="EB18" s="49">
        <v>120</v>
      </c>
      <c r="EC18" s="336"/>
      <c r="ED18" s="347">
        <v>0</v>
      </c>
      <c r="EE18" s="347">
        <v>0</v>
      </c>
      <c r="EF18" s="347">
        <v>0</v>
      </c>
      <c r="EG18" s="49">
        <v>425.4</v>
      </c>
      <c r="EH18" s="336"/>
      <c r="EI18" s="347">
        <v>0</v>
      </c>
      <c r="EJ18" s="49">
        <v>0</v>
      </c>
      <c r="EK18" s="347">
        <v>0</v>
      </c>
      <c r="EL18" s="49">
        <v>809.1</v>
      </c>
      <c r="EM18" s="336"/>
      <c r="EN18" s="49">
        <v>0</v>
      </c>
      <c r="EO18" s="347">
        <v>0</v>
      </c>
      <c r="EP18" s="347">
        <v>0</v>
      </c>
      <c r="EQ18" s="49">
        <v>338.9</v>
      </c>
      <c r="ER18" s="336"/>
      <c r="ES18" s="347">
        <v>0</v>
      </c>
      <c r="ET18" s="347">
        <v>0</v>
      </c>
      <c r="EU18" s="347">
        <v>0</v>
      </c>
      <c r="EV18" s="49">
        <v>2031.6</v>
      </c>
      <c r="EW18" s="336"/>
      <c r="EX18" s="347">
        <v>0</v>
      </c>
      <c r="EY18" s="347">
        <v>0</v>
      </c>
      <c r="EZ18" s="347">
        <v>0</v>
      </c>
      <c r="FA18" s="49">
        <v>283.10000000000002</v>
      </c>
      <c r="FB18" s="336"/>
      <c r="FC18" s="49">
        <v>0</v>
      </c>
      <c r="FD18" s="347">
        <v>0</v>
      </c>
      <c r="FE18" s="347">
        <v>0</v>
      </c>
      <c r="FF18" s="49">
        <v>254.6</v>
      </c>
      <c r="FG18" s="336"/>
      <c r="FH18" s="49">
        <v>0</v>
      </c>
      <c r="FI18" s="347">
        <v>0</v>
      </c>
      <c r="FJ18" s="347">
        <v>0</v>
      </c>
      <c r="FK18" s="49">
        <v>332.2</v>
      </c>
      <c r="FL18" s="336"/>
      <c r="FM18" s="347">
        <v>0</v>
      </c>
      <c r="FN18" s="347">
        <v>0</v>
      </c>
      <c r="FO18" s="347">
        <v>0</v>
      </c>
      <c r="FP18" s="49">
        <v>411</v>
      </c>
      <c r="FQ18" s="336"/>
      <c r="FR18" s="49">
        <v>0</v>
      </c>
      <c r="FS18" s="49">
        <v>0</v>
      </c>
      <c r="FT18" s="347">
        <v>0</v>
      </c>
      <c r="FU18" s="49">
        <v>130.49999999999997</v>
      </c>
      <c r="FV18" s="336"/>
      <c r="FW18" s="347">
        <v>0</v>
      </c>
      <c r="FX18" s="347">
        <v>0</v>
      </c>
      <c r="FY18" s="347">
        <v>0</v>
      </c>
      <c r="FZ18" s="49">
        <v>1498.1</v>
      </c>
      <c r="GA18" s="336"/>
      <c r="GB18" s="347">
        <v>0</v>
      </c>
      <c r="GC18" s="347">
        <v>0</v>
      </c>
      <c r="GD18" s="347">
        <v>0</v>
      </c>
      <c r="GE18" s="49">
        <v>306</v>
      </c>
      <c r="GF18" s="336"/>
      <c r="GG18" s="49">
        <v>0</v>
      </c>
      <c r="GH18" s="49">
        <v>0</v>
      </c>
      <c r="GI18" s="49">
        <v>0</v>
      </c>
      <c r="GJ18" s="49">
        <v>1443.8000000000002</v>
      </c>
    </row>
    <row r="19" spans="1:192" s="38" customFormat="1" ht="18">
      <c r="A19" s="39" t="s">
        <v>675</v>
      </c>
      <c r="B19" s="45">
        <f t="shared" si="0"/>
        <v>55728.012500000063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2"/>
      <c r="I19" s="49">
        <v>0</v>
      </c>
      <c r="J19" s="49">
        <v>105.25000000000003</v>
      </c>
      <c r="K19" s="49">
        <v>95.625</v>
      </c>
      <c r="L19" s="49">
        <v>18</v>
      </c>
      <c r="M19" s="392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2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2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2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2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2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2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2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2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2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2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2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563">
        <v>418.8</v>
      </c>
      <c r="BZ19" s="392"/>
      <c r="CA19" s="49">
        <v>97.75</v>
      </c>
      <c r="CB19" s="49">
        <v>333.39999999999873</v>
      </c>
      <c r="CC19" s="49">
        <v>247.125</v>
      </c>
      <c r="CD19" s="563">
        <v>740.9</v>
      </c>
      <c r="CE19" s="336"/>
      <c r="CF19" s="49">
        <v>158.77499999999964</v>
      </c>
      <c r="CG19" s="49">
        <v>195.60000000000036</v>
      </c>
      <c r="CH19" s="49">
        <v>111.82500000000027</v>
      </c>
      <c r="CI19" s="49">
        <v>414.5</v>
      </c>
      <c r="CJ19" s="336"/>
      <c r="CK19" s="49">
        <v>125.25</v>
      </c>
      <c r="CL19" s="49">
        <v>87.300000000000182</v>
      </c>
      <c r="CM19" s="49">
        <v>201.07500000000002</v>
      </c>
      <c r="CN19" s="49">
        <v>114.9</v>
      </c>
      <c r="CO19" s="392"/>
      <c r="CP19" s="49">
        <v>135.94999999999982</v>
      </c>
      <c r="CQ19" s="49">
        <v>75.099999999999909</v>
      </c>
      <c r="CR19" s="49">
        <v>358.57500000000164</v>
      </c>
      <c r="CS19" s="49">
        <v>462.7</v>
      </c>
      <c r="CT19" s="336"/>
      <c r="CU19" s="49">
        <v>149.33750000000009</v>
      </c>
      <c r="CV19" s="49">
        <v>81.750000000000455</v>
      </c>
      <c r="CW19" s="49">
        <v>226.35000000000218</v>
      </c>
      <c r="CX19" s="49">
        <v>369.09999999999997</v>
      </c>
      <c r="CY19" s="336"/>
      <c r="CZ19" s="49">
        <v>27.875000000001819</v>
      </c>
      <c r="DA19" s="49">
        <v>18.000000000000455</v>
      </c>
      <c r="DB19" s="49">
        <v>229.95000000000002</v>
      </c>
      <c r="DC19" s="49">
        <v>0</v>
      </c>
      <c r="DD19" s="336"/>
      <c r="DE19" s="49">
        <v>531.42499999999927</v>
      </c>
      <c r="DF19" s="49">
        <v>1583.3500000000008</v>
      </c>
      <c r="DG19" s="49">
        <v>1594.9500000000016</v>
      </c>
      <c r="DH19" s="49">
        <v>2612.400000000001</v>
      </c>
      <c r="DI19" s="336"/>
      <c r="DJ19" s="327">
        <v>56.349999999999909</v>
      </c>
      <c r="DK19" s="327">
        <v>287.50000000000182</v>
      </c>
      <c r="DL19" s="327">
        <v>618.97499999999945</v>
      </c>
      <c r="DM19" s="49">
        <v>928.90000000000009</v>
      </c>
      <c r="DN19" s="336"/>
      <c r="DO19" s="49">
        <v>121.875</v>
      </c>
      <c r="DP19" s="49">
        <v>208.05000000000109</v>
      </c>
      <c r="DQ19" s="49">
        <v>429.22499999999945</v>
      </c>
      <c r="DR19" s="49">
        <v>388.09999999999997</v>
      </c>
      <c r="DS19" s="336"/>
      <c r="DT19" s="49">
        <v>728.79999999998563</v>
      </c>
      <c r="DU19" s="49">
        <v>1641.8500000000276</v>
      </c>
      <c r="DV19" s="49">
        <v>2065.6500000000046</v>
      </c>
      <c r="DW19" s="49">
        <v>4476.9000000000005</v>
      </c>
      <c r="DX19" s="336"/>
      <c r="DY19" s="347">
        <v>34.649999999999636</v>
      </c>
      <c r="DZ19" s="347">
        <v>115.75000000000182</v>
      </c>
      <c r="EA19" s="347">
        <v>170.10000000000218</v>
      </c>
      <c r="EB19" s="49">
        <v>151.5</v>
      </c>
      <c r="EC19" s="336"/>
      <c r="ED19" s="347">
        <v>0</v>
      </c>
      <c r="EE19" s="347">
        <v>222.15000000000327</v>
      </c>
      <c r="EF19" s="347">
        <v>257.40000000000327</v>
      </c>
      <c r="EG19" s="49">
        <v>60.5</v>
      </c>
      <c r="EH19" s="336"/>
      <c r="EI19" s="347">
        <v>44.324999999999818</v>
      </c>
      <c r="EJ19" s="49">
        <v>0</v>
      </c>
      <c r="EK19" s="347">
        <v>527.77500000000055</v>
      </c>
      <c r="EL19" s="49">
        <v>608.5</v>
      </c>
      <c r="EM19" s="336"/>
      <c r="EN19" s="49">
        <v>0</v>
      </c>
      <c r="EO19" s="347">
        <v>149.50000000000546</v>
      </c>
      <c r="EP19" s="347">
        <v>302.70000000000164</v>
      </c>
      <c r="EQ19" s="49">
        <v>419.79999999999995</v>
      </c>
      <c r="ER19" s="336"/>
      <c r="ES19" s="347">
        <v>680.45000000002165</v>
      </c>
      <c r="ET19" s="347">
        <v>703.40000000000009</v>
      </c>
      <c r="EU19" s="347">
        <v>2697.0749999999989</v>
      </c>
      <c r="EV19" s="49">
        <v>1896.2</v>
      </c>
      <c r="EW19" s="336"/>
      <c r="EX19" s="347">
        <v>57.999999999999091</v>
      </c>
      <c r="EY19" s="347">
        <v>91.650000000001455</v>
      </c>
      <c r="EZ19" s="347">
        <v>177.75</v>
      </c>
      <c r="FA19" s="49">
        <v>142.5</v>
      </c>
      <c r="FB19" s="336"/>
      <c r="FC19" s="49">
        <v>0</v>
      </c>
      <c r="FD19" s="347">
        <v>57.550000000001091</v>
      </c>
      <c r="FE19" s="347">
        <v>241.42500000000001</v>
      </c>
      <c r="FF19" s="49">
        <v>578.4</v>
      </c>
      <c r="FG19" s="336"/>
      <c r="FH19" s="49">
        <v>0</v>
      </c>
      <c r="FI19" s="347">
        <v>197.90000000000146</v>
      </c>
      <c r="FJ19" s="347">
        <v>220.42500000000109</v>
      </c>
      <c r="FK19" s="49">
        <v>358.40000000000003</v>
      </c>
      <c r="FL19" s="336"/>
      <c r="FM19" s="347">
        <v>89.225000000000364</v>
      </c>
      <c r="FN19" s="347">
        <v>200.55000000000473</v>
      </c>
      <c r="FO19" s="347">
        <v>294.60000000000002</v>
      </c>
      <c r="FP19" s="49">
        <v>508.3</v>
      </c>
      <c r="FQ19" s="336"/>
      <c r="FR19" s="49">
        <v>0</v>
      </c>
      <c r="FS19" s="49">
        <v>0</v>
      </c>
      <c r="FT19" s="347">
        <v>174.82499999999891</v>
      </c>
      <c r="FU19" s="49">
        <v>37.200000000000003</v>
      </c>
      <c r="FV19" s="336"/>
      <c r="FW19" s="347">
        <v>254.27500000000146</v>
      </c>
      <c r="FX19" s="347">
        <v>521.55000000001201</v>
      </c>
      <c r="FY19" s="347">
        <v>940.42499999998302</v>
      </c>
      <c r="FZ19" s="49">
        <v>888.3</v>
      </c>
      <c r="GA19" s="336"/>
      <c r="GB19" s="347">
        <v>69.75</v>
      </c>
      <c r="GC19" s="347">
        <v>150.00000000000182</v>
      </c>
      <c r="GD19" s="347">
        <v>189.375</v>
      </c>
      <c r="GE19" s="49">
        <v>139</v>
      </c>
      <c r="GF19" s="336"/>
      <c r="GG19" s="49">
        <v>420.824999999998</v>
      </c>
      <c r="GH19" s="49">
        <v>0</v>
      </c>
      <c r="GI19" s="49">
        <v>0</v>
      </c>
      <c r="GJ19" s="49">
        <v>1193.0999999999999</v>
      </c>
    </row>
    <row r="20" spans="1:192" s="38" customFormat="1" ht="18">
      <c r="A20" s="39" t="s">
        <v>2708</v>
      </c>
      <c r="B20" s="45">
        <f t="shared" si="0"/>
        <v>28370.349999999995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2"/>
      <c r="I20" s="49">
        <v>0</v>
      </c>
      <c r="J20" s="49">
        <v>0</v>
      </c>
      <c r="K20" s="49">
        <v>22.799999999999983</v>
      </c>
      <c r="L20" s="49">
        <v>304.5</v>
      </c>
      <c r="M20" s="392"/>
      <c r="N20" s="49">
        <v>0</v>
      </c>
      <c r="O20" s="49">
        <v>0</v>
      </c>
      <c r="P20" s="49">
        <v>172.64999999999998</v>
      </c>
      <c r="Q20" s="49">
        <v>537.6</v>
      </c>
      <c r="R20" s="392"/>
      <c r="S20" s="327">
        <v>0</v>
      </c>
      <c r="T20" s="327">
        <v>0</v>
      </c>
      <c r="U20" s="327">
        <v>348</v>
      </c>
      <c r="V20" s="49">
        <v>94.5</v>
      </c>
      <c r="W20" s="392"/>
      <c r="X20" s="49">
        <v>0</v>
      </c>
      <c r="Y20" s="49">
        <v>0</v>
      </c>
      <c r="Z20" s="49">
        <v>212.92499999999998</v>
      </c>
      <c r="AA20" s="49">
        <v>313.5</v>
      </c>
      <c r="AB20" s="392"/>
      <c r="AC20" s="49">
        <v>0</v>
      </c>
      <c r="AD20" s="49">
        <v>0</v>
      </c>
      <c r="AE20" s="49">
        <v>319.875</v>
      </c>
      <c r="AF20" s="49">
        <v>273</v>
      </c>
      <c r="AG20" s="392"/>
      <c r="AH20" s="49">
        <v>0</v>
      </c>
      <c r="AI20" s="49">
        <v>0</v>
      </c>
      <c r="AJ20" s="49">
        <v>605.69999999999993</v>
      </c>
      <c r="AK20" s="49">
        <v>672.85</v>
      </c>
      <c r="AL20" s="392"/>
      <c r="AM20" s="49">
        <v>0</v>
      </c>
      <c r="AN20" s="49">
        <v>0</v>
      </c>
      <c r="AO20" s="49">
        <v>262.875</v>
      </c>
      <c r="AP20" s="49">
        <v>261.3</v>
      </c>
      <c r="AQ20" s="392"/>
      <c r="AR20" s="49">
        <v>0</v>
      </c>
      <c r="AS20" s="49">
        <v>0</v>
      </c>
      <c r="AT20" s="49">
        <v>127.94999999999999</v>
      </c>
      <c r="AU20" s="49">
        <v>448.4</v>
      </c>
      <c r="AV20" s="392"/>
      <c r="AW20" s="49">
        <v>0</v>
      </c>
      <c r="AX20" s="49">
        <v>0</v>
      </c>
      <c r="AY20" s="49">
        <v>366.67500000000001</v>
      </c>
      <c r="AZ20" s="49">
        <v>953.40000000000009</v>
      </c>
      <c r="BA20" s="392"/>
      <c r="BB20" s="49">
        <v>0</v>
      </c>
      <c r="BC20" s="49">
        <v>0</v>
      </c>
      <c r="BD20" s="49">
        <v>296.25</v>
      </c>
      <c r="BE20" s="49">
        <v>25.2</v>
      </c>
      <c r="BF20" s="392"/>
      <c r="BG20" s="49">
        <v>0</v>
      </c>
      <c r="BH20" s="49">
        <v>0</v>
      </c>
      <c r="BI20" s="49">
        <v>413.625</v>
      </c>
      <c r="BJ20" s="49">
        <v>188.89999999999998</v>
      </c>
      <c r="BK20" s="392"/>
      <c r="BL20" s="49">
        <v>0</v>
      </c>
      <c r="BM20" s="49">
        <v>0</v>
      </c>
      <c r="BN20" s="49">
        <v>144.67500000000001</v>
      </c>
      <c r="BO20" s="49">
        <v>222.5</v>
      </c>
      <c r="BP20" s="392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563">
        <v>121.49999999999999</v>
      </c>
      <c r="BZ20" s="392"/>
      <c r="CA20" s="49">
        <v>0</v>
      </c>
      <c r="CB20" s="49">
        <v>0</v>
      </c>
      <c r="CC20" s="49">
        <v>317.92500000000001</v>
      </c>
      <c r="CD20" s="563">
        <v>294.5</v>
      </c>
      <c r="CE20" s="336"/>
      <c r="CF20" s="49">
        <v>0</v>
      </c>
      <c r="CG20" s="49">
        <v>0</v>
      </c>
      <c r="CH20" s="49">
        <v>0</v>
      </c>
      <c r="CI20" s="49">
        <v>154.6</v>
      </c>
      <c r="CJ20" s="336"/>
      <c r="CK20" s="49">
        <v>0</v>
      </c>
      <c r="CL20" s="49">
        <v>0</v>
      </c>
      <c r="CM20" s="49">
        <v>0</v>
      </c>
      <c r="CN20" s="49">
        <v>258.5</v>
      </c>
      <c r="CO20" s="392"/>
      <c r="CP20" s="49">
        <v>0</v>
      </c>
      <c r="CQ20" s="49">
        <v>0</v>
      </c>
      <c r="CR20" s="49">
        <v>0</v>
      </c>
      <c r="CS20" s="49">
        <v>382.4</v>
      </c>
      <c r="CT20" s="336"/>
      <c r="CU20" s="49">
        <v>0</v>
      </c>
      <c r="CV20" s="49">
        <v>0</v>
      </c>
      <c r="CW20" s="49">
        <v>0</v>
      </c>
      <c r="CX20" s="49">
        <v>707.1</v>
      </c>
      <c r="CY20" s="336"/>
      <c r="CZ20" s="49">
        <v>0</v>
      </c>
      <c r="DA20" s="49">
        <v>0</v>
      </c>
      <c r="DB20" s="49">
        <v>0</v>
      </c>
      <c r="DC20" s="49">
        <v>0</v>
      </c>
      <c r="DD20" s="336"/>
      <c r="DE20" s="49">
        <v>0</v>
      </c>
      <c r="DF20" s="49">
        <v>0</v>
      </c>
      <c r="DG20" s="49">
        <v>0</v>
      </c>
      <c r="DH20" s="49">
        <v>3495.9</v>
      </c>
      <c r="DI20" s="336"/>
      <c r="DJ20" s="327">
        <v>0</v>
      </c>
      <c r="DK20" s="327">
        <v>0</v>
      </c>
      <c r="DL20" s="327">
        <v>0</v>
      </c>
      <c r="DM20" s="49">
        <v>674</v>
      </c>
      <c r="DN20" s="336"/>
      <c r="DO20" s="49">
        <v>0</v>
      </c>
      <c r="DP20" s="49">
        <v>0</v>
      </c>
      <c r="DQ20" s="49">
        <v>0</v>
      </c>
      <c r="DR20" s="49">
        <v>173.89999999999998</v>
      </c>
      <c r="DS20" s="336"/>
      <c r="DT20" s="49">
        <v>0</v>
      </c>
      <c r="DU20" s="49">
        <v>0</v>
      </c>
      <c r="DV20" s="49">
        <v>0</v>
      </c>
      <c r="DW20" s="49">
        <v>4289.8</v>
      </c>
      <c r="DX20" s="336"/>
      <c r="DY20" s="347">
        <v>0</v>
      </c>
      <c r="DZ20" s="347">
        <v>0</v>
      </c>
      <c r="EA20" s="347">
        <v>0</v>
      </c>
      <c r="EB20" s="49">
        <v>2.8</v>
      </c>
      <c r="EC20" s="336"/>
      <c r="ED20" s="347">
        <v>0</v>
      </c>
      <c r="EE20" s="347">
        <v>0</v>
      </c>
      <c r="EF20" s="347">
        <v>0</v>
      </c>
      <c r="EG20" s="49">
        <v>126.1</v>
      </c>
      <c r="EH20" s="336"/>
      <c r="EI20" s="347">
        <v>0</v>
      </c>
      <c r="EJ20" s="49">
        <v>0</v>
      </c>
      <c r="EK20" s="347">
        <v>0</v>
      </c>
      <c r="EL20" s="49">
        <v>573.59999999999991</v>
      </c>
      <c r="EM20" s="336"/>
      <c r="EN20" s="49">
        <v>0</v>
      </c>
      <c r="EO20" s="347">
        <v>0</v>
      </c>
      <c r="EP20" s="347">
        <v>0</v>
      </c>
      <c r="EQ20" s="49">
        <v>484.9</v>
      </c>
      <c r="ER20" s="336"/>
      <c r="ES20" s="347">
        <v>0</v>
      </c>
      <c r="ET20" s="347">
        <v>0</v>
      </c>
      <c r="EU20" s="347">
        <v>0</v>
      </c>
      <c r="EV20" s="49">
        <v>2936.5999999999995</v>
      </c>
      <c r="EW20" s="336"/>
      <c r="EX20" s="347">
        <v>0</v>
      </c>
      <c r="EY20" s="347">
        <v>0</v>
      </c>
      <c r="EZ20" s="347">
        <v>0</v>
      </c>
      <c r="FA20" s="49">
        <v>230.19999999999996</v>
      </c>
      <c r="FB20" s="336"/>
      <c r="FC20" s="49">
        <v>0</v>
      </c>
      <c r="FD20" s="347">
        <v>0</v>
      </c>
      <c r="FE20" s="347">
        <v>0</v>
      </c>
      <c r="FF20" s="49">
        <v>361.3</v>
      </c>
      <c r="FG20" s="336"/>
      <c r="FH20" s="49">
        <v>0</v>
      </c>
      <c r="FI20" s="347">
        <v>0</v>
      </c>
      <c r="FJ20" s="347">
        <v>0</v>
      </c>
      <c r="FK20" s="49">
        <v>328.4</v>
      </c>
      <c r="FL20" s="336"/>
      <c r="FM20" s="347">
        <v>0</v>
      </c>
      <c r="FN20" s="347">
        <v>0</v>
      </c>
      <c r="FO20" s="347">
        <v>0</v>
      </c>
      <c r="FP20" s="49">
        <v>484.8</v>
      </c>
      <c r="FQ20" s="336"/>
      <c r="FR20" s="49">
        <v>0</v>
      </c>
      <c r="FS20" s="49">
        <v>0</v>
      </c>
      <c r="FT20" s="347">
        <v>0</v>
      </c>
      <c r="FU20" s="49">
        <v>337.09999999999997</v>
      </c>
      <c r="FV20" s="336"/>
      <c r="FW20" s="347">
        <v>0</v>
      </c>
      <c r="FX20" s="347">
        <v>0</v>
      </c>
      <c r="FY20" s="347">
        <v>0</v>
      </c>
      <c r="FZ20" s="49">
        <v>1178.3000000000002</v>
      </c>
      <c r="GA20" s="336"/>
      <c r="GB20" s="347">
        <v>0</v>
      </c>
      <c r="GC20" s="347">
        <v>0</v>
      </c>
      <c r="GD20" s="347">
        <v>0</v>
      </c>
      <c r="GE20" s="49">
        <v>270.5</v>
      </c>
      <c r="GF20" s="336"/>
      <c r="GG20" s="49">
        <v>0</v>
      </c>
      <c r="GH20" s="49">
        <v>0</v>
      </c>
      <c r="GI20" s="49">
        <v>0</v>
      </c>
      <c r="GJ20" s="49">
        <v>828.40000000000009</v>
      </c>
    </row>
    <row r="21" spans="1:192" ht="18">
      <c r="A21" s="38" t="s">
        <v>3627</v>
      </c>
      <c r="B21" s="45">
        <f t="shared" si="0"/>
        <v>6552.2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2"/>
      <c r="I21" s="49">
        <v>0</v>
      </c>
      <c r="J21" s="49">
        <v>0</v>
      </c>
      <c r="K21" s="49">
        <v>0</v>
      </c>
      <c r="L21" s="49">
        <v>63.9</v>
      </c>
      <c r="M21" s="392"/>
      <c r="N21" s="49">
        <v>0</v>
      </c>
      <c r="O21" s="49">
        <v>0</v>
      </c>
      <c r="P21" s="49">
        <v>0</v>
      </c>
      <c r="Q21" s="49">
        <v>348.70000000000005</v>
      </c>
      <c r="R21" s="392"/>
      <c r="S21" s="327">
        <v>0</v>
      </c>
      <c r="T21" s="327">
        <v>0</v>
      </c>
      <c r="U21" s="327">
        <v>0</v>
      </c>
      <c r="V21" s="49">
        <v>145.4</v>
      </c>
      <c r="W21" s="392"/>
      <c r="X21" s="49">
        <v>0</v>
      </c>
      <c r="Y21" s="49">
        <v>0</v>
      </c>
      <c r="Z21" s="49">
        <v>0</v>
      </c>
      <c r="AA21" s="49">
        <v>432.3</v>
      </c>
      <c r="AB21" s="392"/>
      <c r="AC21" s="49">
        <v>0</v>
      </c>
      <c r="AD21" s="49">
        <v>0</v>
      </c>
      <c r="AE21" s="49">
        <v>0</v>
      </c>
      <c r="AF21" s="49">
        <v>365.4</v>
      </c>
      <c r="AG21" s="392"/>
      <c r="AH21" s="49">
        <v>0</v>
      </c>
      <c r="AI21" s="49">
        <v>0</v>
      </c>
      <c r="AJ21" s="49">
        <v>0</v>
      </c>
      <c r="AK21" s="49">
        <v>621.30000000000007</v>
      </c>
      <c r="AL21" s="392"/>
      <c r="AM21" s="49">
        <v>0</v>
      </c>
      <c r="AN21" s="49">
        <v>0</v>
      </c>
      <c r="AO21" s="49">
        <v>0</v>
      </c>
      <c r="AP21" s="49">
        <v>629.6</v>
      </c>
      <c r="AQ21" s="392"/>
      <c r="AR21" s="49">
        <v>0</v>
      </c>
      <c r="AS21" s="49">
        <v>0</v>
      </c>
      <c r="AT21" s="49">
        <v>0</v>
      </c>
      <c r="AU21" s="49">
        <v>21</v>
      </c>
      <c r="AV21" s="392"/>
      <c r="AW21" s="49">
        <v>0</v>
      </c>
      <c r="AX21" s="49">
        <v>0</v>
      </c>
      <c r="AY21" s="49">
        <v>0</v>
      </c>
      <c r="AZ21" s="49">
        <v>406.29999999999995</v>
      </c>
      <c r="BA21" s="392"/>
      <c r="BB21" s="49">
        <v>0</v>
      </c>
      <c r="BC21" s="49">
        <v>0</v>
      </c>
      <c r="BD21" s="49">
        <v>0</v>
      </c>
      <c r="BE21" s="49">
        <v>580.6</v>
      </c>
      <c r="BF21" s="392"/>
      <c r="BG21" s="49">
        <v>0</v>
      </c>
      <c r="BH21" s="49">
        <v>0</v>
      </c>
      <c r="BI21" s="49">
        <v>0</v>
      </c>
      <c r="BJ21" s="49">
        <v>542.1</v>
      </c>
      <c r="BK21" s="392"/>
      <c r="BL21" s="49">
        <v>0</v>
      </c>
      <c r="BM21" s="49">
        <v>0</v>
      </c>
      <c r="BN21" s="49">
        <v>0</v>
      </c>
      <c r="BO21" s="49">
        <v>381.79999999999995</v>
      </c>
      <c r="BP21" s="392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563">
        <v>451.99999999999994</v>
      </c>
      <c r="BZ21" s="392"/>
      <c r="CA21" s="49">
        <v>0</v>
      </c>
      <c r="CB21" s="49">
        <v>0</v>
      </c>
      <c r="CC21" s="49">
        <v>0</v>
      </c>
      <c r="CD21" s="563">
        <v>659.19999999999993</v>
      </c>
      <c r="CE21" s="336"/>
      <c r="CF21" s="49">
        <v>0</v>
      </c>
      <c r="CG21" s="49">
        <v>0</v>
      </c>
      <c r="CH21" s="49">
        <v>0</v>
      </c>
      <c r="CI21" s="49">
        <v>0</v>
      </c>
      <c r="CJ21" s="336"/>
      <c r="CK21" s="49">
        <v>0</v>
      </c>
      <c r="CL21" s="49">
        <v>0</v>
      </c>
      <c r="CM21" s="49">
        <v>0</v>
      </c>
      <c r="CN21" s="49">
        <v>0</v>
      </c>
      <c r="CO21" s="392"/>
      <c r="CP21" s="49">
        <v>0</v>
      </c>
      <c r="CQ21" s="49">
        <v>0</v>
      </c>
      <c r="CR21" s="49">
        <v>0</v>
      </c>
      <c r="CS21" s="49">
        <v>0</v>
      </c>
      <c r="CT21" s="336"/>
      <c r="CU21" s="49">
        <v>0</v>
      </c>
      <c r="CV21" s="49">
        <v>0</v>
      </c>
      <c r="CW21" s="49">
        <v>0</v>
      </c>
      <c r="CX21" s="49">
        <v>0</v>
      </c>
      <c r="CY21" s="336"/>
      <c r="CZ21" s="49">
        <v>0</v>
      </c>
      <c r="DA21" s="49">
        <v>0</v>
      </c>
      <c r="DB21" s="49">
        <v>0</v>
      </c>
      <c r="DC21" s="49">
        <v>0</v>
      </c>
      <c r="DD21" s="336"/>
      <c r="DE21" s="49">
        <v>0</v>
      </c>
      <c r="DF21" s="49">
        <v>0</v>
      </c>
      <c r="DG21" s="49">
        <v>0</v>
      </c>
      <c r="DH21" s="49">
        <v>0</v>
      </c>
      <c r="DI21" s="336"/>
      <c r="DJ21" s="327">
        <v>0</v>
      </c>
      <c r="DK21" s="327">
        <v>0</v>
      </c>
      <c r="DL21" s="327">
        <v>0</v>
      </c>
      <c r="DM21" s="49">
        <v>0</v>
      </c>
      <c r="DN21" s="336"/>
      <c r="DO21" s="49">
        <v>0</v>
      </c>
      <c r="DP21" s="49">
        <v>0</v>
      </c>
      <c r="DQ21" s="49">
        <v>0</v>
      </c>
      <c r="DR21" s="49">
        <v>0</v>
      </c>
      <c r="DS21" s="336"/>
      <c r="DT21" s="49">
        <v>0</v>
      </c>
      <c r="DU21" s="49">
        <v>0</v>
      </c>
      <c r="DV21" s="49">
        <v>0</v>
      </c>
      <c r="DW21" s="49">
        <v>0</v>
      </c>
      <c r="DX21" s="336"/>
      <c r="DY21" s="347">
        <v>0</v>
      </c>
      <c r="DZ21" s="347">
        <v>0</v>
      </c>
      <c r="EA21" s="347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49">
        <v>0</v>
      </c>
      <c r="EK21" s="347">
        <v>0</v>
      </c>
      <c r="EL21" s="49">
        <v>0</v>
      </c>
      <c r="EM21" s="336"/>
      <c r="EN21" s="49">
        <v>0</v>
      </c>
      <c r="EO21" s="347">
        <v>0</v>
      </c>
      <c r="EP21" s="347">
        <v>0</v>
      </c>
      <c r="EQ21" s="49">
        <v>0</v>
      </c>
      <c r="ER21" s="336"/>
      <c r="ES21" s="347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49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347">
        <v>0</v>
      </c>
      <c r="FN21" s="347">
        <v>0</v>
      </c>
      <c r="FO21" s="347">
        <v>0</v>
      </c>
      <c r="FP21" s="49">
        <v>0</v>
      </c>
      <c r="FQ21" s="336"/>
      <c r="FR21" s="49">
        <v>0</v>
      </c>
      <c r="FS21" s="49">
        <v>0</v>
      </c>
      <c r="FT21" s="347">
        <v>0</v>
      </c>
      <c r="FU21" s="49">
        <v>0</v>
      </c>
      <c r="FV21" s="336"/>
      <c r="FW21" s="347">
        <v>0</v>
      </c>
      <c r="FX21" s="347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49">
        <v>0</v>
      </c>
      <c r="GH21" s="49">
        <v>0</v>
      </c>
      <c r="GI21" s="49">
        <v>0</v>
      </c>
      <c r="GJ21" s="49">
        <v>0</v>
      </c>
    </row>
    <row r="22" spans="1:192" ht="18">
      <c r="A22" s="81" t="s">
        <v>1653</v>
      </c>
      <c r="B22" s="45">
        <f t="shared" si="0"/>
        <v>61676.824999999997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2"/>
      <c r="I22" s="49">
        <v>0</v>
      </c>
      <c r="J22" s="49">
        <v>81.000000000000057</v>
      </c>
      <c r="K22" s="49">
        <v>16.875</v>
      </c>
      <c r="L22" s="49">
        <v>199.5</v>
      </c>
      <c r="M22" s="392"/>
      <c r="N22" s="49">
        <v>165.95</v>
      </c>
      <c r="O22" s="49">
        <v>265.15000000000009</v>
      </c>
      <c r="P22" s="49">
        <v>352.8</v>
      </c>
      <c r="Q22" s="49">
        <v>664.25</v>
      </c>
      <c r="R22" s="392"/>
      <c r="S22" s="327">
        <v>58.800000000000011</v>
      </c>
      <c r="T22" s="327">
        <v>129.75</v>
      </c>
      <c r="U22" s="327">
        <v>167.7</v>
      </c>
      <c r="V22" s="49">
        <v>45</v>
      </c>
      <c r="W22" s="392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2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2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2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2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2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2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2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2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2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563">
        <v>400.4</v>
      </c>
      <c r="BZ22" s="392"/>
      <c r="CA22" s="49">
        <v>65.775000000000091</v>
      </c>
      <c r="CB22" s="49">
        <v>230.34999999999945</v>
      </c>
      <c r="CC22" s="49">
        <v>171.97500000000002</v>
      </c>
      <c r="CD22" s="563">
        <v>696.6</v>
      </c>
      <c r="CE22" s="336"/>
      <c r="CF22" s="49">
        <v>86.324999999999818</v>
      </c>
      <c r="CG22" s="49">
        <v>45.899999999999636</v>
      </c>
      <c r="CH22" s="49">
        <v>220.57500000000027</v>
      </c>
      <c r="CI22" s="49">
        <v>342.9</v>
      </c>
      <c r="CJ22" s="336"/>
      <c r="CK22" s="49">
        <v>111.54999999999927</v>
      </c>
      <c r="CL22" s="49">
        <v>99.399999999999636</v>
      </c>
      <c r="CM22" s="49">
        <v>226.875</v>
      </c>
      <c r="CN22" s="49">
        <v>203.5</v>
      </c>
      <c r="CO22" s="392"/>
      <c r="CP22" s="49">
        <v>114.54999999999927</v>
      </c>
      <c r="CQ22" s="49">
        <v>202.94999999999982</v>
      </c>
      <c r="CR22" s="49">
        <v>287.10000000000218</v>
      </c>
      <c r="CS22" s="49">
        <v>491.9</v>
      </c>
      <c r="CT22" s="336"/>
      <c r="CU22" s="49">
        <v>82.124999999999091</v>
      </c>
      <c r="CV22" s="49">
        <v>157.49999999999818</v>
      </c>
      <c r="CW22" s="49">
        <v>437.85000000000082</v>
      </c>
      <c r="CX22" s="49">
        <v>653.4</v>
      </c>
      <c r="CY22" s="336"/>
      <c r="CZ22" s="49">
        <v>29.875</v>
      </c>
      <c r="DA22" s="49">
        <v>104.09999999999854</v>
      </c>
      <c r="DB22" s="49">
        <v>204.75</v>
      </c>
      <c r="DC22" s="49">
        <v>7.7000000000000011</v>
      </c>
      <c r="DD22" s="336"/>
      <c r="DE22" s="49">
        <v>820.45000000000027</v>
      </c>
      <c r="DF22" s="49">
        <v>1216.099999999999</v>
      </c>
      <c r="DG22" s="49">
        <v>1665.5999999999995</v>
      </c>
      <c r="DH22" s="49">
        <v>3572.9999999999995</v>
      </c>
      <c r="DI22" s="336"/>
      <c r="DJ22" s="327">
        <v>32.725000000000364</v>
      </c>
      <c r="DK22" s="327">
        <v>330.44999999999709</v>
      </c>
      <c r="DL22" s="327">
        <v>450.45000000000027</v>
      </c>
      <c r="DM22" s="49">
        <v>987.4</v>
      </c>
      <c r="DN22" s="336"/>
      <c r="DO22" s="49">
        <v>176.70000000000027</v>
      </c>
      <c r="DP22" s="49">
        <v>217.79999999999745</v>
      </c>
      <c r="DQ22" s="49">
        <v>429.07500000000027</v>
      </c>
      <c r="DR22" s="49">
        <v>489.09999999999997</v>
      </c>
      <c r="DS22" s="336"/>
      <c r="DT22" s="49">
        <v>802.20000000000891</v>
      </c>
      <c r="DU22" s="49">
        <v>1876.3999999999523</v>
      </c>
      <c r="DV22" s="49">
        <v>2822.5875000000005</v>
      </c>
      <c r="DW22" s="49">
        <v>4436.2000000000016</v>
      </c>
      <c r="DX22" s="336"/>
      <c r="DY22" s="347">
        <v>34.474999999999454</v>
      </c>
      <c r="DZ22" s="347">
        <v>128.49999999999818</v>
      </c>
      <c r="EA22" s="347">
        <v>182.69999999999891</v>
      </c>
      <c r="EB22" s="49">
        <v>37.299999999999997</v>
      </c>
      <c r="EC22" s="336"/>
      <c r="ED22" s="347">
        <v>29.799999999999272</v>
      </c>
      <c r="EE22" s="347">
        <v>182.40000000000327</v>
      </c>
      <c r="EF22" s="347">
        <v>267.82499999999618</v>
      </c>
      <c r="EG22" s="49">
        <v>384.80000000000007</v>
      </c>
      <c r="EH22" s="336"/>
      <c r="EI22" s="347">
        <v>64.899999999999636</v>
      </c>
      <c r="EJ22" s="49">
        <v>0</v>
      </c>
      <c r="EK22" s="347">
        <v>311.32499999999345</v>
      </c>
      <c r="EL22" s="49">
        <v>439.99999999999994</v>
      </c>
      <c r="EM22" s="336"/>
      <c r="EN22" s="49">
        <v>0</v>
      </c>
      <c r="EO22" s="347">
        <v>148.54999999999927</v>
      </c>
      <c r="EP22" s="347">
        <v>157.72499999999673</v>
      </c>
      <c r="EQ22" s="49">
        <v>389.7</v>
      </c>
      <c r="ER22" s="336"/>
      <c r="ES22" s="347">
        <v>736.65000000001055</v>
      </c>
      <c r="ET22" s="347">
        <v>1931.8000000000002</v>
      </c>
      <c r="EU22" s="347">
        <v>2147.9999999999918</v>
      </c>
      <c r="EV22" s="49">
        <v>3476.9</v>
      </c>
      <c r="EW22" s="336"/>
      <c r="EX22" s="347">
        <v>63.749999999999091</v>
      </c>
      <c r="EY22" s="347">
        <v>125.20000000000073</v>
      </c>
      <c r="EZ22" s="347">
        <v>99.749999999994543</v>
      </c>
      <c r="FA22" s="49">
        <v>109.8</v>
      </c>
      <c r="FB22" s="336"/>
      <c r="FC22" s="49">
        <v>0</v>
      </c>
      <c r="FD22" s="347">
        <v>134.19999999999891</v>
      </c>
      <c r="FE22" s="347">
        <v>132.07499999999999</v>
      </c>
      <c r="FF22" s="49">
        <v>360.8</v>
      </c>
      <c r="FG22" s="336"/>
      <c r="FH22" s="49">
        <v>0</v>
      </c>
      <c r="FI22" s="347">
        <v>218.5</v>
      </c>
      <c r="FJ22" s="347">
        <v>154.08749999999509</v>
      </c>
      <c r="FK22" s="49">
        <v>239.70000000000002</v>
      </c>
      <c r="FL22" s="336"/>
      <c r="FM22" s="347">
        <v>131.46250000000146</v>
      </c>
      <c r="FN22" s="347">
        <v>96.599999999998545</v>
      </c>
      <c r="FO22" s="347">
        <v>431.77499999999998</v>
      </c>
      <c r="FP22" s="49">
        <v>601.5</v>
      </c>
      <c r="FQ22" s="336"/>
      <c r="FR22" s="49">
        <v>0</v>
      </c>
      <c r="FS22" s="49">
        <v>0</v>
      </c>
      <c r="FT22" s="347">
        <v>461.84999999999673</v>
      </c>
      <c r="FU22" s="49">
        <v>42.599999999999994</v>
      </c>
      <c r="FV22" s="336"/>
      <c r="FW22" s="347">
        <v>269.55000000000382</v>
      </c>
      <c r="FX22" s="347">
        <v>525.54999999999927</v>
      </c>
      <c r="FY22" s="347">
        <v>731.10000000003538</v>
      </c>
      <c r="FZ22" s="49">
        <v>1301.9000000000001</v>
      </c>
      <c r="GA22" s="336"/>
      <c r="GB22" s="347">
        <v>65.812500000002728</v>
      </c>
      <c r="GC22" s="347">
        <v>192.74999999999636</v>
      </c>
      <c r="GD22" s="347">
        <v>282.375</v>
      </c>
      <c r="GE22" s="49">
        <v>303.5</v>
      </c>
      <c r="GF22" s="336"/>
      <c r="GG22" s="49">
        <v>362.699999999998</v>
      </c>
      <c r="GH22" s="49">
        <v>0</v>
      </c>
      <c r="GI22" s="49">
        <v>0</v>
      </c>
      <c r="GJ22" s="49">
        <v>1061.8000000000002</v>
      </c>
    </row>
    <row r="23" spans="1:192" ht="18">
      <c r="A23" s="39" t="s">
        <v>2196</v>
      </c>
      <c r="B23" s="45">
        <f t="shared" si="0"/>
        <v>43572.599999999991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2"/>
      <c r="I23" s="49">
        <v>0</v>
      </c>
      <c r="J23" s="49">
        <v>102.2999999999999</v>
      </c>
      <c r="K23" s="49">
        <v>36.074999999999847</v>
      </c>
      <c r="L23" s="49">
        <v>156.4</v>
      </c>
      <c r="M23" s="392"/>
      <c r="N23" s="49">
        <v>0</v>
      </c>
      <c r="O23" s="49">
        <v>202.30000000000007</v>
      </c>
      <c r="P23" s="49">
        <v>237.60000000000002</v>
      </c>
      <c r="Q23" s="49">
        <v>483.3</v>
      </c>
      <c r="R23" s="392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2"/>
      <c r="X23" s="49">
        <v>0</v>
      </c>
      <c r="Y23" s="49">
        <v>45.600000000000023</v>
      </c>
      <c r="Z23" s="49">
        <v>241.95000000000002</v>
      </c>
      <c r="AA23" s="49">
        <v>484.8</v>
      </c>
      <c r="AB23" s="392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2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2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2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2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2"/>
      <c r="BB23" s="49">
        <v>0</v>
      </c>
      <c r="BC23" s="49">
        <v>241.75</v>
      </c>
      <c r="BD23" s="49">
        <v>265.95</v>
      </c>
      <c r="BE23" s="49">
        <v>168</v>
      </c>
      <c r="BF23" s="392"/>
      <c r="BG23" s="49">
        <v>0</v>
      </c>
      <c r="BH23" s="49">
        <v>89.75</v>
      </c>
      <c r="BI23" s="49">
        <v>369.82500000000005</v>
      </c>
      <c r="BJ23" s="49">
        <v>0</v>
      </c>
      <c r="BK23" s="392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2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563">
        <v>213.7</v>
      </c>
      <c r="BZ23" s="392"/>
      <c r="CA23" s="49">
        <v>0</v>
      </c>
      <c r="CB23" s="49">
        <v>217</v>
      </c>
      <c r="CC23" s="49">
        <v>194.92499999999998</v>
      </c>
      <c r="CD23" s="563">
        <v>351</v>
      </c>
      <c r="CE23" s="336"/>
      <c r="CF23" s="49">
        <v>0</v>
      </c>
      <c r="CG23" s="49">
        <v>0</v>
      </c>
      <c r="CH23" s="49">
        <v>139.125</v>
      </c>
      <c r="CI23" s="49">
        <v>211.7</v>
      </c>
      <c r="CJ23" s="336"/>
      <c r="CK23" s="49">
        <v>0</v>
      </c>
      <c r="CL23" s="49">
        <v>0</v>
      </c>
      <c r="CM23" s="49">
        <v>160.5</v>
      </c>
      <c r="CN23" s="49">
        <v>113.6</v>
      </c>
      <c r="CO23" s="392"/>
      <c r="CP23" s="49">
        <v>0</v>
      </c>
      <c r="CQ23" s="49">
        <v>0</v>
      </c>
      <c r="CR23" s="49">
        <v>126.00000000000068</v>
      </c>
      <c r="CS23" s="49">
        <v>392.3</v>
      </c>
      <c r="CT23" s="336"/>
      <c r="CU23" s="49">
        <v>0</v>
      </c>
      <c r="CV23" s="49">
        <v>0</v>
      </c>
      <c r="CW23" s="49">
        <v>337.87500000000068</v>
      </c>
      <c r="CX23" s="49">
        <v>770.99999999999977</v>
      </c>
      <c r="CY23" s="336"/>
      <c r="CZ23" s="49">
        <v>0</v>
      </c>
      <c r="DA23" s="49">
        <v>0</v>
      </c>
      <c r="DB23" s="49">
        <v>22.049999999999997</v>
      </c>
      <c r="DC23" s="49">
        <v>0</v>
      </c>
      <c r="DD23" s="336"/>
      <c r="DE23" s="49">
        <v>0</v>
      </c>
      <c r="DF23" s="49">
        <v>0</v>
      </c>
      <c r="DG23" s="49">
        <v>1181.1000000000035</v>
      </c>
      <c r="DH23" s="49">
        <v>4038.2000000000003</v>
      </c>
      <c r="DI23" s="336"/>
      <c r="DJ23" s="327">
        <v>0</v>
      </c>
      <c r="DK23" s="327">
        <v>0</v>
      </c>
      <c r="DL23" s="327">
        <v>432.30000000000246</v>
      </c>
      <c r="DM23" s="49">
        <v>309.60000000000002</v>
      </c>
      <c r="DN23" s="336"/>
      <c r="DO23" s="49">
        <v>0</v>
      </c>
      <c r="DP23" s="49">
        <v>0</v>
      </c>
      <c r="DQ23" s="49">
        <v>709.27499999999918</v>
      </c>
      <c r="DR23" s="49">
        <v>608.70000000000005</v>
      </c>
      <c r="DS23" s="336"/>
      <c r="DT23" s="49">
        <v>0</v>
      </c>
      <c r="DU23" s="49">
        <v>0</v>
      </c>
      <c r="DV23" s="49">
        <v>2418.3000000000011</v>
      </c>
      <c r="DW23" s="49">
        <v>4511.7000000000007</v>
      </c>
      <c r="DX23" s="336"/>
      <c r="DY23" s="347">
        <v>0</v>
      </c>
      <c r="DZ23" s="347">
        <v>0</v>
      </c>
      <c r="EA23" s="347">
        <v>181.35000000000082</v>
      </c>
      <c r="EB23" s="49">
        <v>121.1</v>
      </c>
      <c r="EC23" s="336"/>
      <c r="ED23" s="347">
        <v>0</v>
      </c>
      <c r="EE23" s="347">
        <v>0</v>
      </c>
      <c r="EF23" s="347">
        <v>322.72500000000082</v>
      </c>
      <c r="EG23" s="49">
        <v>605.40000000000009</v>
      </c>
      <c r="EH23" s="336"/>
      <c r="EI23" s="347">
        <v>0</v>
      </c>
      <c r="EJ23" s="49">
        <v>0</v>
      </c>
      <c r="EK23" s="347">
        <v>252.59999999999945</v>
      </c>
      <c r="EL23" s="49">
        <v>285.29999999999995</v>
      </c>
      <c r="EM23" s="336"/>
      <c r="EN23" s="49">
        <v>0</v>
      </c>
      <c r="EO23" s="347">
        <v>0</v>
      </c>
      <c r="EP23" s="347">
        <v>99.75</v>
      </c>
      <c r="EQ23" s="49">
        <v>410</v>
      </c>
      <c r="ER23" s="336"/>
      <c r="ES23" s="347">
        <v>0</v>
      </c>
      <c r="ET23" s="347">
        <v>0</v>
      </c>
      <c r="EU23" s="347">
        <v>2530.3499999999995</v>
      </c>
      <c r="EV23" s="49">
        <v>2550.6999999999994</v>
      </c>
      <c r="EW23" s="336"/>
      <c r="EX23" s="347">
        <v>0</v>
      </c>
      <c r="EY23" s="347">
        <v>0</v>
      </c>
      <c r="EZ23" s="347">
        <v>67.349999999999454</v>
      </c>
      <c r="FA23" s="49">
        <v>112.2</v>
      </c>
      <c r="FB23" s="336"/>
      <c r="FC23" s="49">
        <v>0</v>
      </c>
      <c r="FD23" s="347">
        <v>0</v>
      </c>
      <c r="FE23" s="347">
        <v>219.75</v>
      </c>
      <c r="FF23" s="49">
        <v>314.60000000000002</v>
      </c>
      <c r="FG23" s="336"/>
      <c r="FH23" s="49">
        <v>0</v>
      </c>
      <c r="FI23" s="347">
        <v>0</v>
      </c>
      <c r="FJ23" s="347">
        <v>40.274999999995089</v>
      </c>
      <c r="FK23" s="49">
        <v>346</v>
      </c>
      <c r="FL23" s="336"/>
      <c r="FM23" s="347">
        <v>0</v>
      </c>
      <c r="FN23" s="347">
        <v>0</v>
      </c>
      <c r="FO23" s="347">
        <v>255.375</v>
      </c>
      <c r="FP23" s="49">
        <v>479.6</v>
      </c>
      <c r="FQ23" s="336"/>
      <c r="FR23" s="49">
        <v>0</v>
      </c>
      <c r="FS23" s="49">
        <v>0</v>
      </c>
      <c r="FT23" s="347">
        <v>226.72499999999673</v>
      </c>
      <c r="FU23" s="49">
        <v>344.3</v>
      </c>
      <c r="FV23" s="336"/>
      <c r="FW23" s="347">
        <v>0</v>
      </c>
      <c r="FX23" s="347">
        <v>0</v>
      </c>
      <c r="FY23" s="347">
        <v>928.87499999999727</v>
      </c>
      <c r="FZ23" s="49">
        <v>1229.5999999999999</v>
      </c>
      <c r="GA23" s="336"/>
      <c r="GB23" s="347">
        <v>0</v>
      </c>
      <c r="GC23" s="347">
        <v>0</v>
      </c>
      <c r="GD23" s="347">
        <v>325.5</v>
      </c>
      <c r="GE23" s="49">
        <v>305.5</v>
      </c>
      <c r="GF23" s="336"/>
      <c r="GG23" s="49">
        <v>0</v>
      </c>
      <c r="GH23" s="49">
        <v>0</v>
      </c>
      <c r="GI23" s="49">
        <v>0</v>
      </c>
      <c r="GJ23" s="49">
        <v>1073.5</v>
      </c>
    </row>
    <row r="24" spans="1:192" ht="18">
      <c r="A24" s="39" t="s">
        <v>153</v>
      </c>
      <c r="B24" s="45">
        <f t="shared" si="0"/>
        <v>48190.037500000035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2"/>
      <c r="I24" s="49">
        <v>0</v>
      </c>
      <c r="J24" s="49">
        <v>103.55000000000001</v>
      </c>
      <c r="K24" s="49">
        <v>6.0749999999999318</v>
      </c>
      <c r="L24" s="49">
        <v>455.5</v>
      </c>
      <c r="M24" s="392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2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2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2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2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2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2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2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2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2"/>
      <c r="BG24" s="49">
        <v>88.324999999999818</v>
      </c>
      <c r="BH24" s="49">
        <v>182.15</v>
      </c>
      <c r="BI24" s="49">
        <v>661.125</v>
      </c>
      <c r="BJ24" s="49">
        <v>378.3</v>
      </c>
      <c r="BK24" s="392"/>
      <c r="BL24" s="49">
        <v>88</v>
      </c>
      <c r="BM24" s="49">
        <v>153.5</v>
      </c>
      <c r="BN24" s="49">
        <v>248.77499999999998</v>
      </c>
      <c r="BO24" s="49">
        <v>237.1</v>
      </c>
      <c r="BP24" s="392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563">
        <v>306.59999999999997</v>
      </c>
      <c r="BZ24" s="392"/>
      <c r="CA24" s="49">
        <v>70.299999999999727</v>
      </c>
      <c r="CB24" s="49">
        <v>318.94999999999982</v>
      </c>
      <c r="CC24" s="49">
        <v>454.875</v>
      </c>
      <c r="CD24" s="563">
        <v>686</v>
      </c>
      <c r="CE24" s="336"/>
      <c r="CF24" s="49">
        <v>128.20000000000027</v>
      </c>
      <c r="CG24" s="49">
        <v>110.99999999999955</v>
      </c>
      <c r="CH24" s="49">
        <v>206.25000000000136</v>
      </c>
      <c r="CI24" s="49">
        <v>268.3</v>
      </c>
      <c r="CJ24" s="336"/>
      <c r="CK24" s="49">
        <v>121.37500000000045</v>
      </c>
      <c r="CL24" s="49">
        <v>70.199999999999363</v>
      </c>
      <c r="CM24" s="49">
        <v>140.92500000000001</v>
      </c>
      <c r="CN24" s="49">
        <v>73.599999999999994</v>
      </c>
      <c r="CO24" s="392"/>
      <c r="CP24" s="49">
        <v>141.57499999999982</v>
      </c>
      <c r="CQ24" s="49">
        <v>138.59999999999945</v>
      </c>
      <c r="CR24" s="49">
        <v>213.00000000000136</v>
      </c>
      <c r="CS24" s="49">
        <v>341.1</v>
      </c>
      <c r="CT24" s="336"/>
      <c r="CU24" s="49">
        <v>91.049999999999727</v>
      </c>
      <c r="CV24" s="49">
        <v>202.55000000000018</v>
      </c>
      <c r="CW24" s="49">
        <v>122.92500000000109</v>
      </c>
      <c r="CX24" s="49">
        <v>22.8</v>
      </c>
      <c r="CY24" s="336"/>
      <c r="CZ24" s="49">
        <v>46.225000000000364</v>
      </c>
      <c r="DA24" s="49">
        <v>176.25</v>
      </c>
      <c r="DB24" s="49">
        <v>106.64999999999999</v>
      </c>
      <c r="DC24" s="49">
        <v>118.99999999999999</v>
      </c>
      <c r="DD24" s="336"/>
      <c r="DE24" s="49">
        <v>731.40000000000009</v>
      </c>
      <c r="DF24" s="49">
        <v>666.45000000000027</v>
      </c>
      <c r="DG24" s="49">
        <v>1414.6499999999992</v>
      </c>
      <c r="DH24" s="49">
        <v>1927.6</v>
      </c>
      <c r="DI24" s="336"/>
      <c r="DJ24" s="327">
        <v>37.700000000000728</v>
      </c>
      <c r="DK24" s="327">
        <v>358.55000000000109</v>
      </c>
      <c r="DL24" s="327">
        <v>267.67499999999973</v>
      </c>
      <c r="DM24" s="49">
        <v>263.10000000000002</v>
      </c>
      <c r="DN24" s="336"/>
      <c r="DO24" s="49">
        <v>129.07499999999982</v>
      </c>
      <c r="DP24" s="49">
        <v>143.74999999999909</v>
      </c>
      <c r="DQ24" s="49">
        <v>281.47499999999945</v>
      </c>
      <c r="DR24" s="49">
        <v>64.599999999999994</v>
      </c>
      <c r="DS24" s="336"/>
      <c r="DT24" s="49">
        <v>681.62499999999363</v>
      </c>
      <c r="DU24" s="49">
        <v>1987.7500000000164</v>
      </c>
      <c r="DV24" s="49">
        <v>2206.049999999997</v>
      </c>
      <c r="DW24" s="49">
        <v>2457.3999999999996</v>
      </c>
      <c r="DX24" s="336"/>
      <c r="DY24" s="347">
        <v>34</v>
      </c>
      <c r="DZ24" s="347">
        <v>149.00000000000364</v>
      </c>
      <c r="EA24" s="347">
        <v>107.99999999999727</v>
      </c>
      <c r="EB24" s="49">
        <v>0</v>
      </c>
      <c r="EC24" s="336"/>
      <c r="ED24" s="347">
        <v>68.500000000000909</v>
      </c>
      <c r="EE24" s="347">
        <v>272.55000000000291</v>
      </c>
      <c r="EF24" s="347">
        <v>127.34999999999945</v>
      </c>
      <c r="EG24" s="49">
        <v>241.89999999999998</v>
      </c>
      <c r="EH24" s="336"/>
      <c r="EI24" s="347">
        <v>74.725000000001273</v>
      </c>
      <c r="EJ24" s="49">
        <v>0</v>
      </c>
      <c r="EK24" s="347">
        <v>328.724999999994</v>
      </c>
      <c r="EL24" s="49">
        <v>390.59999999999997</v>
      </c>
      <c r="EM24" s="336"/>
      <c r="EN24" s="49">
        <v>0</v>
      </c>
      <c r="EO24" s="347">
        <v>182.55000000000655</v>
      </c>
      <c r="EP24" s="347">
        <v>337.49999999999727</v>
      </c>
      <c r="EQ24" s="49">
        <v>655.7</v>
      </c>
      <c r="ER24" s="336"/>
      <c r="ES24" s="347">
        <v>710.32499999999163</v>
      </c>
      <c r="ET24" s="347">
        <v>1152.5</v>
      </c>
      <c r="EU24" s="347">
        <v>1626.9750000000022</v>
      </c>
      <c r="EV24" s="49">
        <v>1541.3</v>
      </c>
      <c r="EW24" s="336"/>
      <c r="EX24" s="347">
        <v>90.625000000000909</v>
      </c>
      <c r="EY24" s="347">
        <v>90.000000000007276</v>
      </c>
      <c r="EZ24" s="347">
        <v>63.374999999994543</v>
      </c>
      <c r="FA24" s="49">
        <v>187.9</v>
      </c>
      <c r="FB24" s="336"/>
      <c r="FC24" s="49">
        <v>0</v>
      </c>
      <c r="FD24" s="347">
        <v>170.90000000000691</v>
      </c>
      <c r="FE24" s="347">
        <v>272.25</v>
      </c>
      <c r="FF24" s="49">
        <v>497.1</v>
      </c>
      <c r="FG24" s="336"/>
      <c r="FH24" s="49">
        <v>0</v>
      </c>
      <c r="FI24" s="347">
        <v>226.25000000000728</v>
      </c>
      <c r="FJ24" s="347">
        <v>32.174999999995634</v>
      </c>
      <c r="FK24" s="49">
        <v>214.70000000000002</v>
      </c>
      <c r="FL24" s="336"/>
      <c r="FM24" s="347">
        <v>134.00000000000091</v>
      </c>
      <c r="FN24" s="347">
        <v>120.15000000000691</v>
      </c>
      <c r="FO24" s="347">
        <v>232.20000000000002</v>
      </c>
      <c r="FP24" s="49">
        <v>144</v>
      </c>
      <c r="FQ24" s="336"/>
      <c r="FR24" s="49">
        <v>0</v>
      </c>
      <c r="FS24" s="49">
        <v>0</v>
      </c>
      <c r="FT24" s="347">
        <v>245.92499999999836</v>
      </c>
      <c r="FU24" s="49">
        <v>184.3</v>
      </c>
      <c r="FV24" s="336"/>
      <c r="FW24" s="347">
        <v>272.449999999998</v>
      </c>
      <c r="FX24" s="347">
        <v>746.25000000000909</v>
      </c>
      <c r="FY24" s="347">
        <v>821.7750000000392</v>
      </c>
      <c r="FZ24" s="49">
        <v>780.80000000000007</v>
      </c>
      <c r="GA24" s="336"/>
      <c r="GB24" s="347">
        <v>71.25</v>
      </c>
      <c r="GC24" s="347">
        <v>171.24999999999818</v>
      </c>
      <c r="GD24" s="347">
        <v>221.625</v>
      </c>
      <c r="GE24" s="49">
        <v>313</v>
      </c>
      <c r="GF24" s="336"/>
      <c r="GG24" s="49">
        <v>412.92500000000018</v>
      </c>
      <c r="GH24" s="49">
        <v>0</v>
      </c>
      <c r="GI24" s="49">
        <v>0</v>
      </c>
      <c r="GJ24" s="49">
        <v>811.3</v>
      </c>
    </row>
    <row r="25" spans="1:192" ht="18">
      <c r="A25" s="39" t="s">
        <v>1665</v>
      </c>
      <c r="B25" s="45">
        <f t="shared" si="0"/>
        <v>41964.075000000004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2"/>
      <c r="I25" s="49">
        <v>0</v>
      </c>
      <c r="J25" s="49">
        <v>116</v>
      </c>
      <c r="K25" s="49">
        <v>70.125</v>
      </c>
      <c r="L25" s="49">
        <v>32.4</v>
      </c>
      <c r="M25" s="392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2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2"/>
      <c r="X25" s="49">
        <v>44.699999999999932</v>
      </c>
      <c r="Y25" s="49">
        <v>101.25</v>
      </c>
      <c r="Z25" s="49">
        <v>163.125</v>
      </c>
      <c r="AA25" s="49">
        <v>375</v>
      </c>
      <c r="AB25" s="392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2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2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2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2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2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2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2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2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563">
        <v>119.1</v>
      </c>
      <c r="BZ25" s="392"/>
      <c r="CA25" s="49">
        <v>86.374999999998863</v>
      </c>
      <c r="CB25" s="49">
        <v>251.64999999999873</v>
      </c>
      <c r="CC25" s="49">
        <v>326.77499999999998</v>
      </c>
      <c r="CD25" s="563">
        <v>329</v>
      </c>
      <c r="CE25" s="336"/>
      <c r="CF25" s="49">
        <v>0</v>
      </c>
      <c r="CG25" s="49">
        <v>67.09999999999809</v>
      </c>
      <c r="CH25" s="49">
        <v>297.44999999999891</v>
      </c>
      <c r="CI25" s="49">
        <v>204</v>
      </c>
      <c r="CJ25" s="336"/>
      <c r="CK25" s="49">
        <v>0</v>
      </c>
      <c r="CL25" s="49">
        <v>74.999999999997272</v>
      </c>
      <c r="CM25" s="49">
        <v>219.45000000000002</v>
      </c>
      <c r="CN25" s="49">
        <v>44</v>
      </c>
      <c r="CO25" s="392"/>
      <c r="CP25" s="49">
        <v>0</v>
      </c>
      <c r="CQ25" s="49">
        <v>131.69999999999754</v>
      </c>
      <c r="CR25" s="49">
        <v>96.375</v>
      </c>
      <c r="CS25" s="49">
        <v>515.20000000000005</v>
      </c>
      <c r="CT25" s="336"/>
      <c r="CU25" s="49">
        <v>0</v>
      </c>
      <c r="CV25" s="49">
        <v>148.74999999999818</v>
      </c>
      <c r="CW25" s="49">
        <v>238.80000000000109</v>
      </c>
      <c r="CX25" s="49">
        <v>375</v>
      </c>
      <c r="CY25" s="336"/>
      <c r="CZ25" s="49">
        <v>0</v>
      </c>
      <c r="DA25" s="49">
        <v>158.49999999999818</v>
      </c>
      <c r="DB25" s="49">
        <v>80.699999999999989</v>
      </c>
      <c r="DC25" s="49">
        <v>44.4</v>
      </c>
      <c r="DD25" s="336"/>
      <c r="DE25" s="49">
        <v>0</v>
      </c>
      <c r="DF25" s="49">
        <v>727.94999999999936</v>
      </c>
      <c r="DG25" s="49">
        <v>771.07500000000027</v>
      </c>
      <c r="DH25" s="49">
        <v>1318.2</v>
      </c>
      <c r="DI25" s="336"/>
      <c r="DJ25" s="327">
        <v>0</v>
      </c>
      <c r="DK25" s="327">
        <v>374.85000000000036</v>
      </c>
      <c r="DL25" s="327">
        <v>520.65000000000055</v>
      </c>
      <c r="DM25" s="49">
        <v>466.30000000000007</v>
      </c>
      <c r="DN25" s="336"/>
      <c r="DO25" s="49">
        <v>0</v>
      </c>
      <c r="DP25" s="49">
        <v>144.65000000000146</v>
      </c>
      <c r="DQ25" s="49">
        <v>386.25000000000136</v>
      </c>
      <c r="DR25" s="49">
        <v>754.70000000000016</v>
      </c>
      <c r="DS25" s="336"/>
      <c r="DT25" s="49">
        <v>0</v>
      </c>
      <c r="DU25" s="49">
        <v>803.95000000001255</v>
      </c>
      <c r="DV25" s="49">
        <v>3527.0250000000005</v>
      </c>
      <c r="DW25" s="49">
        <v>3707.1</v>
      </c>
      <c r="DX25" s="336"/>
      <c r="DY25" s="347">
        <v>0</v>
      </c>
      <c r="DZ25" s="347">
        <v>144.80000000000109</v>
      </c>
      <c r="EA25" s="347">
        <v>18.900000000000546</v>
      </c>
      <c r="EB25" s="49">
        <v>120.5</v>
      </c>
      <c r="EC25" s="336"/>
      <c r="ED25" s="347">
        <v>0</v>
      </c>
      <c r="EE25" s="347">
        <v>190.75000000000182</v>
      </c>
      <c r="EF25" s="347">
        <v>66.375</v>
      </c>
      <c r="EG25" s="49">
        <v>76.400000000000006</v>
      </c>
      <c r="EH25" s="336"/>
      <c r="EI25" s="347">
        <v>0</v>
      </c>
      <c r="EJ25" s="49">
        <v>0</v>
      </c>
      <c r="EK25" s="347">
        <v>164.92500000000109</v>
      </c>
      <c r="EL25" s="49">
        <v>287</v>
      </c>
      <c r="EM25" s="336"/>
      <c r="EN25" s="49">
        <v>0</v>
      </c>
      <c r="EO25" s="347">
        <v>50.349999999998545</v>
      </c>
      <c r="EP25" s="347">
        <v>292.42500000000109</v>
      </c>
      <c r="EQ25" s="49">
        <v>281.5</v>
      </c>
      <c r="ER25" s="336"/>
      <c r="ES25" s="347">
        <v>0</v>
      </c>
      <c r="ET25" s="347">
        <v>1774.15</v>
      </c>
      <c r="EU25" s="347">
        <v>1224.9000000000087</v>
      </c>
      <c r="EV25" s="49">
        <v>1769.3999999999999</v>
      </c>
      <c r="EW25" s="336"/>
      <c r="EX25" s="347">
        <v>0</v>
      </c>
      <c r="EY25" s="347">
        <v>16.5</v>
      </c>
      <c r="EZ25" s="347">
        <v>218.02500000000055</v>
      </c>
      <c r="FA25" s="49">
        <v>101</v>
      </c>
      <c r="FB25" s="336"/>
      <c r="FC25" s="49">
        <v>0</v>
      </c>
      <c r="FD25" s="347">
        <v>16.800000000000182</v>
      </c>
      <c r="FE25" s="347">
        <v>276.375</v>
      </c>
      <c r="FF25" s="49">
        <v>453.3</v>
      </c>
      <c r="FG25" s="336"/>
      <c r="FH25" s="49">
        <v>0</v>
      </c>
      <c r="FI25" s="347">
        <v>59.399999999998727</v>
      </c>
      <c r="FJ25" s="347">
        <v>332.85000000000491</v>
      </c>
      <c r="FK25" s="49">
        <v>410.3</v>
      </c>
      <c r="FL25" s="336"/>
      <c r="FM25" s="347">
        <v>0</v>
      </c>
      <c r="FN25" s="347">
        <v>111.74999999999727</v>
      </c>
      <c r="FO25" s="347">
        <v>370.875</v>
      </c>
      <c r="FP25" s="49">
        <v>495.9</v>
      </c>
      <c r="FQ25" s="336"/>
      <c r="FR25" s="49">
        <v>0</v>
      </c>
      <c r="FS25" s="49">
        <v>0</v>
      </c>
      <c r="FT25" s="347">
        <v>40.425000000009277</v>
      </c>
      <c r="FU25" s="49">
        <v>110.9</v>
      </c>
      <c r="FV25" s="336"/>
      <c r="FW25" s="347">
        <v>0</v>
      </c>
      <c r="FX25" s="347">
        <v>382.89999999999964</v>
      </c>
      <c r="FY25" s="347">
        <v>924.14999999996553</v>
      </c>
      <c r="FZ25" s="49">
        <v>998.2</v>
      </c>
      <c r="GA25" s="336"/>
      <c r="GB25" s="347">
        <v>0</v>
      </c>
      <c r="GC25" s="347">
        <v>146.25000000000182</v>
      </c>
      <c r="GD25" s="347">
        <v>248.625</v>
      </c>
      <c r="GE25" s="49">
        <v>294</v>
      </c>
      <c r="GF25" s="336"/>
      <c r="GG25" s="49">
        <v>0</v>
      </c>
      <c r="GH25" s="49">
        <v>0</v>
      </c>
      <c r="GI25" s="49">
        <v>0</v>
      </c>
      <c r="GJ25" s="49">
        <v>944</v>
      </c>
    </row>
    <row r="26" spans="1:192" ht="18">
      <c r="A26" s="38" t="s">
        <v>3628</v>
      </c>
      <c r="B26" s="45">
        <f t="shared" si="0"/>
        <v>6082.8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2"/>
      <c r="I26" s="49">
        <v>0</v>
      </c>
      <c r="J26" s="49">
        <v>0</v>
      </c>
      <c r="K26" s="49">
        <v>0</v>
      </c>
      <c r="L26" s="49">
        <v>58.599999999999994</v>
      </c>
      <c r="M26" s="392"/>
      <c r="N26" s="49">
        <v>0</v>
      </c>
      <c r="O26" s="49">
        <v>0</v>
      </c>
      <c r="P26" s="49">
        <v>0</v>
      </c>
      <c r="Q26" s="49">
        <v>539.65</v>
      </c>
      <c r="R26" s="392"/>
      <c r="S26" s="327">
        <v>0</v>
      </c>
      <c r="T26" s="327">
        <v>0</v>
      </c>
      <c r="U26" s="327">
        <v>0</v>
      </c>
      <c r="V26" s="49">
        <v>295</v>
      </c>
      <c r="W26" s="392"/>
      <c r="X26" s="49">
        <v>0</v>
      </c>
      <c r="Y26" s="49">
        <v>0</v>
      </c>
      <c r="Z26" s="49">
        <v>0</v>
      </c>
      <c r="AA26" s="49">
        <v>382.40000000000003</v>
      </c>
      <c r="AB26" s="392"/>
      <c r="AC26" s="49">
        <v>0</v>
      </c>
      <c r="AD26" s="49">
        <v>0</v>
      </c>
      <c r="AE26" s="49">
        <v>0</v>
      </c>
      <c r="AF26" s="49">
        <v>278</v>
      </c>
      <c r="AG26" s="392"/>
      <c r="AH26" s="49">
        <v>0</v>
      </c>
      <c r="AI26" s="49">
        <v>0</v>
      </c>
      <c r="AJ26" s="49">
        <v>0</v>
      </c>
      <c r="AK26" s="49">
        <v>600.79999999999995</v>
      </c>
      <c r="AL26" s="392"/>
      <c r="AM26" s="49">
        <v>0</v>
      </c>
      <c r="AN26" s="49">
        <v>0</v>
      </c>
      <c r="AO26" s="49">
        <v>0</v>
      </c>
      <c r="AP26" s="49">
        <v>273.25</v>
      </c>
      <c r="AQ26" s="392"/>
      <c r="AR26" s="49">
        <v>0</v>
      </c>
      <c r="AS26" s="49">
        <v>0</v>
      </c>
      <c r="AT26" s="49">
        <v>0</v>
      </c>
      <c r="AU26" s="49">
        <v>223.1</v>
      </c>
      <c r="AV26" s="392"/>
      <c r="AW26" s="49">
        <v>0</v>
      </c>
      <c r="AX26" s="49">
        <v>0</v>
      </c>
      <c r="AY26" s="49">
        <v>0</v>
      </c>
      <c r="AZ26" s="49">
        <v>741.90000000000009</v>
      </c>
      <c r="BA26" s="392"/>
      <c r="BB26" s="49">
        <v>0</v>
      </c>
      <c r="BC26" s="49">
        <v>0</v>
      </c>
      <c r="BD26" s="49">
        <v>0</v>
      </c>
      <c r="BE26" s="49">
        <v>167</v>
      </c>
      <c r="BF26" s="392"/>
      <c r="BG26" s="49">
        <v>0</v>
      </c>
      <c r="BH26" s="49">
        <v>0</v>
      </c>
      <c r="BI26" s="49">
        <v>0</v>
      </c>
      <c r="BJ26" s="49">
        <v>277.7</v>
      </c>
      <c r="BK26" s="392"/>
      <c r="BL26" s="49">
        <v>0</v>
      </c>
      <c r="BM26" s="49">
        <v>0</v>
      </c>
      <c r="BN26" s="49">
        <v>0</v>
      </c>
      <c r="BO26" s="49">
        <v>452.6</v>
      </c>
      <c r="BP26" s="392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563">
        <v>422.5</v>
      </c>
      <c r="BZ26" s="392"/>
      <c r="CA26" s="49">
        <v>0</v>
      </c>
      <c r="CB26" s="49">
        <v>0</v>
      </c>
      <c r="CC26" s="49">
        <v>0</v>
      </c>
      <c r="CD26" s="563">
        <v>442.4</v>
      </c>
      <c r="CE26" s="336"/>
      <c r="CF26" s="49">
        <v>0</v>
      </c>
      <c r="CG26" s="49">
        <v>0</v>
      </c>
      <c r="CH26" s="49">
        <v>0</v>
      </c>
      <c r="CI26" s="49">
        <v>0</v>
      </c>
      <c r="CJ26" s="336"/>
      <c r="CK26" s="49">
        <v>0</v>
      </c>
      <c r="CL26" s="49">
        <v>0</v>
      </c>
      <c r="CM26" s="49">
        <v>0</v>
      </c>
      <c r="CN26" s="49">
        <v>0</v>
      </c>
      <c r="CO26" s="392"/>
      <c r="CP26" s="49">
        <v>0</v>
      </c>
      <c r="CQ26" s="49">
        <v>0</v>
      </c>
      <c r="CR26" s="49">
        <v>0</v>
      </c>
      <c r="CS26" s="49">
        <v>0</v>
      </c>
      <c r="CT26" s="336"/>
      <c r="CU26" s="49">
        <v>0</v>
      </c>
      <c r="CV26" s="49">
        <v>0</v>
      </c>
      <c r="CW26" s="49">
        <v>0</v>
      </c>
      <c r="CX26" s="49">
        <v>0</v>
      </c>
      <c r="CY26" s="336"/>
      <c r="CZ26" s="49">
        <v>0</v>
      </c>
      <c r="DA26" s="49">
        <v>0</v>
      </c>
      <c r="DB26" s="49">
        <v>0</v>
      </c>
      <c r="DC26" s="49">
        <v>0</v>
      </c>
      <c r="DD26" s="336"/>
      <c r="DE26" s="49">
        <v>0</v>
      </c>
      <c r="DF26" s="49">
        <v>0</v>
      </c>
      <c r="DG26" s="49">
        <v>0</v>
      </c>
      <c r="DH26" s="49">
        <v>0</v>
      </c>
      <c r="DI26" s="336"/>
      <c r="DJ26" s="327">
        <v>0</v>
      </c>
      <c r="DK26" s="327">
        <v>0</v>
      </c>
      <c r="DL26" s="327">
        <v>0</v>
      </c>
      <c r="DM26" s="49">
        <v>0</v>
      </c>
      <c r="DN26" s="336"/>
      <c r="DO26" s="49">
        <v>0</v>
      </c>
      <c r="DP26" s="49">
        <v>0</v>
      </c>
      <c r="DQ26" s="49">
        <v>0</v>
      </c>
      <c r="DR26" s="49">
        <v>0</v>
      </c>
      <c r="DS26" s="336"/>
      <c r="DT26" s="49">
        <v>0</v>
      </c>
      <c r="DU26" s="49">
        <v>0</v>
      </c>
      <c r="DV26" s="49">
        <v>0</v>
      </c>
      <c r="DW26" s="49">
        <v>0</v>
      </c>
      <c r="DX26" s="336"/>
      <c r="DY26" s="347">
        <v>0</v>
      </c>
      <c r="DZ26" s="347">
        <v>0</v>
      </c>
      <c r="EA26" s="347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49">
        <v>0</v>
      </c>
      <c r="EK26" s="347">
        <v>0</v>
      </c>
      <c r="EL26" s="49">
        <v>0</v>
      </c>
      <c r="EM26" s="336"/>
      <c r="EN26" s="49">
        <v>0</v>
      </c>
      <c r="EO26" s="347">
        <v>0</v>
      </c>
      <c r="EP26" s="347">
        <v>0</v>
      </c>
      <c r="EQ26" s="49">
        <v>0</v>
      </c>
      <c r="ER26" s="336"/>
      <c r="ES26" s="347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49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347">
        <v>0</v>
      </c>
      <c r="FN26" s="347">
        <v>0</v>
      </c>
      <c r="FO26" s="347">
        <v>0</v>
      </c>
      <c r="FP26" s="49">
        <v>0</v>
      </c>
      <c r="FQ26" s="336"/>
      <c r="FR26" s="49">
        <v>0</v>
      </c>
      <c r="FS26" s="49">
        <v>0</v>
      </c>
      <c r="FT26" s="347">
        <v>0</v>
      </c>
      <c r="FU26" s="49">
        <v>0</v>
      </c>
      <c r="FV26" s="336"/>
      <c r="FW26" s="347">
        <v>0</v>
      </c>
      <c r="FX26" s="347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49">
        <v>0</v>
      </c>
      <c r="GH26" s="49">
        <v>0</v>
      </c>
      <c r="GI26" s="49">
        <v>0</v>
      </c>
      <c r="GJ26" s="49">
        <v>0</v>
      </c>
    </row>
    <row r="27" spans="1:192" ht="18">
      <c r="A27" s="39" t="s">
        <v>2212</v>
      </c>
      <c r="B27" s="45">
        <f t="shared" si="0"/>
        <v>43886.975000000006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2"/>
      <c r="I27" s="49">
        <v>0</v>
      </c>
      <c r="J27" s="49">
        <v>217.95000000000005</v>
      </c>
      <c r="K27" s="49">
        <v>22.799999999999983</v>
      </c>
      <c r="L27" s="49">
        <v>189.9</v>
      </c>
      <c r="M27" s="392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2"/>
      <c r="S27" s="327">
        <v>0</v>
      </c>
      <c r="T27" s="327">
        <v>116.64999999999998</v>
      </c>
      <c r="U27" s="327">
        <v>33.150000000000006</v>
      </c>
      <c r="V27" s="49">
        <v>186.7</v>
      </c>
      <c r="W27" s="392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2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2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2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2"/>
      <c r="AR27" s="49">
        <v>0</v>
      </c>
      <c r="AS27" s="49">
        <v>197.75</v>
      </c>
      <c r="AT27" s="49">
        <v>295.42499999999995</v>
      </c>
      <c r="AU27" s="49">
        <v>285.2</v>
      </c>
      <c r="AV27" s="392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2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2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2"/>
      <c r="BL27" s="49">
        <v>0</v>
      </c>
      <c r="BM27" s="49">
        <v>168.05</v>
      </c>
      <c r="BN27" s="49">
        <v>168.52500000000001</v>
      </c>
      <c r="BO27" s="49">
        <v>338.7</v>
      </c>
      <c r="BP27" s="392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563">
        <v>271.89999999999998</v>
      </c>
      <c r="BZ27" s="392"/>
      <c r="CA27" s="49">
        <v>0</v>
      </c>
      <c r="CB27" s="49">
        <v>240.60000000000127</v>
      </c>
      <c r="CC27" s="49">
        <v>199.5</v>
      </c>
      <c r="CD27" s="563">
        <v>511.2</v>
      </c>
      <c r="CE27" s="336"/>
      <c r="CF27" s="49">
        <v>0</v>
      </c>
      <c r="CG27" s="49">
        <v>0</v>
      </c>
      <c r="CH27" s="49">
        <v>292.72500000000218</v>
      </c>
      <c r="CI27" s="49">
        <v>67.900000000000006</v>
      </c>
      <c r="CJ27" s="336"/>
      <c r="CK27" s="49">
        <v>0</v>
      </c>
      <c r="CL27" s="49">
        <v>0</v>
      </c>
      <c r="CM27" s="49">
        <v>468.22499999999997</v>
      </c>
      <c r="CN27" s="49">
        <v>46.2</v>
      </c>
      <c r="CO27" s="392"/>
      <c r="CP27" s="49">
        <v>0</v>
      </c>
      <c r="CQ27" s="49">
        <v>0</v>
      </c>
      <c r="CR27" s="49">
        <v>365.85000000000082</v>
      </c>
      <c r="CS27" s="49">
        <v>415.7</v>
      </c>
      <c r="CT27" s="336"/>
      <c r="CU27" s="49">
        <v>0</v>
      </c>
      <c r="CV27" s="49">
        <v>0</v>
      </c>
      <c r="CW27" s="49">
        <v>223.57500000000164</v>
      </c>
      <c r="CX27" s="49">
        <v>414.4</v>
      </c>
      <c r="CY27" s="336"/>
      <c r="CZ27" s="49">
        <v>0</v>
      </c>
      <c r="DA27" s="49">
        <v>0</v>
      </c>
      <c r="DB27" s="49">
        <v>171.22500000000002</v>
      </c>
      <c r="DC27" s="49">
        <v>113.8</v>
      </c>
      <c r="DD27" s="336"/>
      <c r="DE27" s="49">
        <v>0</v>
      </c>
      <c r="DF27" s="49">
        <v>0</v>
      </c>
      <c r="DG27" s="49">
        <v>920.47500000000082</v>
      </c>
      <c r="DH27" s="49">
        <v>3085.9</v>
      </c>
      <c r="DI27" s="336"/>
      <c r="DJ27" s="327">
        <v>0</v>
      </c>
      <c r="DK27" s="327">
        <v>0</v>
      </c>
      <c r="DL27" s="327">
        <v>616.27500000000055</v>
      </c>
      <c r="DM27" s="49">
        <v>741.09999999999991</v>
      </c>
      <c r="DN27" s="336"/>
      <c r="DO27" s="49">
        <v>0</v>
      </c>
      <c r="DP27" s="49">
        <v>0</v>
      </c>
      <c r="DQ27" s="49">
        <v>603.29999999999973</v>
      </c>
      <c r="DR27" s="49">
        <v>143.80000000000001</v>
      </c>
      <c r="DS27" s="336"/>
      <c r="DT27" s="49">
        <v>0</v>
      </c>
      <c r="DU27" s="49">
        <v>0</v>
      </c>
      <c r="DV27" s="49">
        <v>3055.2000000000003</v>
      </c>
      <c r="DW27" s="49">
        <v>4027.1</v>
      </c>
      <c r="DX27" s="336"/>
      <c r="DY27" s="347">
        <v>0</v>
      </c>
      <c r="DZ27" s="347">
        <v>0</v>
      </c>
      <c r="EA27" s="347">
        <v>309</v>
      </c>
      <c r="EB27" s="49">
        <v>319.39999999999998</v>
      </c>
      <c r="EC27" s="336"/>
      <c r="ED27" s="347">
        <v>0</v>
      </c>
      <c r="EE27" s="347">
        <v>0</v>
      </c>
      <c r="EF27" s="347">
        <v>247.12499999999727</v>
      </c>
      <c r="EG27" s="49">
        <v>496.1</v>
      </c>
      <c r="EH27" s="336"/>
      <c r="EI27" s="347">
        <v>0</v>
      </c>
      <c r="EJ27" s="49">
        <v>0</v>
      </c>
      <c r="EK27" s="347">
        <v>341.84999999999945</v>
      </c>
      <c r="EL27" s="49">
        <v>492.2</v>
      </c>
      <c r="EM27" s="336"/>
      <c r="EN27" s="49">
        <v>0</v>
      </c>
      <c r="EO27" s="347">
        <v>0</v>
      </c>
      <c r="EP27" s="347">
        <v>83.100000000002183</v>
      </c>
      <c r="EQ27" s="49">
        <v>314.8</v>
      </c>
      <c r="ER27" s="336"/>
      <c r="ES27" s="347">
        <v>0</v>
      </c>
      <c r="ET27" s="347">
        <v>0</v>
      </c>
      <c r="EU27" s="347">
        <v>2015.4000000000005</v>
      </c>
      <c r="EV27" s="49">
        <v>1866.5</v>
      </c>
      <c r="EW27" s="336"/>
      <c r="EX27" s="347">
        <v>0</v>
      </c>
      <c r="EY27" s="347">
        <v>0</v>
      </c>
      <c r="EZ27" s="347">
        <v>174.90000000000055</v>
      </c>
      <c r="FA27" s="49">
        <v>206.4</v>
      </c>
      <c r="FB27" s="336"/>
      <c r="FC27" s="49">
        <v>0</v>
      </c>
      <c r="FD27" s="347">
        <v>0</v>
      </c>
      <c r="FE27" s="347">
        <v>495.07500000000005</v>
      </c>
      <c r="FF27" s="49">
        <v>248.89999999999998</v>
      </c>
      <c r="FG27" s="336"/>
      <c r="FH27" s="49">
        <v>0</v>
      </c>
      <c r="FI27" s="347">
        <v>0</v>
      </c>
      <c r="FJ27" s="347">
        <v>374.32500000000164</v>
      </c>
      <c r="FK27" s="49">
        <v>354.6</v>
      </c>
      <c r="FL27" s="336"/>
      <c r="FM27" s="347">
        <v>0</v>
      </c>
      <c r="FN27" s="347">
        <v>0</v>
      </c>
      <c r="FO27" s="347">
        <v>400.875</v>
      </c>
      <c r="FP27" s="49">
        <v>433.3</v>
      </c>
      <c r="FQ27" s="336"/>
      <c r="FR27" s="49">
        <v>0</v>
      </c>
      <c r="FS27" s="49">
        <v>0</v>
      </c>
      <c r="FT27" s="347">
        <v>219.14999999999509</v>
      </c>
      <c r="FU27" s="49">
        <v>256.10000000000002</v>
      </c>
      <c r="FV27" s="336"/>
      <c r="FW27" s="347">
        <v>0</v>
      </c>
      <c r="FX27" s="347">
        <v>0</v>
      </c>
      <c r="FY27" s="347">
        <v>830.39999999998918</v>
      </c>
      <c r="FZ27" s="49">
        <v>1208.5999999999999</v>
      </c>
      <c r="GA27" s="336"/>
      <c r="GB27" s="347">
        <v>0</v>
      </c>
      <c r="GC27" s="347">
        <v>0</v>
      </c>
      <c r="GD27" s="347">
        <v>316.5</v>
      </c>
      <c r="GE27" s="49">
        <v>302</v>
      </c>
      <c r="GF27" s="336"/>
      <c r="GG27" s="49">
        <v>0</v>
      </c>
      <c r="GH27" s="49">
        <v>0</v>
      </c>
      <c r="GI27" s="49">
        <v>0</v>
      </c>
      <c r="GJ27" s="49">
        <v>1088.8</v>
      </c>
    </row>
    <row r="28" spans="1:192" ht="18">
      <c r="A28" s="38" t="s">
        <v>3629</v>
      </c>
      <c r="B28" s="45">
        <f t="shared" si="0"/>
        <v>6814.2000000000007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2"/>
      <c r="I28" s="49">
        <v>0</v>
      </c>
      <c r="J28" s="49">
        <v>0</v>
      </c>
      <c r="K28" s="49">
        <v>0</v>
      </c>
      <c r="L28" s="49">
        <v>181.7</v>
      </c>
      <c r="M28" s="392"/>
      <c r="N28" s="49">
        <v>0</v>
      </c>
      <c r="O28" s="49">
        <v>0</v>
      </c>
      <c r="P28" s="49">
        <v>0</v>
      </c>
      <c r="Q28" s="49">
        <v>327.25</v>
      </c>
      <c r="R28" s="392"/>
      <c r="S28" s="327">
        <v>0</v>
      </c>
      <c r="T28" s="327">
        <v>0</v>
      </c>
      <c r="U28" s="327">
        <v>0</v>
      </c>
      <c r="V28" s="49">
        <v>203.8</v>
      </c>
      <c r="W28" s="392"/>
      <c r="X28" s="49">
        <v>0</v>
      </c>
      <c r="Y28" s="49">
        <v>0</v>
      </c>
      <c r="Z28" s="49">
        <v>0</v>
      </c>
      <c r="AA28" s="49">
        <v>365.20000000000005</v>
      </c>
      <c r="AB28" s="392"/>
      <c r="AC28" s="49">
        <v>0</v>
      </c>
      <c r="AD28" s="49">
        <v>0</v>
      </c>
      <c r="AE28" s="49">
        <v>0</v>
      </c>
      <c r="AF28" s="49">
        <v>757.69999999999993</v>
      </c>
      <c r="AG28" s="392"/>
      <c r="AH28" s="49">
        <v>0</v>
      </c>
      <c r="AI28" s="49">
        <v>0</v>
      </c>
      <c r="AJ28" s="49">
        <v>0</v>
      </c>
      <c r="AK28" s="49">
        <v>728.4</v>
      </c>
      <c r="AL28" s="392"/>
      <c r="AM28" s="49">
        <v>0</v>
      </c>
      <c r="AN28" s="49">
        <v>0</v>
      </c>
      <c r="AO28" s="49">
        <v>0</v>
      </c>
      <c r="AP28" s="49">
        <v>659.45</v>
      </c>
      <c r="AQ28" s="392"/>
      <c r="AR28" s="49">
        <v>0</v>
      </c>
      <c r="AS28" s="49">
        <v>0</v>
      </c>
      <c r="AT28" s="49">
        <v>0</v>
      </c>
      <c r="AU28" s="49">
        <v>0</v>
      </c>
      <c r="AV28" s="392"/>
      <c r="AW28" s="49">
        <v>0</v>
      </c>
      <c r="AX28" s="49">
        <v>0</v>
      </c>
      <c r="AY28" s="49">
        <v>0</v>
      </c>
      <c r="AZ28" s="49">
        <v>364.09999999999997</v>
      </c>
      <c r="BA28" s="392"/>
      <c r="BB28" s="49">
        <v>0</v>
      </c>
      <c r="BC28" s="49">
        <v>0</v>
      </c>
      <c r="BD28" s="49">
        <v>0</v>
      </c>
      <c r="BE28" s="49">
        <v>586.20000000000005</v>
      </c>
      <c r="BF28" s="392"/>
      <c r="BG28" s="49">
        <v>0</v>
      </c>
      <c r="BH28" s="49">
        <v>0</v>
      </c>
      <c r="BI28" s="49">
        <v>0</v>
      </c>
      <c r="BJ28" s="49">
        <v>184.5</v>
      </c>
      <c r="BK28" s="392"/>
      <c r="BL28" s="49">
        <v>0</v>
      </c>
      <c r="BM28" s="49">
        <v>0</v>
      </c>
      <c r="BN28" s="49">
        <v>0</v>
      </c>
      <c r="BO28" s="49">
        <v>447.09999999999997</v>
      </c>
      <c r="BP28" s="392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563">
        <v>404.2</v>
      </c>
      <c r="BZ28" s="392"/>
      <c r="CA28" s="49">
        <v>0</v>
      </c>
      <c r="CB28" s="49">
        <v>0</v>
      </c>
      <c r="CC28" s="49">
        <v>0</v>
      </c>
      <c r="CD28" s="563">
        <v>764.90000000000009</v>
      </c>
      <c r="CE28" s="336"/>
      <c r="CF28" s="49">
        <v>0</v>
      </c>
      <c r="CG28" s="49">
        <v>0</v>
      </c>
      <c r="CH28" s="49">
        <v>0</v>
      </c>
      <c r="CI28" s="49">
        <v>0</v>
      </c>
      <c r="CJ28" s="336"/>
      <c r="CK28" s="49">
        <v>0</v>
      </c>
      <c r="CL28" s="49">
        <v>0</v>
      </c>
      <c r="CM28" s="49">
        <v>0</v>
      </c>
      <c r="CN28" s="49">
        <v>0</v>
      </c>
      <c r="CO28" s="392"/>
      <c r="CP28" s="49">
        <v>0</v>
      </c>
      <c r="CQ28" s="49">
        <v>0</v>
      </c>
      <c r="CR28" s="49">
        <v>0</v>
      </c>
      <c r="CS28" s="49">
        <v>0</v>
      </c>
      <c r="CT28" s="336"/>
      <c r="CU28" s="49">
        <v>0</v>
      </c>
      <c r="CV28" s="49">
        <v>0</v>
      </c>
      <c r="CW28" s="49">
        <v>0</v>
      </c>
      <c r="CX28" s="49">
        <v>0</v>
      </c>
      <c r="CY28" s="336"/>
      <c r="CZ28" s="49">
        <v>0</v>
      </c>
      <c r="DA28" s="49">
        <v>0</v>
      </c>
      <c r="DB28" s="49">
        <v>0</v>
      </c>
      <c r="DC28" s="49">
        <v>0</v>
      </c>
      <c r="DD28" s="336"/>
      <c r="DE28" s="49">
        <v>0</v>
      </c>
      <c r="DF28" s="49">
        <v>0</v>
      </c>
      <c r="DG28" s="49">
        <v>0</v>
      </c>
      <c r="DH28" s="49">
        <v>0</v>
      </c>
      <c r="DI28" s="336"/>
      <c r="DJ28" s="327">
        <v>0</v>
      </c>
      <c r="DK28" s="327">
        <v>0</v>
      </c>
      <c r="DL28" s="327">
        <v>0</v>
      </c>
      <c r="DM28" s="49">
        <v>0</v>
      </c>
      <c r="DN28" s="336"/>
      <c r="DO28" s="49">
        <v>0</v>
      </c>
      <c r="DP28" s="49">
        <v>0</v>
      </c>
      <c r="DQ28" s="49">
        <v>0</v>
      </c>
      <c r="DR28" s="49">
        <v>0</v>
      </c>
      <c r="DS28" s="336"/>
      <c r="DT28" s="49">
        <v>0</v>
      </c>
      <c r="DU28" s="49">
        <v>0</v>
      </c>
      <c r="DV28" s="49">
        <v>0</v>
      </c>
      <c r="DW28" s="49">
        <v>0</v>
      </c>
      <c r="DX28" s="336"/>
      <c r="DY28" s="347">
        <v>0</v>
      </c>
      <c r="DZ28" s="347">
        <v>0</v>
      </c>
      <c r="EA28" s="347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49">
        <v>0</v>
      </c>
      <c r="EK28" s="347">
        <v>0</v>
      </c>
      <c r="EL28" s="49">
        <v>0</v>
      </c>
      <c r="EM28" s="336"/>
      <c r="EN28" s="49">
        <v>0</v>
      </c>
      <c r="EO28" s="347">
        <v>0</v>
      </c>
      <c r="EP28" s="347">
        <v>0</v>
      </c>
      <c r="EQ28" s="49">
        <v>0</v>
      </c>
      <c r="ER28" s="336"/>
      <c r="ES28" s="347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49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347">
        <v>0</v>
      </c>
      <c r="FN28" s="347">
        <v>0</v>
      </c>
      <c r="FO28" s="347">
        <v>0</v>
      </c>
      <c r="FP28" s="49">
        <v>0</v>
      </c>
      <c r="FQ28" s="336"/>
      <c r="FR28" s="49">
        <v>0</v>
      </c>
      <c r="FS28" s="49">
        <v>0</v>
      </c>
      <c r="FT28" s="347">
        <v>0</v>
      </c>
      <c r="FU28" s="49">
        <v>0</v>
      </c>
      <c r="FV28" s="336"/>
      <c r="FW28" s="347">
        <v>0</v>
      </c>
      <c r="FX28" s="347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49">
        <v>0</v>
      </c>
      <c r="GH28" s="49">
        <v>0</v>
      </c>
      <c r="GI28" s="49">
        <v>0</v>
      </c>
      <c r="GJ28" s="49">
        <v>0</v>
      </c>
    </row>
    <row r="29" spans="1:192" s="38" customFormat="1" ht="18">
      <c r="A29" s="39" t="s">
        <v>2721</v>
      </c>
      <c r="B29" s="45">
        <f t="shared" si="0"/>
        <v>32102.649999999991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2"/>
      <c r="I29" s="49">
        <v>0</v>
      </c>
      <c r="J29" s="49">
        <v>0</v>
      </c>
      <c r="K29" s="49">
        <v>62.700000000000017</v>
      </c>
      <c r="L29" s="49">
        <v>169.9</v>
      </c>
      <c r="M29" s="392"/>
      <c r="N29" s="49">
        <v>0</v>
      </c>
      <c r="O29" s="49">
        <v>0</v>
      </c>
      <c r="P29" s="49">
        <v>343.35</v>
      </c>
      <c r="Q29" s="49">
        <v>984.85</v>
      </c>
      <c r="R29" s="392"/>
      <c r="S29" s="327">
        <v>0</v>
      </c>
      <c r="T29" s="327">
        <v>0</v>
      </c>
      <c r="U29" s="327">
        <v>130.42500000000001</v>
      </c>
      <c r="V29" s="49">
        <v>445.6</v>
      </c>
      <c r="W29" s="392"/>
      <c r="X29" s="49">
        <v>0</v>
      </c>
      <c r="Y29" s="49">
        <v>0</v>
      </c>
      <c r="Z29" s="49">
        <v>233.32500000000002</v>
      </c>
      <c r="AA29" s="49">
        <v>352.1</v>
      </c>
      <c r="AB29" s="392"/>
      <c r="AC29" s="49">
        <v>0</v>
      </c>
      <c r="AD29" s="49">
        <v>0</v>
      </c>
      <c r="AE29" s="49">
        <v>362.47499999999997</v>
      </c>
      <c r="AF29" s="49">
        <v>510.5</v>
      </c>
      <c r="AG29" s="392"/>
      <c r="AH29" s="49">
        <v>0</v>
      </c>
      <c r="AI29" s="49">
        <v>0</v>
      </c>
      <c r="AJ29" s="49">
        <v>706.49999999999989</v>
      </c>
      <c r="AK29" s="49">
        <v>765.1</v>
      </c>
      <c r="AL29" s="392"/>
      <c r="AM29" s="49">
        <v>0</v>
      </c>
      <c r="AN29" s="49">
        <v>0</v>
      </c>
      <c r="AO29" s="49">
        <v>402.86249999999995</v>
      </c>
      <c r="AP29" s="49">
        <v>497.25</v>
      </c>
      <c r="AQ29" s="392"/>
      <c r="AR29" s="49">
        <v>0</v>
      </c>
      <c r="AS29" s="49">
        <v>0</v>
      </c>
      <c r="AT29" s="49">
        <v>281.625</v>
      </c>
      <c r="AU29" s="49">
        <v>156.5</v>
      </c>
      <c r="AV29" s="392"/>
      <c r="AW29" s="49">
        <v>0</v>
      </c>
      <c r="AX29" s="49">
        <v>0</v>
      </c>
      <c r="AY29" s="49">
        <v>490.98750000000007</v>
      </c>
      <c r="AZ29" s="49">
        <v>580.1</v>
      </c>
      <c r="BA29" s="392"/>
      <c r="BB29" s="49">
        <v>0</v>
      </c>
      <c r="BC29" s="49">
        <v>0</v>
      </c>
      <c r="BD29" s="49">
        <v>254.62499999999994</v>
      </c>
      <c r="BE29" s="49">
        <v>335.3</v>
      </c>
      <c r="BF29" s="392"/>
      <c r="BG29" s="49">
        <v>0</v>
      </c>
      <c r="BH29" s="49">
        <v>0</v>
      </c>
      <c r="BI29" s="49">
        <v>418.27500000000003</v>
      </c>
      <c r="BJ29" s="49">
        <v>267.5</v>
      </c>
      <c r="BK29" s="392"/>
      <c r="BL29" s="49">
        <v>0</v>
      </c>
      <c r="BM29" s="49">
        <v>0</v>
      </c>
      <c r="BN29" s="49">
        <v>174.89999999999998</v>
      </c>
      <c r="BO29" s="49">
        <v>470.9</v>
      </c>
      <c r="BP29" s="392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563">
        <v>420.7</v>
      </c>
      <c r="BZ29" s="392"/>
      <c r="CA29" s="49">
        <v>0</v>
      </c>
      <c r="CB29" s="49">
        <v>0</v>
      </c>
      <c r="CC29" s="49">
        <v>377.47500000000002</v>
      </c>
      <c r="CD29" s="563">
        <v>466.5</v>
      </c>
      <c r="CE29" s="336"/>
      <c r="CF29" s="49">
        <v>0</v>
      </c>
      <c r="CG29" s="49">
        <v>0</v>
      </c>
      <c r="CH29" s="49">
        <v>0</v>
      </c>
      <c r="CI29" s="49">
        <v>127.9</v>
      </c>
      <c r="CJ29" s="336"/>
      <c r="CK29" s="49">
        <v>0</v>
      </c>
      <c r="CL29" s="49">
        <v>0</v>
      </c>
      <c r="CM29" s="49">
        <v>0</v>
      </c>
      <c r="CN29" s="49">
        <v>69</v>
      </c>
      <c r="CO29" s="392"/>
      <c r="CP29" s="49">
        <v>0</v>
      </c>
      <c r="CQ29" s="49">
        <v>0</v>
      </c>
      <c r="CR29" s="49">
        <v>0</v>
      </c>
      <c r="CS29" s="49">
        <v>422.1</v>
      </c>
      <c r="CT29" s="336"/>
      <c r="CU29" s="49">
        <v>0</v>
      </c>
      <c r="CV29" s="49">
        <v>0</v>
      </c>
      <c r="CW29" s="49">
        <v>0</v>
      </c>
      <c r="CX29" s="49">
        <v>800.1</v>
      </c>
      <c r="CY29" s="336"/>
      <c r="CZ29" s="49">
        <v>0</v>
      </c>
      <c r="DA29" s="49">
        <v>0</v>
      </c>
      <c r="DB29" s="49">
        <v>0</v>
      </c>
      <c r="DC29" s="49">
        <v>60</v>
      </c>
      <c r="DD29" s="336"/>
      <c r="DE29" s="49">
        <v>0</v>
      </c>
      <c r="DF29" s="49">
        <v>0</v>
      </c>
      <c r="DG29" s="49">
        <v>0</v>
      </c>
      <c r="DH29" s="49">
        <v>3287.7999999999997</v>
      </c>
      <c r="DI29" s="336"/>
      <c r="DJ29" s="327">
        <v>0</v>
      </c>
      <c r="DK29" s="327">
        <v>0</v>
      </c>
      <c r="DL29" s="327">
        <v>0</v>
      </c>
      <c r="DM29" s="49">
        <v>473.5</v>
      </c>
      <c r="DN29" s="336"/>
      <c r="DO29" s="49">
        <v>0</v>
      </c>
      <c r="DP29" s="49">
        <v>0</v>
      </c>
      <c r="DQ29" s="49">
        <v>0</v>
      </c>
      <c r="DR29" s="49">
        <v>489.6</v>
      </c>
      <c r="DS29" s="336"/>
      <c r="DT29" s="49">
        <v>0</v>
      </c>
      <c r="DU29" s="49">
        <v>0</v>
      </c>
      <c r="DV29" s="49">
        <v>0</v>
      </c>
      <c r="DW29" s="49">
        <v>4962.5499999999993</v>
      </c>
      <c r="DX29" s="336"/>
      <c r="DY29" s="347">
        <v>0</v>
      </c>
      <c r="DZ29" s="347">
        <v>0</v>
      </c>
      <c r="EA29" s="347">
        <v>0</v>
      </c>
      <c r="EB29" s="49">
        <v>339.3</v>
      </c>
      <c r="EC29" s="336"/>
      <c r="ED29" s="347">
        <v>0</v>
      </c>
      <c r="EE29" s="347">
        <v>0</v>
      </c>
      <c r="EF29" s="347">
        <v>0</v>
      </c>
      <c r="EG29" s="49">
        <v>532.30000000000007</v>
      </c>
      <c r="EH29" s="336"/>
      <c r="EI29" s="347">
        <v>0</v>
      </c>
      <c r="EJ29" s="49">
        <v>0</v>
      </c>
      <c r="EK29" s="347">
        <v>0</v>
      </c>
      <c r="EL29" s="49">
        <v>620.6</v>
      </c>
      <c r="EM29" s="336"/>
      <c r="EN29" s="49">
        <v>0</v>
      </c>
      <c r="EO29" s="347">
        <v>0</v>
      </c>
      <c r="EP29" s="347">
        <v>0</v>
      </c>
      <c r="EQ29" s="49">
        <v>366.79999999999995</v>
      </c>
      <c r="ER29" s="336"/>
      <c r="ES29" s="347">
        <v>0</v>
      </c>
      <c r="ET29" s="347">
        <v>0</v>
      </c>
      <c r="EU29" s="347">
        <v>0</v>
      </c>
      <c r="EV29" s="49">
        <v>2706.3</v>
      </c>
      <c r="EW29" s="336"/>
      <c r="EX29" s="347">
        <v>0</v>
      </c>
      <c r="EY29" s="347">
        <v>0</v>
      </c>
      <c r="EZ29" s="347">
        <v>0</v>
      </c>
      <c r="FA29" s="49">
        <v>97.5</v>
      </c>
      <c r="FB29" s="336"/>
      <c r="FC29" s="49">
        <v>0</v>
      </c>
      <c r="FD29" s="347">
        <v>0</v>
      </c>
      <c r="FE29" s="347">
        <v>0</v>
      </c>
      <c r="FF29" s="49">
        <v>259.2</v>
      </c>
      <c r="FG29" s="336"/>
      <c r="FH29" s="49">
        <v>0</v>
      </c>
      <c r="FI29" s="347">
        <v>0</v>
      </c>
      <c r="FJ29" s="347">
        <v>0</v>
      </c>
      <c r="FK29" s="49">
        <v>319.50000000000006</v>
      </c>
      <c r="FL29" s="336"/>
      <c r="FM29" s="347">
        <v>0</v>
      </c>
      <c r="FN29" s="347">
        <v>0</v>
      </c>
      <c r="FO29" s="347">
        <v>0</v>
      </c>
      <c r="FP29" s="49">
        <v>615.1</v>
      </c>
      <c r="FQ29" s="336"/>
      <c r="FR29" s="49">
        <v>0</v>
      </c>
      <c r="FS29" s="49">
        <v>0</v>
      </c>
      <c r="FT29" s="347">
        <v>0</v>
      </c>
      <c r="FU29" s="49">
        <v>110.1</v>
      </c>
      <c r="FV29" s="336"/>
      <c r="FW29" s="347">
        <v>0</v>
      </c>
      <c r="FX29" s="347">
        <v>0</v>
      </c>
      <c r="FY29" s="347">
        <v>0</v>
      </c>
      <c r="FZ29" s="49">
        <v>1516</v>
      </c>
      <c r="GA29" s="336"/>
      <c r="GB29" s="347">
        <v>0</v>
      </c>
      <c r="GC29" s="347">
        <v>0</v>
      </c>
      <c r="GD29" s="347">
        <v>0</v>
      </c>
      <c r="GE29" s="49">
        <v>338</v>
      </c>
      <c r="GF29" s="336"/>
      <c r="GG29" s="49">
        <v>0</v>
      </c>
      <c r="GH29" s="49">
        <v>0</v>
      </c>
      <c r="GI29" s="49">
        <v>0</v>
      </c>
      <c r="GJ29" s="49">
        <v>962.59999999999991</v>
      </c>
    </row>
    <row r="30" spans="1:192" ht="18">
      <c r="A30" s="81" t="s">
        <v>1661</v>
      </c>
      <c r="B30" s="45">
        <f t="shared" si="0"/>
        <v>64513.275000000009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2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2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2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2"/>
      <c r="X30" s="49">
        <v>119.40000000000009</v>
      </c>
      <c r="Y30" s="49">
        <v>180</v>
      </c>
      <c r="Z30" s="49">
        <v>290.02499999999998</v>
      </c>
      <c r="AA30" s="49">
        <v>236</v>
      </c>
      <c r="AB30" s="392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2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2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2"/>
      <c r="AR30" s="49">
        <v>55.375000000000227</v>
      </c>
      <c r="AS30" s="49">
        <v>118.75</v>
      </c>
      <c r="AT30" s="49">
        <v>195.375</v>
      </c>
      <c r="AU30" s="49">
        <v>130</v>
      </c>
      <c r="AV30" s="392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2"/>
      <c r="BB30" s="49">
        <v>73.125</v>
      </c>
      <c r="BC30" s="49">
        <v>280.10000000000002</v>
      </c>
      <c r="BD30" s="49">
        <v>213.375</v>
      </c>
      <c r="BE30" s="49">
        <v>220.4</v>
      </c>
      <c r="BF30" s="392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2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2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563">
        <v>663.90000000000009</v>
      </c>
      <c r="BZ30" s="392"/>
      <c r="CA30" s="49">
        <v>43.724999999999909</v>
      </c>
      <c r="CB30" s="49">
        <v>207.29999999999836</v>
      </c>
      <c r="CC30" s="49">
        <v>236.70000000000002</v>
      </c>
      <c r="CD30" s="563">
        <v>379.2</v>
      </c>
      <c r="CE30" s="336"/>
      <c r="CF30" s="49">
        <v>104.00000000000023</v>
      </c>
      <c r="CG30" s="49">
        <v>55.499999999999545</v>
      </c>
      <c r="CH30" s="49">
        <v>303.52499999999645</v>
      </c>
      <c r="CI30" s="49">
        <v>206.4</v>
      </c>
      <c r="CJ30" s="336"/>
      <c r="CK30" s="49">
        <v>131.02500000000009</v>
      </c>
      <c r="CL30" s="49">
        <v>112.44999999999982</v>
      </c>
      <c r="CM30" s="49">
        <v>307.27499999999998</v>
      </c>
      <c r="CN30" s="49">
        <v>167</v>
      </c>
      <c r="CO30" s="392"/>
      <c r="CP30" s="49">
        <v>117.375</v>
      </c>
      <c r="CQ30" s="49">
        <v>163.65000000000055</v>
      </c>
      <c r="CR30" s="49">
        <v>360.52499999999645</v>
      </c>
      <c r="CS30" s="49">
        <v>365.2</v>
      </c>
      <c r="CT30" s="336"/>
      <c r="CU30" s="49">
        <v>100.48749999999995</v>
      </c>
      <c r="CV30" s="49">
        <v>219.45000000000255</v>
      </c>
      <c r="CW30" s="49">
        <v>458.92499999999836</v>
      </c>
      <c r="CX30" s="49">
        <v>941.5</v>
      </c>
      <c r="CY30" s="336"/>
      <c r="CZ30" s="49">
        <v>1.3999999999978172</v>
      </c>
      <c r="DA30" s="49">
        <v>21.000000000002728</v>
      </c>
      <c r="DB30" s="49">
        <v>29.25</v>
      </c>
      <c r="DC30" s="49">
        <v>25.2</v>
      </c>
      <c r="DD30" s="336"/>
      <c r="DE30" s="49">
        <v>876.54999999999973</v>
      </c>
      <c r="DF30" s="49">
        <v>1470.8499999999995</v>
      </c>
      <c r="DG30" s="49">
        <v>1147.875</v>
      </c>
      <c r="DH30" s="49">
        <v>4535.0999999999985</v>
      </c>
      <c r="DI30" s="336"/>
      <c r="DJ30" s="327">
        <v>47.724999999999909</v>
      </c>
      <c r="DK30" s="327">
        <v>314.15000000000055</v>
      </c>
      <c r="DL30" s="327">
        <v>531.67500000000109</v>
      </c>
      <c r="DM30" s="49">
        <v>618</v>
      </c>
      <c r="DN30" s="336"/>
      <c r="DO30" s="49">
        <v>115.30000000000018</v>
      </c>
      <c r="DP30" s="49">
        <v>187.15000000000146</v>
      </c>
      <c r="DQ30" s="49">
        <v>1022.6250000000041</v>
      </c>
      <c r="DR30" s="49">
        <v>1032.3000000000002</v>
      </c>
      <c r="DS30" s="336"/>
      <c r="DT30" s="49">
        <v>654.575000000008</v>
      </c>
      <c r="DU30" s="49">
        <v>1937.9000000000215</v>
      </c>
      <c r="DV30" s="49">
        <v>2994.7500000000055</v>
      </c>
      <c r="DW30" s="49">
        <v>4959.3</v>
      </c>
      <c r="DX30" s="336"/>
      <c r="DY30" s="347">
        <v>37.050000000000182</v>
      </c>
      <c r="DZ30" s="347">
        <v>228.29999999999382</v>
      </c>
      <c r="EA30" s="347">
        <v>238.35000000000491</v>
      </c>
      <c r="EB30" s="49">
        <v>183.8</v>
      </c>
      <c r="EC30" s="336"/>
      <c r="ED30" s="347">
        <v>66.249999999998181</v>
      </c>
      <c r="EE30" s="347">
        <v>144.29999999999745</v>
      </c>
      <c r="EF30" s="347">
        <v>161.85000000000218</v>
      </c>
      <c r="EG30" s="49">
        <v>622.50000000000011</v>
      </c>
      <c r="EH30" s="336"/>
      <c r="EI30" s="347">
        <v>33.949999999997999</v>
      </c>
      <c r="EJ30" s="49">
        <v>0</v>
      </c>
      <c r="EK30" s="347">
        <v>292.34999999999673</v>
      </c>
      <c r="EL30" s="49">
        <v>285.60000000000002</v>
      </c>
      <c r="EM30" s="336"/>
      <c r="EN30" s="49">
        <v>0</v>
      </c>
      <c r="EO30" s="347">
        <v>164.74999999999636</v>
      </c>
      <c r="EP30" s="347">
        <v>277.04999999999836</v>
      </c>
      <c r="EQ30" s="49">
        <v>487.8</v>
      </c>
      <c r="ER30" s="336"/>
      <c r="ES30" s="347">
        <v>812.37499999998272</v>
      </c>
      <c r="ET30" s="347">
        <v>2043.75</v>
      </c>
      <c r="EU30" s="347">
        <v>2682.1500000000005</v>
      </c>
      <c r="EV30" s="49">
        <v>2759.9500000000003</v>
      </c>
      <c r="EW30" s="336"/>
      <c r="EX30" s="347">
        <v>91.624999999998181</v>
      </c>
      <c r="EY30" s="347">
        <v>83.999999999998181</v>
      </c>
      <c r="EZ30" s="347">
        <v>49.424999999998363</v>
      </c>
      <c r="FA30" s="49">
        <v>32.4</v>
      </c>
      <c r="FB30" s="336"/>
      <c r="FC30" s="49">
        <v>0</v>
      </c>
      <c r="FD30" s="347">
        <v>61.699999999998909</v>
      </c>
      <c r="FE30" s="347">
        <v>224.92499999999998</v>
      </c>
      <c r="FF30" s="49">
        <v>236.7</v>
      </c>
      <c r="FG30" s="336"/>
      <c r="FH30" s="49">
        <v>0</v>
      </c>
      <c r="FI30" s="347">
        <v>257.59999999999673</v>
      </c>
      <c r="FJ30" s="347">
        <v>98.849999999996726</v>
      </c>
      <c r="FK30" s="49">
        <v>226.20000000000002</v>
      </c>
      <c r="FL30" s="336"/>
      <c r="FM30" s="347">
        <v>156.574999999998</v>
      </c>
      <c r="FN30" s="347">
        <v>192.24999999999636</v>
      </c>
      <c r="FO30" s="347">
        <v>225.89999999999998</v>
      </c>
      <c r="FP30" s="49">
        <v>525.4</v>
      </c>
      <c r="FQ30" s="336"/>
      <c r="FR30" s="49">
        <v>0</v>
      </c>
      <c r="FS30" s="49">
        <v>0</v>
      </c>
      <c r="FT30" s="347">
        <v>430.12499999999727</v>
      </c>
      <c r="FU30" s="49">
        <v>353.5</v>
      </c>
      <c r="FV30" s="336"/>
      <c r="FW30" s="347">
        <v>288.54999999999745</v>
      </c>
      <c r="FX30" s="347">
        <v>507.69999999999891</v>
      </c>
      <c r="FY30" s="347">
        <v>1001.1000000000049</v>
      </c>
      <c r="FZ30" s="49">
        <v>899.5</v>
      </c>
      <c r="GA30" s="336"/>
      <c r="GB30" s="347">
        <v>84.999999999996362</v>
      </c>
      <c r="GC30" s="347">
        <v>161.75000000000182</v>
      </c>
      <c r="GD30" s="347">
        <v>356.625</v>
      </c>
      <c r="GE30" s="49">
        <v>296.5</v>
      </c>
      <c r="GF30" s="336"/>
      <c r="GG30" s="49">
        <v>387.42500000000018</v>
      </c>
      <c r="GH30" s="49">
        <v>0</v>
      </c>
      <c r="GI30" s="49">
        <v>0</v>
      </c>
      <c r="GJ30" s="49">
        <v>898.7</v>
      </c>
    </row>
    <row r="31" spans="1:192" ht="18">
      <c r="A31" s="40" t="s">
        <v>11</v>
      </c>
      <c r="B31" s="45">
        <f t="shared" si="0"/>
        <v>62076.750000000058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2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2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2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2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2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2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2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2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2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2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2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2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2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563">
        <v>658.1</v>
      </c>
      <c r="BZ31" s="392"/>
      <c r="CA31" s="49">
        <v>32.499999999999773</v>
      </c>
      <c r="CB31" s="49">
        <v>156.90000000000055</v>
      </c>
      <c r="CC31" s="49">
        <v>201.75</v>
      </c>
      <c r="CD31" s="563">
        <v>386</v>
      </c>
      <c r="CE31" s="336"/>
      <c r="CF31" s="49">
        <v>134.69999999999982</v>
      </c>
      <c r="CG31" s="49">
        <v>42.500000000000455</v>
      </c>
      <c r="CH31" s="49">
        <v>313.42500000000109</v>
      </c>
      <c r="CI31" s="49">
        <v>53.7</v>
      </c>
      <c r="CJ31" s="336"/>
      <c r="CK31" s="49">
        <v>134.39999999999964</v>
      </c>
      <c r="CL31" s="49">
        <v>111.09999999999991</v>
      </c>
      <c r="CM31" s="49">
        <v>317.47500000000002</v>
      </c>
      <c r="CN31" s="49">
        <v>490.6</v>
      </c>
      <c r="CO31" s="392"/>
      <c r="CP31" s="49">
        <v>157.22499999999991</v>
      </c>
      <c r="CQ31" s="49">
        <v>216.39999999999827</v>
      </c>
      <c r="CR31" s="49">
        <v>387.82500000000027</v>
      </c>
      <c r="CS31" s="49">
        <v>352.09999999999997</v>
      </c>
      <c r="CT31" s="336"/>
      <c r="CU31" s="49">
        <v>79.525000000000091</v>
      </c>
      <c r="CV31" s="49">
        <v>238.74999999999909</v>
      </c>
      <c r="CW31" s="49">
        <v>523.5</v>
      </c>
      <c r="CX31" s="49">
        <v>825.7</v>
      </c>
      <c r="CY31" s="336"/>
      <c r="CZ31" s="49">
        <v>37.375000000000909</v>
      </c>
      <c r="DA31" s="49">
        <v>122</v>
      </c>
      <c r="DB31" s="49">
        <v>73.125</v>
      </c>
      <c r="DC31" s="49">
        <v>4.4000000000000004</v>
      </c>
      <c r="DD31" s="336"/>
      <c r="DE31" s="49">
        <v>652.90000000000146</v>
      </c>
      <c r="DF31" s="49">
        <v>1213.9000000000001</v>
      </c>
      <c r="DG31" s="49">
        <v>2029.799999999997</v>
      </c>
      <c r="DH31" s="49">
        <v>3860.4</v>
      </c>
      <c r="DI31" s="336"/>
      <c r="DJ31" s="327">
        <v>116.57500000000164</v>
      </c>
      <c r="DK31" s="327">
        <v>312.95000000000073</v>
      </c>
      <c r="DL31" s="327">
        <v>558.97500000000218</v>
      </c>
      <c r="DM31" s="49">
        <v>830</v>
      </c>
      <c r="DN31" s="336"/>
      <c r="DO31" s="49">
        <v>154.80000000000109</v>
      </c>
      <c r="DP31" s="49">
        <v>325.65000000000146</v>
      </c>
      <c r="DQ31" s="49">
        <v>698.47500000000082</v>
      </c>
      <c r="DR31" s="49">
        <v>196.5</v>
      </c>
      <c r="DS31" s="336"/>
      <c r="DT31" s="49">
        <v>947.70000000001573</v>
      </c>
      <c r="DU31" s="49">
        <v>1844.0000000000136</v>
      </c>
      <c r="DV31" s="49">
        <v>2348.0624999999986</v>
      </c>
      <c r="DW31" s="49">
        <v>4950.0999999999995</v>
      </c>
      <c r="DX31" s="336"/>
      <c r="DY31" s="347">
        <v>65.250000000000909</v>
      </c>
      <c r="DZ31" s="347">
        <v>191.25</v>
      </c>
      <c r="EA31" s="347">
        <v>280.87499999999727</v>
      </c>
      <c r="EB31" s="49">
        <v>266.40000000000003</v>
      </c>
      <c r="EC31" s="336"/>
      <c r="ED31" s="347">
        <v>109.08749999999964</v>
      </c>
      <c r="EE31" s="347">
        <v>160.54999999999927</v>
      </c>
      <c r="EF31" s="347">
        <v>697.20000000000164</v>
      </c>
      <c r="EG31" s="49">
        <v>493.20000000000005</v>
      </c>
      <c r="EH31" s="336"/>
      <c r="EI31" s="347">
        <v>108.51250000000073</v>
      </c>
      <c r="EJ31" s="49">
        <v>0</v>
      </c>
      <c r="EK31" s="347">
        <v>229.34999999999945</v>
      </c>
      <c r="EL31" s="49">
        <v>585.79999999999995</v>
      </c>
      <c r="EM31" s="336"/>
      <c r="EN31" s="49">
        <v>0</v>
      </c>
      <c r="EO31" s="347">
        <v>111.64999999999964</v>
      </c>
      <c r="EP31" s="347">
        <v>34.124999999997272</v>
      </c>
      <c r="EQ31" s="49">
        <v>345.8</v>
      </c>
      <c r="ER31" s="336"/>
      <c r="ES31" s="347">
        <v>834.52499999999145</v>
      </c>
      <c r="ET31" s="347">
        <v>2315.5</v>
      </c>
      <c r="EU31" s="347">
        <v>2396.8499999999967</v>
      </c>
      <c r="EV31" s="49">
        <v>2985.5999999999995</v>
      </c>
      <c r="EW31" s="336"/>
      <c r="EX31" s="347">
        <v>45.199999999999818</v>
      </c>
      <c r="EY31" s="347">
        <v>121.45000000000073</v>
      </c>
      <c r="EZ31" s="347">
        <v>107.09999999999945</v>
      </c>
      <c r="FA31" s="49">
        <v>135.30000000000001</v>
      </c>
      <c r="FB31" s="336"/>
      <c r="FC31" s="49">
        <v>0</v>
      </c>
      <c r="FD31" s="347">
        <v>148.40000000000146</v>
      </c>
      <c r="FE31" s="347">
        <v>187.42499999999998</v>
      </c>
      <c r="FF31" s="49">
        <v>396.20000000000005</v>
      </c>
      <c r="FG31" s="336"/>
      <c r="FH31" s="49">
        <v>0</v>
      </c>
      <c r="FI31" s="347">
        <v>174.25</v>
      </c>
      <c r="FJ31" s="347">
        <v>284.28749999999945</v>
      </c>
      <c r="FK31" s="49">
        <v>293.60000000000002</v>
      </c>
      <c r="FL31" s="336"/>
      <c r="FM31" s="347">
        <v>163.57500000000164</v>
      </c>
      <c r="FN31" s="347">
        <v>226.200000000008</v>
      </c>
      <c r="FO31" s="347">
        <v>427.79999999999995</v>
      </c>
      <c r="FP31" s="49">
        <v>600.1</v>
      </c>
      <c r="FQ31" s="336"/>
      <c r="FR31" s="49">
        <v>0</v>
      </c>
      <c r="FS31" s="49">
        <v>0</v>
      </c>
      <c r="FT31" s="347">
        <v>180.44999999999618</v>
      </c>
      <c r="FU31" s="49">
        <v>157.6</v>
      </c>
      <c r="FV31" s="336"/>
      <c r="FW31" s="347">
        <v>283.45000000000346</v>
      </c>
      <c r="FX31" s="347">
        <v>481.10000000000764</v>
      </c>
      <c r="FY31" s="347">
        <v>920.92500000000553</v>
      </c>
      <c r="FZ31" s="49">
        <v>941.8</v>
      </c>
      <c r="GA31" s="336"/>
      <c r="GB31" s="347">
        <v>78.875000000003638</v>
      </c>
      <c r="GC31" s="347">
        <v>143.50000000000364</v>
      </c>
      <c r="GD31" s="347">
        <v>366</v>
      </c>
      <c r="GE31" s="49">
        <v>314.5</v>
      </c>
      <c r="GF31" s="336"/>
      <c r="GG31" s="49">
        <v>337.67500000000018</v>
      </c>
      <c r="GH31" s="49">
        <v>0</v>
      </c>
      <c r="GI31" s="49">
        <v>0</v>
      </c>
      <c r="GJ31" s="49">
        <v>1024</v>
      </c>
    </row>
    <row r="32" spans="1:192" ht="18">
      <c r="A32" s="40" t="s">
        <v>2197</v>
      </c>
      <c r="B32" s="45">
        <f t="shared" si="0"/>
        <v>36903.512500000019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2"/>
      <c r="I32" s="49">
        <v>0</v>
      </c>
      <c r="J32" s="49">
        <v>119.09999999999994</v>
      </c>
      <c r="K32" s="49">
        <v>99</v>
      </c>
      <c r="L32" s="49">
        <v>19.2</v>
      </c>
      <c r="M32" s="392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2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2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2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2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2"/>
      <c r="AM32" s="49">
        <v>0</v>
      </c>
      <c r="AN32" s="49">
        <v>243.75</v>
      </c>
      <c r="AO32" s="49">
        <v>226.72500000000002</v>
      </c>
      <c r="AP32" s="49">
        <v>605.75</v>
      </c>
      <c r="AQ32" s="392"/>
      <c r="AR32" s="49">
        <v>0</v>
      </c>
      <c r="AS32" s="49">
        <v>65</v>
      </c>
      <c r="AT32" s="49">
        <v>125.92499999999998</v>
      </c>
      <c r="AU32" s="49">
        <v>134.80000000000001</v>
      </c>
      <c r="AV32" s="392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2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2"/>
      <c r="BG32" s="49">
        <v>0</v>
      </c>
      <c r="BH32" s="49">
        <v>150.4</v>
      </c>
      <c r="BI32" s="49">
        <v>221.625</v>
      </c>
      <c r="BJ32" s="49">
        <v>334.7</v>
      </c>
      <c r="BK32" s="392"/>
      <c r="BL32" s="49">
        <v>0</v>
      </c>
      <c r="BM32" s="49">
        <v>91.65</v>
      </c>
      <c r="BN32" s="49">
        <v>45.45</v>
      </c>
      <c r="BO32" s="49">
        <v>258.29999999999995</v>
      </c>
      <c r="BP32" s="392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563">
        <v>175.8</v>
      </c>
      <c r="BZ32" s="392"/>
      <c r="CA32" s="49">
        <v>0</v>
      </c>
      <c r="CB32" s="49">
        <v>187.10000000000036</v>
      </c>
      <c r="CC32" s="49">
        <v>219.22500000000002</v>
      </c>
      <c r="CD32" s="563">
        <v>523.5</v>
      </c>
      <c r="CE32" s="336"/>
      <c r="CF32" s="49">
        <v>0</v>
      </c>
      <c r="CG32" s="49">
        <v>0</v>
      </c>
      <c r="CH32" s="49">
        <v>225.00000000000068</v>
      </c>
      <c r="CI32" s="49">
        <v>229.2</v>
      </c>
      <c r="CJ32" s="336"/>
      <c r="CK32" s="49">
        <v>0</v>
      </c>
      <c r="CL32" s="49">
        <v>0</v>
      </c>
      <c r="CM32" s="49">
        <v>238.5</v>
      </c>
      <c r="CN32" s="49">
        <v>36</v>
      </c>
      <c r="CO32" s="392"/>
      <c r="CP32" s="49">
        <v>0</v>
      </c>
      <c r="CQ32" s="49">
        <v>0</v>
      </c>
      <c r="CR32" s="49">
        <v>344.62499999999864</v>
      </c>
      <c r="CS32" s="49">
        <v>263.5</v>
      </c>
      <c r="CT32" s="336"/>
      <c r="CU32" s="49">
        <v>0</v>
      </c>
      <c r="CV32" s="49">
        <v>0</v>
      </c>
      <c r="CW32" s="49">
        <v>38.999999999998636</v>
      </c>
      <c r="CX32" s="49">
        <v>397.09999999999997</v>
      </c>
      <c r="CY32" s="336"/>
      <c r="CZ32" s="49">
        <v>0</v>
      </c>
      <c r="DA32" s="49">
        <v>0</v>
      </c>
      <c r="DB32" s="49">
        <v>141.52499999999998</v>
      </c>
      <c r="DC32" s="49">
        <v>58.70000000000001</v>
      </c>
      <c r="DD32" s="336"/>
      <c r="DE32" s="49">
        <v>0</v>
      </c>
      <c r="DF32" s="49">
        <v>0</v>
      </c>
      <c r="DG32" s="49">
        <v>1558.2374999999997</v>
      </c>
      <c r="DH32" s="49">
        <v>673.2</v>
      </c>
      <c r="DI32" s="336"/>
      <c r="DJ32" s="327">
        <v>0</v>
      </c>
      <c r="DK32" s="327">
        <v>0</v>
      </c>
      <c r="DL32" s="327">
        <v>379.19999999999754</v>
      </c>
      <c r="DM32" s="49">
        <v>745.99999999999989</v>
      </c>
      <c r="DN32" s="336"/>
      <c r="DO32" s="49">
        <v>0</v>
      </c>
      <c r="DP32" s="49">
        <v>0</v>
      </c>
      <c r="DQ32" s="49">
        <v>355.12500000000136</v>
      </c>
      <c r="DR32" s="49">
        <v>450</v>
      </c>
      <c r="DS32" s="336"/>
      <c r="DT32" s="49">
        <v>0</v>
      </c>
      <c r="DU32" s="49">
        <v>0</v>
      </c>
      <c r="DV32" s="49">
        <v>2284.8750000000014</v>
      </c>
      <c r="DW32" s="49">
        <v>3424.1999999999994</v>
      </c>
      <c r="DX32" s="336"/>
      <c r="DY32" s="347">
        <v>0</v>
      </c>
      <c r="DZ32" s="347">
        <v>0</v>
      </c>
      <c r="EA32" s="347">
        <v>424.87500000000273</v>
      </c>
      <c r="EB32" s="49">
        <v>242.9</v>
      </c>
      <c r="EC32" s="336"/>
      <c r="ED32" s="347">
        <v>0</v>
      </c>
      <c r="EE32" s="347">
        <v>0</v>
      </c>
      <c r="EF32" s="347">
        <v>263.85000000000491</v>
      </c>
      <c r="EG32" s="49">
        <v>275.2</v>
      </c>
      <c r="EH32" s="336"/>
      <c r="EI32" s="347">
        <v>0</v>
      </c>
      <c r="EJ32" s="49">
        <v>0</v>
      </c>
      <c r="EK32" s="347">
        <v>216.74999999999727</v>
      </c>
      <c r="EL32" s="49">
        <v>101.5</v>
      </c>
      <c r="EM32" s="336"/>
      <c r="EN32" s="49">
        <v>0</v>
      </c>
      <c r="EO32" s="347">
        <v>0</v>
      </c>
      <c r="EP32" s="347">
        <v>218.17499999999836</v>
      </c>
      <c r="EQ32" s="49">
        <v>158.6</v>
      </c>
      <c r="ER32" s="336"/>
      <c r="ES32" s="347">
        <v>0</v>
      </c>
      <c r="ET32" s="347">
        <v>0</v>
      </c>
      <c r="EU32" s="347">
        <v>2495.0625</v>
      </c>
      <c r="EV32" s="49">
        <v>2711.4</v>
      </c>
      <c r="EW32" s="336"/>
      <c r="EX32" s="347">
        <v>0</v>
      </c>
      <c r="EY32" s="347">
        <v>0</v>
      </c>
      <c r="EZ32" s="347">
        <v>207.22499999999673</v>
      </c>
      <c r="FA32" s="49">
        <v>76.3</v>
      </c>
      <c r="FB32" s="336"/>
      <c r="FC32" s="49">
        <v>0</v>
      </c>
      <c r="FD32" s="347">
        <v>0</v>
      </c>
      <c r="FE32" s="347">
        <v>190.57499999999999</v>
      </c>
      <c r="FF32" s="49">
        <v>255</v>
      </c>
      <c r="FG32" s="336"/>
      <c r="FH32" s="49">
        <v>0</v>
      </c>
      <c r="FI32" s="347">
        <v>0</v>
      </c>
      <c r="FJ32" s="347">
        <v>154.87499999999181</v>
      </c>
      <c r="FK32" s="49">
        <v>354.4</v>
      </c>
      <c r="FL32" s="336"/>
      <c r="FM32" s="347">
        <v>0</v>
      </c>
      <c r="FN32" s="347">
        <v>0</v>
      </c>
      <c r="FO32" s="347">
        <v>344.02499999999998</v>
      </c>
      <c r="FP32" s="49">
        <v>515.5</v>
      </c>
      <c r="FQ32" s="336"/>
      <c r="FR32" s="49">
        <v>0</v>
      </c>
      <c r="FS32" s="49">
        <v>0</v>
      </c>
      <c r="FT32" s="347">
        <v>111.67499999999563</v>
      </c>
      <c r="FU32" s="49">
        <v>13.200000000000001</v>
      </c>
      <c r="FV32" s="336"/>
      <c r="FW32" s="347">
        <v>0</v>
      </c>
      <c r="FX32" s="347">
        <v>0</v>
      </c>
      <c r="FY32" s="347">
        <v>1022.3625000000274</v>
      </c>
      <c r="FZ32" s="49">
        <v>1173.0999999999999</v>
      </c>
      <c r="GA32" s="336"/>
      <c r="GB32" s="347">
        <v>0</v>
      </c>
      <c r="GC32" s="347">
        <v>0</v>
      </c>
      <c r="GD32" s="347">
        <v>281.25</v>
      </c>
      <c r="GE32" s="49">
        <v>149</v>
      </c>
      <c r="GF32" s="336"/>
      <c r="GG32" s="49">
        <v>0</v>
      </c>
      <c r="GH32" s="49">
        <v>0</v>
      </c>
      <c r="GI32" s="49">
        <v>0</v>
      </c>
      <c r="GJ32" s="49">
        <v>1162.4000000000001</v>
      </c>
    </row>
    <row r="33" spans="1:192" ht="18">
      <c r="A33" s="40" t="s">
        <v>1666</v>
      </c>
      <c r="B33" s="45">
        <f t="shared" si="0"/>
        <v>56501.775000000038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2"/>
      <c r="I33" s="49">
        <v>0</v>
      </c>
      <c r="J33" s="49">
        <v>130.35000000000002</v>
      </c>
      <c r="K33" s="49">
        <v>4.5000000000000426</v>
      </c>
      <c r="L33" s="49">
        <v>280.2</v>
      </c>
      <c r="M33" s="392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2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2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2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2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2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2"/>
      <c r="AR33" s="49">
        <v>109</v>
      </c>
      <c r="AS33" s="49">
        <v>72</v>
      </c>
      <c r="AT33" s="49">
        <v>110.92500000000001</v>
      </c>
      <c r="AU33" s="49">
        <v>298.7</v>
      </c>
      <c r="AV33" s="392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2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2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2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2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563">
        <v>419.90000000000003</v>
      </c>
      <c r="BZ33" s="392"/>
      <c r="CA33" s="49">
        <v>91.500000000000227</v>
      </c>
      <c r="CB33" s="49">
        <v>277.64999999999964</v>
      </c>
      <c r="CC33" s="49">
        <v>230.625</v>
      </c>
      <c r="CD33" s="563">
        <v>708.5</v>
      </c>
      <c r="CE33" s="336"/>
      <c r="CF33" s="49">
        <v>0</v>
      </c>
      <c r="CG33" s="49">
        <v>161.29999999999973</v>
      </c>
      <c r="CH33" s="49">
        <v>336.59999999999945</v>
      </c>
      <c r="CI33" s="49">
        <v>217.6</v>
      </c>
      <c r="CJ33" s="336"/>
      <c r="CK33" s="49">
        <v>0</v>
      </c>
      <c r="CL33" s="49">
        <v>148.14999999999964</v>
      </c>
      <c r="CM33" s="49">
        <v>150.30000000000001</v>
      </c>
      <c r="CN33" s="49">
        <v>143.19999999999999</v>
      </c>
      <c r="CO33" s="392"/>
      <c r="CP33" s="49">
        <v>0</v>
      </c>
      <c r="CQ33" s="49">
        <v>151.55000000000064</v>
      </c>
      <c r="CR33" s="49">
        <v>253.125</v>
      </c>
      <c r="CS33" s="49">
        <v>440</v>
      </c>
      <c r="CT33" s="336"/>
      <c r="CU33" s="49">
        <v>0</v>
      </c>
      <c r="CV33" s="49">
        <v>220.800000000002</v>
      </c>
      <c r="CW33" s="49">
        <v>199.49999999999864</v>
      </c>
      <c r="CX33" s="49">
        <v>695.00000000000011</v>
      </c>
      <c r="CY33" s="336"/>
      <c r="CZ33" s="49">
        <v>0</v>
      </c>
      <c r="DA33" s="49">
        <v>208.05000000000018</v>
      </c>
      <c r="DB33" s="49">
        <v>164.25</v>
      </c>
      <c r="DC33" s="49">
        <v>53.100000000000009</v>
      </c>
      <c r="DD33" s="336"/>
      <c r="DE33" s="49">
        <v>0</v>
      </c>
      <c r="DF33" s="49">
        <v>998.89999999999986</v>
      </c>
      <c r="DG33" s="49">
        <v>1952.9999999999986</v>
      </c>
      <c r="DH33" s="49">
        <v>3236.9</v>
      </c>
      <c r="DI33" s="336"/>
      <c r="DJ33" s="327">
        <v>0</v>
      </c>
      <c r="DK33" s="327">
        <v>239.85000000000036</v>
      </c>
      <c r="DL33" s="327">
        <v>389.84999999999945</v>
      </c>
      <c r="DM33" s="49">
        <v>722</v>
      </c>
      <c r="DN33" s="336"/>
      <c r="DO33" s="49">
        <v>0</v>
      </c>
      <c r="DP33" s="49">
        <v>280.20000000000073</v>
      </c>
      <c r="DQ33" s="49">
        <v>326.02499999999782</v>
      </c>
      <c r="DR33" s="49">
        <v>594.40000000000009</v>
      </c>
      <c r="DS33" s="336"/>
      <c r="DT33" s="49">
        <v>0</v>
      </c>
      <c r="DU33" s="49">
        <v>1822.2500000000209</v>
      </c>
      <c r="DV33" s="49">
        <v>3160.125</v>
      </c>
      <c r="DW33" s="49">
        <v>4839.5</v>
      </c>
      <c r="DX33" s="336"/>
      <c r="DY33" s="347">
        <v>0</v>
      </c>
      <c r="DZ33" s="347">
        <v>213.6500000000035</v>
      </c>
      <c r="EA33" s="347">
        <v>192.82499999999618</v>
      </c>
      <c r="EB33" s="49">
        <v>238.1</v>
      </c>
      <c r="EC33" s="336"/>
      <c r="ED33" s="347">
        <v>0</v>
      </c>
      <c r="EE33" s="347">
        <v>55.450000000002547</v>
      </c>
      <c r="EF33" s="347">
        <v>377.77499999999782</v>
      </c>
      <c r="EG33" s="49">
        <v>225.10000000000002</v>
      </c>
      <c r="EH33" s="336"/>
      <c r="EI33" s="347">
        <v>0</v>
      </c>
      <c r="EJ33" s="49">
        <v>0</v>
      </c>
      <c r="EK33" s="347">
        <v>285.22499999999673</v>
      </c>
      <c r="EL33" s="49">
        <v>152.30000000000001</v>
      </c>
      <c r="EM33" s="336"/>
      <c r="EN33" s="49">
        <v>0</v>
      </c>
      <c r="EO33" s="347">
        <v>83.000000000001819</v>
      </c>
      <c r="EP33" s="347">
        <v>139.5</v>
      </c>
      <c r="EQ33" s="49">
        <v>187.5</v>
      </c>
      <c r="ER33" s="336"/>
      <c r="ES33" s="347">
        <v>0</v>
      </c>
      <c r="ET33" s="347">
        <v>1576.95</v>
      </c>
      <c r="EU33" s="347">
        <v>2485.9500000000044</v>
      </c>
      <c r="EV33" s="49">
        <v>3106.7999999999997</v>
      </c>
      <c r="EW33" s="336"/>
      <c r="EX33" s="347">
        <v>0</v>
      </c>
      <c r="EY33" s="347">
        <v>78</v>
      </c>
      <c r="EZ33" s="347">
        <v>47.249999999997272</v>
      </c>
      <c r="FA33" s="49">
        <v>5.5</v>
      </c>
      <c r="FB33" s="336"/>
      <c r="FC33" s="49">
        <v>0</v>
      </c>
      <c r="FD33" s="347">
        <v>49.950000000000728</v>
      </c>
      <c r="FE33" s="347">
        <v>214.95000000000002</v>
      </c>
      <c r="FF33" s="49">
        <v>225</v>
      </c>
      <c r="FG33" s="336"/>
      <c r="FH33" s="49">
        <v>0</v>
      </c>
      <c r="FI33" s="347">
        <v>137</v>
      </c>
      <c r="FJ33" s="347">
        <v>88.124999999997272</v>
      </c>
      <c r="FK33" s="49">
        <v>397.6</v>
      </c>
      <c r="FL33" s="336"/>
      <c r="FM33" s="347">
        <v>0</v>
      </c>
      <c r="FN33" s="347">
        <v>78.049999999999272</v>
      </c>
      <c r="FO33" s="347">
        <v>348.52499999999998</v>
      </c>
      <c r="FP33" s="49">
        <v>591.4</v>
      </c>
      <c r="FQ33" s="336"/>
      <c r="FR33" s="49">
        <v>0</v>
      </c>
      <c r="FS33" s="49">
        <v>0</v>
      </c>
      <c r="FT33" s="347">
        <v>75.300000000001091</v>
      </c>
      <c r="FU33" s="49">
        <v>0</v>
      </c>
      <c r="FV33" s="336"/>
      <c r="FW33" s="347">
        <v>0</v>
      </c>
      <c r="FX33" s="347">
        <v>391.29999999999927</v>
      </c>
      <c r="FY33" s="347">
        <v>1185.8250000000298</v>
      </c>
      <c r="FZ33" s="49">
        <v>1538.6999999999998</v>
      </c>
      <c r="GA33" s="336"/>
      <c r="GB33" s="347">
        <v>0</v>
      </c>
      <c r="GC33" s="347">
        <v>128.25000000000182</v>
      </c>
      <c r="GD33" s="347">
        <v>333.75</v>
      </c>
      <c r="GE33" s="49">
        <v>250.5</v>
      </c>
      <c r="GF33" s="336"/>
      <c r="GG33" s="49">
        <v>0</v>
      </c>
      <c r="GH33" s="49">
        <v>0</v>
      </c>
      <c r="GI33" s="49">
        <v>0</v>
      </c>
      <c r="GJ33" s="49">
        <v>975.69999999999993</v>
      </c>
    </row>
    <row r="34" spans="1:192" ht="18">
      <c r="A34" s="81" t="s">
        <v>1344</v>
      </c>
      <c r="B34" s="45">
        <f t="shared" si="0"/>
        <v>62399.88749999999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2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2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2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2"/>
      <c r="X34" s="49">
        <v>102.55000000000018</v>
      </c>
      <c r="Y34" s="49">
        <v>252.75</v>
      </c>
      <c r="Z34" s="49">
        <v>295.875</v>
      </c>
      <c r="AA34" s="49">
        <v>245.2</v>
      </c>
      <c r="AB34" s="392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2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2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2"/>
      <c r="AR34" s="49">
        <v>91.024999999999636</v>
      </c>
      <c r="AS34" s="49">
        <v>114.75</v>
      </c>
      <c r="AT34" s="49">
        <v>14.625</v>
      </c>
      <c r="AU34" s="49">
        <v>188.1</v>
      </c>
      <c r="AV34" s="392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2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2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2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2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563">
        <v>677.5</v>
      </c>
      <c r="BZ34" s="392"/>
      <c r="CA34" s="49">
        <v>35.000000000000227</v>
      </c>
      <c r="CB34" s="49">
        <v>161.94999999999845</v>
      </c>
      <c r="CC34" s="49">
        <v>231.89999999999998</v>
      </c>
      <c r="CD34" s="563">
        <v>574.70000000000005</v>
      </c>
      <c r="CE34" s="336"/>
      <c r="CF34" s="49">
        <v>115.44999999999959</v>
      </c>
      <c r="CG34" s="49">
        <v>31.200000000000273</v>
      </c>
      <c r="CH34" s="49">
        <v>291.75</v>
      </c>
      <c r="CI34" s="49">
        <v>317.60000000000002</v>
      </c>
      <c r="CJ34" s="336"/>
      <c r="CK34" s="49">
        <v>124.97499999999945</v>
      </c>
      <c r="CL34" s="49">
        <v>134.77500000000055</v>
      </c>
      <c r="CM34" s="49">
        <v>297.82500000000005</v>
      </c>
      <c r="CN34" s="49">
        <v>408.5</v>
      </c>
      <c r="CO34" s="392"/>
      <c r="CP34" s="49">
        <v>136.39999999999964</v>
      </c>
      <c r="CQ34" s="49">
        <v>206.20000000000073</v>
      </c>
      <c r="CR34" s="49">
        <v>325.5</v>
      </c>
      <c r="CS34" s="49">
        <v>426.4</v>
      </c>
      <c r="CT34" s="336"/>
      <c r="CU34" s="49">
        <v>138.69999999999982</v>
      </c>
      <c r="CV34" s="49">
        <v>151.70000000000073</v>
      </c>
      <c r="CW34" s="49">
        <v>528.67499999999973</v>
      </c>
      <c r="CX34" s="49">
        <v>658.2</v>
      </c>
      <c r="CY34" s="336"/>
      <c r="CZ34" s="49">
        <v>35.999999999998181</v>
      </c>
      <c r="DA34" s="49">
        <v>119.35000000000036</v>
      </c>
      <c r="DB34" s="49">
        <v>49.5</v>
      </c>
      <c r="DC34" s="49">
        <v>36</v>
      </c>
      <c r="DD34" s="336"/>
      <c r="DE34" s="49">
        <v>619.16249999999991</v>
      </c>
      <c r="DF34" s="49">
        <v>1191.0499999999997</v>
      </c>
      <c r="DG34" s="49">
        <v>1756.2000000000016</v>
      </c>
      <c r="DH34" s="49">
        <v>3018.3</v>
      </c>
      <c r="DI34" s="336"/>
      <c r="DJ34" s="327">
        <v>129.724999999999</v>
      </c>
      <c r="DK34" s="327">
        <v>285.94999999999982</v>
      </c>
      <c r="DL34" s="327">
        <v>362.40000000000055</v>
      </c>
      <c r="DM34" s="49">
        <v>900.29999999999984</v>
      </c>
      <c r="DN34" s="336"/>
      <c r="DO34" s="49">
        <v>139.59999999999809</v>
      </c>
      <c r="DP34" s="49">
        <v>158.15000000000146</v>
      </c>
      <c r="DQ34" s="49">
        <v>957.30000000000246</v>
      </c>
      <c r="DR34" s="49">
        <v>471.19999999999993</v>
      </c>
      <c r="DS34" s="336"/>
      <c r="DT34" s="49">
        <v>706.32499999995798</v>
      </c>
      <c r="DU34" s="49">
        <v>1701.6750000000384</v>
      </c>
      <c r="DV34" s="49">
        <v>2741.0999999999995</v>
      </c>
      <c r="DW34" s="49">
        <v>5274.8999999999978</v>
      </c>
      <c r="DX34" s="336"/>
      <c r="DY34" s="347">
        <v>40.874999999999091</v>
      </c>
      <c r="DZ34" s="347">
        <v>156.50000000000182</v>
      </c>
      <c r="EA34" s="347">
        <v>159.74999999999454</v>
      </c>
      <c r="EB34" s="49">
        <v>19.5</v>
      </c>
      <c r="EC34" s="336"/>
      <c r="ED34" s="347">
        <v>44.174999999999272</v>
      </c>
      <c r="EE34" s="347">
        <v>23.150000000003274</v>
      </c>
      <c r="EF34" s="347">
        <v>347.92499999999291</v>
      </c>
      <c r="EG34" s="49">
        <v>515.4</v>
      </c>
      <c r="EH34" s="336"/>
      <c r="EI34" s="347">
        <v>32.299999999998363</v>
      </c>
      <c r="EJ34" s="49">
        <v>0</v>
      </c>
      <c r="EK34" s="347">
        <v>192.29999999999291</v>
      </c>
      <c r="EL34" s="49">
        <v>481.3</v>
      </c>
      <c r="EM34" s="336"/>
      <c r="EN34" s="49">
        <v>0</v>
      </c>
      <c r="EO34" s="347">
        <v>124.20000000000437</v>
      </c>
      <c r="EP34" s="347">
        <v>133.19999999999618</v>
      </c>
      <c r="EQ34" s="49">
        <v>281.5</v>
      </c>
      <c r="ER34" s="336"/>
      <c r="ES34" s="347">
        <v>772.34999999999491</v>
      </c>
      <c r="ET34" s="347">
        <v>2058.4</v>
      </c>
      <c r="EU34" s="347">
        <v>3304.1249999999864</v>
      </c>
      <c r="EV34" s="49">
        <v>3149.2999999999997</v>
      </c>
      <c r="EW34" s="336"/>
      <c r="EX34" s="347">
        <v>87.149999999997817</v>
      </c>
      <c r="EY34" s="347">
        <v>98.850000000000364</v>
      </c>
      <c r="EZ34" s="347">
        <v>107.99999999999454</v>
      </c>
      <c r="FA34" s="49">
        <v>200.2</v>
      </c>
      <c r="FB34" s="336"/>
      <c r="FC34" s="49">
        <v>0</v>
      </c>
      <c r="FD34" s="347">
        <v>94.550000000001091</v>
      </c>
      <c r="FE34" s="347">
        <v>139.875</v>
      </c>
      <c r="FF34" s="49">
        <v>416.90000000000003</v>
      </c>
      <c r="FG34" s="336"/>
      <c r="FH34" s="49">
        <v>0</v>
      </c>
      <c r="FI34" s="347">
        <v>271.60000000000218</v>
      </c>
      <c r="FJ34" s="347">
        <v>213.974999999994</v>
      </c>
      <c r="FK34" s="49">
        <v>244.5</v>
      </c>
      <c r="FL34" s="336"/>
      <c r="FM34" s="347">
        <v>124.12499999999909</v>
      </c>
      <c r="FN34" s="347">
        <v>308.35000000000582</v>
      </c>
      <c r="FO34" s="347">
        <v>333.82500000000005</v>
      </c>
      <c r="FP34" s="49">
        <v>480.8</v>
      </c>
      <c r="FQ34" s="336"/>
      <c r="FR34" s="49">
        <v>0</v>
      </c>
      <c r="FS34" s="49">
        <v>0</v>
      </c>
      <c r="FT34" s="347">
        <v>292.94999999998799</v>
      </c>
      <c r="FU34" s="49">
        <v>184.4</v>
      </c>
      <c r="FV34" s="336"/>
      <c r="FW34" s="347">
        <v>252.199999999998</v>
      </c>
      <c r="FX34" s="347">
        <v>406.1000000000131</v>
      </c>
      <c r="FY34" s="347">
        <v>899.4000000000508</v>
      </c>
      <c r="FZ34" s="49">
        <v>1223</v>
      </c>
      <c r="GA34" s="336"/>
      <c r="GB34" s="347">
        <v>74.499999999998181</v>
      </c>
      <c r="GC34" s="347">
        <v>149.00000000000364</v>
      </c>
      <c r="GD34" s="347">
        <v>385.125</v>
      </c>
      <c r="GE34" s="49">
        <v>308</v>
      </c>
      <c r="GF34" s="336"/>
      <c r="GG34" s="49">
        <v>264.79999999999745</v>
      </c>
      <c r="GH34" s="49">
        <v>0</v>
      </c>
      <c r="GI34" s="49">
        <v>0</v>
      </c>
      <c r="GJ34" s="49">
        <v>1285.6999999999998</v>
      </c>
    </row>
    <row r="35" spans="1:192" s="38" customFormat="1" ht="18">
      <c r="A35" s="40" t="s">
        <v>633</v>
      </c>
      <c r="B35" s="45">
        <f t="shared" si="0"/>
        <v>44752.08749999998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2"/>
      <c r="I35" s="49">
        <v>0</v>
      </c>
      <c r="J35" s="49">
        <v>57.549999999999955</v>
      </c>
      <c r="K35" s="49">
        <v>108.00000000000004</v>
      </c>
      <c r="L35" s="49">
        <v>151.5</v>
      </c>
      <c r="M35" s="392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2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2"/>
      <c r="X35" s="49">
        <v>36</v>
      </c>
      <c r="Y35" s="49">
        <v>196.95000000000005</v>
      </c>
      <c r="Z35" s="49">
        <v>225.97500000000002</v>
      </c>
      <c r="AA35" s="49">
        <v>397.5</v>
      </c>
      <c r="AB35" s="392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2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2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2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2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2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2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2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2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563">
        <v>176.20000000000002</v>
      </c>
      <c r="BZ35" s="392"/>
      <c r="CA35" s="49">
        <v>77.375000000000682</v>
      </c>
      <c r="CB35" s="49">
        <v>180.64999999999918</v>
      </c>
      <c r="CC35" s="49">
        <v>196.05</v>
      </c>
      <c r="CD35" s="563">
        <v>466.5</v>
      </c>
      <c r="CE35" s="336"/>
      <c r="CF35" s="49">
        <v>11.625000000000227</v>
      </c>
      <c r="CG35" s="49">
        <v>169.45000000000073</v>
      </c>
      <c r="CH35" s="49">
        <v>268.125</v>
      </c>
      <c r="CI35" s="49">
        <v>316.60000000000002</v>
      </c>
      <c r="CJ35" s="336"/>
      <c r="CK35" s="49">
        <v>46.100000000000136</v>
      </c>
      <c r="CL35" s="49">
        <v>115.20000000000073</v>
      </c>
      <c r="CM35" s="49">
        <v>335.70000000000005</v>
      </c>
      <c r="CN35" s="49">
        <v>36</v>
      </c>
      <c r="CO35" s="392"/>
      <c r="CP35" s="49">
        <v>65.325000000000045</v>
      </c>
      <c r="CQ35" s="49">
        <v>82.875000000000455</v>
      </c>
      <c r="CR35" s="49">
        <v>314.39999999999918</v>
      </c>
      <c r="CS35" s="49">
        <v>114.6</v>
      </c>
      <c r="CT35" s="336"/>
      <c r="CU35" s="49">
        <v>24.450000000000045</v>
      </c>
      <c r="CV35" s="49">
        <v>144.30000000000018</v>
      </c>
      <c r="CW35" s="49">
        <v>342.74999999999864</v>
      </c>
      <c r="CX35" s="49">
        <v>467.59999999999997</v>
      </c>
      <c r="CY35" s="336"/>
      <c r="CZ35" s="49">
        <v>0</v>
      </c>
      <c r="DA35" s="49">
        <v>7.1500000000000909</v>
      </c>
      <c r="DB35" s="49">
        <v>83.25</v>
      </c>
      <c r="DC35" s="49">
        <v>221.2</v>
      </c>
      <c r="DD35" s="336"/>
      <c r="DE35" s="49">
        <v>460.62499999999932</v>
      </c>
      <c r="DF35" s="49">
        <v>901.85</v>
      </c>
      <c r="DG35" s="49">
        <v>965.55000000000109</v>
      </c>
      <c r="DH35" s="49">
        <v>2318.0000000000005</v>
      </c>
      <c r="DI35" s="336"/>
      <c r="DJ35" s="327">
        <v>26.274999999999181</v>
      </c>
      <c r="DK35" s="327">
        <v>315.49999999999818</v>
      </c>
      <c r="DL35" s="327">
        <v>283.57500000000164</v>
      </c>
      <c r="DM35" s="49">
        <v>322.10000000000002</v>
      </c>
      <c r="DN35" s="336"/>
      <c r="DO35" s="49">
        <v>86.724999999999454</v>
      </c>
      <c r="DP35" s="49">
        <v>18.299999999998363</v>
      </c>
      <c r="DQ35" s="49">
        <v>599.85000000000082</v>
      </c>
      <c r="DR35" s="49">
        <v>310.5</v>
      </c>
      <c r="DS35" s="336"/>
      <c r="DT35" s="49">
        <v>479.07500000000368</v>
      </c>
      <c r="DU35" s="49">
        <v>1554.3499999999667</v>
      </c>
      <c r="DV35" s="49">
        <v>2446.1249999999986</v>
      </c>
      <c r="DW35" s="49">
        <v>2555.9</v>
      </c>
      <c r="DX35" s="336"/>
      <c r="DY35" s="347">
        <v>6.3249999999993634</v>
      </c>
      <c r="DZ35" s="347">
        <v>151.74999999999909</v>
      </c>
      <c r="EA35" s="347">
        <v>267.44999999999891</v>
      </c>
      <c r="EB35" s="49">
        <v>379</v>
      </c>
      <c r="EC35" s="336"/>
      <c r="ED35" s="347">
        <v>137.99999999999955</v>
      </c>
      <c r="EE35" s="347">
        <v>9.2000000000007276</v>
      </c>
      <c r="EF35" s="347">
        <v>208.049999999997</v>
      </c>
      <c r="EG35" s="49">
        <v>242.40000000000003</v>
      </c>
      <c r="EH35" s="336"/>
      <c r="EI35" s="347">
        <v>28.099999999999909</v>
      </c>
      <c r="EJ35" s="49">
        <v>0</v>
      </c>
      <c r="EK35" s="347">
        <v>233.92499999999563</v>
      </c>
      <c r="EL35" s="49">
        <v>371.29999999999995</v>
      </c>
      <c r="EM35" s="336"/>
      <c r="EN35" s="49">
        <v>0</v>
      </c>
      <c r="EO35" s="347">
        <v>102.09999999999945</v>
      </c>
      <c r="EP35" s="347">
        <v>19.874999999995907</v>
      </c>
      <c r="EQ35" s="49">
        <v>356.9</v>
      </c>
      <c r="ER35" s="336"/>
      <c r="ES35" s="347">
        <v>570.04999999999791</v>
      </c>
      <c r="ET35" s="347">
        <v>488.9</v>
      </c>
      <c r="EU35" s="347">
        <v>2224.650000000006</v>
      </c>
      <c r="EV35" s="49">
        <v>2041.3000000000002</v>
      </c>
      <c r="EW35" s="336"/>
      <c r="EX35" s="347">
        <v>19.750000000000455</v>
      </c>
      <c r="EY35" s="347">
        <v>127.69999999999801</v>
      </c>
      <c r="EZ35" s="347">
        <v>110.62499999999181</v>
      </c>
      <c r="FA35" s="49">
        <v>289.89999999999998</v>
      </c>
      <c r="FB35" s="336"/>
      <c r="FC35" s="49">
        <v>0</v>
      </c>
      <c r="FD35" s="347">
        <v>84.724999999998545</v>
      </c>
      <c r="FE35" s="347">
        <v>67.574999999999989</v>
      </c>
      <c r="FF35" s="49">
        <v>199.2</v>
      </c>
      <c r="FG35" s="336"/>
      <c r="FH35" s="49">
        <v>0</v>
      </c>
      <c r="FI35" s="347">
        <v>204.74999999999909</v>
      </c>
      <c r="FJ35" s="347">
        <v>57.14999999999236</v>
      </c>
      <c r="FK35" s="49">
        <v>146.30000000000001</v>
      </c>
      <c r="FL35" s="336"/>
      <c r="FM35" s="347">
        <v>95.024999999999636</v>
      </c>
      <c r="FN35" s="347">
        <v>166.39999999999964</v>
      </c>
      <c r="FO35" s="347">
        <v>244.5</v>
      </c>
      <c r="FP35" s="49">
        <v>356.70000000000005</v>
      </c>
      <c r="FQ35" s="336"/>
      <c r="FR35" s="49">
        <v>0</v>
      </c>
      <c r="FS35" s="49">
        <v>0</v>
      </c>
      <c r="FT35" s="347">
        <v>34.94999999999618</v>
      </c>
      <c r="FU35" s="49">
        <v>155.1</v>
      </c>
      <c r="FV35" s="336"/>
      <c r="FW35" s="347">
        <v>122.84999999999945</v>
      </c>
      <c r="FX35" s="347">
        <v>424.49999999999818</v>
      </c>
      <c r="FY35" s="347">
        <v>987.52500000004193</v>
      </c>
      <c r="FZ35" s="49">
        <v>961.8</v>
      </c>
      <c r="GA35" s="336"/>
      <c r="GB35" s="347">
        <v>52.999999999999091</v>
      </c>
      <c r="GC35" s="347">
        <v>82.749999999996362</v>
      </c>
      <c r="GD35" s="347">
        <v>345.375</v>
      </c>
      <c r="GE35" s="49">
        <v>266</v>
      </c>
      <c r="GF35" s="336"/>
      <c r="GG35" s="49">
        <v>276.05000000000018</v>
      </c>
      <c r="GH35" s="49">
        <v>0</v>
      </c>
      <c r="GI35" s="49">
        <v>0</v>
      </c>
      <c r="GJ35" s="49">
        <v>950.8</v>
      </c>
    </row>
    <row r="36" spans="1:192" s="38" customFormat="1" ht="18">
      <c r="A36" s="81" t="s">
        <v>1658</v>
      </c>
      <c r="B36" s="45">
        <f t="shared" si="0"/>
        <v>53182.612500000032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2"/>
      <c r="I36" s="49">
        <v>0</v>
      </c>
      <c r="J36" s="49">
        <v>186.25</v>
      </c>
      <c r="K36" s="49">
        <v>72.450000000000017</v>
      </c>
      <c r="L36" s="49">
        <v>43.5</v>
      </c>
      <c r="M36" s="392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2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2"/>
      <c r="X36" s="49">
        <v>45</v>
      </c>
      <c r="Y36" s="49">
        <v>118.40000000000009</v>
      </c>
      <c r="Z36" s="49">
        <v>316.57500000000005</v>
      </c>
      <c r="AA36" s="49">
        <v>358</v>
      </c>
      <c r="AB36" s="392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2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2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2"/>
      <c r="AR36" s="49">
        <v>0</v>
      </c>
      <c r="AS36" s="49">
        <v>109</v>
      </c>
      <c r="AT36" s="49">
        <v>136.35000000000002</v>
      </c>
      <c r="AU36" s="49">
        <v>1.5</v>
      </c>
      <c r="AV36" s="392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2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2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2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2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563">
        <v>205.00000000000003</v>
      </c>
      <c r="BZ36" s="392"/>
      <c r="CA36" s="49">
        <v>37.100000000000136</v>
      </c>
      <c r="CB36" s="49">
        <v>135.32500000000073</v>
      </c>
      <c r="CC36" s="49">
        <v>311.625</v>
      </c>
      <c r="CD36" s="563">
        <v>528.80000000000007</v>
      </c>
      <c r="CE36" s="336"/>
      <c r="CF36" s="49">
        <v>83.999999999999773</v>
      </c>
      <c r="CG36" s="49">
        <v>131.59999999999991</v>
      </c>
      <c r="CH36" s="49">
        <v>325.80000000000041</v>
      </c>
      <c r="CI36" s="49">
        <v>156.9</v>
      </c>
      <c r="CJ36" s="336"/>
      <c r="CK36" s="49">
        <v>113.32499999999982</v>
      </c>
      <c r="CL36" s="49">
        <v>100.44999999999982</v>
      </c>
      <c r="CM36" s="49">
        <v>342.375</v>
      </c>
      <c r="CN36" s="49">
        <v>36.599999999999994</v>
      </c>
      <c r="CO36" s="392"/>
      <c r="CP36" s="49">
        <v>150.625</v>
      </c>
      <c r="CQ36" s="49">
        <v>160.50000000000045</v>
      </c>
      <c r="CR36" s="49">
        <v>362.17500000000109</v>
      </c>
      <c r="CS36" s="49">
        <v>325.40000000000003</v>
      </c>
      <c r="CT36" s="336"/>
      <c r="CU36" s="49">
        <v>113.57499999999936</v>
      </c>
      <c r="CV36" s="49">
        <v>108.55000000000064</v>
      </c>
      <c r="CW36" s="49">
        <v>334.08750000000191</v>
      </c>
      <c r="CX36" s="49">
        <v>321.29999999999995</v>
      </c>
      <c r="CY36" s="336"/>
      <c r="CZ36" s="49">
        <v>75.925000000002001</v>
      </c>
      <c r="DA36" s="49">
        <v>45.600000000000364</v>
      </c>
      <c r="DB36" s="49">
        <v>68.400000000000006</v>
      </c>
      <c r="DC36" s="49">
        <v>175.5</v>
      </c>
      <c r="DD36" s="336"/>
      <c r="DE36" s="49">
        <v>698.42499999999973</v>
      </c>
      <c r="DF36" s="49">
        <v>627.45000000000005</v>
      </c>
      <c r="DG36" s="49">
        <v>1206.1500000000019</v>
      </c>
      <c r="DH36" s="49">
        <v>2274.4999999999995</v>
      </c>
      <c r="DI36" s="336"/>
      <c r="DJ36" s="327">
        <v>72.350000000000364</v>
      </c>
      <c r="DK36" s="327">
        <v>305.45000000000073</v>
      </c>
      <c r="DL36" s="327">
        <v>540.45000000000164</v>
      </c>
      <c r="DM36" s="49">
        <v>620.70000000000005</v>
      </c>
      <c r="DN36" s="336"/>
      <c r="DO36" s="49">
        <v>149.42500000000064</v>
      </c>
      <c r="DP36" s="49">
        <v>190.45000000000073</v>
      </c>
      <c r="DQ36" s="49">
        <v>836.55000000000246</v>
      </c>
      <c r="DR36" s="49">
        <v>129.30000000000001</v>
      </c>
      <c r="DS36" s="336"/>
      <c r="DT36" s="49">
        <v>890.90000000001464</v>
      </c>
      <c r="DU36" s="49">
        <v>1995.1999999999925</v>
      </c>
      <c r="DV36" s="49">
        <v>2535.6000000000008</v>
      </c>
      <c r="DW36" s="49">
        <v>4294.8999999999996</v>
      </c>
      <c r="DX36" s="336"/>
      <c r="DY36" s="347">
        <v>79.899999999997817</v>
      </c>
      <c r="DZ36" s="347">
        <v>199.39999999999782</v>
      </c>
      <c r="EA36" s="347">
        <v>153.00000000000546</v>
      </c>
      <c r="EB36" s="49">
        <v>484</v>
      </c>
      <c r="EC36" s="336"/>
      <c r="ED36" s="347">
        <v>73.999999999999091</v>
      </c>
      <c r="EE36" s="347">
        <v>106.59999999999854</v>
      </c>
      <c r="EF36" s="347">
        <v>192.97500000000218</v>
      </c>
      <c r="EG36" s="49">
        <v>401.7</v>
      </c>
      <c r="EH36" s="336"/>
      <c r="EI36" s="347">
        <v>36.624999999999091</v>
      </c>
      <c r="EJ36" s="49">
        <v>0</v>
      </c>
      <c r="EK36" s="347">
        <v>157.19999999999891</v>
      </c>
      <c r="EL36" s="49">
        <v>266.8</v>
      </c>
      <c r="EM36" s="336"/>
      <c r="EN36" s="49">
        <v>0</v>
      </c>
      <c r="EO36" s="347">
        <v>130.74999999999727</v>
      </c>
      <c r="EP36" s="347">
        <v>95.17500000000382</v>
      </c>
      <c r="EQ36" s="49">
        <v>251.1</v>
      </c>
      <c r="ER36" s="336"/>
      <c r="ES36" s="347">
        <v>606.00000000004457</v>
      </c>
      <c r="ET36" s="347">
        <v>1410.6000000000004</v>
      </c>
      <c r="EU36" s="347">
        <v>1906.5750000000016</v>
      </c>
      <c r="EV36" s="49">
        <v>2205</v>
      </c>
      <c r="EW36" s="336"/>
      <c r="EX36" s="347">
        <v>65.824999999998909</v>
      </c>
      <c r="EY36" s="347">
        <v>110.79999999999745</v>
      </c>
      <c r="EZ36" s="347">
        <v>55.574999999998909</v>
      </c>
      <c r="FA36" s="49">
        <v>187</v>
      </c>
      <c r="FB36" s="336"/>
      <c r="FC36" s="49">
        <v>0</v>
      </c>
      <c r="FD36" s="347">
        <v>244.59999999999673</v>
      </c>
      <c r="FE36" s="347">
        <v>412.04999999999995</v>
      </c>
      <c r="FF36" s="49">
        <v>209.4</v>
      </c>
      <c r="FG36" s="336"/>
      <c r="FH36" s="49">
        <v>0</v>
      </c>
      <c r="FI36" s="347">
        <v>242.94999999999527</v>
      </c>
      <c r="FJ36" s="347">
        <v>296.70000000000164</v>
      </c>
      <c r="FK36" s="49">
        <v>353.2</v>
      </c>
      <c r="FL36" s="336"/>
      <c r="FM36" s="347">
        <v>106.06250000000091</v>
      </c>
      <c r="FN36" s="347">
        <v>145.30000000000109</v>
      </c>
      <c r="FO36" s="347">
        <v>243</v>
      </c>
      <c r="FP36" s="49">
        <v>516.6</v>
      </c>
      <c r="FQ36" s="336"/>
      <c r="FR36" s="49">
        <v>0</v>
      </c>
      <c r="FS36" s="49">
        <v>0</v>
      </c>
      <c r="FT36" s="347">
        <v>181.12500000000273</v>
      </c>
      <c r="FU36" s="49">
        <v>93.6</v>
      </c>
      <c r="FV36" s="336"/>
      <c r="FW36" s="347">
        <v>261.12500000000364</v>
      </c>
      <c r="FX36" s="347">
        <v>563.95000000000255</v>
      </c>
      <c r="FY36" s="347">
        <v>777.74999999995191</v>
      </c>
      <c r="FZ36" s="49">
        <v>1709.1999999999998</v>
      </c>
      <c r="GA36" s="336"/>
      <c r="GB36" s="347">
        <v>70.437500000001819</v>
      </c>
      <c r="GC36" s="347">
        <v>100.75</v>
      </c>
      <c r="GD36" s="347">
        <v>295.125</v>
      </c>
      <c r="GE36" s="49">
        <v>317.5</v>
      </c>
      <c r="GF36" s="336"/>
      <c r="GG36" s="49">
        <v>349.37499999999636</v>
      </c>
      <c r="GH36" s="49">
        <v>0</v>
      </c>
      <c r="GI36" s="49">
        <v>0</v>
      </c>
      <c r="GJ36" s="49">
        <v>1392.5</v>
      </c>
    </row>
    <row r="37" spans="1:192" ht="18">
      <c r="A37" s="39" t="s">
        <v>2717</v>
      </c>
      <c r="B37" s="45">
        <f t="shared" si="0"/>
        <v>26224.45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2"/>
      <c r="I37" s="49">
        <v>0</v>
      </c>
      <c r="J37" s="49">
        <v>0</v>
      </c>
      <c r="K37" s="49">
        <v>0</v>
      </c>
      <c r="L37" s="49">
        <v>311.7</v>
      </c>
      <c r="M37" s="392"/>
      <c r="N37" s="49">
        <v>0</v>
      </c>
      <c r="O37" s="49">
        <v>0</v>
      </c>
      <c r="P37" s="49">
        <v>445.65000000000003</v>
      </c>
      <c r="Q37" s="49">
        <v>554</v>
      </c>
      <c r="R37" s="392"/>
      <c r="S37" s="327">
        <v>0</v>
      </c>
      <c r="T37" s="327">
        <v>0</v>
      </c>
      <c r="U37" s="327">
        <v>302.58750000000003</v>
      </c>
      <c r="V37" s="49">
        <v>327.5</v>
      </c>
      <c r="W37" s="392"/>
      <c r="X37" s="49">
        <v>0</v>
      </c>
      <c r="Y37" s="49">
        <v>0</v>
      </c>
      <c r="Z37" s="49">
        <v>259.125</v>
      </c>
      <c r="AA37" s="49">
        <v>404.2</v>
      </c>
      <c r="AB37" s="392"/>
      <c r="AC37" s="49">
        <v>0</v>
      </c>
      <c r="AD37" s="49">
        <v>0</v>
      </c>
      <c r="AE37" s="49">
        <v>470.1</v>
      </c>
      <c r="AF37" s="49">
        <v>521.6</v>
      </c>
      <c r="AG37" s="392"/>
      <c r="AH37" s="49">
        <v>0</v>
      </c>
      <c r="AI37" s="49">
        <v>0</v>
      </c>
      <c r="AJ37" s="49">
        <v>458.54999999999995</v>
      </c>
      <c r="AK37" s="49">
        <v>228.10000000000002</v>
      </c>
      <c r="AL37" s="392"/>
      <c r="AM37" s="49">
        <v>0</v>
      </c>
      <c r="AN37" s="49">
        <v>0</v>
      </c>
      <c r="AO37" s="49">
        <v>141.75</v>
      </c>
      <c r="AP37" s="49">
        <v>312.59999999999997</v>
      </c>
      <c r="AQ37" s="392"/>
      <c r="AR37" s="49">
        <v>0</v>
      </c>
      <c r="AS37" s="49">
        <v>0</v>
      </c>
      <c r="AT37" s="49">
        <v>0</v>
      </c>
      <c r="AU37" s="49">
        <v>42</v>
      </c>
      <c r="AV37" s="392"/>
      <c r="AW37" s="49">
        <v>0</v>
      </c>
      <c r="AX37" s="49">
        <v>0</v>
      </c>
      <c r="AY37" s="49">
        <v>497.54999999999995</v>
      </c>
      <c r="AZ37" s="49">
        <v>458.49999999999994</v>
      </c>
      <c r="BA37" s="392"/>
      <c r="BB37" s="49">
        <v>0</v>
      </c>
      <c r="BC37" s="49">
        <v>0</v>
      </c>
      <c r="BD37" s="49">
        <v>354.9375</v>
      </c>
      <c r="BE37" s="49">
        <v>225.6</v>
      </c>
      <c r="BF37" s="392"/>
      <c r="BG37" s="49">
        <v>0</v>
      </c>
      <c r="BH37" s="49">
        <v>0</v>
      </c>
      <c r="BI37" s="49">
        <v>146.10000000000002</v>
      </c>
      <c r="BJ37" s="49">
        <v>231.9</v>
      </c>
      <c r="BK37" s="392"/>
      <c r="BL37" s="49">
        <v>0</v>
      </c>
      <c r="BM37" s="49">
        <v>0</v>
      </c>
      <c r="BN37" s="49">
        <v>105.75</v>
      </c>
      <c r="BO37" s="49">
        <v>342.7</v>
      </c>
      <c r="BP37" s="392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563">
        <v>471.8</v>
      </c>
      <c r="BZ37" s="392"/>
      <c r="CA37" s="49">
        <v>0</v>
      </c>
      <c r="CB37" s="49">
        <v>0</v>
      </c>
      <c r="CC37" s="49">
        <v>192.29999999999998</v>
      </c>
      <c r="CD37" s="563">
        <v>504.6</v>
      </c>
      <c r="CE37" s="336"/>
      <c r="CF37" s="49">
        <v>0</v>
      </c>
      <c r="CG37" s="49">
        <v>0</v>
      </c>
      <c r="CH37" s="49">
        <v>0</v>
      </c>
      <c r="CI37" s="49">
        <v>196.6</v>
      </c>
      <c r="CJ37" s="336"/>
      <c r="CK37" s="49">
        <v>0</v>
      </c>
      <c r="CL37" s="49">
        <v>0</v>
      </c>
      <c r="CM37" s="49">
        <v>0</v>
      </c>
      <c r="CN37" s="49">
        <v>0</v>
      </c>
      <c r="CO37" s="392"/>
      <c r="CP37" s="49">
        <v>0</v>
      </c>
      <c r="CQ37" s="49">
        <v>0</v>
      </c>
      <c r="CR37" s="49">
        <v>0</v>
      </c>
      <c r="CS37" s="49">
        <v>382.70000000000005</v>
      </c>
      <c r="CT37" s="336"/>
      <c r="CU37" s="49">
        <v>0</v>
      </c>
      <c r="CV37" s="49">
        <v>0</v>
      </c>
      <c r="CW37" s="49">
        <v>0</v>
      </c>
      <c r="CX37" s="49">
        <v>288.09999999999997</v>
      </c>
      <c r="CY37" s="336"/>
      <c r="CZ37" s="49">
        <v>0</v>
      </c>
      <c r="DA37" s="49">
        <v>0</v>
      </c>
      <c r="DB37" s="49">
        <v>0</v>
      </c>
      <c r="DC37" s="49">
        <v>53.2</v>
      </c>
      <c r="DD37" s="336"/>
      <c r="DE37" s="49">
        <v>0</v>
      </c>
      <c r="DF37" s="49">
        <v>0</v>
      </c>
      <c r="DG37" s="49">
        <v>0</v>
      </c>
      <c r="DH37" s="49">
        <v>2278</v>
      </c>
      <c r="DI37" s="336"/>
      <c r="DJ37" s="327">
        <v>0</v>
      </c>
      <c r="DK37" s="327">
        <v>0</v>
      </c>
      <c r="DL37" s="327">
        <v>0</v>
      </c>
      <c r="DM37" s="49">
        <v>640</v>
      </c>
      <c r="DN37" s="336"/>
      <c r="DO37" s="49">
        <v>0</v>
      </c>
      <c r="DP37" s="49">
        <v>0</v>
      </c>
      <c r="DQ37" s="49">
        <v>0</v>
      </c>
      <c r="DR37" s="49">
        <v>199.6</v>
      </c>
      <c r="DS37" s="336"/>
      <c r="DT37" s="49">
        <v>0</v>
      </c>
      <c r="DU37" s="49">
        <v>0</v>
      </c>
      <c r="DV37" s="49">
        <v>0</v>
      </c>
      <c r="DW37" s="49">
        <v>3608.900000000001</v>
      </c>
      <c r="DX37" s="336"/>
      <c r="DY37" s="347">
        <v>0</v>
      </c>
      <c r="DZ37" s="347">
        <v>0</v>
      </c>
      <c r="EA37" s="347">
        <v>0</v>
      </c>
      <c r="EB37" s="49">
        <v>404</v>
      </c>
      <c r="EC37" s="336"/>
      <c r="ED37" s="347">
        <v>0</v>
      </c>
      <c r="EE37" s="347">
        <v>0</v>
      </c>
      <c r="EF37" s="347">
        <v>0</v>
      </c>
      <c r="EG37" s="49">
        <v>406.10000000000008</v>
      </c>
      <c r="EH37" s="336"/>
      <c r="EI37" s="347">
        <v>0</v>
      </c>
      <c r="EJ37" s="49">
        <v>0</v>
      </c>
      <c r="EK37" s="347">
        <v>0</v>
      </c>
      <c r="EL37" s="49">
        <v>595.29999999999995</v>
      </c>
      <c r="EM37" s="336"/>
      <c r="EN37" s="49">
        <v>0</v>
      </c>
      <c r="EO37" s="347">
        <v>0</v>
      </c>
      <c r="EP37" s="347">
        <v>0</v>
      </c>
      <c r="EQ37" s="49">
        <v>10.199999999999999</v>
      </c>
      <c r="ER37" s="336"/>
      <c r="ES37" s="347">
        <v>0</v>
      </c>
      <c r="ET37" s="347">
        <v>0</v>
      </c>
      <c r="EU37" s="347">
        <v>0</v>
      </c>
      <c r="EV37" s="49">
        <v>2972.5000000000005</v>
      </c>
      <c r="EW37" s="336"/>
      <c r="EX37" s="347">
        <v>0</v>
      </c>
      <c r="EY37" s="347">
        <v>0</v>
      </c>
      <c r="EZ37" s="347">
        <v>0</v>
      </c>
      <c r="FA37" s="49">
        <v>272.89999999999998</v>
      </c>
      <c r="FB37" s="336"/>
      <c r="FC37" s="49">
        <v>0</v>
      </c>
      <c r="FD37" s="347">
        <v>0</v>
      </c>
      <c r="FE37" s="347">
        <v>0</v>
      </c>
      <c r="FF37" s="49">
        <v>210.3</v>
      </c>
      <c r="FG37" s="336"/>
      <c r="FH37" s="49">
        <v>0</v>
      </c>
      <c r="FI37" s="347">
        <v>0</v>
      </c>
      <c r="FJ37" s="347">
        <v>0</v>
      </c>
      <c r="FK37" s="49">
        <v>329.20000000000005</v>
      </c>
      <c r="FL37" s="336"/>
      <c r="FM37" s="347">
        <v>0</v>
      </c>
      <c r="FN37" s="347">
        <v>0</v>
      </c>
      <c r="FO37" s="347">
        <v>0</v>
      </c>
      <c r="FP37" s="49">
        <v>524.6</v>
      </c>
      <c r="FQ37" s="336"/>
      <c r="FR37" s="49">
        <v>0</v>
      </c>
      <c r="FS37" s="49">
        <v>0</v>
      </c>
      <c r="FT37" s="347">
        <v>0</v>
      </c>
      <c r="FU37" s="49">
        <v>303.2</v>
      </c>
      <c r="FV37" s="336"/>
      <c r="FW37" s="347">
        <v>0</v>
      </c>
      <c r="FX37" s="347">
        <v>0</v>
      </c>
      <c r="FY37" s="347">
        <v>0</v>
      </c>
      <c r="FZ37" s="49">
        <v>1563.1</v>
      </c>
      <c r="GA37" s="336"/>
      <c r="GB37" s="347">
        <v>0</v>
      </c>
      <c r="GC37" s="347">
        <v>0</v>
      </c>
      <c r="GD37" s="347">
        <v>0</v>
      </c>
      <c r="GE37" s="49">
        <v>225.75</v>
      </c>
      <c r="GF37" s="336"/>
      <c r="GG37" s="49">
        <v>0</v>
      </c>
      <c r="GH37" s="49">
        <v>0</v>
      </c>
      <c r="GI37" s="49">
        <v>0</v>
      </c>
      <c r="GJ37" s="49">
        <v>1094.9000000000001</v>
      </c>
    </row>
    <row r="38" spans="1:192" ht="18">
      <c r="A38" s="38" t="s">
        <v>3630</v>
      </c>
      <c r="B38" s="45">
        <f t="shared" ref="B38:B69" si="1">SUM(D38:ZZ38)</f>
        <v>4858.6000000000004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2"/>
      <c r="I38" s="49">
        <v>0</v>
      </c>
      <c r="J38" s="49">
        <v>0</v>
      </c>
      <c r="K38" s="49">
        <v>0</v>
      </c>
      <c r="L38" s="49">
        <v>26.4</v>
      </c>
      <c r="M38" s="392"/>
      <c r="N38" s="49">
        <v>0</v>
      </c>
      <c r="O38" s="49">
        <v>0</v>
      </c>
      <c r="P38" s="49">
        <v>0</v>
      </c>
      <c r="Q38" s="49">
        <v>604.5</v>
      </c>
      <c r="R38" s="392"/>
      <c r="S38" s="327">
        <v>0</v>
      </c>
      <c r="T38" s="327">
        <v>0</v>
      </c>
      <c r="U38" s="327">
        <v>0</v>
      </c>
      <c r="V38" s="49">
        <v>28.799999999999997</v>
      </c>
      <c r="W38" s="392"/>
      <c r="X38" s="49">
        <v>0</v>
      </c>
      <c r="Y38" s="49">
        <v>0</v>
      </c>
      <c r="Z38" s="49">
        <v>0</v>
      </c>
      <c r="AA38" s="49">
        <v>292.2</v>
      </c>
      <c r="AB38" s="392"/>
      <c r="AC38" s="49">
        <v>0</v>
      </c>
      <c r="AD38" s="49">
        <v>0</v>
      </c>
      <c r="AE38" s="49">
        <v>0</v>
      </c>
      <c r="AF38" s="49">
        <v>407.09999999999997</v>
      </c>
      <c r="AG38" s="392"/>
      <c r="AH38" s="49">
        <v>0</v>
      </c>
      <c r="AI38" s="49">
        <v>0</v>
      </c>
      <c r="AJ38" s="49">
        <v>0</v>
      </c>
      <c r="AK38" s="49">
        <v>332.3</v>
      </c>
      <c r="AL38" s="392"/>
      <c r="AM38" s="49">
        <v>0</v>
      </c>
      <c r="AN38" s="49">
        <v>0</v>
      </c>
      <c r="AO38" s="49">
        <v>0</v>
      </c>
      <c r="AP38" s="49">
        <v>385.5</v>
      </c>
      <c r="AQ38" s="392"/>
      <c r="AR38" s="49">
        <v>0</v>
      </c>
      <c r="AS38" s="49">
        <v>0</v>
      </c>
      <c r="AT38" s="49">
        <v>0</v>
      </c>
      <c r="AU38" s="49">
        <v>201.5</v>
      </c>
      <c r="AV38" s="392"/>
      <c r="AW38" s="49">
        <v>0</v>
      </c>
      <c r="AX38" s="49">
        <v>0</v>
      </c>
      <c r="AY38" s="49">
        <v>0</v>
      </c>
      <c r="AZ38" s="49">
        <v>426.80000000000007</v>
      </c>
      <c r="BA38" s="392"/>
      <c r="BB38" s="49">
        <v>0</v>
      </c>
      <c r="BC38" s="49">
        <v>0</v>
      </c>
      <c r="BD38" s="49">
        <v>0</v>
      </c>
      <c r="BE38" s="49">
        <v>265</v>
      </c>
      <c r="BF38" s="392"/>
      <c r="BG38" s="49">
        <v>0</v>
      </c>
      <c r="BH38" s="49">
        <v>0</v>
      </c>
      <c r="BI38" s="49">
        <v>0</v>
      </c>
      <c r="BJ38" s="49">
        <v>183.3</v>
      </c>
      <c r="BK38" s="392"/>
      <c r="BL38" s="49">
        <v>0</v>
      </c>
      <c r="BM38" s="49">
        <v>0</v>
      </c>
      <c r="BN38" s="49">
        <v>0</v>
      </c>
      <c r="BO38" s="49">
        <v>329</v>
      </c>
      <c r="BP38" s="392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563">
        <v>331.8</v>
      </c>
      <c r="BZ38" s="392"/>
      <c r="CA38" s="49">
        <v>0</v>
      </c>
      <c r="CB38" s="49">
        <v>0</v>
      </c>
      <c r="CC38" s="49">
        <v>0</v>
      </c>
      <c r="CD38" s="563">
        <v>330</v>
      </c>
      <c r="CE38" s="336"/>
      <c r="CF38" s="49">
        <v>0</v>
      </c>
      <c r="CG38" s="49">
        <v>0</v>
      </c>
      <c r="CH38" s="49">
        <v>0</v>
      </c>
      <c r="CI38" s="49">
        <v>0</v>
      </c>
      <c r="CJ38" s="336"/>
      <c r="CK38" s="49">
        <v>0</v>
      </c>
      <c r="CL38" s="49">
        <v>0</v>
      </c>
      <c r="CM38" s="49">
        <v>0</v>
      </c>
      <c r="CN38" s="49">
        <v>0</v>
      </c>
      <c r="CO38" s="392"/>
      <c r="CP38" s="49">
        <v>0</v>
      </c>
      <c r="CQ38" s="49">
        <v>0</v>
      </c>
      <c r="CR38" s="49">
        <v>0</v>
      </c>
      <c r="CS38" s="49">
        <v>0</v>
      </c>
      <c r="CT38" s="336"/>
      <c r="CU38" s="49">
        <v>0</v>
      </c>
      <c r="CV38" s="49">
        <v>0</v>
      </c>
      <c r="CW38" s="49">
        <v>0</v>
      </c>
      <c r="CX38" s="49">
        <v>0</v>
      </c>
      <c r="CY38" s="336"/>
      <c r="CZ38" s="49">
        <v>0</v>
      </c>
      <c r="DA38" s="49">
        <v>0</v>
      </c>
      <c r="DB38" s="49">
        <v>0</v>
      </c>
      <c r="DC38" s="49">
        <v>0</v>
      </c>
      <c r="DD38" s="336"/>
      <c r="DE38" s="49">
        <v>0</v>
      </c>
      <c r="DF38" s="49">
        <v>0</v>
      </c>
      <c r="DG38" s="49">
        <v>0</v>
      </c>
      <c r="DH38" s="49">
        <v>0</v>
      </c>
      <c r="DI38" s="336"/>
      <c r="DJ38" s="327">
        <v>0</v>
      </c>
      <c r="DK38" s="327">
        <v>0</v>
      </c>
      <c r="DL38" s="327">
        <v>0</v>
      </c>
      <c r="DM38" s="49">
        <v>0</v>
      </c>
      <c r="DN38" s="336"/>
      <c r="DO38" s="49">
        <v>0</v>
      </c>
      <c r="DP38" s="49">
        <v>0</v>
      </c>
      <c r="DQ38" s="49">
        <v>0</v>
      </c>
      <c r="DR38" s="49">
        <v>0</v>
      </c>
      <c r="DS38" s="336"/>
      <c r="DT38" s="49">
        <v>0</v>
      </c>
      <c r="DU38" s="49">
        <v>0</v>
      </c>
      <c r="DV38" s="49">
        <v>0</v>
      </c>
      <c r="DW38" s="49">
        <v>0</v>
      </c>
      <c r="DX38" s="336"/>
      <c r="DY38" s="347">
        <v>0</v>
      </c>
      <c r="DZ38" s="347">
        <v>0</v>
      </c>
      <c r="EA38" s="347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49">
        <v>0</v>
      </c>
      <c r="EK38" s="347">
        <v>0</v>
      </c>
      <c r="EL38" s="49">
        <v>0</v>
      </c>
      <c r="EM38" s="336"/>
      <c r="EN38" s="49">
        <v>0</v>
      </c>
      <c r="EO38" s="347">
        <v>0</v>
      </c>
      <c r="EP38" s="347">
        <v>0</v>
      </c>
      <c r="EQ38" s="49">
        <v>0</v>
      </c>
      <c r="ER38" s="336"/>
      <c r="ES38" s="347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49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347">
        <v>0</v>
      </c>
      <c r="FN38" s="347">
        <v>0</v>
      </c>
      <c r="FO38" s="347">
        <v>0</v>
      </c>
      <c r="FP38" s="49">
        <v>0</v>
      </c>
      <c r="FQ38" s="336"/>
      <c r="FR38" s="49">
        <v>0</v>
      </c>
      <c r="FS38" s="49">
        <v>0</v>
      </c>
      <c r="FT38" s="347">
        <v>0</v>
      </c>
      <c r="FU38" s="49">
        <v>0</v>
      </c>
      <c r="FV38" s="336"/>
      <c r="FW38" s="347">
        <v>0</v>
      </c>
      <c r="FX38" s="347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49">
        <v>0</v>
      </c>
      <c r="GH38" s="49">
        <v>0</v>
      </c>
      <c r="GI38" s="49">
        <v>0</v>
      </c>
      <c r="GJ38" s="49">
        <v>0</v>
      </c>
    </row>
    <row r="39" spans="1:192" ht="18">
      <c r="A39" s="40" t="s">
        <v>687</v>
      </c>
      <c r="B39" s="45">
        <f t="shared" si="1"/>
        <v>64716.187499999964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2"/>
      <c r="I39" s="49">
        <v>0</v>
      </c>
      <c r="J39" s="49">
        <v>76.60000000000008</v>
      </c>
      <c r="K39" s="49">
        <v>91.125</v>
      </c>
      <c r="L39" s="49">
        <v>486.34999999999997</v>
      </c>
      <c r="M39" s="392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2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2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2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2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2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2"/>
      <c r="AR39" s="49">
        <v>57.662499999999909</v>
      </c>
      <c r="AS39" s="49">
        <v>176.5</v>
      </c>
      <c r="AT39" s="49">
        <v>119.625</v>
      </c>
      <c r="AU39" s="49">
        <v>11.8</v>
      </c>
      <c r="AV39" s="392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2"/>
      <c r="BB39" s="49">
        <v>91.687499999999773</v>
      </c>
      <c r="BC39" s="49">
        <v>219.05</v>
      </c>
      <c r="BD39" s="49">
        <v>173.25</v>
      </c>
      <c r="BE39" s="49">
        <v>190.8</v>
      </c>
      <c r="BF39" s="392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2"/>
      <c r="BL39" s="49">
        <v>45</v>
      </c>
      <c r="BM39" s="49">
        <v>103.4</v>
      </c>
      <c r="BN39" s="49">
        <v>50.100000000000009</v>
      </c>
      <c r="BO39" s="49">
        <v>396</v>
      </c>
      <c r="BP39" s="392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563">
        <v>212.60000000000002</v>
      </c>
      <c r="BZ39" s="392"/>
      <c r="CA39" s="49">
        <v>40.775000000000318</v>
      </c>
      <c r="CB39" s="49">
        <v>198.550000000002</v>
      </c>
      <c r="CC39" s="49">
        <v>171</v>
      </c>
      <c r="CD39" s="563">
        <v>573.20000000000005</v>
      </c>
      <c r="CE39" s="336"/>
      <c r="CF39" s="49">
        <v>123.52500000000009</v>
      </c>
      <c r="CG39" s="49">
        <v>22.5</v>
      </c>
      <c r="CH39" s="49">
        <v>345.45000000000164</v>
      </c>
      <c r="CI39" s="49">
        <v>510.50000000000006</v>
      </c>
      <c r="CJ39" s="336"/>
      <c r="CK39" s="49">
        <v>131.37500000000023</v>
      </c>
      <c r="CL39" s="49">
        <v>72.550000000000182</v>
      </c>
      <c r="CM39" s="49">
        <v>371.54999999999995</v>
      </c>
      <c r="CN39" s="49">
        <v>442.5</v>
      </c>
      <c r="CO39" s="392"/>
      <c r="CP39" s="49">
        <v>130.45000000000073</v>
      </c>
      <c r="CQ39" s="49">
        <v>197.60000000000036</v>
      </c>
      <c r="CR39" s="49">
        <v>300.67499999999973</v>
      </c>
      <c r="CS39" s="49">
        <v>608</v>
      </c>
      <c r="CT39" s="336"/>
      <c r="CU39" s="49">
        <v>159.39999999999918</v>
      </c>
      <c r="CV39" s="49">
        <v>268.05000000000109</v>
      </c>
      <c r="CW39" s="49">
        <v>497.40000000000055</v>
      </c>
      <c r="CX39" s="49">
        <v>569.29999999999995</v>
      </c>
      <c r="CY39" s="336"/>
      <c r="CZ39" s="49">
        <v>25.499999999998181</v>
      </c>
      <c r="DA39" s="49">
        <v>28.150000000000546</v>
      </c>
      <c r="DB39" s="49">
        <v>181.125</v>
      </c>
      <c r="DC39" s="49">
        <v>327.5</v>
      </c>
      <c r="DD39" s="336"/>
      <c r="DE39" s="49">
        <v>833.35000000000036</v>
      </c>
      <c r="DF39" s="49">
        <v>1523.1249999999993</v>
      </c>
      <c r="DG39" s="49">
        <v>1279.4999999999973</v>
      </c>
      <c r="DH39" s="49">
        <v>2852.2000000000007</v>
      </c>
      <c r="DI39" s="336"/>
      <c r="DJ39" s="327">
        <v>80.775000000000091</v>
      </c>
      <c r="DK39" s="327">
        <v>438.65000000000146</v>
      </c>
      <c r="DL39" s="327">
        <v>549.29999999999973</v>
      </c>
      <c r="DM39" s="49">
        <v>752.5</v>
      </c>
      <c r="DN39" s="336"/>
      <c r="DO39" s="49">
        <v>106.64999999999964</v>
      </c>
      <c r="DP39" s="49">
        <v>362.25000000000091</v>
      </c>
      <c r="DQ39" s="49">
        <v>919.64999999999782</v>
      </c>
      <c r="DR39" s="49">
        <v>1014.1</v>
      </c>
      <c r="DS39" s="336"/>
      <c r="DT39" s="49">
        <v>833.30000000000473</v>
      </c>
      <c r="DU39" s="49">
        <v>2087.5499999999793</v>
      </c>
      <c r="DV39" s="49">
        <v>3374.1749999999956</v>
      </c>
      <c r="DW39" s="49">
        <v>4541.7</v>
      </c>
      <c r="DX39" s="336"/>
      <c r="DY39" s="347">
        <v>72.725000000000364</v>
      </c>
      <c r="DZ39" s="347">
        <v>164.25</v>
      </c>
      <c r="EA39" s="347">
        <v>266.84999999998854</v>
      </c>
      <c r="EB39" s="49">
        <v>319.59999999999997</v>
      </c>
      <c r="EC39" s="336"/>
      <c r="ED39" s="347">
        <v>29.474999999998545</v>
      </c>
      <c r="EE39" s="347">
        <v>309.40000000000327</v>
      </c>
      <c r="EF39" s="347">
        <v>231.07499999999618</v>
      </c>
      <c r="EG39" s="49">
        <v>442.20000000000005</v>
      </c>
      <c r="EH39" s="336"/>
      <c r="EI39" s="347">
        <v>67.049999999998363</v>
      </c>
      <c r="EJ39" s="49">
        <v>0</v>
      </c>
      <c r="EK39" s="347">
        <v>369.14999999999236</v>
      </c>
      <c r="EL39" s="49">
        <v>462.70000000000005</v>
      </c>
      <c r="EM39" s="336"/>
      <c r="EN39" s="49">
        <v>0</v>
      </c>
      <c r="EO39" s="347">
        <v>130.5</v>
      </c>
      <c r="EP39" s="347">
        <v>171.37499999999181</v>
      </c>
      <c r="EQ39" s="49">
        <v>170</v>
      </c>
      <c r="ER39" s="336"/>
      <c r="ES39" s="347">
        <v>757.92499999997381</v>
      </c>
      <c r="ET39" s="347">
        <v>1929.5</v>
      </c>
      <c r="EU39" s="347">
        <v>2587.7249999999967</v>
      </c>
      <c r="EV39" s="49">
        <v>2938.5</v>
      </c>
      <c r="EW39" s="336"/>
      <c r="EX39" s="347">
        <v>78.899999999997817</v>
      </c>
      <c r="EY39" s="347">
        <v>154.12499999999818</v>
      </c>
      <c r="EZ39" s="347">
        <v>73.424999999990177</v>
      </c>
      <c r="FA39" s="49">
        <v>229.5</v>
      </c>
      <c r="FB39" s="336"/>
      <c r="FC39" s="49">
        <v>0</v>
      </c>
      <c r="FD39" s="347">
        <v>169.32499999999709</v>
      </c>
      <c r="FE39" s="347">
        <v>210.82500000000002</v>
      </c>
      <c r="FF39" s="49">
        <v>458.8</v>
      </c>
      <c r="FG39" s="336"/>
      <c r="FH39" s="49">
        <v>0</v>
      </c>
      <c r="FI39" s="347">
        <v>205.64999999999964</v>
      </c>
      <c r="FJ39" s="347">
        <v>328.49999999999454</v>
      </c>
      <c r="FK39" s="49">
        <v>423.1</v>
      </c>
      <c r="FL39" s="336"/>
      <c r="FM39" s="347">
        <v>124.22499999999854</v>
      </c>
      <c r="FN39" s="347">
        <v>199.85000000000218</v>
      </c>
      <c r="FO39" s="347">
        <v>506.77500000000003</v>
      </c>
      <c r="FP39" s="49">
        <v>482.9</v>
      </c>
      <c r="FQ39" s="336"/>
      <c r="FR39" s="49">
        <v>0</v>
      </c>
      <c r="FS39" s="49">
        <v>0</v>
      </c>
      <c r="FT39" s="347">
        <v>310.04999999999563</v>
      </c>
      <c r="FU39" s="49">
        <v>440.00000000000006</v>
      </c>
      <c r="FV39" s="336"/>
      <c r="FW39" s="347">
        <v>331.57499999999618</v>
      </c>
      <c r="FX39" s="347">
        <v>593.45000000000982</v>
      </c>
      <c r="FY39" s="347">
        <v>643.80000000006612</v>
      </c>
      <c r="FZ39" s="49">
        <v>1241.4000000000001</v>
      </c>
      <c r="GA39" s="336"/>
      <c r="GB39" s="347">
        <v>62.499999999996362</v>
      </c>
      <c r="GC39" s="347">
        <v>235.00000000000182</v>
      </c>
      <c r="GD39" s="347">
        <v>345.375</v>
      </c>
      <c r="GE39" s="49">
        <v>282.5</v>
      </c>
      <c r="GF39" s="336"/>
      <c r="GG39" s="49">
        <v>360.74999999999909</v>
      </c>
      <c r="GH39" s="49">
        <v>0</v>
      </c>
      <c r="GI39" s="49">
        <v>0</v>
      </c>
      <c r="GJ39" s="49">
        <v>1046.5999999999999</v>
      </c>
    </row>
    <row r="40" spans="1:192" ht="18">
      <c r="A40" s="40" t="s">
        <v>639</v>
      </c>
      <c r="B40" s="45">
        <f t="shared" si="1"/>
        <v>32399.112500000032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2"/>
      <c r="I40" s="49">
        <v>0</v>
      </c>
      <c r="J40" s="49">
        <v>76.25</v>
      </c>
      <c r="K40" s="49">
        <v>0</v>
      </c>
      <c r="L40" s="49">
        <v>2.6</v>
      </c>
      <c r="M40" s="392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2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2"/>
      <c r="X40" s="49">
        <v>93.75</v>
      </c>
      <c r="Y40" s="49">
        <v>101.70000000000061</v>
      </c>
      <c r="Z40" s="49">
        <v>0</v>
      </c>
      <c r="AA40" s="49">
        <v>193.5</v>
      </c>
      <c r="AB40" s="392"/>
      <c r="AC40" s="49">
        <v>202.64999999999986</v>
      </c>
      <c r="AD40" s="49">
        <v>392.10000000000014</v>
      </c>
      <c r="AE40" s="49">
        <v>0</v>
      </c>
      <c r="AF40" s="49">
        <v>504</v>
      </c>
      <c r="AG40" s="392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2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2"/>
      <c r="AR40" s="49">
        <v>112.99999999999977</v>
      </c>
      <c r="AS40" s="49">
        <v>111</v>
      </c>
      <c r="AT40" s="49">
        <v>0</v>
      </c>
      <c r="AU40" s="49">
        <v>60</v>
      </c>
      <c r="AV40" s="392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2"/>
      <c r="BB40" s="49">
        <v>71.474999999999909</v>
      </c>
      <c r="BC40" s="49">
        <v>221.54999999999998</v>
      </c>
      <c r="BD40" s="49">
        <v>0</v>
      </c>
      <c r="BE40" s="49">
        <v>321</v>
      </c>
      <c r="BF40" s="392"/>
      <c r="BG40" s="49">
        <v>64.949999999999591</v>
      </c>
      <c r="BH40" s="49">
        <v>135.25</v>
      </c>
      <c r="BI40" s="49">
        <v>0</v>
      </c>
      <c r="BJ40" s="49">
        <v>229.9</v>
      </c>
      <c r="BK40" s="392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2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563">
        <v>275.84999999999997</v>
      </c>
      <c r="BZ40" s="392"/>
      <c r="CA40" s="49">
        <v>91.949999999999818</v>
      </c>
      <c r="CB40" s="49">
        <v>247.95000000000027</v>
      </c>
      <c r="CC40" s="49">
        <v>0</v>
      </c>
      <c r="CD40" s="563">
        <v>384.5</v>
      </c>
      <c r="CE40" s="336"/>
      <c r="CF40" s="49">
        <v>63.724999999999454</v>
      </c>
      <c r="CG40" s="49">
        <v>57.150000000000091</v>
      </c>
      <c r="CH40" s="49">
        <v>298.575000000003</v>
      </c>
      <c r="CI40" s="49">
        <v>0</v>
      </c>
      <c r="CJ40" s="336"/>
      <c r="CK40" s="49">
        <v>76.174999999999727</v>
      </c>
      <c r="CL40" s="49">
        <v>26.699999999999363</v>
      </c>
      <c r="CM40" s="49">
        <v>226.5</v>
      </c>
      <c r="CN40" s="49">
        <v>0</v>
      </c>
      <c r="CO40" s="392"/>
      <c r="CP40" s="49">
        <v>100.79999999999973</v>
      </c>
      <c r="CQ40" s="49">
        <v>171.40000000000146</v>
      </c>
      <c r="CR40" s="49">
        <v>357.52499999999918</v>
      </c>
      <c r="CS40" s="49">
        <v>0</v>
      </c>
      <c r="CT40" s="336"/>
      <c r="CU40" s="49">
        <v>115.59999999999968</v>
      </c>
      <c r="CV40" s="49">
        <v>250.50000000000091</v>
      </c>
      <c r="CW40" s="49">
        <v>241.5</v>
      </c>
      <c r="CX40" s="49">
        <v>0</v>
      </c>
      <c r="CY40" s="336"/>
      <c r="CZ40" s="49">
        <v>0</v>
      </c>
      <c r="DA40" s="49">
        <v>105.00000000000091</v>
      </c>
      <c r="DB40" s="49">
        <v>29.25</v>
      </c>
      <c r="DC40" s="49">
        <v>0</v>
      </c>
      <c r="DD40" s="336"/>
      <c r="DE40" s="49">
        <v>502.79999999999882</v>
      </c>
      <c r="DF40" s="49">
        <v>1447.1000000000004</v>
      </c>
      <c r="DG40" s="49">
        <v>1474.7249999999995</v>
      </c>
      <c r="DH40" s="49">
        <v>0</v>
      </c>
      <c r="DI40" s="336"/>
      <c r="DJ40" s="327">
        <v>109.59999999999945</v>
      </c>
      <c r="DK40" s="327">
        <v>419.99999999999818</v>
      </c>
      <c r="DL40" s="327">
        <v>593.10000000000082</v>
      </c>
      <c r="DM40" s="327">
        <v>0</v>
      </c>
      <c r="DN40" s="336"/>
      <c r="DO40" s="49">
        <v>72.174999999999272</v>
      </c>
      <c r="DP40" s="49">
        <v>156.54999999999927</v>
      </c>
      <c r="DQ40" s="49">
        <v>524.85000000000218</v>
      </c>
      <c r="DR40" s="327">
        <v>0</v>
      </c>
      <c r="DS40" s="336"/>
      <c r="DT40" s="49">
        <v>544.39999999998645</v>
      </c>
      <c r="DU40" s="49">
        <v>1502.2000000000089</v>
      </c>
      <c r="DV40" s="49">
        <v>2860.1625000000049</v>
      </c>
      <c r="DW40" s="327">
        <v>0</v>
      </c>
      <c r="DX40" s="336"/>
      <c r="DY40" s="347">
        <v>44.349999999999454</v>
      </c>
      <c r="DZ40" s="347">
        <v>150.75000000000182</v>
      </c>
      <c r="EA40" s="347">
        <v>241.57500000000437</v>
      </c>
      <c r="EB40" s="327">
        <v>0</v>
      </c>
      <c r="EC40" s="336"/>
      <c r="ED40" s="347">
        <v>52.725000000001273</v>
      </c>
      <c r="EE40" s="347">
        <v>226.80000000000291</v>
      </c>
      <c r="EF40" s="347">
        <v>44.100000000002183</v>
      </c>
      <c r="EG40" s="347">
        <v>0</v>
      </c>
      <c r="EH40" s="336"/>
      <c r="EI40" s="347">
        <v>39.300000000001091</v>
      </c>
      <c r="EJ40" s="49">
        <v>0</v>
      </c>
      <c r="EK40" s="347">
        <v>257.400000000006</v>
      </c>
      <c r="EL40" s="347">
        <v>0</v>
      </c>
      <c r="EM40" s="336"/>
      <c r="EN40" s="49">
        <v>0</v>
      </c>
      <c r="EO40" s="347">
        <v>173.20000000000437</v>
      </c>
      <c r="EP40" s="347">
        <v>261.75000000000546</v>
      </c>
      <c r="EQ40" s="347">
        <v>0</v>
      </c>
      <c r="ER40" s="336"/>
      <c r="ES40" s="347">
        <v>813.36250000001473</v>
      </c>
      <c r="ET40" s="347">
        <v>1907.3999999999996</v>
      </c>
      <c r="EU40" s="347">
        <v>2499.0750000000071</v>
      </c>
      <c r="EV40" s="347">
        <v>0</v>
      </c>
      <c r="EW40" s="336"/>
      <c r="EX40" s="347">
        <v>62.275000000000993</v>
      </c>
      <c r="EY40" s="347">
        <v>114.75000000000364</v>
      </c>
      <c r="EZ40" s="347">
        <v>80.850000000004911</v>
      </c>
      <c r="FA40" s="347">
        <v>0</v>
      </c>
      <c r="FB40" s="336"/>
      <c r="FC40" s="49">
        <v>0</v>
      </c>
      <c r="FD40" s="347">
        <v>60.450000000006185</v>
      </c>
      <c r="FE40" s="347">
        <v>194.625</v>
      </c>
      <c r="FF40" s="49">
        <v>0</v>
      </c>
      <c r="FG40" s="336"/>
      <c r="FH40" s="49">
        <v>0</v>
      </c>
      <c r="FI40" s="347">
        <v>218.50000000000546</v>
      </c>
      <c r="FJ40" s="347">
        <v>45.562500000008185</v>
      </c>
      <c r="FK40" s="49">
        <v>0</v>
      </c>
      <c r="FL40" s="336"/>
      <c r="FM40" s="347">
        <v>108.43750000000091</v>
      </c>
      <c r="FN40" s="347">
        <v>232.95000000000618</v>
      </c>
      <c r="FO40" s="347">
        <v>418.875</v>
      </c>
      <c r="FP40" s="49">
        <v>0</v>
      </c>
      <c r="FQ40" s="336"/>
      <c r="FR40" s="49">
        <v>0</v>
      </c>
      <c r="FS40" s="49">
        <v>0</v>
      </c>
      <c r="FT40" s="347">
        <v>132.22500000001037</v>
      </c>
      <c r="FU40" s="49">
        <v>0</v>
      </c>
      <c r="FV40" s="336"/>
      <c r="FW40" s="347">
        <v>239.550000000002</v>
      </c>
      <c r="FX40" s="347">
        <v>499.10000000001128</v>
      </c>
      <c r="FY40" s="347">
        <v>901.8749999999236</v>
      </c>
      <c r="FZ40" s="49">
        <v>0</v>
      </c>
      <c r="GA40" s="336"/>
      <c r="GB40" s="347">
        <v>79.250000000001819</v>
      </c>
      <c r="GC40" s="347">
        <v>167.49999999999818</v>
      </c>
      <c r="GD40" s="347">
        <v>292.5</v>
      </c>
      <c r="GE40" s="49">
        <v>0</v>
      </c>
      <c r="GF40" s="336"/>
      <c r="GG40" s="49">
        <v>284.53749999999854</v>
      </c>
      <c r="GH40" s="49">
        <v>0</v>
      </c>
      <c r="GI40" s="49">
        <v>0</v>
      </c>
      <c r="GJ40" s="49">
        <v>0</v>
      </c>
    </row>
    <row r="41" spans="1:192" ht="18">
      <c r="A41" s="38" t="s">
        <v>3659</v>
      </c>
      <c r="B41" s="45">
        <f t="shared" si="1"/>
        <v>5972.8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2"/>
      <c r="I41" s="49">
        <v>0</v>
      </c>
      <c r="J41" s="49">
        <v>0</v>
      </c>
      <c r="K41" s="49">
        <v>0</v>
      </c>
      <c r="L41" s="49">
        <v>311.20000000000005</v>
      </c>
      <c r="M41" s="392"/>
      <c r="N41" s="49">
        <v>0</v>
      </c>
      <c r="O41" s="49">
        <v>0</v>
      </c>
      <c r="P41" s="49">
        <v>0</v>
      </c>
      <c r="Q41" s="49">
        <v>675.80000000000007</v>
      </c>
      <c r="R41" s="392"/>
      <c r="S41" s="327">
        <v>0</v>
      </c>
      <c r="T41" s="327">
        <v>0</v>
      </c>
      <c r="U41" s="327">
        <v>0</v>
      </c>
      <c r="V41" s="49">
        <v>262</v>
      </c>
      <c r="W41" s="392"/>
      <c r="X41" s="49">
        <v>0</v>
      </c>
      <c r="Y41" s="49">
        <v>0</v>
      </c>
      <c r="Z41" s="49">
        <v>0</v>
      </c>
      <c r="AA41" s="49">
        <v>384.2</v>
      </c>
      <c r="AB41" s="392"/>
      <c r="AC41" s="49">
        <v>0</v>
      </c>
      <c r="AD41" s="49">
        <v>0</v>
      </c>
      <c r="AE41" s="49">
        <v>0</v>
      </c>
      <c r="AF41" s="49">
        <v>495.7</v>
      </c>
      <c r="AG41" s="392"/>
      <c r="AH41" s="49">
        <v>0</v>
      </c>
      <c r="AI41" s="49">
        <v>0</v>
      </c>
      <c r="AJ41" s="49">
        <v>0</v>
      </c>
      <c r="AK41" s="49">
        <v>466.69999999999993</v>
      </c>
      <c r="AL41" s="392"/>
      <c r="AM41" s="49">
        <v>0</v>
      </c>
      <c r="AN41" s="49">
        <v>0</v>
      </c>
      <c r="AO41" s="49">
        <v>0</v>
      </c>
      <c r="AP41" s="49">
        <v>255</v>
      </c>
      <c r="AQ41" s="392"/>
      <c r="AR41" s="49">
        <v>0</v>
      </c>
      <c r="AS41" s="49">
        <v>0</v>
      </c>
      <c r="AT41" s="49">
        <v>0</v>
      </c>
      <c r="AU41" s="49">
        <v>59.8</v>
      </c>
      <c r="AV41" s="392"/>
      <c r="AW41" s="49">
        <v>0</v>
      </c>
      <c r="AX41" s="49">
        <v>0</v>
      </c>
      <c r="AY41" s="49">
        <v>0</v>
      </c>
      <c r="AZ41" s="49">
        <v>584.6</v>
      </c>
      <c r="BA41" s="392"/>
      <c r="BB41" s="49">
        <v>0</v>
      </c>
      <c r="BC41" s="49">
        <v>0</v>
      </c>
      <c r="BD41" s="49">
        <v>0</v>
      </c>
      <c r="BE41" s="49">
        <v>172.5</v>
      </c>
      <c r="BF41" s="392"/>
      <c r="BG41" s="49">
        <v>0</v>
      </c>
      <c r="BH41" s="49">
        <v>0</v>
      </c>
      <c r="BI41" s="49">
        <v>0</v>
      </c>
      <c r="BJ41" s="49">
        <v>436</v>
      </c>
      <c r="BK41" s="392"/>
      <c r="BL41" s="49">
        <v>0</v>
      </c>
      <c r="BM41" s="49">
        <v>0</v>
      </c>
      <c r="BN41" s="49">
        <v>0</v>
      </c>
      <c r="BO41" s="49">
        <v>418.59999999999997</v>
      </c>
      <c r="BP41" s="392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563">
        <v>365.9</v>
      </c>
      <c r="BZ41" s="392"/>
      <c r="CA41" s="49">
        <v>0</v>
      </c>
      <c r="CB41" s="49">
        <v>0</v>
      </c>
      <c r="CC41" s="49">
        <v>0</v>
      </c>
      <c r="CD41" s="563">
        <v>393</v>
      </c>
      <c r="CE41" s="336"/>
      <c r="CF41" s="49">
        <v>0</v>
      </c>
      <c r="CG41" s="49">
        <v>0</v>
      </c>
      <c r="CH41" s="49">
        <v>0</v>
      </c>
      <c r="CI41" s="49">
        <v>0</v>
      </c>
      <c r="CJ41" s="336"/>
      <c r="CK41" s="49">
        <v>0</v>
      </c>
      <c r="CL41" s="49">
        <v>0</v>
      </c>
      <c r="CM41" s="49">
        <v>0</v>
      </c>
      <c r="CN41" s="49">
        <v>0</v>
      </c>
      <c r="CO41" s="392"/>
      <c r="CP41" s="49">
        <v>0</v>
      </c>
      <c r="CQ41" s="49">
        <v>0</v>
      </c>
      <c r="CR41" s="49">
        <v>0</v>
      </c>
      <c r="CS41" s="49">
        <v>0</v>
      </c>
      <c r="CT41" s="336"/>
      <c r="CU41" s="49">
        <v>0</v>
      </c>
      <c r="CV41" s="49">
        <v>0</v>
      </c>
      <c r="CW41" s="49">
        <v>0</v>
      </c>
      <c r="CX41" s="49">
        <v>0</v>
      </c>
      <c r="CY41" s="336"/>
      <c r="CZ41" s="49">
        <v>0</v>
      </c>
      <c r="DA41" s="49">
        <v>0</v>
      </c>
      <c r="DB41" s="49">
        <v>0</v>
      </c>
      <c r="DC41" s="49">
        <v>0</v>
      </c>
      <c r="DD41" s="336"/>
      <c r="DE41" s="49">
        <v>0</v>
      </c>
      <c r="DF41" s="49">
        <v>0</v>
      </c>
      <c r="DG41" s="49">
        <v>0</v>
      </c>
      <c r="DH41" s="49">
        <v>0</v>
      </c>
      <c r="DI41" s="336"/>
      <c r="DJ41" s="327">
        <v>0</v>
      </c>
      <c r="DK41" s="327">
        <v>0</v>
      </c>
      <c r="DL41" s="327">
        <v>0</v>
      </c>
      <c r="DM41" s="49">
        <v>0</v>
      </c>
      <c r="DN41" s="336"/>
      <c r="DO41" s="49">
        <v>0</v>
      </c>
      <c r="DP41" s="49">
        <v>0</v>
      </c>
      <c r="DQ41" s="49">
        <v>0</v>
      </c>
      <c r="DR41" s="49">
        <v>0</v>
      </c>
      <c r="DS41" s="336"/>
      <c r="DT41" s="49">
        <v>0</v>
      </c>
      <c r="DU41" s="49">
        <v>0</v>
      </c>
      <c r="DV41" s="49">
        <v>0</v>
      </c>
      <c r="DW41" s="49">
        <v>0</v>
      </c>
      <c r="DX41" s="336"/>
      <c r="DY41" s="347">
        <v>0</v>
      </c>
      <c r="DZ41" s="347">
        <v>0</v>
      </c>
      <c r="EA41" s="347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49">
        <v>0</v>
      </c>
      <c r="EK41" s="347">
        <v>0</v>
      </c>
      <c r="EL41" s="49">
        <v>0</v>
      </c>
      <c r="EM41" s="336"/>
      <c r="EN41" s="49">
        <v>0</v>
      </c>
      <c r="EO41" s="347">
        <v>0</v>
      </c>
      <c r="EP41" s="347">
        <v>0</v>
      </c>
      <c r="EQ41" s="49">
        <v>0</v>
      </c>
      <c r="ER41" s="336"/>
      <c r="ES41" s="347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49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347">
        <v>0</v>
      </c>
      <c r="FN41" s="347">
        <v>0</v>
      </c>
      <c r="FO41" s="347">
        <v>0</v>
      </c>
      <c r="FP41" s="49">
        <v>0</v>
      </c>
      <c r="FQ41" s="336"/>
      <c r="FR41" s="49">
        <v>0</v>
      </c>
      <c r="FS41" s="49">
        <v>0</v>
      </c>
      <c r="FT41" s="347">
        <v>0</v>
      </c>
      <c r="FU41" s="49">
        <v>0</v>
      </c>
      <c r="FV41" s="336"/>
      <c r="FW41" s="347">
        <v>0</v>
      </c>
      <c r="FX41" s="347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49">
        <v>0</v>
      </c>
      <c r="GH41" s="49">
        <v>0</v>
      </c>
      <c r="GI41" s="49">
        <v>0</v>
      </c>
      <c r="GJ41" s="49">
        <v>0</v>
      </c>
    </row>
    <row r="42" spans="1:192" ht="18">
      <c r="A42" s="40" t="s">
        <v>15</v>
      </c>
      <c r="B42" s="45">
        <f t="shared" si="1"/>
        <v>57219.862499999916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2"/>
      <c r="I42" s="49">
        <v>0</v>
      </c>
      <c r="J42" s="49">
        <v>41.850000000000023</v>
      </c>
      <c r="K42" s="49">
        <v>0</v>
      </c>
      <c r="L42" s="49">
        <v>127.5</v>
      </c>
      <c r="M42" s="392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2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2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2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2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2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2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2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2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2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2"/>
      <c r="BL42" s="49">
        <v>47.875</v>
      </c>
      <c r="BM42" s="49">
        <v>105</v>
      </c>
      <c r="BN42" s="49">
        <v>64.349999999999994</v>
      </c>
      <c r="BO42" s="49">
        <v>440.8</v>
      </c>
      <c r="BP42" s="392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563">
        <v>402.50000000000006</v>
      </c>
      <c r="BZ42" s="392"/>
      <c r="CA42" s="49">
        <v>67.424999999999955</v>
      </c>
      <c r="CB42" s="49">
        <v>121.59999999999945</v>
      </c>
      <c r="CC42" s="49">
        <v>162</v>
      </c>
      <c r="CD42" s="563">
        <v>427</v>
      </c>
      <c r="CE42" s="336"/>
      <c r="CF42" s="49">
        <v>85.875</v>
      </c>
      <c r="CG42" s="49">
        <v>68.749999999999545</v>
      </c>
      <c r="CH42" s="49">
        <v>338.92499999999973</v>
      </c>
      <c r="CI42" s="49">
        <v>308.60000000000002</v>
      </c>
      <c r="CJ42" s="336"/>
      <c r="CK42" s="49">
        <v>113.25000000000045</v>
      </c>
      <c r="CL42" s="49">
        <v>67.099999999999909</v>
      </c>
      <c r="CM42" s="49">
        <v>201.22500000000002</v>
      </c>
      <c r="CN42" s="49">
        <v>411.3</v>
      </c>
      <c r="CO42" s="392"/>
      <c r="CP42" s="49">
        <v>132.82499999999959</v>
      </c>
      <c r="CQ42" s="49">
        <v>207.25000000000045</v>
      </c>
      <c r="CR42" s="49">
        <v>269.17499999999973</v>
      </c>
      <c r="CS42" s="49">
        <v>576.4</v>
      </c>
      <c r="CT42" s="336"/>
      <c r="CU42" s="49">
        <v>45.387500000000273</v>
      </c>
      <c r="CV42" s="49">
        <v>294.87499999999909</v>
      </c>
      <c r="CW42" s="49">
        <v>232.57499999999891</v>
      </c>
      <c r="CX42" s="49">
        <v>775.1</v>
      </c>
      <c r="CY42" s="336"/>
      <c r="CZ42" s="49">
        <v>51.049999999998363</v>
      </c>
      <c r="DA42" s="49">
        <v>131.44999999999982</v>
      </c>
      <c r="DB42" s="49">
        <v>73.125</v>
      </c>
      <c r="DC42" s="49">
        <v>3.3000000000000003</v>
      </c>
      <c r="DD42" s="336"/>
      <c r="DE42" s="49">
        <v>805.07499999999982</v>
      </c>
      <c r="DF42" s="49">
        <v>1491.15</v>
      </c>
      <c r="DG42" s="49">
        <v>986.77499999999918</v>
      </c>
      <c r="DH42" s="49">
        <v>3427.1</v>
      </c>
      <c r="DI42" s="336"/>
      <c r="DJ42" s="327">
        <v>59.099999999999454</v>
      </c>
      <c r="DK42" s="327">
        <v>333.300000000002</v>
      </c>
      <c r="DL42" s="327">
        <v>695.47499999999945</v>
      </c>
      <c r="DM42" s="49">
        <v>559.1</v>
      </c>
      <c r="DN42" s="336"/>
      <c r="DO42" s="49">
        <v>84.849999999998545</v>
      </c>
      <c r="DP42" s="49">
        <v>212.00000000000091</v>
      </c>
      <c r="DQ42" s="49">
        <v>339.59999999999673</v>
      </c>
      <c r="DR42" s="49">
        <v>651.6</v>
      </c>
      <c r="DS42" s="336"/>
      <c r="DT42" s="49">
        <v>734.5999999999899</v>
      </c>
      <c r="DU42" s="49">
        <v>1408.2999999999993</v>
      </c>
      <c r="DV42" s="49">
        <v>3085.4999999999945</v>
      </c>
      <c r="DW42" s="49">
        <v>4816.5</v>
      </c>
      <c r="DX42" s="336"/>
      <c r="DY42" s="347">
        <v>53.549999999998363</v>
      </c>
      <c r="DZ42" s="347">
        <v>228</v>
      </c>
      <c r="EA42" s="347">
        <v>225.15000000000055</v>
      </c>
      <c r="EB42" s="49">
        <v>4.2</v>
      </c>
      <c r="EC42" s="336"/>
      <c r="ED42" s="347">
        <v>121.824999999998</v>
      </c>
      <c r="EE42" s="347">
        <v>232.35000000000218</v>
      </c>
      <c r="EF42" s="347">
        <v>470.77500000000055</v>
      </c>
      <c r="EG42" s="49">
        <v>432.2</v>
      </c>
      <c r="EH42" s="336"/>
      <c r="EI42" s="347">
        <v>69.324999999997999</v>
      </c>
      <c r="EJ42" s="49">
        <v>0</v>
      </c>
      <c r="EK42" s="347">
        <v>425.47500000000218</v>
      </c>
      <c r="EL42" s="49">
        <v>418.90000000000003</v>
      </c>
      <c r="EM42" s="336"/>
      <c r="EN42" s="49">
        <v>0</v>
      </c>
      <c r="EO42" s="347">
        <v>81.200000000002547</v>
      </c>
      <c r="EP42" s="347">
        <v>48.675000000001091</v>
      </c>
      <c r="EQ42" s="49">
        <v>21.1</v>
      </c>
      <c r="ER42" s="336"/>
      <c r="ES42" s="347">
        <v>673.17499999995198</v>
      </c>
      <c r="ET42" s="347">
        <v>2052.15</v>
      </c>
      <c r="EU42" s="347">
        <v>2239.5</v>
      </c>
      <c r="EV42" s="49">
        <v>1892.4</v>
      </c>
      <c r="EW42" s="336"/>
      <c r="EX42" s="347">
        <v>37.499999999998181</v>
      </c>
      <c r="EY42" s="347">
        <v>84.000000000001819</v>
      </c>
      <c r="EZ42" s="347">
        <v>53.625000000002728</v>
      </c>
      <c r="FA42" s="49">
        <v>84</v>
      </c>
      <c r="FB42" s="336"/>
      <c r="FC42" s="49">
        <v>0</v>
      </c>
      <c r="FD42" s="347">
        <v>114.850000000004</v>
      </c>
      <c r="FE42" s="347">
        <v>225</v>
      </c>
      <c r="FF42" s="49">
        <v>109.9</v>
      </c>
      <c r="FG42" s="336"/>
      <c r="FH42" s="49">
        <v>0</v>
      </c>
      <c r="FI42" s="347">
        <v>209.50000000000182</v>
      </c>
      <c r="FJ42" s="347">
        <v>370.35000000000491</v>
      </c>
      <c r="FK42" s="49">
        <v>238</v>
      </c>
      <c r="FL42" s="336"/>
      <c r="FM42" s="347">
        <v>120.074999999998</v>
      </c>
      <c r="FN42" s="347">
        <v>134.05000000000109</v>
      </c>
      <c r="FO42" s="347">
        <v>473.47499999999997</v>
      </c>
      <c r="FP42" s="49">
        <v>555.4</v>
      </c>
      <c r="FQ42" s="336"/>
      <c r="FR42" s="49">
        <v>0</v>
      </c>
      <c r="FS42" s="49">
        <v>0</v>
      </c>
      <c r="FT42" s="347">
        <v>190.42500000000109</v>
      </c>
      <c r="FU42" s="49">
        <v>0</v>
      </c>
      <c r="FV42" s="336"/>
      <c r="FW42" s="347">
        <v>209.599999999994</v>
      </c>
      <c r="FX42" s="347">
        <v>696.49999999999454</v>
      </c>
      <c r="FY42" s="347">
        <v>789.82500000001414</v>
      </c>
      <c r="FZ42" s="49">
        <v>1036.2</v>
      </c>
      <c r="GA42" s="336"/>
      <c r="GB42" s="347">
        <v>60.749999999994543</v>
      </c>
      <c r="GC42" s="347">
        <v>176.25000000000182</v>
      </c>
      <c r="GD42" s="347">
        <v>321</v>
      </c>
      <c r="GE42" s="49">
        <v>281.5</v>
      </c>
      <c r="GF42" s="336"/>
      <c r="GG42" s="49">
        <v>286.64999999999645</v>
      </c>
      <c r="GH42" s="49">
        <v>0</v>
      </c>
      <c r="GI42" s="49">
        <v>0</v>
      </c>
      <c r="GJ42" s="49">
        <v>811.09999999999991</v>
      </c>
    </row>
    <row r="43" spans="1:192" ht="18">
      <c r="A43" s="39" t="s">
        <v>2726</v>
      </c>
      <c r="B43" s="45">
        <f t="shared" si="1"/>
        <v>30297.524999999991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2"/>
      <c r="I43" s="49">
        <v>0</v>
      </c>
      <c r="J43" s="49">
        <v>0</v>
      </c>
      <c r="K43" s="49">
        <v>95.325000000000017</v>
      </c>
      <c r="L43" s="49">
        <v>306.5</v>
      </c>
      <c r="M43" s="392"/>
      <c r="N43" s="49">
        <v>0</v>
      </c>
      <c r="O43" s="49">
        <v>0</v>
      </c>
      <c r="P43" s="49">
        <v>278.39999999999998</v>
      </c>
      <c r="Q43" s="49">
        <v>619.94999999999993</v>
      </c>
      <c r="R43" s="392"/>
      <c r="S43" s="327">
        <v>0</v>
      </c>
      <c r="T43" s="327">
        <v>0</v>
      </c>
      <c r="U43" s="327">
        <v>36.75</v>
      </c>
      <c r="V43" s="49">
        <v>447.3</v>
      </c>
      <c r="W43" s="392"/>
      <c r="X43" s="49">
        <v>0</v>
      </c>
      <c r="Y43" s="49">
        <v>0</v>
      </c>
      <c r="Z43" s="49">
        <v>212.625</v>
      </c>
      <c r="AA43" s="49">
        <v>198.00000000000003</v>
      </c>
      <c r="AB43" s="392"/>
      <c r="AC43" s="49">
        <v>0</v>
      </c>
      <c r="AD43" s="49">
        <v>0</v>
      </c>
      <c r="AE43" s="49">
        <v>339.97500000000002</v>
      </c>
      <c r="AF43" s="49">
        <v>497.6</v>
      </c>
      <c r="AG43" s="392"/>
      <c r="AH43" s="49">
        <v>0</v>
      </c>
      <c r="AI43" s="49">
        <v>0</v>
      </c>
      <c r="AJ43" s="49">
        <v>824.47499999999991</v>
      </c>
      <c r="AK43" s="49">
        <v>205.79999999999998</v>
      </c>
      <c r="AL43" s="392"/>
      <c r="AM43" s="49">
        <v>0</v>
      </c>
      <c r="AN43" s="49">
        <v>0</v>
      </c>
      <c r="AO43" s="49">
        <v>273.26250000000005</v>
      </c>
      <c r="AP43" s="49">
        <v>398.95000000000005</v>
      </c>
      <c r="AQ43" s="392"/>
      <c r="AR43" s="49">
        <v>0</v>
      </c>
      <c r="AS43" s="49">
        <v>0</v>
      </c>
      <c r="AT43" s="49">
        <v>537.45000000000005</v>
      </c>
      <c r="AU43" s="49">
        <v>303.3</v>
      </c>
      <c r="AV43" s="392"/>
      <c r="AW43" s="49">
        <v>0</v>
      </c>
      <c r="AX43" s="49">
        <v>0</v>
      </c>
      <c r="AY43" s="49">
        <v>658.16249999999991</v>
      </c>
      <c r="AZ43" s="49">
        <v>706.19999999999993</v>
      </c>
      <c r="BA43" s="392"/>
      <c r="BB43" s="49">
        <v>0</v>
      </c>
      <c r="BC43" s="49">
        <v>0</v>
      </c>
      <c r="BD43" s="49">
        <v>116.69999999999999</v>
      </c>
      <c r="BE43" s="49">
        <v>151.4</v>
      </c>
      <c r="BF43" s="392"/>
      <c r="BG43" s="49">
        <v>0</v>
      </c>
      <c r="BH43" s="49">
        <v>0</v>
      </c>
      <c r="BI43" s="49">
        <v>391.04999999999995</v>
      </c>
      <c r="BJ43" s="49">
        <v>589</v>
      </c>
      <c r="BK43" s="392"/>
      <c r="BL43" s="49">
        <v>0</v>
      </c>
      <c r="BM43" s="49">
        <v>0</v>
      </c>
      <c r="BN43" s="49">
        <v>173.25</v>
      </c>
      <c r="BO43" s="49">
        <v>347.5</v>
      </c>
      <c r="BP43" s="392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563">
        <v>330.8</v>
      </c>
      <c r="BZ43" s="392"/>
      <c r="CA43" s="49">
        <v>0</v>
      </c>
      <c r="CB43" s="49">
        <v>0</v>
      </c>
      <c r="CC43" s="49">
        <v>211.27499999999998</v>
      </c>
      <c r="CD43" s="563">
        <v>436.8</v>
      </c>
      <c r="CE43" s="336"/>
      <c r="CF43" s="49">
        <v>0</v>
      </c>
      <c r="CG43" s="49">
        <v>0</v>
      </c>
      <c r="CH43" s="49">
        <v>0</v>
      </c>
      <c r="CI43" s="49">
        <v>109.4</v>
      </c>
      <c r="CJ43" s="336"/>
      <c r="CK43" s="49">
        <v>0</v>
      </c>
      <c r="CL43" s="49">
        <v>0</v>
      </c>
      <c r="CM43" s="49">
        <v>0</v>
      </c>
      <c r="CN43" s="49">
        <v>110.69999999999999</v>
      </c>
      <c r="CO43" s="392"/>
      <c r="CP43" s="49">
        <v>0</v>
      </c>
      <c r="CQ43" s="49">
        <v>0</v>
      </c>
      <c r="CR43" s="49">
        <v>0</v>
      </c>
      <c r="CS43" s="49">
        <v>370.70000000000005</v>
      </c>
      <c r="CT43" s="336"/>
      <c r="CU43" s="49">
        <v>0</v>
      </c>
      <c r="CV43" s="49">
        <v>0</v>
      </c>
      <c r="CW43" s="49">
        <v>0</v>
      </c>
      <c r="CX43" s="49">
        <v>868.69999999999993</v>
      </c>
      <c r="CY43" s="336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0</v>
      </c>
      <c r="DH43" s="49">
        <v>3805.3</v>
      </c>
      <c r="DI43" s="336"/>
      <c r="DJ43" s="327">
        <v>0</v>
      </c>
      <c r="DK43" s="327">
        <v>0</v>
      </c>
      <c r="DL43" s="327">
        <v>0</v>
      </c>
      <c r="DM43" s="49">
        <v>781.7</v>
      </c>
      <c r="DN43" s="336"/>
      <c r="DO43" s="49">
        <v>0</v>
      </c>
      <c r="DP43" s="49">
        <v>0</v>
      </c>
      <c r="DQ43" s="49">
        <v>0</v>
      </c>
      <c r="DR43" s="49">
        <v>258.7</v>
      </c>
      <c r="DS43" s="336"/>
      <c r="DT43" s="49">
        <v>0</v>
      </c>
      <c r="DU43" s="49">
        <v>0</v>
      </c>
      <c r="DV43" s="49">
        <v>0</v>
      </c>
      <c r="DW43" s="49">
        <v>4896.0499999999993</v>
      </c>
      <c r="DX43" s="336"/>
      <c r="DY43" s="347">
        <v>0</v>
      </c>
      <c r="DZ43" s="347">
        <v>0</v>
      </c>
      <c r="EA43" s="347">
        <v>0</v>
      </c>
      <c r="EB43" s="49">
        <v>1.3</v>
      </c>
      <c r="EC43" s="336"/>
      <c r="ED43" s="347">
        <v>0</v>
      </c>
      <c r="EE43" s="347">
        <v>0</v>
      </c>
      <c r="EF43" s="347">
        <v>0</v>
      </c>
      <c r="EG43" s="49">
        <v>377.6</v>
      </c>
      <c r="EH43" s="336"/>
      <c r="EI43" s="347">
        <v>0</v>
      </c>
      <c r="EJ43" s="49">
        <v>0</v>
      </c>
      <c r="EK43" s="347">
        <v>0</v>
      </c>
      <c r="EL43" s="49">
        <v>616.59999999999991</v>
      </c>
      <c r="EM43" s="336"/>
      <c r="EN43" s="49">
        <v>0</v>
      </c>
      <c r="EO43" s="347">
        <v>0</v>
      </c>
      <c r="EP43" s="347">
        <v>0</v>
      </c>
      <c r="EQ43" s="49">
        <v>514.80000000000007</v>
      </c>
      <c r="ER43" s="336"/>
      <c r="ES43" s="347">
        <v>0</v>
      </c>
      <c r="ET43" s="347">
        <v>0</v>
      </c>
      <c r="EU43" s="347">
        <v>0</v>
      </c>
      <c r="EV43" s="49">
        <v>2760.9999999999995</v>
      </c>
      <c r="EW43" s="336"/>
      <c r="EX43" s="347">
        <v>0</v>
      </c>
      <c r="EY43" s="347">
        <v>0</v>
      </c>
      <c r="EZ43" s="347">
        <v>0</v>
      </c>
      <c r="FA43" s="49">
        <v>182</v>
      </c>
      <c r="FB43" s="336"/>
      <c r="FC43" s="49">
        <v>0</v>
      </c>
      <c r="FD43" s="347">
        <v>0</v>
      </c>
      <c r="FE43" s="347">
        <v>0</v>
      </c>
      <c r="FF43" s="49">
        <v>265.10000000000002</v>
      </c>
      <c r="FG43" s="336"/>
      <c r="FH43" s="49">
        <v>0</v>
      </c>
      <c r="FI43" s="347">
        <v>0</v>
      </c>
      <c r="FJ43" s="347">
        <v>0</v>
      </c>
      <c r="FK43" s="49">
        <v>246.50000000000003</v>
      </c>
      <c r="FL43" s="336"/>
      <c r="FM43" s="347">
        <v>0</v>
      </c>
      <c r="FN43" s="347">
        <v>0</v>
      </c>
      <c r="FO43" s="347">
        <v>0</v>
      </c>
      <c r="FP43" s="49">
        <v>578.20000000000016</v>
      </c>
      <c r="FQ43" s="336"/>
      <c r="FR43" s="49">
        <v>0</v>
      </c>
      <c r="FS43" s="49">
        <v>0</v>
      </c>
      <c r="FT43" s="347">
        <v>0</v>
      </c>
      <c r="FU43" s="49">
        <v>82.8</v>
      </c>
      <c r="FV43" s="336"/>
      <c r="FW43" s="347">
        <v>0</v>
      </c>
      <c r="FX43" s="347">
        <v>0</v>
      </c>
      <c r="FY43" s="347">
        <v>0</v>
      </c>
      <c r="FZ43" s="49">
        <v>1215.5</v>
      </c>
      <c r="GA43" s="336"/>
      <c r="GB43" s="347">
        <v>0</v>
      </c>
      <c r="GC43" s="347">
        <v>0</v>
      </c>
      <c r="GD43" s="347">
        <v>0</v>
      </c>
      <c r="GE43" s="49">
        <v>310</v>
      </c>
      <c r="GF43" s="336"/>
      <c r="GG43" s="49">
        <v>0</v>
      </c>
      <c r="GH43" s="49">
        <v>0</v>
      </c>
      <c r="GI43" s="49">
        <v>0</v>
      </c>
      <c r="GJ43" s="49">
        <v>819.5</v>
      </c>
    </row>
    <row r="44" spans="1:192" ht="18">
      <c r="A44" s="38" t="s">
        <v>3631</v>
      </c>
      <c r="B44" s="45">
        <f t="shared" si="1"/>
        <v>4963.1000000000004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2"/>
      <c r="I44" s="49">
        <v>0</v>
      </c>
      <c r="J44" s="49">
        <v>0</v>
      </c>
      <c r="K44" s="49">
        <v>0</v>
      </c>
      <c r="L44" s="49">
        <v>26.2</v>
      </c>
      <c r="M44" s="392"/>
      <c r="N44" s="49">
        <v>0</v>
      </c>
      <c r="O44" s="49">
        <v>0</v>
      </c>
      <c r="P44" s="49">
        <v>0</v>
      </c>
      <c r="Q44" s="49">
        <v>517.6</v>
      </c>
      <c r="R44" s="392"/>
      <c r="S44" s="327">
        <v>0</v>
      </c>
      <c r="T44" s="327">
        <v>0</v>
      </c>
      <c r="U44" s="327">
        <v>0</v>
      </c>
      <c r="V44" s="49">
        <v>141.1</v>
      </c>
      <c r="W44" s="392"/>
      <c r="X44" s="49">
        <v>0</v>
      </c>
      <c r="Y44" s="49">
        <v>0</v>
      </c>
      <c r="Z44" s="49">
        <v>0</v>
      </c>
      <c r="AA44" s="49">
        <v>377.7</v>
      </c>
      <c r="AB44" s="392"/>
      <c r="AC44" s="49">
        <v>0</v>
      </c>
      <c r="AD44" s="49">
        <v>0</v>
      </c>
      <c r="AE44" s="49">
        <v>0</v>
      </c>
      <c r="AF44" s="49">
        <v>333.00000000000006</v>
      </c>
      <c r="AG44" s="392"/>
      <c r="AH44" s="49">
        <v>0</v>
      </c>
      <c r="AI44" s="49">
        <v>0</v>
      </c>
      <c r="AJ44" s="49">
        <v>0</v>
      </c>
      <c r="AK44" s="49">
        <v>889.6</v>
      </c>
      <c r="AL44" s="392"/>
      <c r="AM44" s="49">
        <v>0</v>
      </c>
      <c r="AN44" s="49">
        <v>0</v>
      </c>
      <c r="AO44" s="49">
        <v>0</v>
      </c>
      <c r="AP44" s="49">
        <v>293.39999999999998</v>
      </c>
      <c r="AQ44" s="392"/>
      <c r="AR44" s="49">
        <v>0</v>
      </c>
      <c r="AS44" s="49">
        <v>0</v>
      </c>
      <c r="AT44" s="49">
        <v>0</v>
      </c>
      <c r="AU44" s="49">
        <v>15.1</v>
      </c>
      <c r="AV44" s="392"/>
      <c r="AW44" s="49">
        <v>0</v>
      </c>
      <c r="AX44" s="49">
        <v>0</v>
      </c>
      <c r="AY44" s="49">
        <v>0</v>
      </c>
      <c r="AZ44" s="49">
        <v>755</v>
      </c>
      <c r="BA44" s="392"/>
      <c r="BB44" s="49">
        <v>0</v>
      </c>
      <c r="BC44" s="49">
        <v>0</v>
      </c>
      <c r="BD44" s="49">
        <v>0</v>
      </c>
      <c r="BE44" s="49">
        <v>183</v>
      </c>
      <c r="BF44" s="392"/>
      <c r="BG44" s="49">
        <v>0</v>
      </c>
      <c r="BH44" s="49">
        <v>0</v>
      </c>
      <c r="BI44" s="49">
        <v>0</v>
      </c>
      <c r="BJ44" s="49">
        <v>0</v>
      </c>
      <c r="BK44" s="392"/>
      <c r="BL44" s="49">
        <v>0</v>
      </c>
      <c r="BM44" s="49">
        <v>0</v>
      </c>
      <c r="BN44" s="49">
        <v>0</v>
      </c>
      <c r="BO44" s="49">
        <v>192</v>
      </c>
      <c r="BP44" s="392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563">
        <v>356.2</v>
      </c>
      <c r="BZ44" s="392"/>
      <c r="CA44" s="49">
        <v>0</v>
      </c>
      <c r="CB44" s="49">
        <v>0</v>
      </c>
      <c r="CC44" s="49">
        <v>0</v>
      </c>
      <c r="CD44" s="563">
        <v>451.5</v>
      </c>
      <c r="CE44" s="336"/>
      <c r="CF44" s="49">
        <v>0</v>
      </c>
      <c r="CG44" s="49">
        <v>0</v>
      </c>
      <c r="CH44" s="49">
        <v>0</v>
      </c>
      <c r="CI44" s="49">
        <v>0</v>
      </c>
      <c r="CJ44" s="336"/>
      <c r="CK44" s="49">
        <v>0</v>
      </c>
      <c r="CL44" s="49">
        <v>0</v>
      </c>
      <c r="CM44" s="49">
        <v>0</v>
      </c>
      <c r="CN44" s="49">
        <v>0</v>
      </c>
      <c r="CO44" s="392"/>
      <c r="CP44" s="49">
        <v>0</v>
      </c>
      <c r="CQ44" s="49">
        <v>0</v>
      </c>
      <c r="CR44" s="49">
        <v>0</v>
      </c>
      <c r="CS44" s="49">
        <v>0</v>
      </c>
      <c r="CT44" s="336"/>
      <c r="CU44" s="49">
        <v>0</v>
      </c>
      <c r="CV44" s="49">
        <v>0</v>
      </c>
      <c r="CW44" s="49">
        <v>0</v>
      </c>
      <c r="CX44" s="49">
        <v>0</v>
      </c>
      <c r="CY44" s="336"/>
      <c r="CZ44" s="49">
        <v>0</v>
      </c>
      <c r="DA44" s="49">
        <v>0</v>
      </c>
      <c r="DB44" s="49">
        <v>0</v>
      </c>
      <c r="DC44" s="49">
        <v>0</v>
      </c>
      <c r="DD44" s="336"/>
      <c r="DE44" s="49">
        <v>0</v>
      </c>
      <c r="DF44" s="49">
        <v>0</v>
      </c>
      <c r="DG44" s="49">
        <v>0</v>
      </c>
      <c r="DH44" s="49">
        <v>0</v>
      </c>
      <c r="DI44" s="336"/>
      <c r="DJ44" s="327">
        <v>0</v>
      </c>
      <c r="DK44" s="327">
        <v>0</v>
      </c>
      <c r="DL44" s="327">
        <v>0</v>
      </c>
      <c r="DM44" s="49">
        <v>0</v>
      </c>
      <c r="DN44" s="336"/>
      <c r="DO44" s="49">
        <v>0</v>
      </c>
      <c r="DP44" s="49">
        <v>0</v>
      </c>
      <c r="DQ44" s="49">
        <v>0</v>
      </c>
      <c r="DR44" s="49">
        <v>0</v>
      </c>
      <c r="DS44" s="336"/>
      <c r="DT44" s="49">
        <v>0</v>
      </c>
      <c r="DU44" s="49">
        <v>0</v>
      </c>
      <c r="DV44" s="49">
        <v>0</v>
      </c>
      <c r="DW44" s="49">
        <v>0</v>
      </c>
      <c r="DX44" s="336"/>
      <c r="DY44" s="347">
        <v>0</v>
      </c>
      <c r="DZ44" s="347">
        <v>0</v>
      </c>
      <c r="EA44" s="347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49">
        <v>0</v>
      </c>
      <c r="EK44" s="347">
        <v>0</v>
      </c>
      <c r="EL44" s="49">
        <v>0</v>
      </c>
      <c r="EM44" s="336"/>
      <c r="EN44" s="49">
        <v>0</v>
      </c>
      <c r="EO44" s="347">
        <v>0</v>
      </c>
      <c r="EP44" s="347">
        <v>0</v>
      </c>
      <c r="EQ44" s="49">
        <v>0</v>
      </c>
      <c r="ER44" s="336"/>
      <c r="ES44" s="347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49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347">
        <v>0</v>
      </c>
      <c r="FN44" s="347">
        <v>0</v>
      </c>
      <c r="FO44" s="347">
        <v>0</v>
      </c>
      <c r="FP44" s="49">
        <v>0</v>
      </c>
      <c r="FQ44" s="336"/>
      <c r="FR44" s="49">
        <v>0</v>
      </c>
      <c r="FS44" s="49">
        <v>0</v>
      </c>
      <c r="FT44" s="347">
        <v>0</v>
      </c>
      <c r="FU44" s="49">
        <v>0</v>
      </c>
      <c r="FV44" s="336"/>
      <c r="FW44" s="347">
        <v>0</v>
      </c>
      <c r="FX44" s="347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49">
        <v>0</v>
      </c>
      <c r="GH44" s="49">
        <v>0</v>
      </c>
      <c r="GI44" s="49">
        <v>0</v>
      </c>
      <c r="GJ44" s="49">
        <v>0</v>
      </c>
    </row>
    <row r="45" spans="1:192" ht="18">
      <c r="A45" s="40" t="s">
        <v>2216</v>
      </c>
      <c r="B45" s="45">
        <f t="shared" si="1"/>
        <v>50453.724999999984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2"/>
      <c r="I45" s="49">
        <v>0</v>
      </c>
      <c r="J45" s="49">
        <v>105.84999999999991</v>
      </c>
      <c r="K45" s="49">
        <v>4.4999999999999574</v>
      </c>
      <c r="L45" s="49">
        <v>277.2</v>
      </c>
      <c r="M45" s="392"/>
      <c r="N45" s="49">
        <v>0</v>
      </c>
      <c r="O45" s="49">
        <v>223.8000000000003</v>
      </c>
      <c r="P45" s="49">
        <v>222.74999999999994</v>
      </c>
      <c r="Q45" s="49">
        <v>581.5</v>
      </c>
      <c r="R45" s="392"/>
      <c r="S45" s="327">
        <v>0</v>
      </c>
      <c r="T45" s="327">
        <v>143.35000000000036</v>
      </c>
      <c r="U45" s="327">
        <v>336.75</v>
      </c>
      <c r="V45" s="49">
        <v>287</v>
      </c>
      <c r="W45" s="392"/>
      <c r="X45" s="49">
        <v>0</v>
      </c>
      <c r="Y45" s="49">
        <v>102.60000000000014</v>
      </c>
      <c r="Z45" s="49">
        <v>221.54999999999998</v>
      </c>
      <c r="AA45" s="49">
        <v>391.2</v>
      </c>
      <c r="AB45" s="392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2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2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2"/>
      <c r="AR45" s="49">
        <v>0</v>
      </c>
      <c r="AS45" s="49">
        <v>118</v>
      </c>
      <c r="AT45" s="49">
        <v>155.02499999999998</v>
      </c>
      <c r="AU45" s="49">
        <v>272.3</v>
      </c>
      <c r="AV45" s="392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2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2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2"/>
      <c r="BL45" s="49">
        <v>0</v>
      </c>
      <c r="BM45" s="49">
        <v>70.299999999999983</v>
      </c>
      <c r="BN45" s="49">
        <v>223.72500000000002</v>
      </c>
      <c r="BO45" s="49">
        <v>318</v>
      </c>
      <c r="BP45" s="392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563">
        <v>463.40000000000003</v>
      </c>
      <c r="BZ45" s="392"/>
      <c r="CA45" s="49">
        <v>0</v>
      </c>
      <c r="CB45" s="49">
        <v>209.24999999999909</v>
      </c>
      <c r="CC45" s="49">
        <v>301.95000000000005</v>
      </c>
      <c r="CD45" s="563">
        <v>700.7</v>
      </c>
      <c r="CE45" s="336"/>
      <c r="CF45" s="49">
        <v>0</v>
      </c>
      <c r="CG45" s="49">
        <v>0</v>
      </c>
      <c r="CH45" s="49">
        <v>230.62499999999864</v>
      </c>
      <c r="CI45" s="49">
        <v>75.5</v>
      </c>
      <c r="CJ45" s="336"/>
      <c r="CK45" s="49">
        <v>0</v>
      </c>
      <c r="CL45" s="49">
        <v>0</v>
      </c>
      <c r="CM45" s="49">
        <v>176.25</v>
      </c>
      <c r="CN45" s="49">
        <v>272.7</v>
      </c>
      <c r="CO45" s="392"/>
      <c r="CP45" s="49">
        <v>0</v>
      </c>
      <c r="CQ45" s="49">
        <v>0</v>
      </c>
      <c r="CR45" s="49">
        <v>250.20000000000027</v>
      </c>
      <c r="CS45" s="49">
        <v>342</v>
      </c>
      <c r="CT45" s="336"/>
      <c r="CU45" s="49">
        <v>0</v>
      </c>
      <c r="CV45" s="49">
        <v>0</v>
      </c>
      <c r="CW45" s="49">
        <v>501.07499999999891</v>
      </c>
      <c r="CX45" s="49">
        <v>833.6</v>
      </c>
      <c r="CY45" s="336"/>
      <c r="CZ45" s="49">
        <v>0</v>
      </c>
      <c r="DA45" s="49">
        <v>0</v>
      </c>
      <c r="DB45" s="49">
        <v>22.049999999999997</v>
      </c>
      <c r="DC45" s="49">
        <v>48.599999999999994</v>
      </c>
      <c r="DD45" s="336"/>
      <c r="DE45" s="49">
        <v>0</v>
      </c>
      <c r="DF45" s="49">
        <v>0</v>
      </c>
      <c r="DG45" s="49">
        <v>1798.0500000000011</v>
      </c>
      <c r="DH45" s="49">
        <v>3934.7000000000003</v>
      </c>
      <c r="DI45" s="336"/>
      <c r="DJ45" s="327">
        <v>0</v>
      </c>
      <c r="DK45" s="327">
        <v>0</v>
      </c>
      <c r="DL45" s="327">
        <v>618.67500000000109</v>
      </c>
      <c r="DM45" s="49">
        <v>355.50000000000011</v>
      </c>
      <c r="DN45" s="336"/>
      <c r="DO45" s="49">
        <v>0</v>
      </c>
      <c r="DP45" s="49">
        <v>0</v>
      </c>
      <c r="DQ45" s="49">
        <v>625.95000000000027</v>
      </c>
      <c r="DR45" s="49">
        <v>511.40000000000003</v>
      </c>
      <c r="DS45" s="336"/>
      <c r="DT45" s="49">
        <v>0</v>
      </c>
      <c r="DU45" s="49">
        <v>0</v>
      </c>
      <c r="DV45" s="49">
        <v>3136.3500000000022</v>
      </c>
      <c r="DW45" s="49">
        <v>4707.4999999999991</v>
      </c>
      <c r="DX45" s="336"/>
      <c r="DY45" s="347">
        <v>0</v>
      </c>
      <c r="DZ45" s="347">
        <v>0</v>
      </c>
      <c r="EA45" s="347">
        <v>237.97500000000764</v>
      </c>
      <c r="EB45" s="49">
        <v>217</v>
      </c>
      <c r="EC45" s="336"/>
      <c r="ED45" s="347">
        <v>0</v>
      </c>
      <c r="EE45" s="347">
        <v>0</v>
      </c>
      <c r="EF45" s="347">
        <v>221.25000000000546</v>
      </c>
      <c r="EG45" s="49">
        <v>442.80000000000007</v>
      </c>
      <c r="EH45" s="336"/>
      <c r="EI45" s="347">
        <v>0</v>
      </c>
      <c r="EJ45" s="49">
        <v>0</v>
      </c>
      <c r="EK45" s="347">
        <v>316.05000000000109</v>
      </c>
      <c r="EL45" s="49">
        <v>412.09999999999997</v>
      </c>
      <c r="EM45" s="336"/>
      <c r="EN45" s="49">
        <v>0</v>
      </c>
      <c r="EO45" s="347">
        <v>0</v>
      </c>
      <c r="EP45" s="347">
        <v>179.77500000000327</v>
      </c>
      <c r="EQ45" s="49">
        <v>491.70000000000005</v>
      </c>
      <c r="ER45" s="336"/>
      <c r="ES45" s="347">
        <v>0</v>
      </c>
      <c r="ET45" s="347">
        <v>0</v>
      </c>
      <c r="EU45" s="347">
        <v>2838.8250000000016</v>
      </c>
      <c r="EV45" s="49">
        <v>2817.1000000000004</v>
      </c>
      <c r="EW45" s="336"/>
      <c r="EX45" s="347">
        <v>0</v>
      </c>
      <c r="EY45" s="347">
        <v>0</v>
      </c>
      <c r="EZ45" s="347">
        <v>78.450000000001637</v>
      </c>
      <c r="FA45" s="49">
        <v>243</v>
      </c>
      <c r="FB45" s="336"/>
      <c r="FC45" s="49">
        <v>0</v>
      </c>
      <c r="FD45" s="347">
        <v>0</v>
      </c>
      <c r="FE45" s="347">
        <v>163.87499999999997</v>
      </c>
      <c r="FF45" s="49">
        <v>522.6</v>
      </c>
      <c r="FG45" s="336"/>
      <c r="FH45" s="49">
        <v>0</v>
      </c>
      <c r="FI45" s="347">
        <v>0</v>
      </c>
      <c r="FJ45" s="347">
        <v>183.00000000000546</v>
      </c>
      <c r="FK45" s="49">
        <v>323.3</v>
      </c>
      <c r="FL45" s="336"/>
      <c r="FM45" s="347">
        <v>0</v>
      </c>
      <c r="FN45" s="347">
        <v>0</v>
      </c>
      <c r="FO45" s="347">
        <v>484.5</v>
      </c>
      <c r="FP45" s="49">
        <v>483.8</v>
      </c>
      <c r="FQ45" s="336"/>
      <c r="FR45" s="49">
        <v>0</v>
      </c>
      <c r="FS45" s="49">
        <v>0</v>
      </c>
      <c r="FT45" s="347">
        <v>279.37500000000273</v>
      </c>
      <c r="FU45" s="49">
        <v>33.599999999999994</v>
      </c>
      <c r="FV45" s="336"/>
      <c r="FW45" s="347">
        <v>0</v>
      </c>
      <c r="FX45" s="347">
        <v>0</v>
      </c>
      <c r="FY45" s="347">
        <v>862.57499999995298</v>
      </c>
      <c r="FZ45" s="49">
        <v>1453.6</v>
      </c>
      <c r="GA45" s="336"/>
      <c r="GB45" s="347">
        <v>0</v>
      </c>
      <c r="GC45" s="347">
        <v>0</v>
      </c>
      <c r="GD45" s="347">
        <v>288.75</v>
      </c>
      <c r="GE45" s="49">
        <v>308</v>
      </c>
      <c r="GF45" s="336"/>
      <c r="GG45" s="49">
        <v>0</v>
      </c>
      <c r="GH45" s="49">
        <v>0</v>
      </c>
      <c r="GI45" s="49">
        <v>0</v>
      </c>
      <c r="GJ45" s="49">
        <v>1433</v>
      </c>
    </row>
    <row r="46" spans="1:192" s="38" customFormat="1" ht="18">
      <c r="A46" s="38" t="s">
        <v>3632</v>
      </c>
      <c r="B46" s="45">
        <f t="shared" si="1"/>
        <v>5283.2000000000007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2"/>
      <c r="I46" s="49">
        <v>0</v>
      </c>
      <c r="J46" s="49">
        <v>0</v>
      </c>
      <c r="K46" s="49">
        <v>0</v>
      </c>
      <c r="L46" s="49">
        <v>44.5</v>
      </c>
      <c r="M46" s="392"/>
      <c r="N46" s="49">
        <v>0</v>
      </c>
      <c r="O46" s="49">
        <v>0</v>
      </c>
      <c r="P46" s="49">
        <v>0</v>
      </c>
      <c r="Q46" s="49">
        <v>467.09999999999997</v>
      </c>
      <c r="R46" s="392"/>
      <c r="S46" s="327">
        <v>0</v>
      </c>
      <c r="T46" s="327">
        <v>0</v>
      </c>
      <c r="U46" s="327">
        <v>0</v>
      </c>
      <c r="V46" s="49">
        <v>176</v>
      </c>
      <c r="W46" s="392"/>
      <c r="X46" s="49">
        <v>0</v>
      </c>
      <c r="Y46" s="49">
        <v>0</v>
      </c>
      <c r="Z46" s="49">
        <v>0</v>
      </c>
      <c r="AA46" s="49">
        <v>554.9</v>
      </c>
      <c r="AB46" s="392"/>
      <c r="AC46" s="49">
        <v>0</v>
      </c>
      <c r="AD46" s="49">
        <v>0</v>
      </c>
      <c r="AE46" s="49">
        <v>0</v>
      </c>
      <c r="AF46" s="49">
        <v>268.10000000000002</v>
      </c>
      <c r="AG46" s="392"/>
      <c r="AH46" s="49">
        <v>0</v>
      </c>
      <c r="AI46" s="49">
        <v>0</v>
      </c>
      <c r="AJ46" s="49">
        <v>0</v>
      </c>
      <c r="AK46" s="49">
        <v>543</v>
      </c>
      <c r="AL46" s="392"/>
      <c r="AM46" s="49">
        <v>0</v>
      </c>
      <c r="AN46" s="49">
        <v>0</v>
      </c>
      <c r="AO46" s="49">
        <v>0</v>
      </c>
      <c r="AP46" s="49">
        <v>432.8</v>
      </c>
      <c r="AQ46" s="392"/>
      <c r="AR46" s="49">
        <v>0</v>
      </c>
      <c r="AS46" s="49">
        <v>0</v>
      </c>
      <c r="AT46" s="49">
        <v>0</v>
      </c>
      <c r="AU46" s="49">
        <v>66</v>
      </c>
      <c r="AV46" s="392"/>
      <c r="AW46" s="49">
        <v>0</v>
      </c>
      <c r="AX46" s="49">
        <v>0</v>
      </c>
      <c r="AY46" s="49">
        <v>0</v>
      </c>
      <c r="AZ46" s="49">
        <v>168.20000000000002</v>
      </c>
      <c r="BA46" s="392"/>
      <c r="BB46" s="49">
        <v>0</v>
      </c>
      <c r="BC46" s="49">
        <v>0</v>
      </c>
      <c r="BD46" s="49">
        <v>0</v>
      </c>
      <c r="BE46" s="49">
        <v>442.49999999999994</v>
      </c>
      <c r="BF46" s="392"/>
      <c r="BG46" s="49">
        <v>0</v>
      </c>
      <c r="BH46" s="49">
        <v>0</v>
      </c>
      <c r="BI46" s="49">
        <v>0</v>
      </c>
      <c r="BJ46" s="49">
        <v>204.8</v>
      </c>
      <c r="BK46" s="392"/>
      <c r="BL46" s="49">
        <v>0</v>
      </c>
      <c r="BM46" s="49">
        <v>0</v>
      </c>
      <c r="BN46" s="49">
        <v>0</v>
      </c>
      <c r="BO46" s="49">
        <v>439.9</v>
      </c>
      <c r="BP46" s="392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563">
        <v>219.1</v>
      </c>
      <c r="BZ46" s="392"/>
      <c r="CA46" s="49">
        <v>0</v>
      </c>
      <c r="CB46" s="49">
        <v>0</v>
      </c>
      <c r="CC46" s="49">
        <v>0</v>
      </c>
      <c r="CD46" s="563">
        <v>546</v>
      </c>
      <c r="CE46" s="336"/>
      <c r="CF46" s="49">
        <v>0</v>
      </c>
      <c r="CG46" s="49">
        <v>0</v>
      </c>
      <c r="CH46" s="49">
        <v>0</v>
      </c>
      <c r="CI46" s="49">
        <v>0</v>
      </c>
      <c r="CJ46" s="336"/>
      <c r="CK46" s="49">
        <v>0</v>
      </c>
      <c r="CL46" s="49">
        <v>0</v>
      </c>
      <c r="CM46" s="49">
        <v>0</v>
      </c>
      <c r="CN46" s="49">
        <v>0</v>
      </c>
      <c r="CO46" s="392"/>
      <c r="CP46" s="49">
        <v>0</v>
      </c>
      <c r="CQ46" s="49">
        <v>0</v>
      </c>
      <c r="CR46" s="49">
        <v>0</v>
      </c>
      <c r="CS46" s="49">
        <v>0</v>
      </c>
      <c r="CT46" s="336"/>
      <c r="CU46" s="49">
        <v>0</v>
      </c>
      <c r="CV46" s="49">
        <v>0</v>
      </c>
      <c r="CW46" s="49">
        <v>0</v>
      </c>
      <c r="CX46" s="49">
        <v>0</v>
      </c>
      <c r="CY46" s="336"/>
      <c r="CZ46" s="49">
        <v>0</v>
      </c>
      <c r="DA46" s="49">
        <v>0</v>
      </c>
      <c r="DB46" s="49">
        <v>0</v>
      </c>
      <c r="DC46" s="49">
        <v>0</v>
      </c>
      <c r="DD46" s="336"/>
      <c r="DE46" s="49">
        <v>0</v>
      </c>
      <c r="DF46" s="49">
        <v>0</v>
      </c>
      <c r="DG46" s="49">
        <v>0</v>
      </c>
      <c r="DH46" s="49">
        <v>0</v>
      </c>
      <c r="DI46" s="336"/>
      <c r="DJ46" s="327">
        <v>0</v>
      </c>
      <c r="DK46" s="327">
        <v>0</v>
      </c>
      <c r="DL46" s="327">
        <v>0</v>
      </c>
      <c r="DM46" s="49">
        <v>0</v>
      </c>
      <c r="DN46" s="336"/>
      <c r="DO46" s="49">
        <v>0</v>
      </c>
      <c r="DP46" s="49">
        <v>0</v>
      </c>
      <c r="DQ46" s="49">
        <v>0</v>
      </c>
      <c r="DR46" s="49">
        <v>0</v>
      </c>
      <c r="DS46" s="336"/>
      <c r="DT46" s="49">
        <v>0</v>
      </c>
      <c r="DU46" s="49">
        <v>0</v>
      </c>
      <c r="DV46" s="49">
        <v>0</v>
      </c>
      <c r="DW46" s="49">
        <v>0</v>
      </c>
      <c r="DX46" s="336"/>
      <c r="DY46" s="347">
        <v>0</v>
      </c>
      <c r="DZ46" s="347">
        <v>0</v>
      </c>
      <c r="EA46" s="347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49">
        <v>0</v>
      </c>
      <c r="EK46" s="347">
        <v>0</v>
      </c>
      <c r="EL46" s="49">
        <v>0</v>
      </c>
      <c r="EM46" s="336"/>
      <c r="EN46" s="49">
        <v>0</v>
      </c>
      <c r="EO46" s="347">
        <v>0</v>
      </c>
      <c r="EP46" s="347">
        <v>0</v>
      </c>
      <c r="EQ46" s="49">
        <v>0</v>
      </c>
      <c r="ER46" s="336"/>
      <c r="ES46" s="347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49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347">
        <v>0</v>
      </c>
      <c r="FN46" s="347">
        <v>0</v>
      </c>
      <c r="FO46" s="347">
        <v>0</v>
      </c>
      <c r="FP46" s="49">
        <v>0</v>
      </c>
      <c r="FQ46" s="336"/>
      <c r="FR46" s="49">
        <v>0</v>
      </c>
      <c r="FS46" s="49">
        <v>0</v>
      </c>
      <c r="FT46" s="347">
        <v>0</v>
      </c>
      <c r="FU46" s="49">
        <v>0</v>
      </c>
      <c r="FV46" s="336"/>
      <c r="FW46" s="347">
        <v>0</v>
      </c>
      <c r="FX46" s="347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49">
        <v>0</v>
      </c>
      <c r="GH46" s="49">
        <v>0</v>
      </c>
      <c r="GI46" s="49">
        <v>0</v>
      </c>
      <c r="GJ46" s="49">
        <v>0</v>
      </c>
    </row>
    <row r="47" spans="1:192" s="38" customFormat="1" ht="18">
      <c r="A47" s="81" t="s">
        <v>1654</v>
      </c>
      <c r="B47" s="45">
        <f t="shared" si="1"/>
        <v>40346.4375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2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2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2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2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2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2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2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2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2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2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2"/>
      <c r="BG47" s="49">
        <v>91.637500000000273</v>
      </c>
      <c r="BH47" s="49">
        <v>13.2</v>
      </c>
      <c r="BI47" s="49">
        <v>404.25</v>
      </c>
      <c r="BJ47" s="49">
        <v>90</v>
      </c>
      <c r="BK47" s="392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2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563">
        <v>454.8</v>
      </c>
      <c r="BZ47" s="392"/>
      <c r="CA47" s="49">
        <v>146.22499999999991</v>
      </c>
      <c r="CB47" s="49">
        <v>33.000000000000455</v>
      </c>
      <c r="CC47" s="49">
        <v>349.125</v>
      </c>
      <c r="CD47" s="563">
        <v>348.9</v>
      </c>
      <c r="CE47" s="336"/>
      <c r="CF47" s="49">
        <v>87.249999999999545</v>
      </c>
      <c r="CG47" s="49">
        <v>275.39999999999964</v>
      </c>
      <c r="CH47" s="49">
        <v>131.17499999999973</v>
      </c>
      <c r="CI47" s="49">
        <v>211.5</v>
      </c>
      <c r="CJ47" s="336"/>
      <c r="CK47" s="49">
        <v>93.874999999999545</v>
      </c>
      <c r="CL47" s="49">
        <v>259.29999999999836</v>
      </c>
      <c r="CM47" s="49">
        <v>106.875</v>
      </c>
      <c r="CN47" s="49">
        <v>79.5</v>
      </c>
      <c r="CO47" s="392"/>
      <c r="CP47" s="49">
        <v>120.74999999999955</v>
      </c>
      <c r="CQ47" s="49">
        <v>207.67499999999927</v>
      </c>
      <c r="CR47" s="49">
        <v>154.57499999999959</v>
      </c>
      <c r="CS47" s="49">
        <v>209.3</v>
      </c>
      <c r="CT47" s="336"/>
      <c r="CU47" s="49">
        <v>63.974999999999682</v>
      </c>
      <c r="CV47" s="49">
        <v>55.949999999999818</v>
      </c>
      <c r="CW47" s="49">
        <v>140.77499999999918</v>
      </c>
      <c r="CX47" s="49">
        <v>239.80000000000004</v>
      </c>
      <c r="CY47" s="336"/>
      <c r="CZ47" s="49">
        <v>39.125000000000909</v>
      </c>
      <c r="DA47" s="49">
        <v>61.499999999999091</v>
      </c>
      <c r="DB47" s="49">
        <v>23.625</v>
      </c>
      <c r="DC47" s="49">
        <v>80.700000000000017</v>
      </c>
      <c r="DD47" s="336"/>
      <c r="DE47" s="49">
        <v>443.90000000000032</v>
      </c>
      <c r="DF47" s="49">
        <v>644.8000000000003</v>
      </c>
      <c r="DG47" s="49">
        <v>1160.1749999999977</v>
      </c>
      <c r="DH47" s="49">
        <v>1016.5</v>
      </c>
      <c r="DI47" s="336"/>
      <c r="DJ47" s="327">
        <v>41.600000000000819</v>
      </c>
      <c r="DK47" s="327">
        <v>109.44999999999982</v>
      </c>
      <c r="DL47" s="327">
        <v>442.94999999999754</v>
      </c>
      <c r="DM47" s="49">
        <v>608</v>
      </c>
      <c r="DN47" s="336"/>
      <c r="DO47" s="49">
        <v>96.550000000001091</v>
      </c>
      <c r="DP47" s="49">
        <v>21.399999999998727</v>
      </c>
      <c r="DQ47" s="49">
        <v>380.99999999999727</v>
      </c>
      <c r="DR47" s="49">
        <v>85.600000000000009</v>
      </c>
      <c r="DS47" s="336"/>
      <c r="DT47" s="49">
        <v>824.00000000001864</v>
      </c>
      <c r="DU47" s="49">
        <v>1452.1499999999842</v>
      </c>
      <c r="DV47" s="49">
        <v>1625.9250000000011</v>
      </c>
      <c r="DW47" s="49">
        <v>2847.0000000000005</v>
      </c>
      <c r="DX47" s="336"/>
      <c r="DY47" s="347">
        <v>64.974999999999909</v>
      </c>
      <c r="DZ47" s="347">
        <v>50.999999999998181</v>
      </c>
      <c r="EA47" s="347">
        <v>292.05000000000109</v>
      </c>
      <c r="EB47" s="49">
        <v>0</v>
      </c>
      <c r="EC47" s="336"/>
      <c r="ED47" s="347">
        <v>136.15000000000009</v>
      </c>
      <c r="EE47" s="347">
        <v>167.34999999999854</v>
      </c>
      <c r="EF47" s="347">
        <v>269.69999999999891</v>
      </c>
      <c r="EG47" s="49">
        <v>433.5</v>
      </c>
      <c r="EH47" s="336"/>
      <c r="EI47" s="347">
        <v>61.175000000001091</v>
      </c>
      <c r="EJ47" s="49">
        <v>0</v>
      </c>
      <c r="EK47" s="347">
        <v>11.25</v>
      </c>
      <c r="EL47" s="49">
        <v>607.30000000000007</v>
      </c>
      <c r="EM47" s="336"/>
      <c r="EN47" s="49">
        <v>0</v>
      </c>
      <c r="EO47" s="347">
        <v>208.699999999998</v>
      </c>
      <c r="EP47" s="347">
        <v>28.350000000000819</v>
      </c>
      <c r="EQ47" s="49">
        <v>389</v>
      </c>
      <c r="ER47" s="336"/>
      <c r="ES47" s="347">
        <v>605.37499999998909</v>
      </c>
      <c r="ET47" s="347">
        <v>417.14999999999992</v>
      </c>
      <c r="EU47" s="347">
        <v>1541.7749999999951</v>
      </c>
      <c r="EV47" s="49">
        <v>1449.7</v>
      </c>
      <c r="EW47" s="336"/>
      <c r="EX47" s="347">
        <v>73.125000000000909</v>
      </c>
      <c r="EY47" s="347">
        <v>126.34999999999673</v>
      </c>
      <c r="EZ47" s="347">
        <v>52.799999999999727</v>
      </c>
      <c r="FA47" s="49">
        <v>222</v>
      </c>
      <c r="FB47" s="336"/>
      <c r="FC47" s="49">
        <v>0</v>
      </c>
      <c r="FD47" s="347">
        <v>167.92499999999745</v>
      </c>
      <c r="FE47" s="347">
        <v>224.92499999999998</v>
      </c>
      <c r="FF47" s="49">
        <v>244.1</v>
      </c>
      <c r="FG47" s="336"/>
      <c r="FH47" s="49">
        <v>0</v>
      </c>
      <c r="FI47" s="347">
        <v>215.79999999999927</v>
      </c>
      <c r="FJ47" s="347">
        <v>226.049999999997</v>
      </c>
      <c r="FK47" s="49">
        <v>129.30000000000001</v>
      </c>
      <c r="FL47" s="336"/>
      <c r="FM47" s="347">
        <v>137.78750000000036</v>
      </c>
      <c r="FN47" s="347">
        <v>122.65000000000146</v>
      </c>
      <c r="FO47" s="347">
        <v>256.875</v>
      </c>
      <c r="FP47" s="49">
        <v>189.5</v>
      </c>
      <c r="FQ47" s="336"/>
      <c r="FR47" s="49">
        <v>0</v>
      </c>
      <c r="FS47" s="49">
        <v>0</v>
      </c>
      <c r="FT47" s="347">
        <v>28.950000000000273</v>
      </c>
      <c r="FU47" s="49">
        <v>163.29999999999998</v>
      </c>
      <c r="FV47" s="336"/>
      <c r="FW47" s="347">
        <v>323</v>
      </c>
      <c r="FX47" s="347">
        <v>275.95000000000437</v>
      </c>
      <c r="FY47" s="347">
        <v>477.45000000002074</v>
      </c>
      <c r="FZ47" s="49">
        <v>685.6</v>
      </c>
      <c r="GA47" s="336"/>
      <c r="GB47" s="347">
        <v>125.43750000000091</v>
      </c>
      <c r="GC47" s="347">
        <v>116.24999999999636</v>
      </c>
      <c r="GD47" s="347">
        <v>268.125</v>
      </c>
      <c r="GE47" s="49">
        <v>247.5</v>
      </c>
      <c r="GF47" s="336"/>
      <c r="GG47" s="49">
        <v>355.79999999999973</v>
      </c>
      <c r="GH47" s="49">
        <v>0</v>
      </c>
      <c r="GI47" s="49">
        <v>0</v>
      </c>
      <c r="GJ47" s="49">
        <v>872.3</v>
      </c>
    </row>
    <row r="48" spans="1:192" ht="18">
      <c r="A48" s="40" t="s">
        <v>17</v>
      </c>
      <c r="B48" s="45">
        <f t="shared" si="1"/>
        <v>61993.287500000108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2"/>
      <c r="I48" s="49">
        <v>0</v>
      </c>
      <c r="J48" s="49">
        <v>159.94999999999999</v>
      </c>
      <c r="K48" s="49">
        <v>50.850000000000009</v>
      </c>
      <c r="L48" s="49">
        <v>125.3</v>
      </c>
      <c r="M48" s="392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2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2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2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2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2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2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2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2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2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2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2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563">
        <v>723.2</v>
      </c>
      <c r="BZ48" s="392"/>
      <c r="CA48" s="49">
        <v>32.500000000000227</v>
      </c>
      <c r="CB48" s="49">
        <v>166.64999999999964</v>
      </c>
      <c r="CC48" s="49">
        <v>259.20000000000005</v>
      </c>
      <c r="CD48" s="563">
        <v>574.79999999999995</v>
      </c>
      <c r="CE48" s="336"/>
      <c r="CF48" s="49">
        <v>108.17500000000064</v>
      </c>
      <c r="CG48" s="49">
        <v>71.999999999999545</v>
      </c>
      <c r="CH48" s="49">
        <v>355.125</v>
      </c>
      <c r="CI48" s="49">
        <v>243.6</v>
      </c>
      <c r="CJ48" s="336"/>
      <c r="CK48" s="49">
        <v>119.40000000000146</v>
      </c>
      <c r="CL48" s="49">
        <v>166.15000000000055</v>
      </c>
      <c r="CM48" s="49">
        <v>288.67500000000001</v>
      </c>
      <c r="CN48" s="49">
        <v>479.2</v>
      </c>
      <c r="CO48" s="392"/>
      <c r="CP48" s="49">
        <v>142.65000000000055</v>
      </c>
      <c r="CQ48" s="49">
        <v>318.79999999999927</v>
      </c>
      <c r="CR48" s="49">
        <v>323.92499999999836</v>
      </c>
      <c r="CS48" s="49">
        <v>360.1</v>
      </c>
      <c r="CT48" s="336"/>
      <c r="CU48" s="49">
        <v>79.125</v>
      </c>
      <c r="CV48" s="49">
        <v>149.74999999999818</v>
      </c>
      <c r="CW48" s="49">
        <v>484.5</v>
      </c>
      <c r="CX48" s="49">
        <v>831.9</v>
      </c>
      <c r="CY48" s="336"/>
      <c r="CZ48" s="49">
        <v>33.250000000001819</v>
      </c>
      <c r="DA48" s="49">
        <v>0</v>
      </c>
      <c r="DB48" s="49">
        <v>227.02499999999998</v>
      </c>
      <c r="DC48" s="49">
        <v>48</v>
      </c>
      <c r="DD48" s="336"/>
      <c r="DE48" s="49">
        <v>664.5625</v>
      </c>
      <c r="DF48" s="49">
        <v>813.00000000000011</v>
      </c>
      <c r="DG48" s="49">
        <v>1861.7250000000008</v>
      </c>
      <c r="DH48" s="49">
        <v>2722.5000000000005</v>
      </c>
      <c r="DI48" s="336"/>
      <c r="DJ48" s="327">
        <v>96.700000000000273</v>
      </c>
      <c r="DK48" s="327">
        <v>395.29999999999927</v>
      </c>
      <c r="DL48" s="327">
        <v>699.07500000000027</v>
      </c>
      <c r="DM48" s="49">
        <v>916.30000000000007</v>
      </c>
      <c r="DN48" s="336"/>
      <c r="DO48" s="49">
        <v>91.125000000000455</v>
      </c>
      <c r="DP48" s="49">
        <v>590.25000000000091</v>
      </c>
      <c r="DQ48" s="49">
        <v>1025.1000000000008</v>
      </c>
      <c r="DR48" s="49">
        <v>472</v>
      </c>
      <c r="DS48" s="336"/>
      <c r="DT48" s="49">
        <v>827.60000000000809</v>
      </c>
      <c r="DU48" s="49">
        <v>2481.3000000000084</v>
      </c>
      <c r="DV48" s="49">
        <v>2797.3125000000027</v>
      </c>
      <c r="DW48" s="49">
        <v>5254.0000000000009</v>
      </c>
      <c r="DX48" s="336"/>
      <c r="DY48" s="347">
        <v>72.950000000001637</v>
      </c>
      <c r="DZ48" s="347">
        <v>171.40000000000146</v>
      </c>
      <c r="EA48" s="347">
        <v>209.400000000006</v>
      </c>
      <c r="EB48" s="49">
        <v>146.80000000000001</v>
      </c>
      <c r="EC48" s="336"/>
      <c r="ED48" s="347">
        <v>92.700000000000728</v>
      </c>
      <c r="EE48" s="347">
        <v>149.90000000000146</v>
      </c>
      <c r="EF48" s="347">
        <v>303.45000000000437</v>
      </c>
      <c r="EG48" s="49">
        <v>594.69999999999993</v>
      </c>
      <c r="EH48" s="336"/>
      <c r="EI48" s="347">
        <v>130.77500000000055</v>
      </c>
      <c r="EJ48" s="49">
        <v>0</v>
      </c>
      <c r="EK48" s="347">
        <v>239.10000000000218</v>
      </c>
      <c r="EL48" s="49">
        <v>530.99999999999989</v>
      </c>
      <c r="EM48" s="336"/>
      <c r="EN48" s="49">
        <v>0</v>
      </c>
      <c r="EO48" s="347">
        <v>92.750000000001819</v>
      </c>
      <c r="EP48" s="347">
        <v>46.5</v>
      </c>
      <c r="EQ48" s="49">
        <v>438.5</v>
      </c>
      <c r="ER48" s="336"/>
      <c r="ES48" s="347">
        <v>770.67500000006658</v>
      </c>
      <c r="ET48" s="347">
        <v>1441</v>
      </c>
      <c r="EU48" s="347">
        <v>2597.3999999999978</v>
      </c>
      <c r="EV48" s="49">
        <v>1933.2</v>
      </c>
      <c r="EW48" s="336"/>
      <c r="EX48" s="347">
        <v>44.925000000001091</v>
      </c>
      <c r="EY48" s="347">
        <v>78</v>
      </c>
      <c r="EZ48" s="347">
        <v>112.05000000000109</v>
      </c>
      <c r="FA48" s="49">
        <v>350.8</v>
      </c>
      <c r="FB48" s="336"/>
      <c r="FC48" s="49">
        <v>0</v>
      </c>
      <c r="FD48" s="347">
        <v>141.39999999999964</v>
      </c>
      <c r="FE48" s="347">
        <v>359.4</v>
      </c>
      <c r="FF48" s="49">
        <v>414.2</v>
      </c>
      <c r="FG48" s="336"/>
      <c r="FH48" s="49">
        <v>0</v>
      </c>
      <c r="FI48" s="347">
        <v>219.84999999999854</v>
      </c>
      <c r="FJ48" s="347">
        <v>247.68750000000273</v>
      </c>
      <c r="FK48" s="49">
        <v>301.5</v>
      </c>
      <c r="FL48" s="336"/>
      <c r="FM48" s="347">
        <v>133.82500000000255</v>
      </c>
      <c r="FN48" s="347">
        <v>258.69999999999709</v>
      </c>
      <c r="FO48" s="347">
        <v>371.77499999999998</v>
      </c>
      <c r="FP48" s="49">
        <v>411.5</v>
      </c>
      <c r="FQ48" s="336"/>
      <c r="FR48" s="49">
        <v>0</v>
      </c>
      <c r="FS48" s="49">
        <v>0</v>
      </c>
      <c r="FT48" s="347">
        <v>317.70000000000164</v>
      </c>
      <c r="FU48" s="49">
        <v>245.6</v>
      </c>
      <c r="FV48" s="336"/>
      <c r="FW48" s="347">
        <v>282.02500000000327</v>
      </c>
      <c r="FX48" s="347">
        <v>541.49999999999636</v>
      </c>
      <c r="FY48" s="347">
        <v>700.79999999998154</v>
      </c>
      <c r="FZ48" s="49">
        <v>1363.1</v>
      </c>
      <c r="GA48" s="336"/>
      <c r="GB48" s="347">
        <v>78.875000000004547</v>
      </c>
      <c r="GC48" s="347">
        <v>164.00000000000182</v>
      </c>
      <c r="GD48" s="347">
        <v>351.375</v>
      </c>
      <c r="GE48" s="49">
        <v>378</v>
      </c>
      <c r="GF48" s="336"/>
      <c r="GG48" s="49">
        <v>265.35000000000036</v>
      </c>
      <c r="GH48" s="49">
        <v>0</v>
      </c>
      <c r="GI48" s="49">
        <v>0</v>
      </c>
      <c r="GJ48" s="49">
        <v>919.5</v>
      </c>
    </row>
    <row r="49" spans="1:192" ht="18">
      <c r="A49" s="38" t="s">
        <v>3633</v>
      </c>
      <c r="B49" s="45">
        <f t="shared" si="1"/>
        <v>6624.7999999999993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2"/>
      <c r="I49" s="49">
        <v>0</v>
      </c>
      <c r="J49" s="49">
        <v>0</v>
      </c>
      <c r="K49" s="49">
        <v>0</v>
      </c>
      <c r="L49" s="49">
        <v>271</v>
      </c>
      <c r="M49" s="392"/>
      <c r="N49" s="49">
        <v>0</v>
      </c>
      <c r="O49" s="49">
        <v>0</v>
      </c>
      <c r="P49" s="49">
        <v>0</v>
      </c>
      <c r="Q49" s="49">
        <v>748.1</v>
      </c>
      <c r="R49" s="392"/>
      <c r="S49" s="327">
        <v>0</v>
      </c>
      <c r="T49" s="327">
        <v>0</v>
      </c>
      <c r="U49" s="327">
        <v>0</v>
      </c>
      <c r="V49" s="49">
        <v>277.8</v>
      </c>
      <c r="W49" s="392"/>
      <c r="X49" s="49">
        <v>0</v>
      </c>
      <c r="Y49" s="49">
        <v>0</v>
      </c>
      <c r="Z49" s="49">
        <v>0</v>
      </c>
      <c r="AA49" s="49">
        <v>247.4</v>
      </c>
      <c r="AB49" s="392"/>
      <c r="AC49" s="49">
        <v>0</v>
      </c>
      <c r="AD49" s="49">
        <v>0</v>
      </c>
      <c r="AE49" s="49">
        <v>0</v>
      </c>
      <c r="AF49" s="49">
        <v>399</v>
      </c>
      <c r="AG49" s="392"/>
      <c r="AH49" s="49">
        <v>0</v>
      </c>
      <c r="AI49" s="49">
        <v>0</v>
      </c>
      <c r="AJ49" s="49">
        <v>0</v>
      </c>
      <c r="AK49" s="49">
        <v>539.59999999999991</v>
      </c>
      <c r="AL49" s="392"/>
      <c r="AM49" s="49">
        <v>0</v>
      </c>
      <c r="AN49" s="49">
        <v>0</v>
      </c>
      <c r="AO49" s="49">
        <v>0</v>
      </c>
      <c r="AP49" s="49">
        <v>537.09999999999991</v>
      </c>
      <c r="AQ49" s="392"/>
      <c r="AR49" s="49">
        <v>0</v>
      </c>
      <c r="AS49" s="49">
        <v>0</v>
      </c>
      <c r="AT49" s="49">
        <v>0</v>
      </c>
      <c r="AU49" s="49">
        <v>107.8</v>
      </c>
      <c r="AV49" s="392"/>
      <c r="AW49" s="49">
        <v>0</v>
      </c>
      <c r="AX49" s="49">
        <v>0</v>
      </c>
      <c r="AY49" s="49">
        <v>0</v>
      </c>
      <c r="AZ49" s="49">
        <v>608.5</v>
      </c>
      <c r="BA49" s="392"/>
      <c r="BB49" s="49">
        <v>0</v>
      </c>
      <c r="BC49" s="49">
        <v>0</v>
      </c>
      <c r="BD49" s="49">
        <v>0</v>
      </c>
      <c r="BE49" s="49">
        <v>270.5</v>
      </c>
      <c r="BF49" s="392"/>
      <c r="BG49" s="49">
        <v>0</v>
      </c>
      <c r="BH49" s="49">
        <v>0</v>
      </c>
      <c r="BI49" s="49">
        <v>0</v>
      </c>
      <c r="BJ49" s="49">
        <v>256.2</v>
      </c>
      <c r="BK49" s="392"/>
      <c r="BL49" s="49">
        <v>0</v>
      </c>
      <c r="BM49" s="49">
        <v>0</v>
      </c>
      <c r="BN49" s="49">
        <v>0</v>
      </c>
      <c r="BO49" s="49">
        <v>330.79999999999995</v>
      </c>
      <c r="BP49" s="392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563">
        <v>540.4</v>
      </c>
      <c r="BZ49" s="392"/>
      <c r="CA49" s="49">
        <v>0</v>
      </c>
      <c r="CB49" s="49">
        <v>0</v>
      </c>
      <c r="CC49" s="49">
        <v>0</v>
      </c>
      <c r="CD49" s="563">
        <v>517.90000000000009</v>
      </c>
      <c r="CE49" s="336"/>
      <c r="CF49" s="49">
        <v>0</v>
      </c>
      <c r="CG49" s="49">
        <v>0</v>
      </c>
      <c r="CH49" s="49">
        <v>0</v>
      </c>
      <c r="CI49" s="49">
        <v>0</v>
      </c>
      <c r="CJ49" s="336"/>
      <c r="CK49" s="49">
        <v>0</v>
      </c>
      <c r="CL49" s="49">
        <v>0</v>
      </c>
      <c r="CM49" s="49">
        <v>0</v>
      </c>
      <c r="CN49" s="49">
        <v>0</v>
      </c>
      <c r="CO49" s="392"/>
      <c r="CP49" s="49">
        <v>0</v>
      </c>
      <c r="CQ49" s="49">
        <v>0</v>
      </c>
      <c r="CR49" s="49">
        <v>0</v>
      </c>
      <c r="CS49" s="49">
        <v>0</v>
      </c>
      <c r="CT49" s="336"/>
      <c r="CU49" s="49">
        <v>0</v>
      </c>
      <c r="CV49" s="49">
        <v>0</v>
      </c>
      <c r="CW49" s="49">
        <v>0</v>
      </c>
      <c r="CX49" s="49">
        <v>0</v>
      </c>
      <c r="CY49" s="336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49">
        <v>0</v>
      </c>
      <c r="DI49" s="336"/>
      <c r="DJ49" s="327">
        <v>0</v>
      </c>
      <c r="DK49" s="327">
        <v>0</v>
      </c>
      <c r="DL49" s="327">
        <v>0</v>
      </c>
      <c r="DM49" s="49">
        <v>0</v>
      </c>
      <c r="DN49" s="336"/>
      <c r="DO49" s="49">
        <v>0</v>
      </c>
      <c r="DP49" s="49">
        <v>0</v>
      </c>
      <c r="DQ49" s="49">
        <v>0</v>
      </c>
      <c r="DR49" s="49">
        <v>0</v>
      </c>
      <c r="DS49" s="336"/>
      <c r="DT49" s="49">
        <v>0</v>
      </c>
      <c r="DU49" s="49">
        <v>0</v>
      </c>
      <c r="DV49" s="49">
        <v>0</v>
      </c>
      <c r="DW49" s="49">
        <v>0</v>
      </c>
      <c r="DX49" s="336"/>
      <c r="DY49" s="347">
        <v>0</v>
      </c>
      <c r="DZ49" s="347">
        <v>0</v>
      </c>
      <c r="EA49" s="347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49">
        <v>0</v>
      </c>
      <c r="EK49" s="347">
        <v>0</v>
      </c>
      <c r="EL49" s="49">
        <v>0</v>
      </c>
      <c r="EM49" s="336"/>
      <c r="EN49" s="49">
        <v>0</v>
      </c>
      <c r="EO49" s="347">
        <v>0</v>
      </c>
      <c r="EP49" s="347">
        <v>0</v>
      </c>
      <c r="EQ49" s="49">
        <v>0</v>
      </c>
      <c r="ER49" s="336"/>
      <c r="ES49" s="347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49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347">
        <v>0</v>
      </c>
      <c r="FN49" s="347">
        <v>0</v>
      </c>
      <c r="FO49" s="347">
        <v>0</v>
      </c>
      <c r="FP49" s="49">
        <v>0</v>
      </c>
      <c r="FQ49" s="336"/>
      <c r="FR49" s="49">
        <v>0</v>
      </c>
      <c r="FS49" s="49">
        <v>0</v>
      </c>
      <c r="FT49" s="347">
        <v>0</v>
      </c>
      <c r="FU49" s="49">
        <v>0</v>
      </c>
      <c r="FV49" s="336"/>
      <c r="FW49" s="347">
        <v>0</v>
      </c>
      <c r="FX49" s="347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49">
        <v>0</v>
      </c>
      <c r="GH49" s="49">
        <v>0</v>
      </c>
      <c r="GI49" s="49">
        <v>0</v>
      </c>
      <c r="GJ49" s="49">
        <v>0</v>
      </c>
    </row>
    <row r="50" spans="1:192" ht="18">
      <c r="A50" s="39" t="s">
        <v>162</v>
      </c>
      <c r="B50" s="45">
        <f t="shared" si="1"/>
        <v>60129.437499999935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2"/>
      <c r="I50" s="49">
        <v>0</v>
      </c>
      <c r="J50" s="49">
        <v>146.84999999999997</v>
      </c>
      <c r="K50" s="49">
        <v>36</v>
      </c>
      <c r="L50" s="49">
        <v>4.4000000000000004</v>
      </c>
      <c r="M50" s="392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2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2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2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2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2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2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2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2"/>
      <c r="BB50" s="49">
        <v>62.099999999999909</v>
      </c>
      <c r="BC50" s="49">
        <v>238.25</v>
      </c>
      <c r="BD50" s="49">
        <v>378.15</v>
      </c>
      <c r="BE50" s="49">
        <v>276.5</v>
      </c>
      <c r="BF50" s="392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2"/>
      <c r="BL50" s="49">
        <v>40.75</v>
      </c>
      <c r="BM50" s="49">
        <v>120.15</v>
      </c>
      <c r="BN50" s="49">
        <v>172.42500000000001</v>
      </c>
      <c r="BO50" s="49">
        <v>193.9</v>
      </c>
      <c r="BP50" s="392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563">
        <v>576.20000000000016</v>
      </c>
      <c r="BZ50" s="392"/>
      <c r="CA50" s="49">
        <v>52</v>
      </c>
      <c r="CB50" s="49">
        <v>243.14999999999873</v>
      </c>
      <c r="CC50" s="49">
        <v>227.02499999999998</v>
      </c>
      <c r="CD50" s="563">
        <v>451.6</v>
      </c>
      <c r="CE50" s="336"/>
      <c r="CF50" s="49">
        <v>93.5</v>
      </c>
      <c r="CG50" s="49">
        <v>59.900000000000091</v>
      </c>
      <c r="CH50" s="49">
        <v>297.59999999999809</v>
      </c>
      <c r="CI50" s="49">
        <v>528.5</v>
      </c>
      <c r="CJ50" s="336"/>
      <c r="CK50" s="49">
        <v>119.67500000000018</v>
      </c>
      <c r="CL50" s="49">
        <v>147.25000000000091</v>
      </c>
      <c r="CM50" s="49">
        <v>411.82500000000005</v>
      </c>
      <c r="CN50" s="49">
        <v>231</v>
      </c>
      <c r="CO50" s="392"/>
      <c r="CP50" s="49">
        <v>92.375000000000227</v>
      </c>
      <c r="CQ50" s="49">
        <v>226.65000000000055</v>
      </c>
      <c r="CR50" s="49">
        <v>361.94999999999754</v>
      </c>
      <c r="CS50" s="49">
        <v>488.5</v>
      </c>
      <c r="CT50" s="336"/>
      <c r="CU50" s="49">
        <v>35.337500000000091</v>
      </c>
      <c r="CV50" s="49">
        <v>241.45000000000073</v>
      </c>
      <c r="CW50" s="49">
        <v>282.59999999999945</v>
      </c>
      <c r="CX50" s="49">
        <v>865.9</v>
      </c>
      <c r="CY50" s="336"/>
      <c r="CZ50" s="49">
        <v>23.375</v>
      </c>
      <c r="DA50" s="49">
        <v>24.300000000001091</v>
      </c>
      <c r="DB50" s="49">
        <v>105.75</v>
      </c>
      <c r="DC50" s="49">
        <v>89.2</v>
      </c>
      <c r="DD50" s="336"/>
      <c r="DE50" s="49">
        <v>601.25</v>
      </c>
      <c r="DF50" s="49">
        <v>1596.5999999999997</v>
      </c>
      <c r="DG50" s="49">
        <v>1407.7500000000041</v>
      </c>
      <c r="DH50" s="49">
        <v>3165.1</v>
      </c>
      <c r="DI50" s="336"/>
      <c r="DJ50" s="327">
        <v>71.375</v>
      </c>
      <c r="DK50" s="327">
        <v>395.70000000000073</v>
      </c>
      <c r="DL50" s="327">
        <v>747.30000000000518</v>
      </c>
      <c r="DM50" s="49">
        <v>922.40000000000009</v>
      </c>
      <c r="DN50" s="336"/>
      <c r="DO50" s="49">
        <v>128.15000000000055</v>
      </c>
      <c r="DP50" s="49">
        <v>195.95000000000073</v>
      </c>
      <c r="DQ50" s="49">
        <v>759.45000000000709</v>
      </c>
      <c r="DR50" s="49">
        <v>547.70000000000016</v>
      </c>
      <c r="DS50" s="336"/>
      <c r="DT50" s="49">
        <v>556.45000000000846</v>
      </c>
      <c r="DU50" s="49">
        <v>1679.1999999999944</v>
      </c>
      <c r="DV50" s="49">
        <v>3301.3124999999959</v>
      </c>
      <c r="DW50" s="49">
        <v>4814.5</v>
      </c>
      <c r="DX50" s="336"/>
      <c r="DY50" s="347">
        <v>36.199999999999818</v>
      </c>
      <c r="DZ50" s="347">
        <v>89.999999999994543</v>
      </c>
      <c r="EA50" s="347">
        <v>182.77499999999509</v>
      </c>
      <c r="EB50" s="49">
        <v>157.4</v>
      </c>
      <c r="EC50" s="336"/>
      <c r="ED50" s="347">
        <v>67.950000000000273</v>
      </c>
      <c r="EE50" s="347">
        <v>327.29999999999563</v>
      </c>
      <c r="EF50" s="347">
        <v>151.87499999999727</v>
      </c>
      <c r="EG50" s="49">
        <v>575.30000000000007</v>
      </c>
      <c r="EH50" s="336"/>
      <c r="EI50" s="347">
        <v>40.599999999999909</v>
      </c>
      <c r="EJ50" s="49">
        <v>0</v>
      </c>
      <c r="EK50" s="347">
        <v>443.47499999999945</v>
      </c>
      <c r="EL50" s="49">
        <v>403.3</v>
      </c>
      <c r="EM50" s="336"/>
      <c r="EN50" s="49">
        <v>0</v>
      </c>
      <c r="EO50" s="347">
        <v>129.69999999999709</v>
      </c>
      <c r="EP50" s="347">
        <v>142.87499999999727</v>
      </c>
      <c r="EQ50" s="49">
        <v>550.4</v>
      </c>
      <c r="ER50" s="336"/>
      <c r="ES50" s="347">
        <v>698.29999999998199</v>
      </c>
      <c r="ET50" s="347">
        <v>2057.8499999999995</v>
      </c>
      <c r="EU50" s="347">
        <v>2108.1749999999984</v>
      </c>
      <c r="EV50" s="49">
        <v>3002.2000000000003</v>
      </c>
      <c r="EW50" s="336"/>
      <c r="EX50" s="347">
        <v>37.5</v>
      </c>
      <c r="EY50" s="347">
        <v>79.949999999995271</v>
      </c>
      <c r="EZ50" s="347">
        <v>164.70000000000164</v>
      </c>
      <c r="FA50" s="49">
        <v>234</v>
      </c>
      <c r="FB50" s="336"/>
      <c r="FC50" s="49">
        <v>0</v>
      </c>
      <c r="FD50" s="347">
        <v>82.299999999997453</v>
      </c>
      <c r="FE50" s="347">
        <v>300.07499999999999</v>
      </c>
      <c r="FF50" s="49">
        <v>430.5</v>
      </c>
      <c r="FG50" s="336"/>
      <c r="FH50" s="49">
        <v>0</v>
      </c>
      <c r="FI50" s="347">
        <v>214.49999999999636</v>
      </c>
      <c r="FJ50" s="347">
        <v>338.21250000000327</v>
      </c>
      <c r="FK50" s="49">
        <v>249.20000000000002</v>
      </c>
      <c r="FL50" s="336"/>
      <c r="FM50" s="347">
        <v>85.499999999999091</v>
      </c>
      <c r="FN50" s="347">
        <v>154.74999999999818</v>
      </c>
      <c r="FO50" s="347">
        <v>422.40000000000003</v>
      </c>
      <c r="FP50" s="49">
        <v>489.3</v>
      </c>
      <c r="FQ50" s="336"/>
      <c r="FR50" s="49">
        <v>0</v>
      </c>
      <c r="FS50" s="49">
        <v>0</v>
      </c>
      <c r="FT50" s="347">
        <v>362.40000000000327</v>
      </c>
      <c r="FU50" s="49">
        <v>263</v>
      </c>
      <c r="FV50" s="336"/>
      <c r="FW50" s="347">
        <v>178.39999999999964</v>
      </c>
      <c r="FX50" s="347">
        <v>472.75</v>
      </c>
      <c r="FY50" s="347">
        <v>793.42499999997483</v>
      </c>
      <c r="FZ50" s="49">
        <v>1002</v>
      </c>
      <c r="GA50" s="336"/>
      <c r="GB50" s="347">
        <v>81.5</v>
      </c>
      <c r="GC50" s="347">
        <v>139.75000000000182</v>
      </c>
      <c r="GD50" s="347">
        <v>419.625</v>
      </c>
      <c r="GE50" s="49">
        <v>287</v>
      </c>
      <c r="GF50" s="336"/>
      <c r="GG50" s="49">
        <v>307.47499999999945</v>
      </c>
      <c r="GH50" s="49">
        <v>0</v>
      </c>
      <c r="GI50" s="49">
        <v>0</v>
      </c>
      <c r="GJ50" s="49">
        <v>823.3</v>
      </c>
    </row>
    <row r="51" spans="1:192" ht="18">
      <c r="A51" s="40" t="s">
        <v>2201</v>
      </c>
      <c r="B51" s="45">
        <f t="shared" si="1"/>
        <v>39867.499999999993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2"/>
      <c r="I51" s="49">
        <v>0</v>
      </c>
      <c r="J51" s="49">
        <v>83.449999999999989</v>
      </c>
      <c r="K51" s="49">
        <v>95.250000000000043</v>
      </c>
      <c r="L51" s="49">
        <v>494.7</v>
      </c>
      <c r="M51" s="392"/>
      <c r="N51" s="49">
        <v>0</v>
      </c>
      <c r="O51" s="49">
        <v>257.04999999999973</v>
      </c>
      <c r="P51" s="49">
        <v>126</v>
      </c>
      <c r="Q51" s="49">
        <v>571.40000000000009</v>
      </c>
      <c r="R51" s="392"/>
      <c r="S51" s="327">
        <v>0</v>
      </c>
      <c r="T51" s="327">
        <v>230.50000000000011</v>
      </c>
      <c r="U51" s="327">
        <v>177.375</v>
      </c>
      <c r="V51" s="49">
        <v>292</v>
      </c>
      <c r="W51" s="392"/>
      <c r="X51" s="49">
        <v>0</v>
      </c>
      <c r="Y51" s="49">
        <v>118.09999999999968</v>
      </c>
      <c r="Z51" s="49">
        <v>284.32499999999999</v>
      </c>
      <c r="AA51" s="49">
        <v>268.5</v>
      </c>
      <c r="AB51" s="392"/>
      <c r="AC51" s="49">
        <v>0</v>
      </c>
      <c r="AD51" s="49">
        <v>343.44999999999982</v>
      </c>
      <c r="AE51" s="49">
        <v>592.80000000000007</v>
      </c>
      <c r="AF51" s="49">
        <v>475</v>
      </c>
      <c r="AG51" s="392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2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2"/>
      <c r="AR51" s="49">
        <v>0</v>
      </c>
      <c r="AS51" s="49">
        <v>167.4</v>
      </c>
      <c r="AT51" s="49">
        <v>163.57499999999999</v>
      </c>
      <c r="AU51" s="49">
        <v>169.5</v>
      </c>
      <c r="AV51" s="392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2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2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2"/>
      <c r="BL51" s="49">
        <v>0</v>
      </c>
      <c r="BM51" s="49">
        <v>127.9</v>
      </c>
      <c r="BN51" s="49">
        <v>201.60000000000002</v>
      </c>
      <c r="BO51" s="49">
        <v>371.7</v>
      </c>
      <c r="BP51" s="392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563">
        <v>15.3</v>
      </c>
      <c r="BZ51" s="392"/>
      <c r="CA51" s="49">
        <v>0</v>
      </c>
      <c r="CB51" s="49">
        <v>269.05000000000155</v>
      </c>
      <c r="CC51" s="49">
        <v>335.17499999999995</v>
      </c>
      <c r="CD51" s="563">
        <v>538</v>
      </c>
      <c r="CE51" s="336"/>
      <c r="CF51" s="49">
        <v>0</v>
      </c>
      <c r="CG51" s="49">
        <v>0</v>
      </c>
      <c r="CH51" s="49">
        <v>284.10000000000218</v>
      </c>
      <c r="CI51" s="49">
        <v>162</v>
      </c>
      <c r="CJ51" s="336"/>
      <c r="CK51" s="49">
        <v>0</v>
      </c>
      <c r="CL51" s="49">
        <v>0</v>
      </c>
      <c r="CM51" s="49">
        <v>186.67500000000001</v>
      </c>
      <c r="CN51" s="49">
        <v>120</v>
      </c>
      <c r="CO51" s="392"/>
      <c r="CP51" s="49">
        <v>0</v>
      </c>
      <c r="CQ51" s="49">
        <v>0</v>
      </c>
      <c r="CR51" s="49">
        <v>223.50000000000409</v>
      </c>
      <c r="CS51" s="49">
        <v>408.5</v>
      </c>
      <c r="CT51" s="336"/>
      <c r="CU51" s="49">
        <v>0</v>
      </c>
      <c r="CV51" s="49">
        <v>0</v>
      </c>
      <c r="CW51" s="49">
        <v>253.87500000000273</v>
      </c>
      <c r="CX51" s="49">
        <v>311.3</v>
      </c>
      <c r="CY51" s="336"/>
      <c r="CZ51" s="49">
        <v>0</v>
      </c>
      <c r="DA51" s="49">
        <v>0</v>
      </c>
      <c r="DB51" s="49">
        <v>284.39999999999998</v>
      </c>
      <c r="DC51" s="49">
        <v>88</v>
      </c>
      <c r="DD51" s="336"/>
      <c r="DE51" s="49">
        <v>0</v>
      </c>
      <c r="DF51" s="49">
        <v>0</v>
      </c>
      <c r="DG51" s="49">
        <v>493.57500000000164</v>
      </c>
      <c r="DH51" s="49">
        <v>3219.9999999999995</v>
      </c>
      <c r="DI51" s="336"/>
      <c r="DJ51" s="327">
        <v>0</v>
      </c>
      <c r="DK51" s="327">
        <v>0</v>
      </c>
      <c r="DL51" s="327">
        <v>457.57500000000027</v>
      </c>
      <c r="DM51" s="49">
        <v>780.2</v>
      </c>
      <c r="DN51" s="336"/>
      <c r="DO51" s="49">
        <v>0</v>
      </c>
      <c r="DP51" s="49">
        <v>0</v>
      </c>
      <c r="DQ51" s="49">
        <v>290.47499999999945</v>
      </c>
      <c r="DR51" s="49">
        <v>151.5</v>
      </c>
      <c r="DS51" s="336"/>
      <c r="DT51" s="49">
        <v>0</v>
      </c>
      <c r="DU51" s="49">
        <v>0</v>
      </c>
      <c r="DV51" s="49">
        <v>2808.7124999999978</v>
      </c>
      <c r="DW51" s="49">
        <v>4300.2</v>
      </c>
      <c r="DX51" s="336"/>
      <c r="DY51" s="347">
        <v>0</v>
      </c>
      <c r="DZ51" s="347">
        <v>0</v>
      </c>
      <c r="EA51" s="347">
        <v>199.27499999999782</v>
      </c>
      <c r="EB51" s="49">
        <v>203.4</v>
      </c>
      <c r="EC51" s="336"/>
      <c r="ED51" s="347">
        <v>0</v>
      </c>
      <c r="EE51" s="347">
        <v>0</v>
      </c>
      <c r="EF51" s="347">
        <v>32.175000000001091</v>
      </c>
      <c r="EG51" s="49">
        <v>383.3</v>
      </c>
      <c r="EH51" s="336"/>
      <c r="EI51" s="347">
        <v>0</v>
      </c>
      <c r="EJ51" s="49">
        <v>0</v>
      </c>
      <c r="EK51" s="347">
        <v>363.15000000000327</v>
      </c>
      <c r="EL51" s="49">
        <v>574.9</v>
      </c>
      <c r="EM51" s="336"/>
      <c r="EN51" s="49">
        <v>0</v>
      </c>
      <c r="EO51" s="347">
        <v>0</v>
      </c>
      <c r="EP51" s="347">
        <v>93.525000000000546</v>
      </c>
      <c r="EQ51" s="49">
        <v>408</v>
      </c>
      <c r="ER51" s="336"/>
      <c r="ES51" s="347">
        <v>0</v>
      </c>
      <c r="ET51" s="347">
        <v>0</v>
      </c>
      <c r="EU51" s="347">
        <v>1654.4250000000038</v>
      </c>
      <c r="EV51" s="49">
        <v>1819.1</v>
      </c>
      <c r="EW51" s="336"/>
      <c r="EX51" s="347">
        <v>0</v>
      </c>
      <c r="EY51" s="347">
        <v>0</v>
      </c>
      <c r="EZ51" s="347">
        <v>80.55000000000382</v>
      </c>
      <c r="FA51" s="49">
        <v>159</v>
      </c>
      <c r="FB51" s="336"/>
      <c r="FC51" s="49">
        <v>0</v>
      </c>
      <c r="FD51" s="347">
        <v>0</v>
      </c>
      <c r="FE51" s="347">
        <v>189.3</v>
      </c>
      <c r="FF51" s="49">
        <v>174.4</v>
      </c>
      <c r="FG51" s="336"/>
      <c r="FH51" s="49">
        <v>0</v>
      </c>
      <c r="FI51" s="347">
        <v>0</v>
      </c>
      <c r="FJ51" s="347">
        <v>187.95000000000437</v>
      </c>
      <c r="FK51" s="49">
        <v>252.3</v>
      </c>
      <c r="FL51" s="336"/>
      <c r="FM51" s="347">
        <v>0</v>
      </c>
      <c r="FN51" s="347">
        <v>0</v>
      </c>
      <c r="FO51" s="347">
        <v>369.375</v>
      </c>
      <c r="FP51" s="49">
        <v>408</v>
      </c>
      <c r="FQ51" s="336"/>
      <c r="FR51" s="49">
        <v>0</v>
      </c>
      <c r="FS51" s="49">
        <v>0</v>
      </c>
      <c r="FT51" s="347">
        <v>172.87500000000546</v>
      </c>
      <c r="FU51" s="49">
        <v>175.5</v>
      </c>
      <c r="FV51" s="336"/>
      <c r="FW51" s="347">
        <v>0</v>
      </c>
      <c r="FX51" s="347">
        <v>0</v>
      </c>
      <c r="FY51" s="347">
        <v>762.7124999999503</v>
      </c>
      <c r="FZ51" s="49">
        <v>998.2</v>
      </c>
      <c r="GA51" s="336"/>
      <c r="GB51" s="347">
        <v>0</v>
      </c>
      <c r="GC51" s="347">
        <v>0</v>
      </c>
      <c r="GD51" s="347">
        <v>236.25</v>
      </c>
      <c r="GE51" s="49">
        <v>337.5</v>
      </c>
      <c r="GF51" s="336"/>
      <c r="GG51" s="49">
        <v>0</v>
      </c>
      <c r="GH51" s="49">
        <v>0</v>
      </c>
      <c r="GI51" s="49">
        <v>0</v>
      </c>
      <c r="GJ51" s="49">
        <v>930.80000000000007</v>
      </c>
    </row>
    <row r="52" spans="1:192" ht="18">
      <c r="A52" s="38" t="s">
        <v>3634</v>
      </c>
      <c r="B52" s="45">
        <f t="shared" si="1"/>
        <v>6864.6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2"/>
      <c r="I52" s="49">
        <v>0</v>
      </c>
      <c r="J52" s="49">
        <v>0</v>
      </c>
      <c r="K52" s="49">
        <v>0</v>
      </c>
      <c r="L52" s="49">
        <v>225.4</v>
      </c>
      <c r="M52" s="392"/>
      <c r="N52" s="49">
        <v>0</v>
      </c>
      <c r="O52" s="49">
        <v>0</v>
      </c>
      <c r="P52" s="49">
        <v>0</v>
      </c>
      <c r="Q52" s="49">
        <v>362.40000000000003</v>
      </c>
      <c r="R52" s="392"/>
      <c r="S52" s="327">
        <v>0</v>
      </c>
      <c r="T52" s="327">
        <v>0</v>
      </c>
      <c r="U52" s="327">
        <v>0</v>
      </c>
      <c r="V52" s="49">
        <v>536.29999999999995</v>
      </c>
      <c r="W52" s="392"/>
      <c r="X52" s="49">
        <v>0</v>
      </c>
      <c r="Y52" s="49">
        <v>0</v>
      </c>
      <c r="Z52" s="49">
        <v>0</v>
      </c>
      <c r="AA52" s="49">
        <v>358</v>
      </c>
      <c r="AB52" s="392"/>
      <c r="AC52" s="49">
        <v>0</v>
      </c>
      <c r="AD52" s="49">
        <v>0</v>
      </c>
      <c r="AE52" s="49">
        <v>0</v>
      </c>
      <c r="AF52" s="49">
        <v>512.4</v>
      </c>
      <c r="AG52" s="392"/>
      <c r="AH52" s="49">
        <v>0</v>
      </c>
      <c r="AI52" s="49">
        <v>0</v>
      </c>
      <c r="AJ52" s="49">
        <v>0</v>
      </c>
      <c r="AK52" s="49">
        <v>508.30000000000007</v>
      </c>
      <c r="AL52" s="392"/>
      <c r="AM52" s="49">
        <v>0</v>
      </c>
      <c r="AN52" s="49">
        <v>0</v>
      </c>
      <c r="AO52" s="49">
        <v>0</v>
      </c>
      <c r="AP52" s="49">
        <v>757.4</v>
      </c>
      <c r="AQ52" s="392"/>
      <c r="AR52" s="49">
        <v>0</v>
      </c>
      <c r="AS52" s="49">
        <v>0</v>
      </c>
      <c r="AT52" s="49">
        <v>0</v>
      </c>
      <c r="AU52" s="49">
        <v>205</v>
      </c>
      <c r="AV52" s="392"/>
      <c r="AW52" s="49">
        <v>0</v>
      </c>
      <c r="AX52" s="49">
        <v>0</v>
      </c>
      <c r="AY52" s="49">
        <v>0</v>
      </c>
      <c r="AZ52" s="49">
        <v>354.8</v>
      </c>
      <c r="BA52" s="392"/>
      <c r="BB52" s="49">
        <v>0</v>
      </c>
      <c r="BC52" s="49">
        <v>0</v>
      </c>
      <c r="BD52" s="49">
        <v>0</v>
      </c>
      <c r="BE52" s="49">
        <v>462.5</v>
      </c>
      <c r="BF52" s="392"/>
      <c r="BG52" s="49">
        <v>0</v>
      </c>
      <c r="BH52" s="49">
        <v>0</v>
      </c>
      <c r="BI52" s="49">
        <v>0</v>
      </c>
      <c r="BJ52" s="49">
        <v>531.5</v>
      </c>
      <c r="BK52" s="392"/>
      <c r="BL52" s="49">
        <v>0</v>
      </c>
      <c r="BM52" s="49">
        <v>0</v>
      </c>
      <c r="BN52" s="49">
        <v>0</v>
      </c>
      <c r="BO52" s="49">
        <v>324</v>
      </c>
      <c r="BP52" s="392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563">
        <v>170.20000000000002</v>
      </c>
      <c r="BZ52" s="392"/>
      <c r="CA52" s="49">
        <v>0</v>
      </c>
      <c r="CB52" s="49">
        <v>0</v>
      </c>
      <c r="CC52" s="49">
        <v>0</v>
      </c>
      <c r="CD52" s="563">
        <v>679.59999999999991</v>
      </c>
      <c r="CE52" s="336"/>
      <c r="CF52" s="49">
        <v>0</v>
      </c>
      <c r="CG52" s="49">
        <v>0</v>
      </c>
      <c r="CH52" s="49">
        <v>0</v>
      </c>
      <c r="CI52" s="49">
        <v>0</v>
      </c>
      <c r="CJ52" s="336"/>
      <c r="CK52" s="49">
        <v>0</v>
      </c>
      <c r="CL52" s="49">
        <v>0</v>
      </c>
      <c r="CM52" s="49">
        <v>0</v>
      </c>
      <c r="CN52" s="49">
        <v>0</v>
      </c>
      <c r="CO52" s="392"/>
      <c r="CP52" s="49">
        <v>0</v>
      </c>
      <c r="CQ52" s="49">
        <v>0</v>
      </c>
      <c r="CR52" s="49">
        <v>0</v>
      </c>
      <c r="CS52" s="49">
        <v>0</v>
      </c>
      <c r="CT52" s="336"/>
      <c r="CU52" s="49">
        <v>0</v>
      </c>
      <c r="CV52" s="49">
        <v>0</v>
      </c>
      <c r="CW52" s="49">
        <v>0</v>
      </c>
      <c r="CX52" s="49">
        <v>0</v>
      </c>
      <c r="CY52" s="336"/>
      <c r="CZ52" s="49">
        <v>0</v>
      </c>
      <c r="DA52" s="49">
        <v>0</v>
      </c>
      <c r="DB52" s="49">
        <v>0</v>
      </c>
      <c r="DC52" s="49">
        <v>0</v>
      </c>
      <c r="DD52" s="336"/>
      <c r="DE52" s="49">
        <v>0</v>
      </c>
      <c r="DF52" s="49">
        <v>0</v>
      </c>
      <c r="DG52" s="49">
        <v>0</v>
      </c>
      <c r="DH52" s="49">
        <v>0</v>
      </c>
      <c r="DI52" s="336"/>
      <c r="DJ52" s="327">
        <v>0</v>
      </c>
      <c r="DK52" s="327">
        <v>0</v>
      </c>
      <c r="DL52" s="327">
        <v>0</v>
      </c>
      <c r="DM52" s="49">
        <v>0</v>
      </c>
      <c r="DN52" s="336"/>
      <c r="DO52" s="49">
        <v>0</v>
      </c>
      <c r="DP52" s="49">
        <v>0</v>
      </c>
      <c r="DQ52" s="49">
        <v>0</v>
      </c>
      <c r="DR52" s="49">
        <v>0</v>
      </c>
      <c r="DS52" s="336"/>
      <c r="DT52" s="49">
        <v>0</v>
      </c>
      <c r="DU52" s="49">
        <v>0</v>
      </c>
      <c r="DV52" s="49">
        <v>0</v>
      </c>
      <c r="DW52" s="49">
        <v>0</v>
      </c>
      <c r="DX52" s="336"/>
      <c r="DY52" s="347">
        <v>0</v>
      </c>
      <c r="DZ52" s="347">
        <v>0</v>
      </c>
      <c r="EA52" s="347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49">
        <v>0</v>
      </c>
      <c r="EK52" s="347">
        <v>0</v>
      </c>
      <c r="EL52" s="49">
        <v>0</v>
      </c>
      <c r="EM52" s="336"/>
      <c r="EN52" s="49">
        <v>0</v>
      </c>
      <c r="EO52" s="347">
        <v>0</v>
      </c>
      <c r="EP52" s="347">
        <v>0</v>
      </c>
      <c r="EQ52" s="49">
        <v>0</v>
      </c>
      <c r="ER52" s="336"/>
      <c r="ES52" s="347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49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347">
        <v>0</v>
      </c>
      <c r="FN52" s="347">
        <v>0</v>
      </c>
      <c r="FO52" s="347">
        <v>0</v>
      </c>
      <c r="FP52" s="49">
        <v>0</v>
      </c>
      <c r="FQ52" s="336"/>
      <c r="FR52" s="49">
        <v>0</v>
      </c>
      <c r="FS52" s="49">
        <v>0</v>
      </c>
      <c r="FT52" s="347">
        <v>0</v>
      </c>
      <c r="FU52" s="49">
        <v>0</v>
      </c>
      <c r="FV52" s="336"/>
      <c r="FW52" s="347">
        <v>0</v>
      </c>
      <c r="FX52" s="347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49">
        <v>0</v>
      </c>
      <c r="GH52" s="49">
        <v>0</v>
      </c>
      <c r="GI52" s="49">
        <v>0</v>
      </c>
      <c r="GJ52" s="49">
        <v>0</v>
      </c>
    </row>
    <row r="53" spans="1:192" ht="18">
      <c r="A53" s="39" t="s">
        <v>2720</v>
      </c>
      <c r="B53" s="45">
        <f t="shared" si="1"/>
        <v>30922.500000000004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2"/>
      <c r="I53" s="49">
        <v>0</v>
      </c>
      <c r="J53" s="49">
        <v>0</v>
      </c>
      <c r="K53" s="49">
        <v>23.174999999999983</v>
      </c>
      <c r="L53" s="49">
        <v>241.3</v>
      </c>
      <c r="M53" s="392"/>
      <c r="N53" s="49">
        <v>0</v>
      </c>
      <c r="O53" s="49">
        <v>0</v>
      </c>
      <c r="P53" s="49">
        <v>175.5</v>
      </c>
      <c r="Q53" s="49">
        <v>908.8</v>
      </c>
      <c r="R53" s="392"/>
      <c r="S53" s="327">
        <v>0</v>
      </c>
      <c r="T53" s="327">
        <v>0</v>
      </c>
      <c r="U53" s="327">
        <v>145.5</v>
      </c>
      <c r="V53" s="49">
        <v>275</v>
      </c>
      <c r="W53" s="392"/>
      <c r="X53" s="49">
        <v>0</v>
      </c>
      <c r="Y53" s="49">
        <v>0</v>
      </c>
      <c r="Z53" s="49">
        <v>351.52500000000003</v>
      </c>
      <c r="AA53" s="49">
        <v>396.3</v>
      </c>
      <c r="AB53" s="392"/>
      <c r="AC53" s="49">
        <v>0</v>
      </c>
      <c r="AD53" s="49">
        <v>0</v>
      </c>
      <c r="AE53" s="49">
        <v>438.67499999999995</v>
      </c>
      <c r="AF53" s="49">
        <v>417.40000000000003</v>
      </c>
      <c r="AG53" s="392"/>
      <c r="AH53" s="49">
        <v>0</v>
      </c>
      <c r="AI53" s="49">
        <v>0</v>
      </c>
      <c r="AJ53" s="49">
        <v>510.67499999999995</v>
      </c>
      <c r="AK53" s="49">
        <v>915.5</v>
      </c>
      <c r="AL53" s="392"/>
      <c r="AM53" s="49">
        <v>0</v>
      </c>
      <c r="AN53" s="49">
        <v>0</v>
      </c>
      <c r="AO53" s="49">
        <v>304.38750000000005</v>
      </c>
      <c r="AP53" s="49">
        <v>306.29999999999995</v>
      </c>
      <c r="AQ53" s="392"/>
      <c r="AR53" s="49">
        <v>0</v>
      </c>
      <c r="AS53" s="49">
        <v>0</v>
      </c>
      <c r="AT53" s="49">
        <v>270.52499999999998</v>
      </c>
      <c r="AU53" s="49">
        <v>165.5</v>
      </c>
      <c r="AV53" s="392"/>
      <c r="AW53" s="49">
        <v>0</v>
      </c>
      <c r="AX53" s="49">
        <v>0</v>
      </c>
      <c r="AY53" s="49">
        <v>731.96250000000009</v>
      </c>
      <c r="AZ53" s="49">
        <v>1011</v>
      </c>
      <c r="BA53" s="392"/>
      <c r="BB53" s="49">
        <v>0</v>
      </c>
      <c r="BC53" s="49">
        <v>0</v>
      </c>
      <c r="BD53" s="49">
        <v>231.14999999999998</v>
      </c>
      <c r="BE53" s="49">
        <v>138.6</v>
      </c>
      <c r="BF53" s="392"/>
      <c r="BG53" s="49">
        <v>0</v>
      </c>
      <c r="BH53" s="49">
        <v>0</v>
      </c>
      <c r="BI53" s="49">
        <v>277.875</v>
      </c>
      <c r="BJ53" s="49">
        <v>226.4</v>
      </c>
      <c r="BK53" s="392"/>
      <c r="BL53" s="49">
        <v>0</v>
      </c>
      <c r="BM53" s="49">
        <v>0</v>
      </c>
      <c r="BN53" s="49">
        <v>187.875</v>
      </c>
      <c r="BO53" s="49">
        <v>238</v>
      </c>
      <c r="BP53" s="392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563">
        <v>536.9</v>
      </c>
      <c r="BZ53" s="392"/>
      <c r="CA53" s="49">
        <v>0</v>
      </c>
      <c r="CB53" s="49">
        <v>0</v>
      </c>
      <c r="CC53" s="49">
        <v>138.67500000000001</v>
      </c>
      <c r="CD53" s="563">
        <v>558.1</v>
      </c>
      <c r="CE53" s="336"/>
      <c r="CF53" s="49">
        <v>0</v>
      </c>
      <c r="CG53" s="49">
        <v>0</v>
      </c>
      <c r="CH53" s="49">
        <v>0</v>
      </c>
      <c r="CI53" s="49">
        <v>171.4</v>
      </c>
      <c r="CJ53" s="336"/>
      <c r="CK53" s="49">
        <v>0</v>
      </c>
      <c r="CL53" s="49">
        <v>0</v>
      </c>
      <c r="CM53" s="49">
        <v>0</v>
      </c>
      <c r="CN53" s="49">
        <v>180.79999999999998</v>
      </c>
      <c r="CO53" s="392"/>
      <c r="CP53" s="49">
        <v>0</v>
      </c>
      <c r="CQ53" s="49">
        <v>0</v>
      </c>
      <c r="CR53" s="49">
        <v>0</v>
      </c>
      <c r="CS53" s="49">
        <v>490.2</v>
      </c>
      <c r="CT53" s="336"/>
      <c r="CU53" s="49">
        <v>0</v>
      </c>
      <c r="CV53" s="49">
        <v>0</v>
      </c>
      <c r="CW53" s="49">
        <v>0</v>
      </c>
      <c r="CX53" s="49">
        <v>752.29999999999984</v>
      </c>
      <c r="CY53" s="336"/>
      <c r="CZ53" s="49">
        <v>0</v>
      </c>
      <c r="DA53" s="49">
        <v>0</v>
      </c>
      <c r="DB53" s="49">
        <v>0</v>
      </c>
      <c r="DC53" s="49">
        <v>219.6</v>
      </c>
      <c r="DD53" s="336"/>
      <c r="DE53" s="49">
        <v>0</v>
      </c>
      <c r="DF53" s="49">
        <v>0</v>
      </c>
      <c r="DG53" s="49">
        <v>0</v>
      </c>
      <c r="DH53" s="49">
        <v>3601.2000000000003</v>
      </c>
      <c r="DI53" s="336"/>
      <c r="DJ53" s="327">
        <v>0</v>
      </c>
      <c r="DK53" s="327">
        <v>0</v>
      </c>
      <c r="DL53" s="327">
        <v>0</v>
      </c>
      <c r="DM53" s="49">
        <v>794.49999999999989</v>
      </c>
      <c r="DN53" s="336"/>
      <c r="DO53" s="49">
        <v>0</v>
      </c>
      <c r="DP53" s="49">
        <v>0</v>
      </c>
      <c r="DQ53" s="49">
        <v>0</v>
      </c>
      <c r="DR53" s="49">
        <v>464.6</v>
      </c>
      <c r="DS53" s="336"/>
      <c r="DT53" s="49">
        <v>0</v>
      </c>
      <c r="DU53" s="49">
        <v>0</v>
      </c>
      <c r="DV53" s="49">
        <v>0</v>
      </c>
      <c r="DW53" s="49">
        <v>4946.449999999998</v>
      </c>
      <c r="DX53" s="336"/>
      <c r="DY53" s="347">
        <v>0</v>
      </c>
      <c r="DZ53" s="347">
        <v>0</v>
      </c>
      <c r="EA53" s="347">
        <v>0</v>
      </c>
      <c r="EB53" s="49">
        <v>33.4</v>
      </c>
      <c r="EC53" s="336"/>
      <c r="ED53" s="347">
        <v>0</v>
      </c>
      <c r="EE53" s="347">
        <v>0</v>
      </c>
      <c r="EF53" s="347">
        <v>0</v>
      </c>
      <c r="EG53" s="49">
        <v>372.90000000000003</v>
      </c>
      <c r="EH53" s="336"/>
      <c r="EI53" s="347">
        <v>0</v>
      </c>
      <c r="EJ53" s="49">
        <v>0</v>
      </c>
      <c r="EK53" s="347">
        <v>0</v>
      </c>
      <c r="EL53" s="49">
        <v>305.89999999999998</v>
      </c>
      <c r="EM53" s="336"/>
      <c r="EN53" s="49">
        <v>0</v>
      </c>
      <c r="EO53" s="347">
        <v>0</v>
      </c>
      <c r="EP53" s="347">
        <v>0</v>
      </c>
      <c r="EQ53" s="49">
        <v>336</v>
      </c>
      <c r="ER53" s="336"/>
      <c r="ES53" s="347">
        <v>0</v>
      </c>
      <c r="ET53" s="347">
        <v>0</v>
      </c>
      <c r="EU53" s="347">
        <v>0</v>
      </c>
      <c r="EV53" s="49">
        <v>2897.7000000000003</v>
      </c>
      <c r="EW53" s="336"/>
      <c r="EX53" s="347">
        <v>0</v>
      </c>
      <c r="EY53" s="347">
        <v>0</v>
      </c>
      <c r="EZ53" s="347">
        <v>0</v>
      </c>
      <c r="FA53" s="49">
        <v>186.9</v>
      </c>
      <c r="FB53" s="336"/>
      <c r="FC53" s="49">
        <v>0</v>
      </c>
      <c r="FD53" s="347">
        <v>0</v>
      </c>
      <c r="FE53" s="347">
        <v>0</v>
      </c>
      <c r="FF53" s="49">
        <v>233</v>
      </c>
      <c r="FG53" s="336"/>
      <c r="FH53" s="49">
        <v>0</v>
      </c>
      <c r="FI53" s="347">
        <v>0</v>
      </c>
      <c r="FJ53" s="347">
        <v>0</v>
      </c>
      <c r="FK53" s="49">
        <v>405.80000000000007</v>
      </c>
      <c r="FL53" s="336"/>
      <c r="FM53" s="347">
        <v>0</v>
      </c>
      <c r="FN53" s="347">
        <v>0</v>
      </c>
      <c r="FO53" s="347">
        <v>0</v>
      </c>
      <c r="FP53" s="49">
        <v>460.2</v>
      </c>
      <c r="FQ53" s="336"/>
      <c r="FR53" s="49">
        <v>0</v>
      </c>
      <c r="FS53" s="49">
        <v>0</v>
      </c>
      <c r="FT53" s="347">
        <v>0</v>
      </c>
      <c r="FU53" s="49">
        <v>284.90000000000003</v>
      </c>
      <c r="FV53" s="336"/>
      <c r="FW53" s="347">
        <v>0</v>
      </c>
      <c r="FX53" s="347">
        <v>0</v>
      </c>
      <c r="FY53" s="347">
        <v>0</v>
      </c>
      <c r="FZ53" s="49">
        <v>1094.2</v>
      </c>
      <c r="GA53" s="336"/>
      <c r="GB53" s="347">
        <v>0</v>
      </c>
      <c r="GC53" s="347">
        <v>0</v>
      </c>
      <c r="GD53" s="347">
        <v>0</v>
      </c>
      <c r="GE53" s="49">
        <v>264</v>
      </c>
      <c r="GF53" s="336"/>
      <c r="GG53" s="49">
        <v>0</v>
      </c>
      <c r="GH53" s="49">
        <v>0</v>
      </c>
      <c r="GI53" s="49">
        <v>0</v>
      </c>
      <c r="GJ53" s="49">
        <v>895</v>
      </c>
    </row>
    <row r="54" spans="1:192" s="38" customFormat="1" ht="18">
      <c r="A54" s="40" t="s">
        <v>2220</v>
      </c>
      <c r="B54" s="45">
        <f t="shared" si="1"/>
        <v>42981.300000000025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2"/>
      <c r="I54" s="49">
        <v>0</v>
      </c>
      <c r="J54" s="49">
        <v>19.400000000000034</v>
      </c>
      <c r="K54" s="49">
        <v>58.800000000000004</v>
      </c>
      <c r="L54" s="49">
        <v>205</v>
      </c>
      <c r="M54" s="392"/>
      <c r="N54" s="49">
        <v>0</v>
      </c>
      <c r="O54" s="49">
        <v>305.90000000000009</v>
      </c>
      <c r="P54" s="49">
        <v>285.89999999999998</v>
      </c>
      <c r="Q54" s="49">
        <v>350.9</v>
      </c>
      <c r="R54" s="392"/>
      <c r="S54" s="327">
        <v>0</v>
      </c>
      <c r="T54" s="327">
        <v>109.8499999999998</v>
      </c>
      <c r="U54" s="327">
        <v>213.89999999999998</v>
      </c>
      <c r="V54" s="49">
        <v>263</v>
      </c>
      <c r="W54" s="392"/>
      <c r="X54" s="49">
        <v>0</v>
      </c>
      <c r="Y54" s="49">
        <v>143.25000000000023</v>
      </c>
      <c r="Z54" s="49">
        <v>321.97500000000002</v>
      </c>
      <c r="AA54" s="49">
        <v>429</v>
      </c>
      <c r="AB54" s="392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2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2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2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2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2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2"/>
      <c r="BG54" s="49">
        <v>0</v>
      </c>
      <c r="BH54" s="49">
        <v>133</v>
      </c>
      <c r="BI54" s="49">
        <v>348.29999999999995</v>
      </c>
      <c r="BJ54" s="49">
        <v>212.5</v>
      </c>
      <c r="BK54" s="392"/>
      <c r="BL54" s="49">
        <v>0</v>
      </c>
      <c r="BM54" s="49">
        <v>94.4</v>
      </c>
      <c r="BN54" s="49">
        <v>225.97500000000002</v>
      </c>
      <c r="BO54" s="49">
        <v>414.6</v>
      </c>
      <c r="BP54" s="392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563">
        <v>312.8</v>
      </c>
      <c r="BZ54" s="392"/>
      <c r="CA54" s="49">
        <v>0</v>
      </c>
      <c r="CB54" s="49">
        <v>202.37500000000091</v>
      </c>
      <c r="CC54" s="49">
        <v>217.5</v>
      </c>
      <c r="CD54" s="563">
        <v>645.20000000000005</v>
      </c>
      <c r="CE54" s="336"/>
      <c r="CF54" s="49">
        <v>0</v>
      </c>
      <c r="CG54" s="49">
        <v>0</v>
      </c>
      <c r="CH54" s="49">
        <v>234.60000000000082</v>
      </c>
      <c r="CI54" s="49">
        <v>142.19999999999999</v>
      </c>
      <c r="CJ54" s="336"/>
      <c r="CK54" s="49">
        <v>0</v>
      </c>
      <c r="CL54" s="49">
        <v>0</v>
      </c>
      <c r="CM54" s="49">
        <v>171.75</v>
      </c>
      <c r="CN54" s="49">
        <v>162.6</v>
      </c>
      <c r="CO54" s="392"/>
      <c r="CP54" s="49">
        <v>0</v>
      </c>
      <c r="CQ54" s="49">
        <v>0</v>
      </c>
      <c r="CR54" s="49">
        <v>228.37499999999864</v>
      </c>
      <c r="CS54" s="49">
        <v>413</v>
      </c>
      <c r="CT54" s="336"/>
      <c r="CU54" s="49">
        <v>0</v>
      </c>
      <c r="CV54" s="49">
        <v>0</v>
      </c>
      <c r="CW54" s="49">
        <v>173.39999999999918</v>
      </c>
      <c r="CX54" s="49">
        <v>565.6</v>
      </c>
      <c r="CY54" s="336"/>
      <c r="CZ54" s="49">
        <v>0</v>
      </c>
      <c r="DA54" s="49">
        <v>0</v>
      </c>
      <c r="DB54" s="49">
        <v>6.8249999999999993</v>
      </c>
      <c r="DC54" s="49">
        <v>45.5</v>
      </c>
      <c r="DD54" s="336"/>
      <c r="DE54" s="49">
        <v>0</v>
      </c>
      <c r="DF54" s="49">
        <v>0</v>
      </c>
      <c r="DG54" s="49">
        <v>1087.7249999999995</v>
      </c>
      <c r="DH54" s="49">
        <v>3362.8999999999996</v>
      </c>
      <c r="DI54" s="336"/>
      <c r="DJ54" s="327">
        <v>0</v>
      </c>
      <c r="DK54" s="327">
        <v>0</v>
      </c>
      <c r="DL54" s="327">
        <v>462.82499999999618</v>
      </c>
      <c r="DM54" s="49">
        <v>701.3</v>
      </c>
      <c r="DN54" s="336"/>
      <c r="DO54" s="49">
        <v>0</v>
      </c>
      <c r="DP54" s="49">
        <v>0</v>
      </c>
      <c r="DQ54" s="49">
        <v>477.07499999999618</v>
      </c>
      <c r="DR54" s="49">
        <v>277.3</v>
      </c>
      <c r="DS54" s="336"/>
      <c r="DT54" s="49">
        <v>0</v>
      </c>
      <c r="DU54" s="49">
        <v>0</v>
      </c>
      <c r="DV54" s="49">
        <v>2785.6499999999992</v>
      </c>
      <c r="DW54" s="49">
        <v>4102.8999999999996</v>
      </c>
      <c r="DX54" s="336"/>
      <c r="DY54" s="347">
        <v>0</v>
      </c>
      <c r="DZ54" s="347">
        <v>0</v>
      </c>
      <c r="EA54" s="347">
        <v>292.5</v>
      </c>
      <c r="EB54" s="49">
        <v>177.4</v>
      </c>
      <c r="EC54" s="336"/>
      <c r="ED54" s="347">
        <v>0</v>
      </c>
      <c r="EE54" s="347">
        <v>0</v>
      </c>
      <c r="EF54" s="347">
        <v>122.92499999999836</v>
      </c>
      <c r="EG54" s="49">
        <v>153.69999999999999</v>
      </c>
      <c r="EH54" s="336"/>
      <c r="EI54" s="347">
        <v>0</v>
      </c>
      <c r="EJ54" s="49">
        <v>0</v>
      </c>
      <c r="EK54" s="347">
        <v>253.79999999999836</v>
      </c>
      <c r="EL54" s="49">
        <v>349.3</v>
      </c>
      <c r="EM54" s="336"/>
      <c r="EN54" s="49">
        <v>0</v>
      </c>
      <c r="EO54" s="347">
        <v>0</v>
      </c>
      <c r="EP54" s="347">
        <v>80.249999999997272</v>
      </c>
      <c r="EQ54" s="49">
        <v>393.5</v>
      </c>
      <c r="ER54" s="336"/>
      <c r="ES54" s="347">
        <v>0</v>
      </c>
      <c r="ET54" s="347">
        <v>0</v>
      </c>
      <c r="EU54" s="347">
        <v>2044.275000000006</v>
      </c>
      <c r="EV54" s="49">
        <v>3293.9999999999995</v>
      </c>
      <c r="EW54" s="336"/>
      <c r="EX54" s="347">
        <v>0</v>
      </c>
      <c r="EY54" s="347">
        <v>0</v>
      </c>
      <c r="EZ54" s="347">
        <v>10.124999999997272</v>
      </c>
      <c r="FA54" s="49">
        <v>105</v>
      </c>
      <c r="FB54" s="336"/>
      <c r="FC54" s="49">
        <v>0</v>
      </c>
      <c r="FD54" s="347">
        <v>0</v>
      </c>
      <c r="FE54" s="347">
        <v>57.074999999999996</v>
      </c>
      <c r="FF54" s="49">
        <v>111.19999999999999</v>
      </c>
      <c r="FG54" s="336"/>
      <c r="FH54" s="49">
        <v>0</v>
      </c>
      <c r="FI54" s="347">
        <v>0</v>
      </c>
      <c r="FJ54" s="347">
        <v>117.74999999999727</v>
      </c>
      <c r="FK54" s="49">
        <v>392.2</v>
      </c>
      <c r="FL54" s="336"/>
      <c r="FM54" s="347">
        <v>0</v>
      </c>
      <c r="FN54" s="347">
        <v>0</v>
      </c>
      <c r="FO54" s="347">
        <v>371.55</v>
      </c>
      <c r="FP54" s="49">
        <v>443</v>
      </c>
      <c r="FQ54" s="336"/>
      <c r="FR54" s="49">
        <v>0</v>
      </c>
      <c r="FS54" s="49">
        <v>0</v>
      </c>
      <c r="FT54" s="347">
        <v>180.52500000000327</v>
      </c>
      <c r="FU54" s="49">
        <v>55.9</v>
      </c>
      <c r="FV54" s="336"/>
      <c r="FW54" s="347">
        <v>0</v>
      </c>
      <c r="FX54" s="347">
        <v>0</v>
      </c>
      <c r="FY54" s="347">
        <v>967.20000000003881</v>
      </c>
      <c r="FZ54" s="49">
        <v>1575.2</v>
      </c>
      <c r="GA54" s="336"/>
      <c r="GB54" s="347">
        <v>0</v>
      </c>
      <c r="GC54" s="347">
        <v>0</v>
      </c>
      <c r="GD54" s="347">
        <v>328.125</v>
      </c>
      <c r="GE54" s="49">
        <v>310</v>
      </c>
      <c r="GF54" s="336"/>
      <c r="GG54" s="49">
        <v>0</v>
      </c>
      <c r="GH54" s="49">
        <v>0</v>
      </c>
      <c r="GI54" s="49">
        <v>0</v>
      </c>
      <c r="GJ54" s="49">
        <v>1119</v>
      </c>
    </row>
    <row r="55" spans="1:192" ht="18">
      <c r="A55" s="39" t="s">
        <v>2712</v>
      </c>
      <c r="B55" s="45">
        <f t="shared" si="1"/>
        <v>29900.749999999993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2"/>
      <c r="I55" s="49">
        <v>0</v>
      </c>
      <c r="J55" s="49">
        <v>0</v>
      </c>
      <c r="K55" s="49">
        <v>4.1999999999999744</v>
      </c>
      <c r="L55" s="49">
        <v>126.5</v>
      </c>
      <c r="M55" s="392"/>
      <c r="N55" s="49">
        <v>0</v>
      </c>
      <c r="O55" s="49">
        <v>0</v>
      </c>
      <c r="P55" s="49">
        <v>300.14999999999998</v>
      </c>
      <c r="Q55" s="49">
        <v>612.59999999999991</v>
      </c>
      <c r="R55" s="392"/>
      <c r="S55" s="327">
        <v>0</v>
      </c>
      <c r="T55" s="327">
        <v>0</v>
      </c>
      <c r="U55" s="327">
        <v>214.72500000000002</v>
      </c>
      <c r="V55" s="49">
        <v>273</v>
      </c>
      <c r="W55" s="392"/>
      <c r="X55" s="49">
        <v>0</v>
      </c>
      <c r="Y55" s="49">
        <v>0</v>
      </c>
      <c r="Z55" s="49">
        <v>300.60000000000002</v>
      </c>
      <c r="AA55" s="49">
        <v>354.2</v>
      </c>
      <c r="AB55" s="392"/>
      <c r="AC55" s="49">
        <v>0</v>
      </c>
      <c r="AD55" s="49">
        <v>0</v>
      </c>
      <c r="AE55" s="49">
        <v>410.02500000000003</v>
      </c>
      <c r="AF55" s="49">
        <v>340.09999999999997</v>
      </c>
      <c r="AG55" s="392"/>
      <c r="AH55" s="49">
        <v>0</v>
      </c>
      <c r="AI55" s="49">
        <v>0</v>
      </c>
      <c r="AJ55" s="49">
        <v>477</v>
      </c>
      <c r="AK55" s="49">
        <v>904.69999999999993</v>
      </c>
      <c r="AL55" s="392"/>
      <c r="AM55" s="49">
        <v>0</v>
      </c>
      <c r="AN55" s="49">
        <v>0</v>
      </c>
      <c r="AO55" s="49">
        <v>418.34999999999997</v>
      </c>
      <c r="AP55" s="49">
        <v>583.4</v>
      </c>
      <c r="AQ55" s="392"/>
      <c r="AR55" s="49">
        <v>0</v>
      </c>
      <c r="AS55" s="49">
        <v>0</v>
      </c>
      <c r="AT55" s="49">
        <v>216.15000000000003</v>
      </c>
      <c r="AU55" s="49">
        <v>351</v>
      </c>
      <c r="AV55" s="392"/>
      <c r="AW55" s="49">
        <v>0</v>
      </c>
      <c r="AX55" s="49">
        <v>0</v>
      </c>
      <c r="AY55" s="49">
        <v>589.65</v>
      </c>
      <c r="AZ55" s="49">
        <v>685.8</v>
      </c>
      <c r="BA55" s="392"/>
      <c r="BB55" s="49">
        <v>0</v>
      </c>
      <c r="BC55" s="49">
        <v>0</v>
      </c>
      <c r="BD55" s="49">
        <v>278.92500000000001</v>
      </c>
      <c r="BE55" s="49">
        <v>414.7</v>
      </c>
      <c r="BF55" s="392"/>
      <c r="BG55" s="49">
        <v>0</v>
      </c>
      <c r="BH55" s="49">
        <v>0</v>
      </c>
      <c r="BI55" s="49">
        <v>558</v>
      </c>
      <c r="BJ55" s="49">
        <v>325.5</v>
      </c>
      <c r="BK55" s="392"/>
      <c r="BL55" s="49">
        <v>0</v>
      </c>
      <c r="BM55" s="49">
        <v>0</v>
      </c>
      <c r="BN55" s="49">
        <v>159.75</v>
      </c>
      <c r="BO55" s="49">
        <v>301.5</v>
      </c>
      <c r="BP55" s="392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563">
        <v>436</v>
      </c>
      <c r="BZ55" s="392"/>
      <c r="CA55" s="49">
        <v>0</v>
      </c>
      <c r="CB55" s="49">
        <v>0</v>
      </c>
      <c r="CC55" s="49">
        <v>402.29999999999995</v>
      </c>
      <c r="CD55" s="563">
        <v>576.70000000000005</v>
      </c>
      <c r="CE55" s="336"/>
      <c r="CF55" s="49">
        <v>0</v>
      </c>
      <c r="CG55" s="49">
        <v>0</v>
      </c>
      <c r="CH55" s="49">
        <v>0</v>
      </c>
      <c r="CI55" s="49">
        <v>329.29999999999995</v>
      </c>
      <c r="CJ55" s="336"/>
      <c r="CK55" s="49">
        <v>0</v>
      </c>
      <c r="CL55" s="49">
        <v>0</v>
      </c>
      <c r="CM55" s="49">
        <v>0</v>
      </c>
      <c r="CN55" s="49">
        <v>135.29999999999998</v>
      </c>
      <c r="CO55" s="392"/>
      <c r="CP55" s="49">
        <v>0</v>
      </c>
      <c r="CQ55" s="49">
        <v>0</v>
      </c>
      <c r="CR55" s="49">
        <v>0</v>
      </c>
      <c r="CS55" s="49">
        <v>524.5</v>
      </c>
      <c r="CT55" s="336"/>
      <c r="CU55" s="49">
        <v>0</v>
      </c>
      <c r="CV55" s="49">
        <v>0</v>
      </c>
      <c r="CW55" s="49">
        <v>0</v>
      </c>
      <c r="CX55" s="49">
        <v>668.30000000000007</v>
      </c>
      <c r="CY55" s="336"/>
      <c r="CZ55" s="49">
        <v>0</v>
      </c>
      <c r="DA55" s="49">
        <v>0</v>
      </c>
      <c r="DB55" s="49">
        <v>0</v>
      </c>
      <c r="DC55" s="49">
        <v>81.5</v>
      </c>
      <c r="DD55" s="336"/>
      <c r="DE55" s="49">
        <v>0</v>
      </c>
      <c r="DF55" s="49">
        <v>0</v>
      </c>
      <c r="DG55" s="49">
        <v>0</v>
      </c>
      <c r="DH55" s="49">
        <v>2324.2000000000007</v>
      </c>
      <c r="DI55" s="336"/>
      <c r="DJ55" s="327">
        <v>0</v>
      </c>
      <c r="DK55" s="327">
        <v>0</v>
      </c>
      <c r="DL55" s="327">
        <v>0</v>
      </c>
      <c r="DM55" s="49">
        <v>407.5</v>
      </c>
      <c r="DN55" s="336"/>
      <c r="DO55" s="49">
        <v>0</v>
      </c>
      <c r="DP55" s="49">
        <v>0</v>
      </c>
      <c r="DQ55" s="49">
        <v>0</v>
      </c>
      <c r="DR55" s="49">
        <v>394.70000000000005</v>
      </c>
      <c r="DS55" s="336"/>
      <c r="DT55" s="49">
        <v>0</v>
      </c>
      <c r="DU55" s="49">
        <v>0</v>
      </c>
      <c r="DV55" s="49">
        <v>0</v>
      </c>
      <c r="DW55" s="49">
        <v>4487</v>
      </c>
      <c r="DX55" s="336"/>
      <c r="DY55" s="347">
        <v>0</v>
      </c>
      <c r="DZ55" s="347">
        <v>0</v>
      </c>
      <c r="EA55" s="347">
        <v>0</v>
      </c>
      <c r="EB55" s="49">
        <v>151.1</v>
      </c>
      <c r="EC55" s="336"/>
      <c r="ED55" s="347">
        <v>0</v>
      </c>
      <c r="EE55" s="347">
        <v>0</v>
      </c>
      <c r="EF55" s="347">
        <v>0</v>
      </c>
      <c r="EG55" s="49">
        <v>338</v>
      </c>
      <c r="EH55" s="336"/>
      <c r="EI55" s="347">
        <v>0</v>
      </c>
      <c r="EJ55" s="49">
        <v>0</v>
      </c>
      <c r="EK55" s="347">
        <v>0</v>
      </c>
      <c r="EL55" s="49">
        <v>312.60000000000002</v>
      </c>
      <c r="EM55" s="336"/>
      <c r="EN55" s="49">
        <v>0</v>
      </c>
      <c r="EO55" s="347">
        <v>0</v>
      </c>
      <c r="EP55" s="347">
        <v>0</v>
      </c>
      <c r="EQ55" s="49">
        <v>517.6</v>
      </c>
      <c r="ER55" s="336"/>
      <c r="ES55" s="347">
        <v>0</v>
      </c>
      <c r="ET55" s="347">
        <v>0</v>
      </c>
      <c r="EU55" s="347">
        <v>0</v>
      </c>
      <c r="EV55" s="49">
        <v>2290.8000000000002</v>
      </c>
      <c r="EW55" s="336"/>
      <c r="EX55" s="347">
        <v>0</v>
      </c>
      <c r="EY55" s="347">
        <v>0</v>
      </c>
      <c r="EZ55" s="347">
        <v>0</v>
      </c>
      <c r="FA55" s="49">
        <v>9.9</v>
      </c>
      <c r="FB55" s="336"/>
      <c r="FC55" s="49">
        <v>0</v>
      </c>
      <c r="FD55" s="347">
        <v>0</v>
      </c>
      <c r="FE55" s="347">
        <v>0</v>
      </c>
      <c r="FF55" s="49">
        <v>263.10000000000002</v>
      </c>
      <c r="FG55" s="336"/>
      <c r="FH55" s="49">
        <v>0</v>
      </c>
      <c r="FI55" s="347">
        <v>0</v>
      </c>
      <c r="FJ55" s="347">
        <v>0</v>
      </c>
      <c r="FK55" s="49">
        <v>469</v>
      </c>
      <c r="FL55" s="336"/>
      <c r="FM55" s="347">
        <v>0</v>
      </c>
      <c r="FN55" s="347">
        <v>0</v>
      </c>
      <c r="FO55" s="347">
        <v>0</v>
      </c>
      <c r="FP55" s="49">
        <v>479.6</v>
      </c>
      <c r="FQ55" s="336"/>
      <c r="FR55" s="49">
        <v>0</v>
      </c>
      <c r="FS55" s="49">
        <v>0</v>
      </c>
      <c r="FT55" s="347">
        <v>0</v>
      </c>
      <c r="FU55" s="49">
        <v>86.399999999999991</v>
      </c>
      <c r="FV55" s="336"/>
      <c r="FW55" s="347">
        <v>0</v>
      </c>
      <c r="FX55" s="347">
        <v>0</v>
      </c>
      <c r="FY55" s="347">
        <v>0</v>
      </c>
      <c r="FZ55" s="49">
        <v>1461.6</v>
      </c>
      <c r="GA55" s="336"/>
      <c r="GB55" s="347">
        <v>0</v>
      </c>
      <c r="GC55" s="347">
        <v>0</v>
      </c>
      <c r="GD55" s="347">
        <v>0</v>
      </c>
      <c r="GE55" s="49">
        <v>376</v>
      </c>
      <c r="GF55" s="336"/>
      <c r="GG55" s="49">
        <v>0</v>
      </c>
      <c r="GH55" s="49">
        <v>0</v>
      </c>
      <c r="GI55" s="49">
        <v>0</v>
      </c>
      <c r="GJ55" s="49">
        <v>1556.2</v>
      </c>
    </row>
    <row r="56" spans="1:192" ht="18">
      <c r="A56" s="38" t="s">
        <v>3635</v>
      </c>
      <c r="B56" s="45">
        <f t="shared" si="1"/>
        <v>6946.5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2"/>
      <c r="I56" s="49">
        <v>0</v>
      </c>
      <c r="J56" s="49">
        <v>0</v>
      </c>
      <c r="K56" s="49">
        <v>0</v>
      </c>
      <c r="L56" s="49">
        <v>237.5</v>
      </c>
      <c r="M56" s="392"/>
      <c r="N56" s="49">
        <v>0</v>
      </c>
      <c r="O56" s="49">
        <v>0</v>
      </c>
      <c r="P56" s="49">
        <v>0</v>
      </c>
      <c r="Q56" s="49">
        <v>622.35</v>
      </c>
      <c r="R56" s="392"/>
      <c r="S56" s="327">
        <v>0</v>
      </c>
      <c r="T56" s="327">
        <v>0</v>
      </c>
      <c r="U56" s="327">
        <v>0</v>
      </c>
      <c r="V56" s="49">
        <v>284.7</v>
      </c>
      <c r="W56" s="392"/>
      <c r="X56" s="49">
        <v>0</v>
      </c>
      <c r="Y56" s="49">
        <v>0</v>
      </c>
      <c r="Z56" s="49">
        <v>0</v>
      </c>
      <c r="AA56" s="49">
        <v>392.4</v>
      </c>
      <c r="AB56" s="392"/>
      <c r="AC56" s="49">
        <v>0</v>
      </c>
      <c r="AD56" s="49">
        <v>0</v>
      </c>
      <c r="AE56" s="49">
        <v>0</v>
      </c>
      <c r="AF56" s="49">
        <v>155.1</v>
      </c>
      <c r="AG56" s="392"/>
      <c r="AH56" s="49">
        <v>0</v>
      </c>
      <c r="AI56" s="49">
        <v>0</v>
      </c>
      <c r="AJ56" s="49">
        <v>0</v>
      </c>
      <c r="AK56" s="49">
        <v>1039.2</v>
      </c>
      <c r="AL56" s="392"/>
      <c r="AM56" s="49">
        <v>0</v>
      </c>
      <c r="AN56" s="49">
        <v>0</v>
      </c>
      <c r="AO56" s="49">
        <v>0</v>
      </c>
      <c r="AP56" s="49">
        <v>638.74999999999989</v>
      </c>
      <c r="AQ56" s="392"/>
      <c r="AR56" s="49">
        <v>0</v>
      </c>
      <c r="AS56" s="49">
        <v>0</v>
      </c>
      <c r="AT56" s="49">
        <v>0</v>
      </c>
      <c r="AU56" s="49">
        <v>228.2</v>
      </c>
      <c r="AV56" s="392"/>
      <c r="AW56" s="49">
        <v>0</v>
      </c>
      <c r="AX56" s="49">
        <v>0</v>
      </c>
      <c r="AY56" s="49">
        <v>0</v>
      </c>
      <c r="AZ56" s="49">
        <v>738.3</v>
      </c>
      <c r="BA56" s="392"/>
      <c r="BB56" s="49">
        <v>0</v>
      </c>
      <c r="BC56" s="49">
        <v>0</v>
      </c>
      <c r="BD56" s="49">
        <v>0</v>
      </c>
      <c r="BE56" s="49">
        <v>299.10000000000002</v>
      </c>
      <c r="BF56" s="392"/>
      <c r="BG56" s="49">
        <v>0</v>
      </c>
      <c r="BH56" s="49">
        <v>0</v>
      </c>
      <c r="BI56" s="49">
        <v>0</v>
      </c>
      <c r="BJ56" s="49">
        <v>381.5</v>
      </c>
      <c r="BK56" s="392"/>
      <c r="BL56" s="49">
        <v>0</v>
      </c>
      <c r="BM56" s="49">
        <v>0</v>
      </c>
      <c r="BN56" s="49">
        <v>0</v>
      </c>
      <c r="BO56" s="49">
        <v>276.7</v>
      </c>
      <c r="BP56" s="392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563">
        <v>338.7</v>
      </c>
      <c r="BZ56" s="392"/>
      <c r="CA56" s="49">
        <v>0</v>
      </c>
      <c r="CB56" s="49">
        <v>0</v>
      </c>
      <c r="CC56" s="49">
        <v>0</v>
      </c>
      <c r="CD56" s="563">
        <v>457.5</v>
      </c>
      <c r="CE56" s="336"/>
      <c r="CF56" s="49">
        <v>0</v>
      </c>
      <c r="CG56" s="49">
        <v>0</v>
      </c>
      <c r="CH56" s="49">
        <v>0</v>
      </c>
      <c r="CI56" s="49">
        <v>0</v>
      </c>
      <c r="CJ56" s="336"/>
      <c r="CK56" s="49">
        <v>0</v>
      </c>
      <c r="CL56" s="49">
        <v>0</v>
      </c>
      <c r="CM56" s="49">
        <v>0</v>
      </c>
      <c r="CN56" s="49">
        <v>0</v>
      </c>
      <c r="CO56" s="392"/>
      <c r="CP56" s="49">
        <v>0</v>
      </c>
      <c r="CQ56" s="49">
        <v>0</v>
      </c>
      <c r="CR56" s="49">
        <v>0</v>
      </c>
      <c r="CS56" s="49">
        <v>0</v>
      </c>
      <c r="CT56" s="336"/>
      <c r="CU56" s="49">
        <v>0</v>
      </c>
      <c r="CV56" s="49">
        <v>0</v>
      </c>
      <c r="CW56" s="49">
        <v>0</v>
      </c>
      <c r="CX56" s="49">
        <v>0</v>
      </c>
      <c r="CY56" s="336"/>
      <c r="CZ56" s="49">
        <v>0</v>
      </c>
      <c r="DA56" s="49">
        <v>0</v>
      </c>
      <c r="DB56" s="49">
        <v>0</v>
      </c>
      <c r="DC56" s="49">
        <v>0</v>
      </c>
      <c r="DD56" s="336"/>
      <c r="DE56" s="49">
        <v>0</v>
      </c>
      <c r="DF56" s="49">
        <v>0</v>
      </c>
      <c r="DG56" s="49">
        <v>0</v>
      </c>
      <c r="DH56" s="49">
        <v>0</v>
      </c>
      <c r="DI56" s="336"/>
      <c r="DJ56" s="327">
        <v>0</v>
      </c>
      <c r="DK56" s="327">
        <v>0</v>
      </c>
      <c r="DL56" s="327">
        <v>0</v>
      </c>
      <c r="DM56" s="49">
        <v>0</v>
      </c>
      <c r="DN56" s="336"/>
      <c r="DO56" s="49">
        <v>0</v>
      </c>
      <c r="DP56" s="49">
        <v>0</v>
      </c>
      <c r="DQ56" s="49">
        <v>0</v>
      </c>
      <c r="DR56" s="49">
        <v>0</v>
      </c>
      <c r="DS56" s="336"/>
      <c r="DT56" s="49">
        <v>0</v>
      </c>
      <c r="DU56" s="49">
        <v>0</v>
      </c>
      <c r="DV56" s="49">
        <v>0</v>
      </c>
      <c r="DW56" s="49">
        <v>0</v>
      </c>
      <c r="DX56" s="336"/>
      <c r="DY56" s="347">
        <v>0</v>
      </c>
      <c r="DZ56" s="347">
        <v>0</v>
      </c>
      <c r="EA56" s="347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49">
        <v>0</v>
      </c>
      <c r="EK56" s="347">
        <v>0</v>
      </c>
      <c r="EL56" s="49">
        <v>0</v>
      </c>
      <c r="EM56" s="336"/>
      <c r="EN56" s="49">
        <v>0</v>
      </c>
      <c r="EO56" s="347">
        <v>0</v>
      </c>
      <c r="EP56" s="347">
        <v>0</v>
      </c>
      <c r="EQ56" s="49">
        <v>0</v>
      </c>
      <c r="ER56" s="336"/>
      <c r="ES56" s="347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49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347">
        <v>0</v>
      </c>
      <c r="FN56" s="347">
        <v>0</v>
      </c>
      <c r="FO56" s="347">
        <v>0</v>
      </c>
      <c r="FP56" s="49">
        <v>0</v>
      </c>
      <c r="FQ56" s="336"/>
      <c r="FR56" s="49">
        <v>0</v>
      </c>
      <c r="FS56" s="49">
        <v>0</v>
      </c>
      <c r="FT56" s="347">
        <v>0</v>
      </c>
      <c r="FU56" s="49">
        <v>0</v>
      </c>
      <c r="FV56" s="336"/>
      <c r="FW56" s="347">
        <v>0</v>
      </c>
      <c r="FX56" s="347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49">
        <v>0</v>
      </c>
      <c r="GH56" s="49">
        <v>0</v>
      </c>
      <c r="GI56" s="49">
        <v>0</v>
      </c>
      <c r="GJ56" s="49">
        <v>0</v>
      </c>
    </row>
    <row r="57" spans="1:192" ht="18">
      <c r="A57" s="81" t="s">
        <v>2200</v>
      </c>
      <c r="B57" s="45">
        <f t="shared" si="1"/>
        <v>42066.774999999951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2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2"/>
      <c r="N57" s="49">
        <v>0</v>
      </c>
      <c r="O57" s="49">
        <v>310.09999999999991</v>
      </c>
      <c r="P57" s="49">
        <v>125.17500000000001</v>
      </c>
      <c r="Q57" s="49">
        <v>654.35</v>
      </c>
      <c r="R57" s="392"/>
      <c r="S57" s="327">
        <v>0</v>
      </c>
      <c r="T57" s="327">
        <v>190.24999999999977</v>
      </c>
      <c r="U57" s="327">
        <v>113.25</v>
      </c>
      <c r="V57" s="49">
        <v>292.5</v>
      </c>
      <c r="W57" s="392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2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2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2"/>
      <c r="AM57" s="49">
        <v>0</v>
      </c>
      <c r="AN57" s="49">
        <v>430.17500000000041</v>
      </c>
      <c r="AO57" s="49">
        <v>407.625</v>
      </c>
      <c r="AP57" s="49">
        <v>607.25</v>
      </c>
      <c r="AQ57" s="392"/>
      <c r="AR57" s="49">
        <v>0</v>
      </c>
      <c r="AS57" s="49">
        <v>190.3</v>
      </c>
      <c r="AT57" s="49">
        <v>189</v>
      </c>
      <c r="AU57" s="49">
        <v>141.5</v>
      </c>
      <c r="AV57" s="392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2"/>
      <c r="BB57" s="49">
        <v>0</v>
      </c>
      <c r="BC57" s="49">
        <v>300.25</v>
      </c>
      <c r="BD57" s="49">
        <v>309.45000000000005</v>
      </c>
      <c r="BE57" s="49">
        <v>474.3</v>
      </c>
      <c r="BF57" s="392"/>
      <c r="BG57" s="49">
        <v>0</v>
      </c>
      <c r="BH57" s="49">
        <v>152.44999999999999</v>
      </c>
      <c r="BI57" s="49">
        <v>443.625</v>
      </c>
      <c r="BJ57" s="49">
        <v>321.5</v>
      </c>
      <c r="BK57" s="392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2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563">
        <v>35.299999999999997</v>
      </c>
      <c r="BZ57" s="392"/>
      <c r="CA57" s="49">
        <v>0</v>
      </c>
      <c r="CB57" s="49">
        <v>310.57500000000164</v>
      </c>
      <c r="CC57" s="49">
        <v>254.625</v>
      </c>
      <c r="CD57" s="563">
        <v>524.1</v>
      </c>
      <c r="CE57" s="336"/>
      <c r="CF57" s="49">
        <v>0</v>
      </c>
      <c r="CG57" s="49">
        <v>0</v>
      </c>
      <c r="CH57" s="49">
        <v>269.10000000000082</v>
      </c>
      <c r="CI57" s="49">
        <v>129</v>
      </c>
      <c r="CJ57" s="336"/>
      <c r="CK57" s="49">
        <v>0</v>
      </c>
      <c r="CL57" s="49">
        <v>0</v>
      </c>
      <c r="CM57" s="49">
        <v>143.02500000000001</v>
      </c>
      <c r="CN57" s="49">
        <v>135.29999999999998</v>
      </c>
      <c r="CO57" s="392"/>
      <c r="CP57" s="49">
        <v>0</v>
      </c>
      <c r="CQ57" s="49">
        <v>0</v>
      </c>
      <c r="CR57" s="49">
        <v>283.20000000000027</v>
      </c>
      <c r="CS57" s="49">
        <v>402.5</v>
      </c>
      <c r="CT57" s="336"/>
      <c r="CU57" s="49">
        <v>0</v>
      </c>
      <c r="CV57" s="49">
        <v>0</v>
      </c>
      <c r="CW57" s="49">
        <v>253.50000000000409</v>
      </c>
      <c r="CX57" s="49">
        <v>307.05</v>
      </c>
      <c r="CY57" s="336"/>
      <c r="CZ57" s="49">
        <v>0</v>
      </c>
      <c r="DA57" s="49">
        <v>0</v>
      </c>
      <c r="DB57" s="49">
        <v>245.25</v>
      </c>
      <c r="DC57" s="49">
        <v>75</v>
      </c>
      <c r="DD57" s="336"/>
      <c r="DE57" s="49">
        <v>0</v>
      </c>
      <c r="DF57" s="49">
        <v>0</v>
      </c>
      <c r="DG57" s="49">
        <v>1340.4000000000033</v>
      </c>
      <c r="DH57" s="49">
        <v>3245.6999999999994</v>
      </c>
      <c r="DI57" s="336"/>
      <c r="DJ57" s="327">
        <v>0</v>
      </c>
      <c r="DK57" s="327">
        <v>0</v>
      </c>
      <c r="DL57" s="327">
        <v>389.62500000000273</v>
      </c>
      <c r="DM57" s="49">
        <v>636.80000000000007</v>
      </c>
      <c r="DN57" s="336"/>
      <c r="DO57" s="49">
        <v>0</v>
      </c>
      <c r="DP57" s="49">
        <v>0</v>
      </c>
      <c r="DQ57" s="49">
        <v>415.12500000000273</v>
      </c>
      <c r="DR57" s="49">
        <v>132.6</v>
      </c>
      <c r="DS57" s="336"/>
      <c r="DT57" s="49">
        <v>0</v>
      </c>
      <c r="DU57" s="49">
        <v>0</v>
      </c>
      <c r="DV57" s="49">
        <v>2731.125</v>
      </c>
      <c r="DW57" s="49">
        <v>3960.1</v>
      </c>
      <c r="DX57" s="336"/>
      <c r="DY57" s="347">
        <v>0</v>
      </c>
      <c r="DZ57" s="347">
        <v>0</v>
      </c>
      <c r="EA57" s="347">
        <v>206.47500000000218</v>
      </c>
      <c r="EB57" s="49">
        <v>131.4</v>
      </c>
      <c r="EC57" s="336"/>
      <c r="ED57" s="347">
        <v>0</v>
      </c>
      <c r="EE57" s="347">
        <v>0</v>
      </c>
      <c r="EF57" s="347">
        <v>84.825000000001637</v>
      </c>
      <c r="EG57" s="49">
        <v>357.79999999999995</v>
      </c>
      <c r="EH57" s="336"/>
      <c r="EI57" s="347">
        <v>0</v>
      </c>
      <c r="EJ57" s="49">
        <v>0</v>
      </c>
      <c r="EK57" s="347">
        <v>529.34999999999673</v>
      </c>
      <c r="EL57" s="49">
        <v>451.70000000000005</v>
      </c>
      <c r="EM57" s="336"/>
      <c r="EN57" s="49">
        <v>0</v>
      </c>
      <c r="EO57" s="347">
        <v>0</v>
      </c>
      <c r="EP57" s="347">
        <v>260.99999999999727</v>
      </c>
      <c r="EQ57" s="49">
        <v>539.79999999999995</v>
      </c>
      <c r="ER57" s="336"/>
      <c r="ES57" s="347">
        <v>0</v>
      </c>
      <c r="ET57" s="347">
        <v>0</v>
      </c>
      <c r="EU57" s="347">
        <v>2192.4750000000049</v>
      </c>
      <c r="EV57" s="49">
        <v>2425.6999999999998</v>
      </c>
      <c r="EW57" s="336"/>
      <c r="EX57" s="347">
        <v>0</v>
      </c>
      <c r="EY57" s="347">
        <v>0</v>
      </c>
      <c r="EZ57" s="347">
        <v>66.524999999997817</v>
      </c>
      <c r="FA57" s="49">
        <v>240</v>
      </c>
      <c r="FB57" s="336"/>
      <c r="FC57" s="49">
        <v>0</v>
      </c>
      <c r="FD57" s="347">
        <v>0</v>
      </c>
      <c r="FE57" s="347">
        <v>228.97500000000002</v>
      </c>
      <c r="FF57" s="49">
        <v>239.7</v>
      </c>
      <c r="FG57" s="336"/>
      <c r="FH57" s="49">
        <v>0</v>
      </c>
      <c r="FI57" s="347">
        <v>0</v>
      </c>
      <c r="FJ57" s="347">
        <v>255.59999999999945</v>
      </c>
      <c r="FK57" s="49">
        <v>398.90000000000003</v>
      </c>
      <c r="FL57" s="336"/>
      <c r="FM57" s="347">
        <v>0</v>
      </c>
      <c r="FN57" s="347">
        <v>0</v>
      </c>
      <c r="FO57" s="347">
        <v>428.32500000000005</v>
      </c>
      <c r="FP57" s="49">
        <v>275.3</v>
      </c>
      <c r="FQ57" s="336"/>
      <c r="FR57" s="49">
        <v>0</v>
      </c>
      <c r="FS57" s="49">
        <v>0</v>
      </c>
      <c r="FT57" s="347">
        <v>10.949999999998909</v>
      </c>
      <c r="FU57" s="49">
        <v>0</v>
      </c>
      <c r="FV57" s="336"/>
      <c r="FW57" s="347">
        <v>0</v>
      </c>
      <c r="FX57" s="347">
        <v>0</v>
      </c>
      <c r="FY57" s="347">
        <v>1035.524999999951</v>
      </c>
      <c r="FZ57" s="49">
        <v>735.2</v>
      </c>
      <c r="GA57" s="336"/>
      <c r="GB57" s="347">
        <v>0</v>
      </c>
      <c r="GC57" s="347">
        <v>0</v>
      </c>
      <c r="GD57" s="347">
        <v>431.625</v>
      </c>
      <c r="GE57" s="49">
        <v>344.5</v>
      </c>
      <c r="GF57" s="336"/>
      <c r="GG57" s="49">
        <v>0</v>
      </c>
      <c r="GH57" s="49">
        <v>0</v>
      </c>
      <c r="GI57" s="49">
        <v>0</v>
      </c>
      <c r="GJ57" s="49">
        <v>567.9</v>
      </c>
    </row>
    <row r="58" spans="1:192" ht="18">
      <c r="A58" s="38" t="s">
        <v>3636</v>
      </c>
      <c r="B58" s="45">
        <f t="shared" si="1"/>
        <v>6540.5000000000009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2"/>
      <c r="I58" s="49">
        <v>0</v>
      </c>
      <c r="J58" s="49">
        <v>0</v>
      </c>
      <c r="K58" s="49">
        <v>0</v>
      </c>
      <c r="L58" s="49">
        <v>178.7</v>
      </c>
      <c r="M58" s="392"/>
      <c r="N58" s="49">
        <v>0</v>
      </c>
      <c r="O58" s="49">
        <v>0</v>
      </c>
      <c r="P58" s="49">
        <v>0</v>
      </c>
      <c r="Q58" s="49">
        <v>610.35</v>
      </c>
      <c r="R58" s="392"/>
      <c r="S58" s="327">
        <v>0</v>
      </c>
      <c r="T58" s="327">
        <v>0</v>
      </c>
      <c r="U58" s="327">
        <v>0</v>
      </c>
      <c r="V58" s="49">
        <v>173.5</v>
      </c>
      <c r="W58" s="392"/>
      <c r="X58" s="49">
        <v>0</v>
      </c>
      <c r="Y58" s="49">
        <v>0</v>
      </c>
      <c r="Z58" s="49">
        <v>0</v>
      </c>
      <c r="AA58" s="49">
        <v>345.6</v>
      </c>
      <c r="AB58" s="392"/>
      <c r="AC58" s="49">
        <v>0</v>
      </c>
      <c r="AD58" s="49">
        <v>0</v>
      </c>
      <c r="AE58" s="49">
        <v>0</v>
      </c>
      <c r="AF58" s="49">
        <v>599.79999999999995</v>
      </c>
      <c r="AG58" s="392"/>
      <c r="AH58" s="49">
        <v>0</v>
      </c>
      <c r="AI58" s="49">
        <v>0</v>
      </c>
      <c r="AJ58" s="49">
        <v>0</v>
      </c>
      <c r="AK58" s="49">
        <v>726.80000000000007</v>
      </c>
      <c r="AL58" s="392"/>
      <c r="AM58" s="49">
        <v>0</v>
      </c>
      <c r="AN58" s="49">
        <v>0</v>
      </c>
      <c r="AO58" s="49">
        <v>0</v>
      </c>
      <c r="AP58" s="49">
        <v>492.15</v>
      </c>
      <c r="AQ58" s="392"/>
      <c r="AR58" s="49">
        <v>0</v>
      </c>
      <c r="AS58" s="49">
        <v>0</v>
      </c>
      <c r="AT58" s="49">
        <v>0</v>
      </c>
      <c r="AU58" s="49">
        <v>135</v>
      </c>
      <c r="AV58" s="392"/>
      <c r="AW58" s="49">
        <v>0</v>
      </c>
      <c r="AX58" s="49">
        <v>0</v>
      </c>
      <c r="AY58" s="49">
        <v>0</v>
      </c>
      <c r="AZ58" s="49">
        <v>570.5</v>
      </c>
      <c r="BA58" s="392"/>
      <c r="BB58" s="49">
        <v>0</v>
      </c>
      <c r="BC58" s="49">
        <v>0</v>
      </c>
      <c r="BD58" s="49">
        <v>0</v>
      </c>
      <c r="BE58" s="49">
        <v>320.60000000000002</v>
      </c>
      <c r="BF58" s="392"/>
      <c r="BG58" s="49">
        <v>0</v>
      </c>
      <c r="BH58" s="49">
        <v>0</v>
      </c>
      <c r="BI58" s="49">
        <v>0</v>
      </c>
      <c r="BJ58" s="49">
        <v>453.6</v>
      </c>
      <c r="BK58" s="392"/>
      <c r="BL58" s="49">
        <v>0</v>
      </c>
      <c r="BM58" s="49">
        <v>0</v>
      </c>
      <c r="BN58" s="49">
        <v>0</v>
      </c>
      <c r="BO58" s="49">
        <v>267.69999999999993</v>
      </c>
      <c r="BP58" s="392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563">
        <v>464.1</v>
      </c>
      <c r="BZ58" s="392"/>
      <c r="CA58" s="49">
        <v>0</v>
      </c>
      <c r="CB58" s="49">
        <v>0</v>
      </c>
      <c r="CC58" s="49">
        <v>0</v>
      </c>
      <c r="CD58" s="563">
        <v>513</v>
      </c>
      <c r="CE58" s="336"/>
      <c r="CF58" s="49">
        <v>0</v>
      </c>
      <c r="CG58" s="49">
        <v>0</v>
      </c>
      <c r="CH58" s="49">
        <v>0</v>
      </c>
      <c r="CI58" s="49">
        <v>0</v>
      </c>
      <c r="CJ58" s="336"/>
      <c r="CK58" s="49">
        <v>0</v>
      </c>
      <c r="CL58" s="49">
        <v>0</v>
      </c>
      <c r="CM58" s="49">
        <v>0</v>
      </c>
      <c r="CN58" s="49">
        <v>0</v>
      </c>
      <c r="CO58" s="392"/>
      <c r="CP58" s="49">
        <v>0</v>
      </c>
      <c r="CQ58" s="49">
        <v>0</v>
      </c>
      <c r="CR58" s="49">
        <v>0</v>
      </c>
      <c r="CS58" s="49">
        <v>0</v>
      </c>
      <c r="CT58" s="336"/>
      <c r="CU58" s="49">
        <v>0</v>
      </c>
      <c r="CV58" s="49">
        <v>0</v>
      </c>
      <c r="CW58" s="49">
        <v>0</v>
      </c>
      <c r="CX58" s="49">
        <v>0</v>
      </c>
      <c r="CY58" s="336"/>
      <c r="CZ58" s="49">
        <v>0</v>
      </c>
      <c r="DA58" s="49">
        <v>0</v>
      </c>
      <c r="DB58" s="49">
        <v>0</v>
      </c>
      <c r="DC58" s="49">
        <v>0</v>
      </c>
      <c r="DD58" s="336"/>
      <c r="DE58" s="49">
        <v>0</v>
      </c>
      <c r="DF58" s="49">
        <v>0</v>
      </c>
      <c r="DG58" s="49">
        <v>0</v>
      </c>
      <c r="DH58" s="49">
        <v>0</v>
      </c>
      <c r="DI58" s="336"/>
      <c r="DJ58" s="327">
        <v>0</v>
      </c>
      <c r="DK58" s="327">
        <v>0</v>
      </c>
      <c r="DL58" s="327">
        <v>0</v>
      </c>
      <c r="DM58" s="49">
        <v>0</v>
      </c>
      <c r="DN58" s="336"/>
      <c r="DO58" s="49">
        <v>0</v>
      </c>
      <c r="DP58" s="49">
        <v>0</v>
      </c>
      <c r="DQ58" s="49">
        <v>0</v>
      </c>
      <c r="DR58" s="49">
        <v>0</v>
      </c>
      <c r="DS58" s="336"/>
      <c r="DT58" s="49">
        <v>0</v>
      </c>
      <c r="DU58" s="49">
        <v>0</v>
      </c>
      <c r="DV58" s="49">
        <v>0</v>
      </c>
      <c r="DW58" s="49">
        <v>0</v>
      </c>
      <c r="DX58" s="336"/>
      <c r="DY58" s="347">
        <v>0</v>
      </c>
      <c r="DZ58" s="347">
        <v>0</v>
      </c>
      <c r="EA58" s="347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49">
        <v>0</v>
      </c>
      <c r="EK58" s="347">
        <v>0</v>
      </c>
      <c r="EL58" s="49">
        <v>0</v>
      </c>
      <c r="EM58" s="336"/>
      <c r="EN58" s="49">
        <v>0</v>
      </c>
      <c r="EO58" s="347">
        <v>0</v>
      </c>
      <c r="EP58" s="347">
        <v>0</v>
      </c>
      <c r="EQ58" s="49">
        <v>0</v>
      </c>
      <c r="ER58" s="336"/>
      <c r="ES58" s="347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49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347">
        <v>0</v>
      </c>
      <c r="FN58" s="347">
        <v>0</v>
      </c>
      <c r="FO58" s="347">
        <v>0</v>
      </c>
      <c r="FP58" s="49">
        <v>0</v>
      </c>
      <c r="FQ58" s="336"/>
      <c r="FR58" s="49">
        <v>0</v>
      </c>
      <c r="FS58" s="49">
        <v>0</v>
      </c>
      <c r="FT58" s="347">
        <v>0</v>
      </c>
      <c r="FU58" s="49">
        <v>0</v>
      </c>
      <c r="FV58" s="336"/>
      <c r="FW58" s="347">
        <v>0</v>
      </c>
      <c r="FX58" s="347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49">
        <v>0</v>
      </c>
      <c r="GH58" s="49">
        <v>0</v>
      </c>
      <c r="GI58" s="49">
        <v>0</v>
      </c>
      <c r="GJ58" s="49">
        <v>0</v>
      </c>
    </row>
    <row r="59" spans="1:192" ht="18">
      <c r="A59" s="39" t="s">
        <v>2734</v>
      </c>
      <c r="B59" s="45">
        <f t="shared" si="1"/>
        <v>27497.525000000005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2"/>
      <c r="I59" s="49">
        <v>0</v>
      </c>
      <c r="J59" s="49">
        <v>0</v>
      </c>
      <c r="K59" s="49">
        <v>82.349999999999966</v>
      </c>
      <c r="L59" s="49">
        <v>331.7</v>
      </c>
      <c r="M59" s="392"/>
      <c r="N59" s="49">
        <v>0</v>
      </c>
      <c r="O59" s="49">
        <v>0</v>
      </c>
      <c r="P59" s="49">
        <v>164.99999999999997</v>
      </c>
      <c r="Q59" s="49">
        <v>595.4</v>
      </c>
      <c r="R59" s="392"/>
      <c r="S59" s="327">
        <v>0</v>
      </c>
      <c r="T59" s="327">
        <v>0</v>
      </c>
      <c r="U59" s="327">
        <v>355.35</v>
      </c>
      <c r="V59" s="49">
        <v>332</v>
      </c>
      <c r="W59" s="392"/>
      <c r="X59" s="49">
        <v>0</v>
      </c>
      <c r="Y59" s="49">
        <v>0</v>
      </c>
      <c r="Z59" s="49">
        <v>215.84999999999997</v>
      </c>
      <c r="AA59" s="49">
        <v>277.39999999999998</v>
      </c>
      <c r="AB59" s="392"/>
      <c r="AC59" s="49">
        <v>0</v>
      </c>
      <c r="AD59" s="49">
        <v>0</v>
      </c>
      <c r="AE59" s="49">
        <v>106.27499999999999</v>
      </c>
      <c r="AF59" s="49">
        <v>372.20000000000005</v>
      </c>
      <c r="AG59" s="392"/>
      <c r="AH59" s="49">
        <v>0</v>
      </c>
      <c r="AI59" s="49">
        <v>0</v>
      </c>
      <c r="AJ59" s="49">
        <v>497.54999999999995</v>
      </c>
      <c r="AK59" s="49">
        <v>237.99999999999997</v>
      </c>
      <c r="AL59" s="392"/>
      <c r="AM59" s="49">
        <v>0</v>
      </c>
      <c r="AN59" s="49">
        <v>0</v>
      </c>
      <c r="AO59" s="49">
        <v>394.125</v>
      </c>
      <c r="AP59" s="49">
        <v>391.9</v>
      </c>
      <c r="AQ59" s="392"/>
      <c r="AR59" s="49">
        <v>0</v>
      </c>
      <c r="AS59" s="49">
        <v>0</v>
      </c>
      <c r="AT59" s="49">
        <v>218.85000000000002</v>
      </c>
      <c r="AU59" s="49">
        <v>215.4</v>
      </c>
      <c r="AV59" s="392"/>
      <c r="AW59" s="49">
        <v>0</v>
      </c>
      <c r="AX59" s="49">
        <v>0</v>
      </c>
      <c r="AY59" s="49">
        <v>489.52499999999998</v>
      </c>
      <c r="AZ59" s="49">
        <v>397.9</v>
      </c>
      <c r="BA59" s="392"/>
      <c r="BB59" s="49">
        <v>0</v>
      </c>
      <c r="BC59" s="49">
        <v>0</v>
      </c>
      <c r="BD59" s="49">
        <v>368.47500000000002</v>
      </c>
      <c r="BE59" s="49">
        <v>362.40000000000003</v>
      </c>
      <c r="BF59" s="392"/>
      <c r="BG59" s="49">
        <v>0</v>
      </c>
      <c r="BH59" s="49">
        <v>0</v>
      </c>
      <c r="BI59" s="49">
        <v>521.625</v>
      </c>
      <c r="BJ59" s="49">
        <v>334.8</v>
      </c>
      <c r="BK59" s="392"/>
      <c r="BL59" s="49">
        <v>0</v>
      </c>
      <c r="BM59" s="49">
        <v>0</v>
      </c>
      <c r="BN59" s="49">
        <v>198.07500000000002</v>
      </c>
      <c r="BO59" s="49">
        <v>266.5</v>
      </c>
      <c r="BP59" s="392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563">
        <v>408.7</v>
      </c>
      <c r="BZ59" s="392"/>
      <c r="CA59" s="49">
        <v>0</v>
      </c>
      <c r="CB59" s="49">
        <v>0</v>
      </c>
      <c r="CC59" s="49">
        <v>431.77499999999998</v>
      </c>
      <c r="CD59" s="563">
        <v>608.6</v>
      </c>
      <c r="CE59" s="336"/>
      <c r="CF59" s="49">
        <v>0</v>
      </c>
      <c r="CG59" s="49">
        <v>0</v>
      </c>
      <c r="CH59" s="49">
        <v>0</v>
      </c>
      <c r="CI59" s="49">
        <v>7.1999999999999993</v>
      </c>
      <c r="CJ59" s="336"/>
      <c r="CK59" s="49">
        <v>0</v>
      </c>
      <c r="CL59" s="49">
        <v>0</v>
      </c>
      <c r="CM59" s="49">
        <v>0</v>
      </c>
      <c r="CN59" s="49">
        <v>36</v>
      </c>
      <c r="CO59" s="392"/>
      <c r="CP59" s="49">
        <v>0</v>
      </c>
      <c r="CQ59" s="49">
        <v>0</v>
      </c>
      <c r="CR59" s="49">
        <v>0</v>
      </c>
      <c r="CS59" s="49">
        <v>338.5</v>
      </c>
      <c r="CT59" s="336"/>
      <c r="CU59" s="49">
        <v>0</v>
      </c>
      <c r="CV59" s="49">
        <v>0</v>
      </c>
      <c r="CW59" s="49">
        <v>0</v>
      </c>
      <c r="CX59" s="49">
        <v>382.19999999999993</v>
      </c>
      <c r="CY59" s="336"/>
      <c r="CZ59" s="49">
        <v>0</v>
      </c>
      <c r="DA59" s="49">
        <v>0</v>
      </c>
      <c r="DB59" s="49">
        <v>0</v>
      </c>
      <c r="DC59" s="49">
        <v>31.200000000000003</v>
      </c>
      <c r="DD59" s="336"/>
      <c r="DE59" s="49">
        <v>0</v>
      </c>
      <c r="DF59" s="49">
        <v>0</v>
      </c>
      <c r="DG59" s="49">
        <v>0</v>
      </c>
      <c r="DH59" s="49">
        <v>3392.5</v>
      </c>
      <c r="DI59" s="336"/>
      <c r="DJ59" s="327">
        <v>0</v>
      </c>
      <c r="DK59" s="327">
        <v>0</v>
      </c>
      <c r="DL59" s="327">
        <v>0</v>
      </c>
      <c r="DM59" s="49">
        <v>123.1</v>
      </c>
      <c r="DN59" s="336"/>
      <c r="DO59" s="49">
        <v>0</v>
      </c>
      <c r="DP59" s="49">
        <v>0</v>
      </c>
      <c r="DQ59" s="49">
        <v>0</v>
      </c>
      <c r="DR59" s="49">
        <v>369.50000000000006</v>
      </c>
      <c r="DS59" s="336"/>
      <c r="DT59" s="49">
        <v>0</v>
      </c>
      <c r="DU59" s="49">
        <v>0</v>
      </c>
      <c r="DV59" s="49">
        <v>0</v>
      </c>
      <c r="DW59" s="49">
        <v>3560.6</v>
      </c>
      <c r="DX59" s="336"/>
      <c r="DY59" s="347">
        <v>0</v>
      </c>
      <c r="DZ59" s="347">
        <v>0</v>
      </c>
      <c r="EA59" s="347">
        <v>0</v>
      </c>
      <c r="EB59" s="49">
        <v>150</v>
      </c>
      <c r="EC59" s="336"/>
      <c r="ED59" s="347">
        <v>0</v>
      </c>
      <c r="EE59" s="347">
        <v>0</v>
      </c>
      <c r="EF59" s="347">
        <v>0</v>
      </c>
      <c r="EG59" s="49">
        <v>421.7000000000001</v>
      </c>
      <c r="EH59" s="336"/>
      <c r="EI59" s="347">
        <v>0</v>
      </c>
      <c r="EJ59" s="49">
        <v>0</v>
      </c>
      <c r="EK59" s="347">
        <v>0</v>
      </c>
      <c r="EL59" s="49">
        <v>923.00000000000011</v>
      </c>
      <c r="EM59" s="336"/>
      <c r="EN59" s="49">
        <v>0</v>
      </c>
      <c r="EO59" s="347">
        <v>0</v>
      </c>
      <c r="EP59" s="347">
        <v>0</v>
      </c>
      <c r="EQ59" s="49">
        <v>318.40000000000003</v>
      </c>
      <c r="ER59" s="336"/>
      <c r="ES59" s="347">
        <v>0</v>
      </c>
      <c r="ET59" s="347">
        <v>0</v>
      </c>
      <c r="EU59" s="347">
        <v>0</v>
      </c>
      <c r="EV59" s="49">
        <v>2196.8000000000002</v>
      </c>
      <c r="EW59" s="336"/>
      <c r="EX59" s="347">
        <v>0</v>
      </c>
      <c r="EY59" s="347">
        <v>0</v>
      </c>
      <c r="EZ59" s="347">
        <v>0</v>
      </c>
      <c r="FA59" s="49">
        <v>281.10000000000002</v>
      </c>
      <c r="FB59" s="336"/>
      <c r="FC59" s="49">
        <v>0</v>
      </c>
      <c r="FD59" s="347">
        <v>0</v>
      </c>
      <c r="FE59" s="347">
        <v>0</v>
      </c>
      <c r="FF59" s="49">
        <v>340.2</v>
      </c>
      <c r="FG59" s="336"/>
      <c r="FH59" s="49">
        <v>0</v>
      </c>
      <c r="FI59" s="347">
        <v>0</v>
      </c>
      <c r="FJ59" s="347">
        <v>0</v>
      </c>
      <c r="FK59" s="49">
        <v>377.20000000000005</v>
      </c>
      <c r="FL59" s="336"/>
      <c r="FM59" s="347">
        <v>0</v>
      </c>
      <c r="FN59" s="347">
        <v>0</v>
      </c>
      <c r="FO59" s="347">
        <v>0</v>
      </c>
      <c r="FP59" s="49">
        <v>318.7</v>
      </c>
      <c r="FQ59" s="336"/>
      <c r="FR59" s="49">
        <v>0</v>
      </c>
      <c r="FS59" s="49">
        <v>0</v>
      </c>
      <c r="FT59" s="347">
        <v>0</v>
      </c>
      <c r="FU59" s="49">
        <v>303.89999999999998</v>
      </c>
      <c r="FV59" s="336"/>
      <c r="FW59" s="347">
        <v>0</v>
      </c>
      <c r="FX59" s="347">
        <v>0</v>
      </c>
      <c r="FY59" s="347">
        <v>0</v>
      </c>
      <c r="FZ59" s="49">
        <v>1259.7</v>
      </c>
      <c r="GA59" s="336"/>
      <c r="GB59" s="347">
        <v>0</v>
      </c>
      <c r="GC59" s="347">
        <v>0</v>
      </c>
      <c r="GD59" s="347">
        <v>0</v>
      </c>
      <c r="GE59" s="49">
        <v>324.5</v>
      </c>
      <c r="GF59" s="336"/>
      <c r="GG59" s="49">
        <v>0</v>
      </c>
      <c r="GH59" s="49">
        <v>0</v>
      </c>
      <c r="GI59" s="49">
        <v>0</v>
      </c>
      <c r="GJ59" s="49">
        <v>1131.3000000000002</v>
      </c>
    </row>
    <row r="60" spans="1:192" ht="18">
      <c r="A60" s="40" t="s">
        <v>704</v>
      </c>
      <c r="B60" s="45">
        <f t="shared" si="1"/>
        <v>64156.624999999949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2"/>
      <c r="I60" s="49">
        <v>0</v>
      </c>
      <c r="J60" s="49">
        <v>157.40000000000015</v>
      </c>
      <c r="K60" s="49">
        <v>88.875</v>
      </c>
      <c r="L60" s="49">
        <v>127.5</v>
      </c>
      <c r="M60" s="392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2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2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2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2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2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2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2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2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2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2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2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563">
        <v>454.2</v>
      </c>
      <c r="BZ60" s="392"/>
      <c r="CA60" s="49">
        <v>32.5</v>
      </c>
      <c r="CB60" s="49">
        <v>200.90000000000055</v>
      </c>
      <c r="CC60" s="49">
        <v>150.97500000000002</v>
      </c>
      <c r="CD60" s="563">
        <v>498.5</v>
      </c>
      <c r="CE60" s="336"/>
      <c r="CF60" s="49">
        <v>91.724999999999454</v>
      </c>
      <c r="CG60" s="49">
        <v>64.449999999999363</v>
      </c>
      <c r="CH60" s="49">
        <v>457.42500000000109</v>
      </c>
      <c r="CI60" s="49">
        <v>405.2</v>
      </c>
      <c r="CJ60" s="336"/>
      <c r="CK60" s="49">
        <v>110.64999999999941</v>
      </c>
      <c r="CL60" s="49">
        <v>112.49999999999909</v>
      </c>
      <c r="CM60" s="49">
        <v>296.85000000000002</v>
      </c>
      <c r="CN60" s="49">
        <v>448.4</v>
      </c>
      <c r="CO60" s="392"/>
      <c r="CP60" s="49">
        <v>133.65000000000009</v>
      </c>
      <c r="CQ60" s="49">
        <v>185.74999999999818</v>
      </c>
      <c r="CR60" s="49">
        <v>323.85000000000355</v>
      </c>
      <c r="CS60" s="49">
        <v>489.3</v>
      </c>
      <c r="CT60" s="336"/>
      <c r="CU60" s="49">
        <v>120.25</v>
      </c>
      <c r="CV60" s="49">
        <v>293.20000000000073</v>
      </c>
      <c r="CW60" s="49">
        <v>516.825000000003</v>
      </c>
      <c r="CX60" s="49">
        <v>809.30000000000007</v>
      </c>
      <c r="CY60" s="336"/>
      <c r="CZ60" s="49">
        <v>49.124999999999091</v>
      </c>
      <c r="DA60" s="49">
        <v>13.200000000000728</v>
      </c>
      <c r="DB60" s="49">
        <v>144</v>
      </c>
      <c r="DC60" s="49">
        <v>5.6</v>
      </c>
      <c r="DD60" s="336"/>
      <c r="DE60" s="49">
        <v>821.14999999999964</v>
      </c>
      <c r="DF60" s="49">
        <v>1346.2999999999993</v>
      </c>
      <c r="DG60" s="49">
        <v>1642.5000000000041</v>
      </c>
      <c r="DH60" s="49">
        <v>3383.4</v>
      </c>
      <c r="DI60" s="336"/>
      <c r="DJ60" s="327">
        <v>82.874999999999545</v>
      </c>
      <c r="DK60" s="327">
        <v>424.05000000000018</v>
      </c>
      <c r="DL60" s="327">
        <v>443.62500000000273</v>
      </c>
      <c r="DM60" s="49">
        <v>477.50000000000006</v>
      </c>
      <c r="DN60" s="336"/>
      <c r="DO60" s="49">
        <v>116.27499999999918</v>
      </c>
      <c r="DP60" s="49">
        <v>249.25</v>
      </c>
      <c r="DQ60" s="49">
        <v>1005.8250000000003</v>
      </c>
      <c r="DR60" s="49">
        <v>775.3</v>
      </c>
      <c r="DS60" s="336"/>
      <c r="DT60" s="49">
        <v>714.75</v>
      </c>
      <c r="DU60" s="49">
        <v>2146.5499999999993</v>
      </c>
      <c r="DV60" s="49">
        <v>3287.3624999999984</v>
      </c>
      <c r="DW60" s="49">
        <v>4792.9000000000005</v>
      </c>
      <c r="DX60" s="336"/>
      <c r="DY60" s="347">
        <v>54.724999999999454</v>
      </c>
      <c r="DZ60" s="347">
        <v>216.24999999999818</v>
      </c>
      <c r="EA60" s="347">
        <v>244.72500000000218</v>
      </c>
      <c r="EB60" s="49">
        <v>274.10000000000002</v>
      </c>
      <c r="EC60" s="336"/>
      <c r="ED60" s="347">
        <v>9.6749999999992724</v>
      </c>
      <c r="EE60" s="347">
        <v>218.94999999999891</v>
      </c>
      <c r="EF60" s="347">
        <v>138.37500000000273</v>
      </c>
      <c r="EG60" s="49">
        <v>557.40000000000009</v>
      </c>
      <c r="EH60" s="336"/>
      <c r="EI60" s="347">
        <v>35.925000000001091</v>
      </c>
      <c r="EJ60" s="49">
        <v>0</v>
      </c>
      <c r="EK60" s="347">
        <v>410.47500000000218</v>
      </c>
      <c r="EL60" s="49">
        <v>606.40000000000009</v>
      </c>
      <c r="EM60" s="336"/>
      <c r="EN60" s="49">
        <v>0</v>
      </c>
      <c r="EO60" s="347">
        <v>113.75</v>
      </c>
      <c r="EP60" s="347">
        <v>59.625000000002728</v>
      </c>
      <c r="EQ60" s="49">
        <v>130.20000000000002</v>
      </c>
      <c r="ER60" s="336"/>
      <c r="ES60" s="347">
        <v>1001.6249999999745</v>
      </c>
      <c r="ET60" s="347">
        <v>2350.7499999999991</v>
      </c>
      <c r="EU60" s="347">
        <v>2519.9249999999956</v>
      </c>
      <c r="EV60" s="49">
        <v>2068.5999999999995</v>
      </c>
      <c r="EW60" s="336"/>
      <c r="EX60" s="347">
        <v>46.025000000000546</v>
      </c>
      <c r="EY60" s="347">
        <v>120.00000000000182</v>
      </c>
      <c r="EZ60" s="347">
        <v>41.699999999998909</v>
      </c>
      <c r="FA60" s="49">
        <v>216.3</v>
      </c>
      <c r="FB60" s="336"/>
      <c r="FC60" s="49">
        <v>0</v>
      </c>
      <c r="FD60" s="347">
        <v>141.25000000000364</v>
      </c>
      <c r="FE60" s="347">
        <v>279</v>
      </c>
      <c r="FF60" s="49">
        <v>560.9</v>
      </c>
      <c r="FG60" s="336"/>
      <c r="FH60" s="49">
        <v>0</v>
      </c>
      <c r="FI60" s="347">
        <v>259.50000000000364</v>
      </c>
      <c r="FJ60" s="347">
        <v>137.09999999999673</v>
      </c>
      <c r="FK60" s="49">
        <v>204.9</v>
      </c>
      <c r="FL60" s="336"/>
      <c r="FM60" s="347">
        <v>142.16249999999854</v>
      </c>
      <c r="FN60" s="347">
        <v>301.90000000000327</v>
      </c>
      <c r="FO60" s="347">
        <v>441.22499999999997</v>
      </c>
      <c r="FP60" s="49">
        <v>581.69999999999993</v>
      </c>
      <c r="FQ60" s="336"/>
      <c r="FR60" s="49">
        <v>0</v>
      </c>
      <c r="FS60" s="49">
        <v>0</v>
      </c>
      <c r="FT60" s="347">
        <v>438.97499999999673</v>
      </c>
      <c r="FU60" s="49">
        <v>186.20000000000002</v>
      </c>
      <c r="FV60" s="336"/>
      <c r="FW60" s="347">
        <v>270.67499999999745</v>
      </c>
      <c r="FX60" s="347">
        <v>529.00000000000909</v>
      </c>
      <c r="FY60" s="347">
        <v>830.51249999996071</v>
      </c>
      <c r="FZ60" s="49">
        <v>980.8</v>
      </c>
      <c r="GA60" s="336"/>
      <c r="GB60" s="347">
        <v>67.312499999998181</v>
      </c>
      <c r="GC60" s="347">
        <v>168.5</v>
      </c>
      <c r="GD60" s="347">
        <v>330.375</v>
      </c>
      <c r="GE60" s="49">
        <v>322</v>
      </c>
      <c r="GF60" s="336"/>
      <c r="GG60" s="49">
        <v>337.074999999998</v>
      </c>
      <c r="GH60" s="49">
        <v>0</v>
      </c>
      <c r="GI60" s="49">
        <v>0</v>
      </c>
      <c r="GJ60" s="49">
        <v>1033.8</v>
      </c>
    </row>
    <row r="61" spans="1:192" ht="18">
      <c r="A61" s="39" t="s">
        <v>2733</v>
      </c>
      <c r="B61" s="45">
        <f t="shared" si="1"/>
        <v>25139.399999999998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2"/>
      <c r="I61" s="49">
        <v>0</v>
      </c>
      <c r="J61" s="49">
        <v>0</v>
      </c>
      <c r="K61" s="49">
        <v>107.70000000000002</v>
      </c>
      <c r="L61" s="49">
        <v>172.5</v>
      </c>
      <c r="M61" s="392"/>
      <c r="N61" s="49">
        <v>0</v>
      </c>
      <c r="O61" s="49">
        <v>0</v>
      </c>
      <c r="P61" s="49">
        <v>72.524999999999991</v>
      </c>
      <c r="Q61" s="49">
        <v>840.49999999999989</v>
      </c>
      <c r="R61" s="392"/>
      <c r="S61" s="327">
        <v>0</v>
      </c>
      <c r="T61" s="327">
        <v>0</v>
      </c>
      <c r="U61" s="327">
        <v>24.075000000000003</v>
      </c>
      <c r="V61" s="49">
        <v>64.399999999999991</v>
      </c>
      <c r="W61" s="392"/>
      <c r="X61" s="49">
        <v>0</v>
      </c>
      <c r="Y61" s="49">
        <v>0</v>
      </c>
      <c r="Z61" s="49">
        <v>419.25</v>
      </c>
      <c r="AA61" s="49">
        <v>234</v>
      </c>
      <c r="AB61" s="392"/>
      <c r="AC61" s="49">
        <v>0</v>
      </c>
      <c r="AD61" s="49">
        <v>0</v>
      </c>
      <c r="AE61" s="49">
        <v>438.97499999999997</v>
      </c>
      <c r="AF61" s="49">
        <v>579.4</v>
      </c>
      <c r="AG61" s="392"/>
      <c r="AH61" s="49">
        <v>0</v>
      </c>
      <c r="AI61" s="49">
        <v>0</v>
      </c>
      <c r="AJ61" s="49">
        <v>473.54999999999995</v>
      </c>
      <c r="AK61" s="49">
        <v>521.29999999999995</v>
      </c>
      <c r="AL61" s="392"/>
      <c r="AM61" s="49">
        <v>0</v>
      </c>
      <c r="AN61" s="49">
        <v>0</v>
      </c>
      <c r="AO61" s="49">
        <v>210.22500000000002</v>
      </c>
      <c r="AP61" s="49">
        <v>518.1</v>
      </c>
      <c r="AQ61" s="392"/>
      <c r="AR61" s="49">
        <v>0</v>
      </c>
      <c r="AS61" s="49">
        <v>0</v>
      </c>
      <c r="AT61" s="49">
        <v>12.075000000000001</v>
      </c>
      <c r="AU61" s="49">
        <v>252.5</v>
      </c>
      <c r="AV61" s="392"/>
      <c r="AW61" s="49">
        <v>0</v>
      </c>
      <c r="AX61" s="49">
        <v>0</v>
      </c>
      <c r="AY61" s="49">
        <v>700.5</v>
      </c>
      <c r="AZ61" s="49">
        <v>347.90000000000003</v>
      </c>
      <c r="BA61" s="392"/>
      <c r="BB61" s="49">
        <v>0</v>
      </c>
      <c r="BC61" s="49">
        <v>0</v>
      </c>
      <c r="BD61" s="49">
        <v>244.57500000000002</v>
      </c>
      <c r="BE61" s="49">
        <v>393.3</v>
      </c>
      <c r="BF61" s="392"/>
      <c r="BG61" s="49">
        <v>0</v>
      </c>
      <c r="BH61" s="49">
        <v>0</v>
      </c>
      <c r="BI61" s="49">
        <v>168.97500000000002</v>
      </c>
      <c r="BJ61" s="49">
        <v>240.1</v>
      </c>
      <c r="BK61" s="392"/>
      <c r="BL61" s="49">
        <v>0</v>
      </c>
      <c r="BM61" s="49">
        <v>0</v>
      </c>
      <c r="BN61" s="49">
        <v>0</v>
      </c>
      <c r="BO61" s="49">
        <v>259.60000000000002</v>
      </c>
      <c r="BP61" s="392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563">
        <v>198.99999999999997</v>
      </c>
      <c r="BZ61" s="392"/>
      <c r="CA61" s="49">
        <v>0</v>
      </c>
      <c r="CB61" s="49">
        <v>0</v>
      </c>
      <c r="CC61" s="49">
        <v>140.85000000000002</v>
      </c>
      <c r="CD61" s="563">
        <v>574.20000000000005</v>
      </c>
      <c r="CE61" s="336"/>
      <c r="CF61" s="49">
        <v>0</v>
      </c>
      <c r="CG61" s="49">
        <v>0</v>
      </c>
      <c r="CH61" s="49">
        <v>0</v>
      </c>
      <c r="CI61" s="49">
        <v>28.599999999999998</v>
      </c>
      <c r="CJ61" s="336"/>
      <c r="CK61" s="49">
        <v>0</v>
      </c>
      <c r="CL61" s="49">
        <v>0</v>
      </c>
      <c r="CM61" s="49">
        <v>0</v>
      </c>
      <c r="CN61" s="49">
        <v>66</v>
      </c>
      <c r="CO61" s="392"/>
      <c r="CP61" s="49">
        <v>0</v>
      </c>
      <c r="CQ61" s="49">
        <v>0</v>
      </c>
      <c r="CR61" s="49">
        <v>0</v>
      </c>
      <c r="CS61" s="49">
        <v>388</v>
      </c>
      <c r="CT61" s="336"/>
      <c r="CU61" s="49">
        <v>0</v>
      </c>
      <c r="CV61" s="49">
        <v>0</v>
      </c>
      <c r="CW61" s="49">
        <v>0</v>
      </c>
      <c r="CX61" s="49">
        <v>784.19999999999982</v>
      </c>
      <c r="CY61" s="336"/>
      <c r="CZ61" s="49">
        <v>0</v>
      </c>
      <c r="DA61" s="49">
        <v>0</v>
      </c>
      <c r="DB61" s="49">
        <v>0</v>
      </c>
      <c r="DC61" s="49">
        <v>81.400000000000006</v>
      </c>
      <c r="DD61" s="336"/>
      <c r="DE61" s="49">
        <v>0</v>
      </c>
      <c r="DF61" s="49">
        <v>0</v>
      </c>
      <c r="DG61" s="49">
        <v>0</v>
      </c>
      <c r="DH61" s="49">
        <v>2058.7000000000003</v>
      </c>
      <c r="DI61" s="336"/>
      <c r="DJ61" s="327">
        <v>0</v>
      </c>
      <c r="DK61" s="327">
        <v>0</v>
      </c>
      <c r="DL61" s="327">
        <v>0</v>
      </c>
      <c r="DM61" s="49">
        <v>421.45</v>
      </c>
      <c r="DN61" s="336"/>
      <c r="DO61" s="49">
        <v>0</v>
      </c>
      <c r="DP61" s="49">
        <v>0</v>
      </c>
      <c r="DQ61" s="49">
        <v>0</v>
      </c>
      <c r="DR61" s="49">
        <v>1073.2</v>
      </c>
      <c r="DS61" s="336"/>
      <c r="DT61" s="49">
        <v>0</v>
      </c>
      <c r="DU61" s="49">
        <v>0</v>
      </c>
      <c r="DV61" s="49">
        <v>0</v>
      </c>
      <c r="DW61" s="49">
        <v>3880.4</v>
      </c>
      <c r="DX61" s="336"/>
      <c r="DY61" s="347">
        <v>0</v>
      </c>
      <c r="DZ61" s="347">
        <v>0</v>
      </c>
      <c r="EA61" s="347">
        <v>0</v>
      </c>
      <c r="EB61" s="49">
        <v>99.4</v>
      </c>
      <c r="EC61" s="336"/>
      <c r="ED61" s="347">
        <v>0</v>
      </c>
      <c r="EE61" s="347">
        <v>0</v>
      </c>
      <c r="EF61" s="347">
        <v>0</v>
      </c>
      <c r="EG61" s="49">
        <v>619.29999999999995</v>
      </c>
      <c r="EH61" s="336"/>
      <c r="EI61" s="347">
        <v>0</v>
      </c>
      <c r="EJ61" s="49">
        <v>0</v>
      </c>
      <c r="EK61" s="347">
        <v>0</v>
      </c>
      <c r="EL61" s="49">
        <v>292.10000000000002</v>
      </c>
      <c r="EM61" s="336"/>
      <c r="EN61" s="49">
        <v>0</v>
      </c>
      <c r="EO61" s="347">
        <v>0</v>
      </c>
      <c r="EP61" s="347">
        <v>0</v>
      </c>
      <c r="EQ61" s="49">
        <v>61.600000000000009</v>
      </c>
      <c r="ER61" s="336"/>
      <c r="ES61" s="347">
        <v>0</v>
      </c>
      <c r="ET61" s="347">
        <v>0</v>
      </c>
      <c r="EU61" s="347">
        <v>0</v>
      </c>
      <c r="EV61" s="49">
        <v>2545.6999999999998</v>
      </c>
      <c r="EW61" s="336"/>
      <c r="EX61" s="347">
        <v>0</v>
      </c>
      <c r="EY61" s="347">
        <v>0</v>
      </c>
      <c r="EZ61" s="347">
        <v>0</v>
      </c>
      <c r="FA61" s="49">
        <v>71.5</v>
      </c>
      <c r="FB61" s="336"/>
      <c r="FC61" s="49">
        <v>0</v>
      </c>
      <c r="FD61" s="347">
        <v>0</v>
      </c>
      <c r="FE61" s="347">
        <v>0</v>
      </c>
      <c r="FF61" s="49">
        <v>85.8</v>
      </c>
      <c r="FG61" s="336"/>
      <c r="FH61" s="49">
        <v>0</v>
      </c>
      <c r="FI61" s="347">
        <v>0</v>
      </c>
      <c r="FJ61" s="347">
        <v>0</v>
      </c>
      <c r="FK61" s="49">
        <v>272.8</v>
      </c>
      <c r="FL61" s="336"/>
      <c r="FM61" s="347">
        <v>0</v>
      </c>
      <c r="FN61" s="347">
        <v>0</v>
      </c>
      <c r="FO61" s="347">
        <v>0</v>
      </c>
      <c r="FP61" s="49">
        <v>519.25</v>
      </c>
      <c r="FQ61" s="336"/>
      <c r="FR61" s="49">
        <v>0</v>
      </c>
      <c r="FS61" s="49">
        <v>0</v>
      </c>
      <c r="FT61" s="347">
        <v>0</v>
      </c>
      <c r="FU61" s="49">
        <v>242.9</v>
      </c>
      <c r="FV61" s="336"/>
      <c r="FW61" s="347">
        <v>0</v>
      </c>
      <c r="FX61" s="347">
        <v>0</v>
      </c>
      <c r="FY61" s="347">
        <v>0</v>
      </c>
      <c r="FZ61" s="49">
        <v>905.34999999999991</v>
      </c>
      <c r="GA61" s="336"/>
      <c r="GB61" s="347">
        <v>0</v>
      </c>
      <c r="GC61" s="347">
        <v>0</v>
      </c>
      <c r="GD61" s="347">
        <v>0</v>
      </c>
      <c r="GE61" s="49">
        <v>330.5</v>
      </c>
      <c r="GF61" s="336"/>
      <c r="GG61" s="49">
        <v>0</v>
      </c>
      <c r="GH61" s="49">
        <v>0</v>
      </c>
      <c r="GI61" s="49">
        <v>0</v>
      </c>
      <c r="GJ61" s="49">
        <v>419.6</v>
      </c>
    </row>
    <row r="62" spans="1:192" s="38" customFormat="1" ht="18">
      <c r="A62" s="40" t="s">
        <v>2325</v>
      </c>
      <c r="B62" s="45">
        <f t="shared" si="1"/>
        <v>55259.762500000055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2"/>
      <c r="I62" s="49">
        <v>0</v>
      </c>
      <c r="J62" s="49">
        <v>129.15000000000003</v>
      </c>
      <c r="K62" s="49">
        <v>217.80000000000007</v>
      </c>
      <c r="L62" s="49">
        <v>339.7</v>
      </c>
      <c r="M62" s="392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2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2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2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2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2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2"/>
      <c r="AR62" s="49">
        <v>37.5</v>
      </c>
      <c r="AS62" s="49">
        <v>210.75</v>
      </c>
      <c r="AT62" s="49">
        <v>202.72500000000002</v>
      </c>
      <c r="AU62" s="49">
        <v>156.5</v>
      </c>
      <c r="AV62" s="392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2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2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2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2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563">
        <v>463.1</v>
      </c>
      <c r="BZ62" s="392"/>
      <c r="CA62" s="49">
        <v>35.550000000000182</v>
      </c>
      <c r="CB62" s="49">
        <v>138.29999999999927</v>
      </c>
      <c r="CC62" s="49">
        <v>348.52500000000003</v>
      </c>
      <c r="CD62" s="563">
        <v>445.9</v>
      </c>
      <c r="CE62" s="336"/>
      <c r="CF62" s="49">
        <v>0</v>
      </c>
      <c r="CG62" s="49">
        <v>105.75000000000091</v>
      </c>
      <c r="CH62" s="49">
        <v>226.12499999999864</v>
      </c>
      <c r="CI62" s="49">
        <v>42</v>
      </c>
      <c r="CJ62" s="336"/>
      <c r="CK62" s="49">
        <v>0</v>
      </c>
      <c r="CL62" s="49">
        <v>150.02500000000009</v>
      </c>
      <c r="CM62" s="49">
        <v>184.79999999999998</v>
      </c>
      <c r="CN62" s="49">
        <v>85.6</v>
      </c>
      <c r="CO62" s="392"/>
      <c r="CP62" s="49">
        <v>0</v>
      </c>
      <c r="CQ62" s="49">
        <v>216.65000000000009</v>
      </c>
      <c r="CR62" s="49">
        <v>331.49999999999864</v>
      </c>
      <c r="CS62" s="49">
        <v>289.8</v>
      </c>
      <c r="CT62" s="336"/>
      <c r="CU62" s="49">
        <v>0</v>
      </c>
      <c r="CV62" s="49">
        <v>275.10000000000218</v>
      </c>
      <c r="CW62" s="49">
        <v>341.02499999999782</v>
      </c>
      <c r="CX62" s="49">
        <v>653.6</v>
      </c>
      <c r="CY62" s="336"/>
      <c r="CZ62" s="49">
        <v>0</v>
      </c>
      <c r="DA62" s="49">
        <v>9.1000000000021828</v>
      </c>
      <c r="DB62" s="49">
        <v>93.375</v>
      </c>
      <c r="DC62" s="49">
        <v>0</v>
      </c>
      <c r="DD62" s="336"/>
      <c r="DE62" s="49">
        <v>0</v>
      </c>
      <c r="DF62" s="49">
        <v>1097.45</v>
      </c>
      <c r="DG62" s="49">
        <v>1696.5749999999975</v>
      </c>
      <c r="DH62" s="49">
        <v>3522.9999999999995</v>
      </c>
      <c r="DI62" s="336"/>
      <c r="DJ62" s="327">
        <v>0</v>
      </c>
      <c r="DK62" s="327">
        <v>429.35000000000036</v>
      </c>
      <c r="DL62" s="327">
        <v>560.62499999999864</v>
      </c>
      <c r="DM62" s="49">
        <v>444.9</v>
      </c>
      <c r="DN62" s="336"/>
      <c r="DO62" s="49">
        <v>0</v>
      </c>
      <c r="DP62" s="49">
        <v>148.10000000000036</v>
      </c>
      <c r="DQ62" s="49">
        <v>526.49999999999591</v>
      </c>
      <c r="DR62" s="49">
        <v>306.7</v>
      </c>
      <c r="DS62" s="336"/>
      <c r="DT62" s="49">
        <v>0</v>
      </c>
      <c r="DU62" s="49">
        <v>2054.675000000022</v>
      </c>
      <c r="DV62" s="49">
        <v>2761.7999999999929</v>
      </c>
      <c r="DW62" s="49">
        <v>4777.3</v>
      </c>
      <c r="DX62" s="336"/>
      <c r="DY62" s="347">
        <v>0</v>
      </c>
      <c r="DZ62" s="347">
        <v>145.90000000000327</v>
      </c>
      <c r="EA62" s="347">
        <v>180.44999999999345</v>
      </c>
      <c r="EB62" s="49">
        <v>102</v>
      </c>
      <c r="EC62" s="336"/>
      <c r="ED62" s="347">
        <v>0</v>
      </c>
      <c r="EE62" s="347">
        <v>158.00000000000182</v>
      </c>
      <c r="EF62" s="347">
        <v>396.74999999999454</v>
      </c>
      <c r="EG62" s="49">
        <v>451.90000000000003</v>
      </c>
      <c r="EH62" s="336"/>
      <c r="EI62" s="347">
        <v>0</v>
      </c>
      <c r="EJ62" s="49">
        <v>0</v>
      </c>
      <c r="EK62" s="347">
        <v>357.82500000000437</v>
      </c>
      <c r="EL62" s="49">
        <v>888.5</v>
      </c>
      <c r="EM62" s="336"/>
      <c r="EN62" s="49">
        <v>0</v>
      </c>
      <c r="EO62" s="347">
        <v>124.45000000000255</v>
      </c>
      <c r="EP62" s="347">
        <v>93.75</v>
      </c>
      <c r="EQ62" s="49">
        <v>461.25</v>
      </c>
      <c r="ER62" s="336"/>
      <c r="ES62" s="347">
        <v>0</v>
      </c>
      <c r="ET62" s="347">
        <v>1333.2</v>
      </c>
      <c r="EU62" s="347">
        <v>2513.2499999999973</v>
      </c>
      <c r="EV62" s="49">
        <v>2043.3000000000002</v>
      </c>
      <c r="EW62" s="336"/>
      <c r="EX62" s="347">
        <v>0</v>
      </c>
      <c r="EY62" s="347">
        <v>131.30000000000291</v>
      </c>
      <c r="EZ62" s="347">
        <v>54.825000000004366</v>
      </c>
      <c r="FA62" s="49">
        <v>145.5</v>
      </c>
      <c r="FB62" s="336"/>
      <c r="FC62" s="49">
        <v>0</v>
      </c>
      <c r="FD62" s="347">
        <v>56.550000000001091</v>
      </c>
      <c r="FE62" s="347">
        <v>208.125</v>
      </c>
      <c r="FF62" s="49">
        <v>504.2</v>
      </c>
      <c r="FG62" s="336"/>
      <c r="FH62" s="49">
        <v>0</v>
      </c>
      <c r="FI62" s="347">
        <v>220.00000000000182</v>
      </c>
      <c r="FJ62" s="347">
        <v>102.60000000000218</v>
      </c>
      <c r="FK62" s="49">
        <v>218.1</v>
      </c>
      <c r="FL62" s="336"/>
      <c r="FM62" s="347">
        <v>0</v>
      </c>
      <c r="FN62" s="347">
        <v>135.10000000000036</v>
      </c>
      <c r="FO62" s="347">
        <v>257.84999999999997</v>
      </c>
      <c r="FP62" s="49">
        <v>471</v>
      </c>
      <c r="FQ62" s="336"/>
      <c r="FR62" s="49">
        <v>0</v>
      </c>
      <c r="FS62" s="49">
        <v>0</v>
      </c>
      <c r="FT62" s="347">
        <v>407.17499999999836</v>
      </c>
      <c r="FU62" s="49">
        <v>236.20000000000002</v>
      </c>
      <c r="FV62" s="336"/>
      <c r="FW62" s="347">
        <v>0</v>
      </c>
      <c r="FX62" s="347">
        <v>485.50000000000182</v>
      </c>
      <c r="FY62" s="347">
        <v>607.27500000005068</v>
      </c>
      <c r="FZ62" s="49">
        <v>1317</v>
      </c>
      <c r="GA62" s="336"/>
      <c r="GB62" s="347">
        <v>0</v>
      </c>
      <c r="GC62" s="347">
        <v>119.75</v>
      </c>
      <c r="GD62" s="347">
        <v>341.25</v>
      </c>
      <c r="GE62" s="49">
        <v>333</v>
      </c>
      <c r="GF62" s="336"/>
      <c r="GG62" s="49">
        <v>0</v>
      </c>
      <c r="GH62" s="49">
        <v>0</v>
      </c>
      <c r="GI62" s="49">
        <v>0</v>
      </c>
      <c r="GJ62" s="49">
        <v>1295.7</v>
      </c>
    </row>
    <row r="63" spans="1:192" ht="18">
      <c r="A63" s="39" t="s">
        <v>3637</v>
      </c>
      <c r="B63" s="45">
        <f t="shared" si="1"/>
        <v>6747.7999999999984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2"/>
      <c r="I63" s="49">
        <v>0</v>
      </c>
      <c r="J63" s="49">
        <v>0</v>
      </c>
      <c r="K63" s="49">
        <v>0</v>
      </c>
      <c r="L63" s="49">
        <v>232.5</v>
      </c>
      <c r="M63" s="392"/>
      <c r="N63" s="49">
        <v>0</v>
      </c>
      <c r="O63" s="49">
        <v>0</v>
      </c>
      <c r="P63" s="49">
        <v>0</v>
      </c>
      <c r="Q63" s="49">
        <v>948.49999999999989</v>
      </c>
      <c r="R63" s="392"/>
      <c r="S63" s="327">
        <v>0</v>
      </c>
      <c r="T63" s="327">
        <v>0</v>
      </c>
      <c r="U63" s="327">
        <v>0</v>
      </c>
      <c r="V63" s="49">
        <v>314</v>
      </c>
      <c r="W63" s="392"/>
      <c r="X63" s="49">
        <v>0</v>
      </c>
      <c r="Y63" s="49">
        <v>0</v>
      </c>
      <c r="Z63" s="49">
        <v>0</v>
      </c>
      <c r="AA63" s="49">
        <v>394.3</v>
      </c>
      <c r="AB63" s="392"/>
      <c r="AC63" s="49">
        <v>0</v>
      </c>
      <c r="AD63" s="49">
        <v>0</v>
      </c>
      <c r="AE63" s="49">
        <v>0</v>
      </c>
      <c r="AF63" s="49">
        <v>600.80000000000007</v>
      </c>
      <c r="AG63" s="392"/>
      <c r="AH63" s="49">
        <v>0</v>
      </c>
      <c r="AI63" s="49">
        <v>0</v>
      </c>
      <c r="AJ63" s="49">
        <v>0</v>
      </c>
      <c r="AK63" s="49">
        <v>671.20000000000016</v>
      </c>
      <c r="AL63" s="392"/>
      <c r="AM63" s="49">
        <v>0</v>
      </c>
      <c r="AN63" s="49">
        <v>0</v>
      </c>
      <c r="AO63" s="49">
        <v>0</v>
      </c>
      <c r="AP63" s="49">
        <v>289.5</v>
      </c>
      <c r="AQ63" s="392"/>
      <c r="AR63" s="49">
        <v>0</v>
      </c>
      <c r="AS63" s="49">
        <v>0</v>
      </c>
      <c r="AT63" s="49">
        <v>0</v>
      </c>
      <c r="AU63" s="49">
        <v>326.89999999999998</v>
      </c>
      <c r="AV63" s="392"/>
      <c r="AW63" s="49">
        <v>0</v>
      </c>
      <c r="AX63" s="49">
        <v>0</v>
      </c>
      <c r="AY63" s="49">
        <v>0</v>
      </c>
      <c r="AZ63" s="49">
        <v>760.59999999999991</v>
      </c>
      <c r="BA63" s="392"/>
      <c r="BB63" s="49">
        <v>0</v>
      </c>
      <c r="BC63" s="49">
        <v>0</v>
      </c>
      <c r="BD63" s="49">
        <v>0</v>
      </c>
      <c r="BE63" s="49">
        <v>169.2</v>
      </c>
      <c r="BF63" s="392"/>
      <c r="BG63" s="49">
        <v>0</v>
      </c>
      <c r="BH63" s="49">
        <v>0</v>
      </c>
      <c r="BI63" s="49">
        <v>0</v>
      </c>
      <c r="BJ63" s="49">
        <v>187.9</v>
      </c>
      <c r="BK63" s="392"/>
      <c r="BL63" s="49">
        <v>0</v>
      </c>
      <c r="BM63" s="49">
        <v>0</v>
      </c>
      <c r="BN63" s="49">
        <v>0</v>
      </c>
      <c r="BO63" s="49">
        <v>194.20000000000002</v>
      </c>
      <c r="BP63" s="392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563">
        <v>489.2</v>
      </c>
      <c r="BZ63" s="392"/>
      <c r="CA63" s="49">
        <v>0</v>
      </c>
      <c r="CB63" s="49">
        <v>0</v>
      </c>
      <c r="CC63" s="49">
        <v>0</v>
      </c>
      <c r="CD63" s="563">
        <v>526.4</v>
      </c>
      <c r="CE63" s="336"/>
      <c r="CF63" s="49">
        <v>0</v>
      </c>
      <c r="CG63" s="49">
        <v>0</v>
      </c>
      <c r="CH63" s="49">
        <v>0</v>
      </c>
      <c r="CI63" s="49">
        <v>0</v>
      </c>
      <c r="CJ63" s="336"/>
      <c r="CK63" s="49">
        <v>0</v>
      </c>
      <c r="CL63" s="49">
        <v>0</v>
      </c>
      <c r="CM63" s="49">
        <v>0</v>
      </c>
      <c r="CN63" s="49">
        <v>0</v>
      </c>
      <c r="CO63" s="392"/>
      <c r="CP63" s="49">
        <v>0</v>
      </c>
      <c r="CQ63" s="49">
        <v>0</v>
      </c>
      <c r="CR63" s="49">
        <v>0</v>
      </c>
      <c r="CS63" s="49">
        <v>0</v>
      </c>
      <c r="CT63" s="336"/>
      <c r="CU63" s="49">
        <v>0</v>
      </c>
      <c r="CV63" s="49">
        <v>0</v>
      </c>
      <c r="CW63" s="49">
        <v>0</v>
      </c>
      <c r="CX63" s="49">
        <v>0</v>
      </c>
      <c r="CY63" s="336"/>
      <c r="CZ63" s="49">
        <v>0</v>
      </c>
      <c r="DA63" s="49">
        <v>0</v>
      </c>
      <c r="DB63" s="49">
        <v>0</v>
      </c>
      <c r="DC63" s="49">
        <v>0</v>
      </c>
      <c r="DD63" s="336"/>
      <c r="DE63" s="49">
        <v>0</v>
      </c>
      <c r="DF63" s="49">
        <v>0</v>
      </c>
      <c r="DG63" s="49">
        <v>0</v>
      </c>
      <c r="DH63" s="49">
        <v>0</v>
      </c>
      <c r="DI63" s="336"/>
      <c r="DJ63" s="327">
        <v>0</v>
      </c>
      <c r="DK63" s="327">
        <v>0</v>
      </c>
      <c r="DL63" s="327">
        <v>0</v>
      </c>
      <c r="DM63" s="49">
        <v>0</v>
      </c>
      <c r="DN63" s="336"/>
      <c r="DO63" s="49">
        <v>0</v>
      </c>
      <c r="DP63" s="49">
        <v>0</v>
      </c>
      <c r="DQ63" s="49">
        <v>0</v>
      </c>
      <c r="DR63" s="49">
        <v>0</v>
      </c>
      <c r="DS63" s="336"/>
      <c r="DT63" s="49">
        <v>0</v>
      </c>
      <c r="DU63" s="49">
        <v>0</v>
      </c>
      <c r="DV63" s="49">
        <v>0</v>
      </c>
      <c r="DW63" s="49">
        <v>0</v>
      </c>
      <c r="DX63" s="336"/>
      <c r="DY63" s="347">
        <v>0</v>
      </c>
      <c r="DZ63" s="347">
        <v>0</v>
      </c>
      <c r="EA63" s="347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49">
        <v>0</v>
      </c>
      <c r="EK63" s="347">
        <v>0</v>
      </c>
      <c r="EL63" s="49">
        <v>0</v>
      </c>
      <c r="EM63" s="336"/>
      <c r="EN63" s="49">
        <v>0</v>
      </c>
      <c r="EO63" s="347">
        <v>0</v>
      </c>
      <c r="EP63" s="347">
        <v>0</v>
      </c>
      <c r="EQ63" s="49">
        <v>0</v>
      </c>
      <c r="ER63" s="336"/>
      <c r="ES63" s="347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49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347">
        <v>0</v>
      </c>
      <c r="FN63" s="347">
        <v>0</v>
      </c>
      <c r="FO63" s="347">
        <v>0</v>
      </c>
      <c r="FP63" s="49">
        <v>0</v>
      </c>
      <c r="FQ63" s="336"/>
      <c r="FR63" s="49">
        <v>0</v>
      </c>
      <c r="FS63" s="49">
        <v>0</v>
      </c>
      <c r="FT63" s="347">
        <v>0</v>
      </c>
      <c r="FU63" s="49">
        <v>0</v>
      </c>
      <c r="FV63" s="336"/>
      <c r="FW63" s="347">
        <v>0</v>
      </c>
      <c r="FX63" s="347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49">
        <v>0</v>
      </c>
      <c r="GH63" s="49">
        <v>0</v>
      </c>
      <c r="GI63" s="49">
        <v>0</v>
      </c>
      <c r="GJ63" s="49">
        <v>0</v>
      </c>
    </row>
    <row r="64" spans="1:192" ht="18">
      <c r="A64" s="39" t="s">
        <v>2716</v>
      </c>
      <c r="B64" s="45">
        <f t="shared" si="1"/>
        <v>31540.974999999991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2"/>
      <c r="I64" s="49">
        <v>0</v>
      </c>
      <c r="J64" s="49">
        <v>0</v>
      </c>
      <c r="K64" s="49">
        <v>101.62499999999991</v>
      </c>
      <c r="L64" s="49">
        <v>298.39999999999998</v>
      </c>
      <c r="M64" s="392"/>
      <c r="N64" s="49">
        <v>0</v>
      </c>
      <c r="O64" s="49">
        <v>0</v>
      </c>
      <c r="P64" s="49">
        <v>127.94999999999999</v>
      </c>
      <c r="Q64" s="49">
        <v>409.30000000000007</v>
      </c>
      <c r="R64" s="392"/>
      <c r="S64" s="327">
        <v>0</v>
      </c>
      <c r="T64" s="327">
        <v>0</v>
      </c>
      <c r="U64" s="327">
        <v>66.599999999999994</v>
      </c>
      <c r="V64" s="49">
        <v>265.3</v>
      </c>
      <c r="W64" s="392"/>
      <c r="X64" s="49">
        <v>0</v>
      </c>
      <c r="Y64" s="49">
        <v>0</v>
      </c>
      <c r="Z64" s="49">
        <v>229.35000000000002</v>
      </c>
      <c r="AA64" s="49">
        <v>258.2</v>
      </c>
      <c r="AB64" s="392"/>
      <c r="AC64" s="49">
        <v>0</v>
      </c>
      <c r="AD64" s="49">
        <v>0</v>
      </c>
      <c r="AE64" s="49">
        <v>548.24999999999989</v>
      </c>
      <c r="AF64" s="49">
        <v>407.3</v>
      </c>
      <c r="AG64" s="392"/>
      <c r="AH64" s="49">
        <v>0</v>
      </c>
      <c r="AI64" s="49">
        <v>0</v>
      </c>
      <c r="AJ64" s="49">
        <v>778.5</v>
      </c>
      <c r="AK64" s="49">
        <v>577.6</v>
      </c>
      <c r="AL64" s="392"/>
      <c r="AM64" s="49">
        <v>0</v>
      </c>
      <c r="AN64" s="49">
        <v>0</v>
      </c>
      <c r="AO64" s="49">
        <v>218.51249999999999</v>
      </c>
      <c r="AP64" s="49">
        <v>513</v>
      </c>
      <c r="AQ64" s="392"/>
      <c r="AR64" s="49">
        <v>0</v>
      </c>
      <c r="AS64" s="49">
        <v>0</v>
      </c>
      <c r="AT64" s="49">
        <v>61.875</v>
      </c>
      <c r="AU64" s="49">
        <v>38.5</v>
      </c>
      <c r="AV64" s="392"/>
      <c r="AW64" s="49">
        <v>0</v>
      </c>
      <c r="AX64" s="49">
        <v>0</v>
      </c>
      <c r="AY64" s="49">
        <v>651.48749999999995</v>
      </c>
      <c r="AZ64" s="49">
        <v>916.59999999999991</v>
      </c>
      <c r="BA64" s="392"/>
      <c r="BB64" s="49">
        <v>0</v>
      </c>
      <c r="BC64" s="49">
        <v>0</v>
      </c>
      <c r="BD64" s="49">
        <v>144.44999999999999</v>
      </c>
      <c r="BE64" s="49">
        <v>390.7</v>
      </c>
      <c r="BF64" s="392"/>
      <c r="BG64" s="49">
        <v>0</v>
      </c>
      <c r="BH64" s="49">
        <v>0</v>
      </c>
      <c r="BI64" s="49">
        <v>294.60000000000002</v>
      </c>
      <c r="BJ64" s="49">
        <v>215.7</v>
      </c>
      <c r="BK64" s="392"/>
      <c r="BL64" s="49">
        <v>0</v>
      </c>
      <c r="BM64" s="49">
        <v>0</v>
      </c>
      <c r="BN64" s="49">
        <v>93.75</v>
      </c>
      <c r="BO64" s="49">
        <v>154.30000000000001</v>
      </c>
      <c r="BP64" s="392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563">
        <v>285.90000000000003</v>
      </c>
      <c r="BZ64" s="392"/>
      <c r="CA64" s="49">
        <v>0</v>
      </c>
      <c r="CB64" s="49">
        <v>0</v>
      </c>
      <c r="CC64" s="49">
        <v>135</v>
      </c>
      <c r="CD64" s="563">
        <v>572.6</v>
      </c>
      <c r="CE64" s="336"/>
      <c r="CF64" s="49">
        <v>0</v>
      </c>
      <c r="CG64" s="49">
        <v>0</v>
      </c>
      <c r="CH64" s="49">
        <v>0</v>
      </c>
      <c r="CI64" s="49">
        <v>215.9</v>
      </c>
      <c r="CJ64" s="336"/>
      <c r="CK64" s="49">
        <v>0</v>
      </c>
      <c r="CL64" s="49">
        <v>0</v>
      </c>
      <c r="CM64" s="49">
        <v>0</v>
      </c>
      <c r="CN64" s="49">
        <v>224.3</v>
      </c>
      <c r="CO64" s="392"/>
      <c r="CP64" s="49">
        <v>0</v>
      </c>
      <c r="CQ64" s="49">
        <v>0</v>
      </c>
      <c r="CR64" s="49">
        <v>0</v>
      </c>
      <c r="CS64" s="49">
        <v>392.8</v>
      </c>
      <c r="CT64" s="336"/>
      <c r="CU64" s="49">
        <v>0</v>
      </c>
      <c r="CV64" s="49">
        <v>0</v>
      </c>
      <c r="CW64" s="49">
        <v>0</v>
      </c>
      <c r="CX64" s="49">
        <v>730.4</v>
      </c>
      <c r="CY64" s="336"/>
      <c r="CZ64" s="49">
        <v>0</v>
      </c>
      <c r="DA64" s="49">
        <v>0</v>
      </c>
      <c r="DB64" s="49">
        <v>0</v>
      </c>
      <c r="DC64" s="49">
        <v>44</v>
      </c>
      <c r="DD64" s="336"/>
      <c r="DE64" s="49">
        <v>0</v>
      </c>
      <c r="DF64" s="49">
        <v>0</v>
      </c>
      <c r="DG64" s="49">
        <v>0</v>
      </c>
      <c r="DH64" s="49">
        <v>4323</v>
      </c>
      <c r="DI64" s="336"/>
      <c r="DJ64" s="327">
        <v>0</v>
      </c>
      <c r="DK64" s="327">
        <v>0</v>
      </c>
      <c r="DL64" s="327">
        <v>0</v>
      </c>
      <c r="DM64" s="49">
        <v>759.6</v>
      </c>
      <c r="DN64" s="336"/>
      <c r="DO64" s="49">
        <v>0</v>
      </c>
      <c r="DP64" s="49">
        <v>0</v>
      </c>
      <c r="DQ64" s="49">
        <v>0</v>
      </c>
      <c r="DR64" s="49">
        <v>605.20000000000005</v>
      </c>
      <c r="DS64" s="336"/>
      <c r="DT64" s="49">
        <v>0</v>
      </c>
      <c r="DU64" s="49">
        <v>0</v>
      </c>
      <c r="DV64" s="49">
        <v>0</v>
      </c>
      <c r="DW64" s="49">
        <v>4662.6499999999996</v>
      </c>
      <c r="DX64" s="336"/>
      <c r="DY64" s="347">
        <v>0</v>
      </c>
      <c r="DZ64" s="347">
        <v>0</v>
      </c>
      <c r="EA64" s="347">
        <v>0</v>
      </c>
      <c r="EB64" s="49">
        <v>252</v>
      </c>
      <c r="EC64" s="336"/>
      <c r="ED64" s="347">
        <v>0</v>
      </c>
      <c r="EE64" s="347">
        <v>0</v>
      </c>
      <c r="EF64" s="347">
        <v>0</v>
      </c>
      <c r="EG64" s="49">
        <v>570</v>
      </c>
      <c r="EH64" s="336"/>
      <c r="EI64" s="347">
        <v>0</v>
      </c>
      <c r="EJ64" s="49">
        <v>0</v>
      </c>
      <c r="EK64" s="347">
        <v>0</v>
      </c>
      <c r="EL64" s="49">
        <v>429.8</v>
      </c>
      <c r="EM64" s="336"/>
      <c r="EN64" s="49">
        <v>0</v>
      </c>
      <c r="EO64" s="347">
        <v>0</v>
      </c>
      <c r="EP64" s="347">
        <v>0</v>
      </c>
      <c r="EQ64" s="49">
        <v>411</v>
      </c>
      <c r="ER64" s="336"/>
      <c r="ES64" s="347">
        <v>0</v>
      </c>
      <c r="ET64" s="347">
        <v>0</v>
      </c>
      <c r="EU64" s="347">
        <v>0</v>
      </c>
      <c r="EV64" s="49">
        <v>2867.3999999999996</v>
      </c>
      <c r="EW64" s="336"/>
      <c r="EX64" s="347">
        <v>0</v>
      </c>
      <c r="EY64" s="347">
        <v>0</v>
      </c>
      <c r="EZ64" s="347">
        <v>0</v>
      </c>
      <c r="FA64" s="49">
        <v>257.10000000000002</v>
      </c>
      <c r="FB64" s="336"/>
      <c r="FC64" s="49">
        <v>0</v>
      </c>
      <c r="FD64" s="347">
        <v>0</v>
      </c>
      <c r="FE64" s="347">
        <v>0</v>
      </c>
      <c r="FF64" s="49">
        <v>366.3</v>
      </c>
      <c r="FG64" s="336"/>
      <c r="FH64" s="49">
        <v>0</v>
      </c>
      <c r="FI64" s="347">
        <v>0</v>
      </c>
      <c r="FJ64" s="347">
        <v>0</v>
      </c>
      <c r="FK64" s="49">
        <v>340.70000000000005</v>
      </c>
      <c r="FL64" s="336"/>
      <c r="FM64" s="347">
        <v>0</v>
      </c>
      <c r="FN64" s="347">
        <v>0</v>
      </c>
      <c r="FO64" s="347">
        <v>0</v>
      </c>
      <c r="FP64" s="49">
        <v>605.80000000000007</v>
      </c>
      <c r="FQ64" s="336"/>
      <c r="FR64" s="49">
        <v>0</v>
      </c>
      <c r="FS64" s="49">
        <v>0</v>
      </c>
      <c r="FT64" s="347">
        <v>0</v>
      </c>
      <c r="FU64" s="49">
        <v>294.5</v>
      </c>
      <c r="FV64" s="336"/>
      <c r="FW64" s="347">
        <v>0</v>
      </c>
      <c r="FX64" s="347">
        <v>0</v>
      </c>
      <c r="FY64" s="347">
        <v>0</v>
      </c>
      <c r="FZ64" s="49">
        <v>1160.5</v>
      </c>
      <c r="GA64" s="336"/>
      <c r="GB64" s="347">
        <v>0</v>
      </c>
      <c r="GC64" s="347">
        <v>0</v>
      </c>
      <c r="GD64" s="347">
        <v>0</v>
      </c>
      <c r="GE64" s="49">
        <v>295</v>
      </c>
      <c r="GF64" s="336"/>
      <c r="GG64" s="49">
        <v>0</v>
      </c>
      <c r="GH64" s="49">
        <v>0</v>
      </c>
      <c r="GI64" s="49">
        <v>0</v>
      </c>
      <c r="GJ64" s="49">
        <v>796.7</v>
      </c>
    </row>
    <row r="65" spans="1:192" ht="18">
      <c r="A65" s="40" t="s">
        <v>700</v>
      </c>
      <c r="B65" s="45">
        <f t="shared" si="1"/>
        <v>52646.849999999991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2"/>
      <c r="I65" s="49">
        <v>0</v>
      </c>
      <c r="J65" s="49">
        <v>80.499999999999943</v>
      </c>
      <c r="K65" s="49">
        <v>33.749999999999979</v>
      </c>
      <c r="L65" s="49">
        <v>83.4</v>
      </c>
      <c r="M65" s="392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2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2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2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2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2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2"/>
      <c r="AR65" s="49">
        <v>45.5</v>
      </c>
      <c r="AS65" s="49">
        <v>212.5</v>
      </c>
      <c r="AT65" s="49">
        <v>224.17500000000001</v>
      </c>
      <c r="AU65" s="49">
        <v>246.5</v>
      </c>
      <c r="AV65" s="392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2"/>
      <c r="BB65" s="49">
        <v>94</v>
      </c>
      <c r="BC65" s="49">
        <v>313.50000000000006</v>
      </c>
      <c r="BD65" s="49">
        <v>430.35</v>
      </c>
      <c r="BE65" s="49">
        <v>419.8</v>
      </c>
      <c r="BF65" s="392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2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2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563">
        <v>212.5</v>
      </c>
      <c r="BZ65" s="392"/>
      <c r="CA65" s="49">
        <v>113.99999999999955</v>
      </c>
      <c r="CB65" s="49">
        <v>326.44999999999982</v>
      </c>
      <c r="CC65" s="49">
        <v>347.84999999999997</v>
      </c>
      <c r="CD65" s="563">
        <v>501.5</v>
      </c>
      <c r="CE65" s="336"/>
      <c r="CF65" s="49">
        <v>99.350000000000136</v>
      </c>
      <c r="CG65" s="49">
        <v>193.24999999999909</v>
      </c>
      <c r="CH65" s="49">
        <v>211.57500000000027</v>
      </c>
      <c r="CI65" s="49">
        <v>582.30000000000007</v>
      </c>
      <c r="CJ65" s="336"/>
      <c r="CK65" s="49">
        <v>149.30000000000018</v>
      </c>
      <c r="CL65" s="49">
        <v>128.92499999999882</v>
      </c>
      <c r="CM65" s="49">
        <v>222.75</v>
      </c>
      <c r="CN65" s="49">
        <v>101</v>
      </c>
      <c r="CO65" s="392"/>
      <c r="CP65" s="49">
        <v>139.125</v>
      </c>
      <c r="CQ65" s="49">
        <v>213.75</v>
      </c>
      <c r="CR65" s="49">
        <v>231.22500000000218</v>
      </c>
      <c r="CS65" s="49">
        <v>539.79999999999995</v>
      </c>
      <c r="CT65" s="336"/>
      <c r="CU65" s="49">
        <v>68.575000000000728</v>
      </c>
      <c r="CV65" s="49">
        <v>83.750000000000909</v>
      </c>
      <c r="CW65" s="49">
        <v>346.125</v>
      </c>
      <c r="CX65" s="49">
        <v>263.3</v>
      </c>
      <c r="CY65" s="336"/>
      <c r="CZ65" s="49">
        <v>24.374999999999091</v>
      </c>
      <c r="DA65" s="49">
        <v>42.000000000000909</v>
      </c>
      <c r="DB65" s="49">
        <v>183.52500000000001</v>
      </c>
      <c r="DC65" s="49">
        <v>88.4</v>
      </c>
      <c r="DD65" s="336"/>
      <c r="DE65" s="49">
        <v>787.72499999999991</v>
      </c>
      <c r="DF65" s="49">
        <v>765.6500000000002</v>
      </c>
      <c r="DG65" s="49">
        <v>515.02500000000055</v>
      </c>
      <c r="DH65" s="49">
        <v>2500.8000000000006</v>
      </c>
      <c r="DI65" s="336"/>
      <c r="DJ65" s="327">
        <v>56.850000000000364</v>
      </c>
      <c r="DK65" s="327">
        <v>216.25000000000091</v>
      </c>
      <c r="DL65" s="327">
        <v>507.52499999999645</v>
      </c>
      <c r="DM65" s="49">
        <v>645.59999999999991</v>
      </c>
      <c r="DN65" s="336"/>
      <c r="DO65" s="49">
        <v>165.24999999999955</v>
      </c>
      <c r="DP65" s="49">
        <v>127.40000000000055</v>
      </c>
      <c r="DQ65" s="49">
        <v>574.04999999999973</v>
      </c>
      <c r="DR65" s="49">
        <v>311.60000000000002</v>
      </c>
      <c r="DS65" s="336"/>
      <c r="DT65" s="49">
        <v>848.22500000000946</v>
      </c>
      <c r="DU65" s="49">
        <v>1686.7749999999915</v>
      </c>
      <c r="DV65" s="49">
        <v>2968.2749999999978</v>
      </c>
      <c r="DW65" s="49">
        <v>2854.8999999999996</v>
      </c>
      <c r="DX65" s="336"/>
      <c r="DY65" s="347">
        <v>36.475000000000364</v>
      </c>
      <c r="DZ65" s="347">
        <v>65.999999999999091</v>
      </c>
      <c r="EA65" s="347">
        <v>234.67499999999836</v>
      </c>
      <c r="EB65" s="49">
        <v>209.7</v>
      </c>
      <c r="EC65" s="336"/>
      <c r="ED65" s="347">
        <v>130.97500000000036</v>
      </c>
      <c r="EE65" s="347">
        <v>67.099999999999454</v>
      </c>
      <c r="EF65" s="347">
        <v>63.900000000000546</v>
      </c>
      <c r="EG65" s="49">
        <v>249</v>
      </c>
      <c r="EH65" s="336"/>
      <c r="EI65" s="347">
        <v>134.89999999999964</v>
      </c>
      <c r="EJ65" s="49">
        <v>0</v>
      </c>
      <c r="EK65" s="347">
        <v>466.20000000000709</v>
      </c>
      <c r="EL65" s="49">
        <v>204.5</v>
      </c>
      <c r="EM65" s="336"/>
      <c r="EN65" s="49">
        <v>0</v>
      </c>
      <c r="EO65" s="347">
        <v>82.549999999997453</v>
      </c>
      <c r="EP65" s="347">
        <v>325.57500000000164</v>
      </c>
      <c r="EQ65" s="49">
        <v>271.8</v>
      </c>
      <c r="ER65" s="336"/>
      <c r="ES65" s="347">
        <v>639.32499999996799</v>
      </c>
      <c r="ET65" s="347">
        <v>1202.9000000000001</v>
      </c>
      <c r="EU65" s="347">
        <v>1741.1250000000027</v>
      </c>
      <c r="EV65" s="49">
        <v>2199.6999999999998</v>
      </c>
      <c r="EW65" s="336"/>
      <c r="EX65" s="347">
        <v>35</v>
      </c>
      <c r="EY65" s="347">
        <v>83.149999999995998</v>
      </c>
      <c r="EZ65" s="347">
        <v>48.825000000001637</v>
      </c>
      <c r="FA65" s="49">
        <v>295.39999999999998</v>
      </c>
      <c r="FB65" s="336"/>
      <c r="FC65" s="49">
        <v>0</v>
      </c>
      <c r="FD65" s="347">
        <v>55.649999999995998</v>
      </c>
      <c r="FE65" s="347">
        <v>318.67499999999995</v>
      </c>
      <c r="FF65" s="49">
        <v>270</v>
      </c>
      <c r="FG65" s="336"/>
      <c r="FH65" s="49">
        <v>0</v>
      </c>
      <c r="FI65" s="347">
        <v>204.05000000000109</v>
      </c>
      <c r="FJ65" s="347">
        <v>201.97499999999945</v>
      </c>
      <c r="FK65" s="49">
        <v>333</v>
      </c>
      <c r="FL65" s="336"/>
      <c r="FM65" s="347">
        <v>137.12499999999909</v>
      </c>
      <c r="FN65" s="347">
        <v>129.00000000000182</v>
      </c>
      <c r="FO65" s="347">
        <v>326.09999999999997</v>
      </c>
      <c r="FP65" s="49">
        <v>417</v>
      </c>
      <c r="FQ65" s="336"/>
      <c r="FR65" s="49">
        <v>0</v>
      </c>
      <c r="FS65" s="49">
        <v>0</v>
      </c>
      <c r="FT65" s="347">
        <v>12.374999999997272</v>
      </c>
      <c r="FU65" s="49">
        <v>44.8</v>
      </c>
      <c r="FV65" s="336"/>
      <c r="FW65" s="347">
        <v>339.34999999999764</v>
      </c>
      <c r="FX65" s="347">
        <v>543.15000000000509</v>
      </c>
      <c r="FY65" s="347">
        <v>1033.0500000000225</v>
      </c>
      <c r="FZ65" s="49">
        <v>1659.4</v>
      </c>
      <c r="GA65" s="336"/>
      <c r="GB65" s="347">
        <v>76.624999999998181</v>
      </c>
      <c r="GC65" s="347">
        <v>116.25000000000182</v>
      </c>
      <c r="GD65" s="347">
        <v>289.125</v>
      </c>
      <c r="GE65" s="49">
        <v>237</v>
      </c>
      <c r="GF65" s="336"/>
      <c r="GG65" s="49">
        <v>391.44999999999982</v>
      </c>
      <c r="GH65" s="49">
        <v>0</v>
      </c>
      <c r="GI65" s="49">
        <v>0</v>
      </c>
      <c r="GJ65" s="49">
        <v>1356.8</v>
      </c>
    </row>
    <row r="66" spans="1:192" ht="18">
      <c r="A66" s="40" t="s">
        <v>21</v>
      </c>
      <c r="B66" s="45">
        <f t="shared" si="1"/>
        <v>66118.437499999927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2"/>
      <c r="I66" s="49">
        <v>0</v>
      </c>
      <c r="J66" s="49">
        <v>51.850000000000023</v>
      </c>
      <c r="K66" s="49">
        <v>37.725000000000051</v>
      </c>
      <c r="L66" s="49">
        <v>113.2</v>
      </c>
      <c r="M66" s="392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2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2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2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2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2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2"/>
      <c r="AR66" s="49">
        <v>55.574999999999818</v>
      </c>
      <c r="AS66" s="49">
        <v>110.75</v>
      </c>
      <c r="AT66" s="49">
        <v>97.125</v>
      </c>
      <c r="AU66" s="49">
        <v>54.3</v>
      </c>
      <c r="AV66" s="392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2"/>
      <c r="BB66" s="49">
        <v>113.72499999999968</v>
      </c>
      <c r="BC66" s="49">
        <v>226.25</v>
      </c>
      <c r="BD66" s="49">
        <v>203.55</v>
      </c>
      <c r="BE66" s="49">
        <v>277</v>
      </c>
      <c r="BF66" s="392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2"/>
      <c r="BL66" s="49">
        <v>62.875</v>
      </c>
      <c r="BM66" s="49">
        <v>58</v>
      </c>
      <c r="BN66" s="49">
        <v>202.27499999999998</v>
      </c>
      <c r="BO66" s="49">
        <v>356.5</v>
      </c>
      <c r="BP66" s="392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563">
        <v>557.09999999999991</v>
      </c>
      <c r="BZ66" s="392"/>
      <c r="CA66" s="49">
        <v>36.099999999999909</v>
      </c>
      <c r="CB66" s="49">
        <v>182.54999999999927</v>
      </c>
      <c r="CC66" s="49">
        <v>190.5</v>
      </c>
      <c r="CD66" s="563">
        <v>531.70000000000005</v>
      </c>
      <c r="CE66" s="336"/>
      <c r="CF66" s="49">
        <v>140.44999999999982</v>
      </c>
      <c r="CG66" s="49">
        <v>50</v>
      </c>
      <c r="CH66" s="49">
        <v>281.25</v>
      </c>
      <c r="CI66" s="49">
        <v>63</v>
      </c>
      <c r="CJ66" s="336"/>
      <c r="CK66" s="49">
        <v>134.24999999999955</v>
      </c>
      <c r="CL66" s="49">
        <v>24.450000000000728</v>
      </c>
      <c r="CM66" s="49">
        <v>204.22500000000002</v>
      </c>
      <c r="CN66" s="49">
        <v>395.7</v>
      </c>
      <c r="CO66" s="392"/>
      <c r="CP66" s="49">
        <v>150.27499999999918</v>
      </c>
      <c r="CQ66" s="49">
        <v>197.10000000000036</v>
      </c>
      <c r="CR66" s="49">
        <v>237.97499999999945</v>
      </c>
      <c r="CS66" s="49">
        <v>289.8</v>
      </c>
      <c r="CT66" s="336"/>
      <c r="CU66" s="49">
        <v>109.02500000000055</v>
      </c>
      <c r="CV66" s="49">
        <v>331.32499999999982</v>
      </c>
      <c r="CW66" s="49">
        <v>477.75000000000136</v>
      </c>
      <c r="CX66" s="49">
        <v>1127.5999999999999</v>
      </c>
      <c r="CY66" s="336"/>
      <c r="CZ66" s="49">
        <v>26.399999999999636</v>
      </c>
      <c r="DA66" s="49">
        <v>18</v>
      </c>
      <c r="DB66" s="49">
        <v>31.5</v>
      </c>
      <c r="DC66" s="49">
        <v>102</v>
      </c>
      <c r="DD66" s="336"/>
      <c r="DE66" s="49">
        <v>1015.9250000000015</v>
      </c>
      <c r="DF66" s="49">
        <v>1604.45</v>
      </c>
      <c r="DG66" s="49">
        <v>1525.9499999999989</v>
      </c>
      <c r="DH66" s="49">
        <v>2969.9</v>
      </c>
      <c r="DI66" s="336"/>
      <c r="DJ66" s="327">
        <v>56.650000000000546</v>
      </c>
      <c r="DK66" s="327">
        <v>410.09999999999764</v>
      </c>
      <c r="DL66" s="327">
        <v>606.52499999999918</v>
      </c>
      <c r="DM66" s="49">
        <v>454.29999999999995</v>
      </c>
      <c r="DN66" s="336"/>
      <c r="DO66" s="49">
        <v>120.17500000000064</v>
      </c>
      <c r="DP66" s="49">
        <v>383.49999999999818</v>
      </c>
      <c r="DQ66" s="49">
        <v>694.87500000000136</v>
      </c>
      <c r="DR66" s="49">
        <v>688.9</v>
      </c>
      <c r="DS66" s="336"/>
      <c r="DT66" s="49">
        <v>975.87500000000864</v>
      </c>
      <c r="DU66" s="49">
        <v>2287.2499999999764</v>
      </c>
      <c r="DV66" s="49">
        <v>3167.7374999999984</v>
      </c>
      <c r="DW66" s="49">
        <v>4576.6000000000004</v>
      </c>
      <c r="DX66" s="336"/>
      <c r="DY66" s="347">
        <v>52.574999999999818</v>
      </c>
      <c r="DZ66" s="347">
        <v>239.75</v>
      </c>
      <c r="EA66" s="347">
        <v>248.77499999999782</v>
      </c>
      <c r="EB66" s="49">
        <v>122.6</v>
      </c>
      <c r="EC66" s="336"/>
      <c r="ED66" s="347">
        <v>65.874999999999091</v>
      </c>
      <c r="EE66" s="347">
        <v>210.20000000000073</v>
      </c>
      <c r="EF66" s="347">
        <v>386.77499999999509</v>
      </c>
      <c r="EG66" s="49">
        <v>520.80000000000007</v>
      </c>
      <c r="EH66" s="336"/>
      <c r="EI66" s="347">
        <v>32.375</v>
      </c>
      <c r="EJ66" s="49">
        <v>0</v>
      </c>
      <c r="EK66" s="347">
        <v>196.94999999999618</v>
      </c>
      <c r="EL66" s="49">
        <v>617</v>
      </c>
      <c r="EM66" s="336"/>
      <c r="EN66" s="49">
        <v>0</v>
      </c>
      <c r="EO66" s="347">
        <v>187.75</v>
      </c>
      <c r="EP66" s="347">
        <v>90.974999999996726</v>
      </c>
      <c r="EQ66" s="49">
        <v>477.2</v>
      </c>
      <c r="ER66" s="336"/>
      <c r="ES66" s="347">
        <v>620.44999999995252</v>
      </c>
      <c r="ET66" s="347">
        <v>2689.25</v>
      </c>
      <c r="EU66" s="347">
        <v>2982.2999999999984</v>
      </c>
      <c r="EV66" s="49">
        <v>2505.0999999999995</v>
      </c>
      <c r="EW66" s="336"/>
      <c r="EX66" s="347">
        <v>65.675000000000182</v>
      </c>
      <c r="EY66" s="347">
        <v>125.24999999999818</v>
      </c>
      <c r="EZ66" s="347">
        <v>0</v>
      </c>
      <c r="FA66" s="49">
        <v>158</v>
      </c>
      <c r="FB66" s="336"/>
      <c r="FC66" s="49">
        <v>0</v>
      </c>
      <c r="FD66" s="347">
        <v>197.5</v>
      </c>
      <c r="FE66" s="347">
        <v>227.625</v>
      </c>
      <c r="FF66" s="49">
        <v>395.4</v>
      </c>
      <c r="FG66" s="336"/>
      <c r="FH66" s="49">
        <v>0</v>
      </c>
      <c r="FI66" s="347">
        <v>173.20000000000073</v>
      </c>
      <c r="FJ66" s="347">
        <v>196.537499999994</v>
      </c>
      <c r="FK66" s="49">
        <v>282.5</v>
      </c>
      <c r="FL66" s="336"/>
      <c r="FM66" s="347">
        <v>175.67499999999836</v>
      </c>
      <c r="FN66" s="347">
        <v>270.14999999999782</v>
      </c>
      <c r="FO66" s="347">
        <v>483.90000000000003</v>
      </c>
      <c r="FP66" s="49">
        <v>485.1</v>
      </c>
      <c r="FQ66" s="336"/>
      <c r="FR66" s="49">
        <v>0</v>
      </c>
      <c r="FS66" s="49">
        <v>0</v>
      </c>
      <c r="FT66" s="347">
        <v>226.12500000000273</v>
      </c>
      <c r="FU66" s="49">
        <v>327</v>
      </c>
      <c r="FV66" s="336"/>
      <c r="FW66" s="347">
        <v>332.43749999999636</v>
      </c>
      <c r="FX66" s="347">
        <v>788.09999999999854</v>
      </c>
      <c r="FY66" s="347">
        <v>898.95000000003267</v>
      </c>
      <c r="FZ66" s="49">
        <v>1259.2</v>
      </c>
      <c r="GA66" s="336"/>
      <c r="GB66" s="347">
        <v>80.124999999996362</v>
      </c>
      <c r="GC66" s="347">
        <v>239.49999999999636</v>
      </c>
      <c r="GD66" s="347">
        <v>353.25</v>
      </c>
      <c r="GE66" s="49">
        <v>354.5</v>
      </c>
      <c r="GF66" s="336"/>
      <c r="GG66" s="49">
        <v>351.97499999999945</v>
      </c>
      <c r="GH66" s="49">
        <v>0</v>
      </c>
      <c r="GI66" s="49">
        <v>0</v>
      </c>
      <c r="GJ66" s="49">
        <v>1366.2</v>
      </c>
    </row>
    <row r="67" spans="1:192" ht="18">
      <c r="A67" s="39" t="s">
        <v>141</v>
      </c>
      <c r="B67" s="45">
        <f t="shared" si="1"/>
        <v>61097.924999999981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2"/>
      <c r="I67" s="49">
        <v>0</v>
      </c>
      <c r="J67" s="49">
        <v>87.549999999999955</v>
      </c>
      <c r="K67" s="49">
        <v>23.400000000000119</v>
      </c>
      <c r="L67" s="49">
        <v>254.5</v>
      </c>
      <c r="M67" s="392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2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2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2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2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2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2"/>
      <c r="AR67" s="49">
        <v>156.52500000000009</v>
      </c>
      <c r="AS67" s="49">
        <v>48.75</v>
      </c>
      <c r="AT67" s="49">
        <v>43.875</v>
      </c>
      <c r="AU67" s="49">
        <v>50</v>
      </c>
      <c r="AV67" s="392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2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2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2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2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563">
        <v>599.1</v>
      </c>
      <c r="BZ67" s="392"/>
      <c r="CA67" s="49">
        <v>68.425000000000637</v>
      </c>
      <c r="CB67" s="49">
        <v>57.449999999999818</v>
      </c>
      <c r="CC67" s="49">
        <v>123.30000000000001</v>
      </c>
      <c r="CD67" s="563">
        <v>540</v>
      </c>
      <c r="CE67" s="336"/>
      <c r="CF67" s="49">
        <v>134.95000000000118</v>
      </c>
      <c r="CG67" s="49">
        <v>104.14999999999964</v>
      </c>
      <c r="CH67" s="49">
        <v>211.5</v>
      </c>
      <c r="CI67" s="49">
        <v>65.3</v>
      </c>
      <c r="CJ67" s="336"/>
      <c r="CK67" s="49">
        <v>132.50000000000091</v>
      </c>
      <c r="CL67" s="49">
        <v>60.550000000000182</v>
      </c>
      <c r="CM67" s="49">
        <v>242.625</v>
      </c>
      <c r="CN67" s="49">
        <v>267</v>
      </c>
      <c r="CO67" s="392"/>
      <c r="CP67" s="49">
        <v>136.40000000000055</v>
      </c>
      <c r="CQ67" s="49">
        <v>210.65000000000055</v>
      </c>
      <c r="CR67" s="49">
        <v>296.77500000000055</v>
      </c>
      <c r="CS67" s="49">
        <v>314.7</v>
      </c>
      <c r="CT67" s="336"/>
      <c r="CU67" s="49">
        <v>88.275000000000546</v>
      </c>
      <c r="CV67" s="49">
        <v>114.65000000000055</v>
      </c>
      <c r="CW67" s="49">
        <v>557.62499999999864</v>
      </c>
      <c r="CX67" s="49">
        <v>959.4</v>
      </c>
      <c r="CY67" s="336"/>
      <c r="CZ67" s="49">
        <v>64.574999999997999</v>
      </c>
      <c r="DA67" s="49">
        <v>123.94999999999982</v>
      </c>
      <c r="DB67" s="49">
        <v>208.125</v>
      </c>
      <c r="DC67" s="49">
        <v>0</v>
      </c>
      <c r="DD67" s="336"/>
      <c r="DE67" s="49">
        <v>877.83750000000055</v>
      </c>
      <c r="DF67" s="49">
        <v>1179.5</v>
      </c>
      <c r="DG67" s="49">
        <v>1545.5249999999951</v>
      </c>
      <c r="DH67" s="49">
        <v>3787.1000000000004</v>
      </c>
      <c r="DI67" s="336"/>
      <c r="DJ67" s="327">
        <v>28.700000000000273</v>
      </c>
      <c r="DK67" s="327">
        <v>292.27499999999964</v>
      </c>
      <c r="DL67" s="327">
        <v>686.39999999999645</v>
      </c>
      <c r="DM67" s="49">
        <v>939.1</v>
      </c>
      <c r="DN67" s="336"/>
      <c r="DO67" s="49">
        <v>186.44999999999982</v>
      </c>
      <c r="DP67" s="49">
        <v>161.44999999999982</v>
      </c>
      <c r="DQ67" s="49">
        <v>822.14999999999918</v>
      </c>
      <c r="DR67" s="49">
        <v>471.19999999999993</v>
      </c>
      <c r="DS67" s="336"/>
      <c r="DT67" s="49">
        <v>842.52499999999281</v>
      </c>
      <c r="DU67" s="49">
        <v>1893.0999999999967</v>
      </c>
      <c r="DV67" s="49">
        <v>3370.4625000000005</v>
      </c>
      <c r="DW67" s="49">
        <v>4860.2</v>
      </c>
      <c r="DX67" s="336"/>
      <c r="DY67" s="347">
        <v>36.249999999998181</v>
      </c>
      <c r="DZ67" s="347">
        <v>133.45000000000255</v>
      </c>
      <c r="EA67" s="347">
        <v>270.75</v>
      </c>
      <c r="EB67" s="49">
        <v>2.4</v>
      </c>
      <c r="EC67" s="336"/>
      <c r="ED67" s="347">
        <v>24.124999999999091</v>
      </c>
      <c r="EE67" s="347">
        <v>103.69999999999891</v>
      </c>
      <c r="EF67" s="347">
        <v>279.44999999999891</v>
      </c>
      <c r="EG67" s="49">
        <v>418.8</v>
      </c>
      <c r="EH67" s="336"/>
      <c r="EI67" s="347">
        <v>57.949999999997999</v>
      </c>
      <c r="EJ67" s="49">
        <v>0</v>
      </c>
      <c r="EK67" s="347">
        <v>106.34999999999945</v>
      </c>
      <c r="EL67" s="49">
        <v>256.60000000000002</v>
      </c>
      <c r="EM67" s="336"/>
      <c r="EN67" s="49">
        <v>0</v>
      </c>
      <c r="EO67" s="347">
        <v>182.39999999999964</v>
      </c>
      <c r="EP67" s="347">
        <v>57.974999999999454</v>
      </c>
      <c r="EQ67" s="49">
        <v>431.5</v>
      </c>
      <c r="ER67" s="336"/>
      <c r="ES67" s="347">
        <v>704.64999999997417</v>
      </c>
      <c r="ET67" s="347">
        <v>1593.65</v>
      </c>
      <c r="EU67" s="347">
        <v>3321.9749999999995</v>
      </c>
      <c r="EV67" s="49">
        <v>3046.7999999999997</v>
      </c>
      <c r="EW67" s="336"/>
      <c r="EX67" s="347">
        <v>34.999999999998181</v>
      </c>
      <c r="EY67" s="347">
        <v>74.250000000003638</v>
      </c>
      <c r="EZ67" s="347">
        <v>53.625</v>
      </c>
      <c r="FA67" s="49">
        <v>97.5</v>
      </c>
      <c r="FB67" s="336"/>
      <c r="FC67" s="49">
        <v>0</v>
      </c>
      <c r="FD67" s="347">
        <v>82.05000000000291</v>
      </c>
      <c r="FE67" s="347">
        <v>124.05000000000001</v>
      </c>
      <c r="FF67" s="49">
        <v>267</v>
      </c>
      <c r="FG67" s="336"/>
      <c r="FH67" s="49">
        <v>0</v>
      </c>
      <c r="FI67" s="347">
        <v>152.65000000000327</v>
      </c>
      <c r="FJ67" s="347">
        <v>335.73749999999563</v>
      </c>
      <c r="FK67" s="49">
        <v>229.6</v>
      </c>
      <c r="FL67" s="336"/>
      <c r="FM67" s="347">
        <v>156.649999999996</v>
      </c>
      <c r="FN67" s="347">
        <v>122.45000000000073</v>
      </c>
      <c r="FO67" s="347">
        <v>536.85</v>
      </c>
      <c r="FP67" s="49">
        <v>521.1</v>
      </c>
      <c r="FQ67" s="336"/>
      <c r="FR67" s="49">
        <v>0</v>
      </c>
      <c r="FS67" s="49">
        <v>0</v>
      </c>
      <c r="FT67" s="347">
        <v>179.10000000000491</v>
      </c>
      <c r="FU67" s="49">
        <v>29.4</v>
      </c>
      <c r="FV67" s="336"/>
      <c r="FW67" s="347">
        <v>281.72499999999491</v>
      </c>
      <c r="FX67" s="347">
        <v>411.5</v>
      </c>
      <c r="FY67" s="347">
        <v>685.05000000003281</v>
      </c>
      <c r="FZ67" s="49">
        <v>1159.3</v>
      </c>
      <c r="GA67" s="336"/>
      <c r="GB67" s="347">
        <v>73.999999999992724</v>
      </c>
      <c r="GC67" s="347">
        <v>192.99999999999818</v>
      </c>
      <c r="GD67" s="347">
        <v>306.75</v>
      </c>
      <c r="GE67" s="49">
        <v>277</v>
      </c>
      <c r="GF67" s="336"/>
      <c r="GG67" s="49">
        <v>353.49999999999727</v>
      </c>
      <c r="GH67" s="49">
        <v>0</v>
      </c>
      <c r="GI67" s="49">
        <v>0</v>
      </c>
      <c r="GJ67" s="49">
        <v>983.5</v>
      </c>
    </row>
    <row r="68" spans="1:192" s="38" customFormat="1" ht="18">
      <c r="A68" s="39" t="s">
        <v>2193</v>
      </c>
      <c r="B68" s="45">
        <f t="shared" si="1"/>
        <v>16179.224999999982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2"/>
      <c r="I68" s="49">
        <v>0</v>
      </c>
      <c r="J68" s="49">
        <v>134.50000000000003</v>
      </c>
      <c r="K68" s="49">
        <v>0</v>
      </c>
      <c r="L68" s="49">
        <v>166.4</v>
      </c>
      <c r="M68" s="392"/>
      <c r="N68" s="49">
        <v>0</v>
      </c>
      <c r="O68" s="49">
        <v>169.85000000000002</v>
      </c>
      <c r="P68" s="49">
        <v>0</v>
      </c>
      <c r="Q68" s="49">
        <v>119.00000000000001</v>
      </c>
      <c r="R68" s="392"/>
      <c r="S68" s="327">
        <v>0</v>
      </c>
      <c r="T68" s="327">
        <v>257.5</v>
      </c>
      <c r="U68" s="327">
        <v>0</v>
      </c>
      <c r="V68" s="49">
        <v>319.5</v>
      </c>
      <c r="W68" s="392"/>
      <c r="X68" s="49">
        <v>0</v>
      </c>
      <c r="Y68" s="49">
        <v>124.70000000000005</v>
      </c>
      <c r="Z68" s="49">
        <v>0</v>
      </c>
      <c r="AA68" s="49">
        <v>10.5</v>
      </c>
      <c r="AB68" s="392"/>
      <c r="AC68" s="49">
        <v>0</v>
      </c>
      <c r="AD68" s="49">
        <v>315.25000000000023</v>
      </c>
      <c r="AE68" s="49">
        <v>0</v>
      </c>
      <c r="AF68" s="49">
        <v>241.2</v>
      </c>
      <c r="AG68" s="392"/>
      <c r="AH68" s="49">
        <v>0</v>
      </c>
      <c r="AI68" s="49">
        <v>300.99999999999977</v>
      </c>
      <c r="AJ68" s="49">
        <v>0</v>
      </c>
      <c r="AK68" s="49">
        <v>550.80000000000007</v>
      </c>
      <c r="AL68" s="392"/>
      <c r="AM68" s="49">
        <v>0</v>
      </c>
      <c r="AN68" s="49">
        <v>245.50000000000023</v>
      </c>
      <c r="AO68" s="49">
        <v>0</v>
      </c>
      <c r="AP68" s="49">
        <v>213.8</v>
      </c>
      <c r="AQ68" s="392"/>
      <c r="AR68" s="49">
        <v>0</v>
      </c>
      <c r="AS68" s="49">
        <v>45.5</v>
      </c>
      <c r="AT68" s="49">
        <v>0</v>
      </c>
      <c r="AU68" s="49">
        <v>60</v>
      </c>
      <c r="AV68" s="392"/>
      <c r="AW68" s="49">
        <v>0</v>
      </c>
      <c r="AX68" s="49">
        <v>322.85000000000173</v>
      </c>
      <c r="AY68" s="49">
        <v>0</v>
      </c>
      <c r="AZ68" s="49">
        <v>603.6</v>
      </c>
      <c r="BA68" s="392"/>
      <c r="BB68" s="49">
        <v>0</v>
      </c>
      <c r="BC68" s="49">
        <v>256.3</v>
      </c>
      <c r="BD68" s="49">
        <v>0</v>
      </c>
      <c r="BE68" s="49">
        <v>19.899999999999999</v>
      </c>
      <c r="BF68" s="392"/>
      <c r="BG68" s="49">
        <v>0</v>
      </c>
      <c r="BH68" s="49">
        <v>210.75</v>
      </c>
      <c r="BI68" s="49">
        <v>0</v>
      </c>
      <c r="BJ68" s="49">
        <v>70</v>
      </c>
      <c r="BK68" s="392"/>
      <c r="BL68" s="49">
        <v>0</v>
      </c>
      <c r="BM68" s="49">
        <v>96.9</v>
      </c>
      <c r="BN68" s="49">
        <v>0</v>
      </c>
      <c r="BO68" s="49">
        <v>18.2</v>
      </c>
      <c r="BP68" s="392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563">
        <v>188.4</v>
      </c>
      <c r="BZ68" s="392"/>
      <c r="CA68" s="49">
        <v>0</v>
      </c>
      <c r="CB68" s="49">
        <v>222.35000000000082</v>
      </c>
      <c r="CC68" s="49">
        <v>0</v>
      </c>
      <c r="CD68" s="563">
        <v>122.7</v>
      </c>
      <c r="CE68" s="336"/>
      <c r="CF68" s="49">
        <v>0</v>
      </c>
      <c r="CG68" s="49">
        <v>0</v>
      </c>
      <c r="CH68" s="49">
        <v>212.77500000000123</v>
      </c>
      <c r="CI68" s="49">
        <v>0</v>
      </c>
      <c r="CJ68" s="336"/>
      <c r="CK68" s="49">
        <v>0</v>
      </c>
      <c r="CL68" s="49">
        <v>0</v>
      </c>
      <c r="CM68" s="49">
        <v>336.375</v>
      </c>
      <c r="CN68" s="49">
        <v>0</v>
      </c>
      <c r="CO68" s="392"/>
      <c r="CP68" s="49">
        <v>0</v>
      </c>
      <c r="CQ68" s="49">
        <v>0</v>
      </c>
      <c r="CR68" s="49">
        <v>156.75000000000136</v>
      </c>
      <c r="CS68" s="49">
        <v>0</v>
      </c>
      <c r="CT68" s="336"/>
      <c r="CU68" s="49">
        <v>0</v>
      </c>
      <c r="CV68" s="49">
        <v>0</v>
      </c>
      <c r="CW68" s="49">
        <v>94.875000000001364</v>
      </c>
      <c r="CX68" s="49">
        <v>0</v>
      </c>
      <c r="CY68" s="336"/>
      <c r="CZ68" s="49">
        <v>0</v>
      </c>
      <c r="DA68" s="49">
        <v>0</v>
      </c>
      <c r="DB68" s="49">
        <v>130.72500000000002</v>
      </c>
      <c r="DC68" s="49">
        <v>0</v>
      </c>
      <c r="DD68" s="336"/>
      <c r="DE68" s="49">
        <v>0</v>
      </c>
      <c r="DF68" s="49">
        <v>0</v>
      </c>
      <c r="DG68" s="49">
        <v>1570.5749999999989</v>
      </c>
      <c r="DH68" s="49">
        <v>0</v>
      </c>
      <c r="DI68" s="336"/>
      <c r="DJ68" s="327">
        <v>0</v>
      </c>
      <c r="DK68" s="327">
        <v>0</v>
      </c>
      <c r="DL68" s="327">
        <v>452.55000000000109</v>
      </c>
      <c r="DM68" s="327">
        <v>0</v>
      </c>
      <c r="DN68" s="336"/>
      <c r="DO68" s="49">
        <v>0</v>
      </c>
      <c r="DP68" s="49">
        <v>0</v>
      </c>
      <c r="DQ68" s="49">
        <v>180.60000000000355</v>
      </c>
      <c r="DR68" s="327">
        <v>0</v>
      </c>
      <c r="DS68" s="336"/>
      <c r="DT68" s="49">
        <v>0</v>
      </c>
      <c r="DU68" s="49">
        <v>0</v>
      </c>
      <c r="DV68" s="49">
        <v>2505.7500000000014</v>
      </c>
      <c r="DW68" s="327">
        <v>0</v>
      </c>
      <c r="DX68" s="336"/>
      <c r="DY68" s="347">
        <v>0</v>
      </c>
      <c r="DZ68" s="347">
        <v>0</v>
      </c>
      <c r="EA68" s="347">
        <v>152.02500000000191</v>
      </c>
      <c r="EB68" s="327">
        <v>0</v>
      </c>
      <c r="EC68" s="336"/>
      <c r="ED68" s="347">
        <v>0</v>
      </c>
      <c r="EE68" s="347">
        <v>0</v>
      </c>
      <c r="EF68" s="347">
        <v>206.77500000000055</v>
      </c>
      <c r="EG68" s="347">
        <v>0</v>
      </c>
      <c r="EH68" s="336"/>
      <c r="EI68" s="347">
        <v>0</v>
      </c>
      <c r="EJ68" s="49">
        <v>0</v>
      </c>
      <c r="EK68" s="347">
        <v>102.59999999999945</v>
      </c>
      <c r="EL68" s="347">
        <v>0</v>
      </c>
      <c r="EM68" s="336"/>
      <c r="EN68" s="49">
        <v>0</v>
      </c>
      <c r="EO68" s="347">
        <v>0</v>
      </c>
      <c r="EP68" s="347">
        <v>63.075000000001637</v>
      </c>
      <c r="EQ68" s="347">
        <v>0</v>
      </c>
      <c r="ER68" s="336"/>
      <c r="ES68" s="347">
        <v>0</v>
      </c>
      <c r="ET68" s="347">
        <v>0</v>
      </c>
      <c r="EU68" s="347">
        <v>1848.1500000000033</v>
      </c>
      <c r="EV68" s="347">
        <v>0</v>
      </c>
      <c r="EW68" s="336"/>
      <c r="EX68" s="347">
        <v>0</v>
      </c>
      <c r="EY68" s="347">
        <v>0</v>
      </c>
      <c r="EZ68" s="347">
        <v>152.69999999999891</v>
      </c>
      <c r="FA68" s="347">
        <v>0</v>
      </c>
      <c r="FB68" s="336"/>
      <c r="FC68" s="49">
        <v>0</v>
      </c>
      <c r="FD68" s="347">
        <v>0</v>
      </c>
      <c r="FE68" s="347">
        <v>253.42499999999998</v>
      </c>
      <c r="FF68" s="49">
        <v>0</v>
      </c>
      <c r="FG68" s="336"/>
      <c r="FH68" s="49">
        <v>0</v>
      </c>
      <c r="FI68" s="347">
        <v>0</v>
      </c>
      <c r="FJ68" s="347">
        <v>121.42499999999563</v>
      </c>
      <c r="FK68" s="49">
        <v>0</v>
      </c>
      <c r="FL68" s="336"/>
      <c r="FM68" s="347">
        <v>0</v>
      </c>
      <c r="FN68" s="347">
        <v>0</v>
      </c>
      <c r="FO68" s="347">
        <v>280.20000000000005</v>
      </c>
      <c r="FP68" s="49">
        <v>0</v>
      </c>
      <c r="FQ68" s="336"/>
      <c r="FR68" s="49">
        <v>0</v>
      </c>
      <c r="FS68" s="49">
        <v>0</v>
      </c>
      <c r="FT68" s="347">
        <v>82.800000000001091</v>
      </c>
      <c r="FU68" s="49">
        <v>0</v>
      </c>
      <c r="FV68" s="336"/>
      <c r="FW68" s="347">
        <v>0</v>
      </c>
      <c r="FX68" s="347">
        <v>0</v>
      </c>
      <c r="FY68" s="347">
        <v>833.09999999996944</v>
      </c>
      <c r="FZ68" s="49">
        <v>0</v>
      </c>
      <c r="GA68" s="336"/>
      <c r="GB68" s="347">
        <v>0</v>
      </c>
      <c r="GC68" s="347">
        <v>0</v>
      </c>
      <c r="GD68" s="347">
        <v>278.625</v>
      </c>
      <c r="GE68" s="49">
        <v>0</v>
      </c>
      <c r="GF68" s="336"/>
      <c r="GG68" s="49">
        <v>0</v>
      </c>
      <c r="GH68" s="49">
        <v>0</v>
      </c>
      <c r="GI68" s="49">
        <v>0</v>
      </c>
      <c r="GJ68" s="49">
        <v>0</v>
      </c>
    </row>
    <row r="69" spans="1:192" ht="18">
      <c r="A69" s="39" t="s">
        <v>1667</v>
      </c>
      <c r="B69" s="45">
        <f t="shared" si="1"/>
        <v>43606.375000000022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2"/>
      <c r="I69" s="49">
        <v>0</v>
      </c>
      <c r="J69" s="49">
        <v>157.99999999999994</v>
      </c>
      <c r="K69" s="49">
        <v>114.37499999999997</v>
      </c>
      <c r="L69" s="49">
        <v>265</v>
      </c>
      <c r="M69" s="392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2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2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2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2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2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2"/>
      <c r="AR69" s="49">
        <v>15.000000000000341</v>
      </c>
      <c r="AS69" s="49">
        <v>109</v>
      </c>
      <c r="AT69" s="49">
        <v>149.625</v>
      </c>
      <c r="AU69" s="49">
        <v>150.4</v>
      </c>
      <c r="AV69" s="392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2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2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2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2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563">
        <v>594</v>
      </c>
      <c r="BZ69" s="392"/>
      <c r="CA69" s="49">
        <v>103.17499999999995</v>
      </c>
      <c r="CB69" s="49">
        <v>136.95000000000073</v>
      </c>
      <c r="CC69" s="49">
        <v>304.875</v>
      </c>
      <c r="CD69" s="563">
        <v>313.5</v>
      </c>
      <c r="CE69" s="336"/>
      <c r="CF69" s="49">
        <v>0</v>
      </c>
      <c r="CG69" s="49">
        <v>112.55000000000018</v>
      </c>
      <c r="CH69" s="49">
        <v>193.50000000000068</v>
      </c>
      <c r="CI69" s="49">
        <v>214</v>
      </c>
      <c r="CJ69" s="336"/>
      <c r="CK69" s="49">
        <v>0</v>
      </c>
      <c r="CL69" s="49">
        <v>199.84999999999991</v>
      </c>
      <c r="CM69" s="49">
        <v>477.52500000000003</v>
      </c>
      <c r="CN69" s="49">
        <v>206.5</v>
      </c>
      <c r="CO69" s="392"/>
      <c r="CP69" s="49">
        <v>0</v>
      </c>
      <c r="CQ69" s="49">
        <v>119.00000000000045</v>
      </c>
      <c r="CR69" s="49">
        <v>293.70000000000027</v>
      </c>
      <c r="CS69" s="49">
        <v>413.6</v>
      </c>
      <c r="CT69" s="336"/>
      <c r="CU69" s="49">
        <v>0</v>
      </c>
      <c r="CV69" s="49">
        <v>219.80000000000064</v>
      </c>
      <c r="CW69" s="49">
        <v>429.82500000000164</v>
      </c>
      <c r="CX69" s="49">
        <v>308.3</v>
      </c>
      <c r="CY69" s="336"/>
      <c r="CZ69" s="49">
        <v>0</v>
      </c>
      <c r="DA69" s="49">
        <v>84.050000000000637</v>
      </c>
      <c r="DB69" s="49">
        <v>36.224999999999994</v>
      </c>
      <c r="DC69" s="49">
        <v>109.2</v>
      </c>
      <c r="DD69" s="336"/>
      <c r="DE69" s="49">
        <v>0</v>
      </c>
      <c r="DF69" s="49">
        <v>1046.2500000000002</v>
      </c>
      <c r="DG69" s="49">
        <v>2225.1000000000008</v>
      </c>
      <c r="DH69" s="49">
        <v>2186.1999999999998</v>
      </c>
      <c r="DI69" s="336"/>
      <c r="DJ69" s="327">
        <v>0</v>
      </c>
      <c r="DK69" s="327">
        <v>122.89999999999964</v>
      </c>
      <c r="DL69" s="327">
        <v>465.67500000000109</v>
      </c>
      <c r="DM69" s="49">
        <v>391.90000000000003</v>
      </c>
      <c r="DN69" s="336"/>
      <c r="DO69" s="49">
        <v>0</v>
      </c>
      <c r="DP69" s="49">
        <v>109.75000000000182</v>
      </c>
      <c r="DQ69" s="49">
        <v>842.85000000000082</v>
      </c>
      <c r="DR69" s="49">
        <v>86.399999999999991</v>
      </c>
      <c r="DS69" s="336"/>
      <c r="DT69" s="49">
        <v>0</v>
      </c>
      <c r="DU69" s="49">
        <v>1186.7000000000298</v>
      </c>
      <c r="DV69" s="49">
        <v>2541.5250000000005</v>
      </c>
      <c r="DW69" s="49">
        <v>3289.6999999999994</v>
      </c>
      <c r="DX69" s="336"/>
      <c r="DY69" s="347">
        <v>0</v>
      </c>
      <c r="DZ69" s="347">
        <v>4.2000000000007276</v>
      </c>
      <c r="EA69" s="347">
        <v>154.72499999999945</v>
      </c>
      <c r="EB69" s="49">
        <v>168.8</v>
      </c>
      <c r="EC69" s="336"/>
      <c r="ED69" s="347">
        <v>0</v>
      </c>
      <c r="EE69" s="347">
        <v>41.299999999999272</v>
      </c>
      <c r="EF69" s="347">
        <v>225.14999999999509</v>
      </c>
      <c r="EG69" s="49">
        <v>36.5</v>
      </c>
      <c r="EH69" s="336"/>
      <c r="EI69" s="347">
        <v>0</v>
      </c>
      <c r="EJ69" s="49">
        <v>0</v>
      </c>
      <c r="EK69" s="347">
        <v>48.749999999997272</v>
      </c>
      <c r="EL69" s="49">
        <v>340</v>
      </c>
      <c r="EM69" s="336"/>
      <c r="EN69" s="49">
        <v>0</v>
      </c>
      <c r="EO69" s="347">
        <v>21</v>
      </c>
      <c r="EP69" s="347">
        <v>74.924999999995634</v>
      </c>
      <c r="EQ69" s="49">
        <v>355.5</v>
      </c>
      <c r="ER69" s="336"/>
      <c r="ES69" s="347">
        <v>0</v>
      </c>
      <c r="ET69" s="347">
        <v>438.55</v>
      </c>
      <c r="EU69" s="347">
        <v>2047.6500000000005</v>
      </c>
      <c r="EV69" s="49">
        <v>925.80000000000007</v>
      </c>
      <c r="EW69" s="336"/>
      <c r="EX69" s="347">
        <v>0</v>
      </c>
      <c r="EY69" s="347">
        <v>12.149999999999636</v>
      </c>
      <c r="EZ69" s="347">
        <v>55.799999999995634</v>
      </c>
      <c r="FA69" s="49">
        <v>277.8</v>
      </c>
      <c r="FB69" s="336"/>
      <c r="FC69" s="49">
        <v>0</v>
      </c>
      <c r="FD69" s="347">
        <v>102.54999999999836</v>
      </c>
      <c r="FE69" s="347">
        <v>240.89999999999998</v>
      </c>
      <c r="FF69" s="49">
        <v>286.89999999999998</v>
      </c>
      <c r="FG69" s="336"/>
      <c r="FH69" s="49">
        <v>0</v>
      </c>
      <c r="FI69" s="347">
        <v>200.60000000000036</v>
      </c>
      <c r="FJ69" s="347">
        <v>216.44999999999891</v>
      </c>
      <c r="FK69" s="49">
        <v>551.5</v>
      </c>
      <c r="FL69" s="336"/>
      <c r="FM69" s="347">
        <v>0</v>
      </c>
      <c r="FN69" s="347">
        <v>182.44999999999891</v>
      </c>
      <c r="FO69" s="347">
        <v>258.07500000000005</v>
      </c>
      <c r="FP69" s="49">
        <v>765.2</v>
      </c>
      <c r="FQ69" s="336"/>
      <c r="FR69" s="49">
        <v>0</v>
      </c>
      <c r="FS69" s="49">
        <v>0</v>
      </c>
      <c r="FT69" s="347">
        <v>197.10000000000218</v>
      </c>
      <c r="FU69" s="49">
        <v>508.8</v>
      </c>
      <c r="FV69" s="336"/>
      <c r="FW69" s="347">
        <v>0</v>
      </c>
      <c r="FX69" s="347">
        <v>192.79999999999382</v>
      </c>
      <c r="FY69" s="347">
        <v>828.44999999999686</v>
      </c>
      <c r="FZ69" s="49">
        <v>957.4</v>
      </c>
      <c r="GA69" s="336"/>
      <c r="GB69" s="347">
        <v>0</v>
      </c>
      <c r="GC69" s="347">
        <v>110.00000000000364</v>
      </c>
      <c r="GD69" s="347">
        <v>283.5</v>
      </c>
      <c r="GE69" s="49">
        <v>222</v>
      </c>
      <c r="GF69" s="336"/>
      <c r="GG69" s="49">
        <v>0</v>
      </c>
      <c r="GH69" s="49">
        <v>0</v>
      </c>
      <c r="GI69" s="49">
        <v>0</v>
      </c>
      <c r="GJ69" s="49">
        <v>828.6</v>
      </c>
    </row>
    <row r="70" spans="1:192" ht="18">
      <c r="A70" s="38" t="s">
        <v>3638</v>
      </c>
      <c r="B70" s="45">
        <f t="shared" ref="B70:B101" si="2">SUM(D70:ZZ70)</f>
        <v>6380.2000000000007</v>
      </c>
      <c r="C70" s="41"/>
      <c r="D70" s="49">
        <v>0</v>
      </c>
      <c r="E70" s="49">
        <v>0</v>
      </c>
      <c r="F70" s="49">
        <v>0</v>
      </c>
      <c r="G70" s="49">
        <v>6</v>
      </c>
      <c r="H70" s="392"/>
      <c r="I70" s="49">
        <v>0</v>
      </c>
      <c r="J70" s="49">
        <v>0</v>
      </c>
      <c r="K70" s="49">
        <v>0</v>
      </c>
      <c r="L70" s="49">
        <v>214.9</v>
      </c>
      <c r="M70" s="392"/>
      <c r="N70" s="49">
        <v>0</v>
      </c>
      <c r="O70" s="49">
        <v>0</v>
      </c>
      <c r="P70" s="49">
        <v>0</v>
      </c>
      <c r="Q70" s="49">
        <v>504.6</v>
      </c>
      <c r="R70" s="392"/>
      <c r="S70" s="327">
        <v>0</v>
      </c>
      <c r="T70" s="327">
        <v>0</v>
      </c>
      <c r="U70" s="327">
        <v>0</v>
      </c>
      <c r="V70" s="49">
        <v>237.9</v>
      </c>
      <c r="W70" s="392"/>
      <c r="X70" s="49">
        <v>0</v>
      </c>
      <c r="Y70" s="49">
        <v>0</v>
      </c>
      <c r="Z70" s="49">
        <v>0</v>
      </c>
      <c r="AA70" s="49">
        <v>382.3</v>
      </c>
      <c r="AB70" s="392"/>
      <c r="AC70" s="49">
        <v>0</v>
      </c>
      <c r="AD70" s="49">
        <v>0</v>
      </c>
      <c r="AE70" s="49">
        <v>0</v>
      </c>
      <c r="AF70" s="49">
        <v>715.40000000000009</v>
      </c>
      <c r="AG70" s="392"/>
      <c r="AH70" s="49">
        <v>0</v>
      </c>
      <c r="AI70" s="49">
        <v>0</v>
      </c>
      <c r="AJ70" s="49">
        <v>0</v>
      </c>
      <c r="AK70" s="49">
        <v>403.6</v>
      </c>
      <c r="AL70" s="392"/>
      <c r="AM70" s="49">
        <v>0</v>
      </c>
      <c r="AN70" s="49">
        <v>0</v>
      </c>
      <c r="AO70" s="49">
        <v>0</v>
      </c>
      <c r="AP70" s="49">
        <v>316.5</v>
      </c>
      <c r="AQ70" s="392"/>
      <c r="AR70" s="49">
        <v>0</v>
      </c>
      <c r="AS70" s="49">
        <v>0</v>
      </c>
      <c r="AT70" s="49">
        <v>0</v>
      </c>
      <c r="AU70" s="49">
        <v>203</v>
      </c>
      <c r="AV70" s="392"/>
      <c r="AW70" s="49">
        <v>0</v>
      </c>
      <c r="AX70" s="49">
        <v>0</v>
      </c>
      <c r="AY70" s="49">
        <v>0</v>
      </c>
      <c r="AZ70" s="49">
        <v>517.30000000000007</v>
      </c>
      <c r="BA70" s="392"/>
      <c r="BB70" s="49">
        <v>0</v>
      </c>
      <c r="BC70" s="49">
        <v>0</v>
      </c>
      <c r="BD70" s="49">
        <v>0</v>
      </c>
      <c r="BE70" s="49">
        <v>324.60000000000002</v>
      </c>
      <c r="BF70" s="392"/>
      <c r="BG70" s="49">
        <v>0</v>
      </c>
      <c r="BH70" s="49">
        <v>0</v>
      </c>
      <c r="BI70" s="49">
        <v>0</v>
      </c>
      <c r="BJ70" s="49">
        <v>452.59999999999997</v>
      </c>
      <c r="BK70" s="392"/>
      <c r="BL70" s="49">
        <v>0</v>
      </c>
      <c r="BM70" s="49">
        <v>0</v>
      </c>
      <c r="BN70" s="49">
        <v>0</v>
      </c>
      <c r="BO70" s="49">
        <v>341.9</v>
      </c>
      <c r="BP70" s="392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563">
        <v>533.59999999999991</v>
      </c>
      <c r="BZ70" s="392"/>
      <c r="CA70" s="49">
        <v>0</v>
      </c>
      <c r="CB70" s="49">
        <v>0</v>
      </c>
      <c r="CC70" s="49">
        <v>0</v>
      </c>
      <c r="CD70" s="563">
        <v>684.6</v>
      </c>
      <c r="CE70" s="336"/>
      <c r="CF70" s="49">
        <v>0</v>
      </c>
      <c r="CG70" s="49">
        <v>0</v>
      </c>
      <c r="CH70" s="49">
        <v>0</v>
      </c>
      <c r="CI70" s="49">
        <v>0</v>
      </c>
      <c r="CJ70" s="336"/>
      <c r="CK70" s="49">
        <v>0</v>
      </c>
      <c r="CL70" s="49">
        <v>0</v>
      </c>
      <c r="CM70" s="49">
        <v>0</v>
      </c>
      <c r="CN70" s="49">
        <v>0</v>
      </c>
      <c r="CO70" s="392"/>
      <c r="CP70" s="49">
        <v>0</v>
      </c>
      <c r="CQ70" s="49">
        <v>0</v>
      </c>
      <c r="CR70" s="49">
        <v>0</v>
      </c>
      <c r="CS70" s="49">
        <v>0</v>
      </c>
      <c r="CT70" s="336"/>
      <c r="CU70" s="49">
        <v>0</v>
      </c>
      <c r="CV70" s="49">
        <v>0</v>
      </c>
      <c r="CW70" s="49">
        <v>0</v>
      </c>
      <c r="CX70" s="49">
        <v>0</v>
      </c>
      <c r="CY70" s="336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49">
        <v>0</v>
      </c>
      <c r="DI70" s="336"/>
      <c r="DJ70" s="327">
        <v>0</v>
      </c>
      <c r="DK70" s="327">
        <v>0</v>
      </c>
      <c r="DL70" s="327">
        <v>0</v>
      </c>
      <c r="DM70" s="49">
        <v>0</v>
      </c>
      <c r="DN70" s="336"/>
      <c r="DO70" s="49">
        <v>0</v>
      </c>
      <c r="DP70" s="49">
        <v>0</v>
      </c>
      <c r="DQ70" s="49">
        <v>0</v>
      </c>
      <c r="DR70" s="49">
        <v>0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347">
        <v>0</v>
      </c>
      <c r="DZ70" s="347">
        <v>0</v>
      </c>
      <c r="EA70" s="347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49">
        <v>0</v>
      </c>
      <c r="EK70" s="347">
        <v>0</v>
      </c>
      <c r="EL70" s="49">
        <v>0</v>
      </c>
      <c r="EM70" s="336"/>
      <c r="EN70" s="49">
        <v>0</v>
      </c>
      <c r="EO70" s="347">
        <v>0</v>
      </c>
      <c r="EP70" s="347">
        <v>0</v>
      </c>
      <c r="EQ70" s="49">
        <v>0</v>
      </c>
      <c r="ER70" s="336"/>
      <c r="ES70" s="347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49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347">
        <v>0</v>
      </c>
      <c r="FN70" s="347">
        <v>0</v>
      </c>
      <c r="FO70" s="347">
        <v>0</v>
      </c>
      <c r="FP70" s="49">
        <v>0</v>
      </c>
      <c r="FQ70" s="336"/>
      <c r="FR70" s="49">
        <v>0</v>
      </c>
      <c r="FS70" s="49">
        <v>0</v>
      </c>
      <c r="FT70" s="347">
        <v>0</v>
      </c>
      <c r="FU70" s="49">
        <v>0</v>
      </c>
      <c r="FV70" s="336"/>
      <c r="FW70" s="347">
        <v>0</v>
      </c>
      <c r="FX70" s="347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49">
        <v>0</v>
      </c>
      <c r="GH70" s="49">
        <v>0</v>
      </c>
      <c r="GI70" s="49">
        <v>0</v>
      </c>
      <c r="GJ70" s="49">
        <v>0</v>
      </c>
    </row>
    <row r="71" spans="1:192" ht="18">
      <c r="A71" s="39" t="s">
        <v>2727</v>
      </c>
      <c r="B71" s="45">
        <f t="shared" si="2"/>
        <v>29894.649999999998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2"/>
      <c r="I71" s="49">
        <v>0</v>
      </c>
      <c r="J71" s="49">
        <v>0</v>
      </c>
      <c r="K71" s="49">
        <v>0</v>
      </c>
      <c r="L71" s="49">
        <v>360</v>
      </c>
      <c r="M71" s="392"/>
      <c r="N71" s="49">
        <v>0</v>
      </c>
      <c r="O71" s="49">
        <v>0</v>
      </c>
      <c r="P71" s="49">
        <v>89.550000000000011</v>
      </c>
      <c r="Q71" s="49">
        <v>816.75</v>
      </c>
      <c r="R71" s="392"/>
      <c r="S71" s="327">
        <v>0</v>
      </c>
      <c r="T71" s="327">
        <v>0</v>
      </c>
      <c r="U71" s="327">
        <v>78.224999999999994</v>
      </c>
      <c r="V71" s="49">
        <v>33</v>
      </c>
      <c r="W71" s="392"/>
      <c r="X71" s="49">
        <v>0</v>
      </c>
      <c r="Y71" s="49">
        <v>0</v>
      </c>
      <c r="Z71" s="49">
        <v>306.52499999999998</v>
      </c>
      <c r="AA71" s="49">
        <v>246.20000000000002</v>
      </c>
      <c r="AB71" s="392"/>
      <c r="AC71" s="49">
        <v>0</v>
      </c>
      <c r="AD71" s="49">
        <v>0</v>
      </c>
      <c r="AE71" s="49">
        <v>542.32499999999993</v>
      </c>
      <c r="AF71" s="49">
        <v>977.6</v>
      </c>
      <c r="AG71" s="392"/>
      <c r="AH71" s="49">
        <v>0</v>
      </c>
      <c r="AI71" s="49">
        <v>0</v>
      </c>
      <c r="AJ71" s="49">
        <v>813.30000000000007</v>
      </c>
      <c r="AK71" s="49">
        <v>703.69999999999993</v>
      </c>
      <c r="AL71" s="392"/>
      <c r="AM71" s="49">
        <v>0</v>
      </c>
      <c r="AN71" s="49">
        <v>0</v>
      </c>
      <c r="AO71" s="49">
        <v>394.19999999999993</v>
      </c>
      <c r="AP71" s="49">
        <v>341.75</v>
      </c>
      <c r="AQ71" s="392"/>
      <c r="AR71" s="49">
        <v>0</v>
      </c>
      <c r="AS71" s="49">
        <v>0</v>
      </c>
      <c r="AT71" s="49">
        <v>166.5</v>
      </c>
      <c r="AU71" s="49">
        <v>45.5</v>
      </c>
      <c r="AV71" s="392"/>
      <c r="AW71" s="49">
        <v>0</v>
      </c>
      <c r="AX71" s="49">
        <v>0</v>
      </c>
      <c r="AY71" s="49">
        <v>647.54999999999995</v>
      </c>
      <c r="AZ71" s="49">
        <v>896.99999999999977</v>
      </c>
      <c r="BA71" s="392"/>
      <c r="BB71" s="49">
        <v>0</v>
      </c>
      <c r="BC71" s="49">
        <v>0</v>
      </c>
      <c r="BD71" s="49">
        <v>230.10000000000002</v>
      </c>
      <c r="BE71" s="49">
        <v>201.8</v>
      </c>
      <c r="BF71" s="392"/>
      <c r="BG71" s="49">
        <v>0</v>
      </c>
      <c r="BH71" s="49">
        <v>0</v>
      </c>
      <c r="BI71" s="49">
        <v>394.125</v>
      </c>
      <c r="BJ71" s="49">
        <v>156</v>
      </c>
      <c r="BK71" s="392"/>
      <c r="BL71" s="49">
        <v>0</v>
      </c>
      <c r="BM71" s="49">
        <v>0</v>
      </c>
      <c r="BN71" s="49">
        <v>180.89999999999998</v>
      </c>
      <c r="BO71" s="49">
        <v>385.5</v>
      </c>
      <c r="BP71" s="392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563">
        <v>714.7</v>
      </c>
      <c r="BZ71" s="392"/>
      <c r="CA71" s="49">
        <v>0</v>
      </c>
      <c r="CB71" s="49">
        <v>0</v>
      </c>
      <c r="CC71" s="49">
        <v>353.92500000000001</v>
      </c>
      <c r="CD71" s="563">
        <v>421.59999999999997</v>
      </c>
      <c r="CE71" s="336"/>
      <c r="CF71" s="49">
        <v>0</v>
      </c>
      <c r="CG71" s="49">
        <v>0</v>
      </c>
      <c r="CH71" s="49">
        <v>0</v>
      </c>
      <c r="CI71" s="49">
        <v>188.20000000000002</v>
      </c>
      <c r="CJ71" s="336"/>
      <c r="CK71" s="49">
        <v>0</v>
      </c>
      <c r="CL71" s="49">
        <v>0</v>
      </c>
      <c r="CM71" s="49">
        <v>0</v>
      </c>
      <c r="CN71" s="49">
        <v>425.6</v>
      </c>
      <c r="CO71" s="392"/>
      <c r="CP71" s="49">
        <v>0</v>
      </c>
      <c r="CQ71" s="49">
        <v>0</v>
      </c>
      <c r="CR71" s="49">
        <v>0</v>
      </c>
      <c r="CS71" s="49">
        <v>365.6</v>
      </c>
      <c r="CT71" s="336"/>
      <c r="CU71" s="49">
        <v>0</v>
      </c>
      <c r="CV71" s="49">
        <v>0</v>
      </c>
      <c r="CW71" s="49">
        <v>0</v>
      </c>
      <c r="CX71" s="49">
        <v>938.30000000000007</v>
      </c>
      <c r="CY71" s="336"/>
      <c r="CZ71" s="49">
        <v>0</v>
      </c>
      <c r="DA71" s="49">
        <v>0</v>
      </c>
      <c r="DB71" s="49">
        <v>0</v>
      </c>
      <c r="DC71" s="49">
        <v>31.200000000000003</v>
      </c>
      <c r="DD71" s="336"/>
      <c r="DE71" s="49">
        <v>0</v>
      </c>
      <c r="DF71" s="49">
        <v>0</v>
      </c>
      <c r="DG71" s="49">
        <v>0</v>
      </c>
      <c r="DH71" s="49">
        <v>3732.2999999999993</v>
      </c>
      <c r="DI71" s="336"/>
      <c r="DJ71" s="327">
        <v>0</v>
      </c>
      <c r="DK71" s="327">
        <v>0</v>
      </c>
      <c r="DL71" s="327">
        <v>0</v>
      </c>
      <c r="DM71" s="49">
        <v>604.99999999999989</v>
      </c>
      <c r="DN71" s="336"/>
      <c r="DO71" s="49">
        <v>0</v>
      </c>
      <c r="DP71" s="49">
        <v>0</v>
      </c>
      <c r="DQ71" s="49">
        <v>0</v>
      </c>
      <c r="DR71" s="49">
        <v>600.30000000000007</v>
      </c>
      <c r="DS71" s="336"/>
      <c r="DT71" s="49">
        <v>0</v>
      </c>
      <c r="DU71" s="49">
        <v>0</v>
      </c>
      <c r="DV71" s="49">
        <v>0</v>
      </c>
      <c r="DW71" s="49">
        <v>4236.3999999999996</v>
      </c>
      <c r="DX71" s="336"/>
      <c r="DY71" s="347">
        <v>0</v>
      </c>
      <c r="DZ71" s="347">
        <v>0</v>
      </c>
      <c r="EA71" s="347">
        <v>0</v>
      </c>
      <c r="EB71" s="49">
        <v>112.40000000000002</v>
      </c>
      <c r="EC71" s="336"/>
      <c r="ED71" s="347">
        <v>0</v>
      </c>
      <c r="EE71" s="347">
        <v>0</v>
      </c>
      <c r="EF71" s="347">
        <v>0</v>
      </c>
      <c r="EG71" s="49">
        <v>459</v>
      </c>
      <c r="EH71" s="336"/>
      <c r="EI71" s="347">
        <v>0</v>
      </c>
      <c r="EJ71" s="49">
        <v>0</v>
      </c>
      <c r="EK71" s="347">
        <v>0</v>
      </c>
      <c r="EL71" s="49">
        <v>471.09999999999991</v>
      </c>
      <c r="EM71" s="336"/>
      <c r="EN71" s="49">
        <v>0</v>
      </c>
      <c r="EO71" s="347">
        <v>0</v>
      </c>
      <c r="EP71" s="347">
        <v>0</v>
      </c>
      <c r="EQ71" s="49">
        <v>448</v>
      </c>
      <c r="ER71" s="336"/>
      <c r="ES71" s="347">
        <v>0</v>
      </c>
      <c r="ET71" s="347">
        <v>0</v>
      </c>
      <c r="EU71" s="347">
        <v>0</v>
      </c>
      <c r="EV71" s="49">
        <v>2675.4000000000005</v>
      </c>
      <c r="EW71" s="336"/>
      <c r="EX71" s="347">
        <v>0</v>
      </c>
      <c r="EY71" s="347">
        <v>0</v>
      </c>
      <c r="EZ71" s="347">
        <v>0</v>
      </c>
      <c r="FA71" s="49">
        <v>221.9</v>
      </c>
      <c r="FB71" s="336"/>
      <c r="FC71" s="49">
        <v>0</v>
      </c>
      <c r="FD71" s="347">
        <v>0</v>
      </c>
      <c r="FE71" s="347">
        <v>0</v>
      </c>
      <c r="FF71" s="49">
        <v>245.7</v>
      </c>
      <c r="FG71" s="336"/>
      <c r="FH71" s="49">
        <v>0</v>
      </c>
      <c r="FI71" s="347">
        <v>0</v>
      </c>
      <c r="FJ71" s="347">
        <v>0</v>
      </c>
      <c r="FK71" s="49">
        <v>337.40000000000003</v>
      </c>
      <c r="FL71" s="336"/>
      <c r="FM71" s="347">
        <v>0</v>
      </c>
      <c r="FN71" s="347">
        <v>0</v>
      </c>
      <c r="FO71" s="347">
        <v>0</v>
      </c>
      <c r="FP71" s="49">
        <v>320</v>
      </c>
      <c r="FQ71" s="336"/>
      <c r="FR71" s="49">
        <v>0</v>
      </c>
      <c r="FS71" s="49">
        <v>0</v>
      </c>
      <c r="FT71" s="347">
        <v>0</v>
      </c>
      <c r="FU71" s="49">
        <v>73.099999999999994</v>
      </c>
      <c r="FV71" s="336"/>
      <c r="FW71" s="347">
        <v>0</v>
      </c>
      <c r="FX71" s="347">
        <v>0</v>
      </c>
      <c r="FY71" s="347">
        <v>0</v>
      </c>
      <c r="FZ71" s="49">
        <v>587</v>
      </c>
      <c r="GA71" s="336"/>
      <c r="GB71" s="347">
        <v>0</v>
      </c>
      <c r="GC71" s="347">
        <v>0</v>
      </c>
      <c r="GD71" s="347">
        <v>0</v>
      </c>
      <c r="GE71" s="49">
        <v>322</v>
      </c>
      <c r="GF71" s="336"/>
      <c r="GG71" s="49">
        <v>0</v>
      </c>
      <c r="GH71" s="49">
        <v>0</v>
      </c>
      <c r="GI71" s="49">
        <v>0</v>
      </c>
      <c r="GJ71" s="49">
        <v>437.1</v>
      </c>
    </row>
    <row r="72" spans="1:192" ht="18">
      <c r="A72" s="81" t="s">
        <v>2203</v>
      </c>
      <c r="B72" s="45">
        <f t="shared" si="2"/>
        <v>44778.224999999999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2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2"/>
      <c r="N72" s="49">
        <v>0</v>
      </c>
      <c r="O72" s="49">
        <v>279.74999999999932</v>
      </c>
      <c r="P72" s="49">
        <v>88.575000000000017</v>
      </c>
      <c r="Q72" s="49">
        <v>579.1</v>
      </c>
      <c r="R72" s="392"/>
      <c r="S72" s="327">
        <v>0</v>
      </c>
      <c r="T72" s="327">
        <v>249.29999999999984</v>
      </c>
      <c r="U72" s="327">
        <v>46.650000000000006</v>
      </c>
      <c r="V72" s="49">
        <v>195.3</v>
      </c>
      <c r="W72" s="392"/>
      <c r="X72" s="49">
        <v>0</v>
      </c>
      <c r="Y72" s="49">
        <v>94.7999999999995</v>
      </c>
      <c r="Z72" s="49">
        <v>284.7</v>
      </c>
      <c r="AA72" s="49">
        <v>236</v>
      </c>
      <c r="AB72" s="392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2"/>
      <c r="AH72" s="49">
        <v>0</v>
      </c>
      <c r="AI72" s="49">
        <v>304.14999999999918</v>
      </c>
      <c r="AJ72" s="49">
        <v>837</v>
      </c>
      <c r="AK72" s="49">
        <v>841.09999999999991</v>
      </c>
      <c r="AL72" s="392"/>
      <c r="AM72" s="49">
        <v>0</v>
      </c>
      <c r="AN72" s="49">
        <v>336.69999999999982</v>
      </c>
      <c r="AO72" s="49">
        <v>352.95000000000005</v>
      </c>
      <c r="AP72" s="49">
        <v>437</v>
      </c>
      <c r="AQ72" s="392"/>
      <c r="AR72" s="49">
        <v>0</v>
      </c>
      <c r="AS72" s="49">
        <v>302.19999999999993</v>
      </c>
      <c r="AT72" s="49">
        <v>117</v>
      </c>
      <c r="AU72" s="49">
        <v>126</v>
      </c>
      <c r="AV72" s="392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2"/>
      <c r="BB72" s="49">
        <v>0</v>
      </c>
      <c r="BC72" s="49">
        <v>251</v>
      </c>
      <c r="BD72" s="49">
        <v>210.75</v>
      </c>
      <c r="BE72" s="49">
        <v>308.2</v>
      </c>
      <c r="BF72" s="392"/>
      <c r="BG72" s="49">
        <v>0</v>
      </c>
      <c r="BH72" s="49">
        <v>199.15</v>
      </c>
      <c r="BI72" s="49">
        <v>446.77499999999998</v>
      </c>
      <c r="BJ72" s="49">
        <v>102</v>
      </c>
      <c r="BK72" s="392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2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563">
        <v>493.20000000000005</v>
      </c>
      <c r="BZ72" s="392"/>
      <c r="CA72" s="49">
        <v>0</v>
      </c>
      <c r="CB72" s="49">
        <v>261.85000000000036</v>
      </c>
      <c r="CC72" s="49">
        <v>252</v>
      </c>
      <c r="CD72" s="563">
        <v>439.2</v>
      </c>
      <c r="CE72" s="336"/>
      <c r="CF72" s="49">
        <v>0</v>
      </c>
      <c r="CG72" s="49">
        <v>0</v>
      </c>
      <c r="CH72" s="49">
        <v>215.25000000000136</v>
      </c>
      <c r="CI72" s="49">
        <v>56.2</v>
      </c>
      <c r="CJ72" s="336"/>
      <c r="CK72" s="49">
        <v>0</v>
      </c>
      <c r="CL72" s="49">
        <v>0</v>
      </c>
      <c r="CM72" s="49">
        <v>154.80000000000001</v>
      </c>
      <c r="CN72" s="49">
        <v>91</v>
      </c>
      <c r="CO72" s="392"/>
      <c r="CP72" s="49">
        <v>0</v>
      </c>
      <c r="CQ72" s="49">
        <v>0</v>
      </c>
      <c r="CR72" s="49">
        <v>247.12500000000273</v>
      </c>
      <c r="CS72" s="49">
        <v>308.8</v>
      </c>
      <c r="CT72" s="336"/>
      <c r="CU72" s="49">
        <v>0</v>
      </c>
      <c r="CV72" s="49">
        <v>0</v>
      </c>
      <c r="CW72" s="49">
        <v>270.67500000000518</v>
      </c>
      <c r="CX72" s="49">
        <v>976.05</v>
      </c>
      <c r="CY72" s="336"/>
      <c r="CZ72" s="49">
        <v>0</v>
      </c>
      <c r="DA72" s="49">
        <v>0</v>
      </c>
      <c r="DB72" s="49">
        <v>224.77499999999998</v>
      </c>
      <c r="DC72" s="49">
        <v>129.5</v>
      </c>
      <c r="DD72" s="336"/>
      <c r="DE72" s="49">
        <v>0</v>
      </c>
      <c r="DF72" s="49">
        <v>0</v>
      </c>
      <c r="DG72" s="49">
        <v>1711.9499999999989</v>
      </c>
      <c r="DH72" s="49">
        <v>2256.6000000000004</v>
      </c>
      <c r="DI72" s="336"/>
      <c r="DJ72" s="327">
        <v>0</v>
      </c>
      <c r="DK72" s="327">
        <v>0</v>
      </c>
      <c r="DL72" s="327">
        <v>310.42499999999973</v>
      </c>
      <c r="DM72" s="49">
        <v>699.30000000000007</v>
      </c>
      <c r="DN72" s="336"/>
      <c r="DO72" s="49">
        <v>0</v>
      </c>
      <c r="DP72" s="49">
        <v>0</v>
      </c>
      <c r="DQ72" s="49">
        <v>422.39999999999645</v>
      </c>
      <c r="DR72" s="49">
        <v>648</v>
      </c>
      <c r="DS72" s="336"/>
      <c r="DT72" s="49">
        <v>0</v>
      </c>
      <c r="DU72" s="49">
        <v>0</v>
      </c>
      <c r="DV72" s="49">
        <v>2312.3250000000016</v>
      </c>
      <c r="DW72" s="49">
        <v>3789.9000000000005</v>
      </c>
      <c r="DX72" s="336"/>
      <c r="DY72" s="347">
        <v>0</v>
      </c>
      <c r="DZ72" s="347">
        <v>0</v>
      </c>
      <c r="EA72" s="347">
        <v>156.150000000006</v>
      </c>
      <c r="EB72" s="49">
        <v>0</v>
      </c>
      <c r="EC72" s="336"/>
      <c r="ED72" s="347">
        <v>0</v>
      </c>
      <c r="EE72" s="347">
        <v>0</v>
      </c>
      <c r="EF72" s="347">
        <v>275.25000000000273</v>
      </c>
      <c r="EG72" s="49">
        <v>619.20000000000016</v>
      </c>
      <c r="EH72" s="336"/>
      <c r="EI72" s="347">
        <v>0</v>
      </c>
      <c r="EJ72" s="49">
        <v>0</v>
      </c>
      <c r="EK72" s="347">
        <v>420.15000000000327</v>
      </c>
      <c r="EL72" s="49">
        <v>546</v>
      </c>
      <c r="EM72" s="336"/>
      <c r="EN72" s="49">
        <v>0</v>
      </c>
      <c r="EO72" s="347">
        <v>0</v>
      </c>
      <c r="EP72" s="347">
        <v>350.10000000000491</v>
      </c>
      <c r="EQ72" s="49">
        <v>521.9</v>
      </c>
      <c r="ER72" s="336"/>
      <c r="ES72" s="347">
        <v>0</v>
      </c>
      <c r="ET72" s="347">
        <v>0</v>
      </c>
      <c r="EU72" s="347">
        <v>2262.0750000000016</v>
      </c>
      <c r="EV72" s="49">
        <v>2867.2999999999997</v>
      </c>
      <c r="EW72" s="336"/>
      <c r="EX72" s="347">
        <v>0</v>
      </c>
      <c r="EY72" s="347">
        <v>0</v>
      </c>
      <c r="EZ72" s="347">
        <v>122.92500000000382</v>
      </c>
      <c r="FA72" s="49">
        <v>187.5</v>
      </c>
      <c r="FB72" s="336"/>
      <c r="FC72" s="49">
        <v>0</v>
      </c>
      <c r="FD72" s="347">
        <v>0</v>
      </c>
      <c r="FE72" s="347">
        <v>317.70000000000005</v>
      </c>
      <c r="FF72" s="49">
        <v>410.7</v>
      </c>
      <c r="FG72" s="336"/>
      <c r="FH72" s="49">
        <v>0</v>
      </c>
      <c r="FI72" s="347">
        <v>0</v>
      </c>
      <c r="FJ72" s="347">
        <v>64.5</v>
      </c>
      <c r="FK72" s="49">
        <v>209.6</v>
      </c>
      <c r="FL72" s="336"/>
      <c r="FM72" s="347">
        <v>0</v>
      </c>
      <c r="FN72" s="347">
        <v>0</v>
      </c>
      <c r="FO72" s="347">
        <v>266.39999999999998</v>
      </c>
      <c r="FP72" s="49">
        <v>342.7</v>
      </c>
      <c r="FQ72" s="336"/>
      <c r="FR72" s="49">
        <v>0</v>
      </c>
      <c r="FS72" s="49">
        <v>0</v>
      </c>
      <c r="FT72" s="347">
        <v>511.57500000000164</v>
      </c>
      <c r="FU72" s="49">
        <v>238.8</v>
      </c>
      <c r="FV72" s="336"/>
      <c r="FW72" s="347">
        <v>0</v>
      </c>
      <c r="FX72" s="347">
        <v>0</v>
      </c>
      <c r="FY72" s="347">
        <v>821.54999999996733</v>
      </c>
      <c r="FZ72" s="49">
        <v>1002.2</v>
      </c>
      <c r="GA72" s="336"/>
      <c r="GB72" s="347">
        <v>0</v>
      </c>
      <c r="GC72" s="347">
        <v>0</v>
      </c>
      <c r="GD72" s="347">
        <v>279.75</v>
      </c>
      <c r="GE72" s="49">
        <v>402</v>
      </c>
      <c r="GF72" s="336"/>
      <c r="GG72" s="49">
        <v>0</v>
      </c>
      <c r="GH72" s="49">
        <v>0</v>
      </c>
      <c r="GI72" s="49">
        <v>0</v>
      </c>
      <c r="GJ72" s="49">
        <v>569.09999999999991</v>
      </c>
    </row>
    <row r="73" spans="1:192" s="38" customFormat="1" ht="18">
      <c r="A73" s="81" t="s">
        <v>1668</v>
      </c>
      <c r="B73" s="45">
        <f t="shared" si="2"/>
        <v>54589.850000000006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2"/>
      <c r="I73" s="49">
        <v>0</v>
      </c>
      <c r="J73" s="49">
        <v>114.94999999999993</v>
      </c>
      <c r="K73" s="49">
        <v>108</v>
      </c>
      <c r="L73" s="49">
        <v>448</v>
      </c>
      <c r="M73" s="392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2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2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2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2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2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2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2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2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2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2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2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563">
        <v>152.4</v>
      </c>
      <c r="BZ73" s="392"/>
      <c r="CA73" s="49">
        <v>53.750000000000455</v>
      </c>
      <c r="CB73" s="49">
        <v>190.74999999999909</v>
      </c>
      <c r="CC73" s="49">
        <v>294.375</v>
      </c>
      <c r="CD73" s="563">
        <v>238</v>
      </c>
      <c r="CE73" s="336"/>
      <c r="CF73" s="49">
        <v>0</v>
      </c>
      <c r="CG73" s="49">
        <v>146.25000000000045</v>
      </c>
      <c r="CH73" s="49">
        <v>349.49999999999727</v>
      </c>
      <c r="CI73" s="49">
        <v>15.5</v>
      </c>
      <c r="CJ73" s="336"/>
      <c r="CK73" s="49">
        <v>0</v>
      </c>
      <c r="CL73" s="49">
        <v>105.65000000000055</v>
      </c>
      <c r="CM73" s="49">
        <v>274.5</v>
      </c>
      <c r="CN73" s="49">
        <v>216.5</v>
      </c>
      <c r="CO73" s="392"/>
      <c r="CP73" s="49">
        <v>0</v>
      </c>
      <c r="CQ73" s="49">
        <v>158.75</v>
      </c>
      <c r="CR73" s="49">
        <v>375.14999999999645</v>
      </c>
      <c r="CS73" s="49">
        <v>309.3</v>
      </c>
      <c r="CT73" s="336"/>
      <c r="CU73" s="49">
        <v>0</v>
      </c>
      <c r="CV73" s="49">
        <v>211.40000000000009</v>
      </c>
      <c r="CW73" s="49">
        <v>462.299999999997</v>
      </c>
      <c r="CX73" s="49">
        <v>839.3</v>
      </c>
      <c r="CY73" s="336"/>
      <c r="CZ73" s="49">
        <v>0</v>
      </c>
      <c r="DA73" s="49">
        <v>22.549999999999272</v>
      </c>
      <c r="DB73" s="49">
        <v>29.25</v>
      </c>
      <c r="DC73" s="49">
        <v>229.5</v>
      </c>
      <c r="DD73" s="336"/>
      <c r="DE73" s="49">
        <v>0</v>
      </c>
      <c r="DF73" s="49">
        <v>1075.3999999999999</v>
      </c>
      <c r="DG73" s="49">
        <v>1548.6750000000011</v>
      </c>
      <c r="DH73" s="49">
        <v>3119.8999999999996</v>
      </c>
      <c r="DI73" s="336"/>
      <c r="DJ73" s="327">
        <v>0</v>
      </c>
      <c r="DK73" s="327">
        <v>197.40000000000055</v>
      </c>
      <c r="DL73" s="327">
        <v>483.67500000000109</v>
      </c>
      <c r="DM73" s="49">
        <v>582.1</v>
      </c>
      <c r="DN73" s="336"/>
      <c r="DO73" s="49">
        <v>0</v>
      </c>
      <c r="DP73" s="49">
        <v>240.59999999999945</v>
      </c>
      <c r="DQ73" s="49">
        <v>573.67500000000246</v>
      </c>
      <c r="DR73" s="49">
        <v>741.6</v>
      </c>
      <c r="DS73" s="336"/>
      <c r="DT73" s="49">
        <v>0</v>
      </c>
      <c r="DU73" s="49">
        <v>1869.700000000008</v>
      </c>
      <c r="DV73" s="49">
        <v>2721.9749999999995</v>
      </c>
      <c r="DW73" s="49">
        <v>4381.5000000000009</v>
      </c>
      <c r="DX73" s="336"/>
      <c r="DY73" s="347">
        <v>0</v>
      </c>
      <c r="DZ73" s="347">
        <v>205.54999999999927</v>
      </c>
      <c r="EA73" s="347">
        <v>155.24999999999727</v>
      </c>
      <c r="EB73" s="49">
        <v>234.7</v>
      </c>
      <c r="EC73" s="336"/>
      <c r="ED73" s="347">
        <v>0</v>
      </c>
      <c r="EE73" s="347">
        <v>200.54999999999745</v>
      </c>
      <c r="EF73" s="347">
        <v>204.37499999999727</v>
      </c>
      <c r="EG73" s="49">
        <v>99.700000000000017</v>
      </c>
      <c r="EH73" s="336"/>
      <c r="EI73" s="347">
        <v>0</v>
      </c>
      <c r="EJ73" s="49">
        <v>0</v>
      </c>
      <c r="EK73" s="347">
        <v>154.12499999999727</v>
      </c>
      <c r="EL73" s="49">
        <v>713.69999999999993</v>
      </c>
      <c r="EM73" s="336"/>
      <c r="EN73" s="49">
        <v>0</v>
      </c>
      <c r="EO73" s="347">
        <v>114.79999999999745</v>
      </c>
      <c r="EP73" s="347">
        <v>187.79999999999836</v>
      </c>
      <c r="EQ73" s="49">
        <v>373.3</v>
      </c>
      <c r="ER73" s="336"/>
      <c r="ES73" s="347">
        <v>0</v>
      </c>
      <c r="ET73" s="347">
        <v>1422.8499999999997</v>
      </c>
      <c r="EU73" s="347">
        <v>2835.5999999999995</v>
      </c>
      <c r="EV73" s="49">
        <v>2609.6999999999998</v>
      </c>
      <c r="EW73" s="336"/>
      <c r="EX73" s="347">
        <v>0</v>
      </c>
      <c r="EY73" s="347">
        <v>127.04999999999745</v>
      </c>
      <c r="EZ73" s="347">
        <v>25.19999999999618</v>
      </c>
      <c r="FA73" s="49">
        <v>219.40000000000003</v>
      </c>
      <c r="FB73" s="336"/>
      <c r="FC73" s="49">
        <v>0</v>
      </c>
      <c r="FD73" s="347">
        <v>152.29999999999745</v>
      </c>
      <c r="FE73" s="347">
        <v>288.29999999999995</v>
      </c>
      <c r="FF73" s="49">
        <v>380.4</v>
      </c>
      <c r="FG73" s="336"/>
      <c r="FH73" s="49">
        <v>0</v>
      </c>
      <c r="FI73" s="347">
        <v>223.19999999999709</v>
      </c>
      <c r="FJ73" s="347">
        <v>43.57499999999618</v>
      </c>
      <c r="FK73" s="49">
        <v>209.9</v>
      </c>
      <c r="FL73" s="336"/>
      <c r="FM73" s="347">
        <v>0</v>
      </c>
      <c r="FN73" s="347">
        <v>125.09999999999673</v>
      </c>
      <c r="FO73" s="347">
        <v>278.17500000000001</v>
      </c>
      <c r="FP73" s="49">
        <v>420.3</v>
      </c>
      <c r="FQ73" s="336"/>
      <c r="FR73" s="49">
        <v>0</v>
      </c>
      <c r="FS73" s="49">
        <v>0</v>
      </c>
      <c r="FT73" s="347">
        <v>251.92499999999563</v>
      </c>
      <c r="FU73" s="49">
        <v>398.1</v>
      </c>
      <c r="FV73" s="336"/>
      <c r="FW73" s="347">
        <v>0</v>
      </c>
      <c r="FX73" s="347">
        <v>606.69999999999527</v>
      </c>
      <c r="FY73" s="347">
        <v>821.40000000004693</v>
      </c>
      <c r="FZ73" s="49">
        <v>1061</v>
      </c>
      <c r="GA73" s="336"/>
      <c r="GB73" s="347">
        <v>0</v>
      </c>
      <c r="GC73" s="347">
        <v>186.5</v>
      </c>
      <c r="GD73" s="347">
        <v>293.625</v>
      </c>
      <c r="GE73" s="49">
        <v>363</v>
      </c>
      <c r="GF73" s="336"/>
      <c r="GG73" s="49">
        <v>0</v>
      </c>
      <c r="GH73" s="49">
        <v>0</v>
      </c>
      <c r="GI73" s="49">
        <v>0</v>
      </c>
      <c r="GJ73" s="49">
        <v>761.8</v>
      </c>
    </row>
    <row r="74" spans="1:192" ht="18">
      <c r="A74" s="38" t="s">
        <v>3639</v>
      </c>
      <c r="B74" s="45">
        <f t="shared" si="2"/>
        <v>6303.9000000000005</v>
      </c>
      <c r="C74" s="41"/>
      <c r="D74" s="49">
        <v>0</v>
      </c>
      <c r="E74" s="49">
        <v>0</v>
      </c>
      <c r="F74" s="49">
        <v>0</v>
      </c>
      <c r="G74" s="49">
        <v>221</v>
      </c>
      <c r="H74" s="392"/>
      <c r="I74" s="49">
        <v>0</v>
      </c>
      <c r="J74" s="49">
        <v>0</v>
      </c>
      <c r="K74" s="49">
        <v>0</v>
      </c>
      <c r="L74" s="49">
        <v>111.10000000000001</v>
      </c>
      <c r="M74" s="392"/>
      <c r="N74" s="49">
        <v>0</v>
      </c>
      <c r="O74" s="49">
        <v>0</v>
      </c>
      <c r="P74" s="49">
        <v>0</v>
      </c>
      <c r="Q74" s="49">
        <v>477.15000000000003</v>
      </c>
      <c r="R74" s="392"/>
      <c r="S74" s="327">
        <v>0</v>
      </c>
      <c r="T74" s="327">
        <v>0</v>
      </c>
      <c r="U74" s="327">
        <v>0</v>
      </c>
      <c r="V74" s="49">
        <v>328.2</v>
      </c>
      <c r="W74" s="392"/>
      <c r="X74" s="49">
        <v>0</v>
      </c>
      <c r="Y74" s="49">
        <v>0</v>
      </c>
      <c r="Z74" s="49">
        <v>0</v>
      </c>
      <c r="AA74" s="49">
        <v>541.20000000000005</v>
      </c>
      <c r="AB74" s="392"/>
      <c r="AC74" s="49">
        <v>0</v>
      </c>
      <c r="AD74" s="49">
        <v>0</v>
      </c>
      <c r="AE74" s="49">
        <v>0</v>
      </c>
      <c r="AF74" s="49">
        <v>323.29999999999995</v>
      </c>
      <c r="AG74" s="392"/>
      <c r="AH74" s="49">
        <v>0</v>
      </c>
      <c r="AI74" s="49">
        <v>0</v>
      </c>
      <c r="AJ74" s="49">
        <v>0</v>
      </c>
      <c r="AK74" s="49">
        <v>555.39999999999986</v>
      </c>
      <c r="AL74" s="392"/>
      <c r="AM74" s="49">
        <v>0</v>
      </c>
      <c r="AN74" s="49">
        <v>0</v>
      </c>
      <c r="AO74" s="49">
        <v>0</v>
      </c>
      <c r="AP74" s="49">
        <v>583.25</v>
      </c>
      <c r="AQ74" s="392"/>
      <c r="AR74" s="49">
        <v>0</v>
      </c>
      <c r="AS74" s="49">
        <v>0</v>
      </c>
      <c r="AT74" s="49">
        <v>0</v>
      </c>
      <c r="AU74" s="49">
        <v>22.5</v>
      </c>
      <c r="AV74" s="392"/>
      <c r="AW74" s="49">
        <v>0</v>
      </c>
      <c r="AX74" s="49">
        <v>0</v>
      </c>
      <c r="AY74" s="49">
        <v>0</v>
      </c>
      <c r="AZ74" s="49">
        <v>274.7</v>
      </c>
      <c r="BA74" s="392"/>
      <c r="BB74" s="49">
        <v>0</v>
      </c>
      <c r="BC74" s="49">
        <v>0</v>
      </c>
      <c r="BD74" s="49">
        <v>0</v>
      </c>
      <c r="BE74" s="49">
        <v>637.4</v>
      </c>
      <c r="BF74" s="392"/>
      <c r="BG74" s="49">
        <v>0</v>
      </c>
      <c r="BH74" s="49">
        <v>0</v>
      </c>
      <c r="BI74" s="49">
        <v>0</v>
      </c>
      <c r="BJ74" s="49">
        <v>237.79999999999998</v>
      </c>
      <c r="BK74" s="392"/>
      <c r="BL74" s="49">
        <v>0</v>
      </c>
      <c r="BM74" s="49">
        <v>0</v>
      </c>
      <c r="BN74" s="49">
        <v>0</v>
      </c>
      <c r="BO74" s="49">
        <v>517.59999999999991</v>
      </c>
      <c r="BP74" s="392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563">
        <v>60.600000000000009</v>
      </c>
      <c r="BZ74" s="392"/>
      <c r="CA74" s="49">
        <v>0</v>
      </c>
      <c r="CB74" s="49">
        <v>0</v>
      </c>
      <c r="CC74" s="49">
        <v>0</v>
      </c>
      <c r="CD74" s="563">
        <v>673.69999999999993</v>
      </c>
      <c r="CE74" s="336"/>
      <c r="CF74" s="49">
        <v>0</v>
      </c>
      <c r="CG74" s="49">
        <v>0</v>
      </c>
      <c r="CH74" s="49">
        <v>0</v>
      </c>
      <c r="CI74" s="49">
        <v>0</v>
      </c>
      <c r="CJ74" s="336"/>
      <c r="CK74" s="49">
        <v>0</v>
      </c>
      <c r="CL74" s="49">
        <v>0</v>
      </c>
      <c r="CM74" s="49">
        <v>0</v>
      </c>
      <c r="CN74" s="49">
        <v>0</v>
      </c>
      <c r="CO74" s="392"/>
      <c r="CP74" s="49">
        <v>0</v>
      </c>
      <c r="CQ74" s="49">
        <v>0</v>
      </c>
      <c r="CR74" s="49">
        <v>0</v>
      </c>
      <c r="CS74" s="49">
        <v>0</v>
      </c>
      <c r="CT74" s="336"/>
      <c r="CU74" s="49">
        <v>0</v>
      </c>
      <c r="CV74" s="49">
        <v>0</v>
      </c>
      <c r="CW74" s="49">
        <v>0</v>
      </c>
      <c r="CX74" s="49">
        <v>0</v>
      </c>
      <c r="CY74" s="336"/>
      <c r="CZ74" s="49">
        <v>0</v>
      </c>
      <c r="DA74" s="49">
        <v>0</v>
      </c>
      <c r="DB74" s="49">
        <v>0</v>
      </c>
      <c r="DC74" s="49">
        <v>0</v>
      </c>
      <c r="DD74" s="336"/>
      <c r="DE74" s="49">
        <v>0</v>
      </c>
      <c r="DF74" s="49">
        <v>0</v>
      </c>
      <c r="DG74" s="49">
        <v>0</v>
      </c>
      <c r="DH74" s="49">
        <v>0</v>
      </c>
      <c r="DI74" s="336"/>
      <c r="DJ74" s="327">
        <v>0</v>
      </c>
      <c r="DK74" s="327">
        <v>0</v>
      </c>
      <c r="DL74" s="327">
        <v>0</v>
      </c>
      <c r="DM74" s="49">
        <v>0</v>
      </c>
      <c r="DN74" s="336"/>
      <c r="DO74" s="49">
        <v>0</v>
      </c>
      <c r="DP74" s="49">
        <v>0</v>
      </c>
      <c r="DQ74" s="49">
        <v>0</v>
      </c>
      <c r="DR74" s="49">
        <v>0</v>
      </c>
      <c r="DS74" s="336"/>
      <c r="DT74" s="49">
        <v>0</v>
      </c>
      <c r="DU74" s="49">
        <v>0</v>
      </c>
      <c r="DV74" s="49">
        <v>0</v>
      </c>
      <c r="DW74" s="49">
        <v>0</v>
      </c>
      <c r="DX74" s="336"/>
      <c r="DY74" s="347">
        <v>0</v>
      </c>
      <c r="DZ74" s="347">
        <v>0</v>
      </c>
      <c r="EA74" s="347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49">
        <v>0</v>
      </c>
      <c r="EK74" s="347">
        <v>0</v>
      </c>
      <c r="EL74" s="49">
        <v>0</v>
      </c>
      <c r="EM74" s="336"/>
      <c r="EN74" s="49">
        <v>0</v>
      </c>
      <c r="EO74" s="347">
        <v>0</v>
      </c>
      <c r="EP74" s="347">
        <v>0</v>
      </c>
      <c r="EQ74" s="49">
        <v>0</v>
      </c>
      <c r="ER74" s="336"/>
      <c r="ES74" s="347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49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347">
        <v>0</v>
      </c>
      <c r="FN74" s="347">
        <v>0</v>
      </c>
      <c r="FO74" s="347">
        <v>0</v>
      </c>
      <c r="FP74" s="49">
        <v>0</v>
      </c>
      <c r="FQ74" s="336"/>
      <c r="FR74" s="49">
        <v>0</v>
      </c>
      <c r="FS74" s="49">
        <v>0</v>
      </c>
      <c r="FT74" s="347">
        <v>0</v>
      </c>
      <c r="FU74" s="49">
        <v>0</v>
      </c>
      <c r="FV74" s="336"/>
      <c r="FW74" s="347">
        <v>0</v>
      </c>
      <c r="FX74" s="347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49">
        <v>0</v>
      </c>
      <c r="GH74" s="49">
        <v>0</v>
      </c>
      <c r="GI74" s="49">
        <v>0</v>
      </c>
      <c r="GJ74" s="49">
        <v>0</v>
      </c>
    </row>
    <row r="75" spans="1:192" ht="18">
      <c r="A75" s="38" t="s">
        <v>3640</v>
      </c>
      <c r="B75" s="45">
        <f t="shared" si="2"/>
        <v>6281.3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2"/>
      <c r="I75" s="49">
        <v>0</v>
      </c>
      <c r="J75" s="49">
        <v>0</v>
      </c>
      <c r="K75" s="49">
        <v>0</v>
      </c>
      <c r="L75" s="49">
        <v>254.4</v>
      </c>
      <c r="M75" s="392"/>
      <c r="N75" s="49">
        <v>0</v>
      </c>
      <c r="O75" s="49">
        <v>0</v>
      </c>
      <c r="P75" s="49">
        <v>0</v>
      </c>
      <c r="Q75" s="49">
        <v>534.05000000000007</v>
      </c>
      <c r="R75" s="392"/>
      <c r="S75" s="327">
        <v>0</v>
      </c>
      <c r="T75" s="327">
        <v>0</v>
      </c>
      <c r="U75" s="327">
        <v>0</v>
      </c>
      <c r="V75" s="49">
        <v>176.29999999999998</v>
      </c>
      <c r="W75" s="392"/>
      <c r="X75" s="49">
        <v>0</v>
      </c>
      <c r="Y75" s="49">
        <v>0</v>
      </c>
      <c r="Z75" s="49">
        <v>0</v>
      </c>
      <c r="AA75" s="49">
        <v>381</v>
      </c>
      <c r="AB75" s="392"/>
      <c r="AC75" s="49">
        <v>0</v>
      </c>
      <c r="AD75" s="49">
        <v>0</v>
      </c>
      <c r="AE75" s="49">
        <v>0</v>
      </c>
      <c r="AF75" s="49">
        <v>267.79999999999995</v>
      </c>
      <c r="AG75" s="392"/>
      <c r="AH75" s="49">
        <v>0</v>
      </c>
      <c r="AI75" s="49">
        <v>0</v>
      </c>
      <c r="AJ75" s="49">
        <v>0</v>
      </c>
      <c r="AK75" s="49">
        <v>435.3</v>
      </c>
      <c r="AL75" s="392"/>
      <c r="AM75" s="49">
        <v>0</v>
      </c>
      <c r="AN75" s="49">
        <v>0</v>
      </c>
      <c r="AO75" s="49">
        <v>0</v>
      </c>
      <c r="AP75" s="49">
        <v>373.95</v>
      </c>
      <c r="AQ75" s="392"/>
      <c r="AR75" s="49">
        <v>0</v>
      </c>
      <c r="AS75" s="49">
        <v>0</v>
      </c>
      <c r="AT75" s="49">
        <v>0</v>
      </c>
      <c r="AU75" s="49">
        <v>253.5</v>
      </c>
      <c r="AV75" s="392"/>
      <c r="AW75" s="49">
        <v>0</v>
      </c>
      <c r="AX75" s="49">
        <v>0</v>
      </c>
      <c r="AY75" s="49">
        <v>0</v>
      </c>
      <c r="AZ75" s="49">
        <v>761.00000000000011</v>
      </c>
      <c r="BA75" s="392"/>
      <c r="BB75" s="49">
        <v>0</v>
      </c>
      <c r="BC75" s="49">
        <v>0</v>
      </c>
      <c r="BD75" s="49">
        <v>0</v>
      </c>
      <c r="BE75" s="49">
        <v>182.60000000000002</v>
      </c>
      <c r="BF75" s="392"/>
      <c r="BG75" s="49">
        <v>0</v>
      </c>
      <c r="BH75" s="49">
        <v>0</v>
      </c>
      <c r="BI75" s="49">
        <v>0</v>
      </c>
      <c r="BJ75" s="49">
        <v>116.3</v>
      </c>
      <c r="BK75" s="392"/>
      <c r="BL75" s="49">
        <v>0</v>
      </c>
      <c r="BM75" s="49">
        <v>0</v>
      </c>
      <c r="BN75" s="49">
        <v>0</v>
      </c>
      <c r="BO75" s="49">
        <v>426.7</v>
      </c>
      <c r="BP75" s="392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563">
        <v>863.1</v>
      </c>
      <c r="BZ75" s="392"/>
      <c r="CA75" s="49">
        <v>0</v>
      </c>
      <c r="CB75" s="49">
        <v>0</v>
      </c>
      <c r="CC75" s="49">
        <v>0</v>
      </c>
      <c r="CD75" s="563">
        <v>495.79999999999995</v>
      </c>
      <c r="CE75" s="336"/>
      <c r="CF75" s="49">
        <v>0</v>
      </c>
      <c r="CG75" s="49">
        <v>0</v>
      </c>
      <c r="CH75" s="49">
        <v>0</v>
      </c>
      <c r="CI75" s="49">
        <v>0</v>
      </c>
      <c r="CJ75" s="336"/>
      <c r="CK75" s="49">
        <v>0</v>
      </c>
      <c r="CL75" s="49">
        <v>0</v>
      </c>
      <c r="CM75" s="49">
        <v>0</v>
      </c>
      <c r="CN75" s="49">
        <v>0</v>
      </c>
      <c r="CO75" s="392"/>
      <c r="CP75" s="49">
        <v>0</v>
      </c>
      <c r="CQ75" s="49">
        <v>0</v>
      </c>
      <c r="CR75" s="49">
        <v>0</v>
      </c>
      <c r="CS75" s="49">
        <v>0</v>
      </c>
      <c r="CT75" s="336"/>
      <c r="CU75" s="49">
        <v>0</v>
      </c>
      <c r="CV75" s="49">
        <v>0</v>
      </c>
      <c r="CW75" s="49">
        <v>0</v>
      </c>
      <c r="CX75" s="49">
        <v>0</v>
      </c>
      <c r="CY75" s="336"/>
      <c r="CZ75" s="49">
        <v>0</v>
      </c>
      <c r="DA75" s="49">
        <v>0</v>
      </c>
      <c r="DB75" s="49">
        <v>0</v>
      </c>
      <c r="DC75" s="49">
        <v>0</v>
      </c>
      <c r="DD75" s="336"/>
      <c r="DE75" s="49">
        <v>0</v>
      </c>
      <c r="DF75" s="49">
        <v>0</v>
      </c>
      <c r="DG75" s="49">
        <v>0</v>
      </c>
      <c r="DH75" s="49">
        <v>0</v>
      </c>
      <c r="DI75" s="336"/>
      <c r="DJ75" s="327">
        <v>0</v>
      </c>
      <c r="DK75" s="327">
        <v>0</v>
      </c>
      <c r="DL75" s="327">
        <v>0</v>
      </c>
      <c r="DM75" s="49">
        <v>0</v>
      </c>
      <c r="DN75" s="336"/>
      <c r="DO75" s="49">
        <v>0</v>
      </c>
      <c r="DP75" s="49">
        <v>0</v>
      </c>
      <c r="DQ75" s="49">
        <v>0</v>
      </c>
      <c r="DR75" s="49">
        <v>0</v>
      </c>
      <c r="DS75" s="336"/>
      <c r="DT75" s="49">
        <v>0</v>
      </c>
      <c r="DU75" s="49">
        <v>0</v>
      </c>
      <c r="DV75" s="49">
        <v>0</v>
      </c>
      <c r="DW75" s="49">
        <v>0</v>
      </c>
      <c r="DX75" s="336"/>
      <c r="DY75" s="347">
        <v>0</v>
      </c>
      <c r="DZ75" s="347">
        <v>0</v>
      </c>
      <c r="EA75" s="347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49">
        <v>0</v>
      </c>
      <c r="EK75" s="347">
        <v>0</v>
      </c>
      <c r="EL75" s="49">
        <v>0</v>
      </c>
      <c r="EM75" s="336"/>
      <c r="EN75" s="49">
        <v>0</v>
      </c>
      <c r="EO75" s="347">
        <v>0</v>
      </c>
      <c r="EP75" s="347">
        <v>0</v>
      </c>
      <c r="EQ75" s="49">
        <v>0</v>
      </c>
      <c r="ER75" s="336"/>
      <c r="ES75" s="347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49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347">
        <v>0</v>
      </c>
      <c r="FN75" s="347">
        <v>0</v>
      </c>
      <c r="FO75" s="347">
        <v>0</v>
      </c>
      <c r="FP75" s="49">
        <v>0</v>
      </c>
      <c r="FQ75" s="336"/>
      <c r="FR75" s="49">
        <v>0</v>
      </c>
      <c r="FS75" s="49">
        <v>0</v>
      </c>
      <c r="FT75" s="347">
        <v>0</v>
      </c>
      <c r="FU75" s="49">
        <v>0</v>
      </c>
      <c r="FV75" s="336"/>
      <c r="FW75" s="347">
        <v>0</v>
      </c>
      <c r="FX75" s="347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49">
        <v>0</v>
      </c>
      <c r="GH75" s="49">
        <v>0</v>
      </c>
      <c r="GI75" s="49">
        <v>0</v>
      </c>
      <c r="GJ75" s="49">
        <v>0</v>
      </c>
    </row>
    <row r="76" spans="1:192" ht="18">
      <c r="A76" s="40" t="s">
        <v>667</v>
      </c>
      <c r="B76" s="45">
        <f t="shared" si="2"/>
        <v>57880.024999999951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2"/>
      <c r="I76" s="49">
        <v>0</v>
      </c>
      <c r="J76" s="49">
        <v>144.14999999999998</v>
      </c>
      <c r="K76" s="49">
        <v>21.375</v>
      </c>
      <c r="L76" s="49">
        <v>382.5</v>
      </c>
      <c r="M76" s="392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2"/>
      <c r="S76" s="327">
        <v>84.5</v>
      </c>
      <c r="T76" s="327">
        <v>122.64999999999998</v>
      </c>
      <c r="U76" s="327">
        <v>110.625</v>
      </c>
      <c r="V76" s="49">
        <v>144</v>
      </c>
      <c r="W76" s="392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2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2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2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2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2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2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2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2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2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563">
        <v>586.09999999999991</v>
      </c>
      <c r="BZ76" s="392"/>
      <c r="CA76" s="49">
        <v>30</v>
      </c>
      <c r="CB76" s="49">
        <v>140.55000000000109</v>
      </c>
      <c r="CC76" s="49">
        <v>273</v>
      </c>
      <c r="CD76" s="563">
        <v>633.6</v>
      </c>
      <c r="CE76" s="336"/>
      <c r="CF76" s="49">
        <v>74.225000000000136</v>
      </c>
      <c r="CG76" s="49">
        <v>65.349999999999454</v>
      </c>
      <c r="CH76" s="49">
        <v>237.60000000000082</v>
      </c>
      <c r="CI76" s="49">
        <v>205.4</v>
      </c>
      <c r="CJ76" s="336"/>
      <c r="CK76" s="49">
        <v>94.600000000000136</v>
      </c>
      <c r="CL76" s="49">
        <v>160.15000000000055</v>
      </c>
      <c r="CM76" s="49">
        <v>264.375</v>
      </c>
      <c r="CN76" s="49">
        <v>280.60000000000002</v>
      </c>
      <c r="CO76" s="392"/>
      <c r="CP76" s="49">
        <v>128.45000000000005</v>
      </c>
      <c r="CQ76" s="49">
        <v>248.70000000000164</v>
      </c>
      <c r="CR76" s="49">
        <v>244.200000000003</v>
      </c>
      <c r="CS76" s="49">
        <v>525.5</v>
      </c>
      <c r="CT76" s="336"/>
      <c r="CU76" s="49">
        <v>72.524999999999864</v>
      </c>
      <c r="CV76" s="49">
        <v>162.65000000000236</v>
      </c>
      <c r="CW76" s="49">
        <v>175.42500000000518</v>
      </c>
      <c r="CX76" s="49">
        <v>676.69999999999993</v>
      </c>
      <c r="CY76" s="336"/>
      <c r="CZ76" s="49">
        <v>54.499999999998181</v>
      </c>
      <c r="DA76" s="49">
        <v>120.25000000000091</v>
      </c>
      <c r="DB76" s="49">
        <v>136.80000000000001</v>
      </c>
      <c r="DC76" s="49">
        <v>247</v>
      </c>
      <c r="DD76" s="336"/>
      <c r="DE76" s="49">
        <v>764.69999999999982</v>
      </c>
      <c r="DF76" s="49">
        <v>1362.8999999999996</v>
      </c>
      <c r="DG76" s="49">
        <v>356.39999999999782</v>
      </c>
      <c r="DH76" s="49">
        <v>2818.1000000000008</v>
      </c>
      <c r="DI76" s="336"/>
      <c r="DJ76" s="327">
        <v>137.79999999999927</v>
      </c>
      <c r="DK76" s="327">
        <v>404.50000000000091</v>
      </c>
      <c r="DL76" s="327">
        <v>582.97499999999536</v>
      </c>
      <c r="DM76" s="49">
        <v>488.7</v>
      </c>
      <c r="DN76" s="336"/>
      <c r="DO76" s="49">
        <v>126.02499999999918</v>
      </c>
      <c r="DP76" s="49">
        <v>244.60000000000127</v>
      </c>
      <c r="DQ76" s="49">
        <v>714.29999999999563</v>
      </c>
      <c r="DR76" s="49">
        <v>516.20000000000005</v>
      </c>
      <c r="DS76" s="336"/>
      <c r="DT76" s="49">
        <v>792.09999999999172</v>
      </c>
      <c r="DU76" s="49">
        <v>2312.3999999999842</v>
      </c>
      <c r="DV76" s="49">
        <v>3188.1375000000003</v>
      </c>
      <c r="DW76" s="49">
        <v>4203.6500000000005</v>
      </c>
      <c r="DX76" s="336"/>
      <c r="DY76" s="347">
        <v>39.300000000001091</v>
      </c>
      <c r="DZ76" s="347">
        <v>128.25</v>
      </c>
      <c r="EA76" s="347">
        <v>206.09999999999673</v>
      </c>
      <c r="EB76" s="49">
        <v>203.7</v>
      </c>
      <c r="EC76" s="336"/>
      <c r="ED76" s="347">
        <v>22.600000000003092</v>
      </c>
      <c r="EE76" s="347">
        <v>177.15000000000327</v>
      </c>
      <c r="EF76" s="347">
        <v>394.19999999999618</v>
      </c>
      <c r="EG76" s="49">
        <v>464.3</v>
      </c>
      <c r="EH76" s="336"/>
      <c r="EI76" s="347">
        <v>137.44999999999891</v>
      </c>
      <c r="EJ76" s="49">
        <v>0</v>
      </c>
      <c r="EK76" s="347">
        <v>417.14999999999509</v>
      </c>
      <c r="EL76" s="49">
        <v>341.09999999999997</v>
      </c>
      <c r="EM76" s="336"/>
      <c r="EN76" s="49">
        <v>0</v>
      </c>
      <c r="EO76" s="347">
        <v>132.50000000000364</v>
      </c>
      <c r="EP76" s="347">
        <v>215.62499999999454</v>
      </c>
      <c r="EQ76" s="49">
        <v>204</v>
      </c>
      <c r="ER76" s="336"/>
      <c r="ES76" s="347">
        <v>697.12499999995816</v>
      </c>
      <c r="ET76" s="347">
        <v>2300</v>
      </c>
      <c r="EU76" s="347">
        <v>2564.2499999999973</v>
      </c>
      <c r="EV76" s="49">
        <v>2305.5</v>
      </c>
      <c r="EW76" s="336"/>
      <c r="EX76" s="347">
        <v>52.550000000000182</v>
      </c>
      <c r="EY76" s="347">
        <v>167.05000000000109</v>
      </c>
      <c r="EZ76" s="347">
        <v>152.99999999999454</v>
      </c>
      <c r="FA76" s="49">
        <v>193.3</v>
      </c>
      <c r="FB76" s="336"/>
      <c r="FC76" s="49">
        <v>0</v>
      </c>
      <c r="FD76" s="347">
        <v>75.75</v>
      </c>
      <c r="FE76" s="347">
        <v>247.125</v>
      </c>
      <c r="FF76" s="49">
        <v>326.70000000000005</v>
      </c>
      <c r="FG76" s="336"/>
      <c r="FH76" s="49">
        <v>0</v>
      </c>
      <c r="FI76" s="347">
        <v>185.75</v>
      </c>
      <c r="FJ76" s="347">
        <v>149.13749999999891</v>
      </c>
      <c r="FK76" s="49">
        <v>394.30000000000007</v>
      </c>
      <c r="FL76" s="336"/>
      <c r="FM76" s="347">
        <v>134.02499999999782</v>
      </c>
      <c r="FN76" s="347">
        <v>223.69999999999891</v>
      </c>
      <c r="FO76" s="347">
        <v>255.375</v>
      </c>
      <c r="FP76" s="49">
        <v>361</v>
      </c>
      <c r="FQ76" s="336"/>
      <c r="FR76" s="49">
        <v>0</v>
      </c>
      <c r="FS76" s="49">
        <v>0</v>
      </c>
      <c r="FT76" s="347">
        <v>154.57500000000437</v>
      </c>
      <c r="FU76" s="49">
        <v>81</v>
      </c>
      <c r="FV76" s="336"/>
      <c r="FW76" s="347">
        <v>303.49999999999727</v>
      </c>
      <c r="FX76" s="347">
        <v>435.30000000000473</v>
      </c>
      <c r="FY76" s="347">
        <v>690.82500000001369</v>
      </c>
      <c r="FZ76" s="49">
        <v>753.4</v>
      </c>
      <c r="GA76" s="336"/>
      <c r="GB76" s="347">
        <v>69.999999999998181</v>
      </c>
      <c r="GC76" s="347">
        <v>123.50000000000364</v>
      </c>
      <c r="GD76" s="347">
        <v>354.75</v>
      </c>
      <c r="GE76" s="49">
        <v>278.5</v>
      </c>
      <c r="GF76" s="336"/>
      <c r="GG76" s="49">
        <v>322.70000000000164</v>
      </c>
      <c r="GH76" s="49">
        <v>0</v>
      </c>
      <c r="GI76" s="49">
        <v>0</v>
      </c>
      <c r="GJ76" s="49">
        <v>672.1</v>
      </c>
    </row>
    <row r="77" spans="1:192" ht="18">
      <c r="A77" s="40" t="s">
        <v>2202</v>
      </c>
      <c r="B77" s="45">
        <f t="shared" si="2"/>
        <v>43836.487500000025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2"/>
      <c r="I77" s="49">
        <v>0</v>
      </c>
      <c r="J77" s="49">
        <v>88.700000000000045</v>
      </c>
      <c r="K77" s="49">
        <v>52.649999999999949</v>
      </c>
      <c r="L77" s="49">
        <v>186.2</v>
      </c>
      <c r="M77" s="392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2"/>
      <c r="S77" s="327">
        <v>0</v>
      </c>
      <c r="T77" s="327">
        <v>185.34999999999991</v>
      </c>
      <c r="U77" s="327">
        <v>198.22500000000002</v>
      </c>
      <c r="V77" s="49">
        <v>169.5</v>
      </c>
      <c r="W77" s="392"/>
      <c r="X77" s="49">
        <v>0</v>
      </c>
      <c r="Y77" s="49">
        <v>127.75000000000023</v>
      </c>
      <c r="Z77" s="49">
        <v>196.5</v>
      </c>
      <c r="AA77" s="49">
        <v>236</v>
      </c>
      <c r="AB77" s="392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2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2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2"/>
      <c r="AR77" s="49">
        <v>0</v>
      </c>
      <c r="AS77" s="49">
        <v>194.94999999999996</v>
      </c>
      <c r="AT77" s="49">
        <v>55.125</v>
      </c>
      <c r="AU77" s="49">
        <v>0</v>
      </c>
      <c r="AV77" s="392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2"/>
      <c r="BB77" s="49">
        <v>0</v>
      </c>
      <c r="BC77" s="49">
        <v>274.55</v>
      </c>
      <c r="BD77" s="49">
        <v>273.78750000000002</v>
      </c>
      <c r="BE77" s="49">
        <v>346.4</v>
      </c>
      <c r="BF77" s="392"/>
      <c r="BG77" s="49">
        <v>0</v>
      </c>
      <c r="BH77" s="49">
        <v>218.55</v>
      </c>
      <c r="BI77" s="49">
        <v>428.70000000000005</v>
      </c>
      <c r="BJ77" s="49">
        <v>251.5</v>
      </c>
      <c r="BK77" s="392"/>
      <c r="BL77" s="49">
        <v>0</v>
      </c>
      <c r="BM77" s="49">
        <v>194.9</v>
      </c>
      <c r="BN77" s="49">
        <v>187.27499999999998</v>
      </c>
      <c r="BO77" s="49">
        <v>591.4</v>
      </c>
      <c r="BP77" s="392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563">
        <v>395.09999999999997</v>
      </c>
      <c r="BZ77" s="392"/>
      <c r="CA77" s="49">
        <v>0</v>
      </c>
      <c r="CB77" s="49">
        <v>343.74999999999727</v>
      </c>
      <c r="CC77" s="49">
        <v>315.67500000000001</v>
      </c>
      <c r="CD77" s="563">
        <v>450.5</v>
      </c>
      <c r="CE77" s="336"/>
      <c r="CF77" s="49">
        <v>0</v>
      </c>
      <c r="CG77" s="49">
        <v>0</v>
      </c>
      <c r="CH77" s="49">
        <v>216.97499999999945</v>
      </c>
      <c r="CI77" s="49">
        <v>91.4</v>
      </c>
      <c r="CJ77" s="336"/>
      <c r="CK77" s="49">
        <v>0</v>
      </c>
      <c r="CL77" s="49">
        <v>0</v>
      </c>
      <c r="CM77" s="49">
        <v>147.52500000000001</v>
      </c>
      <c r="CN77" s="49">
        <v>196.5</v>
      </c>
      <c r="CO77" s="392"/>
      <c r="CP77" s="49">
        <v>0</v>
      </c>
      <c r="CQ77" s="49">
        <v>0</v>
      </c>
      <c r="CR77" s="49">
        <v>262.95000000000164</v>
      </c>
      <c r="CS77" s="49">
        <v>337.7</v>
      </c>
      <c r="CT77" s="336"/>
      <c r="CU77" s="49">
        <v>0</v>
      </c>
      <c r="CV77" s="49">
        <v>0</v>
      </c>
      <c r="CW77" s="49">
        <v>150.52499999999918</v>
      </c>
      <c r="CX77" s="49">
        <v>742.49999999999989</v>
      </c>
      <c r="CY77" s="336"/>
      <c r="CZ77" s="49">
        <v>0</v>
      </c>
      <c r="DA77" s="49">
        <v>0</v>
      </c>
      <c r="DB77" s="49">
        <v>124.875</v>
      </c>
      <c r="DC77" s="49">
        <v>58.2</v>
      </c>
      <c r="DD77" s="336"/>
      <c r="DE77" s="49">
        <v>0</v>
      </c>
      <c r="DF77" s="49">
        <v>0</v>
      </c>
      <c r="DG77" s="49">
        <v>1479.8249999999975</v>
      </c>
      <c r="DH77" s="49">
        <v>3172.5</v>
      </c>
      <c r="DI77" s="336"/>
      <c r="DJ77" s="327">
        <v>0</v>
      </c>
      <c r="DK77" s="327">
        <v>0</v>
      </c>
      <c r="DL77" s="327">
        <v>359.32499999999891</v>
      </c>
      <c r="DM77" s="49">
        <v>290.89999999999998</v>
      </c>
      <c r="DN77" s="336"/>
      <c r="DO77" s="49">
        <v>0</v>
      </c>
      <c r="DP77" s="49">
        <v>0</v>
      </c>
      <c r="DQ77" s="49">
        <v>492.30000000000109</v>
      </c>
      <c r="DR77" s="49">
        <v>533.6</v>
      </c>
      <c r="DS77" s="336"/>
      <c r="DT77" s="49">
        <v>0</v>
      </c>
      <c r="DU77" s="49">
        <v>0</v>
      </c>
      <c r="DV77" s="49">
        <v>2643.1124999999997</v>
      </c>
      <c r="DW77" s="49">
        <v>4174</v>
      </c>
      <c r="DX77" s="336"/>
      <c r="DY77" s="347">
        <v>0</v>
      </c>
      <c r="DZ77" s="347">
        <v>0</v>
      </c>
      <c r="EA77" s="347">
        <v>184.50000000000273</v>
      </c>
      <c r="EB77" s="49">
        <v>63</v>
      </c>
      <c r="EC77" s="336"/>
      <c r="ED77" s="347">
        <v>0</v>
      </c>
      <c r="EE77" s="347">
        <v>0</v>
      </c>
      <c r="EF77" s="347">
        <v>373.27499999999782</v>
      </c>
      <c r="EG77" s="49">
        <v>348.8</v>
      </c>
      <c r="EH77" s="336"/>
      <c r="EI77" s="347">
        <v>0</v>
      </c>
      <c r="EJ77" s="49">
        <v>0</v>
      </c>
      <c r="EK77" s="347">
        <v>555.90000000000055</v>
      </c>
      <c r="EL77" s="49">
        <v>242.9</v>
      </c>
      <c r="EM77" s="336"/>
      <c r="EN77" s="49">
        <v>0</v>
      </c>
      <c r="EO77" s="347">
        <v>0</v>
      </c>
      <c r="EP77" s="347">
        <v>240.37500000000273</v>
      </c>
      <c r="EQ77" s="49">
        <v>506.04999999999995</v>
      </c>
      <c r="ER77" s="336"/>
      <c r="ES77" s="347">
        <v>0</v>
      </c>
      <c r="ET77" s="347">
        <v>0</v>
      </c>
      <c r="EU77" s="347">
        <v>2034.8249999999962</v>
      </c>
      <c r="EV77" s="49">
        <v>2213.4</v>
      </c>
      <c r="EW77" s="336"/>
      <c r="EX77" s="347">
        <v>0</v>
      </c>
      <c r="EY77" s="347">
        <v>0</v>
      </c>
      <c r="EZ77" s="347">
        <v>96.600000000002183</v>
      </c>
      <c r="FA77" s="49">
        <v>167</v>
      </c>
      <c r="FB77" s="336"/>
      <c r="FC77" s="49">
        <v>0</v>
      </c>
      <c r="FD77" s="347">
        <v>0</v>
      </c>
      <c r="FE77" s="347">
        <v>327</v>
      </c>
      <c r="FF77" s="49">
        <v>482.7</v>
      </c>
      <c r="FG77" s="336"/>
      <c r="FH77" s="49">
        <v>0</v>
      </c>
      <c r="FI77" s="347">
        <v>0</v>
      </c>
      <c r="FJ77" s="347">
        <v>145.01250000000164</v>
      </c>
      <c r="FK77" s="49">
        <v>230.3</v>
      </c>
      <c r="FL77" s="336"/>
      <c r="FM77" s="347">
        <v>0</v>
      </c>
      <c r="FN77" s="347">
        <v>0</v>
      </c>
      <c r="FO77" s="347">
        <v>315.90000000000003</v>
      </c>
      <c r="FP77" s="49">
        <v>270.90000000000003</v>
      </c>
      <c r="FQ77" s="336"/>
      <c r="FR77" s="49">
        <v>0</v>
      </c>
      <c r="FS77" s="49">
        <v>0</v>
      </c>
      <c r="FT77" s="347">
        <v>79.64999999999236</v>
      </c>
      <c r="FU77" s="49">
        <v>35.199999999999996</v>
      </c>
      <c r="FV77" s="336"/>
      <c r="FW77" s="347">
        <v>0</v>
      </c>
      <c r="FX77" s="347">
        <v>0</v>
      </c>
      <c r="FY77" s="347">
        <v>1022.7000000000245</v>
      </c>
      <c r="FZ77" s="49">
        <v>1074.3</v>
      </c>
      <c r="GA77" s="336"/>
      <c r="GB77" s="347">
        <v>0</v>
      </c>
      <c r="GC77" s="347">
        <v>0</v>
      </c>
      <c r="GD77" s="347">
        <v>341.625</v>
      </c>
      <c r="GE77" s="49">
        <v>438</v>
      </c>
      <c r="GF77" s="336"/>
      <c r="GG77" s="49">
        <v>0</v>
      </c>
      <c r="GH77" s="49">
        <v>0</v>
      </c>
      <c r="GI77" s="49">
        <v>0</v>
      </c>
      <c r="GJ77" s="49">
        <v>836</v>
      </c>
    </row>
    <row r="78" spans="1:192" ht="18">
      <c r="A78" s="40" t="s">
        <v>2209</v>
      </c>
      <c r="B78" s="45">
        <f t="shared" si="2"/>
        <v>40450.825000000026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2"/>
      <c r="I78" s="49">
        <v>0</v>
      </c>
      <c r="J78" s="49">
        <v>0</v>
      </c>
      <c r="K78" s="49">
        <v>4.1999999999999957</v>
      </c>
      <c r="L78" s="49">
        <v>170.5</v>
      </c>
      <c r="M78" s="392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2"/>
      <c r="S78" s="327">
        <v>0</v>
      </c>
      <c r="T78" s="327">
        <v>244.32499999999982</v>
      </c>
      <c r="U78" s="327">
        <v>224.85000000000002</v>
      </c>
      <c r="V78" s="49">
        <v>201.5</v>
      </c>
      <c r="W78" s="392"/>
      <c r="X78" s="49">
        <v>0</v>
      </c>
      <c r="Y78" s="49">
        <v>220.95000000000027</v>
      </c>
      <c r="Z78" s="49">
        <v>226.79999999999998</v>
      </c>
      <c r="AA78" s="49">
        <v>269.5</v>
      </c>
      <c r="AB78" s="392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2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2"/>
      <c r="AM78" s="49">
        <v>0</v>
      </c>
      <c r="AN78" s="49">
        <v>403.79999999999995</v>
      </c>
      <c r="AO78" s="49">
        <v>288.75</v>
      </c>
      <c r="AP78" s="49">
        <v>518</v>
      </c>
      <c r="AQ78" s="392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2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2"/>
      <c r="BB78" s="49">
        <v>0</v>
      </c>
      <c r="BC78" s="49">
        <v>345</v>
      </c>
      <c r="BD78" s="49">
        <v>273.375</v>
      </c>
      <c r="BE78" s="49">
        <v>431.1</v>
      </c>
      <c r="BF78" s="392"/>
      <c r="BG78" s="49">
        <v>0</v>
      </c>
      <c r="BH78" s="49">
        <v>248.7</v>
      </c>
      <c r="BI78" s="49">
        <v>393.375</v>
      </c>
      <c r="BJ78" s="49">
        <v>270.60000000000002</v>
      </c>
      <c r="BK78" s="392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2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563">
        <v>386.7</v>
      </c>
      <c r="BZ78" s="392"/>
      <c r="CA78" s="49">
        <v>0</v>
      </c>
      <c r="CB78" s="49">
        <v>404.64999999999964</v>
      </c>
      <c r="CC78" s="49">
        <v>265.57500000000005</v>
      </c>
      <c r="CD78" s="563">
        <v>565</v>
      </c>
      <c r="CE78" s="336"/>
      <c r="CF78" s="49">
        <v>0</v>
      </c>
      <c r="CG78" s="49">
        <v>0</v>
      </c>
      <c r="CH78" s="49">
        <v>341.58749999999782</v>
      </c>
      <c r="CI78" s="49">
        <v>252.1</v>
      </c>
      <c r="CJ78" s="336"/>
      <c r="CK78" s="49">
        <v>0</v>
      </c>
      <c r="CL78" s="49">
        <v>0</v>
      </c>
      <c r="CM78" s="49">
        <v>198.1875</v>
      </c>
      <c r="CN78" s="49">
        <v>45.5</v>
      </c>
      <c r="CO78" s="392"/>
      <c r="CP78" s="49">
        <v>0</v>
      </c>
      <c r="CQ78" s="49">
        <v>0</v>
      </c>
      <c r="CR78" s="49">
        <v>326.549999999997</v>
      </c>
      <c r="CS78" s="49">
        <v>402.8</v>
      </c>
      <c r="CT78" s="336"/>
      <c r="CU78" s="49">
        <v>0</v>
      </c>
      <c r="CV78" s="49">
        <v>0</v>
      </c>
      <c r="CW78" s="49">
        <v>177.44999999999618</v>
      </c>
      <c r="CX78" s="49">
        <v>303</v>
      </c>
      <c r="CY78" s="336"/>
      <c r="CZ78" s="49">
        <v>0</v>
      </c>
      <c r="DA78" s="49">
        <v>0</v>
      </c>
      <c r="DB78" s="49">
        <v>10.725000000000001</v>
      </c>
      <c r="DC78" s="49">
        <v>26.400000000000002</v>
      </c>
      <c r="DD78" s="336"/>
      <c r="DE78" s="49">
        <v>0</v>
      </c>
      <c r="DF78" s="49">
        <v>0</v>
      </c>
      <c r="DG78" s="49">
        <v>825.59999999999809</v>
      </c>
      <c r="DH78" s="49">
        <v>2777.6</v>
      </c>
      <c r="DI78" s="336"/>
      <c r="DJ78" s="327">
        <v>0</v>
      </c>
      <c r="DK78" s="327">
        <v>0</v>
      </c>
      <c r="DL78" s="327">
        <v>507.44999999999754</v>
      </c>
      <c r="DM78" s="49">
        <v>345.2</v>
      </c>
      <c r="DN78" s="336"/>
      <c r="DO78" s="49">
        <v>0</v>
      </c>
      <c r="DP78" s="49">
        <v>0</v>
      </c>
      <c r="DQ78" s="49">
        <v>349.38749999999482</v>
      </c>
      <c r="DR78" s="49">
        <v>226.99999999999997</v>
      </c>
      <c r="DS78" s="336"/>
      <c r="DT78" s="49">
        <v>0</v>
      </c>
      <c r="DU78" s="49">
        <v>0</v>
      </c>
      <c r="DV78" s="49">
        <v>2802.3374999999978</v>
      </c>
      <c r="DW78" s="49">
        <v>4247.5000000000009</v>
      </c>
      <c r="DX78" s="336"/>
      <c r="DY78" s="347">
        <v>0</v>
      </c>
      <c r="DZ78" s="347">
        <v>0</v>
      </c>
      <c r="EA78" s="347">
        <v>218.02500000000327</v>
      </c>
      <c r="EB78" s="49">
        <v>42</v>
      </c>
      <c r="EC78" s="336"/>
      <c r="ED78" s="347">
        <v>0</v>
      </c>
      <c r="EE78" s="347">
        <v>0</v>
      </c>
      <c r="EF78" s="347">
        <v>254.25000000000273</v>
      </c>
      <c r="EG78" s="49">
        <v>359.5</v>
      </c>
      <c r="EH78" s="336"/>
      <c r="EI78" s="347">
        <v>0</v>
      </c>
      <c r="EJ78" s="49">
        <v>0</v>
      </c>
      <c r="EK78" s="347">
        <v>410.32499999999891</v>
      </c>
      <c r="EL78" s="49">
        <v>523.6</v>
      </c>
      <c r="EM78" s="336"/>
      <c r="EN78" s="49">
        <v>0</v>
      </c>
      <c r="EO78" s="347">
        <v>0</v>
      </c>
      <c r="EP78" s="347">
        <v>126.44999999999891</v>
      </c>
      <c r="EQ78" s="49">
        <v>417</v>
      </c>
      <c r="ER78" s="336"/>
      <c r="ES78" s="347">
        <v>0</v>
      </c>
      <c r="ET78" s="347">
        <v>0</v>
      </c>
      <c r="EU78" s="347">
        <v>1323.0749999999989</v>
      </c>
      <c r="EV78" s="49">
        <v>2263</v>
      </c>
      <c r="EW78" s="336"/>
      <c r="EX78" s="347">
        <v>0</v>
      </c>
      <c r="EY78" s="347">
        <v>0</v>
      </c>
      <c r="EZ78" s="347">
        <v>125.09999999999945</v>
      </c>
      <c r="FA78" s="49">
        <v>295.5</v>
      </c>
      <c r="FB78" s="336"/>
      <c r="FC78" s="49">
        <v>0</v>
      </c>
      <c r="FD78" s="347">
        <v>0</v>
      </c>
      <c r="FE78" s="347">
        <v>226.72500000000002</v>
      </c>
      <c r="FF78" s="49">
        <v>337.2</v>
      </c>
      <c r="FG78" s="336"/>
      <c r="FH78" s="49">
        <v>0</v>
      </c>
      <c r="FI78" s="347">
        <v>0</v>
      </c>
      <c r="FJ78" s="347">
        <v>212.84999999999673</v>
      </c>
      <c r="FK78" s="49">
        <v>237.3</v>
      </c>
      <c r="FL78" s="336"/>
      <c r="FM78" s="347">
        <v>0</v>
      </c>
      <c r="FN78" s="347">
        <v>0</v>
      </c>
      <c r="FO78" s="347">
        <v>167.92500000000001</v>
      </c>
      <c r="FP78" s="49">
        <v>568.70000000000005</v>
      </c>
      <c r="FQ78" s="336"/>
      <c r="FR78" s="49">
        <v>0</v>
      </c>
      <c r="FS78" s="49">
        <v>0</v>
      </c>
      <c r="FT78" s="347">
        <v>69.224999999999454</v>
      </c>
      <c r="FU78" s="49">
        <v>62.000000000000007</v>
      </c>
      <c r="FV78" s="336"/>
      <c r="FW78" s="347">
        <v>0</v>
      </c>
      <c r="FX78" s="347">
        <v>0</v>
      </c>
      <c r="FY78" s="347">
        <v>1296.5250000000542</v>
      </c>
      <c r="FZ78" s="49">
        <v>1428.5</v>
      </c>
      <c r="GA78" s="336"/>
      <c r="GB78" s="347">
        <v>0</v>
      </c>
      <c r="GC78" s="347">
        <v>0</v>
      </c>
      <c r="GD78" s="347">
        <v>376.5</v>
      </c>
      <c r="GE78" s="49">
        <v>255.5</v>
      </c>
      <c r="GF78" s="336"/>
      <c r="GG78" s="49">
        <v>0</v>
      </c>
      <c r="GH78" s="49">
        <v>0</v>
      </c>
      <c r="GI78" s="49">
        <v>0</v>
      </c>
      <c r="GJ78" s="49">
        <v>827.6</v>
      </c>
    </row>
    <row r="79" spans="1:192" ht="18">
      <c r="A79" s="40" t="s">
        <v>668</v>
      </c>
      <c r="B79" s="45">
        <f t="shared" si="2"/>
        <v>48994.562500000036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2"/>
      <c r="I79" s="49">
        <v>0</v>
      </c>
      <c r="J79" s="49">
        <v>64.550000000000011</v>
      </c>
      <c r="K79" s="49">
        <v>44.999999999999957</v>
      </c>
      <c r="L79" s="49">
        <v>203.5</v>
      </c>
      <c r="M79" s="392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2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2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2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2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2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2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2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2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2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2"/>
      <c r="BL79" s="49">
        <v>20.349999999999454</v>
      </c>
      <c r="BM79" s="49">
        <v>76.75</v>
      </c>
      <c r="BN79" s="49">
        <v>144.75</v>
      </c>
      <c r="BO79" s="49">
        <v>238.8</v>
      </c>
      <c r="BP79" s="392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563">
        <v>133.9</v>
      </c>
      <c r="BZ79" s="392"/>
      <c r="CA79" s="49">
        <v>38.599999999999909</v>
      </c>
      <c r="CB79" s="49">
        <v>55.800000000000637</v>
      </c>
      <c r="CC79" s="49">
        <v>166.05</v>
      </c>
      <c r="CD79" s="563">
        <v>458.09999999999997</v>
      </c>
      <c r="CE79" s="336"/>
      <c r="CF79" s="49">
        <v>153.625</v>
      </c>
      <c r="CG79" s="49">
        <v>18.449999999999363</v>
      </c>
      <c r="CH79" s="49">
        <v>365.32500000000095</v>
      </c>
      <c r="CI79" s="49">
        <v>76.400000000000006</v>
      </c>
      <c r="CJ79" s="336"/>
      <c r="CK79" s="49">
        <v>122.37499999999955</v>
      </c>
      <c r="CL79" s="49">
        <v>157.24999999999955</v>
      </c>
      <c r="CM79" s="49">
        <v>201.97500000000002</v>
      </c>
      <c r="CN79" s="49">
        <v>18</v>
      </c>
      <c r="CO79" s="392"/>
      <c r="CP79" s="49">
        <v>127.99999999999955</v>
      </c>
      <c r="CQ79" s="49">
        <v>187.5</v>
      </c>
      <c r="CR79" s="49">
        <v>286.65000000000123</v>
      </c>
      <c r="CS79" s="49">
        <v>345.80000000000007</v>
      </c>
      <c r="CT79" s="336"/>
      <c r="CU79" s="49">
        <v>15.624999999999545</v>
      </c>
      <c r="CV79" s="49">
        <v>204.09999999999854</v>
      </c>
      <c r="CW79" s="49">
        <v>170.55000000000109</v>
      </c>
      <c r="CX79" s="49">
        <v>526.6</v>
      </c>
      <c r="CY79" s="336"/>
      <c r="CZ79" s="49">
        <v>35.749999999999091</v>
      </c>
      <c r="DA79" s="49">
        <v>64.249999999998636</v>
      </c>
      <c r="DB79" s="49">
        <v>31.5</v>
      </c>
      <c r="DC79" s="49">
        <v>54</v>
      </c>
      <c r="DD79" s="336"/>
      <c r="DE79" s="49">
        <v>738.63749999999845</v>
      </c>
      <c r="DF79" s="49">
        <v>307.55000000000018</v>
      </c>
      <c r="DG79" s="49">
        <v>899.77500000000191</v>
      </c>
      <c r="DH79" s="49">
        <v>2218.0000000000005</v>
      </c>
      <c r="DI79" s="336"/>
      <c r="DJ79" s="327">
        <v>120.59999999999764</v>
      </c>
      <c r="DK79" s="327">
        <v>258.35000000000036</v>
      </c>
      <c r="DL79" s="327">
        <v>552.15000000000191</v>
      </c>
      <c r="DM79" s="49">
        <v>467.1</v>
      </c>
      <c r="DN79" s="336"/>
      <c r="DO79" s="49">
        <v>135.17499999999882</v>
      </c>
      <c r="DP79" s="49">
        <v>140.55000000000109</v>
      </c>
      <c r="DQ79" s="49">
        <v>523.79999999999973</v>
      </c>
      <c r="DR79" s="49">
        <v>287.7</v>
      </c>
      <c r="DS79" s="336"/>
      <c r="DT79" s="49">
        <v>782.72499999998854</v>
      </c>
      <c r="DU79" s="49">
        <v>1783.2000000000298</v>
      </c>
      <c r="DV79" s="49">
        <v>2481.4874999999984</v>
      </c>
      <c r="DW79" s="49">
        <v>3344.5500000000006</v>
      </c>
      <c r="DX79" s="336"/>
      <c r="DY79" s="347">
        <v>58.400000000001455</v>
      </c>
      <c r="DZ79" s="347">
        <v>162.75000000000273</v>
      </c>
      <c r="EA79" s="347">
        <v>174.14999999999782</v>
      </c>
      <c r="EB79" s="49">
        <v>49</v>
      </c>
      <c r="EC79" s="336"/>
      <c r="ED79" s="347">
        <v>55.750000000001819</v>
      </c>
      <c r="EE79" s="347">
        <v>151.95000000000437</v>
      </c>
      <c r="EF79" s="347">
        <v>103.87499999999864</v>
      </c>
      <c r="EG79" s="49">
        <v>340.4</v>
      </c>
      <c r="EH79" s="336"/>
      <c r="EI79" s="347">
        <v>120.40000000000146</v>
      </c>
      <c r="EJ79" s="49">
        <v>0</v>
      </c>
      <c r="EK79" s="347">
        <v>176.99999999999727</v>
      </c>
      <c r="EL79" s="49">
        <v>329.79999999999995</v>
      </c>
      <c r="EM79" s="336"/>
      <c r="EN79" s="49">
        <v>0</v>
      </c>
      <c r="EO79" s="347">
        <v>121.050000000002</v>
      </c>
      <c r="EP79" s="347">
        <v>86.249999999997272</v>
      </c>
      <c r="EQ79" s="49">
        <v>15.399999999999999</v>
      </c>
      <c r="ER79" s="336"/>
      <c r="ES79" s="347">
        <v>688.90000000001055</v>
      </c>
      <c r="ET79" s="347">
        <v>1422.4</v>
      </c>
      <c r="EU79" s="347">
        <v>2076.1500000000033</v>
      </c>
      <c r="EV79" s="49">
        <v>1688.1000000000001</v>
      </c>
      <c r="EW79" s="336"/>
      <c r="EX79" s="347">
        <v>54.200000000001637</v>
      </c>
      <c r="EY79" s="347">
        <v>132.05000000000109</v>
      </c>
      <c r="EZ79" s="347">
        <v>115.42500000000109</v>
      </c>
      <c r="FA79" s="49">
        <v>38.4</v>
      </c>
      <c r="FB79" s="336"/>
      <c r="FC79" s="49">
        <v>0</v>
      </c>
      <c r="FD79" s="347">
        <v>60.200000000001637</v>
      </c>
      <c r="FE79" s="347">
        <v>286.72500000000002</v>
      </c>
      <c r="FF79" s="49">
        <v>154</v>
      </c>
      <c r="FG79" s="336"/>
      <c r="FH79" s="49">
        <v>0</v>
      </c>
      <c r="FI79" s="347">
        <v>227.05000000000109</v>
      </c>
      <c r="FJ79" s="347">
        <v>135.56250000000273</v>
      </c>
      <c r="FK79" s="49">
        <v>342.90000000000003</v>
      </c>
      <c r="FL79" s="336"/>
      <c r="FM79" s="347">
        <v>107.52500000000055</v>
      </c>
      <c r="FN79" s="347">
        <v>181.59999999999854</v>
      </c>
      <c r="FO79" s="347">
        <v>306.22500000000002</v>
      </c>
      <c r="FP79" s="49">
        <v>477.90000000000003</v>
      </c>
      <c r="FQ79" s="336"/>
      <c r="FR79" s="49">
        <v>0</v>
      </c>
      <c r="FS79" s="49">
        <v>0</v>
      </c>
      <c r="FT79" s="347">
        <v>210.00000000000273</v>
      </c>
      <c r="FU79" s="49">
        <v>29.7</v>
      </c>
      <c r="FV79" s="336"/>
      <c r="FW79" s="347">
        <v>342.32500000000073</v>
      </c>
      <c r="FX79" s="347">
        <v>586.54999999999563</v>
      </c>
      <c r="FY79" s="347">
        <v>525.44999999997822</v>
      </c>
      <c r="FZ79" s="49">
        <v>1900.2999999999997</v>
      </c>
      <c r="GA79" s="336"/>
      <c r="GB79" s="347">
        <v>63.625</v>
      </c>
      <c r="GC79" s="347">
        <v>176.75000000000182</v>
      </c>
      <c r="GD79" s="347">
        <v>305.625</v>
      </c>
      <c r="GE79" s="49">
        <v>444.5</v>
      </c>
      <c r="GF79" s="336"/>
      <c r="GG79" s="49">
        <v>366.05000000000109</v>
      </c>
      <c r="GH79" s="49">
        <v>0</v>
      </c>
      <c r="GI79" s="49">
        <v>0</v>
      </c>
      <c r="GJ79" s="49">
        <v>1850.9</v>
      </c>
    </row>
    <row r="80" spans="1:192" s="86" customFormat="1" ht="18">
      <c r="A80" s="39" t="s">
        <v>3641</v>
      </c>
      <c r="B80" s="45">
        <f t="shared" si="2"/>
        <v>6715.1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2"/>
      <c r="I80" s="49">
        <v>0</v>
      </c>
      <c r="J80" s="49">
        <v>0</v>
      </c>
      <c r="K80" s="49">
        <v>0</v>
      </c>
      <c r="L80" s="49">
        <v>471.4</v>
      </c>
      <c r="M80" s="392"/>
      <c r="N80" s="49">
        <v>0</v>
      </c>
      <c r="O80" s="49">
        <v>0</v>
      </c>
      <c r="P80" s="49">
        <v>0</v>
      </c>
      <c r="Q80" s="49">
        <v>451.8</v>
      </c>
      <c r="R80" s="392"/>
      <c r="S80" s="327">
        <v>0</v>
      </c>
      <c r="T80" s="327">
        <v>0</v>
      </c>
      <c r="U80" s="327">
        <v>0</v>
      </c>
      <c r="V80" s="49">
        <v>426.6</v>
      </c>
      <c r="W80" s="392"/>
      <c r="X80" s="49">
        <v>0</v>
      </c>
      <c r="Y80" s="49">
        <v>0</v>
      </c>
      <c r="Z80" s="49">
        <v>0</v>
      </c>
      <c r="AA80" s="49">
        <v>386.8</v>
      </c>
      <c r="AB80" s="392"/>
      <c r="AC80" s="49">
        <v>0</v>
      </c>
      <c r="AD80" s="49">
        <v>0</v>
      </c>
      <c r="AE80" s="49">
        <v>0</v>
      </c>
      <c r="AF80" s="49">
        <v>343.40000000000003</v>
      </c>
      <c r="AG80" s="392"/>
      <c r="AH80" s="49">
        <v>0</v>
      </c>
      <c r="AI80" s="49">
        <v>0</v>
      </c>
      <c r="AJ80" s="49">
        <v>0</v>
      </c>
      <c r="AK80" s="49">
        <v>416.8</v>
      </c>
      <c r="AL80" s="392"/>
      <c r="AM80" s="49">
        <v>0</v>
      </c>
      <c r="AN80" s="49">
        <v>0</v>
      </c>
      <c r="AO80" s="49">
        <v>0</v>
      </c>
      <c r="AP80" s="49">
        <v>424.7</v>
      </c>
      <c r="AQ80" s="392"/>
      <c r="AR80" s="49">
        <v>0</v>
      </c>
      <c r="AS80" s="49">
        <v>0</v>
      </c>
      <c r="AT80" s="49">
        <v>0</v>
      </c>
      <c r="AU80" s="49">
        <v>241.3</v>
      </c>
      <c r="AV80" s="392"/>
      <c r="AW80" s="49">
        <v>0</v>
      </c>
      <c r="AX80" s="49">
        <v>0</v>
      </c>
      <c r="AY80" s="49">
        <v>0</v>
      </c>
      <c r="AZ80" s="49">
        <v>361.29999999999995</v>
      </c>
      <c r="BA80" s="392"/>
      <c r="BB80" s="49">
        <v>0</v>
      </c>
      <c r="BC80" s="49">
        <v>0</v>
      </c>
      <c r="BD80" s="49">
        <v>0</v>
      </c>
      <c r="BE80" s="49">
        <v>273.3</v>
      </c>
      <c r="BF80" s="392"/>
      <c r="BG80" s="49">
        <v>0</v>
      </c>
      <c r="BH80" s="49">
        <v>0</v>
      </c>
      <c r="BI80" s="49">
        <v>0</v>
      </c>
      <c r="BJ80" s="49">
        <v>380.8</v>
      </c>
      <c r="BK80" s="392"/>
      <c r="BL80" s="49">
        <v>0</v>
      </c>
      <c r="BM80" s="49">
        <v>0</v>
      </c>
      <c r="BN80" s="49">
        <v>0</v>
      </c>
      <c r="BO80" s="49">
        <v>391.20000000000005</v>
      </c>
      <c r="BP80" s="392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563">
        <v>554.5</v>
      </c>
      <c r="BZ80" s="392"/>
      <c r="CA80" s="49">
        <v>0</v>
      </c>
      <c r="CB80" s="49">
        <v>0</v>
      </c>
      <c r="CC80" s="49">
        <v>0</v>
      </c>
      <c r="CD80" s="563">
        <v>520.4</v>
      </c>
      <c r="CE80" s="336"/>
      <c r="CF80" s="49">
        <v>0</v>
      </c>
      <c r="CG80" s="49">
        <v>0</v>
      </c>
      <c r="CH80" s="49">
        <v>0</v>
      </c>
      <c r="CI80" s="49">
        <v>0</v>
      </c>
      <c r="CJ80" s="336"/>
      <c r="CK80" s="49">
        <v>0</v>
      </c>
      <c r="CL80" s="49">
        <v>0</v>
      </c>
      <c r="CM80" s="49">
        <v>0</v>
      </c>
      <c r="CN80" s="49">
        <v>0</v>
      </c>
      <c r="CO80" s="392"/>
      <c r="CP80" s="49">
        <v>0</v>
      </c>
      <c r="CQ80" s="49">
        <v>0</v>
      </c>
      <c r="CR80" s="49">
        <v>0</v>
      </c>
      <c r="CS80" s="49">
        <v>0</v>
      </c>
      <c r="CT80" s="336"/>
      <c r="CU80" s="49">
        <v>0</v>
      </c>
      <c r="CV80" s="49">
        <v>0</v>
      </c>
      <c r="CW80" s="49">
        <v>0</v>
      </c>
      <c r="CX80" s="49">
        <v>0</v>
      </c>
      <c r="CY80" s="336"/>
      <c r="CZ80" s="49">
        <v>0</v>
      </c>
      <c r="DA80" s="49">
        <v>0</v>
      </c>
      <c r="DB80" s="49">
        <v>0</v>
      </c>
      <c r="DC80" s="49">
        <v>0</v>
      </c>
      <c r="DD80" s="336"/>
      <c r="DE80" s="49">
        <v>0</v>
      </c>
      <c r="DF80" s="49">
        <v>0</v>
      </c>
      <c r="DG80" s="49">
        <v>0</v>
      </c>
      <c r="DH80" s="49">
        <v>0</v>
      </c>
      <c r="DI80" s="336"/>
      <c r="DJ80" s="327">
        <v>0</v>
      </c>
      <c r="DK80" s="327">
        <v>0</v>
      </c>
      <c r="DL80" s="327">
        <v>0</v>
      </c>
      <c r="DM80" s="49">
        <v>0</v>
      </c>
      <c r="DN80" s="336"/>
      <c r="DO80" s="49">
        <v>0</v>
      </c>
      <c r="DP80" s="49">
        <v>0</v>
      </c>
      <c r="DQ80" s="49">
        <v>0</v>
      </c>
      <c r="DR80" s="49">
        <v>0</v>
      </c>
      <c r="DS80" s="336"/>
      <c r="DT80" s="49">
        <v>0</v>
      </c>
      <c r="DU80" s="49">
        <v>0</v>
      </c>
      <c r="DV80" s="49">
        <v>0</v>
      </c>
      <c r="DW80" s="49">
        <v>0</v>
      </c>
      <c r="DX80" s="336"/>
      <c r="DY80" s="347">
        <v>0</v>
      </c>
      <c r="DZ80" s="347">
        <v>0</v>
      </c>
      <c r="EA80" s="347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49">
        <v>0</v>
      </c>
      <c r="EK80" s="347">
        <v>0</v>
      </c>
      <c r="EL80" s="49">
        <v>0</v>
      </c>
      <c r="EM80" s="336"/>
      <c r="EN80" s="49">
        <v>0</v>
      </c>
      <c r="EO80" s="347">
        <v>0</v>
      </c>
      <c r="EP80" s="347">
        <v>0</v>
      </c>
      <c r="EQ80" s="49">
        <v>0</v>
      </c>
      <c r="ER80" s="336"/>
      <c r="ES80" s="347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49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347">
        <v>0</v>
      </c>
      <c r="FN80" s="347">
        <v>0</v>
      </c>
      <c r="FO80" s="347">
        <v>0</v>
      </c>
      <c r="FP80" s="49">
        <v>0</v>
      </c>
      <c r="FQ80" s="336"/>
      <c r="FR80" s="49">
        <v>0</v>
      </c>
      <c r="FS80" s="49">
        <v>0</v>
      </c>
      <c r="FT80" s="347">
        <v>0</v>
      </c>
      <c r="FU80" s="49">
        <v>0</v>
      </c>
      <c r="FV80" s="336"/>
      <c r="FW80" s="347">
        <v>0</v>
      </c>
      <c r="FX80" s="347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49">
        <v>0</v>
      </c>
      <c r="GH80" s="49">
        <v>0</v>
      </c>
      <c r="GI80" s="49">
        <v>0</v>
      </c>
      <c r="GJ80" s="49">
        <v>0</v>
      </c>
    </row>
    <row r="81" spans="1:192" ht="18">
      <c r="A81" s="40" t="s">
        <v>23</v>
      </c>
      <c r="B81" s="45">
        <f t="shared" si="2"/>
        <v>53252.400000000031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2"/>
      <c r="I81" s="49">
        <v>0</v>
      </c>
      <c r="J81" s="49">
        <v>134.09999999999997</v>
      </c>
      <c r="K81" s="49">
        <v>52.875</v>
      </c>
      <c r="L81" s="49">
        <v>215.7</v>
      </c>
      <c r="M81" s="392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2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2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2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2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2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2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2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2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2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2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2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563">
        <v>661.80000000000007</v>
      </c>
      <c r="BZ81" s="392"/>
      <c r="CA81" s="49">
        <v>57.474999999999682</v>
      </c>
      <c r="CB81" s="49">
        <v>297.75</v>
      </c>
      <c r="CC81" s="49">
        <v>201</v>
      </c>
      <c r="CD81" s="563">
        <v>462.9</v>
      </c>
      <c r="CE81" s="336"/>
      <c r="CF81" s="49">
        <v>117.64999999999964</v>
      </c>
      <c r="CG81" s="49">
        <v>126.59999999999991</v>
      </c>
      <c r="CH81" s="49">
        <v>235.64999999999918</v>
      </c>
      <c r="CI81" s="49">
        <v>376.1</v>
      </c>
      <c r="CJ81" s="336"/>
      <c r="CK81" s="49">
        <v>136.75</v>
      </c>
      <c r="CL81" s="49">
        <v>165.42499999999927</v>
      </c>
      <c r="CM81" s="49">
        <v>271.72499999999997</v>
      </c>
      <c r="CN81" s="49">
        <v>228.5</v>
      </c>
      <c r="CO81" s="392"/>
      <c r="CP81" s="49">
        <v>127.27500000000009</v>
      </c>
      <c r="CQ81" s="49">
        <v>214.54999999999927</v>
      </c>
      <c r="CR81" s="49">
        <v>298.49999999999864</v>
      </c>
      <c r="CS81" s="49">
        <v>551.4</v>
      </c>
      <c r="CT81" s="336"/>
      <c r="CU81" s="49">
        <v>73.9249999999995</v>
      </c>
      <c r="CV81" s="49">
        <v>150.79999999999927</v>
      </c>
      <c r="CW81" s="49">
        <v>278.09999999999809</v>
      </c>
      <c r="CX81" s="49">
        <v>450.69999999999993</v>
      </c>
      <c r="CY81" s="336"/>
      <c r="CZ81" s="49">
        <v>73.149999999998727</v>
      </c>
      <c r="DA81" s="49">
        <v>100.84999999999945</v>
      </c>
      <c r="DB81" s="49">
        <v>79.875</v>
      </c>
      <c r="DC81" s="49">
        <v>456</v>
      </c>
      <c r="DD81" s="336"/>
      <c r="DE81" s="49">
        <v>611.62500000000091</v>
      </c>
      <c r="DF81" s="49">
        <v>922.89999999999986</v>
      </c>
      <c r="DG81" s="49">
        <v>940.72500000000082</v>
      </c>
      <c r="DH81" s="49">
        <v>1367.3</v>
      </c>
      <c r="DI81" s="336"/>
      <c r="DJ81" s="327">
        <v>105.70000000000027</v>
      </c>
      <c r="DK81" s="327">
        <v>311.74999999999818</v>
      </c>
      <c r="DL81" s="327">
        <v>511.72499999999945</v>
      </c>
      <c r="DM81" s="49">
        <v>989.7</v>
      </c>
      <c r="DN81" s="336"/>
      <c r="DO81" s="49">
        <v>135.60000000000082</v>
      </c>
      <c r="DP81" s="49">
        <v>155.44999999999891</v>
      </c>
      <c r="DQ81" s="49">
        <v>677.39999999999782</v>
      </c>
      <c r="DR81" s="49">
        <v>387.59999999999997</v>
      </c>
      <c r="DS81" s="336"/>
      <c r="DT81" s="49">
        <v>748.28750000001037</v>
      </c>
      <c r="DU81" s="49">
        <v>1825.9249999999811</v>
      </c>
      <c r="DV81" s="49">
        <v>2740.1249999999973</v>
      </c>
      <c r="DW81" s="49">
        <v>4752</v>
      </c>
      <c r="DX81" s="336"/>
      <c r="DY81" s="347">
        <v>46.200000000000728</v>
      </c>
      <c r="DZ81" s="347">
        <v>112.44999999999709</v>
      </c>
      <c r="EA81" s="347">
        <v>235.64999999999782</v>
      </c>
      <c r="EB81" s="49">
        <v>252.5</v>
      </c>
      <c r="EC81" s="336"/>
      <c r="ED81" s="347">
        <v>139.84999999999945</v>
      </c>
      <c r="EE81" s="347">
        <v>8.9499999999989086</v>
      </c>
      <c r="EF81" s="347">
        <v>25.349999999999454</v>
      </c>
      <c r="EG81" s="49">
        <v>283</v>
      </c>
      <c r="EH81" s="336"/>
      <c r="EI81" s="347">
        <v>66.049999999998363</v>
      </c>
      <c r="EJ81" s="49">
        <v>0</v>
      </c>
      <c r="EK81" s="347">
        <v>198.59999999999945</v>
      </c>
      <c r="EL81" s="49">
        <v>166</v>
      </c>
      <c r="EM81" s="336"/>
      <c r="EN81" s="49">
        <v>0</v>
      </c>
      <c r="EO81" s="347">
        <v>84.849999999998545</v>
      </c>
      <c r="EP81" s="347">
        <v>84.899999999997817</v>
      </c>
      <c r="EQ81" s="49">
        <v>140.9</v>
      </c>
      <c r="ER81" s="336"/>
      <c r="ES81" s="347">
        <v>629.25000000004366</v>
      </c>
      <c r="ET81" s="347">
        <v>1695.2999999999997</v>
      </c>
      <c r="EU81" s="347">
        <v>2967.4500000000016</v>
      </c>
      <c r="EV81" s="49">
        <v>2089.1</v>
      </c>
      <c r="EW81" s="336"/>
      <c r="EX81" s="347">
        <v>37.049999999998363</v>
      </c>
      <c r="EY81" s="347">
        <v>101.99999999999818</v>
      </c>
      <c r="EZ81" s="347">
        <v>223.875</v>
      </c>
      <c r="FA81" s="49">
        <v>359.8</v>
      </c>
      <c r="FB81" s="336"/>
      <c r="FC81" s="49">
        <v>0</v>
      </c>
      <c r="FD81" s="347">
        <v>95.549999999999272</v>
      </c>
      <c r="FE81" s="347">
        <v>105.75</v>
      </c>
      <c r="FF81" s="49">
        <v>420.3</v>
      </c>
      <c r="FG81" s="336"/>
      <c r="FH81" s="49">
        <v>0</v>
      </c>
      <c r="FI81" s="347">
        <v>204.25</v>
      </c>
      <c r="FJ81" s="347">
        <v>231.74999999999727</v>
      </c>
      <c r="FK81" s="49">
        <v>403.4</v>
      </c>
      <c r="FL81" s="336"/>
      <c r="FM81" s="347">
        <v>104.90000000000236</v>
      </c>
      <c r="FN81" s="347">
        <v>247.69999999999891</v>
      </c>
      <c r="FO81" s="347">
        <v>324.22500000000002</v>
      </c>
      <c r="FP81" s="49">
        <v>528</v>
      </c>
      <c r="FQ81" s="336"/>
      <c r="FR81" s="49">
        <v>0</v>
      </c>
      <c r="FS81" s="49">
        <v>0</v>
      </c>
      <c r="FT81" s="347">
        <v>67.799999999992906</v>
      </c>
      <c r="FU81" s="49">
        <v>38.5</v>
      </c>
      <c r="FV81" s="336"/>
      <c r="FW81" s="347">
        <v>285.60000000000218</v>
      </c>
      <c r="FX81" s="347">
        <v>485.69999999999709</v>
      </c>
      <c r="FY81" s="347">
        <v>925.65000000002829</v>
      </c>
      <c r="FZ81" s="49">
        <v>1081.0999999999999</v>
      </c>
      <c r="GA81" s="336"/>
      <c r="GB81" s="347">
        <v>96.125000000003638</v>
      </c>
      <c r="GC81" s="347">
        <v>122.99999999999636</v>
      </c>
      <c r="GD81" s="347">
        <v>369.375</v>
      </c>
      <c r="GE81" s="49">
        <v>158</v>
      </c>
      <c r="GF81" s="336"/>
      <c r="GG81" s="49">
        <v>364.03750000000082</v>
      </c>
      <c r="GH81" s="49">
        <v>0</v>
      </c>
      <c r="GI81" s="49">
        <v>0</v>
      </c>
      <c r="GJ81" s="49">
        <v>930.7</v>
      </c>
    </row>
    <row r="82" spans="1:192" ht="18">
      <c r="A82" s="40" t="s">
        <v>25</v>
      </c>
      <c r="B82" s="45">
        <f t="shared" si="2"/>
        <v>64796.05000000009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2"/>
      <c r="I82" s="49">
        <v>0</v>
      </c>
      <c r="J82" s="49">
        <v>113.40000000000009</v>
      </c>
      <c r="K82" s="49">
        <v>141.74999999999991</v>
      </c>
      <c r="L82" s="49">
        <v>212</v>
      </c>
      <c r="M82" s="392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2"/>
      <c r="S82" s="327">
        <v>50.174999999999898</v>
      </c>
      <c r="T82" s="327">
        <v>126.75</v>
      </c>
      <c r="U82" s="327">
        <v>144.75</v>
      </c>
      <c r="V82" s="49">
        <v>328.8</v>
      </c>
      <c r="W82" s="392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2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2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2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2"/>
      <c r="AR82" s="49">
        <v>133.52499999999986</v>
      </c>
      <c r="AS82" s="49">
        <v>192.75</v>
      </c>
      <c r="AT82" s="49">
        <v>300.375</v>
      </c>
      <c r="AU82" s="49">
        <v>291.5</v>
      </c>
      <c r="AV82" s="392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2"/>
      <c r="BB82" s="49">
        <v>83.324999999999818</v>
      </c>
      <c r="BC82" s="49">
        <v>243.5</v>
      </c>
      <c r="BD82" s="49">
        <v>274.5</v>
      </c>
      <c r="BE82" s="49">
        <v>164.6</v>
      </c>
      <c r="BF82" s="392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2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2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563">
        <v>542.70000000000005</v>
      </c>
      <c r="BZ82" s="392"/>
      <c r="CA82" s="49">
        <v>51.999999999999091</v>
      </c>
      <c r="CB82" s="49">
        <v>234.90000000000009</v>
      </c>
      <c r="CC82" s="49">
        <v>387.82500000000005</v>
      </c>
      <c r="CD82" s="563">
        <v>538.29999999999995</v>
      </c>
      <c r="CE82" s="336"/>
      <c r="CF82" s="49">
        <v>127.92500000000018</v>
      </c>
      <c r="CG82" s="49">
        <v>45.899999999998727</v>
      </c>
      <c r="CH82" s="49">
        <v>360.30000000000109</v>
      </c>
      <c r="CI82" s="49">
        <v>283</v>
      </c>
      <c r="CJ82" s="336"/>
      <c r="CK82" s="49">
        <v>139.92500000000041</v>
      </c>
      <c r="CL82" s="49">
        <v>69.099999999998545</v>
      </c>
      <c r="CM82" s="49">
        <v>282.37500000000006</v>
      </c>
      <c r="CN82" s="49">
        <v>299.10000000000002</v>
      </c>
      <c r="CO82" s="392"/>
      <c r="CP82" s="49">
        <v>123.97500000000036</v>
      </c>
      <c r="CQ82" s="49">
        <v>131.99999999999909</v>
      </c>
      <c r="CR82" s="49">
        <v>461.02500000000055</v>
      </c>
      <c r="CS82" s="49">
        <v>385.5</v>
      </c>
      <c r="CT82" s="336"/>
      <c r="CU82" s="49">
        <v>61.174999999999727</v>
      </c>
      <c r="CV82" s="49">
        <v>214.14999999999964</v>
      </c>
      <c r="CW82" s="49">
        <v>301.72499999999673</v>
      </c>
      <c r="CX82" s="49">
        <v>704.09999999999991</v>
      </c>
      <c r="CY82" s="336"/>
      <c r="CZ82" s="49">
        <v>38.750000000000909</v>
      </c>
      <c r="DA82" s="49">
        <v>110.69999999999891</v>
      </c>
      <c r="DB82" s="49">
        <v>78.75</v>
      </c>
      <c r="DC82" s="49">
        <v>72.8</v>
      </c>
      <c r="DD82" s="336"/>
      <c r="DE82" s="49">
        <v>615.20000000000073</v>
      </c>
      <c r="DF82" s="49">
        <v>1622.6499999999996</v>
      </c>
      <c r="DG82" s="49">
        <v>1901.4749999999981</v>
      </c>
      <c r="DH82" s="49">
        <v>3724.4</v>
      </c>
      <c r="DI82" s="336"/>
      <c r="DJ82" s="327">
        <v>75.875000000000455</v>
      </c>
      <c r="DK82" s="327">
        <v>496.30000000000382</v>
      </c>
      <c r="DL82" s="327">
        <v>529.94999999999891</v>
      </c>
      <c r="DM82" s="49">
        <v>732.59999999999991</v>
      </c>
      <c r="DN82" s="336"/>
      <c r="DO82" s="49">
        <v>163.97499999999991</v>
      </c>
      <c r="DP82" s="49">
        <v>269.75000000000273</v>
      </c>
      <c r="DQ82" s="49">
        <v>760.50000000000273</v>
      </c>
      <c r="DR82" s="49">
        <v>386.40000000000003</v>
      </c>
      <c r="DS82" s="336"/>
      <c r="DT82" s="49">
        <v>672.22500000000036</v>
      </c>
      <c r="DU82" s="49">
        <v>2279.8500000000586</v>
      </c>
      <c r="DV82" s="49">
        <v>2548.8749999999945</v>
      </c>
      <c r="DW82" s="49">
        <v>5222.8999999999996</v>
      </c>
      <c r="DX82" s="336"/>
      <c r="DY82" s="347">
        <v>73.049999999999272</v>
      </c>
      <c r="DZ82" s="347">
        <v>101.75000000000364</v>
      </c>
      <c r="EA82" s="347">
        <v>248.32499999999618</v>
      </c>
      <c r="EB82" s="49">
        <v>270</v>
      </c>
      <c r="EC82" s="336"/>
      <c r="ED82" s="347">
        <v>65.299999999999272</v>
      </c>
      <c r="EE82" s="347">
        <v>238.24999999999818</v>
      </c>
      <c r="EF82" s="347">
        <v>281.69999999999891</v>
      </c>
      <c r="EG82" s="49">
        <v>671.09999999999991</v>
      </c>
      <c r="EH82" s="336"/>
      <c r="EI82" s="347">
        <v>75.399999999999636</v>
      </c>
      <c r="EJ82" s="49">
        <v>0</v>
      </c>
      <c r="EK82" s="347">
        <v>280.79999999999836</v>
      </c>
      <c r="EL82" s="49">
        <v>563.6</v>
      </c>
      <c r="EM82" s="336"/>
      <c r="EN82" s="49">
        <v>0</v>
      </c>
      <c r="EO82" s="347">
        <v>134.04999999999927</v>
      </c>
      <c r="EP82" s="347">
        <v>50.250000000005457</v>
      </c>
      <c r="EQ82" s="49">
        <v>676.90000000000009</v>
      </c>
      <c r="ER82" s="336"/>
      <c r="ES82" s="347">
        <v>742.22500000001583</v>
      </c>
      <c r="ET82" s="347">
        <v>2227.8500000000004</v>
      </c>
      <c r="EU82" s="347">
        <v>2750.400000000006</v>
      </c>
      <c r="EV82" s="49">
        <v>2225.2999999999997</v>
      </c>
      <c r="EW82" s="336"/>
      <c r="EX82" s="347">
        <v>106.85000000000036</v>
      </c>
      <c r="EY82" s="347">
        <v>124.55000000000291</v>
      </c>
      <c r="EZ82" s="347">
        <v>212.32499999999891</v>
      </c>
      <c r="FA82" s="49">
        <v>357.2</v>
      </c>
      <c r="FB82" s="336"/>
      <c r="FC82" s="49">
        <v>0</v>
      </c>
      <c r="FD82" s="347">
        <v>147.600000000004</v>
      </c>
      <c r="FE82" s="347">
        <v>121.125</v>
      </c>
      <c r="FF82" s="49">
        <v>473.6</v>
      </c>
      <c r="FG82" s="336"/>
      <c r="FH82" s="49">
        <v>0</v>
      </c>
      <c r="FI82" s="347">
        <v>301.00000000000182</v>
      </c>
      <c r="FJ82" s="347">
        <v>229.87499999999727</v>
      </c>
      <c r="FK82" s="49">
        <v>255.50000000000003</v>
      </c>
      <c r="FL82" s="336"/>
      <c r="FM82" s="347">
        <v>119.01250000000164</v>
      </c>
      <c r="FN82" s="347">
        <v>232.75000000000182</v>
      </c>
      <c r="FO82" s="347">
        <v>421.95000000000005</v>
      </c>
      <c r="FP82" s="49">
        <v>508</v>
      </c>
      <c r="FQ82" s="336"/>
      <c r="FR82" s="49">
        <v>0</v>
      </c>
      <c r="FS82" s="49">
        <v>0</v>
      </c>
      <c r="FT82" s="347">
        <v>337.95000000000709</v>
      </c>
      <c r="FU82" s="49">
        <v>365.5</v>
      </c>
      <c r="FV82" s="336"/>
      <c r="FW82" s="347">
        <v>326.97500000000309</v>
      </c>
      <c r="FX82" s="347">
        <v>442.80000000000473</v>
      </c>
      <c r="FY82" s="347">
        <v>868.42500000000314</v>
      </c>
      <c r="FZ82" s="49">
        <v>1226.0999999999999</v>
      </c>
      <c r="GA82" s="336"/>
      <c r="GB82" s="347">
        <v>65.937500000001819</v>
      </c>
      <c r="GC82" s="347">
        <v>218.50000000000273</v>
      </c>
      <c r="GD82" s="347">
        <v>345</v>
      </c>
      <c r="GE82" s="49">
        <v>182</v>
      </c>
      <c r="GF82" s="336"/>
      <c r="GG82" s="49">
        <v>383.34999999999945</v>
      </c>
      <c r="GH82" s="49">
        <v>0</v>
      </c>
      <c r="GI82" s="49">
        <v>0</v>
      </c>
      <c r="GJ82" s="49">
        <v>829.2</v>
      </c>
    </row>
    <row r="83" spans="1:192" s="86" customFormat="1" ht="18">
      <c r="A83" s="39" t="s">
        <v>2713</v>
      </c>
      <c r="B83" s="45">
        <f t="shared" si="2"/>
        <v>31810.474999999999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2"/>
      <c r="I83" s="49">
        <v>0</v>
      </c>
      <c r="J83" s="49">
        <v>0</v>
      </c>
      <c r="K83" s="49">
        <v>159.67499999999998</v>
      </c>
      <c r="L83" s="49">
        <v>321.60000000000002</v>
      </c>
      <c r="M83" s="392"/>
      <c r="N83" s="49">
        <v>0</v>
      </c>
      <c r="O83" s="49">
        <v>0</v>
      </c>
      <c r="P83" s="49">
        <v>107.77500000000001</v>
      </c>
      <c r="Q83" s="49">
        <v>512.25</v>
      </c>
      <c r="R83" s="392"/>
      <c r="S83" s="327">
        <v>0</v>
      </c>
      <c r="T83" s="327">
        <v>0</v>
      </c>
      <c r="U83" s="327">
        <v>108</v>
      </c>
      <c r="V83" s="49">
        <v>215.5</v>
      </c>
      <c r="W83" s="392"/>
      <c r="X83" s="49">
        <v>0</v>
      </c>
      <c r="Y83" s="49">
        <v>0</v>
      </c>
      <c r="Z83" s="49">
        <v>178.87500000000003</v>
      </c>
      <c r="AA83" s="49">
        <v>397.2</v>
      </c>
      <c r="AB83" s="392"/>
      <c r="AC83" s="49">
        <v>0</v>
      </c>
      <c r="AD83" s="49">
        <v>0</v>
      </c>
      <c r="AE83" s="49">
        <v>641.02499999999998</v>
      </c>
      <c r="AF83" s="49">
        <v>715.1</v>
      </c>
      <c r="AG83" s="392"/>
      <c r="AH83" s="49">
        <v>0</v>
      </c>
      <c r="AI83" s="49">
        <v>0</v>
      </c>
      <c r="AJ83" s="49">
        <v>710.55</v>
      </c>
      <c r="AK83" s="49">
        <v>707.3</v>
      </c>
      <c r="AL83" s="392"/>
      <c r="AM83" s="49">
        <v>0</v>
      </c>
      <c r="AN83" s="49">
        <v>0</v>
      </c>
      <c r="AO83" s="49">
        <v>169.16250000000002</v>
      </c>
      <c r="AP83" s="49">
        <v>387.05</v>
      </c>
      <c r="AQ83" s="392"/>
      <c r="AR83" s="49">
        <v>0</v>
      </c>
      <c r="AS83" s="49">
        <v>0</v>
      </c>
      <c r="AT83" s="49">
        <v>63.375</v>
      </c>
      <c r="AU83" s="49">
        <v>4.4000000000000004</v>
      </c>
      <c r="AV83" s="392"/>
      <c r="AW83" s="49">
        <v>0</v>
      </c>
      <c r="AX83" s="49">
        <v>0</v>
      </c>
      <c r="AY83" s="49">
        <v>668.4375</v>
      </c>
      <c r="AZ83" s="49">
        <v>651.40000000000009</v>
      </c>
      <c r="BA83" s="392"/>
      <c r="BB83" s="49">
        <v>0</v>
      </c>
      <c r="BC83" s="49">
        <v>0</v>
      </c>
      <c r="BD83" s="49">
        <v>368.40000000000003</v>
      </c>
      <c r="BE83" s="49">
        <v>291.09999999999997</v>
      </c>
      <c r="BF83" s="392"/>
      <c r="BG83" s="49">
        <v>0</v>
      </c>
      <c r="BH83" s="49">
        <v>0</v>
      </c>
      <c r="BI83" s="49">
        <v>276.22500000000002</v>
      </c>
      <c r="BJ83" s="49">
        <v>276.60000000000002</v>
      </c>
      <c r="BK83" s="392"/>
      <c r="BL83" s="49">
        <v>0</v>
      </c>
      <c r="BM83" s="49">
        <v>0</v>
      </c>
      <c r="BN83" s="49">
        <v>175.8</v>
      </c>
      <c r="BO83" s="49">
        <v>451.1</v>
      </c>
      <c r="BP83" s="392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563">
        <v>562.70000000000005</v>
      </c>
      <c r="BZ83" s="392"/>
      <c r="CA83" s="49">
        <v>0</v>
      </c>
      <c r="CB83" s="49">
        <v>0</v>
      </c>
      <c r="CC83" s="49">
        <v>154.125</v>
      </c>
      <c r="CD83" s="563">
        <v>542.4</v>
      </c>
      <c r="CE83" s="336"/>
      <c r="CF83" s="49">
        <v>0</v>
      </c>
      <c r="CG83" s="49">
        <v>0</v>
      </c>
      <c r="CH83" s="49">
        <v>0</v>
      </c>
      <c r="CI83" s="49">
        <v>286.2</v>
      </c>
      <c r="CJ83" s="336"/>
      <c r="CK83" s="49">
        <v>0</v>
      </c>
      <c r="CL83" s="49">
        <v>0</v>
      </c>
      <c r="CM83" s="49">
        <v>0</v>
      </c>
      <c r="CN83" s="49">
        <v>122.9</v>
      </c>
      <c r="CO83" s="392"/>
      <c r="CP83" s="49">
        <v>0</v>
      </c>
      <c r="CQ83" s="49">
        <v>0</v>
      </c>
      <c r="CR83" s="49">
        <v>0</v>
      </c>
      <c r="CS83" s="49">
        <v>413.50000000000006</v>
      </c>
      <c r="CT83" s="336"/>
      <c r="CU83" s="49">
        <v>0</v>
      </c>
      <c r="CV83" s="49">
        <v>0</v>
      </c>
      <c r="CW83" s="49">
        <v>0</v>
      </c>
      <c r="CX83" s="49">
        <v>940.3</v>
      </c>
      <c r="CY83" s="336"/>
      <c r="CZ83" s="49">
        <v>0</v>
      </c>
      <c r="DA83" s="49">
        <v>0</v>
      </c>
      <c r="DB83" s="49">
        <v>0</v>
      </c>
      <c r="DC83" s="49">
        <v>175</v>
      </c>
      <c r="DD83" s="336"/>
      <c r="DE83" s="49">
        <v>0</v>
      </c>
      <c r="DF83" s="49">
        <v>0</v>
      </c>
      <c r="DG83" s="49">
        <v>0</v>
      </c>
      <c r="DH83" s="49">
        <v>2517</v>
      </c>
      <c r="DI83" s="336"/>
      <c r="DJ83" s="327">
        <v>0</v>
      </c>
      <c r="DK83" s="327">
        <v>0</v>
      </c>
      <c r="DL83" s="327">
        <v>0</v>
      </c>
      <c r="DM83" s="49">
        <v>991.1</v>
      </c>
      <c r="DN83" s="336"/>
      <c r="DO83" s="49">
        <v>0</v>
      </c>
      <c r="DP83" s="49">
        <v>0</v>
      </c>
      <c r="DQ83" s="49">
        <v>0</v>
      </c>
      <c r="DR83" s="49">
        <v>291.5</v>
      </c>
      <c r="DS83" s="336"/>
      <c r="DT83" s="49">
        <v>0</v>
      </c>
      <c r="DU83" s="49">
        <v>0</v>
      </c>
      <c r="DV83" s="49">
        <v>0</v>
      </c>
      <c r="DW83" s="49">
        <v>5329.5499999999975</v>
      </c>
      <c r="DX83" s="336"/>
      <c r="DY83" s="347">
        <v>0</v>
      </c>
      <c r="DZ83" s="347">
        <v>0</v>
      </c>
      <c r="EA83" s="347">
        <v>0</v>
      </c>
      <c r="EB83" s="49">
        <v>299.20000000000005</v>
      </c>
      <c r="EC83" s="336"/>
      <c r="ED83" s="347">
        <v>0</v>
      </c>
      <c r="EE83" s="347">
        <v>0</v>
      </c>
      <c r="EF83" s="347">
        <v>0</v>
      </c>
      <c r="EG83" s="49">
        <v>412.2</v>
      </c>
      <c r="EH83" s="336"/>
      <c r="EI83" s="347">
        <v>0</v>
      </c>
      <c r="EJ83" s="49">
        <v>0</v>
      </c>
      <c r="EK83" s="347">
        <v>0</v>
      </c>
      <c r="EL83" s="49">
        <v>192.4</v>
      </c>
      <c r="EM83" s="336"/>
      <c r="EN83" s="49">
        <v>0</v>
      </c>
      <c r="EO83" s="347">
        <v>0</v>
      </c>
      <c r="EP83" s="347">
        <v>0</v>
      </c>
      <c r="EQ83" s="49">
        <v>439</v>
      </c>
      <c r="ER83" s="336"/>
      <c r="ES83" s="347">
        <v>0</v>
      </c>
      <c r="ET83" s="347">
        <v>0</v>
      </c>
      <c r="EU83" s="347">
        <v>0</v>
      </c>
      <c r="EV83" s="49">
        <v>3807.4000000000005</v>
      </c>
      <c r="EW83" s="336"/>
      <c r="EX83" s="347">
        <v>0</v>
      </c>
      <c r="EY83" s="347">
        <v>0</v>
      </c>
      <c r="EZ83" s="347">
        <v>0</v>
      </c>
      <c r="FA83" s="49">
        <v>290.39999999999998</v>
      </c>
      <c r="FB83" s="336"/>
      <c r="FC83" s="49">
        <v>0</v>
      </c>
      <c r="FD83" s="347">
        <v>0</v>
      </c>
      <c r="FE83" s="347">
        <v>0</v>
      </c>
      <c r="FF83" s="49">
        <v>252.6</v>
      </c>
      <c r="FG83" s="336"/>
      <c r="FH83" s="49">
        <v>0</v>
      </c>
      <c r="FI83" s="347">
        <v>0</v>
      </c>
      <c r="FJ83" s="347">
        <v>0</v>
      </c>
      <c r="FK83" s="49">
        <v>310.8</v>
      </c>
      <c r="FL83" s="336"/>
      <c r="FM83" s="347">
        <v>0</v>
      </c>
      <c r="FN83" s="347">
        <v>0</v>
      </c>
      <c r="FO83" s="347">
        <v>0</v>
      </c>
      <c r="FP83" s="49">
        <v>543.29999999999995</v>
      </c>
      <c r="FQ83" s="336"/>
      <c r="FR83" s="49">
        <v>0</v>
      </c>
      <c r="FS83" s="49">
        <v>0</v>
      </c>
      <c r="FT83" s="347">
        <v>0</v>
      </c>
      <c r="FU83" s="49">
        <v>98.399999999999991</v>
      </c>
      <c r="FV83" s="336"/>
      <c r="FW83" s="347">
        <v>0</v>
      </c>
      <c r="FX83" s="347">
        <v>0</v>
      </c>
      <c r="FY83" s="347">
        <v>0</v>
      </c>
      <c r="FZ83" s="49">
        <v>1212.5999999999999</v>
      </c>
      <c r="GA83" s="336"/>
      <c r="GB83" s="347">
        <v>0</v>
      </c>
      <c r="GC83" s="347">
        <v>0</v>
      </c>
      <c r="GD83" s="347">
        <v>0</v>
      </c>
      <c r="GE83" s="49">
        <v>320.5</v>
      </c>
      <c r="GF83" s="336"/>
      <c r="GG83" s="49">
        <v>0</v>
      </c>
      <c r="GH83" s="49">
        <v>0</v>
      </c>
      <c r="GI83" s="49">
        <v>0</v>
      </c>
      <c r="GJ83" s="49">
        <v>1043.4000000000001</v>
      </c>
    </row>
    <row r="84" spans="1:192" ht="18">
      <c r="A84" s="81" t="s">
        <v>1343</v>
      </c>
      <c r="B84" s="45">
        <f t="shared" si="2"/>
        <v>58920.575000000033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2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2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2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2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2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2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2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2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2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2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2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2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2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563">
        <v>204.5</v>
      </c>
      <c r="BZ84" s="392"/>
      <c r="CA84" s="49">
        <v>61.999999999999773</v>
      </c>
      <c r="CB84" s="49">
        <v>305.05000000000109</v>
      </c>
      <c r="CC84" s="49">
        <v>188.92500000000001</v>
      </c>
      <c r="CD84" s="563">
        <v>610.5</v>
      </c>
      <c r="CE84" s="336"/>
      <c r="CF84" s="49">
        <v>69.824999999999818</v>
      </c>
      <c r="CG84" s="49">
        <v>109.75000000000045</v>
      </c>
      <c r="CH84" s="49">
        <v>221.62500000000136</v>
      </c>
      <c r="CI84" s="49">
        <v>82.7</v>
      </c>
      <c r="CJ84" s="336"/>
      <c r="CK84" s="49">
        <v>93.874999999999773</v>
      </c>
      <c r="CL84" s="49">
        <v>16.199999999999363</v>
      </c>
      <c r="CM84" s="49">
        <v>263.92499999999995</v>
      </c>
      <c r="CN84" s="49">
        <v>212.6</v>
      </c>
      <c r="CO84" s="392"/>
      <c r="CP84" s="49">
        <v>83.549999999999727</v>
      </c>
      <c r="CQ84" s="49">
        <v>191.09999999999991</v>
      </c>
      <c r="CR84" s="49">
        <v>347.924999999997</v>
      </c>
      <c r="CS84" s="49">
        <v>325.39999999999998</v>
      </c>
      <c r="CT84" s="336"/>
      <c r="CU84" s="49">
        <v>59.524999999999636</v>
      </c>
      <c r="CV84" s="49">
        <v>136.60000000000082</v>
      </c>
      <c r="CW84" s="49">
        <v>349.04999999999836</v>
      </c>
      <c r="CX84" s="49">
        <v>869.50000000000011</v>
      </c>
      <c r="CY84" s="336"/>
      <c r="CZ84" s="49">
        <v>35.199999999998909</v>
      </c>
      <c r="DA84" s="49">
        <v>96.000000000000909</v>
      </c>
      <c r="DB84" s="49">
        <v>117.30000000000001</v>
      </c>
      <c r="DC84" s="49">
        <v>35.6</v>
      </c>
      <c r="DD84" s="336"/>
      <c r="DE84" s="49">
        <v>477.72499999999945</v>
      </c>
      <c r="DF84" s="49">
        <v>1165.7499999999995</v>
      </c>
      <c r="DG84" s="49">
        <v>1191.6750000000025</v>
      </c>
      <c r="DH84" s="49">
        <v>3282.3</v>
      </c>
      <c r="DI84" s="336"/>
      <c r="DJ84" s="327">
        <v>119.40000000000055</v>
      </c>
      <c r="DK84" s="327">
        <v>411.65000000000236</v>
      </c>
      <c r="DL84" s="327">
        <v>571.50000000000136</v>
      </c>
      <c r="DM84" s="49">
        <v>784.19999999999993</v>
      </c>
      <c r="DN84" s="336"/>
      <c r="DO84" s="49">
        <v>79.925000000000182</v>
      </c>
      <c r="DP84" s="49">
        <v>224.75000000000091</v>
      </c>
      <c r="DQ84" s="49">
        <v>689.39999999999918</v>
      </c>
      <c r="DR84" s="49">
        <v>342.2</v>
      </c>
      <c r="DS84" s="336"/>
      <c r="DT84" s="49">
        <v>917.22500000000309</v>
      </c>
      <c r="DU84" s="49">
        <v>2173.4500000000271</v>
      </c>
      <c r="DV84" s="49">
        <v>2631.7874999999954</v>
      </c>
      <c r="DW84" s="49">
        <v>5327.3</v>
      </c>
      <c r="DX84" s="336"/>
      <c r="DY84" s="347">
        <v>31.624999999999091</v>
      </c>
      <c r="DZ84" s="347">
        <v>119.50000000000182</v>
      </c>
      <c r="EA84" s="347">
        <v>206.40000000000055</v>
      </c>
      <c r="EB84" s="49">
        <v>304.3</v>
      </c>
      <c r="EC84" s="336"/>
      <c r="ED84" s="347">
        <v>1.3000000000001819</v>
      </c>
      <c r="EE84" s="347">
        <v>80.550000000001091</v>
      </c>
      <c r="EF84" s="347">
        <v>93.900000000000546</v>
      </c>
      <c r="EG84" s="49">
        <v>422.90000000000003</v>
      </c>
      <c r="EH84" s="336"/>
      <c r="EI84" s="347">
        <v>75.599999999999454</v>
      </c>
      <c r="EJ84" s="49">
        <v>0</v>
      </c>
      <c r="EK84" s="347">
        <v>297.15000000000327</v>
      </c>
      <c r="EL84" s="49">
        <v>277.5</v>
      </c>
      <c r="EM84" s="336"/>
      <c r="EN84" s="49">
        <v>0</v>
      </c>
      <c r="EO84" s="347">
        <v>166.50000000000182</v>
      </c>
      <c r="EP84" s="347">
        <v>200.47499999999945</v>
      </c>
      <c r="EQ84" s="49">
        <v>190.6</v>
      </c>
      <c r="ER84" s="336"/>
      <c r="ES84" s="347">
        <v>600.89999999999145</v>
      </c>
      <c r="ET84" s="347">
        <v>1568.2500000000005</v>
      </c>
      <c r="EU84" s="347">
        <v>2758.3499999999967</v>
      </c>
      <c r="EV84" s="49">
        <v>2218.1</v>
      </c>
      <c r="EW84" s="336"/>
      <c r="EX84" s="347">
        <v>35</v>
      </c>
      <c r="EY84" s="347">
        <v>122.50000000000182</v>
      </c>
      <c r="EZ84" s="347">
        <v>132.90000000000327</v>
      </c>
      <c r="FA84" s="49">
        <v>227.3</v>
      </c>
      <c r="FB84" s="336"/>
      <c r="FC84" s="49">
        <v>0</v>
      </c>
      <c r="FD84" s="347">
        <v>91.200000000000728</v>
      </c>
      <c r="FE84" s="347">
        <v>246.14999999999998</v>
      </c>
      <c r="FF84" s="49">
        <v>516.1</v>
      </c>
      <c r="FG84" s="336"/>
      <c r="FH84" s="49">
        <v>0</v>
      </c>
      <c r="FI84" s="347">
        <v>154.15000000000327</v>
      </c>
      <c r="FJ84" s="347">
        <v>123.56250000000273</v>
      </c>
      <c r="FK84" s="49">
        <v>368.8</v>
      </c>
      <c r="FL84" s="336"/>
      <c r="FM84" s="347">
        <v>107.51249999999982</v>
      </c>
      <c r="FN84" s="347">
        <v>213.55000000000291</v>
      </c>
      <c r="FO84" s="347">
        <v>298.8</v>
      </c>
      <c r="FP84" s="49">
        <v>577.79999999999995</v>
      </c>
      <c r="FQ84" s="336"/>
      <c r="FR84" s="49">
        <v>0</v>
      </c>
      <c r="FS84" s="49">
        <v>0</v>
      </c>
      <c r="FT84" s="347">
        <v>169.95000000000982</v>
      </c>
      <c r="FU84" s="49">
        <v>83.7</v>
      </c>
      <c r="FV84" s="336"/>
      <c r="FW84" s="347">
        <v>302.5</v>
      </c>
      <c r="FX84" s="347">
        <v>604.80000000000655</v>
      </c>
      <c r="FY84" s="347">
        <v>875.99999999996896</v>
      </c>
      <c r="FZ84" s="49">
        <v>1188.5999999999999</v>
      </c>
      <c r="GA84" s="336"/>
      <c r="GB84" s="347">
        <v>61.562499999998181</v>
      </c>
      <c r="GC84" s="347">
        <v>179.75000000000182</v>
      </c>
      <c r="GD84" s="347">
        <v>304.125</v>
      </c>
      <c r="GE84" s="49">
        <v>334.5</v>
      </c>
      <c r="GF84" s="336"/>
      <c r="GG84" s="49">
        <v>330.00000000000045</v>
      </c>
      <c r="GH84" s="49">
        <v>0</v>
      </c>
      <c r="GI84" s="49">
        <v>0</v>
      </c>
      <c r="GJ84" s="49">
        <v>1069</v>
      </c>
    </row>
    <row r="85" spans="1:192" ht="18">
      <c r="A85" s="81" t="s">
        <v>1345</v>
      </c>
      <c r="B85" s="45">
        <f t="shared" si="2"/>
        <v>52796.537499999962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2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2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2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2"/>
      <c r="X85" s="49">
        <v>107.12500000000006</v>
      </c>
      <c r="Y85" s="49">
        <v>91.5</v>
      </c>
      <c r="Z85" s="49">
        <v>237.375</v>
      </c>
      <c r="AA85" s="49">
        <v>503.5</v>
      </c>
      <c r="AB85" s="392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2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2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2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2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2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2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2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2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563">
        <v>456.59999999999997</v>
      </c>
      <c r="BZ85" s="392"/>
      <c r="CA85" s="49">
        <v>60.124999999999773</v>
      </c>
      <c r="CB85" s="49">
        <v>265.94999999999891</v>
      </c>
      <c r="CC85" s="49">
        <v>175.5</v>
      </c>
      <c r="CD85" s="563">
        <v>719.19999999999993</v>
      </c>
      <c r="CE85" s="336"/>
      <c r="CF85" s="49">
        <v>128.625</v>
      </c>
      <c r="CG85" s="49">
        <v>222.20000000000073</v>
      </c>
      <c r="CH85" s="49">
        <v>231.07499999999891</v>
      </c>
      <c r="CI85" s="49">
        <v>238.2</v>
      </c>
      <c r="CJ85" s="336"/>
      <c r="CK85" s="49">
        <v>120.125</v>
      </c>
      <c r="CL85" s="49">
        <v>226.87499999999818</v>
      </c>
      <c r="CM85" s="49">
        <v>196.05</v>
      </c>
      <c r="CN85" s="49">
        <v>226.1</v>
      </c>
      <c r="CO85" s="392"/>
      <c r="CP85" s="49">
        <v>109.42500000000018</v>
      </c>
      <c r="CQ85" s="49">
        <v>220.59999999999854</v>
      </c>
      <c r="CR85" s="49">
        <v>253.20000000000027</v>
      </c>
      <c r="CS85" s="49">
        <v>396.90000000000009</v>
      </c>
      <c r="CT85" s="336"/>
      <c r="CU85" s="49">
        <v>66.800000000000182</v>
      </c>
      <c r="CV85" s="49">
        <v>60.099999999999454</v>
      </c>
      <c r="CW85" s="49">
        <v>371.13750000000027</v>
      </c>
      <c r="CX85" s="49">
        <v>585.1</v>
      </c>
      <c r="CY85" s="336"/>
      <c r="CZ85" s="49">
        <v>46.5</v>
      </c>
      <c r="DA85" s="49">
        <v>122.64999999999964</v>
      </c>
      <c r="DB85" s="49">
        <v>137.92500000000001</v>
      </c>
      <c r="DC85" s="49">
        <v>48</v>
      </c>
      <c r="DD85" s="336"/>
      <c r="DE85" s="49">
        <v>668.375</v>
      </c>
      <c r="DF85" s="49">
        <v>890.20000000000039</v>
      </c>
      <c r="DG85" s="49">
        <v>569.47499999999809</v>
      </c>
      <c r="DH85" s="49">
        <v>2341.3000000000002</v>
      </c>
      <c r="DI85" s="336"/>
      <c r="DJ85" s="327">
        <v>78.274999999999636</v>
      </c>
      <c r="DK85" s="327">
        <v>172.69999999999709</v>
      </c>
      <c r="DL85" s="327">
        <v>390</v>
      </c>
      <c r="DM85" s="49">
        <v>699.90000000000009</v>
      </c>
      <c r="DN85" s="336"/>
      <c r="DO85" s="49">
        <v>108.37499999999955</v>
      </c>
      <c r="DP85" s="49">
        <v>170.29999999999927</v>
      </c>
      <c r="DQ85" s="49">
        <v>614.25000000000136</v>
      </c>
      <c r="DR85" s="49">
        <v>215.5</v>
      </c>
      <c r="DS85" s="336"/>
      <c r="DT85" s="49">
        <v>766.79999999999973</v>
      </c>
      <c r="DU85" s="49">
        <v>1564.274999999986</v>
      </c>
      <c r="DV85" s="49">
        <v>2437.6499999999978</v>
      </c>
      <c r="DW85" s="49">
        <v>4243.8499999999995</v>
      </c>
      <c r="DX85" s="336"/>
      <c r="DY85" s="347">
        <v>66.550000000002001</v>
      </c>
      <c r="DZ85" s="347">
        <v>140.99999999999636</v>
      </c>
      <c r="EA85" s="347">
        <v>151.87499999999727</v>
      </c>
      <c r="EB85" s="49">
        <v>153.9</v>
      </c>
      <c r="EC85" s="336"/>
      <c r="ED85" s="347">
        <v>130.15000000000146</v>
      </c>
      <c r="EE85" s="347">
        <v>197.84999999999673</v>
      </c>
      <c r="EF85" s="347">
        <v>185.54999999999291</v>
      </c>
      <c r="EG85" s="49">
        <v>485.59999999999997</v>
      </c>
      <c r="EH85" s="336"/>
      <c r="EI85" s="347">
        <v>120.62499999999909</v>
      </c>
      <c r="EJ85" s="49">
        <v>0</v>
      </c>
      <c r="EK85" s="347">
        <v>424.724999999994</v>
      </c>
      <c r="EL85" s="49">
        <v>284.7</v>
      </c>
      <c r="EM85" s="336"/>
      <c r="EN85" s="49">
        <v>0</v>
      </c>
      <c r="EO85" s="347">
        <v>93.649999999997817</v>
      </c>
      <c r="EP85" s="347">
        <v>180.599999999994</v>
      </c>
      <c r="EQ85" s="49">
        <v>316.7</v>
      </c>
      <c r="ER85" s="336"/>
      <c r="ES85" s="347">
        <v>606.64999999999782</v>
      </c>
      <c r="ET85" s="347">
        <v>1409</v>
      </c>
      <c r="EU85" s="347">
        <v>1835.0249999999924</v>
      </c>
      <c r="EV85" s="49">
        <v>3095.7000000000003</v>
      </c>
      <c r="EW85" s="336"/>
      <c r="EX85" s="347">
        <v>55.949999999999818</v>
      </c>
      <c r="EY85" s="347">
        <v>82.549999999997453</v>
      </c>
      <c r="EZ85" s="347">
        <v>53.099999999991269</v>
      </c>
      <c r="FA85" s="49">
        <v>241.5</v>
      </c>
      <c r="FB85" s="336"/>
      <c r="FC85" s="49">
        <v>0</v>
      </c>
      <c r="FD85" s="347">
        <v>162.79999999999745</v>
      </c>
      <c r="FE85" s="347">
        <v>224.625</v>
      </c>
      <c r="FF85" s="49">
        <v>224.3</v>
      </c>
      <c r="FG85" s="336"/>
      <c r="FH85" s="49">
        <v>0</v>
      </c>
      <c r="FI85" s="347">
        <v>168.54999999999745</v>
      </c>
      <c r="FJ85" s="347">
        <v>33.299999999992906</v>
      </c>
      <c r="FK85" s="49">
        <v>232.20000000000005</v>
      </c>
      <c r="FL85" s="336"/>
      <c r="FM85" s="347">
        <v>141.51249999999982</v>
      </c>
      <c r="FN85" s="347">
        <v>131.99999999999818</v>
      </c>
      <c r="FO85" s="347">
        <v>245.70000000000002</v>
      </c>
      <c r="FP85" s="49">
        <v>476.10000000000008</v>
      </c>
      <c r="FQ85" s="336"/>
      <c r="FR85" s="49">
        <v>0</v>
      </c>
      <c r="FS85" s="49">
        <v>0</v>
      </c>
      <c r="FT85" s="347">
        <v>300.14999999999236</v>
      </c>
      <c r="FU85" s="49">
        <v>115.4</v>
      </c>
      <c r="FV85" s="336"/>
      <c r="FW85" s="347">
        <v>305.74999999999818</v>
      </c>
      <c r="FX85" s="347">
        <v>485.69999999999891</v>
      </c>
      <c r="FY85" s="347">
        <v>826.80000000006658</v>
      </c>
      <c r="FZ85" s="49">
        <v>1103.8</v>
      </c>
      <c r="GA85" s="336"/>
      <c r="GB85" s="347">
        <v>86.437499999998181</v>
      </c>
      <c r="GC85" s="347">
        <v>115.74999999999818</v>
      </c>
      <c r="GD85" s="347">
        <v>294.75</v>
      </c>
      <c r="GE85" s="49">
        <v>251.5</v>
      </c>
      <c r="GF85" s="336"/>
      <c r="GG85" s="49">
        <v>346.44999999999982</v>
      </c>
      <c r="GH85" s="49">
        <v>0</v>
      </c>
      <c r="GI85" s="49">
        <v>0</v>
      </c>
      <c r="GJ85" s="49">
        <v>831.9</v>
      </c>
    </row>
    <row r="86" spans="1:192" ht="18">
      <c r="A86" s="39" t="s">
        <v>2714</v>
      </c>
      <c r="B86" s="45">
        <f t="shared" si="2"/>
        <v>29233.324999999997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2"/>
      <c r="I86" s="49">
        <v>0</v>
      </c>
      <c r="J86" s="49">
        <v>0</v>
      </c>
      <c r="K86" s="49">
        <v>70.049999999999983</v>
      </c>
      <c r="L86" s="49">
        <v>390.7</v>
      </c>
      <c r="M86" s="392"/>
      <c r="N86" s="49">
        <v>0</v>
      </c>
      <c r="O86" s="49">
        <v>0</v>
      </c>
      <c r="P86" s="49">
        <v>293.09999999999997</v>
      </c>
      <c r="Q86" s="49">
        <v>705.25</v>
      </c>
      <c r="R86" s="392"/>
      <c r="S86" s="327">
        <v>0</v>
      </c>
      <c r="T86" s="327">
        <v>0</v>
      </c>
      <c r="U86" s="327">
        <v>96.375</v>
      </c>
      <c r="V86" s="49">
        <v>302.10000000000002</v>
      </c>
      <c r="W86" s="392"/>
      <c r="X86" s="49">
        <v>0</v>
      </c>
      <c r="Y86" s="49">
        <v>0</v>
      </c>
      <c r="Z86" s="49">
        <v>198.63750000000002</v>
      </c>
      <c r="AA86" s="49">
        <v>293</v>
      </c>
      <c r="AB86" s="392"/>
      <c r="AC86" s="49">
        <v>0</v>
      </c>
      <c r="AD86" s="49">
        <v>0</v>
      </c>
      <c r="AE86" s="49">
        <v>321.75</v>
      </c>
      <c r="AF86" s="49">
        <v>453.39999999999992</v>
      </c>
      <c r="AG86" s="392"/>
      <c r="AH86" s="49">
        <v>0</v>
      </c>
      <c r="AI86" s="49">
        <v>0</v>
      </c>
      <c r="AJ86" s="49">
        <v>751.01250000000005</v>
      </c>
      <c r="AK86" s="49">
        <v>709.6</v>
      </c>
      <c r="AL86" s="392"/>
      <c r="AM86" s="49">
        <v>0</v>
      </c>
      <c r="AN86" s="49">
        <v>0</v>
      </c>
      <c r="AO86" s="49">
        <v>128.69999999999999</v>
      </c>
      <c r="AP86" s="49">
        <v>339.75</v>
      </c>
      <c r="AQ86" s="392"/>
      <c r="AR86" s="49">
        <v>0</v>
      </c>
      <c r="AS86" s="49">
        <v>0</v>
      </c>
      <c r="AT86" s="49">
        <v>12.675000000000001</v>
      </c>
      <c r="AU86" s="49">
        <v>44.5</v>
      </c>
      <c r="AV86" s="392"/>
      <c r="AW86" s="49">
        <v>0</v>
      </c>
      <c r="AX86" s="49">
        <v>0</v>
      </c>
      <c r="AY86" s="49">
        <v>608.99999999999989</v>
      </c>
      <c r="AZ86" s="49">
        <v>628</v>
      </c>
      <c r="BA86" s="392"/>
      <c r="BB86" s="49">
        <v>0</v>
      </c>
      <c r="BC86" s="49">
        <v>0</v>
      </c>
      <c r="BD86" s="49">
        <v>258.14999999999998</v>
      </c>
      <c r="BE86" s="49">
        <v>154.5</v>
      </c>
      <c r="BF86" s="392"/>
      <c r="BG86" s="49">
        <v>0</v>
      </c>
      <c r="BH86" s="49">
        <v>0</v>
      </c>
      <c r="BI86" s="49">
        <v>246.82499999999999</v>
      </c>
      <c r="BJ86" s="49">
        <v>195.2</v>
      </c>
      <c r="BK86" s="392"/>
      <c r="BL86" s="49">
        <v>0</v>
      </c>
      <c r="BM86" s="49">
        <v>0</v>
      </c>
      <c r="BN86" s="49">
        <v>148.5</v>
      </c>
      <c r="BO86" s="49">
        <v>306.40000000000003</v>
      </c>
      <c r="BP86" s="392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563">
        <v>596.29999999999995</v>
      </c>
      <c r="BZ86" s="392"/>
      <c r="CA86" s="49">
        <v>0</v>
      </c>
      <c r="CB86" s="49">
        <v>0</v>
      </c>
      <c r="CC86" s="49">
        <v>184.5</v>
      </c>
      <c r="CD86" s="563">
        <v>348.7</v>
      </c>
      <c r="CE86" s="336"/>
      <c r="CF86" s="49">
        <v>0</v>
      </c>
      <c r="CG86" s="49">
        <v>0</v>
      </c>
      <c r="CH86" s="49">
        <v>0</v>
      </c>
      <c r="CI86" s="49">
        <v>62.300000000000004</v>
      </c>
      <c r="CJ86" s="336"/>
      <c r="CK86" s="49">
        <v>0</v>
      </c>
      <c r="CL86" s="49">
        <v>0</v>
      </c>
      <c r="CM86" s="49">
        <v>0</v>
      </c>
      <c r="CN86" s="49">
        <v>444.8</v>
      </c>
      <c r="CO86" s="392"/>
      <c r="CP86" s="49">
        <v>0</v>
      </c>
      <c r="CQ86" s="49">
        <v>0</v>
      </c>
      <c r="CR86" s="49">
        <v>0</v>
      </c>
      <c r="CS86" s="49">
        <v>302.7</v>
      </c>
      <c r="CT86" s="336"/>
      <c r="CU86" s="49">
        <v>0</v>
      </c>
      <c r="CV86" s="49">
        <v>0</v>
      </c>
      <c r="CW86" s="49">
        <v>0</v>
      </c>
      <c r="CX86" s="49">
        <v>730</v>
      </c>
      <c r="CY86" s="336"/>
      <c r="CZ86" s="49">
        <v>0</v>
      </c>
      <c r="DA86" s="49">
        <v>0</v>
      </c>
      <c r="DB86" s="49">
        <v>0</v>
      </c>
      <c r="DC86" s="49">
        <v>60.8</v>
      </c>
      <c r="DD86" s="336"/>
      <c r="DE86" s="49">
        <v>0</v>
      </c>
      <c r="DF86" s="49">
        <v>0</v>
      </c>
      <c r="DG86" s="49">
        <v>0</v>
      </c>
      <c r="DH86" s="49">
        <v>2992.1</v>
      </c>
      <c r="DI86" s="336"/>
      <c r="DJ86" s="327">
        <v>0</v>
      </c>
      <c r="DK86" s="327">
        <v>0</v>
      </c>
      <c r="DL86" s="327">
        <v>0</v>
      </c>
      <c r="DM86" s="49">
        <v>665.39999999999986</v>
      </c>
      <c r="DN86" s="336"/>
      <c r="DO86" s="49">
        <v>0</v>
      </c>
      <c r="DP86" s="49">
        <v>0</v>
      </c>
      <c r="DQ86" s="49">
        <v>0</v>
      </c>
      <c r="DR86" s="49">
        <v>811</v>
      </c>
      <c r="DS86" s="336"/>
      <c r="DT86" s="49">
        <v>0</v>
      </c>
      <c r="DU86" s="49">
        <v>0</v>
      </c>
      <c r="DV86" s="49">
        <v>0</v>
      </c>
      <c r="DW86" s="49">
        <v>4110.95</v>
      </c>
      <c r="DX86" s="336"/>
      <c r="DY86" s="347">
        <v>0</v>
      </c>
      <c r="DZ86" s="347">
        <v>0</v>
      </c>
      <c r="EA86" s="347">
        <v>0</v>
      </c>
      <c r="EB86" s="49">
        <v>227</v>
      </c>
      <c r="EC86" s="336"/>
      <c r="ED86" s="347">
        <v>0</v>
      </c>
      <c r="EE86" s="347">
        <v>0</v>
      </c>
      <c r="EF86" s="347">
        <v>0</v>
      </c>
      <c r="EG86" s="49">
        <v>580.40000000000009</v>
      </c>
      <c r="EH86" s="336"/>
      <c r="EI86" s="347">
        <v>0</v>
      </c>
      <c r="EJ86" s="49">
        <v>0</v>
      </c>
      <c r="EK86" s="347">
        <v>0</v>
      </c>
      <c r="EL86" s="49">
        <v>343.8</v>
      </c>
      <c r="EM86" s="336"/>
      <c r="EN86" s="49">
        <v>0</v>
      </c>
      <c r="EO86" s="347">
        <v>0</v>
      </c>
      <c r="EP86" s="347">
        <v>0</v>
      </c>
      <c r="EQ86" s="49">
        <v>326.8</v>
      </c>
      <c r="ER86" s="336"/>
      <c r="ES86" s="347">
        <v>0</v>
      </c>
      <c r="ET86" s="347">
        <v>0</v>
      </c>
      <c r="EU86" s="347">
        <v>0</v>
      </c>
      <c r="EV86" s="49">
        <v>3316.3999999999996</v>
      </c>
      <c r="EW86" s="336"/>
      <c r="EX86" s="347">
        <v>0</v>
      </c>
      <c r="EY86" s="347">
        <v>0</v>
      </c>
      <c r="EZ86" s="347">
        <v>0</v>
      </c>
      <c r="FA86" s="49">
        <v>123.4</v>
      </c>
      <c r="FB86" s="336"/>
      <c r="FC86" s="49">
        <v>0</v>
      </c>
      <c r="FD86" s="347">
        <v>0</v>
      </c>
      <c r="FE86" s="347">
        <v>0</v>
      </c>
      <c r="FF86" s="49">
        <v>384.3</v>
      </c>
      <c r="FG86" s="336"/>
      <c r="FH86" s="49">
        <v>0</v>
      </c>
      <c r="FI86" s="347">
        <v>0</v>
      </c>
      <c r="FJ86" s="347">
        <v>0</v>
      </c>
      <c r="FK86" s="49">
        <v>276.70000000000005</v>
      </c>
      <c r="FL86" s="336"/>
      <c r="FM86" s="347">
        <v>0</v>
      </c>
      <c r="FN86" s="347">
        <v>0</v>
      </c>
      <c r="FO86" s="347">
        <v>0</v>
      </c>
      <c r="FP86" s="49">
        <v>526.1</v>
      </c>
      <c r="FQ86" s="336"/>
      <c r="FR86" s="49">
        <v>0</v>
      </c>
      <c r="FS86" s="49">
        <v>0</v>
      </c>
      <c r="FT86" s="347">
        <v>0</v>
      </c>
      <c r="FU86" s="49">
        <v>330</v>
      </c>
      <c r="FV86" s="336"/>
      <c r="FW86" s="347">
        <v>0</v>
      </c>
      <c r="FX86" s="347">
        <v>0</v>
      </c>
      <c r="FY86" s="347">
        <v>0</v>
      </c>
      <c r="FZ86" s="49">
        <v>773.5</v>
      </c>
      <c r="GA86" s="336"/>
      <c r="GB86" s="347">
        <v>0</v>
      </c>
      <c r="GC86" s="347">
        <v>0</v>
      </c>
      <c r="GD86" s="347">
        <v>0</v>
      </c>
      <c r="GE86" s="49">
        <v>293</v>
      </c>
      <c r="GF86" s="336"/>
      <c r="GG86" s="49">
        <v>0</v>
      </c>
      <c r="GH86" s="49">
        <v>0</v>
      </c>
      <c r="GI86" s="49">
        <v>0</v>
      </c>
      <c r="GJ86" s="49">
        <v>769.5</v>
      </c>
    </row>
    <row r="87" spans="1:192" ht="18">
      <c r="A87" s="38" t="s">
        <v>3642</v>
      </c>
      <c r="B87" s="45">
        <f t="shared" si="2"/>
        <v>5931.4000000000015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2"/>
      <c r="I87" s="49">
        <v>0</v>
      </c>
      <c r="J87" s="49">
        <v>0</v>
      </c>
      <c r="K87" s="49">
        <v>0</v>
      </c>
      <c r="L87" s="49">
        <v>333.4</v>
      </c>
      <c r="M87" s="392"/>
      <c r="N87" s="49">
        <v>0</v>
      </c>
      <c r="O87" s="49">
        <v>0</v>
      </c>
      <c r="P87" s="49">
        <v>0</v>
      </c>
      <c r="Q87" s="49">
        <v>754.15</v>
      </c>
      <c r="R87" s="392"/>
      <c r="S87" s="327">
        <v>0</v>
      </c>
      <c r="T87" s="327">
        <v>0</v>
      </c>
      <c r="U87" s="327">
        <v>0</v>
      </c>
      <c r="V87" s="49">
        <v>168.6</v>
      </c>
      <c r="W87" s="392"/>
      <c r="X87" s="49">
        <v>0</v>
      </c>
      <c r="Y87" s="49">
        <v>0</v>
      </c>
      <c r="Z87" s="49">
        <v>0</v>
      </c>
      <c r="AA87" s="49">
        <v>413.40000000000003</v>
      </c>
      <c r="AB87" s="392"/>
      <c r="AC87" s="49">
        <v>0</v>
      </c>
      <c r="AD87" s="49">
        <v>0</v>
      </c>
      <c r="AE87" s="49">
        <v>0</v>
      </c>
      <c r="AF87" s="49">
        <v>386.3</v>
      </c>
      <c r="AG87" s="392"/>
      <c r="AH87" s="49">
        <v>0</v>
      </c>
      <c r="AI87" s="49">
        <v>0</v>
      </c>
      <c r="AJ87" s="49">
        <v>0</v>
      </c>
      <c r="AK87" s="49">
        <v>813.9</v>
      </c>
      <c r="AL87" s="392"/>
      <c r="AM87" s="49">
        <v>0</v>
      </c>
      <c r="AN87" s="49">
        <v>0</v>
      </c>
      <c r="AO87" s="49">
        <v>0</v>
      </c>
      <c r="AP87" s="49">
        <v>369.75</v>
      </c>
      <c r="AQ87" s="392"/>
      <c r="AR87" s="49">
        <v>0</v>
      </c>
      <c r="AS87" s="49">
        <v>0</v>
      </c>
      <c r="AT87" s="49">
        <v>0</v>
      </c>
      <c r="AU87" s="49">
        <v>153.30000000000001</v>
      </c>
      <c r="AV87" s="392"/>
      <c r="AW87" s="49">
        <v>0</v>
      </c>
      <c r="AX87" s="49">
        <v>0</v>
      </c>
      <c r="AY87" s="49">
        <v>0</v>
      </c>
      <c r="AZ87" s="49">
        <v>578.69999999999993</v>
      </c>
      <c r="BA87" s="392"/>
      <c r="BB87" s="49">
        <v>0</v>
      </c>
      <c r="BC87" s="49">
        <v>0</v>
      </c>
      <c r="BD87" s="49">
        <v>0</v>
      </c>
      <c r="BE87" s="49">
        <v>196.20000000000002</v>
      </c>
      <c r="BF87" s="392"/>
      <c r="BG87" s="49">
        <v>0</v>
      </c>
      <c r="BH87" s="49">
        <v>0</v>
      </c>
      <c r="BI87" s="49">
        <v>0</v>
      </c>
      <c r="BJ87" s="49">
        <v>231.6</v>
      </c>
      <c r="BK87" s="392"/>
      <c r="BL87" s="49">
        <v>0</v>
      </c>
      <c r="BM87" s="49">
        <v>0</v>
      </c>
      <c r="BN87" s="49">
        <v>0</v>
      </c>
      <c r="BO87" s="49">
        <v>183</v>
      </c>
      <c r="BP87" s="392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563">
        <v>156.1</v>
      </c>
      <c r="BZ87" s="392"/>
      <c r="CA87" s="49">
        <v>0</v>
      </c>
      <c r="CB87" s="49">
        <v>0</v>
      </c>
      <c r="CC87" s="49">
        <v>0</v>
      </c>
      <c r="CD87" s="563">
        <v>550.1</v>
      </c>
      <c r="CE87" s="336"/>
      <c r="CF87" s="49">
        <v>0</v>
      </c>
      <c r="CG87" s="49">
        <v>0</v>
      </c>
      <c r="CH87" s="49">
        <v>0</v>
      </c>
      <c r="CI87" s="49">
        <v>0</v>
      </c>
      <c r="CJ87" s="336"/>
      <c r="CK87" s="49">
        <v>0</v>
      </c>
      <c r="CL87" s="49">
        <v>0</v>
      </c>
      <c r="CM87" s="49">
        <v>0</v>
      </c>
      <c r="CN87" s="49">
        <v>0</v>
      </c>
      <c r="CO87" s="392"/>
      <c r="CP87" s="49">
        <v>0</v>
      </c>
      <c r="CQ87" s="49">
        <v>0</v>
      </c>
      <c r="CR87" s="49">
        <v>0</v>
      </c>
      <c r="CS87" s="49">
        <v>0</v>
      </c>
      <c r="CT87" s="336"/>
      <c r="CU87" s="49">
        <v>0</v>
      </c>
      <c r="CV87" s="49">
        <v>0</v>
      </c>
      <c r="CW87" s="49">
        <v>0</v>
      </c>
      <c r="CX87" s="49">
        <v>0</v>
      </c>
      <c r="CY87" s="336"/>
      <c r="CZ87" s="49">
        <v>0</v>
      </c>
      <c r="DA87" s="49">
        <v>0</v>
      </c>
      <c r="DB87" s="49">
        <v>0</v>
      </c>
      <c r="DC87" s="49">
        <v>0</v>
      </c>
      <c r="DD87" s="336"/>
      <c r="DE87" s="49">
        <v>0</v>
      </c>
      <c r="DF87" s="49">
        <v>0</v>
      </c>
      <c r="DG87" s="49">
        <v>0</v>
      </c>
      <c r="DH87" s="49">
        <v>0</v>
      </c>
      <c r="DI87" s="336"/>
      <c r="DJ87" s="327">
        <v>0</v>
      </c>
      <c r="DK87" s="327">
        <v>0</v>
      </c>
      <c r="DL87" s="327">
        <v>0</v>
      </c>
      <c r="DM87" s="49">
        <v>0</v>
      </c>
      <c r="DN87" s="336"/>
      <c r="DO87" s="49">
        <v>0</v>
      </c>
      <c r="DP87" s="49">
        <v>0</v>
      </c>
      <c r="DQ87" s="49">
        <v>0</v>
      </c>
      <c r="DR87" s="49">
        <v>0</v>
      </c>
      <c r="DS87" s="336"/>
      <c r="DT87" s="49">
        <v>0</v>
      </c>
      <c r="DU87" s="49">
        <v>0</v>
      </c>
      <c r="DV87" s="49">
        <v>0</v>
      </c>
      <c r="DW87" s="49">
        <v>0</v>
      </c>
      <c r="DX87" s="336"/>
      <c r="DY87" s="347">
        <v>0</v>
      </c>
      <c r="DZ87" s="347">
        <v>0</v>
      </c>
      <c r="EA87" s="347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49">
        <v>0</v>
      </c>
      <c r="EK87" s="347">
        <v>0</v>
      </c>
      <c r="EL87" s="49">
        <v>0</v>
      </c>
      <c r="EM87" s="336"/>
      <c r="EN87" s="49">
        <v>0</v>
      </c>
      <c r="EO87" s="347">
        <v>0</v>
      </c>
      <c r="EP87" s="347">
        <v>0</v>
      </c>
      <c r="EQ87" s="49">
        <v>0</v>
      </c>
      <c r="ER87" s="336"/>
      <c r="ES87" s="347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49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347">
        <v>0</v>
      </c>
      <c r="FN87" s="347">
        <v>0</v>
      </c>
      <c r="FO87" s="347">
        <v>0</v>
      </c>
      <c r="FP87" s="49">
        <v>0</v>
      </c>
      <c r="FQ87" s="336"/>
      <c r="FR87" s="49">
        <v>0</v>
      </c>
      <c r="FS87" s="49">
        <v>0</v>
      </c>
      <c r="FT87" s="347">
        <v>0</v>
      </c>
      <c r="FU87" s="49">
        <v>0</v>
      </c>
      <c r="FV87" s="336"/>
      <c r="FW87" s="347">
        <v>0</v>
      </c>
      <c r="FX87" s="347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49">
        <v>0</v>
      </c>
      <c r="GH87" s="49">
        <v>0</v>
      </c>
      <c r="GI87" s="49">
        <v>0</v>
      </c>
      <c r="GJ87" s="49">
        <v>0</v>
      </c>
    </row>
    <row r="88" spans="1:192" ht="18">
      <c r="A88" s="38" t="s">
        <v>3643</v>
      </c>
      <c r="B88" s="45">
        <f t="shared" si="2"/>
        <v>7850.2000000000007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2"/>
      <c r="I88" s="49">
        <v>0</v>
      </c>
      <c r="J88" s="49">
        <v>0</v>
      </c>
      <c r="K88" s="49">
        <v>0</v>
      </c>
      <c r="L88" s="49">
        <v>287</v>
      </c>
      <c r="M88" s="392"/>
      <c r="N88" s="49">
        <v>0</v>
      </c>
      <c r="O88" s="49">
        <v>0</v>
      </c>
      <c r="P88" s="49">
        <v>0</v>
      </c>
      <c r="Q88" s="49">
        <v>516.15000000000009</v>
      </c>
      <c r="R88" s="392"/>
      <c r="S88" s="327">
        <v>0</v>
      </c>
      <c r="T88" s="327">
        <v>0</v>
      </c>
      <c r="U88" s="327">
        <v>0</v>
      </c>
      <c r="V88" s="49">
        <v>356.4</v>
      </c>
      <c r="W88" s="392"/>
      <c r="X88" s="49">
        <v>0</v>
      </c>
      <c r="Y88" s="49">
        <v>0</v>
      </c>
      <c r="Z88" s="49">
        <v>0</v>
      </c>
      <c r="AA88" s="49">
        <v>465.40000000000003</v>
      </c>
      <c r="AB88" s="392"/>
      <c r="AC88" s="49">
        <v>0</v>
      </c>
      <c r="AD88" s="49">
        <v>0</v>
      </c>
      <c r="AE88" s="49">
        <v>0</v>
      </c>
      <c r="AF88" s="49">
        <v>312.20000000000005</v>
      </c>
      <c r="AG88" s="392"/>
      <c r="AH88" s="49">
        <v>0</v>
      </c>
      <c r="AI88" s="49">
        <v>0</v>
      </c>
      <c r="AJ88" s="49">
        <v>0</v>
      </c>
      <c r="AK88" s="49">
        <v>806.4</v>
      </c>
      <c r="AL88" s="392"/>
      <c r="AM88" s="49">
        <v>0</v>
      </c>
      <c r="AN88" s="49">
        <v>0</v>
      </c>
      <c r="AO88" s="49">
        <v>0</v>
      </c>
      <c r="AP88" s="49">
        <v>597.04999999999995</v>
      </c>
      <c r="AQ88" s="392"/>
      <c r="AR88" s="49">
        <v>0</v>
      </c>
      <c r="AS88" s="49">
        <v>0</v>
      </c>
      <c r="AT88" s="49">
        <v>0</v>
      </c>
      <c r="AU88" s="49">
        <v>126.7</v>
      </c>
      <c r="AV88" s="392"/>
      <c r="AW88" s="49">
        <v>0</v>
      </c>
      <c r="AX88" s="49">
        <v>0</v>
      </c>
      <c r="AY88" s="49">
        <v>0</v>
      </c>
      <c r="AZ88" s="49">
        <v>790.50000000000011</v>
      </c>
      <c r="BA88" s="392"/>
      <c r="BB88" s="49">
        <v>0</v>
      </c>
      <c r="BC88" s="49">
        <v>0</v>
      </c>
      <c r="BD88" s="49">
        <v>0</v>
      </c>
      <c r="BE88" s="49">
        <v>455.3</v>
      </c>
      <c r="BF88" s="392"/>
      <c r="BG88" s="49">
        <v>0</v>
      </c>
      <c r="BH88" s="49">
        <v>0</v>
      </c>
      <c r="BI88" s="49">
        <v>0</v>
      </c>
      <c r="BJ88" s="49">
        <v>224.29999999999998</v>
      </c>
      <c r="BK88" s="392"/>
      <c r="BL88" s="49">
        <v>0</v>
      </c>
      <c r="BM88" s="49">
        <v>0</v>
      </c>
      <c r="BN88" s="49">
        <v>0</v>
      </c>
      <c r="BO88" s="49">
        <v>377.00000000000006</v>
      </c>
      <c r="BP88" s="392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563">
        <v>554</v>
      </c>
      <c r="BZ88" s="392"/>
      <c r="CA88" s="49">
        <v>0</v>
      </c>
      <c r="CB88" s="49">
        <v>0</v>
      </c>
      <c r="CC88" s="49">
        <v>0</v>
      </c>
      <c r="CD88" s="563">
        <v>731.1</v>
      </c>
      <c r="CE88" s="336"/>
      <c r="CF88" s="49">
        <v>0</v>
      </c>
      <c r="CG88" s="49">
        <v>0</v>
      </c>
      <c r="CH88" s="49">
        <v>0</v>
      </c>
      <c r="CI88" s="49">
        <v>0</v>
      </c>
      <c r="CJ88" s="336"/>
      <c r="CK88" s="49">
        <v>0</v>
      </c>
      <c r="CL88" s="49">
        <v>0</v>
      </c>
      <c r="CM88" s="49">
        <v>0</v>
      </c>
      <c r="CN88" s="49">
        <v>0</v>
      </c>
      <c r="CO88" s="392"/>
      <c r="CP88" s="49">
        <v>0</v>
      </c>
      <c r="CQ88" s="49">
        <v>0</v>
      </c>
      <c r="CR88" s="49">
        <v>0</v>
      </c>
      <c r="CS88" s="49">
        <v>0</v>
      </c>
      <c r="CT88" s="336"/>
      <c r="CU88" s="49">
        <v>0</v>
      </c>
      <c r="CV88" s="49">
        <v>0</v>
      </c>
      <c r="CW88" s="49">
        <v>0</v>
      </c>
      <c r="CX88" s="49">
        <v>0</v>
      </c>
      <c r="CY88" s="336"/>
      <c r="CZ88" s="49">
        <v>0</v>
      </c>
      <c r="DA88" s="49">
        <v>0</v>
      </c>
      <c r="DB88" s="49">
        <v>0</v>
      </c>
      <c r="DC88" s="49">
        <v>0</v>
      </c>
      <c r="DD88" s="336"/>
      <c r="DE88" s="49">
        <v>0</v>
      </c>
      <c r="DF88" s="49">
        <v>0</v>
      </c>
      <c r="DG88" s="49">
        <v>0</v>
      </c>
      <c r="DH88" s="49">
        <v>0</v>
      </c>
      <c r="DI88" s="336"/>
      <c r="DJ88" s="327">
        <v>0</v>
      </c>
      <c r="DK88" s="327">
        <v>0</v>
      </c>
      <c r="DL88" s="327">
        <v>0</v>
      </c>
      <c r="DM88" s="49">
        <v>0</v>
      </c>
      <c r="DN88" s="336"/>
      <c r="DO88" s="49">
        <v>0</v>
      </c>
      <c r="DP88" s="49">
        <v>0</v>
      </c>
      <c r="DQ88" s="49">
        <v>0</v>
      </c>
      <c r="DR88" s="49">
        <v>0</v>
      </c>
      <c r="DS88" s="336"/>
      <c r="DT88" s="49">
        <v>0</v>
      </c>
      <c r="DU88" s="49">
        <v>0</v>
      </c>
      <c r="DV88" s="49">
        <v>0</v>
      </c>
      <c r="DW88" s="49">
        <v>0</v>
      </c>
      <c r="DX88" s="336"/>
      <c r="DY88" s="347">
        <v>0</v>
      </c>
      <c r="DZ88" s="347">
        <v>0</v>
      </c>
      <c r="EA88" s="347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49">
        <v>0</v>
      </c>
      <c r="EK88" s="347">
        <v>0</v>
      </c>
      <c r="EL88" s="49">
        <v>0</v>
      </c>
      <c r="EM88" s="336"/>
      <c r="EN88" s="49">
        <v>0</v>
      </c>
      <c r="EO88" s="347">
        <v>0</v>
      </c>
      <c r="EP88" s="347">
        <v>0</v>
      </c>
      <c r="EQ88" s="49">
        <v>0</v>
      </c>
      <c r="ER88" s="336"/>
      <c r="ES88" s="347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49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347">
        <v>0</v>
      </c>
      <c r="FN88" s="347">
        <v>0</v>
      </c>
      <c r="FO88" s="347">
        <v>0</v>
      </c>
      <c r="FP88" s="49">
        <v>0</v>
      </c>
      <c r="FQ88" s="336"/>
      <c r="FR88" s="49">
        <v>0</v>
      </c>
      <c r="FS88" s="49">
        <v>0</v>
      </c>
      <c r="FT88" s="347">
        <v>0</v>
      </c>
      <c r="FU88" s="49">
        <v>0</v>
      </c>
      <c r="FV88" s="336"/>
      <c r="FW88" s="347">
        <v>0</v>
      </c>
      <c r="FX88" s="347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49">
        <v>0</v>
      </c>
      <c r="GH88" s="49">
        <v>0</v>
      </c>
      <c r="GI88" s="49">
        <v>0</v>
      </c>
      <c r="GJ88" s="49">
        <v>0</v>
      </c>
    </row>
    <row r="89" spans="1:192" ht="18">
      <c r="A89" s="40" t="s">
        <v>2198</v>
      </c>
      <c r="B89" s="45">
        <f t="shared" si="2"/>
        <v>38746.30000000001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2"/>
      <c r="I89" s="49">
        <v>0</v>
      </c>
      <c r="J89" s="49">
        <v>128.75</v>
      </c>
      <c r="K89" s="49">
        <v>18.824999999999974</v>
      </c>
      <c r="L89" s="49">
        <v>34.5</v>
      </c>
      <c r="M89" s="392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2"/>
      <c r="S89" s="327">
        <v>0</v>
      </c>
      <c r="T89" s="327">
        <v>122</v>
      </c>
      <c r="U89" s="327">
        <v>192.89999999999998</v>
      </c>
      <c r="V89" s="49">
        <v>139.1</v>
      </c>
      <c r="W89" s="392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2"/>
      <c r="AC89" s="49">
        <v>0</v>
      </c>
      <c r="AD89" s="49">
        <v>292.54999999999995</v>
      </c>
      <c r="AE89" s="49">
        <v>439.4249999999999</v>
      </c>
      <c r="AF89" s="49">
        <v>569.60000000000014</v>
      </c>
      <c r="AG89" s="392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2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2"/>
      <c r="AR89" s="49">
        <v>0</v>
      </c>
      <c r="AS89" s="49">
        <v>68.25</v>
      </c>
      <c r="AT89" s="49">
        <v>276.22500000000002</v>
      </c>
      <c r="AU89" s="49">
        <v>48</v>
      </c>
      <c r="AV89" s="392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2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2"/>
      <c r="BG89" s="49">
        <v>0</v>
      </c>
      <c r="BH89" s="49">
        <v>250.25</v>
      </c>
      <c r="BI89" s="49">
        <v>271.42499999999995</v>
      </c>
      <c r="BJ89" s="49">
        <v>131.4</v>
      </c>
      <c r="BK89" s="392"/>
      <c r="BL89" s="49">
        <v>0</v>
      </c>
      <c r="BM89" s="49">
        <v>100.65</v>
      </c>
      <c r="BN89" s="49">
        <v>148.19999999999999</v>
      </c>
      <c r="BO89" s="49">
        <v>120</v>
      </c>
      <c r="BP89" s="392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563">
        <v>527</v>
      </c>
      <c r="BZ89" s="392"/>
      <c r="CA89" s="49">
        <v>0</v>
      </c>
      <c r="CB89" s="49">
        <v>266.62500000000091</v>
      </c>
      <c r="CC89" s="49">
        <v>120.60000000000001</v>
      </c>
      <c r="CD89" s="563">
        <v>346</v>
      </c>
      <c r="CE89" s="336"/>
      <c r="CF89" s="49">
        <v>0</v>
      </c>
      <c r="CG89" s="49">
        <v>0</v>
      </c>
      <c r="CH89" s="49">
        <v>108</v>
      </c>
      <c r="CI89" s="49">
        <v>68</v>
      </c>
      <c r="CJ89" s="336"/>
      <c r="CK89" s="49">
        <v>0</v>
      </c>
      <c r="CL89" s="49">
        <v>0</v>
      </c>
      <c r="CM89" s="49">
        <v>220.04999999999998</v>
      </c>
      <c r="CN89" s="49">
        <v>258.3</v>
      </c>
      <c r="CO89" s="392"/>
      <c r="CP89" s="49">
        <v>0</v>
      </c>
      <c r="CQ89" s="49">
        <v>0</v>
      </c>
      <c r="CR89" s="49">
        <v>190.79999999999973</v>
      </c>
      <c r="CS89" s="49">
        <v>333.20000000000005</v>
      </c>
      <c r="CT89" s="336"/>
      <c r="CU89" s="49">
        <v>0</v>
      </c>
      <c r="CV89" s="49">
        <v>0</v>
      </c>
      <c r="CW89" s="49">
        <v>313.04999999999836</v>
      </c>
      <c r="CX89" s="49">
        <v>346.5</v>
      </c>
      <c r="CY89" s="336"/>
      <c r="CZ89" s="49">
        <v>0</v>
      </c>
      <c r="DA89" s="49">
        <v>0</v>
      </c>
      <c r="DB89" s="49">
        <v>202.5</v>
      </c>
      <c r="DC89" s="49">
        <v>55.000000000000007</v>
      </c>
      <c r="DD89" s="336"/>
      <c r="DE89" s="49">
        <v>0</v>
      </c>
      <c r="DF89" s="49">
        <v>0</v>
      </c>
      <c r="DG89" s="49">
        <v>1251.2249999999995</v>
      </c>
      <c r="DH89" s="49">
        <v>2818.2000000000003</v>
      </c>
      <c r="DI89" s="336"/>
      <c r="DJ89" s="327">
        <v>0</v>
      </c>
      <c r="DK89" s="327">
        <v>0</v>
      </c>
      <c r="DL89" s="327">
        <v>410.77499999999782</v>
      </c>
      <c r="DM89" s="49">
        <v>722.89999999999986</v>
      </c>
      <c r="DN89" s="336"/>
      <c r="DO89" s="49">
        <v>0</v>
      </c>
      <c r="DP89" s="49">
        <v>0</v>
      </c>
      <c r="DQ89" s="49">
        <v>408.67499999999836</v>
      </c>
      <c r="DR89" s="49">
        <v>214.79999999999998</v>
      </c>
      <c r="DS89" s="336"/>
      <c r="DT89" s="49">
        <v>0</v>
      </c>
      <c r="DU89" s="49">
        <v>0</v>
      </c>
      <c r="DV89" s="49">
        <v>2108.6249999999986</v>
      </c>
      <c r="DW89" s="49">
        <v>4508.7500000000009</v>
      </c>
      <c r="DX89" s="336"/>
      <c r="DY89" s="347">
        <v>0</v>
      </c>
      <c r="DZ89" s="347">
        <v>0</v>
      </c>
      <c r="EA89" s="347">
        <v>212.32500000000164</v>
      </c>
      <c r="EB89" s="49">
        <v>213.8</v>
      </c>
      <c r="EC89" s="336"/>
      <c r="ED89" s="347">
        <v>0</v>
      </c>
      <c r="EE89" s="347">
        <v>0</v>
      </c>
      <c r="EF89" s="347">
        <v>141.82500000000164</v>
      </c>
      <c r="EG89" s="49">
        <v>417.20000000000005</v>
      </c>
      <c r="EH89" s="336"/>
      <c r="EI89" s="347">
        <v>0</v>
      </c>
      <c r="EJ89" s="49">
        <v>0</v>
      </c>
      <c r="EK89" s="347">
        <v>213</v>
      </c>
      <c r="EL89" s="49">
        <v>356.40000000000003</v>
      </c>
      <c r="EM89" s="336"/>
      <c r="EN89" s="49">
        <v>0</v>
      </c>
      <c r="EO89" s="347">
        <v>0</v>
      </c>
      <c r="EP89" s="347">
        <v>269.84999999999945</v>
      </c>
      <c r="EQ89" s="49">
        <v>247.9</v>
      </c>
      <c r="ER89" s="336"/>
      <c r="ES89" s="347">
        <v>0</v>
      </c>
      <c r="ET89" s="347">
        <v>0</v>
      </c>
      <c r="EU89" s="347">
        <v>1204.2000000000016</v>
      </c>
      <c r="EV89" s="49">
        <v>2389.1999999999998</v>
      </c>
      <c r="EW89" s="336"/>
      <c r="EX89" s="347">
        <v>0</v>
      </c>
      <c r="EY89" s="347">
        <v>0</v>
      </c>
      <c r="EZ89" s="347">
        <v>168.75</v>
      </c>
      <c r="FA89" s="49">
        <v>204</v>
      </c>
      <c r="FB89" s="336"/>
      <c r="FC89" s="49">
        <v>0</v>
      </c>
      <c r="FD89" s="347">
        <v>0</v>
      </c>
      <c r="FE89" s="347">
        <v>315.07500000000005</v>
      </c>
      <c r="FF89" s="49">
        <v>256.10000000000002</v>
      </c>
      <c r="FG89" s="336"/>
      <c r="FH89" s="49">
        <v>0</v>
      </c>
      <c r="FI89" s="347">
        <v>0</v>
      </c>
      <c r="FJ89" s="347">
        <v>314.17499999999836</v>
      </c>
      <c r="FK89" s="49">
        <v>400.5</v>
      </c>
      <c r="FL89" s="336"/>
      <c r="FM89" s="347">
        <v>0</v>
      </c>
      <c r="FN89" s="347">
        <v>0</v>
      </c>
      <c r="FO89" s="347">
        <v>391.72500000000002</v>
      </c>
      <c r="FP89" s="49">
        <v>238.70000000000002</v>
      </c>
      <c r="FQ89" s="336"/>
      <c r="FR89" s="49">
        <v>0</v>
      </c>
      <c r="FS89" s="49">
        <v>0</v>
      </c>
      <c r="FT89" s="347">
        <v>162.97499999999673</v>
      </c>
      <c r="FU89" s="49">
        <v>0</v>
      </c>
      <c r="FV89" s="336"/>
      <c r="FW89" s="347">
        <v>0</v>
      </c>
      <c r="FX89" s="347">
        <v>0</v>
      </c>
      <c r="FY89" s="347">
        <v>1125.6000000000186</v>
      </c>
      <c r="FZ89" s="49">
        <v>772.8</v>
      </c>
      <c r="GA89" s="336"/>
      <c r="GB89" s="347">
        <v>0</v>
      </c>
      <c r="GC89" s="347">
        <v>0</v>
      </c>
      <c r="GD89" s="347">
        <v>265.875</v>
      </c>
      <c r="GE89" s="49">
        <v>312.5</v>
      </c>
      <c r="GF89" s="336"/>
      <c r="GG89" s="49">
        <v>0</v>
      </c>
      <c r="GH89" s="49">
        <v>0</v>
      </c>
      <c r="GI89" s="49">
        <v>0</v>
      </c>
      <c r="GJ89" s="49">
        <v>741.3</v>
      </c>
    </row>
    <row r="90" spans="1:192" ht="18">
      <c r="A90" s="40" t="s">
        <v>651</v>
      </c>
      <c r="B90" s="45">
        <f t="shared" si="2"/>
        <v>64026.850000000093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2"/>
      <c r="I90" s="49">
        <v>0</v>
      </c>
      <c r="J90" s="49">
        <v>54.099999999999966</v>
      </c>
      <c r="K90" s="49">
        <v>47.249999999999957</v>
      </c>
      <c r="L90" s="49">
        <v>312.3</v>
      </c>
      <c r="M90" s="392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2"/>
      <c r="S90" s="327">
        <v>82</v>
      </c>
      <c r="T90" s="327">
        <v>149.5</v>
      </c>
      <c r="U90" s="327">
        <v>177</v>
      </c>
      <c r="V90" s="49">
        <v>329.5</v>
      </c>
      <c r="W90" s="392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2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2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2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2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2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2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2"/>
      <c r="BG90" s="49">
        <v>57.324999999999818</v>
      </c>
      <c r="BH90" s="49">
        <v>140</v>
      </c>
      <c r="BI90" s="49">
        <v>236.625</v>
      </c>
      <c r="BJ90" s="49">
        <v>156</v>
      </c>
      <c r="BK90" s="392"/>
      <c r="BL90" s="49">
        <v>48.062499999998863</v>
      </c>
      <c r="BM90" s="49">
        <v>161.65</v>
      </c>
      <c r="BN90" s="49">
        <v>100.65</v>
      </c>
      <c r="BO90" s="49">
        <v>352.1</v>
      </c>
      <c r="BP90" s="392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563">
        <v>363.1</v>
      </c>
      <c r="BZ90" s="392"/>
      <c r="CA90" s="49">
        <v>48.749999999999318</v>
      </c>
      <c r="CB90" s="49">
        <v>238.20000000000255</v>
      </c>
      <c r="CC90" s="49">
        <v>140.17500000000001</v>
      </c>
      <c r="CD90" s="563">
        <v>581.5</v>
      </c>
      <c r="CE90" s="336"/>
      <c r="CF90" s="49">
        <v>123.87499999999977</v>
      </c>
      <c r="CG90" s="49">
        <v>60.649999999998272</v>
      </c>
      <c r="CH90" s="49">
        <v>225.00000000000273</v>
      </c>
      <c r="CI90" s="49">
        <v>320.89999999999998</v>
      </c>
      <c r="CJ90" s="336"/>
      <c r="CK90" s="49">
        <v>140.64999999999964</v>
      </c>
      <c r="CL90" s="49">
        <v>155.37499999999909</v>
      </c>
      <c r="CM90" s="49">
        <v>206.32500000000002</v>
      </c>
      <c r="CN90" s="49">
        <v>339.1</v>
      </c>
      <c r="CO90" s="392"/>
      <c r="CP90" s="49">
        <v>146.50000000000045</v>
      </c>
      <c r="CQ90" s="49">
        <v>259.19999999999891</v>
      </c>
      <c r="CR90" s="49">
        <v>235.57500000000164</v>
      </c>
      <c r="CS90" s="49">
        <v>425.70000000000005</v>
      </c>
      <c r="CT90" s="336"/>
      <c r="CU90" s="49">
        <v>105.97499999999991</v>
      </c>
      <c r="CV90" s="49">
        <v>127.44999999999982</v>
      </c>
      <c r="CW90" s="49">
        <v>546.15000000000055</v>
      </c>
      <c r="CX90" s="49">
        <v>938.30000000000007</v>
      </c>
      <c r="CY90" s="336"/>
      <c r="CZ90" s="49">
        <v>100.47500000000218</v>
      </c>
      <c r="DA90" s="49">
        <v>65.999999999998181</v>
      </c>
      <c r="DB90" s="49">
        <v>39.974999999999994</v>
      </c>
      <c r="DC90" s="49">
        <v>21.599999999999998</v>
      </c>
      <c r="DD90" s="336"/>
      <c r="DE90" s="49">
        <v>348</v>
      </c>
      <c r="DF90" s="49">
        <v>1546.8999999999996</v>
      </c>
      <c r="DG90" s="49">
        <v>1377.4499999999989</v>
      </c>
      <c r="DH90" s="49">
        <v>3285.9999999999995</v>
      </c>
      <c r="DI90" s="336"/>
      <c r="DJ90" s="327">
        <v>158.29999999999973</v>
      </c>
      <c r="DK90" s="327">
        <v>285.44999999999891</v>
      </c>
      <c r="DL90" s="327">
        <v>644.77500000000191</v>
      </c>
      <c r="DM90" s="49">
        <v>733.6</v>
      </c>
      <c r="DN90" s="336"/>
      <c r="DO90" s="49">
        <v>137.87500000000136</v>
      </c>
      <c r="DP90" s="49">
        <v>415.20000000000164</v>
      </c>
      <c r="DQ90" s="49">
        <v>742.65000000000464</v>
      </c>
      <c r="DR90" s="49">
        <v>401.9</v>
      </c>
      <c r="DS90" s="336"/>
      <c r="DT90" s="49">
        <v>851.90000000002829</v>
      </c>
      <c r="DU90" s="49">
        <v>2081.6750000000065</v>
      </c>
      <c r="DV90" s="49">
        <v>3774.2624999999989</v>
      </c>
      <c r="DW90" s="49">
        <v>5250.6999999999989</v>
      </c>
      <c r="DX90" s="336"/>
      <c r="DY90" s="347">
        <v>72.875000000001819</v>
      </c>
      <c r="DZ90" s="347">
        <v>168.20000000000073</v>
      </c>
      <c r="EA90" s="347">
        <v>240.75000000000273</v>
      </c>
      <c r="EB90" s="49">
        <v>51.5</v>
      </c>
      <c r="EC90" s="336"/>
      <c r="ED90" s="347">
        <v>82.850000000001273</v>
      </c>
      <c r="EE90" s="347">
        <v>211.85000000000218</v>
      </c>
      <c r="EF90" s="347">
        <v>341.62500000000273</v>
      </c>
      <c r="EG90" s="49">
        <v>471.2</v>
      </c>
      <c r="EH90" s="336"/>
      <c r="EI90" s="347">
        <v>90.475000000003092</v>
      </c>
      <c r="EJ90" s="49">
        <v>0</v>
      </c>
      <c r="EK90" s="347">
        <v>206.02499999999782</v>
      </c>
      <c r="EL90" s="49">
        <v>261.90000000000003</v>
      </c>
      <c r="EM90" s="336"/>
      <c r="EN90" s="49">
        <v>0</v>
      </c>
      <c r="EO90" s="347">
        <v>152.50000000000182</v>
      </c>
      <c r="EP90" s="347">
        <v>66.675000000001091</v>
      </c>
      <c r="EQ90" s="49">
        <v>327.60000000000002</v>
      </c>
      <c r="ER90" s="336"/>
      <c r="ES90" s="347">
        <v>477.17500000006385</v>
      </c>
      <c r="ET90" s="347">
        <v>2388.8499999999995</v>
      </c>
      <c r="EU90" s="347">
        <v>2488.0499999999929</v>
      </c>
      <c r="EV90" s="49">
        <v>3547.1</v>
      </c>
      <c r="EW90" s="336"/>
      <c r="EX90" s="347">
        <v>103.42500000000291</v>
      </c>
      <c r="EY90" s="347">
        <v>120.80000000000291</v>
      </c>
      <c r="EZ90" s="347">
        <v>20.474999999996726</v>
      </c>
      <c r="FA90" s="49">
        <v>182.5</v>
      </c>
      <c r="FB90" s="336"/>
      <c r="FC90" s="49">
        <v>0</v>
      </c>
      <c r="FD90" s="347">
        <v>56.750000000003638</v>
      </c>
      <c r="FE90" s="347">
        <v>176.625</v>
      </c>
      <c r="FF90" s="49">
        <v>605.29999999999995</v>
      </c>
      <c r="FG90" s="336"/>
      <c r="FH90" s="49">
        <v>0</v>
      </c>
      <c r="FI90" s="347">
        <v>224.25000000000182</v>
      </c>
      <c r="FJ90" s="347">
        <v>337.57499999999345</v>
      </c>
      <c r="FK90" s="49">
        <v>293</v>
      </c>
      <c r="FL90" s="336"/>
      <c r="FM90" s="347">
        <v>136.58750000000327</v>
      </c>
      <c r="FN90" s="347">
        <v>204.65000000000327</v>
      </c>
      <c r="FO90" s="347">
        <v>519.29999999999995</v>
      </c>
      <c r="FP90" s="49">
        <v>500.2</v>
      </c>
      <c r="FQ90" s="336"/>
      <c r="FR90" s="49">
        <v>0</v>
      </c>
      <c r="FS90" s="49">
        <v>0</v>
      </c>
      <c r="FT90" s="347">
        <v>367.87499999999727</v>
      </c>
      <c r="FU90" s="49">
        <v>174.9</v>
      </c>
      <c r="FV90" s="336"/>
      <c r="FW90" s="347">
        <v>249.82500000000437</v>
      </c>
      <c r="FX90" s="347">
        <v>382.20000000000255</v>
      </c>
      <c r="FY90" s="347">
        <v>853.61249999998154</v>
      </c>
      <c r="FZ90" s="49">
        <v>1077.4000000000001</v>
      </c>
      <c r="GA90" s="336"/>
      <c r="GB90" s="347">
        <v>87.312500000005457</v>
      </c>
      <c r="GC90" s="347">
        <v>114.25000000000182</v>
      </c>
      <c r="GD90" s="347">
        <v>325.125</v>
      </c>
      <c r="GE90" s="49">
        <v>339</v>
      </c>
      <c r="GF90" s="336"/>
      <c r="GG90" s="49">
        <v>322.45000000000164</v>
      </c>
      <c r="GH90" s="49">
        <v>0</v>
      </c>
      <c r="GI90" s="49">
        <v>0</v>
      </c>
      <c r="GJ90" s="49">
        <v>881.40000000000009</v>
      </c>
    </row>
    <row r="91" spans="1:192" ht="18">
      <c r="A91" s="40" t="s">
        <v>682</v>
      </c>
      <c r="B91" s="45">
        <f t="shared" si="2"/>
        <v>60164.949999999888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2"/>
      <c r="I91" s="49">
        <v>0</v>
      </c>
      <c r="J91" s="49">
        <v>18.299999999999983</v>
      </c>
      <c r="K91" s="49">
        <v>216</v>
      </c>
      <c r="L91" s="49">
        <v>176.3</v>
      </c>
      <c r="M91" s="392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2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2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2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2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2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2"/>
      <c r="AR91" s="49">
        <v>63.375</v>
      </c>
      <c r="AS91" s="49">
        <v>100.75</v>
      </c>
      <c r="AT91" s="49">
        <v>32.925000000000004</v>
      </c>
      <c r="AU91" s="49">
        <v>42</v>
      </c>
      <c r="AV91" s="392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2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2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2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2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563">
        <v>608.4</v>
      </c>
      <c r="BZ91" s="392"/>
      <c r="CA91" s="49">
        <v>65.249999999999318</v>
      </c>
      <c r="CB91" s="49">
        <v>145.69999999999982</v>
      </c>
      <c r="CC91" s="49">
        <v>254.54999999999998</v>
      </c>
      <c r="CD91" s="563">
        <v>491</v>
      </c>
      <c r="CE91" s="336"/>
      <c r="CF91" s="49">
        <v>110.27499999999986</v>
      </c>
      <c r="CG91" s="49">
        <v>114.69999999999936</v>
      </c>
      <c r="CH91" s="49">
        <v>273.15000000000055</v>
      </c>
      <c r="CI91" s="49">
        <v>158.9</v>
      </c>
      <c r="CJ91" s="336"/>
      <c r="CK91" s="49">
        <v>113.5</v>
      </c>
      <c r="CL91" s="49">
        <v>104.49999999999909</v>
      </c>
      <c r="CM91" s="49">
        <v>404.47500000000002</v>
      </c>
      <c r="CN91" s="49">
        <v>293.70000000000005</v>
      </c>
      <c r="CO91" s="392"/>
      <c r="CP91" s="49">
        <v>107.97499999999945</v>
      </c>
      <c r="CQ91" s="49">
        <v>175.24999999999909</v>
      </c>
      <c r="CR91" s="49">
        <v>412.87500000000136</v>
      </c>
      <c r="CS91" s="49">
        <v>432.3</v>
      </c>
      <c r="CT91" s="336"/>
      <c r="CU91" s="49">
        <v>54.574999999999818</v>
      </c>
      <c r="CV91" s="49">
        <v>239.19999999999982</v>
      </c>
      <c r="CW91" s="49">
        <v>359.77500000000055</v>
      </c>
      <c r="CX91" s="49">
        <v>632.00000000000011</v>
      </c>
      <c r="CY91" s="336"/>
      <c r="CZ91" s="49">
        <v>17.874999999999091</v>
      </c>
      <c r="DA91" s="49">
        <v>10.799999999998363</v>
      </c>
      <c r="DB91" s="49">
        <v>31.5</v>
      </c>
      <c r="DC91" s="49">
        <v>251</v>
      </c>
      <c r="DD91" s="336"/>
      <c r="DE91" s="49">
        <v>587.22499999999991</v>
      </c>
      <c r="DF91" s="49">
        <v>959.25000000000057</v>
      </c>
      <c r="DG91" s="49">
        <v>1865.7749999999992</v>
      </c>
      <c r="DH91" s="49">
        <v>2801</v>
      </c>
      <c r="DI91" s="336"/>
      <c r="DJ91" s="327">
        <v>46.900000000001</v>
      </c>
      <c r="DK91" s="327">
        <v>355.54999999999836</v>
      </c>
      <c r="DL91" s="327">
        <v>455.32500000000027</v>
      </c>
      <c r="DM91" s="49">
        <v>810.8</v>
      </c>
      <c r="DN91" s="336"/>
      <c r="DO91" s="49">
        <v>146.67500000000064</v>
      </c>
      <c r="DP91" s="49">
        <v>247.49999999999818</v>
      </c>
      <c r="DQ91" s="49">
        <v>990.97499999999945</v>
      </c>
      <c r="DR91" s="49">
        <v>643</v>
      </c>
      <c r="DS91" s="336"/>
      <c r="DT91" s="49">
        <v>711.97500000002037</v>
      </c>
      <c r="DU91" s="49">
        <v>1498.7499999999582</v>
      </c>
      <c r="DV91" s="49">
        <v>2113.3500000000008</v>
      </c>
      <c r="DW91" s="49">
        <v>4761.2</v>
      </c>
      <c r="DX91" s="336"/>
      <c r="DY91" s="347">
        <v>56.625000000001819</v>
      </c>
      <c r="DZ91" s="347">
        <v>127.14999999999782</v>
      </c>
      <c r="EA91" s="347">
        <v>168.74999999999727</v>
      </c>
      <c r="EB91" s="49">
        <v>510.2</v>
      </c>
      <c r="EC91" s="336"/>
      <c r="ED91" s="347">
        <v>75.600000000000364</v>
      </c>
      <c r="EE91" s="347">
        <v>241.35000000000036</v>
      </c>
      <c r="EF91" s="347">
        <v>318.75000000000273</v>
      </c>
      <c r="EG91" s="49">
        <v>441.6</v>
      </c>
      <c r="EH91" s="336"/>
      <c r="EI91" s="347">
        <v>54.699999999999818</v>
      </c>
      <c r="EJ91" s="49">
        <v>0</v>
      </c>
      <c r="EK91" s="347">
        <v>179.47499999999945</v>
      </c>
      <c r="EL91" s="49">
        <v>353.4</v>
      </c>
      <c r="EM91" s="336"/>
      <c r="EN91" s="49">
        <v>0</v>
      </c>
      <c r="EO91" s="347">
        <v>125.99999999999454</v>
      </c>
      <c r="EP91" s="347">
        <v>174.30000000000382</v>
      </c>
      <c r="EQ91" s="49">
        <v>216.7</v>
      </c>
      <c r="ER91" s="336"/>
      <c r="ES91" s="347">
        <v>576.49999999996726</v>
      </c>
      <c r="ET91" s="347">
        <v>1684.7499999999995</v>
      </c>
      <c r="EU91" s="347">
        <v>3615.0750000000071</v>
      </c>
      <c r="EV91" s="49">
        <v>2882</v>
      </c>
      <c r="EW91" s="336"/>
      <c r="EX91" s="347">
        <v>38.600000000000364</v>
      </c>
      <c r="EY91" s="347">
        <v>104.99999999999818</v>
      </c>
      <c r="EZ91" s="347">
        <v>39</v>
      </c>
      <c r="FA91" s="49">
        <v>229.5</v>
      </c>
      <c r="FB91" s="336"/>
      <c r="FC91" s="49">
        <v>0</v>
      </c>
      <c r="FD91" s="347">
        <v>97.499999999998181</v>
      </c>
      <c r="FE91" s="347">
        <v>210.375</v>
      </c>
      <c r="FF91" s="49">
        <v>271</v>
      </c>
      <c r="FG91" s="336"/>
      <c r="FH91" s="49">
        <v>0</v>
      </c>
      <c r="FI91" s="347">
        <v>150</v>
      </c>
      <c r="FJ91" s="347">
        <v>111.82500000000164</v>
      </c>
      <c r="FK91" s="49">
        <v>465</v>
      </c>
      <c r="FL91" s="336"/>
      <c r="FM91" s="347">
        <v>146.74999999999818</v>
      </c>
      <c r="FN91" s="347">
        <v>125.75</v>
      </c>
      <c r="FO91" s="347">
        <v>264.375</v>
      </c>
      <c r="FP91" s="49">
        <v>515.6</v>
      </c>
      <c r="FQ91" s="336"/>
      <c r="FR91" s="49">
        <v>0</v>
      </c>
      <c r="FS91" s="49">
        <v>0</v>
      </c>
      <c r="FT91" s="347">
        <v>257.17500000000928</v>
      </c>
      <c r="FU91" s="49">
        <v>304.5</v>
      </c>
      <c r="FV91" s="336"/>
      <c r="FW91" s="347">
        <v>362.74999999999636</v>
      </c>
      <c r="FX91" s="347">
        <v>784.35000000000036</v>
      </c>
      <c r="FY91" s="347">
        <v>943.79999999996733</v>
      </c>
      <c r="FZ91" s="49">
        <v>1235.5</v>
      </c>
      <c r="GA91" s="336"/>
      <c r="GB91" s="347">
        <v>76.624999999996362</v>
      </c>
      <c r="GC91" s="347">
        <v>212.74999999999636</v>
      </c>
      <c r="GD91" s="347">
        <v>392.25</v>
      </c>
      <c r="GE91" s="49">
        <v>333.5</v>
      </c>
      <c r="GF91" s="336"/>
      <c r="GG91" s="49">
        <v>381.67500000000155</v>
      </c>
      <c r="GH91" s="49">
        <v>0</v>
      </c>
      <c r="GI91" s="49">
        <v>0</v>
      </c>
      <c r="GJ91" s="49">
        <v>1031.4000000000001</v>
      </c>
    </row>
    <row r="92" spans="1:192" ht="18">
      <c r="A92" s="39" t="s">
        <v>2709</v>
      </c>
      <c r="B92" s="45">
        <f t="shared" si="2"/>
        <v>28690.049999999996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2"/>
      <c r="I92" s="49">
        <v>0</v>
      </c>
      <c r="J92" s="49">
        <v>0</v>
      </c>
      <c r="K92" s="49">
        <v>0</v>
      </c>
      <c r="L92" s="49">
        <v>180.2</v>
      </c>
      <c r="M92" s="392"/>
      <c r="N92" s="49">
        <v>0</v>
      </c>
      <c r="O92" s="49">
        <v>0</v>
      </c>
      <c r="P92" s="49">
        <v>143.32499999999999</v>
      </c>
      <c r="Q92" s="49">
        <v>475.85</v>
      </c>
      <c r="R92" s="392"/>
      <c r="S92" s="327">
        <v>0</v>
      </c>
      <c r="T92" s="327">
        <v>0</v>
      </c>
      <c r="U92" s="327">
        <v>127.80000000000001</v>
      </c>
      <c r="V92" s="49">
        <v>277</v>
      </c>
      <c r="W92" s="392"/>
      <c r="X92" s="49">
        <v>0</v>
      </c>
      <c r="Y92" s="49">
        <v>0</v>
      </c>
      <c r="Z92" s="49">
        <v>302.625</v>
      </c>
      <c r="AA92" s="49">
        <v>201.60000000000002</v>
      </c>
      <c r="AB92" s="392"/>
      <c r="AC92" s="49">
        <v>0</v>
      </c>
      <c r="AD92" s="49">
        <v>0</v>
      </c>
      <c r="AE92" s="49">
        <v>417.375</v>
      </c>
      <c r="AF92" s="49">
        <v>600</v>
      </c>
      <c r="AG92" s="392"/>
      <c r="AH92" s="49">
        <v>0</v>
      </c>
      <c r="AI92" s="49">
        <v>0</v>
      </c>
      <c r="AJ92" s="49">
        <v>836.62499999999977</v>
      </c>
      <c r="AK92" s="49">
        <v>730.9</v>
      </c>
      <c r="AL92" s="392"/>
      <c r="AM92" s="49">
        <v>0</v>
      </c>
      <c r="AN92" s="49">
        <v>0</v>
      </c>
      <c r="AO92" s="49">
        <v>290.85000000000002</v>
      </c>
      <c r="AP92" s="49">
        <v>541.04999999999995</v>
      </c>
      <c r="AQ92" s="392"/>
      <c r="AR92" s="49">
        <v>0</v>
      </c>
      <c r="AS92" s="49">
        <v>0</v>
      </c>
      <c r="AT92" s="49">
        <v>270.67499999999995</v>
      </c>
      <c r="AU92" s="49">
        <v>69</v>
      </c>
      <c r="AV92" s="392"/>
      <c r="AW92" s="49">
        <v>0</v>
      </c>
      <c r="AX92" s="49">
        <v>0</v>
      </c>
      <c r="AY92" s="49">
        <v>470.02500000000003</v>
      </c>
      <c r="AZ92" s="49">
        <v>776.10000000000014</v>
      </c>
      <c r="BA92" s="392"/>
      <c r="BB92" s="49">
        <v>0</v>
      </c>
      <c r="BC92" s="49">
        <v>0</v>
      </c>
      <c r="BD92" s="49">
        <v>309.67500000000001</v>
      </c>
      <c r="BE92" s="49">
        <v>315</v>
      </c>
      <c r="BF92" s="392"/>
      <c r="BG92" s="49">
        <v>0</v>
      </c>
      <c r="BH92" s="49">
        <v>0</v>
      </c>
      <c r="BI92" s="49">
        <v>279.60000000000002</v>
      </c>
      <c r="BJ92" s="49">
        <v>144</v>
      </c>
      <c r="BK92" s="392"/>
      <c r="BL92" s="49">
        <v>0</v>
      </c>
      <c r="BM92" s="49">
        <v>0</v>
      </c>
      <c r="BN92" s="49">
        <v>142.65</v>
      </c>
      <c r="BO92" s="49">
        <v>270.2</v>
      </c>
      <c r="BP92" s="392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563">
        <v>606.19999999999993</v>
      </c>
      <c r="BZ92" s="392"/>
      <c r="CA92" s="49">
        <v>0</v>
      </c>
      <c r="CB92" s="49">
        <v>0</v>
      </c>
      <c r="CC92" s="49">
        <v>253.5</v>
      </c>
      <c r="CD92" s="563">
        <v>583.5</v>
      </c>
      <c r="CE92" s="336"/>
      <c r="CF92" s="49">
        <v>0</v>
      </c>
      <c r="CG92" s="49">
        <v>0</v>
      </c>
      <c r="CH92" s="49">
        <v>0</v>
      </c>
      <c r="CI92" s="49">
        <v>236.8</v>
      </c>
      <c r="CJ92" s="336"/>
      <c r="CK92" s="49">
        <v>0</v>
      </c>
      <c r="CL92" s="49">
        <v>0</v>
      </c>
      <c r="CM92" s="49">
        <v>0</v>
      </c>
      <c r="CN92" s="49">
        <v>479.9</v>
      </c>
      <c r="CO92" s="392"/>
      <c r="CP92" s="49">
        <v>0</v>
      </c>
      <c r="CQ92" s="49">
        <v>0</v>
      </c>
      <c r="CR92" s="49">
        <v>0</v>
      </c>
      <c r="CS92" s="49">
        <v>535.79999999999995</v>
      </c>
      <c r="CT92" s="336"/>
      <c r="CU92" s="49">
        <v>0</v>
      </c>
      <c r="CV92" s="49">
        <v>0</v>
      </c>
      <c r="CW92" s="49">
        <v>0</v>
      </c>
      <c r="CX92" s="49">
        <v>671.49999999999989</v>
      </c>
      <c r="CY92" s="336"/>
      <c r="CZ92" s="49">
        <v>0</v>
      </c>
      <c r="DA92" s="49">
        <v>0</v>
      </c>
      <c r="DB92" s="49">
        <v>0</v>
      </c>
      <c r="DC92" s="49">
        <v>0</v>
      </c>
      <c r="DD92" s="336"/>
      <c r="DE92" s="49">
        <v>0</v>
      </c>
      <c r="DF92" s="49">
        <v>0</v>
      </c>
      <c r="DG92" s="49">
        <v>0</v>
      </c>
      <c r="DH92" s="49">
        <v>1902.5000000000002</v>
      </c>
      <c r="DI92" s="336"/>
      <c r="DJ92" s="327">
        <v>0</v>
      </c>
      <c r="DK92" s="327">
        <v>0</v>
      </c>
      <c r="DL92" s="327">
        <v>0</v>
      </c>
      <c r="DM92" s="49">
        <v>737.4</v>
      </c>
      <c r="DN92" s="336"/>
      <c r="DO92" s="49">
        <v>0</v>
      </c>
      <c r="DP92" s="49">
        <v>0</v>
      </c>
      <c r="DQ92" s="49">
        <v>0</v>
      </c>
      <c r="DR92" s="49">
        <v>436.40000000000003</v>
      </c>
      <c r="DS92" s="336"/>
      <c r="DT92" s="49">
        <v>0</v>
      </c>
      <c r="DU92" s="49">
        <v>0</v>
      </c>
      <c r="DV92" s="49">
        <v>0</v>
      </c>
      <c r="DW92" s="49">
        <v>5199.0999999999995</v>
      </c>
      <c r="DX92" s="336"/>
      <c r="DY92" s="347">
        <v>0</v>
      </c>
      <c r="DZ92" s="347">
        <v>0</v>
      </c>
      <c r="EA92" s="347">
        <v>0</v>
      </c>
      <c r="EB92" s="49">
        <v>3.8</v>
      </c>
      <c r="EC92" s="336"/>
      <c r="ED92" s="347">
        <v>0</v>
      </c>
      <c r="EE92" s="347">
        <v>0</v>
      </c>
      <c r="EF92" s="347">
        <v>0</v>
      </c>
      <c r="EG92" s="49">
        <v>564.50000000000011</v>
      </c>
      <c r="EH92" s="336"/>
      <c r="EI92" s="347">
        <v>0</v>
      </c>
      <c r="EJ92" s="49">
        <v>0</v>
      </c>
      <c r="EK92" s="347">
        <v>0</v>
      </c>
      <c r="EL92" s="49">
        <v>474.29999999999995</v>
      </c>
      <c r="EM92" s="336"/>
      <c r="EN92" s="49">
        <v>0</v>
      </c>
      <c r="EO92" s="347">
        <v>0</v>
      </c>
      <c r="EP92" s="347">
        <v>0</v>
      </c>
      <c r="EQ92" s="49">
        <v>200.6</v>
      </c>
      <c r="ER92" s="336"/>
      <c r="ES92" s="347">
        <v>0</v>
      </c>
      <c r="ET92" s="347">
        <v>0</v>
      </c>
      <c r="EU92" s="347">
        <v>0</v>
      </c>
      <c r="EV92" s="49">
        <v>1868.9</v>
      </c>
      <c r="EW92" s="336"/>
      <c r="EX92" s="347">
        <v>0</v>
      </c>
      <c r="EY92" s="347">
        <v>0</v>
      </c>
      <c r="EZ92" s="347">
        <v>0</v>
      </c>
      <c r="FA92" s="49">
        <v>153.60000000000002</v>
      </c>
      <c r="FB92" s="336"/>
      <c r="FC92" s="49">
        <v>0</v>
      </c>
      <c r="FD92" s="347">
        <v>0</v>
      </c>
      <c r="FE92" s="347">
        <v>0</v>
      </c>
      <c r="FF92" s="49">
        <v>259.79999999999995</v>
      </c>
      <c r="FG92" s="336"/>
      <c r="FH92" s="49">
        <v>0</v>
      </c>
      <c r="FI92" s="347">
        <v>0</v>
      </c>
      <c r="FJ92" s="347">
        <v>0</v>
      </c>
      <c r="FK92" s="49">
        <v>261.39999999999998</v>
      </c>
      <c r="FL92" s="336"/>
      <c r="FM92" s="347">
        <v>0</v>
      </c>
      <c r="FN92" s="347">
        <v>0</v>
      </c>
      <c r="FO92" s="347">
        <v>0</v>
      </c>
      <c r="FP92" s="49">
        <v>526.79999999999995</v>
      </c>
      <c r="FQ92" s="336"/>
      <c r="FR92" s="49">
        <v>0</v>
      </c>
      <c r="FS92" s="49">
        <v>0</v>
      </c>
      <c r="FT92" s="347">
        <v>0</v>
      </c>
      <c r="FU92" s="49">
        <v>132.9</v>
      </c>
      <c r="FV92" s="336"/>
      <c r="FW92" s="347">
        <v>0</v>
      </c>
      <c r="FX92" s="347">
        <v>0</v>
      </c>
      <c r="FY92" s="347">
        <v>0</v>
      </c>
      <c r="FZ92" s="49">
        <v>1133</v>
      </c>
      <c r="GA92" s="336"/>
      <c r="GB92" s="347">
        <v>0</v>
      </c>
      <c r="GC92" s="347">
        <v>0</v>
      </c>
      <c r="GD92" s="347">
        <v>0</v>
      </c>
      <c r="GE92" s="49">
        <v>353.5</v>
      </c>
      <c r="GF92" s="336"/>
      <c r="GG92" s="49">
        <v>0</v>
      </c>
      <c r="GH92" s="49">
        <v>0</v>
      </c>
      <c r="GI92" s="49">
        <v>0</v>
      </c>
      <c r="GJ92" s="49">
        <v>1064</v>
      </c>
    </row>
    <row r="93" spans="1:192" ht="18">
      <c r="A93" s="39" t="s">
        <v>2735</v>
      </c>
      <c r="B93" s="45">
        <f t="shared" si="2"/>
        <v>29138.750000000004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2"/>
      <c r="I93" s="49">
        <v>0</v>
      </c>
      <c r="J93" s="49">
        <v>0</v>
      </c>
      <c r="K93" s="49">
        <v>34.424999999999983</v>
      </c>
      <c r="L93" s="49">
        <v>291.89999999999998</v>
      </c>
      <c r="M93" s="392"/>
      <c r="N93" s="49">
        <v>0</v>
      </c>
      <c r="O93" s="49">
        <v>0</v>
      </c>
      <c r="P93" s="49">
        <v>233.92499999999998</v>
      </c>
      <c r="Q93" s="49">
        <v>738.7</v>
      </c>
      <c r="R93" s="392"/>
      <c r="S93" s="327">
        <v>0</v>
      </c>
      <c r="T93" s="327">
        <v>0</v>
      </c>
      <c r="U93" s="327">
        <v>179.7</v>
      </c>
      <c r="V93" s="49">
        <v>593</v>
      </c>
      <c r="W93" s="392"/>
      <c r="X93" s="49">
        <v>0</v>
      </c>
      <c r="Y93" s="49">
        <v>0</v>
      </c>
      <c r="Z93" s="49">
        <v>382.2</v>
      </c>
      <c r="AA93" s="49">
        <v>395.3</v>
      </c>
      <c r="AB93" s="392"/>
      <c r="AC93" s="49">
        <v>0</v>
      </c>
      <c r="AD93" s="49">
        <v>0</v>
      </c>
      <c r="AE93" s="49">
        <v>283.875</v>
      </c>
      <c r="AF93" s="49">
        <v>149.6</v>
      </c>
      <c r="AG93" s="392"/>
      <c r="AH93" s="49">
        <v>0</v>
      </c>
      <c r="AI93" s="49">
        <v>0</v>
      </c>
      <c r="AJ93" s="49">
        <v>557.02499999999998</v>
      </c>
      <c r="AK93" s="49">
        <v>794.49999999999989</v>
      </c>
      <c r="AL93" s="392"/>
      <c r="AM93" s="49">
        <v>0</v>
      </c>
      <c r="AN93" s="49">
        <v>0</v>
      </c>
      <c r="AO93" s="49">
        <v>448.5</v>
      </c>
      <c r="AP93" s="49">
        <v>532.5</v>
      </c>
      <c r="AQ93" s="392"/>
      <c r="AR93" s="49">
        <v>0</v>
      </c>
      <c r="AS93" s="49">
        <v>0</v>
      </c>
      <c r="AT93" s="49">
        <v>265.5</v>
      </c>
      <c r="AU93" s="49">
        <v>450.5</v>
      </c>
      <c r="AV93" s="392"/>
      <c r="AW93" s="49">
        <v>0</v>
      </c>
      <c r="AX93" s="49">
        <v>0</v>
      </c>
      <c r="AY93" s="49">
        <v>332.54999999999995</v>
      </c>
      <c r="AZ93" s="49">
        <v>431.4</v>
      </c>
      <c r="BA93" s="392"/>
      <c r="BB93" s="49">
        <v>0</v>
      </c>
      <c r="BC93" s="49">
        <v>0</v>
      </c>
      <c r="BD93" s="49">
        <v>293.92499999999995</v>
      </c>
      <c r="BE93" s="49">
        <v>307.70000000000005</v>
      </c>
      <c r="BF93" s="392"/>
      <c r="BG93" s="49">
        <v>0</v>
      </c>
      <c r="BH93" s="49">
        <v>0</v>
      </c>
      <c r="BI93" s="49">
        <v>428.70000000000005</v>
      </c>
      <c r="BJ93" s="49">
        <v>318.39999999999998</v>
      </c>
      <c r="BK93" s="392"/>
      <c r="BL93" s="49">
        <v>0</v>
      </c>
      <c r="BM93" s="49">
        <v>0</v>
      </c>
      <c r="BN93" s="49">
        <v>91.65</v>
      </c>
      <c r="BO93" s="49">
        <v>127.7</v>
      </c>
      <c r="BP93" s="392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563">
        <v>44</v>
      </c>
      <c r="BZ93" s="392"/>
      <c r="CA93" s="49">
        <v>0</v>
      </c>
      <c r="CB93" s="49">
        <v>0</v>
      </c>
      <c r="CC93" s="49">
        <v>344.02499999999998</v>
      </c>
      <c r="CD93" s="563">
        <v>620.29999999999995</v>
      </c>
      <c r="CE93" s="336"/>
      <c r="CF93" s="49">
        <v>0</v>
      </c>
      <c r="CG93" s="49">
        <v>0</v>
      </c>
      <c r="CH93" s="49">
        <v>0</v>
      </c>
      <c r="CI93" s="49">
        <v>235</v>
      </c>
      <c r="CJ93" s="336"/>
      <c r="CK93" s="49">
        <v>0</v>
      </c>
      <c r="CL93" s="49">
        <v>0</v>
      </c>
      <c r="CM93" s="49">
        <v>0</v>
      </c>
      <c r="CN93" s="49">
        <v>181.79999999999998</v>
      </c>
      <c r="CO93" s="392"/>
      <c r="CP93" s="49">
        <v>0</v>
      </c>
      <c r="CQ93" s="49">
        <v>0</v>
      </c>
      <c r="CR93" s="49">
        <v>0</v>
      </c>
      <c r="CS93" s="49">
        <v>379</v>
      </c>
      <c r="CT93" s="336"/>
      <c r="CU93" s="49">
        <v>0</v>
      </c>
      <c r="CV93" s="49">
        <v>0</v>
      </c>
      <c r="CW93" s="49">
        <v>0</v>
      </c>
      <c r="CX93" s="49">
        <v>587.69999999999993</v>
      </c>
      <c r="CY93" s="336"/>
      <c r="CZ93" s="49">
        <v>0</v>
      </c>
      <c r="DA93" s="49">
        <v>0</v>
      </c>
      <c r="DB93" s="49">
        <v>0</v>
      </c>
      <c r="DC93" s="49">
        <v>89.1</v>
      </c>
      <c r="DD93" s="336"/>
      <c r="DE93" s="49">
        <v>0</v>
      </c>
      <c r="DF93" s="49">
        <v>0</v>
      </c>
      <c r="DG93" s="49">
        <v>0</v>
      </c>
      <c r="DH93" s="49">
        <v>3250.9999999999995</v>
      </c>
      <c r="DI93" s="336"/>
      <c r="DJ93" s="327">
        <v>0</v>
      </c>
      <c r="DK93" s="327">
        <v>0</v>
      </c>
      <c r="DL93" s="327">
        <v>0</v>
      </c>
      <c r="DM93" s="49">
        <v>405.20000000000005</v>
      </c>
      <c r="DN93" s="336"/>
      <c r="DO93" s="49">
        <v>0</v>
      </c>
      <c r="DP93" s="49">
        <v>0</v>
      </c>
      <c r="DQ93" s="49">
        <v>0</v>
      </c>
      <c r="DR93" s="49">
        <v>231.4</v>
      </c>
      <c r="DS93" s="336"/>
      <c r="DT93" s="49">
        <v>0</v>
      </c>
      <c r="DU93" s="49">
        <v>0</v>
      </c>
      <c r="DV93" s="49">
        <v>0</v>
      </c>
      <c r="DW93" s="49">
        <v>4789.4000000000005</v>
      </c>
      <c r="DX93" s="336"/>
      <c r="DY93" s="347">
        <v>0</v>
      </c>
      <c r="DZ93" s="347">
        <v>0</v>
      </c>
      <c r="EA93" s="347">
        <v>0</v>
      </c>
      <c r="EB93" s="49">
        <v>103.19999999999999</v>
      </c>
      <c r="EC93" s="336"/>
      <c r="ED93" s="347">
        <v>0</v>
      </c>
      <c r="EE93" s="347">
        <v>0</v>
      </c>
      <c r="EF93" s="347">
        <v>0</v>
      </c>
      <c r="EG93" s="49">
        <v>481.5</v>
      </c>
      <c r="EH93" s="336"/>
      <c r="EI93" s="347">
        <v>0</v>
      </c>
      <c r="EJ93" s="49">
        <v>0</v>
      </c>
      <c r="EK93" s="347">
        <v>0</v>
      </c>
      <c r="EL93" s="49">
        <v>557.6</v>
      </c>
      <c r="EM93" s="336"/>
      <c r="EN93" s="49">
        <v>0</v>
      </c>
      <c r="EO93" s="347">
        <v>0</v>
      </c>
      <c r="EP93" s="347">
        <v>0</v>
      </c>
      <c r="EQ93" s="49">
        <v>508</v>
      </c>
      <c r="ER93" s="336"/>
      <c r="ES93" s="347">
        <v>0</v>
      </c>
      <c r="ET93" s="347">
        <v>0</v>
      </c>
      <c r="EU93" s="347">
        <v>0</v>
      </c>
      <c r="EV93" s="49">
        <v>2196.2000000000003</v>
      </c>
      <c r="EW93" s="336"/>
      <c r="EX93" s="347">
        <v>0</v>
      </c>
      <c r="EY93" s="347">
        <v>0</v>
      </c>
      <c r="EZ93" s="347">
        <v>0</v>
      </c>
      <c r="FA93" s="49">
        <v>182.8</v>
      </c>
      <c r="FB93" s="336"/>
      <c r="FC93" s="49">
        <v>0</v>
      </c>
      <c r="FD93" s="347">
        <v>0</v>
      </c>
      <c r="FE93" s="347">
        <v>0</v>
      </c>
      <c r="FF93" s="49">
        <v>549.5</v>
      </c>
      <c r="FG93" s="336"/>
      <c r="FH93" s="49">
        <v>0</v>
      </c>
      <c r="FI93" s="347">
        <v>0</v>
      </c>
      <c r="FJ93" s="347">
        <v>0</v>
      </c>
      <c r="FK93" s="49">
        <v>194.60000000000002</v>
      </c>
      <c r="FL93" s="336"/>
      <c r="FM93" s="347">
        <v>0</v>
      </c>
      <c r="FN93" s="347">
        <v>0</v>
      </c>
      <c r="FO93" s="347">
        <v>0</v>
      </c>
      <c r="FP93" s="49">
        <v>444.5</v>
      </c>
      <c r="FQ93" s="336"/>
      <c r="FR93" s="49">
        <v>0</v>
      </c>
      <c r="FS93" s="49">
        <v>0</v>
      </c>
      <c r="FT93" s="347">
        <v>0</v>
      </c>
      <c r="FU93" s="49">
        <v>60.4</v>
      </c>
      <c r="FV93" s="336"/>
      <c r="FW93" s="347">
        <v>0</v>
      </c>
      <c r="FX93" s="347">
        <v>0</v>
      </c>
      <c r="FY93" s="347">
        <v>0</v>
      </c>
      <c r="FZ93" s="49">
        <v>1236.9000000000001</v>
      </c>
      <c r="GA93" s="336"/>
      <c r="GB93" s="347">
        <v>0</v>
      </c>
      <c r="GC93" s="347">
        <v>0</v>
      </c>
      <c r="GD93" s="347">
        <v>0</v>
      </c>
      <c r="GE93" s="49">
        <v>352</v>
      </c>
      <c r="GF93" s="336"/>
      <c r="GG93" s="49">
        <v>0</v>
      </c>
      <c r="GH93" s="49">
        <v>0</v>
      </c>
      <c r="GI93" s="49">
        <v>0</v>
      </c>
      <c r="GJ93" s="49">
        <v>796.6</v>
      </c>
    </row>
    <row r="94" spans="1:192" ht="18">
      <c r="A94" s="38" t="s">
        <v>3644</v>
      </c>
      <c r="B94" s="45">
        <f t="shared" si="2"/>
        <v>5508.4000000000005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2"/>
      <c r="I94" s="49">
        <v>0</v>
      </c>
      <c r="J94" s="49">
        <v>0</v>
      </c>
      <c r="K94" s="49">
        <v>0</v>
      </c>
      <c r="L94" s="49">
        <v>58.5</v>
      </c>
      <c r="M94" s="392"/>
      <c r="N94" s="49">
        <v>0</v>
      </c>
      <c r="O94" s="49">
        <v>0</v>
      </c>
      <c r="P94" s="49">
        <v>0</v>
      </c>
      <c r="Q94" s="49">
        <v>379.20000000000005</v>
      </c>
      <c r="R94" s="392"/>
      <c r="S94" s="327">
        <v>0</v>
      </c>
      <c r="T94" s="327">
        <v>0</v>
      </c>
      <c r="U94" s="327">
        <v>0</v>
      </c>
      <c r="V94" s="49">
        <v>367</v>
      </c>
      <c r="W94" s="392"/>
      <c r="X94" s="49">
        <v>0</v>
      </c>
      <c r="Y94" s="49">
        <v>0</v>
      </c>
      <c r="Z94" s="49">
        <v>0</v>
      </c>
      <c r="AA94" s="49">
        <v>317.8</v>
      </c>
      <c r="AB94" s="392"/>
      <c r="AC94" s="49">
        <v>0</v>
      </c>
      <c r="AD94" s="49">
        <v>0</v>
      </c>
      <c r="AE94" s="49">
        <v>0</v>
      </c>
      <c r="AF94" s="49">
        <v>329.2</v>
      </c>
      <c r="AG94" s="392"/>
      <c r="AH94" s="49">
        <v>0</v>
      </c>
      <c r="AI94" s="49">
        <v>0</v>
      </c>
      <c r="AJ94" s="49">
        <v>0</v>
      </c>
      <c r="AK94" s="49">
        <v>222.1</v>
      </c>
      <c r="AL94" s="392"/>
      <c r="AM94" s="49">
        <v>0</v>
      </c>
      <c r="AN94" s="49">
        <v>0</v>
      </c>
      <c r="AO94" s="49">
        <v>0</v>
      </c>
      <c r="AP94" s="49">
        <v>560.4</v>
      </c>
      <c r="AQ94" s="392"/>
      <c r="AR94" s="49">
        <v>0</v>
      </c>
      <c r="AS94" s="49">
        <v>0</v>
      </c>
      <c r="AT94" s="49">
        <v>0</v>
      </c>
      <c r="AU94" s="49">
        <v>190</v>
      </c>
      <c r="AV94" s="392"/>
      <c r="AW94" s="49">
        <v>0</v>
      </c>
      <c r="AX94" s="49">
        <v>0</v>
      </c>
      <c r="AY94" s="49">
        <v>0</v>
      </c>
      <c r="AZ94" s="49">
        <v>169.9</v>
      </c>
      <c r="BA94" s="392"/>
      <c r="BB94" s="49">
        <v>0</v>
      </c>
      <c r="BC94" s="49">
        <v>0</v>
      </c>
      <c r="BD94" s="49">
        <v>0</v>
      </c>
      <c r="BE94" s="49">
        <v>559.4</v>
      </c>
      <c r="BF94" s="392"/>
      <c r="BG94" s="49">
        <v>0</v>
      </c>
      <c r="BH94" s="49">
        <v>0</v>
      </c>
      <c r="BI94" s="49">
        <v>0</v>
      </c>
      <c r="BJ94" s="49">
        <v>458.7</v>
      </c>
      <c r="BK94" s="392"/>
      <c r="BL94" s="49">
        <v>0</v>
      </c>
      <c r="BM94" s="49">
        <v>0</v>
      </c>
      <c r="BN94" s="49">
        <v>0</v>
      </c>
      <c r="BO94" s="49">
        <v>419.79999999999995</v>
      </c>
      <c r="BP94" s="392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563">
        <v>205.79999999999998</v>
      </c>
      <c r="BZ94" s="392"/>
      <c r="CA94" s="49">
        <v>0</v>
      </c>
      <c r="CB94" s="49">
        <v>0</v>
      </c>
      <c r="CC94" s="49">
        <v>0</v>
      </c>
      <c r="CD94" s="563">
        <v>551.79999999999995</v>
      </c>
      <c r="CE94" s="336"/>
      <c r="CF94" s="49">
        <v>0</v>
      </c>
      <c r="CG94" s="49">
        <v>0</v>
      </c>
      <c r="CH94" s="49">
        <v>0</v>
      </c>
      <c r="CI94" s="49">
        <v>0</v>
      </c>
      <c r="CJ94" s="336"/>
      <c r="CK94" s="49">
        <v>0</v>
      </c>
      <c r="CL94" s="49">
        <v>0</v>
      </c>
      <c r="CM94" s="49">
        <v>0</v>
      </c>
      <c r="CN94" s="49">
        <v>0</v>
      </c>
      <c r="CO94" s="392"/>
      <c r="CP94" s="49">
        <v>0</v>
      </c>
      <c r="CQ94" s="49">
        <v>0</v>
      </c>
      <c r="CR94" s="49">
        <v>0</v>
      </c>
      <c r="CS94" s="49">
        <v>0</v>
      </c>
      <c r="CT94" s="336"/>
      <c r="CU94" s="49">
        <v>0</v>
      </c>
      <c r="CV94" s="49">
        <v>0</v>
      </c>
      <c r="CW94" s="49">
        <v>0</v>
      </c>
      <c r="CX94" s="49">
        <v>0</v>
      </c>
      <c r="CY94" s="336"/>
      <c r="CZ94" s="49">
        <v>0</v>
      </c>
      <c r="DA94" s="49">
        <v>0</v>
      </c>
      <c r="DB94" s="49">
        <v>0</v>
      </c>
      <c r="DC94" s="49">
        <v>0</v>
      </c>
      <c r="DD94" s="336"/>
      <c r="DE94" s="49">
        <v>0</v>
      </c>
      <c r="DF94" s="49">
        <v>0</v>
      </c>
      <c r="DG94" s="49">
        <v>0</v>
      </c>
      <c r="DH94" s="49">
        <v>0</v>
      </c>
      <c r="DI94" s="336"/>
      <c r="DJ94" s="327">
        <v>0</v>
      </c>
      <c r="DK94" s="327">
        <v>0</v>
      </c>
      <c r="DL94" s="327">
        <v>0</v>
      </c>
      <c r="DM94" s="49">
        <v>0</v>
      </c>
      <c r="DN94" s="336"/>
      <c r="DO94" s="49">
        <v>0</v>
      </c>
      <c r="DP94" s="49">
        <v>0</v>
      </c>
      <c r="DQ94" s="49">
        <v>0</v>
      </c>
      <c r="DR94" s="49">
        <v>0</v>
      </c>
      <c r="DS94" s="336"/>
      <c r="DT94" s="49">
        <v>0</v>
      </c>
      <c r="DU94" s="49">
        <v>0</v>
      </c>
      <c r="DV94" s="49">
        <v>0</v>
      </c>
      <c r="DW94" s="49">
        <v>0</v>
      </c>
      <c r="DX94" s="336"/>
      <c r="DY94" s="347">
        <v>0</v>
      </c>
      <c r="DZ94" s="347">
        <v>0</v>
      </c>
      <c r="EA94" s="347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49">
        <v>0</v>
      </c>
      <c r="EK94" s="347">
        <v>0</v>
      </c>
      <c r="EL94" s="49">
        <v>0</v>
      </c>
      <c r="EM94" s="336"/>
      <c r="EN94" s="49">
        <v>0</v>
      </c>
      <c r="EO94" s="347">
        <v>0</v>
      </c>
      <c r="EP94" s="347">
        <v>0</v>
      </c>
      <c r="EQ94" s="49">
        <v>0</v>
      </c>
      <c r="ER94" s="336"/>
      <c r="ES94" s="347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49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347">
        <v>0</v>
      </c>
      <c r="FN94" s="347">
        <v>0</v>
      </c>
      <c r="FO94" s="347">
        <v>0</v>
      </c>
      <c r="FP94" s="49">
        <v>0</v>
      </c>
      <c r="FQ94" s="336"/>
      <c r="FR94" s="49">
        <v>0</v>
      </c>
      <c r="FS94" s="49">
        <v>0</v>
      </c>
      <c r="FT94" s="347">
        <v>0</v>
      </c>
      <c r="FU94" s="49">
        <v>0</v>
      </c>
      <c r="FV94" s="336"/>
      <c r="FW94" s="347">
        <v>0</v>
      </c>
      <c r="FX94" s="347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49">
        <v>0</v>
      </c>
      <c r="GH94" s="49">
        <v>0</v>
      </c>
      <c r="GI94" s="49">
        <v>0</v>
      </c>
      <c r="GJ94" s="49">
        <v>0</v>
      </c>
    </row>
    <row r="95" spans="1:192" ht="18">
      <c r="A95" s="38" t="s">
        <v>3645</v>
      </c>
      <c r="B95" s="45">
        <f t="shared" si="2"/>
        <v>6198.5500000000011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2"/>
      <c r="I95" s="49">
        <v>0</v>
      </c>
      <c r="J95" s="49">
        <v>0</v>
      </c>
      <c r="K95" s="49">
        <v>0</v>
      </c>
      <c r="L95" s="49">
        <v>579.4</v>
      </c>
      <c r="M95" s="392"/>
      <c r="N95" s="49">
        <v>0</v>
      </c>
      <c r="O95" s="49">
        <v>0</v>
      </c>
      <c r="P95" s="49">
        <v>0</v>
      </c>
      <c r="Q95" s="49">
        <v>510.1</v>
      </c>
      <c r="R95" s="392"/>
      <c r="S95" s="327">
        <v>0</v>
      </c>
      <c r="T95" s="327">
        <v>0</v>
      </c>
      <c r="U95" s="327">
        <v>0</v>
      </c>
      <c r="V95" s="49">
        <v>501.8</v>
      </c>
      <c r="W95" s="392"/>
      <c r="X95" s="49">
        <v>0</v>
      </c>
      <c r="Y95" s="49">
        <v>0</v>
      </c>
      <c r="Z95" s="49">
        <v>0</v>
      </c>
      <c r="AA95" s="49">
        <v>382</v>
      </c>
      <c r="AB95" s="392"/>
      <c r="AC95" s="49">
        <v>0</v>
      </c>
      <c r="AD95" s="49">
        <v>0</v>
      </c>
      <c r="AE95" s="49">
        <v>0</v>
      </c>
      <c r="AF95" s="49">
        <v>358.20000000000005</v>
      </c>
      <c r="AG95" s="392"/>
      <c r="AH95" s="49">
        <v>0</v>
      </c>
      <c r="AI95" s="49">
        <v>0</v>
      </c>
      <c r="AJ95" s="49">
        <v>0</v>
      </c>
      <c r="AK95" s="49">
        <v>290.5</v>
      </c>
      <c r="AL95" s="392"/>
      <c r="AM95" s="49">
        <v>0</v>
      </c>
      <c r="AN95" s="49">
        <v>0</v>
      </c>
      <c r="AO95" s="49">
        <v>0</v>
      </c>
      <c r="AP95" s="49">
        <v>401.6</v>
      </c>
      <c r="AQ95" s="392"/>
      <c r="AR95" s="49">
        <v>0</v>
      </c>
      <c r="AS95" s="49">
        <v>0</v>
      </c>
      <c r="AT95" s="49">
        <v>0</v>
      </c>
      <c r="AU95" s="49">
        <v>92</v>
      </c>
      <c r="AV95" s="392"/>
      <c r="AW95" s="49">
        <v>0</v>
      </c>
      <c r="AX95" s="49">
        <v>0</v>
      </c>
      <c r="AY95" s="49">
        <v>0</v>
      </c>
      <c r="AZ95" s="49">
        <v>611.80000000000007</v>
      </c>
      <c r="BA95" s="392"/>
      <c r="BB95" s="49">
        <v>0</v>
      </c>
      <c r="BC95" s="49">
        <v>0</v>
      </c>
      <c r="BD95" s="49">
        <v>0</v>
      </c>
      <c r="BE95" s="49">
        <v>153.6</v>
      </c>
      <c r="BF95" s="392"/>
      <c r="BG95" s="49">
        <v>0</v>
      </c>
      <c r="BH95" s="49">
        <v>0</v>
      </c>
      <c r="BI95" s="49">
        <v>0</v>
      </c>
      <c r="BJ95" s="49">
        <v>267.5</v>
      </c>
      <c r="BK95" s="392"/>
      <c r="BL95" s="49">
        <v>0</v>
      </c>
      <c r="BM95" s="49">
        <v>0</v>
      </c>
      <c r="BN95" s="49">
        <v>0</v>
      </c>
      <c r="BO95" s="49">
        <v>230.6</v>
      </c>
      <c r="BP95" s="392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563">
        <v>497.1</v>
      </c>
      <c r="BZ95" s="392"/>
      <c r="CA95" s="49">
        <v>0</v>
      </c>
      <c r="CB95" s="49">
        <v>0</v>
      </c>
      <c r="CC95" s="49">
        <v>0</v>
      </c>
      <c r="CD95" s="563">
        <v>376.6</v>
      </c>
      <c r="CE95" s="336"/>
      <c r="CF95" s="49">
        <v>0</v>
      </c>
      <c r="CG95" s="49">
        <v>0</v>
      </c>
      <c r="CH95" s="49">
        <v>0</v>
      </c>
      <c r="CI95" s="49">
        <v>0</v>
      </c>
      <c r="CJ95" s="336"/>
      <c r="CK95" s="49">
        <v>0</v>
      </c>
      <c r="CL95" s="49">
        <v>0</v>
      </c>
      <c r="CM95" s="49">
        <v>0</v>
      </c>
      <c r="CN95" s="49">
        <v>0</v>
      </c>
      <c r="CO95" s="392"/>
      <c r="CP95" s="49">
        <v>0</v>
      </c>
      <c r="CQ95" s="49">
        <v>0</v>
      </c>
      <c r="CR95" s="49">
        <v>0</v>
      </c>
      <c r="CS95" s="49">
        <v>0</v>
      </c>
      <c r="CT95" s="336"/>
      <c r="CU95" s="49">
        <v>0</v>
      </c>
      <c r="CV95" s="49">
        <v>0</v>
      </c>
      <c r="CW95" s="49">
        <v>0</v>
      </c>
      <c r="CX95" s="49">
        <v>0</v>
      </c>
      <c r="CY95" s="336"/>
      <c r="CZ95" s="49">
        <v>0</v>
      </c>
      <c r="DA95" s="49">
        <v>0</v>
      </c>
      <c r="DB95" s="49">
        <v>0</v>
      </c>
      <c r="DC95" s="49">
        <v>0</v>
      </c>
      <c r="DD95" s="336"/>
      <c r="DE95" s="49">
        <v>0</v>
      </c>
      <c r="DF95" s="49">
        <v>0</v>
      </c>
      <c r="DG95" s="49">
        <v>0</v>
      </c>
      <c r="DH95" s="49">
        <v>0</v>
      </c>
      <c r="DI95" s="336"/>
      <c r="DJ95" s="327">
        <v>0</v>
      </c>
      <c r="DK95" s="327">
        <v>0</v>
      </c>
      <c r="DL95" s="327">
        <v>0</v>
      </c>
      <c r="DM95" s="49">
        <v>0</v>
      </c>
      <c r="DN95" s="336"/>
      <c r="DO95" s="49">
        <v>0</v>
      </c>
      <c r="DP95" s="49">
        <v>0</v>
      </c>
      <c r="DQ95" s="49">
        <v>0</v>
      </c>
      <c r="DR95" s="49">
        <v>0</v>
      </c>
      <c r="DS95" s="336"/>
      <c r="DT95" s="49">
        <v>0</v>
      </c>
      <c r="DU95" s="49">
        <v>0</v>
      </c>
      <c r="DV95" s="49">
        <v>0</v>
      </c>
      <c r="DW95" s="49">
        <v>0</v>
      </c>
      <c r="DX95" s="336"/>
      <c r="DY95" s="347">
        <v>0</v>
      </c>
      <c r="DZ95" s="347">
        <v>0</v>
      </c>
      <c r="EA95" s="347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49">
        <v>0</v>
      </c>
      <c r="EK95" s="347">
        <v>0</v>
      </c>
      <c r="EL95" s="49">
        <v>0</v>
      </c>
      <c r="EM95" s="336"/>
      <c r="EN95" s="49">
        <v>0</v>
      </c>
      <c r="EO95" s="347">
        <v>0</v>
      </c>
      <c r="EP95" s="347">
        <v>0</v>
      </c>
      <c r="EQ95" s="49">
        <v>0</v>
      </c>
      <c r="ER95" s="336"/>
      <c r="ES95" s="347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49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347">
        <v>0</v>
      </c>
      <c r="FN95" s="347">
        <v>0</v>
      </c>
      <c r="FO95" s="347">
        <v>0</v>
      </c>
      <c r="FP95" s="49">
        <v>0</v>
      </c>
      <c r="FQ95" s="336"/>
      <c r="FR95" s="49">
        <v>0</v>
      </c>
      <c r="FS95" s="49">
        <v>0</v>
      </c>
      <c r="FT95" s="347">
        <v>0</v>
      </c>
      <c r="FU95" s="49">
        <v>0</v>
      </c>
      <c r="FV95" s="336"/>
      <c r="FW95" s="347">
        <v>0</v>
      </c>
      <c r="FX95" s="347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49">
        <v>0</v>
      </c>
      <c r="GH95" s="49">
        <v>0</v>
      </c>
      <c r="GI95" s="49">
        <v>0</v>
      </c>
      <c r="GJ95" s="49">
        <v>0</v>
      </c>
    </row>
    <row r="96" spans="1:192" ht="18">
      <c r="A96" s="39" t="s">
        <v>154</v>
      </c>
      <c r="B96" s="45">
        <f t="shared" si="2"/>
        <v>66021.637499999939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2"/>
      <c r="I96" s="49">
        <v>0</v>
      </c>
      <c r="J96" s="49">
        <v>112.75000000000017</v>
      </c>
      <c r="K96" s="49">
        <v>38.025000000000034</v>
      </c>
      <c r="L96" s="49">
        <v>344.1</v>
      </c>
      <c r="M96" s="392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2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2"/>
      <c r="X96" s="49">
        <v>76.125</v>
      </c>
      <c r="Y96" s="49">
        <v>204.25</v>
      </c>
      <c r="Z96" s="49">
        <v>304.95000000000005</v>
      </c>
      <c r="AA96" s="49">
        <v>375.4</v>
      </c>
      <c r="AB96" s="392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2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2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2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2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2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2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2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2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563">
        <v>292.5</v>
      </c>
      <c r="BZ96" s="392"/>
      <c r="CA96" s="49">
        <v>34.124999999999773</v>
      </c>
      <c r="CB96" s="49">
        <v>123.00000000000091</v>
      </c>
      <c r="CC96" s="49">
        <v>223.35000000000002</v>
      </c>
      <c r="CD96" s="563">
        <v>379.6</v>
      </c>
      <c r="CE96" s="336"/>
      <c r="CF96" s="49">
        <v>142.52500000000009</v>
      </c>
      <c r="CG96" s="49">
        <v>117.84999999999945</v>
      </c>
      <c r="CH96" s="49">
        <v>337.42499999999973</v>
      </c>
      <c r="CI96" s="49">
        <v>319.39999999999998</v>
      </c>
      <c r="CJ96" s="336"/>
      <c r="CK96" s="49">
        <v>149.37500000000091</v>
      </c>
      <c r="CL96" s="49">
        <v>85.349999999999454</v>
      </c>
      <c r="CM96" s="49">
        <v>202.72500000000002</v>
      </c>
      <c r="CN96" s="49">
        <v>264</v>
      </c>
      <c r="CO96" s="392"/>
      <c r="CP96" s="49">
        <v>166.50000000000091</v>
      </c>
      <c r="CQ96" s="49">
        <v>194.50000000000045</v>
      </c>
      <c r="CR96" s="49">
        <v>303</v>
      </c>
      <c r="CS96" s="49">
        <v>448.5</v>
      </c>
      <c r="CT96" s="336"/>
      <c r="CU96" s="49">
        <v>123.82499999999982</v>
      </c>
      <c r="CV96" s="49">
        <v>228.95000000000164</v>
      </c>
      <c r="CW96" s="49">
        <v>384.07499999999891</v>
      </c>
      <c r="CX96" s="49">
        <v>878.89999999999986</v>
      </c>
      <c r="CY96" s="336"/>
      <c r="CZ96" s="49">
        <v>28.125</v>
      </c>
      <c r="DA96" s="49">
        <v>106.85000000000127</v>
      </c>
      <c r="DB96" s="49">
        <v>0</v>
      </c>
      <c r="DC96" s="49">
        <v>28.799999999999997</v>
      </c>
      <c r="DD96" s="336"/>
      <c r="DE96" s="49">
        <v>801.53749999999854</v>
      </c>
      <c r="DF96" s="49">
        <v>1035.25</v>
      </c>
      <c r="DG96" s="49">
        <v>2578.200000000003</v>
      </c>
      <c r="DH96" s="49">
        <v>3970.0000000000005</v>
      </c>
      <c r="DI96" s="336"/>
      <c r="DJ96" s="327">
        <v>131.92499999999882</v>
      </c>
      <c r="DK96" s="327">
        <v>369.80000000000109</v>
      </c>
      <c r="DL96" s="327">
        <v>525.30000000000246</v>
      </c>
      <c r="DM96" s="49">
        <v>688.70000000000016</v>
      </c>
      <c r="DN96" s="336"/>
      <c r="DO96" s="49">
        <v>151.07499999999891</v>
      </c>
      <c r="DP96" s="49">
        <v>384.95000000000073</v>
      </c>
      <c r="DQ96" s="49">
        <v>695.92499999999973</v>
      </c>
      <c r="DR96" s="49">
        <v>672.49999999999989</v>
      </c>
      <c r="DS96" s="336"/>
      <c r="DT96" s="49">
        <v>962.52499999998281</v>
      </c>
      <c r="DU96" s="49">
        <v>1945.449999999988</v>
      </c>
      <c r="DV96" s="49">
        <v>2765.2875000000022</v>
      </c>
      <c r="DW96" s="49">
        <v>4615</v>
      </c>
      <c r="DX96" s="336"/>
      <c r="DY96" s="347">
        <v>50.324999999998909</v>
      </c>
      <c r="DZ96" s="347">
        <v>188</v>
      </c>
      <c r="EA96" s="347">
        <v>174.82500000000709</v>
      </c>
      <c r="EB96" s="49">
        <v>3.6</v>
      </c>
      <c r="EC96" s="336"/>
      <c r="ED96" s="347">
        <v>37.600000000000364</v>
      </c>
      <c r="EE96" s="347">
        <v>204.95000000000073</v>
      </c>
      <c r="EF96" s="347">
        <v>527.47500000000491</v>
      </c>
      <c r="EG96" s="49">
        <v>500.6</v>
      </c>
      <c r="EH96" s="336"/>
      <c r="EI96" s="347">
        <v>61.125000000000909</v>
      </c>
      <c r="EJ96" s="49">
        <v>0</v>
      </c>
      <c r="EK96" s="347">
        <v>226.80000000000109</v>
      </c>
      <c r="EL96" s="49">
        <v>590.79999999999995</v>
      </c>
      <c r="EM96" s="336"/>
      <c r="EN96" s="49">
        <v>0</v>
      </c>
      <c r="EO96" s="347">
        <v>137.95000000000073</v>
      </c>
      <c r="EP96" s="347">
        <v>0</v>
      </c>
      <c r="EQ96" s="49">
        <v>375.70000000000005</v>
      </c>
      <c r="ER96" s="336"/>
      <c r="ES96" s="347">
        <v>771.17499999998108</v>
      </c>
      <c r="ET96" s="347">
        <v>2451.5999999999995</v>
      </c>
      <c r="EU96" s="347">
        <v>3378.3000000000038</v>
      </c>
      <c r="EV96" s="49">
        <v>3228.8999999999996</v>
      </c>
      <c r="EW96" s="336"/>
      <c r="EX96" s="347">
        <v>37.5</v>
      </c>
      <c r="EY96" s="347">
        <v>114.35000000000218</v>
      </c>
      <c r="EZ96" s="347">
        <v>118.12500000000546</v>
      </c>
      <c r="FA96" s="49">
        <v>180.7</v>
      </c>
      <c r="FB96" s="336"/>
      <c r="FC96" s="49">
        <v>0</v>
      </c>
      <c r="FD96" s="347">
        <v>213.30000000000291</v>
      </c>
      <c r="FE96" s="347">
        <v>128.55000000000001</v>
      </c>
      <c r="FF96" s="49">
        <v>404.6</v>
      </c>
      <c r="FG96" s="336"/>
      <c r="FH96" s="49">
        <v>0</v>
      </c>
      <c r="FI96" s="347">
        <v>261.80000000000291</v>
      </c>
      <c r="FJ96" s="347">
        <v>175.76250000000164</v>
      </c>
      <c r="FK96" s="49">
        <v>201.8</v>
      </c>
      <c r="FL96" s="336"/>
      <c r="FM96" s="347">
        <v>143.10000000000036</v>
      </c>
      <c r="FN96" s="347">
        <v>187.00000000000364</v>
      </c>
      <c r="FO96" s="347">
        <v>340.5</v>
      </c>
      <c r="FP96" s="49">
        <v>542.1</v>
      </c>
      <c r="FQ96" s="336"/>
      <c r="FR96" s="49">
        <v>0</v>
      </c>
      <c r="FS96" s="49">
        <v>0</v>
      </c>
      <c r="FT96" s="347">
        <v>266.25</v>
      </c>
      <c r="FU96" s="49">
        <v>209.60000000000002</v>
      </c>
      <c r="FV96" s="336"/>
      <c r="FW96" s="347">
        <v>258.95000000000073</v>
      </c>
      <c r="FX96" s="347">
        <v>639.65000000000873</v>
      </c>
      <c r="FY96" s="347">
        <v>800.17499999994652</v>
      </c>
      <c r="FZ96" s="49">
        <v>1279.0999999999999</v>
      </c>
      <c r="GA96" s="336"/>
      <c r="GB96" s="347">
        <v>82.75</v>
      </c>
      <c r="GC96" s="347">
        <v>153.25</v>
      </c>
      <c r="GD96" s="347">
        <v>367.125</v>
      </c>
      <c r="GE96" s="49">
        <v>382</v>
      </c>
      <c r="GF96" s="336"/>
      <c r="GG96" s="49">
        <v>348.47499999999673</v>
      </c>
      <c r="GH96" s="49">
        <v>0</v>
      </c>
      <c r="GI96" s="49">
        <v>0</v>
      </c>
      <c r="GJ96" s="49">
        <v>1333.8</v>
      </c>
    </row>
    <row r="97" spans="1:192" ht="18">
      <c r="A97" s="39" t="s">
        <v>2210</v>
      </c>
      <c r="B97" s="45">
        <f t="shared" si="2"/>
        <v>44258.475000000006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2"/>
      <c r="I97" s="49">
        <v>0</v>
      </c>
      <c r="J97" s="49">
        <v>38.499999999999886</v>
      </c>
      <c r="K97" s="49">
        <v>68.174999999999983</v>
      </c>
      <c r="L97" s="49">
        <v>138</v>
      </c>
      <c r="M97" s="392"/>
      <c r="N97" s="49">
        <v>0</v>
      </c>
      <c r="O97" s="49">
        <v>244.40000000000032</v>
      </c>
      <c r="P97" s="49">
        <v>160.27500000000001</v>
      </c>
      <c r="Q97" s="49">
        <v>694.9</v>
      </c>
      <c r="R97" s="392"/>
      <c r="S97" s="327">
        <v>0</v>
      </c>
      <c r="T97" s="327">
        <v>211.65000000000009</v>
      </c>
      <c r="U97" s="327">
        <v>292.79999999999995</v>
      </c>
      <c r="V97" s="49">
        <v>246.6</v>
      </c>
      <c r="W97" s="392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2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2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2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2"/>
      <c r="AR97" s="49">
        <v>0</v>
      </c>
      <c r="AS97" s="49">
        <v>178.05</v>
      </c>
      <c r="AT97" s="49">
        <v>212.39999999999998</v>
      </c>
      <c r="AU97" s="49">
        <v>162.5</v>
      </c>
      <c r="AV97" s="392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2"/>
      <c r="BB97" s="49">
        <v>0</v>
      </c>
      <c r="BC97" s="49">
        <v>275.60000000000002</v>
      </c>
      <c r="BD97" s="49">
        <v>246.90000000000003</v>
      </c>
      <c r="BE97" s="49">
        <v>383</v>
      </c>
      <c r="BF97" s="392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2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2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563">
        <v>424</v>
      </c>
      <c r="BZ97" s="392"/>
      <c r="CA97" s="49">
        <v>0</v>
      </c>
      <c r="CB97" s="49">
        <v>309.19999999999891</v>
      </c>
      <c r="CC97" s="49">
        <v>276.07500000000005</v>
      </c>
      <c r="CD97" s="563">
        <v>618.80000000000007</v>
      </c>
      <c r="CE97" s="336"/>
      <c r="CF97" s="49">
        <v>0</v>
      </c>
      <c r="CG97" s="49">
        <v>0</v>
      </c>
      <c r="CH97" s="49">
        <v>255.30000000000109</v>
      </c>
      <c r="CI97" s="49">
        <v>105.50000000000001</v>
      </c>
      <c r="CJ97" s="336"/>
      <c r="CK97" s="49">
        <v>0</v>
      </c>
      <c r="CL97" s="49">
        <v>0</v>
      </c>
      <c r="CM97" s="49">
        <v>250.27499999999998</v>
      </c>
      <c r="CN97" s="49">
        <v>240.9</v>
      </c>
      <c r="CO97" s="392"/>
      <c r="CP97" s="49">
        <v>0</v>
      </c>
      <c r="CQ97" s="49">
        <v>0</v>
      </c>
      <c r="CR97" s="49">
        <v>398.40000000000327</v>
      </c>
      <c r="CS97" s="49">
        <v>344.2</v>
      </c>
      <c r="CT97" s="336"/>
      <c r="CU97" s="49">
        <v>0</v>
      </c>
      <c r="CV97" s="49">
        <v>0</v>
      </c>
      <c r="CW97" s="49">
        <v>172.12500000000273</v>
      </c>
      <c r="CX97" s="49">
        <v>694.3</v>
      </c>
      <c r="CY97" s="336"/>
      <c r="CZ97" s="49">
        <v>0</v>
      </c>
      <c r="DA97" s="49">
        <v>0</v>
      </c>
      <c r="DB97" s="49">
        <v>164.25</v>
      </c>
      <c r="DC97" s="49">
        <v>42.5</v>
      </c>
      <c r="DD97" s="336"/>
      <c r="DE97" s="49">
        <v>0</v>
      </c>
      <c r="DF97" s="49">
        <v>0</v>
      </c>
      <c r="DG97" s="49">
        <v>929.84999999999945</v>
      </c>
      <c r="DH97" s="49">
        <v>2876.7499999999991</v>
      </c>
      <c r="DI97" s="336"/>
      <c r="DJ97" s="327">
        <v>0</v>
      </c>
      <c r="DK97" s="327">
        <v>0</v>
      </c>
      <c r="DL97" s="327">
        <v>560.40000000000055</v>
      </c>
      <c r="DM97" s="49">
        <v>483.2</v>
      </c>
      <c r="DN97" s="336"/>
      <c r="DO97" s="49">
        <v>0</v>
      </c>
      <c r="DP97" s="49">
        <v>0</v>
      </c>
      <c r="DQ97" s="49">
        <v>524.47500000000082</v>
      </c>
      <c r="DR97" s="49">
        <v>288.7</v>
      </c>
      <c r="DS97" s="336"/>
      <c r="DT97" s="49">
        <v>0</v>
      </c>
      <c r="DU97" s="49">
        <v>0</v>
      </c>
      <c r="DV97" s="49">
        <v>3184.9125000000063</v>
      </c>
      <c r="DW97" s="49">
        <v>4676.1999999999989</v>
      </c>
      <c r="DX97" s="336"/>
      <c r="DY97" s="347">
        <v>0</v>
      </c>
      <c r="DZ97" s="347">
        <v>0</v>
      </c>
      <c r="EA97" s="347">
        <v>164.85000000000764</v>
      </c>
      <c r="EB97" s="49">
        <v>133</v>
      </c>
      <c r="EC97" s="336"/>
      <c r="ED97" s="347">
        <v>0</v>
      </c>
      <c r="EE97" s="347">
        <v>0</v>
      </c>
      <c r="EF97" s="347">
        <v>165.30000000000655</v>
      </c>
      <c r="EG97" s="49">
        <v>583.15</v>
      </c>
      <c r="EH97" s="336"/>
      <c r="EI97" s="347">
        <v>0</v>
      </c>
      <c r="EJ97" s="49">
        <v>0</v>
      </c>
      <c r="EK97" s="347">
        <v>394.42500000000655</v>
      </c>
      <c r="EL97" s="49">
        <v>558.04999999999995</v>
      </c>
      <c r="EM97" s="336"/>
      <c r="EN97" s="49">
        <v>0</v>
      </c>
      <c r="EO97" s="347">
        <v>0</v>
      </c>
      <c r="EP97" s="347">
        <v>288.52500000000055</v>
      </c>
      <c r="EQ97" s="49">
        <v>367.5</v>
      </c>
      <c r="ER97" s="336"/>
      <c r="ES97" s="347">
        <v>0</v>
      </c>
      <c r="ET97" s="347">
        <v>0</v>
      </c>
      <c r="EU97" s="347">
        <v>1975.3500000000049</v>
      </c>
      <c r="EV97" s="49">
        <v>1603.4999999999998</v>
      </c>
      <c r="EW97" s="336"/>
      <c r="EX97" s="347">
        <v>0</v>
      </c>
      <c r="EY97" s="347">
        <v>0</v>
      </c>
      <c r="EZ97" s="347">
        <v>93.67500000000382</v>
      </c>
      <c r="FA97" s="49">
        <v>409.65000000000003</v>
      </c>
      <c r="FB97" s="336"/>
      <c r="FC97" s="49">
        <v>0</v>
      </c>
      <c r="FD97" s="347">
        <v>0</v>
      </c>
      <c r="FE97" s="347">
        <v>206.54999999999998</v>
      </c>
      <c r="FF97" s="49">
        <v>239.39999999999998</v>
      </c>
      <c r="FG97" s="336"/>
      <c r="FH97" s="49">
        <v>0</v>
      </c>
      <c r="FI97" s="347">
        <v>0</v>
      </c>
      <c r="FJ97" s="347">
        <v>123.93750000000546</v>
      </c>
      <c r="FK97" s="49">
        <v>366.45</v>
      </c>
      <c r="FL97" s="336"/>
      <c r="FM97" s="347">
        <v>0</v>
      </c>
      <c r="FN97" s="347">
        <v>0</v>
      </c>
      <c r="FO97" s="347">
        <v>220.27499999999998</v>
      </c>
      <c r="FP97" s="49">
        <v>394.40000000000003</v>
      </c>
      <c r="FQ97" s="336"/>
      <c r="FR97" s="49">
        <v>0</v>
      </c>
      <c r="FS97" s="49">
        <v>0</v>
      </c>
      <c r="FT97" s="347">
        <v>135.75000000000546</v>
      </c>
      <c r="FU97" s="49">
        <v>29.4</v>
      </c>
      <c r="FV97" s="336"/>
      <c r="FW97" s="347">
        <v>0</v>
      </c>
      <c r="FX97" s="347">
        <v>0</v>
      </c>
      <c r="FY97" s="347">
        <v>873.22499999994864</v>
      </c>
      <c r="FZ97" s="49">
        <v>1070.2</v>
      </c>
      <c r="GA97" s="336"/>
      <c r="GB97" s="347">
        <v>0</v>
      </c>
      <c r="GC97" s="347">
        <v>0</v>
      </c>
      <c r="GD97" s="347">
        <v>245.25</v>
      </c>
      <c r="GE97" s="49">
        <v>227.5</v>
      </c>
      <c r="GF97" s="336"/>
      <c r="GG97" s="49">
        <v>0</v>
      </c>
      <c r="GH97" s="49">
        <v>0</v>
      </c>
      <c r="GI97" s="49">
        <v>0</v>
      </c>
      <c r="GJ97" s="49">
        <v>1282.5</v>
      </c>
    </row>
    <row r="98" spans="1:192" ht="18">
      <c r="A98" s="40" t="s">
        <v>669</v>
      </c>
      <c r="B98" s="45">
        <f t="shared" si="2"/>
        <v>54321.712500000009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2"/>
      <c r="I98" s="49">
        <v>0</v>
      </c>
      <c r="J98" s="49">
        <v>147.90000000000009</v>
      </c>
      <c r="K98" s="49">
        <v>20.250000000000043</v>
      </c>
      <c r="L98" s="49">
        <v>154</v>
      </c>
      <c r="M98" s="392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2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2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2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2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2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2"/>
      <c r="AR98" s="49">
        <v>0</v>
      </c>
      <c r="AS98" s="49">
        <v>63.75</v>
      </c>
      <c r="AT98" s="49">
        <v>18.899999999999999</v>
      </c>
      <c r="AU98" s="49">
        <v>161.6</v>
      </c>
      <c r="AV98" s="392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2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2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2"/>
      <c r="BL98" s="49">
        <v>11.375000000000227</v>
      </c>
      <c r="BM98" s="49">
        <v>21</v>
      </c>
      <c r="BN98" s="49">
        <v>181.875</v>
      </c>
      <c r="BO98" s="49">
        <v>287.8</v>
      </c>
      <c r="BP98" s="392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563">
        <v>578.40000000000009</v>
      </c>
      <c r="BZ98" s="392"/>
      <c r="CA98" s="49">
        <v>35.350000000000136</v>
      </c>
      <c r="CB98" s="49">
        <v>69.900000000000091</v>
      </c>
      <c r="CC98" s="49">
        <v>212.02499999999998</v>
      </c>
      <c r="CD98" s="563">
        <v>356</v>
      </c>
      <c r="CE98" s="336"/>
      <c r="CF98" s="49">
        <v>131.67500000000018</v>
      </c>
      <c r="CG98" s="49">
        <v>0</v>
      </c>
      <c r="CH98" s="49">
        <v>280.49999999999932</v>
      </c>
      <c r="CI98" s="49">
        <v>287.60000000000002</v>
      </c>
      <c r="CJ98" s="336"/>
      <c r="CK98" s="49">
        <v>133.42500000000018</v>
      </c>
      <c r="CL98" s="49">
        <v>197.99999999999955</v>
      </c>
      <c r="CM98" s="49">
        <v>337.04999999999995</v>
      </c>
      <c r="CN98" s="49">
        <v>219.4</v>
      </c>
      <c r="CO98" s="392"/>
      <c r="CP98" s="49">
        <v>126.67500000000018</v>
      </c>
      <c r="CQ98" s="49">
        <v>311.5</v>
      </c>
      <c r="CR98" s="49">
        <v>383.92499999999973</v>
      </c>
      <c r="CS98" s="49">
        <v>563.4</v>
      </c>
      <c r="CT98" s="336"/>
      <c r="CU98" s="49">
        <v>84.4375</v>
      </c>
      <c r="CV98" s="49">
        <v>379.85000000000036</v>
      </c>
      <c r="CW98" s="49">
        <v>292.87500000000136</v>
      </c>
      <c r="CX98" s="49">
        <v>413</v>
      </c>
      <c r="CY98" s="336"/>
      <c r="CZ98" s="49">
        <v>71.350000000002183</v>
      </c>
      <c r="DA98" s="49">
        <v>59.999999999999091</v>
      </c>
      <c r="DB98" s="49">
        <v>73.125</v>
      </c>
      <c r="DC98" s="49">
        <v>0</v>
      </c>
      <c r="DD98" s="336"/>
      <c r="DE98" s="49">
        <v>712.75</v>
      </c>
      <c r="DF98" s="49">
        <v>874.05</v>
      </c>
      <c r="DG98" s="49">
        <v>890.55000000000382</v>
      </c>
      <c r="DH98" s="49">
        <v>2571.5</v>
      </c>
      <c r="DI98" s="336"/>
      <c r="DJ98" s="327">
        <v>71.475000000000819</v>
      </c>
      <c r="DK98" s="327">
        <v>497.44999999999982</v>
      </c>
      <c r="DL98" s="327">
        <v>359.70000000000437</v>
      </c>
      <c r="DM98" s="49">
        <v>768.2</v>
      </c>
      <c r="DN98" s="336"/>
      <c r="DO98" s="49">
        <v>180.07500000000073</v>
      </c>
      <c r="DP98" s="49">
        <v>271.75</v>
      </c>
      <c r="DQ98" s="49">
        <v>930.22499999999945</v>
      </c>
      <c r="DR98" s="49">
        <v>833.59999999999991</v>
      </c>
      <c r="DS98" s="336"/>
      <c r="DT98" s="49">
        <v>819.55000000002474</v>
      </c>
      <c r="DU98" s="49">
        <v>1495.3000000000075</v>
      </c>
      <c r="DV98" s="49">
        <v>2633.2125000000019</v>
      </c>
      <c r="DW98" s="49">
        <v>4190.8</v>
      </c>
      <c r="DX98" s="336"/>
      <c r="DY98" s="347">
        <v>24.875000000000909</v>
      </c>
      <c r="DZ98" s="347">
        <v>148.30000000000109</v>
      </c>
      <c r="EA98" s="347">
        <v>268.12500000000136</v>
      </c>
      <c r="EB98" s="49">
        <v>144.80000000000001</v>
      </c>
      <c r="EC98" s="336"/>
      <c r="ED98" s="347">
        <v>24</v>
      </c>
      <c r="EE98" s="347">
        <v>151.95000000000073</v>
      </c>
      <c r="EF98" s="347">
        <v>85.199999999998909</v>
      </c>
      <c r="EG98" s="49">
        <v>176.10000000000002</v>
      </c>
      <c r="EH98" s="336"/>
      <c r="EI98" s="347">
        <v>62.075000000001637</v>
      </c>
      <c r="EJ98" s="49">
        <v>0</v>
      </c>
      <c r="EK98" s="347">
        <v>151.275000000006</v>
      </c>
      <c r="EL98" s="49">
        <v>201.5</v>
      </c>
      <c r="EM98" s="336"/>
      <c r="EN98" s="49">
        <v>0</v>
      </c>
      <c r="EO98" s="347">
        <v>133.45000000000255</v>
      </c>
      <c r="EP98" s="347">
        <v>39.900000000006003</v>
      </c>
      <c r="EQ98" s="49">
        <v>234.1</v>
      </c>
      <c r="ER98" s="336"/>
      <c r="ES98" s="347">
        <v>772.52499999999418</v>
      </c>
      <c r="ET98" s="347">
        <v>2188.5249999999996</v>
      </c>
      <c r="EU98" s="347">
        <v>2327.6249999999945</v>
      </c>
      <c r="EV98" s="49">
        <v>3192.4999999999995</v>
      </c>
      <c r="EW98" s="336"/>
      <c r="EX98" s="347">
        <v>52.875000000001819</v>
      </c>
      <c r="EY98" s="347">
        <v>84.000000000001819</v>
      </c>
      <c r="EZ98" s="347">
        <v>63.075000000004366</v>
      </c>
      <c r="FA98" s="49">
        <v>10.799999999999999</v>
      </c>
      <c r="FB98" s="336"/>
      <c r="FC98" s="49">
        <v>0</v>
      </c>
      <c r="FD98" s="347">
        <v>122.80000000000109</v>
      </c>
      <c r="FE98" s="347">
        <v>162.60000000000002</v>
      </c>
      <c r="FF98" s="49">
        <v>377.1</v>
      </c>
      <c r="FG98" s="336"/>
      <c r="FH98" s="49">
        <v>0</v>
      </c>
      <c r="FI98" s="347">
        <v>235.25000000000364</v>
      </c>
      <c r="FJ98" s="347">
        <v>278.58750000000327</v>
      </c>
      <c r="FK98" s="49">
        <v>595.59999999999991</v>
      </c>
      <c r="FL98" s="336"/>
      <c r="FM98" s="347">
        <v>143.15000000000055</v>
      </c>
      <c r="FN98" s="347">
        <v>237.20000000000255</v>
      </c>
      <c r="FO98" s="347">
        <v>400.65000000000003</v>
      </c>
      <c r="FP98" s="49">
        <v>467</v>
      </c>
      <c r="FQ98" s="336"/>
      <c r="FR98" s="49">
        <v>0</v>
      </c>
      <c r="FS98" s="49">
        <v>0</v>
      </c>
      <c r="FT98" s="347">
        <v>106.12500000000273</v>
      </c>
      <c r="FU98" s="49">
        <v>23.1</v>
      </c>
      <c r="FV98" s="336"/>
      <c r="FW98" s="347">
        <v>238.99999999999818</v>
      </c>
      <c r="FX98" s="347">
        <v>461.90000000000146</v>
      </c>
      <c r="FY98" s="347">
        <v>529.72499999993829</v>
      </c>
      <c r="FZ98" s="49">
        <v>1224.4000000000001</v>
      </c>
      <c r="GA98" s="336"/>
      <c r="GB98" s="347">
        <v>66.249999999998181</v>
      </c>
      <c r="GC98" s="347">
        <v>118</v>
      </c>
      <c r="GD98" s="347">
        <v>286.125</v>
      </c>
      <c r="GE98" s="49">
        <v>294.5</v>
      </c>
      <c r="GF98" s="336"/>
      <c r="GG98" s="49">
        <v>357.47500000000218</v>
      </c>
      <c r="GH98" s="49">
        <v>0</v>
      </c>
      <c r="GI98" s="49">
        <v>0</v>
      </c>
      <c r="GJ98" s="49">
        <v>1090.7</v>
      </c>
    </row>
    <row r="99" spans="1:192" ht="18">
      <c r="A99" s="39" t="s">
        <v>2724</v>
      </c>
      <c r="B99" s="45">
        <f t="shared" si="2"/>
        <v>32779.799999999996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2"/>
      <c r="I99" s="49">
        <v>0</v>
      </c>
      <c r="J99" s="49">
        <v>0</v>
      </c>
      <c r="K99" s="49">
        <v>28.649999999999991</v>
      </c>
      <c r="L99" s="49">
        <v>455.55</v>
      </c>
      <c r="M99" s="392"/>
      <c r="N99" s="49">
        <v>0</v>
      </c>
      <c r="O99" s="49">
        <v>0</v>
      </c>
      <c r="P99" s="49">
        <v>226.04999999999998</v>
      </c>
      <c r="Q99" s="49">
        <v>425.70000000000005</v>
      </c>
      <c r="R99" s="392"/>
      <c r="S99" s="327">
        <v>0</v>
      </c>
      <c r="T99" s="327">
        <v>0</v>
      </c>
      <c r="U99" s="327">
        <v>101.25</v>
      </c>
      <c r="V99" s="49">
        <v>367.5</v>
      </c>
      <c r="W99" s="392"/>
      <c r="X99" s="49">
        <v>0</v>
      </c>
      <c r="Y99" s="49">
        <v>0</v>
      </c>
      <c r="Z99" s="49">
        <v>269.25</v>
      </c>
      <c r="AA99" s="49">
        <v>315</v>
      </c>
      <c r="AB99" s="392"/>
      <c r="AC99" s="49">
        <v>0</v>
      </c>
      <c r="AD99" s="49">
        <v>0</v>
      </c>
      <c r="AE99" s="49">
        <v>437.85</v>
      </c>
      <c r="AF99" s="49">
        <v>330.79999999999995</v>
      </c>
      <c r="AG99" s="392"/>
      <c r="AH99" s="49">
        <v>0</v>
      </c>
      <c r="AI99" s="49">
        <v>0</v>
      </c>
      <c r="AJ99" s="49">
        <v>529.04999999999995</v>
      </c>
      <c r="AK99" s="49">
        <v>1202.2999999999997</v>
      </c>
      <c r="AL99" s="392"/>
      <c r="AM99" s="49">
        <v>0</v>
      </c>
      <c r="AN99" s="49">
        <v>0</v>
      </c>
      <c r="AO99" s="49">
        <v>341.17499999999995</v>
      </c>
      <c r="AP99" s="49">
        <v>496.5</v>
      </c>
      <c r="AQ99" s="392"/>
      <c r="AR99" s="49">
        <v>0</v>
      </c>
      <c r="AS99" s="49">
        <v>0</v>
      </c>
      <c r="AT99" s="49">
        <v>120.375</v>
      </c>
      <c r="AU99" s="49">
        <v>162</v>
      </c>
      <c r="AV99" s="392"/>
      <c r="AW99" s="49">
        <v>0</v>
      </c>
      <c r="AX99" s="49">
        <v>0</v>
      </c>
      <c r="AY99" s="49">
        <v>556.20000000000005</v>
      </c>
      <c r="AZ99" s="49">
        <v>932.10000000000014</v>
      </c>
      <c r="BA99" s="392"/>
      <c r="BB99" s="49">
        <v>0</v>
      </c>
      <c r="BC99" s="49">
        <v>0</v>
      </c>
      <c r="BD99" s="49">
        <v>158.47499999999999</v>
      </c>
      <c r="BE99" s="49">
        <v>308.7</v>
      </c>
      <c r="BF99" s="392"/>
      <c r="BG99" s="49">
        <v>0</v>
      </c>
      <c r="BH99" s="49">
        <v>0</v>
      </c>
      <c r="BI99" s="49">
        <v>226.875</v>
      </c>
      <c r="BJ99" s="49">
        <v>102</v>
      </c>
      <c r="BK99" s="392"/>
      <c r="BL99" s="49">
        <v>0</v>
      </c>
      <c r="BM99" s="49">
        <v>0</v>
      </c>
      <c r="BN99" s="49">
        <v>55.275000000000006</v>
      </c>
      <c r="BO99" s="49">
        <v>278.2</v>
      </c>
      <c r="BP99" s="392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563">
        <v>364</v>
      </c>
      <c r="BZ99" s="392"/>
      <c r="CA99" s="49">
        <v>0</v>
      </c>
      <c r="CB99" s="49">
        <v>0</v>
      </c>
      <c r="CC99" s="49">
        <v>140.02499999999998</v>
      </c>
      <c r="CD99" s="563">
        <v>483</v>
      </c>
      <c r="CE99" s="336"/>
      <c r="CF99" s="49">
        <v>0</v>
      </c>
      <c r="CG99" s="49">
        <v>0</v>
      </c>
      <c r="CH99" s="49">
        <v>0</v>
      </c>
      <c r="CI99" s="49">
        <v>303.3</v>
      </c>
      <c r="CJ99" s="336"/>
      <c r="CK99" s="49">
        <v>0</v>
      </c>
      <c r="CL99" s="49">
        <v>0</v>
      </c>
      <c r="CM99" s="49">
        <v>0</v>
      </c>
      <c r="CN99" s="49">
        <v>435.6</v>
      </c>
      <c r="CO99" s="392"/>
      <c r="CP99" s="49">
        <v>0</v>
      </c>
      <c r="CQ99" s="49">
        <v>0</v>
      </c>
      <c r="CR99" s="49">
        <v>0</v>
      </c>
      <c r="CS99" s="49">
        <v>469.6</v>
      </c>
      <c r="CT99" s="336"/>
      <c r="CU99" s="49">
        <v>0</v>
      </c>
      <c r="CV99" s="49">
        <v>0</v>
      </c>
      <c r="CW99" s="49">
        <v>0</v>
      </c>
      <c r="CX99" s="49">
        <v>876.89999999999986</v>
      </c>
      <c r="CY99" s="336"/>
      <c r="CZ99" s="49">
        <v>0</v>
      </c>
      <c r="DA99" s="49">
        <v>0</v>
      </c>
      <c r="DB99" s="49">
        <v>0</v>
      </c>
      <c r="DC99" s="49">
        <v>248.79999999999998</v>
      </c>
      <c r="DD99" s="336"/>
      <c r="DE99" s="49">
        <v>0</v>
      </c>
      <c r="DF99" s="49">
        <v>0</v>
      </c>
      <c r="DG99" s="49">
        <v>0</v>
      </c>
      <c r="DH99" s="49">
        <v>3537.0999999999995</v>
      </c>
      <c r="DI99" s="336"/>
      <c r="DJ99" s="327">
        <v>0</v>
      </c>
      <c r="DK99" s="327">
        <v>0</v>
      </c>
      <c r="DL99" s="327">
        <v>0</v>
      </c>
      <c r="DM99" s="49">
        <v>860.8</v>
      </c>
      <c r="DN99" s="336"/>
      <c r="DO99" s="49">
        <v>0</v>
      </c>
      <c r="DP99" s="49">
        <v>0</v>
      </c>
      <c r="DQ99" s="49">
        <v>0</v>
      </c>
      <c r="DR99" s="49">
        <v>598.6</v>
      </c>
      <c r="DS99" s="336"/>
      <c r="DT99" s="49">
        <v>0</v>
      </c>
      <c r="DU99" s="49">
        <v>0</v>
      </c>
      <c r="DV99" s="49">
        <v>0</v>
      </c>
      <c r="DW99" s="49">
        <v>5116.3000000000011</v>
      </c>
      <c r="DX99" s="336"/>
      <c r="DY99" s="347">
        <v>0</v>
      </c>
      <c r="DZ99" s="347">
        <v>0</v>
      </c>
      <c r="EA99" s="347">
        <v>0</v>
      </c>
      <c r="EB99" s="49">
        <v>365.4</v>
      </c>
      <c r="EC99" s="336"/>
      <c r="ED99" s="347">
        <v>0</v>
      </c>
      <c r="EE99" s="347">
        <v>0</v>
      </c>
      <c r="EF99" s="347">
        <v>0</v>
      </c>
      <c r="EG99" s="49">
        <v>483.1</v>
      </c>
      <c r="EH99" s="336"/>
      <c r="EI99" s="347">
        <v>0</v>
      </c>
      <c r="EJ99" s="49">
        <v>0</v>
      </c>
      <c r="EK99" s="347">
        <v>0</v>
      </c>
      <c r="EL99" s="49">
        <v>253.4</v>
      </c>
      <c r="EM99" s="336"/>
      <c r="EN99" s="49">
        <v>0</v>
      </c>
      <c r="EO99" s="347">
        <v>0</v>
      </c>
      <c r="EP99" s="347">
        <v>0</v>
      </c>
      <c r="EQ99" s="49">
        <v>307.3</v>
      </c>
      <c r="ER99" s="336"/>
      <c r="ES99" s="347">
        <v>0</v>
      </c>
      <c r="ET99" s="347">
        <v>0</v>
      </c>
      <c r="EU99" s="347">
        <v>0</v>
      </c>
      <c r="EV99" s="49">
        <v>3605.8999999999996</v>
      </c>
      <c r="EW99" s="336"/>
      <c r="EX99" s="347">
        <v>0</v>
      </c>
      <c r="EY99" s="347">
        <v>0</v>
      </c>
      <c r="EZ99" s="347">
        <v>0</v>
      </c>
      <c r="FA99" s="49">
        <v>423</v>
      </c>
      <c r="FB99" s="336"/>
      <c r="FC99" s="49">
        <v>0</v>
      </c>
      <c r="FD99" s="347">
        <v>0</v>
      </c>
      <c r="FE99" s="347">
        <v>0</v>
      </c>
      <c r="FF99" s="49">
        <v>572.20000000000005</v>
      </c>
      <c r="FG99" s="336"/>
      <c r="FH99" s="49">
        <v>0</v>
      </c>
      <c r="FI99" s="347">
        <v>0</v>
      </c>
      <c r="FJ99" s="347">
        <v>0</v>
      </c>
      <c r="FK99" s="49">
        <v>421.1</v>
      </c>
      <c r="FL99" s="336"/>
      <c r="FM99" s="347">
        <v>0</v>
      </c>
      <c r="FN99" s="347">
        <v>0</v>
      </c>
      <c r="FO99" s="347">
        <v>0</v>
      </c>
      <c r="FP99" s="49">
        <v>592.80000000000007</v>
      </c>
      <c r="FQ99" s="336"/>
      <c r="FR99" s="49">
        <v>0</v>
      </c>
      <c r="FS99" s="49">
        <v>0</v>
      </c>
      <c r="FT99" s="347">
        <v>0</v>
      </c>
      <c r="FU99" s="49">
        <v>41.7</v>
      </c>
      <c r="FV99" s="336"/>
      <c r="FW99" s="347">
        <v>0</v>
      </c>
      <c r="FX99" s="347">
        <v>0</v>
      </c>
      <c r="FY99" s="347">
        <v>0</v>
      </c>
      <c r="FZ99" s="49">
        <v>1308</v>
      </c>
      <c r="GA99" s="336"/>
      <c r="GB99" s="347">
        <v>0</v>
      </c>
      <c r="GC99" s="347">
        <v>0</v>
      </c>
      <c r="GD99" s="347">
        <v>0</v>
      </c>
      <c r="GE99" s="49">
        <v>241.5</v>
      </c>
      <c r="GF99" s="336"/>
      <c r="GG99" s="49">
        <v>0</v>
      </c>
      <c r="GH99" s="49">
        <v>0</v>
      </c>
      <c r="GI99" s="49">
        <v>0</v>
      </c>
      <c r="GJ99" s="49">
        <v>857.3</v>
      </c>
    </row>
    <row r="100" spans="1:192" ht="18">
      <c r="A100" s="38" t="s">
        <v>142</v>
      </c>
      <c r="B100" s="45">
        <f t="shared" si="2"/>
        <v>63453.462500000023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2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2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2"/>
      <c r="S100" s="327">
        <v>44.724999999999852</v>
      </c>
      <c r="T100" s="327">
        <v>124.75</v>
      </c>
      <c r="U100" s="327">
        <v>147.75</v>
      </c>
      <c r="V100" s="49">
        <v>192.5</v>
      </c>
      <c r="W100" s="392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2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2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2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2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2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2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2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2"/>
      <c r="BL100" s="49">
        <v>101.69999999999982</v>
      </c>
      <c r="BM100" s="49">
        <v>72.25</v>
      </c>
      <c r="BN100" s="49">
        <v>0</v>
      </c>
      <c r="BO100" s="49">
        <v>237.1</v>
      </c>
      <c r="BP100" s="392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563">
        <v>608.90000000000009</v>
      </c>
      <c r="BZ100" s="392"/>
      <c r="CA100" s="49">
        <v>44.699999999999818</v>
      </c>
      <c r="CB100" s="49">
        <v>202.50000000000091</v>
      </c>
      <c r="CC100" s="49">
        <v>155.47500000000002</v>
      </c>
      <c r="CD100" s="563">
        <v>613.6</v>
      </c>
      <c r="CE100" s="336"/>
      <c r="CF100" s="49">
        <v>128.07500000000027</v>
      </c>
      <c r="CG100" s="49">
        <v>95.25</v>
      </c>
      <c r="CH100" s="49">
        <v>331.87500000000273</v>
      </c>
      <c r="CI100" s="49">
        <v>249.3</v>
      </c>
      <c r="CJ100" s="336"/>
      <c r="CK100" s="49">
        <v>118.19999999999936</v>
      </c>
      <c r="CL100" s="49">
        <v>124.75000000000091</v>
      </c>
      <c r="CM100" s="49">
        <v>368.32500000000005</v>
      </c>
      <c r="CN100" s="49">
        <v>94.1</v>
      </c>
      <c r="CO100" s="392"/>
      <c r="CP100" s="49">
        <v>120.64999999999918</v>
      </c>
      <c r="CQ100" s="49">
        <v>233.85000000000218</v>
      </c>
      <c r="CR100" s="49">
        <v>359.02500000000191</v>
      </c>
      <c r="CS100" s="49">
        <v>416.6</v>
      </c>
      <c r="CT100" s="336"/>
      <c r="CU100" s="49">
        <v>147.03749999999991</v>
      </c>
      <c r="CV100" s="49">
        <v>408.67500000000109</v>
      </c>
      <c r="CW100" s="49">
        <v>269.02500000000464</v>
      </c>
      <c r="CX100" s="49">
        <v>1004.1000000000001</v>
      </c>
      <c r="CY100" s="336"/>
      <c r="CZ100" s="49">
        <v>47.5</v>
      </c>
      <c r="DA100" s="49">
        <v>90.000000000000909</v>
      </c>
      <c r="DB100" s="49">
        <v>209.39999999999998</v>
      </c>
      <c r="DC100" s="49">
        <v>46.8</v>
      </c>
      <c r="DD100" s="336"/>
      <c r="DE100" s="49">
        <v>707.12499999999955</v>
      </c>
      <c r="DF100" s="49">
        <v>1125.7999999999997</v>
      </c>
      <c r="DG100" s="49">
        <v>1252.6500000000019</v>
      </c>
      <c r="DH100" s="49">
        <v>3715.5000000000005</v>
      </c>
      <c r="DI100" s="336"/>
      <c r="DJ100" s="327">
        <v>69.699999999998909</v>
      </c>
      <c r="DK100" s="327">
        <v>400.40000000000055</v>
      </c>
      <c r="DL100" s="327">
        <v>410.40000000000191</v>
      </c>
      <c r="DM100" s="49">
        <v>890.40000000000009</v>
      </c>
      <c r="DN100" s="336"/>
      <c r="DO100" s="49">
        <v>130.02499999999964</v>
      </c>
      <c r="DP100" s="49">
        <v>275.40000000000236</v>
      </c>
      <c r="DQ100" s="49">
        <v>907.19999999999754</v>
      </c>
      <c r="DR100" s="49">
        <v>629.59999999999991</v>
      </c>
      <c r="DS100" s="336"/>
      <c r="DT100" s="49">
        <v>813.27499999999281</v>
      </c>
      <c r="DU100" s="49">
        <v>1896.4500000000153</v>
      </c>
      <c r="DV100" s="49">
        <v>2853.4499999999935</v>
      </c>
      <c r="DW100" s="49">
        <v>4740.8</v>
      </c>
      <c r="DX100" s="336"/>
      <c r="DY100" s="347">
        <v>55.825000000000728</v>
      </c>
      <c r="DZ100" s="347">
        <v>127.0499999999995</v>
      </c>
      <c r="EA100" s="347">
        <v>191.24999999999727</v>
      </c>
      <c r="EB100" s="49">
        <v>225.1</v>
      </c>
      <c r="EC100" s="336"/>
      <c r="ED100" s="347">
        <v>27.824999999999818</v>
      </c>
      <c r="EE100" s="347">
        <v>161.60000000000036</v>
      </c>
      <c r="EF100" s="347">
        <v>229.42499999999836</v>
      </c>
      <c r="EG100" s="49">
        <v>468.8</v>
      </c>
      <c r="EH100" s="336"/>
      <c r="EI100" s="347">
        <v>21.425000000000182</v>
      </c>
      <c r="EJ100" s="49">
        <v>0</v>
      </c>
      <c r="EK100" s="347">
        <v>429.224999999994</v>
      </c>
      <c r="EL100" s="49">
        <v>143.9</v>
      </c>
      <c r="EM100" s="336"/>
      <c r="EN100" s="49">
        <v>0</v>
      </c>
      <c r="EO100" s="347">
        <v>74.650000000001455</v>
      </c>
      <c r="EP100" s="347">
        <v>112.27499999999509</v>
      </c>
      <c r="EQ100" s="49">
        <v>371.5</v>
      </c>
      <c r="ER100" s="336"/>
      <c r="ES100" s="347">
        <v>832.949999999998</v>
      </c>
      <c r="ET100" s="347">
        <v>1992.4250000000002</v>
      </c>
      <c r="EU100" s="347">
        <v>2530.0500000000038</v>
      </c>
      <c r="EV100" s="49">
        <v>3414.1000000000004</v>
      </c>
      <c r="EW100" s="336"/>
      <c r="EX100" s="347">
        <v>35.000000000000909</v>
      </c>
      <c r="EY100" s="347">
        <v>82.650000000001455</v>
      </c>
      <c r="EZ100" s="347">
        <v>84.449999999993452</v>
      </c>
      <c r="FA100" s="49">
        <v>175.5</v>
      </c>
      <c r="FB100" s="336"/>
      <c r="FC100" s="49">
        <v>0</v>
      </c>
      <c r="FD100" s="347">
        <v>82.300000000001091</v>
      </c>
      <c r="FE100" s="347">
        <v>325.5</v>
      </c>
      <c r="FF100" s="49">
        <v>284.79999999999995</v>
      </c>
      <c r="FG100" s="336"/>
      <c r="FH100" s="49">
        <v>0</v>
      </c>
      <c r="FI100" s="347">
        <v>219.90000000000327</v>
      </c>
      <c r="FJ100" s="347">
        <v>261.44999999999345</v>
      </c>
      <c r="FK100" s="49">
        <v>358.4</v>
      </c>
      <c r="FL100" s="336"/>
      <c r="FM100" s="347">
        <v>181.5</v>
      </c>
      <c r="FN100" s="347">
        <v>273.05000000000473</v>
      </c>
      <c r="FO100" s="347">
        <v>416.84999999999997</v>
      </c>
      <c r="FP100" s="49">
        <v>639.5</v>
      </c>
      <c r="FQ100" s="336"/>
      <c r="FR100" s="49">
        <v>0</v>
      </c>
      <c r="FS100" s="49">
        <v>0</v>
      </c>
      <c r="FT100" s="347">
        <v>286.80000000000382</v>
      </c>
      <c r="FU100" s="49">
        <v>292.60000000000002</v>
      </c>
      <c r="FV100" s="336"/>
      <c r="FW100" s="347">
        <v>235.75</v>
      </c>
      <c r="FX100" s="347">
        <v>517.30000000001019</v>
      </c>
      <c r="FY100" s="347">
        <v>866.39999999999941</v>
      </c>
      <c r="FZ100" s="49">
        <v>1366.4</v>
      </c>
      <c r="GA100" s="336"/>
      <c r="GB100" s="347">
        <v>61.25</v>
      </c>
      <c r="GC100" s="347">
        <v>167.00000000000546</v>
      </c>
      <c r="GD100" s="347">
        <v>412.5</v>
      </c>
      <c r="GE100" s="49">
        <v>299.5</v>
      </c>
      <c r="GF100" s="336"/>
      <c r="GG100" s="49">
        <v>343.57500000000255</v>
      </c>
      <c r="GH100" s="49">
        <v>0</v>
      </c>
      <c r="GI100" s="49">
        <v>0</v>
      </c>
      <c r="GJ100" s="49">
        <v>1003.2</v>
      </c>
    </row>
    <row r="101" spans="1:192" ht="18">
      <c r="A101" s="81" t="s">
        <v>1349</v>
      </c>
      <c r="B101" s="45">
        <f t="shared" si="2"/>
        <v>56534.087499999907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2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2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2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2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2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2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2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2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2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2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2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2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2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563">
        <v>340.9</v>
      </c>
      <c r="BZ101" s="392"/>
      <c r="CA101" s="49">
        <v>35</v>
      </c>
      <c r="CB101" s="49">
        <v>233.69999999999982</v>
      </c>
      <c r="CC101" s="49">
        <v>372.07500000000005</v>
      </c>
      <c r="CD101" s="563">
        <v>744.59999999999991</v>
      </c>
      <c r="CE101" s="336"/>
      <c r="CF101" s="49">
        <v>105.64999999999986</v>
      </c>
      <c r="CG101" s="49">
        <v>82.300000000000637</v>
      </c>
      <c r="CH101" s="49">
        <v>199.12499999999864</v>
      </c>
      <c r="CI101" s="49">
        <v>341.2</v>
      </c>
      <c r="CJ101" s="336"/>
      <c r="CK101" s="49">
        <v>122.24999999999955</v>
      </c>
      <c r="CL101" s="49">
        <v>163.77500000000055</v>
      </c>
      <c r="CM101" s="49">
        <v>215.17499999999998</v>
      </c>
      <c r="CN101" s="49">
        <v>151</v>
      </c>
      <c r="CO101" s="392"/>
      <c r="CP101" s="49">
        <v>134.72499999999991</v>
      </c>
      <c r="CQ101" s="49">
        <v>260.34999999999854</v>
      </c>
      <c r="CR101" s="49">
        <v>246.89999999999509</v>
      </c>
      <c r="CS101" s="49">
        <v>455.6</v>
      </c>
      <c r="CT101" s="336"/>
      <c r="CU101" s="49">
        <v>75.574999999999818</v>
      </c>
      <c r="CV101" s="49">
        <v>100.89999999999873</v>
      </c>
      <c r="CW101" s="49">
        <v>457.12499999999727</v>
      </c>
      <c r="CX101" s="49">
        <v>353.6</v>
      </c>
      <c r="CY101" s="336"/>
      <c r="CZ101" s="49">
        <v>21.124999999997272</v>
      </c>
      <c r="DA101" s="49">
        <v>25.599999999996726</v>
      </c>
      <c r="DB101" s="49">
        <v>145.95000000000002</v>
      </c>
      <c r="DC101" s="49">
        <v>119</v>
      </c>
      <c r="DD101" s="336"/>
      <c r="DE101" s="49">
        <v>610.01250000000027</v>
      </c>
      <c r="DF101" s="49">
        <v>1588.2</v>
      </c>
      <c r="DG101" s="49">
        <v>1431.8249999999989</v>
      </c>
      <c r="DH101" s="49">
        <v>2249.8000000000002</v>
      </c>
      <c r="DI101" s="336"/>
      <c r="DJ101" s="327">
        <v>107.47499999999991</v>
      </c>
      <c r="DK101" s="327">
        <v>377.89999999999964</v>
      </c>
      <c r="DL101" s="327">
        <v>635.39999999999782</v>
      </c>
      <c r="DM101" s="49">
        <v>304</v>
      </c>
      <c r="DN101" s="336"/>
      <c r="DO101" s="49">
        <v>82.024999999999181</v>
      </c>
      <c r="DP101" s="49">
        <v>220.35000000000127</v>
      </c>
      <c r="DQ101" s="49">
        <v>608.32499999999482</v>
      </c>
      <c r="DR101" s="49">
        <v>128.10000000000002</v>
      </c>
      <c r="DS101" s="336"/>
      <c r="DT101" s="49">
        <v>840.27500000000009</v>
      </c>
      <c r="DU101" s="49">
        <v>2145.8249999999671</v>
      </c>
      <c r="DV101" s="49">
        <v>2992.0499999999956</v>
      </c>
      <c r="DW101" s="49">
        <v>3843.8</v>
      </c>
      <c r="DX101" s="336"/>
      <c r="DY101" s="347">
        <v>71.874999999997272</v>
      </c>
      <c r="DZ101" s="347">
        <v>112.19999999999345</v>
      </c>
      <c r="EA101" s="347">
        <v>185.40000000000055</v>
      </c>
      <c r="EB101" s="49">
        <v>1.1000000000000001</v>
      </c>
      <c r="EC101" s="336"/>
      <c r="ED101" s="347">
        <v>83.199999999997999</v>
      </c>
      <c r="EE101" s="347">
        <v>172.94999999999345</v>
      </c>
      <c r="EF101" s="347">
        <v>109.72499999999945</v>
      </c>
      <c r="EG101" s="49">
        <v>576.6</v>
      </c>
      <c r="EH101" s="336"/>
      <c r="EI101" s="347">
        <v>85.199999999999818</v>
      </c>
      <c r="EJ101" s="49">
        <v>0</v>
      </c>
      <c r="EK101" s="347">
        <v>355.35000000000491</v>
      </c>
      <c r="EL101" s="49">
        <v>486.5</v>
      </c>
      <c r="EM101" s="336"/>
      <c r="EN101" s="49">
        <v>0</v>
      </c>
      <c r="EO101" s="347">
        <v>187.19999999999527</v>
      </c>
      <c r="EP101" s="347">
        <v>113.25000000000273</v>
      </c>
      <c r="EQ101" s="49">
        <v>455.59999999999997</v>
      </c>
      <c r="ER101" s="336"/>
      <c r="ES101" s="347">
        <v>693.07499999997253</v>
      </c>
      <c r="ET101" s="347">
        <v>1859.5</v>
      </c>
      <c r="EU101" s="347">
        <v>2922.6000000000022</v>
      </c>
      <c r="EV101" s="49">
        <v>550.70000000000005</v>
      </c>
      <c r="EW101" s="336"/>
      <c r="EX101" s="347">
        <v>43.275000000000546</v>
      </c>
      <c r="EY101" s="347">
        <v>101.24999999999454</v>
      </c>
      <c r="EZ101" s="347">
        <v>150.75000000000546</v>
      </c>
      <c r="FA101" s="49">
        <v>199.9</v>
      </c>
      <c r="FB101" s="336"/>
      <c r="FC101" s="49">
        <v>0</v>
      </c>
      <c r="FD101" s="347">
        <v>122.89999999999418</v>
      </c>
      <c r="FE101" s="347">
        <v>199.64999999999998</v>
      </c>
      <c r="FF101" s="49">
        <v>315.2</v>
      </c>
      <c r="FG101" s="336"/>
      <c r="FH101" s="49">
        <v>0</v>
      </c>
      <c r="FI101" s="347">
        <v>231.149999999996</v>
      </c>
      <c r="FJ101" s="347">
        <v>373.50000000000273</v>
      </c>
      <c r="FK101" s="49">
        <v>259.5</v>
      </c>
      <c r="FL101" s="336"/>
      <c r="FM101" s="347">
        <v>147.74999999999909</v>
      </c>
      <c r="FN101" s="347">
        <v>251.44999999999527</v>
      </c>
      <c r="FO101" s="347">
        <v>437.32500000000005</v>
      </c>
      <c r="FP101" s="49">
        <v>407</v>
      </c>
      <c r="FQ101" s="336"/>
      <c r="FR101" s="49">
        <v>0</v>
      </c>
      <c r="FS101" s="49">
        <v>0</v>
      </c>
      <c r="FT101" s="347">
        <v>222.22499999999945</v>
      </c>
      <c r="FU101" s="49">
        <v>97.1</v>
      </c>
      <c r="FV101" s="336"/>
      <c r="FW101" s="347">
        <v>284.42499999999927</v>
      </c>
      <c r="FX101" s="347">
        <v>377.69999999999345</v>
      </c>
      <c r="FY101" s="347">
        <v>769.87500000004411</v>
      </c>
      <c r="FZ101" s="49">
        <v>1050</v>
      </c>
      <c r="GA101" s="336"/>
      <c r="GB101" s="347">
        <v>89.125</v>
      </c>
      <c r="GC101" s="347">
        <v>109.00000000000182</v>
      </c>
      <c r="GD101" s="347">
        <v>319.5</v>
      </c>
      <c r="GE101" s="49">
        <v>199</v>
      </c>
      <c r="GF101" s="336"/>
      <c r="GG101" s="49">
        <v>325.72499999999809</v>
      </c>
      <c r="GH101" s="49">
        <v>0</v>
      </c>
      <c r="GI101" s="49">
        <v>0</v>
      </c>
      <c r="GJ101" s="49">
        <v>905.6</v>
      </c>
    </row>
    <row r="102" spans="1:192" ht="18">
      <c r="A102" s="40" t="s">
        <v>683</v>
      </c>
      <c r="B102" s="45">
        <f t="shared" ref="B102:B133" si="3">SUM(D102:ZZ102)</f>
        <v>65301.287500000071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2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2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2"/>
      <c r="S102" s="327">
        <v>69.125</v>
      </c>
      <c r="T102" s="327">
        <v>81.5</v>
      </c>
      <c r="U102" s="327">
        <v>215.02499999999998</v>
      </c>
      <c r="V102" s="49">
        <v>186.5</v>
      </c>
      <c r="W102" s="392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2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2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2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2"/>
      <c r="AR102" s="49">
        <v>98.4249999999995</v>
      </c>
      <c r="AS102" s="49">
        <v>63.5</v>
      </c>
      <c r="AT102" s="49">
        <v>190.5</v>
      </c>
      <c r="AU102" s="49">
        <v>121.1</v>
      </c>
      <c r="AV102" s="392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2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2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2"/>
      <c r="BL102" s="49">
        <v>49.674999999999727</v>
      </c>
      <c r="BM102" s="49">
        <v>51</v>
      </c>
      <c r="BN102" s="49">
        <v>82.875</v>
      </c>
      <c r="BO102" s="49">
        <v>263</v>
      </c>
      <c r="BP102" s="392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563">
        <v>568</v>
      </c>
      <c r="BZ102" s="392"/>
      <c r="CA102" s="49">
        <v>32.499999999999773</v>
      </c>
      <c r="CB102" s="49">
        <v>82.100000000001273</v>
      </c>
      <c r="CC102" s="49">
        <v>212.02500000000003</v>
      </c>
      <c r="CD102" s="563">
        <v>295.5</v>
      </c>
      <c r="CE102" s="336"/>
      <c r="CF102" s="49">
        <v>126.625</v>
      </c>
      <c r="CG102" s="49">
        <v>47.999999999999545</v>
      </c>
      <c r="CH102" s="49">
        <v>288.15000000000191</v>
      </c>
      <c r="CI102" s="49">
        <v>372.4</v>
      </c>
      <c r="CJ102" s="336"/>
      <c r="CK102" s="49">
        <v>146.84999999999923</v>
      </c>
      <c r="CL102" s="49">
        <v>53.149999999999181</v>
      </c>
      <c r="CM102" s="49">
        <v>304.42499999999995</v>
      </c>
      <c r="CN102" s="49">
        <v>212.9</v>
      </c>
      <c r="CO102" s="392"/>
      <c r="CP102" s="49">
        <v>146.17499999999973</v>
      </c>
      <c r="CQ102" s="49">
        <v>243.25</v>
      </c>
      <c r="CR102" s="49">
        <v>331.27500000000055</v>
      </c>
      <c r="CS102" s="49">
        <v>540.9</v>
      </c>
      <c r="CT102" s="336"/>
      <c r="CU102" s="49">
        <v>120.88749999999936</v>
      </c>
      <c r="CV102" s="49">
        <v>116.74999999999909</v>
      </c>
      <c r="CW102" s="49">
        <v>381.375</v>
      </c>
      <c r="CX102" s="49">
        <v>832.69999999999982</v>
      </c>
      <c r="CY102" s="336"/>
      <c r="CZ102" s="49">
        <v>22.750000000000909</v>
      </c>
      <c r="DA102" s="49">
        <v>97.499999999999091</v>
      </c>
      <c r="DB102" s="49">
        <v>67.5</v>
      </c>
      <c r="DC102" s="49">
        <v>0</v>
      </c>
      <c r="DD102" s="336"/>
      <c r="DE102" s="49">
        <v>701.07499999999982</v>
      </c>
      <c r="DF102" s="49">
        <v>1544.7000000000007</v>
      </c>
      <c r="DG102" s="49">
        <v>2786.0249999999992</v>
      </c>
      <c r="DH102" s="49">
        <v>4810.9999999999991</v>
      </c>
      <c r="DI102" s="336"/>
      <c r="DJ102" s="327">
        <v>139.07500000000073</v>
      </c>
      <c r="DK102" s="327">
        <v>420.44999999999982</v>
      </c>
      <c r="DL102" s="327">
        <v>589.125</v>
      </c>
      <c r="DM102" s="49">
        <v>643.6</v>
      </c>
      <c r="DN102" s="336"/>
      <c r="DO102" s="49">
        <v>117.87500000000045</v>
      </c>
      <c r="DP102" s="49">
        <v>349.300000000002</v>
      </c>
      <c r="DQ102" s="49">
        <v>955.5</v>
      </c>
      <c r="DR102" s="49">
        <v>582.79999999999995</v>
      </c>
      <c r="DS102" s="336"/>
      <c r="DT102" s="49">
        <v>927.42500000000018</v>
      </c>
      <c r="DU102" s="49">
        <v>2097.2000000000708</v>
      </c>
      <c r="DV102" s="49">
        <v>2806.0875000000033</v>
      </c>
      <c r="DW102" s="49">
        <v>4519.2000000000007</v>
      </c>
      <c r="DX102" s="336"/>
      <c r="DY102" s="347">
        <v>45.675000000002001</v>
      </c>
      <c r="DZ102" s="347">
        <v>233.600000000004</v>
      </c>
      <c r="EA102" s="347">
        <v>205.42500000000382</v>
      </c>
      <c r="EB102" s="49">
        <v>1.4</v>
      </c>
      <c r="EC102" s="336"/>
      <c r="ED102" s="347">
        <v>83.175000000000182</v>
      </c>
      <c r="EE102" s="347">
        <v>239.85000000000218</v>
      </c>
      <c r="EF102" s="347">
        <v>596.10000000000218</v>
      </c>
      <c r="EG102" s="49">
        <v>439.20000000000005</v>
      </c>
      <c r="EH102" s="336"/>
      <c r="EI102" s="347">
        <v>47.499999999999091</v>
      </c>
      <c r="EJ102" s="49">
        <v>0</v>
      </c>
      <c r="EK102" s="347">
        <v>243.89999999999782</v>
      </c>
      <c r="EL102" s="49">
        <v>212.20000000000002</v>
      </c>
      <c r="EM102" s="336"/>
      <c r="EN102" s="49">
        <v>0</v>
      </c>
      <c r="EO102" s="347">
        <v>133.850000000004</v>
      </c>
      <c r="EP102" s="347">
        <v>53.775000000000546</v>
      </c>
      <c r="EQ102" s="49">
        <v>352.5</v>
      </c>
      <c r="ER102" s="336"/>
      <c r="ES102" s="347">
        <v>696.02499999995871</v>
      </c>
      <c r="ET102" s="347">
        <v>2324.8000000000002</v>
      </c>
      <c r="EU102" s="347">
        <v>2923.7249999999967</v>
      </c>
      <c r="EV102" s="49">
        <v>2928.4</v>
      </c>
      <c r="EW102" s="336"/>
      <c r="EX102" s="347">
        <v>38.600000000000364</v>
      </c>
      <c r="EY102" s="347">
        <v>127.30000000000109</v>
      </c>
      <c r="EZ102" s="347">
        <v>59.624999999997272</v>
      </c>
      <c r="FA102" s="49">
        <v>37.799999999999997</v>
      </c>
      <c r="FB102" s="336"/>
      <c r="FC102" s="49">
        <v>0</v>
      </c>
      <c r="FD102" s="347">
        <v>113.69999999999891</v>
      </c>
      <c r="FE102" s="347">
        <v>154.80000000000001</v>
      </c>
      <c r="FF102" s="49">
        <v>427.9</v>
      </c>
      <c r="FG102" s="336"/>
      <c r="FH102" s="49">
        <v>0</v>
      </c>
      <c r="FI102" s="347">
        <v>260</v>
      </c>
      <c r="FJ102" s="347">
        <v>191.36249999999836</v>
      </c>
      <c r="FK102" s="49">
        <v>211.10000000000002</v>
      </c>
      <c r="FL102" s="336"/>
      <c r="FM102" s="347">
        <v>138.74999999999727</v>
      </c>
      <c r="FN102" s="347">
        <v>302.40000000000509</v>
      </c>
      <c r="FO102" s="347">
        <v>333.22500000000002</v>
      </c>
      <c r="FP102" s="49">
        <v>502.1</v>
      </c>
      <c r="FQ102" s="336"/>
      <c r="FR102" s="49">
        <v>0</v>
      </c>
      <c r="FS102" s="49">
        <v>0</v>
      </c>
      <c r="FT102" s="347">
        <v>192</v>
      </c>
      <c r="FU102" s="49">
        <v>220.10000000000002</v>
      </c>
      <c r="FV102" s="336"/>
      <c r="FW102" s="347">
        <v>268.79999999999472</v>
      </c>
      <c r="FX102" s="347">
        <v>472.40000000001237</v>
      </c>
      <c r="FY102" s="347">
        <v>828.22500000000173</v>
      </c>
      <c r="FZ102" s="49">
        <v>1255.6999999999998</v>
      </c>
      <c r="GA102" s="336"/>
      <c r="GB102" s="347">
        <v>69.749999999994543</v>
      </c>
      <c r="GC102" s="347">
        <v>192.25000000000546</v>
      </c>
      <c r="GD102" s="347">
        <v>386.25</v>
      </c>
      <c r="GE102" s="49">
        <v>307.5</v>
      </c>
      <c r="GF102" s="336"/>
      <c r="GG102" s="49">
        <v>386.92500000000382</v>
      </c>
      <c r="GH102" s="49">
        <v>0</v>
      </c>
      <c r="GI102" s="49">
        <v>0</v>
      </c>
      <c r="GJ102" s="49">
        <v>1136.75</v>
      </c>
    </row>
    <row r="103" spans="1:192" ht="18">
      <c r="A103" s="39" t="s">
        <v>2725</v>
      </c>
      <c r="B103" s="45">
        <f t="shared" si="3"/>
        <v>27173.949999999997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2"/>
      <c r="I103" s="49">
        <v>0</v>
      </c>
      <c r="J103" s="49">
        <v>0</v>
      </c>
      <c r="K103" s="49">
        <v>3.9000000000000341</v>
      </c>
      <c r="L103" s="49">
        <v>280</v>
      </c>
      <c r="M103" s="392"/>
      <c r="N103" s="49">
        <v>0</v>
      </c>
      <c r="O103" s="49">
        <v>0</v>
      </c>
      <c r="P103" s="49">
        <v>117</v>
      </c>
      <c r="Q103" s="49">
        <v>342.9</v>
      </c>
      <c r="R103" s="392"/>
      <c r="S103" s="327">
        <v>0</v>
      </c>
      <c r="T103" s="327">
        <v>0</v>
      </c>
      <c r="U103" s="327">
        <v>236.10000000000002</v>
      </c>
      <c r="V103" s="49">
        <v>144</v>
      </c>
      <c r="W103" s="392"/>
      <c r="X103" s="49">
        <v>0</v>
      </c>
      <c r="Y103" s="49">
        <v>0</v>
      </c>
      <c r="Z103" s="49">
        <v>378.3</v>
      </c>
      <c r="AA103" s="49">
        <v>487.3</v>
      </c>
      <c r="AB103" s="392"/>
      <c r="AC103" s="49">
        <v>0</v>
      </c>
      <c r="AD103" s="49">
        <v>0</v>
      </c>
      <c r="AE103" s="49">
        <v>277.72500000000002</v>
      </c>
      <c r="AF103" s="49">
        <v>580.9</v>
      </c>
      <c r="AG103" s="392"/>
      <c r="AH103" s="49">
        <v>0</v>
      </c>
      <c r="AI103" s="49">
        <v>0</v>
      </c>
      <c r="AJ103" s="49">
        <v>445.65000000000003</v>
      </c>
      <c r="AK103" s="49">
        <v>775</v>
      </c>
      <c r="AL103" s="392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2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2"/>
      <c r="AW103" s="49">
        <v>0</v>
      </c>
      <c r="AX103" s="49">
        <v>0</v>
      </c>
      <c r="AY103" s="49">
        <v>520.57500000000005</v>
      </c>
      <c r="AZ103" s="49">
        <v>589.4</v>
      </c>
      <c r="BA103" s="392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2"/>
      <c r="BG103" s="49">
        <v>0</v>
      </c>
      <c r="BH103" s="49">
        <v>0</v>
      </c>
      <c r="BI103" s="49">
        <v>365.625</v>
      </c>
      <c r="BJ103" s="49">
        <v>309.8</v>
      </c>
      <c r="BK103" s="392"/>
      <c r="BL103" s="49">
        <v>0</v>
      </c>
      <c r="BM103" s="49">
        <v>0</v>
      </c>
      <c r="BN103" s="49">
        <v>143.55000000000001</v>
      </c>
      <c r="BO103" s="49">
        <v>513.6</v>
      </c>
      <c r="BP103" s="392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563">
        <v>293.3</v>
      </c>
      <c r="BZ103" s="392"/>
      <c r="CA103" s="49">
        <v>0</v>
      </c>
      <c r="CB103" s="49">
        <v>0</v>
      </c>
      <c r="CC103" s="49">
        <v>317.77499999999998</v>
      </c>
      <c r="CD103" s="563">
        <v>857.5</v>
      </c>
      <c r="CE103" s="336"/>
      <c r="CF103" s="49">
        <v>0</v>
      </c>
      <c r="CG103" s="49">
        <v>0</v>
      </c>
      <c r="CH103" s="49">
        <v>0</v>
      </c>
      <c r="CI103" s="49">
        <v>394.90000000000003</v>
      </c>
      <c r="CJ103" s="336"/>
      <c r="CK103" s="49">
        <v>0</v>
      </c>
      <c r="CL103" s="49">
        <v>0</v>
      </c>
      <c r="CM103" s="49">
        <v>0</v>
      </c>
      <c r="CN103" s="49">
        <v>343.3</v>
      </c>
      <c r="CO103" s="392"/>
      <c r="CP103" s="49">
        <v>0</v>
      </c>
      <c r="CQ103" s="49">
        <v>0</v>
      </c>
      <c r="CR103" s="49">
        <v>0</v>
      </c>
      <c r="CS103" s="49">
        <v>517.70000000000005</v>
      </c>
      <c r="CT103" s="336"/>
      <c r="CU103" s="49">
        <v>0</v>
      </c>
      <c r="CV103" s="49">
        <v>0</v>
      </c>
      <c r="CW103" s="49">
        <v>0</v>
      </c>
      <c r="CX103" s="49">
        <v>502.70000000000005</v>
      </c>
      <c r="CY103" s="336"/>
      <c r="CZ103" s="49">
        <v>0</v>
      </c>
      <c r="DA103" s="49">
        <v>0</v>
      </c>
      <c r="DB103" s="49">
        <v>0</v>
      </c>
      <c r="DC103" s="49">
        <v>0</v>
      </c>
      <c r="DD103" s="336"/>
      <c r="DE103" s="49">
        <v>0</v>
      </c>
      <c r="DF103" s="49">
        <v>0</v>
      </c>
      <c r="DG103" s="49">
        <v>0</v>
      </c>
      <c r="DH103" s="49">
        <v>2558.6</v>
      </c>
      <c r="DI103" s="336"/>
      <c r="DJ103" s="327">
        <v>0</v>
      </c>
      <c r="DK103" s="327">
        <v>0</v>
      </c>
      <c r="DL103" s="327">
        <v>0</v>
      </c>
      <c r="DM103" s="49">
        <v>482.5</v>
      </c>
      <c r="DN103" s="336"/>
      <c r="DO103" s="49">
        <v>0</v>
      </c>
      <c r="DP103" s="49">
        <v>0</v>
      </c>
      <c r="DQ103" s="49">
        <v>0</v>
      </c>
      <c r="DR103" s="49">
        <v>251.79999999999998</v>
      </c>
      <c r="DS103" s="336"/>
      <c r="DT103" s="49">
        <v>0</v>
      </c>
      <c r="DU103" s="49">
        <v>0</v>
      </c>
      <c r="DV103" s="49">
        <v>0</v>
      </c>
      <c r="DW103" s="49">
        <v>3521.3999999999992</v>
      </c>
      <c r="DX103" s="336"/>
      <c r="DY103" s="347">
        <v>0</v>
      </c>
      <c r="DZ103" s="347">
        <v>0</v>
      </c>
      <c r="EA103" s="347">
        <v>0</v>
      </c>
      <c r="EB103" s="49">
        <v>192.3</v>
      </c>
      <c r="EC103" s="336"/>
      <c r="ED103" s="347">
        <v>0</v>
      </c>
      <c r="EE103" s="347">
        <v>0</v>
      </c>
      <c r="EF103" s="347">
        <v>0</v>
      </c>
      <c r="EG103" s="49">
        <v>377.2</v>
      </c>
      <c r="EH103" s="336"/>
      <c r="EI103" s="347">
        <v>0</v>
      </c>
      <c r="EJ103" s="49">
        <v>0</v>
      </c>
      <c r="EK103" s="347">
        <v>0</v>
      </c>
      <c r="EL103" s="49">
        <v>798</v>
      </c>
      <c r="EM103" s="336"/>
      <c r="EN103" s="49">
        <v>0</v>
      </c>
      <c r="EO103" s="347">
        <v>0</v>
      </c>
      <c r="EP103" s="347">
        <v>0</v>
      </c>
      <c r="EQ103" s="49">
        <v>448.6</v>
      </c>
      <c r="ER103" s="336"/>
      <c r="ES103" s="347">
        <v>0</v>
      </c>
      <c r="ET103" s="347">
        <v>0</v>
      </c>
      <c r="EU103" s="347">
        <v>0</v>
      </c>
      <c r="EV103" s="49">
        <v>1382.3</v>
      </c>
      <c r="EW103" s="336"/>
      <c r="EX103" s="347">
        <v>0</v>
      </c>
      <c r="EY103" s="347">
        <v>0</v>
      </c>
      <c r="EZ103" s="347">
        <v>0</v>
      </c>
      <c r="FA103" s="49">
        <v>373.5</v>
      </c>
      <c r="FB103" s="336"/>
      <c r="FC103" s="49">
        <v>0</v>
      </c>
      <c r="FD103" s="347">
        <v>0</v>
      </c>
      <c r="FE103" s="347">
        <v>0</v>
      </c>
      <c r="FF103" s="49">
        <v>642.5</v>
      </c>
      <c r="FG103" s="336"/>
      <c r="FH103" s="49">
        <v>0</v>
      </c>
      <c r="FI103" s="347">
        <v>0</v>
      </c>
      <c r="FJ103" s="347">
        <v>0</v>
      </c>
      <c r="FK103" s="49">
        <v>408.4</v>
      </c>
      <c r="FL103" s="336"/>
      <c r="FM103" s="347">
        <v>0</v>
      </c>
      <c r="FN103" s="347">
        <v>0</v>
      </c>
      <c r="FO103" s="347">
        <v>0</v>
      </c>
      <c r="FP103" s="49">
        <v>299</v>
      </c>
      <c r="FQ103" s="336"/>
      <c r="FR103" s="49">
        <v>0</v>
      </c>
      <c r="FS103" s="49">
        <v>0</v>
      </c>
      <c r="FT103" s="347">
        <v>0</v>
      </c>
      <c r="FU103" s="49">
        <v>102.9</v>
      </c>
      <c r="FV103" s="336"/>
      <c r="FW103" s="347">
        <v>0</v>
      </c>
      <c r="FX103" s="347">
        <v>0</v>
      </c>
      <c r="FY103" s="347">
        <v>0</v>
      </c>
      <c r="FZ103" s="49">
        <v>860</v>
      </c>
      <c r="GA103" s="336"/>
      <c r="GB103" s="347">
        <v>0</v>
      </c>
      <c r="GC103" s="347">
        <v>0</v>
      </c>
      <c r="GD103" s="347">
        <v>0</v>
      </c>
      <c r="GE103" s="49">
        <v>366.5</v>
      </c>
      <c r="GF103" s="336"/>
      <c r="GG103" s="49">
        <v>0</v>
      </c>
      <c r="GH103" s="49">
        <v>0</v>
      </c>
      <c r="GI103" s="49">
        <v>0</v>
      </c>
      <c r="GJ103" s="49">
        <v>843.5</v>
      </c>
    </row>
    <row r="104" spans="1:192" ht="18">
      <c r="A104" s="38" t="s">
        <v>3646</v>
      </c>
      <c r="B104" s="45">
        <f t="shared" si="3"/>
        <v>5426.1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2"/>
      <c r="I104" s="49">
        <v>0</v>
      </c>
      <c r="J104" s="49">
        <v>0</v>
      </c>
      <c r="K104" s="49">
        <v>0</v>
      </c>
      <c r="L104" s="49">
        <v>75.5</v>
      </c>
      <c r="M104" s="392"/>
      <c r="N104" s="49">
        <v>0</v>
      </c>
      <c r="O104" s="49">
        <v>0</v>
      </c>
      <c r="P104" s="49">
        <v>0</v>
      </c>
      <c r="Q104" s="49">
        <v>444.09999999999997</v>
      </c>
      <c r="R104" s="392"/>
      <c r="S104" s="327">
        <v>0</v>
      </c>
      <c r="T104" s="327">
        <v>0</v>
      </c>
      <c r="U104" s="327">
        <v>0</v>
      </c>
      <c r="V104" s="49">
        <v>120.30000000000001</v>
      </c>
      <c r="W104" s="392"/>
      <c r="X104" s="49">
        <v>0</v>
      </c>
      <c r="Y104" s="49">
        <v>0</v>
      </c>
      <c r="Z104" s="49">
        <v>0</v>
      </c>
      <c r="AA104" s="49">
        <v>645.20000000000005</v>
      </c>
      <c r="AB104" s="392"/>
      <c r="AC104" s="49">
        <v>0</v>
      </c>
      <c r="AD104" s="49">
        <v>0</v>
      </c>
      <c r="AE104" s="49">
        <v>0</v>
      </c>
      <c r="AF104" s="49">
        <v>713.7</v>
      </c>
      <c r="AG104" s="392"/>
      <c r="AH104" s="49">
        <v>0</v>
      </c>
      <c r="AI104" s="49">
        <v>0</v>
      </c>
      <c r="AJ104" s="49">
        <v>0</v>
      </c>
      <c r="AK104" s="49">
        <v>424.80000000000007</v>
      </c>
      <c r="AL104" s="392"/>
      <c r="AM104" s="49">
        <v>0</v>
      </c>
      <c r="AN104" s="49">
        <v>0</v>
      </c>
      <c r="AO104" s="49">
        <v>0</v>
      </c>
      <c r="AP104" s="49">
        <v>382.5</v>
      </c>
      <c r="AQ104" s="392"/>
      <c r="AR104" s="49">
        <v>0</v>
      </c>
      <c r="AS104" s="49">
        <v>0</v>
      </c>
      <c r="AT104" s="49">
        <v>0</v>
      </c>
      <c r="AU104" s="49">
        <v>82.5</v>
      </c>
      <c r="AV104" s="392"/>
      <c r="AW104" s="49">
        <v>0</v>
      </c>
      <c r="AX104" s="49">
        <v>0</v>
      </c>
      <c r="AY104" s="49">
        <v>0</v>
      </c>
      <c r="AZ104" s="49">
        <v>277.7</v>
      </c>
      <c r="BA104" s="392"/>
      <c r="BB104" s="49">
        <v>0</v>
      </c>
      <c r="BC104" s="49">
        <v>0</v>
      </c>
      <c r="BD104" s="49">
        <v>0</v>
      </c>
      <c r="BE104" s="49">
        <v>389.7</v>
      </c>
      <c r="BF104" s="392"/>
      <c r="BG104" s="49">
        <v>0</v>
      </c>
      <c r="BH104" s="49">
        <v>0</v>
      </c>
      <c r="BI104" s="49">
        <v>0</v>
      </c>
      <c r="BJ104" s="49">
        <v>148.30000000000001</v>
      </c>
      <c r="BK104" s="392"/>
      <c r="BL104" s="49">
        <v>0</v>
      </c>
      <c r="BM104" s="49">
        <v>0</v>
      </c>
      <c r="BN104" s="49">
        <v>0</v>
      </c>
      <c r="BO104" s="49">
        <v>459.3</v>
      </c>
      <c r="BP104" s="392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563">
        <v>158.79999999999998</v>
      </c>
      <c r="BZ104" s="392"/>
      <c r="CA104" s="49">
        <v>0</v>
      </c>
      <c r="CB104" s="49">
        <v>0</v>
      </c>
      <c r="CC104" s="49">
        <v>0</v>
      </c>
      <c r="CD104" s="563">
        <v>558.90000000000009</v>
      </c>
      <c r="CE104" s="336"/>
      <c r="CF104" s="49">
        <v>0</v>
      </c>
      <c r="CG104" s="49">
        <v>0</v>
      </c>
      <c r="CH104" s="49">
        <v>0</v>
      </c>
      <c r="CI104" s="49">
        <v>0</v>
      </c>
      <c r="CJ104" s="336"/>
      <c r="CK104" s="49">
        <v>0</v>
      </c>
      <c r="CL104" s="49">
        <v>0</v>
      </c>
      <c r="CM104" s="49">
        <v>0</v>
      </c>
      <c r="CN104" s="49">
        <v>0</v>
      </c>
      <c r="CO104" s="392"/>
      <c r="CP104" s="49">
        <v>0</v>
      </c>
      <c r="CQ104" s="49">
        <v>0</v>
      </c>
      <c r="CR104" s="49">
        <v>0</v>
      </c>
      <c r="CS104" s="49">
        <v>0</v>
      </c>
      <c r="CT104" s="336"/>
      <c r="CU104" s="49">
        <v>0</v>
      </c>
      <c r="CV104" s="49">
        <v>0</v>
      </c>
      <c r="CW104" s="49">
        <v>0</v>
      </c>
      <c r="CX104" s="49">
        <v>0</v>
      </c>
      <c r="CY104" s="336"/>
      <c r="CZ104" s="49">
        <v>0</v>
      </c>
      <c r="DA104" s="49">
        <v>0</v>
      </c>
      <c r="DB104" s="49">
        <v>0</v>
      </c>
      <c r="DC104" s="49">
        <v>0</v>
      </c>
      <c r="DD104" s="336"/>
      <c r="DE104" s="49">
        <v>0</v>
      </c>
      <c r="DF104" s="49">
        <v>0</v>
      </c>
      <c r="DG104" s="49">
        <v>0</v>
      </c>
      <c r="DH104" s="49">
        <v>0</v>
      </c>
      <c r="DI104" s="336"/>
      <c r="DJ104" s="327">
        <v>0</v>
      </c>
      <c r="DK104" s="327">
        <v>0</v>
      </c>
      <c r="DL104" s="327">
        <v>0</v>
      </c>
      <c r="DM104" s="49">
        <v>0</v>
      </c>
      <c r="DN104" s="336"/>
      <c r="DO104" s="49">
        <v>0</v>
      </c>
      <c r="DP104" s="49">
        <v>0</v>
      </c>
      <c r="DQ104" s="49">
        <v>0</v>
      </c>
      <c r="DR104" s="49">
        <v>0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347">
        <v>0</v>
      </c>
      <c r="DZ104" s="347">
        <v>0</v>
      </c>
      <c r="EA104" s="347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49">
        <v>0</v>
      </c>
      <c r="EK104" s="347">
        <v>0</v>
      </c>
      <c r="EL104" s="49">
        <v>0</v>
      </c>
      <c r="EM104" s="336"/>
      <c r="EN104" s="49">
        <v>0</v>
      </c>
      <c r="EO104" s="347">
        <v>0</v>
      </c>
      <c r="EP104" s="347">
        <v>0</v>
      </c>
      <c r="EQ104" s="49">
        <v>0</v>
      </c>
      <c r="ER104" s="336"/>
      <c r="ES104" s="347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49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347">
        <v>0</v>
      </c>
      <c r="FN104" s="347">
        <v>0</v>
      </c>
      <c r="FO104" s="347">
        <v>0</v>
      </c>
      <c r="FP104" s="49">
        <v>0</v>
      </c>
      <c r="FQ104" s="336"/>
      <c r="FR104" s="49">
        <v>0</v>
      </c>
      <c r="FS104" s="49">
        <v>0</v>
      </c>
      <c r="FT104" s="347">
        <v>0</v>
      </c>
      <c r="FU104" s="49">
        <v>0</v>
      </c>
      <c r="FV104" s="336"/>
      <c r="FW104" s="347">
        <v>0</v>
      </c>
      <c r="FX104" s="347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49">
        <v>0</v>
      </c>
      <c r="GH104" s="49">
        <v>0</v>
      </c>
      <c r="GI104" s="49">
        <v>0</v>
      </c>
      <c r="GJ104" s="49">
        <v>0</v>
      </c>
    </row>
    <row r="105" spans="1:192" ht="18">
      <c r="A105" s="40" t="s">
        <v>1690</v>
      </c>
      <c r="B105" s="45">
        <f t="shared" si="3"/>
        <v>41494.487500000003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2"/>
      <c r="I105" s="49">
        <v>0</v>
      </c>
      <c r="J105" s="49">
        <v>33</v>
      </c>
      <c r="K105" s="49">
        <v>13.650000000000034</v>
      </c>
      <c r="L105" s="49">
        <v>211.5</v>
      </c>
      <c r="M105" s="392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2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2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2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2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2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2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2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2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2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2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2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563">
        <v>253.24999999999997</v>
      </c>
      <c r="BZ105" s="392"/>
      <c r="CA105" s="49">
        <v>25.500000000000455</v>
      </c>
      <c r="CB105" s="49">
        <v>180.20000000000073</v>
      </c>
      <c r="CC105" s="49">
        <v>408.67499999999995</v>
      </c>
      <c r="CD105" s="563">
        <v>468.1</v>
      </c>
      <c r="CE105" s="336"/>
      <c r="CF105" s="49">
        <v>0</v>
      </c>
      <c r="CG105" s="49">
        <v>48.999999999999091</v>
      </c>
      <c r="CH105" s="49">
        <v>201.37500000000068</v>
      </c>
      <c r="CI105" s="49">
        <v>209.5</v>
      </c>
      <c r="CJ105" s="336"/>
      <c r="CK105" s="49">
        <v>0</v>
      </c>
      <c r="CL105" s="49">
        <v>144.25000000000045</v>
      </c>
      <c r="CM105" s="49">
        <v>149.1</v>
      </c>
      <c r="CN105" s="49">
        <v>498.5</v>
      </c>
      <c r="CO105" s="392"/>
      <c r="CP105" s="49">
        <v>0</v>
      </c>
      <c r="CQ105" s="49">
        <v>137.14999999999964</v>
      </c>
      <c r="CR105" s="49">
        <v>63.375</v>
      </c>
      <c r="CS105" s="49">
        <v>541.9</v>
      </c>
      <c r="CT105" s="336"/>
      <c r="CU105" s="49">
        <v>0</v>
      </c>
      <c r="CV105" s="49">
        <v>182.85000000000036</v>
      </c>
      <c r="CW105" s="49">
        <v>254.84999999999945</v>
      </c>
      <c r="CX105" s="49">
        <v>398.20000000000005</v>
      </c>
      <c r="CY105" s="336"/>
      <c r="CZ105" s="49">
        <v>0</v>
      </c>
      <c r="DA105" s="49">
        <v>153.75000000000045</v>
      </c>
      <c r="DB105" s="49">
        <v>63.45</v>
      </c>
      <c r="DC105" s="49">
        <v>140</v>
      </c>
      <c r="DD105" s="336"/>
      <c r="DE105" s="49">
        <v>0</v>
      </c>
      <c r="DF105" s="49">
        <v>1335.8499999999995</v>
      </c>
      <c r="DG105" s="49">
        <v>521.62500000000136</v>
      </c>
      <c r="DH105" s="49">
        <v>1737.1000000000001</v>
      </c>
      <c r="DI105" s="336"/>
      <c r="DJ105" s="327">
        <v>0</v>
      </c>
      <c r="DK105" s="327">
        <v>102.34999999999945</v>
      </c>
      <c r="DL105" s="327">
        <v>547.57499999999618</v>
      </c>
      <c r="DM105" s="49">
        <v>407.19999999999993</v>
      </c>
      <c r="DN105" s="336"/>
      <c r="DO105" s="49">
        <v>0</v>
      </c>
      <c r="DP105" s="49">
        <v>219</v>
      </c>
      <c r="DQ105" s="49">
        <v>170.47499999999536</v>
      </c>
      <c r="DR105" s="49">
        <v>547.39999999999986</v>
      </c>
      <c r="DS105" s="336"/>
      <c r="DT105" s="49">
        <v>0</v>
      </c>
      <c r="DU105" s="49">
        <v>1428.2499999999918</v>
      </c>
      <c r="DV105" s="49">
        <v>3096.1499999999978</v>
      </c>
      <c r="DW105" s="49">
        <v>3800.7</v>
      </c>
      <c r="DX105" s="336"/>
      <c r="DY105" s="347">
        <v>0</v>
      </c>
      <c r="DZ105" s="347">
        <v>122.00000000000091</v>
      </c>
      <c r="EA105" s="347">
        <v>258.44999999999891</v>
      </c>
      <c r="EB105" s="49">
        <v>45.3</v>
      </c>
      <c r="EC105" s="336"/>
      <c r="ED105" s="347">
        <v>0</v>
      </c>
      <c r="EE105" s="347">
        <v>123.5</v>
      </c>
      <c r="EF105" s="347">
        <v>458.62499999999864</v>
      </c>
      <c r="EG105" s="49">
        <v>416.80000000000007</v>
      </c>
      <c r="EH105" s="336"/>
      <c r="EI105" s="347">
        <v>0</v>
      </c>
      <c r="EJ105" s="49">
        <v>0</v>
      </c>
      <c r="EK105" s="347">
        <v>219.60000000000082</v>
      </c>
      <c r="EL105" s="49">
        <v>233.60000000000002</v>
      </c>
      <c r="EM105" s="336"/>
      <c r="EN105" s="49">
        <v>0</v>
      </c>
      <c r="EO105" s="347">
        <v>45.5</v>
      </c>
      <c r="EP105" s="347">
        <v>84.675000000001091</v>
      </c>
      <c r="EQ105" s="49">
        <v>120</v>
      </c>
      <c r="ER105" s="336"/>
      <c r="ES105" s="347">
        <v>0</v>
      </c>
      <c r="ET105" s="347">
        <v>1056.1500000000001</v>
      </c>
      <c r="EU105" s="347">
        <v>1022.3250000000044</v>
      </c>
      <c r="EV105" s="49">
        <v>1531.2</v>
      </c>
      <c r="EW105" s="336"/>
      <c r="EX105" s="347">
        <v>0</v>
      </c>
      <c r="EY105" s="347">
        <v>57.899999999999636</v>
      </c>
      <c r="EZ105" s="347">
        <v>302.62500000000136</v>
      </c>
      <c r="FA105" s="49">
        <v>34.900000000000006</v>
      </c>
      <c r="FB105" s="336"/>
      <c r="FC105" s="49">
        <v>0</v>
      </c>
      <c r="FD105" s="347">
        <v>63.100000000000364</v>
      </c>
      <c r="FE105" s="347">
        <v>236.02499999999995</v>
      </c>
      <c r="FF105" s="49">
        <v>159.80000000000001</v>
      </c>
      <c r="FG105" s="336"/>
      <c r="FH105" s="49">
        <v>0</v>
      </c>
      <c r="FI105" s="347">
        <v>334.35000000000036</v>
      </c>
      <c r="FJ105" s="347">
        <v>394.125</v>
      </c>
      <c r="FK105" s="49">
        <v>247.39999999999998</v>
      </c>
      <c r="FL105" s="336"/>
      <c r="FM105" s="347">
        <v>0</v>
      </c>
      <c r="FN105" s="347">
        <v>159.00000000000182</v>
      </c>
      <c r="FO105" s="347">
        <v>235.5</v>
      </c>
      <c r="FP105" s="49">
        <v>441.8</v>
      </c>
      <c r="FQ105" s="336"/>
      <c r="FR105" s="49">
        <v>0</v>
      </c>
      <c r="FS105" s="49">
        <v>0</v>
      </c>
      <c r="FT105" s="347">
        <v>104.62499999999727</v>
      </c>
      <c r="FU105" s="49">
        <v>239.5</v>
      </c>
      <c r="FV105" s="336"/>
      <c r="FW105" s="347">
        <v>0</v>
      </c>
      <c r="FX105" s="347">
        <v>521.00000000000728</v>
      </c>
      <c r="FY105" s="347">
        <v>949.23750000001201</v>
      </c>
      <c r="FZ105" s="49">
        <v>674.6</v>
      </c>
      <c r="GA105" s="336"/>
      <c r="GB105" s="347">
        <v>0</v>
      </c>
      <c r="GC105" s="347">
        <v>139</v>
      </c>
      <c r="GD105" s="347">
        <v>297</v>
      </c>
      <c r="GE105" s="49">
        <v>242.5</v>
      </c>
      <c r="GF105" s="336"/>
      <c r="GG105" s="49">
        <v>0</v>
      </c>
      <c r="GH105" s="49">
        <v>0</v>
      </c>
      <c r="GI105" s="49">
        <v>0</v>
      </c>
      <c r="GJ105" s="49">
        <v>443.9</v>
      </c>
    </row>
    <row r="106" spans="1:192" ht="18">
      <c r="A106" s="40" t="s">
        <v>654</v>
      </c>
      <c r="B106" s="45">
        <f t="shared" si="3"/>
        <v>61824.725000000006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2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2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2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2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2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2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2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2"/>
      <c r="AR106" s="49">
        <v>102.02499999999986</v>
      </c>
      <c r="AS106" s="49">
        <v>185.75</v>
      </c>
      <c r="AT106" s="49">
        <v>232.125</v>
      </c>
      <c r="AU106" s="49">
        <v>242</v>
      </c>
      <c r="AV106" s="392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2"/>
      <c r="BB106" s="49">
        <v>96.625</v>
      </c>
      <c r="BC106" s="49">
        <v>172.55</v>
      </c>
      <c r="BD106" s="49">
        <v>223.95</v>
      </c>
      <c r="BE106" s="49">
        <v>134.9</v>
      </c>
      <c r="BF106" s="392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2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2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563">
        <v>272.7</v>
      </c>
      <c r="BZ106" s="392"/>
      <c r="CA106" s="49">
        <v>68.299999999999272</v>
      </c>
      <c r="CB106" s="49">
        <v>157.35000000000218</v>
      </c>
      <c r="CC106" s="49">
        <v>279.67499999999995</v>
      </c>
      <c r="CD106" s="563">
        <v>431.79999999999995</v>
      </c>
      <c r="CE106" s="336"/>
      <c r="CF106" s="49">
        <v>97.125000000000455</v>
      </c>
      <c r="CG106" s="49">
        <v>84.749999999999545</v>
      </c>
      <c r="CH106" s="49">
        <v>274.72500000000355</v>
      </c>
      <c r="CI106" s="49">
        <v>13.1</v>
      </c>
      <c r="CJ106" s="336"/>
      <c r="CK106" s="49">
        <v>150.50000000000023</v>
      </c>
      <c r="CL106" s="49">
        <v>20.249999999999091</v>
      </c>
      <c r="CM106" s="49">
        <v>264.89999999999998</v>
      </c>
      <c r="CN106" s="49">
        <v>141.69999999999999</v>
      </c>
      <c r="CO106" s="392"/>
      <c r="CP106" s="49">
        <v>152.52499999999986</v>
      </c>
      <c r="CQ106" s="49">
        <v>196</v>
      </c>
      <c r="CR106" s="49">
        <v>250.50000000000273</v>
      </c>
      <c r="CS106" s="49">
        <v>310.8</v>
      </c>
      <c r="CT106" s="336"/>
      <c r="CU106" s="49">
        <v>107.86249999999905</v>
      </c>
      <c r="CV106" s="49">
        <v>205.75000000000182</v>
      </c>
      <c r="CW106" s="49">
        <v>447.11250000000382</v>
      </c>
      <c r="CX106" s="49">
        <v>866.3</v>
      </c>
      <c r="CY106" s="336"/>
      <c r="CZ106" s="49">
        <v>19.250000000000909</v>
      </c>
      <c r="DA106" s="49">
        <v>28.200000000001637</v>
      </c>
      <c r="DB106" s="49">
        <v>48.824999999999996</v>
      </c>
      <c r="DC106" s="49">
        <v>90.2</v>
      </c>
      <c r="DD106" s="336"/>
      <c r="DE106" s="49">
        <v>789.02499999999964</v>
      </c>
      <c r="DF106" s="49">
        <v>1078.2999999999997</v>
      </c>
      <c r="DG106" s="49">
        <v>1927.8749999999986</v>
      </c>
      <c r="DH106" s="49">
        <v>3089.0000000000005</v>
      </c>
      <c r="DI106" s="336"/>
      <c r="DJ106" s="327">
        <v>101.30000000000064</v>
      </c>
      <c r="DK106" s="327">
        <v>366.90000000000055</v>
      </c>
      <c r="DL106" s="327">
        <v>505.64999999999782</v>
      </c>
      <c r="DM106" s="49">
        <v>397.9</v>
      </c>
      <c r="DN106" s="336"/>
      <c r="DO106" s="49">
        <v>112.67499999999882</v>
      </c>
      <c r="DP106" s="49">
        <v>280.15000000000055</v>
      </c>
      <c r="DQ106" s="49">
        <v>937.12499999999591</v>
      </c>
      <c r="DR106" s="49">
        <v>814.4</v>
      </c>
      <c r="DS106" s="336"/>
      <c r="DT106" s="49">
        <v>798.84999999999991</v>
      </c>
      <c r="DU106" s="49">
        <v>1802.6000000000104</v>
      </c>
      <c r="DV106" s="49">
        <v>2476.8000000000011</v>
      </c>
      <c r="DW106" s="49">
        <v>4867.1000000000013</v>
      </c>
      <c r="DX106" s="336"/>
      <c r="DY106" s="347">
        <v>52.050000000001091</v>
      </c>
      <c r="DZ106" s="347">
        <v>125.25000000000182</v>
      </c>
      <c r="EA106" s="347">
        <v>251.47500000000218</v>
      </c>
      <c r="EB106" s="49">
        <v>206.5</v>
      </c>
      <c r="EC106" s="336"/>
      <c r="ED106" s="347">
        <v>21.550000000000182</v>
      </c>
      <c r="EE106" s="347">
        <v>292.64999999999964</v>
      </c>
      <c r="EF106" s="347">
        <v>173.47500000000218</v>
      </c>
      <c r="EG106" s="49">
        <v>330.30000000000007</v>
      </c>
      <c r="EH106" s="336"/>
      <c r="EI106" s="347">
        <v>36.475000000002183</v>
      </c>
      <c r="EJ106" s="49">
        <v>0</v>
      </c>
      <c r="EK106" s="347">
        <v>190.72499999999945</v>
      </c>
      <c r="EL106" s="49">
        <v>669.8</v>
      </c>
      <c r="EM106" s="336"/>
      <c r="EN106" s="49">
        <v>0</v>
      </c>
      <c r="EO106" s="347">
        <v>127.80000000000291</v>
      </c>
      <c r="EP106" s="347">
        <v>94.724999999996726</v>
      </c>
      <c r="EQ106" s="49">
        <v>340.2</v>
      </c>
      <c r="ER106" s="336"/>
      <c r="ES106" s="347">
        <v>815.44999999997617</v>
      </c>
      <c r="ET106" s="347">
        <v>2002.45</v>
      </c>
      <c r="EU106" s="347">
        <v>3109.0499999999984</v>
      </c>
      <c r="EV106" s="49">
        <v>2410.3999999999996</v>
      </c>
      <c r="EW106" s="336"/>
      <c r="EX106" s="347">
        <v>37.500000000001819</v>
      </c>
      <c r="EY106" s="347">
        <v>111.00000000000364</v>
      </c>
      <c r="EZ106" s="347">
        <v>47.474999999999454</v>
      </c>
      <c r="FA106" s="49">
        <v>97.5</v>
      </c>
      <c r="FB106" s="336"/>
      <c r="FC106" s="49">
        <v>0</v>
      </c>
      <c r="FD106" s="347">
        <v>109.25000000000364</v>
      </c>
      <c r="FE106" s="347">
        <v>377.625</v>
      </c>
      <c r="FF106" s="49">
        <v>358.5</v>
      </c>
      <c r="FG106" s="336"/>
      <c r="FH106" s="49">
        <v>0</v>
      </c>
      <c r="FI106" s="347">
        <v>243.25000000000364</v>
      </c>
      <c r="FJ106" s="347">
        <v>112.349999999994</v>
      </c>
      <c r="FK106" s="49">
        <v>213.20000000000002</v>
      </c>
      <c r="FL106" s="336"/>
      <c r="FM106" s="347">
        <v>139.54999999999927</v>
      </c>
      <c r="FN106" s="347">
        <v>245.85000000000036</v>
      </c>
      <c r="FO106" s="347">
        <v>375</v>
      </c>
      <c r="FP106" s="49">
        <v>532.70000000000005</v>
      </c>
      <c r="FQ106" s="336"/>
      <c r="FR106" s="49">
        <v>0</v>
      </c>
      <c r="FS106" s="49">
        <v>0</v>
      </c>
      <c r="FT106" s="347">
        <v>283.64999999999509</v>
      </c>
      <c r="FU106" s="49">
        <v>364.5</v>
      </c>
      <c r="FV106" s="336"/>
      <c r="FW106" s="347">
        <v>285.04999999999927</v>
      </c>
      <c r="FX106" s="347">
        <v>683.34999999999491</v>
      </c>
      <c r="FY106" s="347">
        <v>764.5500000000153</v>
      </c>
      <c r="FZ106" s="49">
        <v>1062.9000000000001</v>
      </c>
      <c r="GA106" s="336"/>
      <c r="GB106" s="347">
        <v>71.75</v>
      </c>
      <c r="GC106" s="347">
        <v>182.25000000000182</v>
      </c>
      <c r="GD106" s="347">
        <v>334.125</v>
      </c>
      <c r="GE106" s="49">
        <v>308</v>
      </c>
      <c r="GF106" s="336"/>
      <c r="GG106" s="49">
        <v>396.20000000000027</v>
      </c>
      <c r="GH106" s="49">
        <v>0</v>
      </c>
      <c r="GI106" s="49">
        <v>0</v>
      </c>
      <c r="GJ106" s="49">
        <v>1000.4</v>
      </c>
    </row>
    <row r="107" spans="1:192" ht="18">
      <c r="A107" s="40" t="s">
        <v>653</v>
      </c>
      <c r="B107" s="45">
        <f t="shared" si="3"/>
        <v>59223.21250000006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2"/>
      <c r="I107" s="49">
        <v>0</v>
      </c>
      <c r="J107" s="49">
        <v>120.45000000000005</v>
      </c>
      <c r="K107" s="49">
        <v>0</v>
      </c>
      <c r="L107" s="49">
        <v>347</v>
      </c>
      <c r="M107" s="392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2"/>
      <c r="S107" s="327">
        <v>39.575000000000102</v>
      </c>
      <c r="T107" s="327">
        <v>32.5</v>
      </c>
      <c r="U107" s="327">
        <v>119.625</v>
      </c>
      <c r="V107" s="49">
        <v>151.5</v>
      </c>
      <c r="W107" s="392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2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2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2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2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2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2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2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2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2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563">
        <v>588.4</v>
      </c>
      <c r="BZ107" s="392"/>
      <c r="CA107" s="49">
        <v>29.999999999999545</v>
      </c>
      <c r="CB107" s="49">
        <v>325.20000000000073</v>
      </c>
      <c r="CC107" s="49">
        <v>121.27499999999999</v>
      </c>
      <c r="CD107" s="563">
        <v>522.79999999999995</v>
      </c>
      <c r="CE107" s="336"/>
      <c r="CF107" s="49">
        <v>91.25</v>
      </c>
      <c r="CG107" s="49">
        <v>54.999999999999091</v>
      </c>
      <c r="CH107" s="49">
        <v>135</v>
      </c>
      <c r="CI107" s="49">
        <v>114.4</v>
      </c>
      <c r="CJ107" s="336"/>
      <c r="CK107" s="49">
        <v>104.82500000000005</v>
      </c>
      <c r="CL107" s="49">
        <v>173.39999999999918</v>
      </c>
      <c r="CM107" s="49">
        <v>276.07499999999999</v>
      </c>
      <c r="CN107" s="49">
        <v>55.8</v>
      </c>
      <c r="CO107" s="392"/>
      <c r="CP107" s="49">
        <v>121.52499999999941</v>
      </c>
      <c r="CQ107" s="49">
        <v>221.09999999999991</v>
      </c>
      <c r="CR107" s="49">
        <v>207</v>
      </c>
      <c r="CS107" s="49">
        <v>333.8</v>
      </c>
      <c r="CT107" s="336"/>
      <c r="CU107" s="49">
        <v>95.349999999999454</v>
      </c>
      <c r="CV107" s="49">
        <v>119.40000000000055</v>
      </c>
      <c r="CW107" s="49">
        <v>479.32500000000027</v>
      </c>
      <c r="CX107" s="49">
        <v>770.89999999999986</v>
      </c>
      <c r="CY107" s="336"/>
      <c r="CZ107" s="49">
        <v>47.250000000000909</v>
      </c>
      <c r="DA107" s="49">
        <v>109.14999999999964</v>
      </c>
      <c r="DB107" s="49">
        <v>110.4</v>
      </c>
      <c r="DC107" s="49">
        <v>0</v>
      </c>
      <c r="DD107" s="336"/>
      <c r="DE107" s="49">
        <v>800.51250000000027</v>
      </c>
      <c r="DF107" s="49">
        <v>1447.2500000000005</v>
      </c>
      <c r="DG107" s="49">
        <v>1595.0999999999995</v>
      </c>
      <c r="DH107" s="49">
        <v>2984.6000000000004</v>
      </c>
      <c r="DI107" s="336"/>
      <c r="DJ107" s="327">
        <v>148.87500000000045</v>
      </c>
      <c r="DK107" s="327">
        <v>283.39999999999964</v>
      </c>
      <c r="DL107" s="327">
        <v>552.75</v>
      </c>
      <c r="DM107" s="49">
        <v>851.69999999999993</v>
      </c>
      <c r="DN107" s="336"/>
      <c r="DO107" s="49">
        <v>166.89999999999964</v>
      </c>
      <c r="DP107" s="49">
        <v>182.49999999999909</v>
      </c>
      <c r="DQ107" s="49">
        <v>544.79999999999836</v>
      </c>
      <c r="DR107" s="49">
        <v>564</v>
      </c>
      <c r="DS107" s="336"/>
      <c r="DT107" s="49">
        <v>866.04999999998881</v>
      </c>
      <c r="DU107" s="49">
        <v>1715.549999999992</v>
      </c>
      <c r="DV107" s="49">
        <v>2546.1375000000044</v>
      </c>
      <c r="DW107" s="49">
        <v>4765.8</v>
      </c>
      <c r="DX107" s="336"/>
      <c r="DY107" s="347">
        <v>100.92500000000018</v>
      </c>
      <c r="DZ107" s="347">
        <v>120.25</v>
      </c>
      <c r="EA107" s="347">
        <v>194.62500000000546</v>
      </c>
      <c r="EB107" s="49">
        <v>33.599999999999994</v>
      </c>
      <c r="EC107" s="336"/>
      <c r="ED107" s="347">
        <v>66.824999999999818</v>
      </c>
      <c r="EE107" s="347">
        <v>146.65000000000327</v>
      </c>
      <c r="EF107" s="347">
        <v>188.47500000000491</v>
      </c>
      <c r="EG107" s="49">
        <v>279.00000000000006</v>
      </c>
      <c r="EH107" s="336"/>
      <c r="EI107" s="347">
        <v>126.22500000000218</v>
      </c>
      <c r="EJ107" s="49">
        <v>0</v>
      </c>
      <c r="EK107" s="347">
        <v>208.80000000000109</v>
      </c>
      <c r="EL107" s="49">
        <v>313.29999999999995</v>
      </c>
      <c r="EM107" s="336"/>
      <c r="EN107" s="49">
        <v>0</v>
      </c>
      <c r="EO107" s="347">
        <v>149.75</v>
      </c>
      <c r="EP107" s="347">
        <v>300.90000000000055</v>
      </c>
      <c r="EQ107" s="49">
        <v>349.20000000000005</v>
      </c>
      <c r="ER107" s="336"/>
      <c r="ES107" s="347">
        <v>762.45000000004711</v>
      </c>
      <c r="ET107" s="347">
        <v>2329.4</v>
      </c>
      <c r="EU107" s="347">
        <v>2321.5499999999956</v>
      </c>
      <c r="EV107" s="49">
        <v>2837.8999999999996</v>
      </c>
      <c r="EW107" s="336"/>
      <c r="EX107" s="347">
        <v>68.400000000000546</v>
      </c>
      <c r="EY107" s="347">
        <v>88.200000000000728</v>
      </c>
      <c r="EZ107" s="347">
        <v>149.17500000000382</v>
      </c>
      <c r="FA107" s="49">
        <v>165</v>
      </c>
      <c r="FB107" s="336"/>
      <c r="FC107" s="49">
        <v>0</v>
      </c>
      <c r="FD107" s="347">
        <v>166.15000000000146</v>
      </c>
      <c r="FE107" s="347">
        <v>207.375</v>
      </c>
      <c r="FF107" s="49">
        <v>291.10000000000002</v>
      </c>
      <c r="FG107" s="336"/>
      <c r="FH107" s="49">
        <v>0</v>
      </c>
      <c r="FI107" s="347">
        <v>180.60000000000036</v>
      </c>
      <c r="FJ107" s="347">
        <v>204.33750000000055</v>
      </c>
      <c r="FK107" s="49">
        <v>244.8</v>
      </c>
      <c r="FL107" s="336"/>
      <c r="FM107" s="347">
        <v>114.39999999999964</v>
      </c>
      <c r="FN107" s="347">
        <v>264.05000000000655</v>
      </c>
      <c r="FO107" s="347">
        <v>363.15</v>
      </c>
      <c r="FP107" s="49">
        <v>553.4</v>
      </c>
      <c r="FQ107" s="336"/>
      <c r="FR107" s="49">
        <v>0</v>
      </c>
      <c r="FS107" s="49">
        <v>0</v>
      </c>
      <c r="FT107" s="347">
        <v>253.5</v>
      </c>
      <c r="FU107" s="49">
        <v>35.4</v>
      </c>
      <c r="FV107" s="336"/>
      <c r="FW107" s="347">
        <v>320.30000000000473</v>
      </c>
      <c r="FX107" s="347">
        <v>559.15000000000691</v>
      </c>
      <c r="FY107" s="347">
        <v>989.99999999998192</v>
      </c>
      <c r="FZ107" s="49">
        <v>1281.4000000000001</v>
      </c>
      <c r="GA107" s="336"/>
      <c r="GB107" s="347">
        <v>80.000000000003638</v>
      </c>
      <c r="GC107" s="347">
        <v>129.74999999999818</v>
      </c>
      <c r="GD107" s="347">
        <v>298.5</v>
      </c>
      <c r="GE107" s="49">
        <v>315</v>
      </c>
      <c r="GF107" s="336"/>
      <c r="GG107" s="49">
        <v>400.37500000000182</v>
      </c>
      <c r="GH107" s="49">
        <v>0</v>
      </c>
      <c r="GI107" s="49">
        <v>0</v>
      </c>
      <c r="GJ107" s="49">
        <v>1019.9000000000001</v>
      </c>
    </row>
    <row r="108" spans="1:192" ht="18">
      <c r="A108" s="39" t="s">
        <v>1753</v>
      </c>
      <c r="B108" s="45">
        <f t="shared" si="3"/>
        <v>54744.87500000008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2"/>
      <c r="I108" s="49">
        <v>0</v>
      </c>
      <c r="J108" s="49">
        <v>73.050000000000011</v>
      </c>
      <c r="K108" s="49">
        <v>124.125</v>
      </c>
      <c r="L108" s="49">
        <v>156.4</v>
      </c>
      <c r="M108" s="392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2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2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2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2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2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2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2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2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2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2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2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563">
        <v>110.3</v>
      </c>
      <c r="BZ108" s="392"/>
      <c r="CA108" s="49">
        <v>38.074999999999818</v>
      </c>
      <c r="CB108" s="49">
        <v>167.60000000000036</v>
      </c>
      <c r="CC108" s="49">
        <v>334.875</v>
      </c>
      <c r="CD108" s="563">
        <v>388.8</v>
      </c>
      <c r="CE108" s="336"/>
      <c r="CF108" s="49">
        <v>0</v>
      </c>
      <c r="CG108" s="49">
        <v>76.249999999999091</v>
      </c>
      <c r="CH108" s="49">
        <v>134.99999999999932</v>
      </c>
      <c r="CI108" s="49">
        <v>152.4</v>
      </c>
      <c r="CJ108" s="336"/>
      <c r="CK108" s="49">
        <v>0</v>
      </c>
      <c r="CL108" s="49">
        <v>112.99999999999955</v>
      </c>
      <c r="CM108" s="49">
        <v>157.875</v>
      </c>
      <c r="CN108" s="49">
        <v>98.6</v>
      </c>
      <c r="CO108" s="392"/>
      <c r="CP108" s="49">
        <v>0</v>
      </c>
      <c r="CQ108" s="49">
        <v>244.30000000000064</v>
      </c>
      <c r="CR108" s="49">
        <v>128.47499999999877</v>
      </c>
      <c r="CS108" s="49">
        <v>368.6</v>
      </c>
      <c r="CT108" s="336"/>
      <c r="CU108" s="49">
        <v>0</v>
      </c>
      <c r="CV108" s="49">
        <v>260.5</v>
      </c>
      <c r="CW108" s="49">
        <v>505.64999999999782</v>
      </c>
      <c r="CX108" s="49">
        <v>749.69999999999993</v>
      </c>
      <c r="CY108" s="336"/>
      <c r="CZ108" s="49">
        <v>0</v>
      </c>
      <c r="DA108" s="49">
        <v>111</v>
      </c>
      <c r="DB108" s="49">
        <v>52.875</v>
      </c>
      <c r="DC108" s="49">
        <v>0</v>
      </c>
      <c r="DD108" s="336"/>
      <c r="DE108" s="49">
        <v>0</v>
      </c>
      <c r="DF108" s="49">
        <v>1381.25</v>
      </c>
      <c r="DG108" s="49">
        <v>1358.9249999999984</v>
      </c>
      <c r="DH108" s="49">
        <v>3783.6</v>
      </c>
      <c r="DI108" s="336"/>
      <c r="DJ108" s="327">
        <v>0</v>
      </c>
      <c r="DK108" s="327">
        <v>244.89999999999873</v>
      </c>
      <c r="DL108" s="327">
        <v>265.94999999999891</v>
      </c>
      <c r="DM108" s="49">
        <v>573.29999999999995</v>
      </c>
      <c r="DN108" s="336"/>
      <c r="DO108" s="49">
        <v>0</v>
      </c>
      <c r="DP108" s="49">
        <v>186.34999999999945</v>
      </c>
      <c r="DQ108" s="49">
        <v>678.07499999999618</v>
      </c>
      <c r="DR108" s="49">
        <v>350.49999999999994</v>
      </c>
      <c r="DS108" s="336"/>
      <c r="DT108" s="49">
        <v>0</v>
      </c>
      <c r="DU108" s="49">
        <v>1946.5500000000402</v>
      </c>
      <c r="DV108" s="49">
        <v>1586.5499999999956</v>
      </c>
      <c r="DW108" s="49">
        <v>5136.5999999999995</v>
      </c>
      <c r="DX108" s="336"/>
      <c r="DY108" s="347">
        <v>0</v>
      </c>
      <c r="DZ108" s="347">
        <v>189.25000000000182</v>
      </c>
      <c r="EA108" s="347">
        <v>270.37499999999727</v>
      </c>
      <c r="EB108" s="49">
        <v>1.4</v>
      </c>
      <c r="EC108" s="336"/>
      <c r="ED108" s="347">
        <v>0</v>
      </c>
      <c r="EE108" s="347">
        <v>262.60000000000218</v>
      </c>
      <c r="EF108" s="347">
        <v>515.92499999999973</v>
      </c>
      <c r="EG108" s="49">
        <v>596.4</v>
      </c>
      <c r="EH108" s="336"/>
      <c r="EI108" s="347">
        <v>0</v>
      </c>
      <c r="EJ108" s="49">
        <v>0</v>
      </c>
      <c r="EK108" s="347">
        <v>544.5</v>
      </c>
      <c r="EL108" s="49">
        <v>375.6</v>
      </c>
      <c r="EM108" s="336"/>
      <c r="EN108" s="49">
        <v>0</v>
      </c>
      <c r="EO108" s="347">
        <v>201.70000000000255</v>
      </c>
      <c r="EP108" s="347">
        <v>66</v>
      </c>
      <c r="EQ108" s="49">
        <v>545</v>
      </c>
      <c r="ER108" s="336"/>
      <c r="ES108" s="347">
        <v>0</v>
      </c>
      <c r="ET108" s="347">
        <v>1907.5</v>
      </c>
      <c r="EU108" s="347">
        <v>2283.4499999999989</v>
      </c>
      <c r="EV108" s="49">
        <v>2111.7999999999997</v>
      </c>
      <c r="EW108" s="336"/>
      <c r="EX108" s="347">
        <v>0</v>
      </c>
      <c r="EY108" s="347">
        <v>114.25000000000364</v>
      </c>
      <c r="EZ108" s="347">
        <v>30.375</v>
      </c>
      <c r="FA108" s="49">
        <v>135.30000000000001</v>
      </c>
      <c r="FB108" s="336"/>
      <c r="FC108" s="49">
        <v>0</v>
      </c>
      <c r="FD108" s="347">
        <v>124.75000000000182</v>
      </c>
      <c r="FE108" s="347">
        <v>372.52499999999998</v>
      </c>
      <c r="FF108" s="49">
        <v>257.89999999999998</v>
      </c>
      <c r="FG108" s="336"/>
      <c r="FH108" s="49">
        <v>0</v>
      </c>
      <c r="FI108" s="347">
        <v>170.55000000000291</v>
      </c>
      <c r="FJ108" s="347">
        <v>139.27500000000055</v>
      </c>
      <c r="FK108" s="49">
        <v>258.7</v>
      </c>
      <c r="FL108" s="336"/>
      <c r="FM108" s="347">
        <v>0</v>
      </c>
      <c r="FN108" s="347">
        <v>247.35000000000036</v>
      </c>
      <c r="FO108" s="347">
        <v>429.22499999999997</v>
      </c>
      <c r="FP108" s="49">
        <v>454</v>
      </c>
      <c r="FQ108" s="336"/>
      <c r="FR108" s="49">
        <v>0</v>
      </c>
      <c r="FS108" s="49">
        <v>0</v>
      </c>
      <c r="FT108" s="347">
        <v>365.62499999999454</v>
      </c>
      <c r="FU108" s="49">
        <v>157.70000000000002</v>
      </c>
      <c r="FV108" s="336"/>
      <c r="FW108" s="347">
        <v>0</v>
      </c>
      <c r="FX108" s="347">
        <v>551.100000000004</v>
      </c>
      <c r="FY108" s="347">
        <v>808.42500000004372</v>
      </c>
      <c r="FZ108" s="49">
        <v>1081.9000000000001</v>
      </c>
      <c r="GA108" s="336"/>
      <c r="GB108" s="347">
        <v>0</v>
      </c>
      <c r="GC108" s="347">
        <v>174.75000000000091</v>
      </c>
      <c r="GD108" s="347">
        <v>344.625</v>
      </c>
      <c r="GE108" s="49">
        <v>292</v>
      </c>
      <c r="GF108" s="336"/>
      <c r="GG108" s="49">
        <v>0</v>
      </c>
      <c r="GH108" s="49">
        <v>0</v>
      </c>
      <c r="GI108" s="49">
        <v>0</v>
      </c>
      <c r="GJ108" s="49">
        <v>1124</v>
      </c>
    </row>
    <row r="109" spans="1:192" ht="18">
      <c r="A109" s="40" t="s">
        <v>638</v>
      </c>
      <c r="B109" s="45">
        <f t="shared" si="3"/>
        <v>58730.799999999828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2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2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2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2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2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2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2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2"/>
      <c r="AR109" s="49">
        <v>13.274999999999864</v>
      </c>
      <c r="AS109" s="49">
        <v>209.4</v>
      </c>
      <c r="AT109" s="49">
        <v>0</v>
      </c>
      <c r="AU109" s="49">
        <v>279.8</v>
      </c>
      <c r="AV109" s="392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2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2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2"/>
      <c r="BL109" s="49">
        <v>35.625000000000227</v>
      </c>
      <c r="BM109" s="49">
        <v>114.9</v>
      </c>
      <c r="BN109" s="49">
        <v>72</v>
      </c>
      <c r="BO109" s="49">
        <v>130</v>
      </c>
      <c r="BP109" s="392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563">
        <v>602.99999999999989</v>
      </c>
      <c r="BZ109" s="392"/>
      <c r="CA109" s="49">
        <v>59.199999999999818</v>
      </c>
      <c r="CB109" s="49">
        <v>131.25000000000091</v>
      </c>
      <c r="CC109" s="49">
        <v>99</v>
      </c>
      <c r="CD109" s="563">
        <v>552.6</v>
      </c>
      <c r="CE109" s="336"/>
      <c r="CF109" s="49">
        <v>73.625</v>
      </c>
      <c r="CG109" s="49">
        <v>121.15000000000055</v>
      </c>
      <c r="CH109" s="49">
        <v>266.02499999999918</v>
      </c>
      <c r="CI109" s="49">
        <v>51.4</v>
      </c>
      <c r="CJ109" s="336"/>
      <c r="CK109" s="49">
        <v>114.04999999999995</v>
      </c>
      <c r="CL109" s="49">
        <v>105.35000000000036</v>
      </c>
      <c r="CM109" s="49">
        <v>335.7</v>
      </c>
      <c r="CN109" s="49">
        <v>279</v>
      </c>
      <c r="CO109" s="392"/>
      <c r="CP109" s="49">
        <v>139.25</v>
      </c>
      <c r="CQ109" s="49">
        <v>196.20000000000027</v>
      </c>
      <c r="CR109" s="49">
        <v>324.22499999999945</v>
      </c>
      <c r="CS109" s="49">
        <v>241.8</v>
      </c>
      <c r="CT109" s="336"/>
      <c r="CU109" s="49">
        <v>76.424999999999955</v>
      </c>
      <c r="CV109" s="49">
        <v>181.849999999999</v>
      </c>
      <c r="CW109" s="49">
        <v>321.45000000000027</v>
      </c>
      <c r="CX109" s="49">
        <v>577.50000000000023</v>
      </c>
      <c r="CY109" s="336"/>
      <c r="CZ109" s="49">
        <v>62.874999999997272</v>
      </c>
      <c r="DA109" s="49">
        <v>109.49999999999909</v>
      </c>
      <c r="DB109" s="49">
        <v>78.75</v>
      </c>
      <c r="DC109" s="49">
        <v>7.7000000000000011</v>
      </c>
      <c r="DD109" s="336"/>
      <c r="DE109" s="49">
        <v>613.81249999999955</v>
      </c>
      <c r="DF109" s="49">
        <v>1473.7999999999997</v>
      </c>
      <c r="DG109" s="49">
        <v>2246.6625000000035</v>
      </c>
      <c r="DH109" s="49">
        <v>3763.7999999999993</v>
      </c>
      <c r="DI109" s="336"/>
      <c r="DJ109" s="327">
        <v>70.724999999999909</v>
      </c>
      <c r="DK109" s="327">
        <v>343.94999999999891</v>
      </c>
      <c r="DL109" s="327">
        <v>589.65000000000327</v>
      </c>
      <c r="DM109" s="49">
        <v>533.90000000000009</v>
      </c>
      <c r="DN109" s="336"/>
      <c r="DO109" s="49">
        <v>86.849999999999</v>
      </c>
      <c r="DP109" s="49">
        <v>288.74999999999636</v>
      </c>
      <c r="DQ109" s="49">
        <v>962.700000000003</v>
      </c>
      <c r="DR109" s="49">
        <v>359.50000000000006</v>
      </c>
      <c r="DS109" s="336"/>
      <c r="DT109" s="49">
        <v>897.77499999998145</v>
      </c>
      <c r="DU109" s="49">
        <v>1881.2499999999445</v>
      </c>
      <c r="DV109" s="49">
        <v>3218.9250000000065</v>
      </c>
      <c r="DW109" s="49">
        <v>4395.9000000000005</v>
      </c>
      <c r="DX109" s="336"/>
      <c r="DY109" s="347">
        <v>60.049999999998363</v>
      </c>
      <c r="DZ109" s="347">
        <v>233.04999999999927</v>
      </c>
      <c r="EA109" s="347">
        <v>180.00000000000546</v>
      </c>
      <c r="EB109" s="49">
        <v>138.1</v>
      </c>
      <c r="EC109" s="336"/>
      <c r="ED109" s="347">
        <v>62.424999999999272</v>
      </c>
      <c r="EE109" s="347">
        <v>109.04999999999745</v>
      </c>
      <c r="EF109" s="347">
        <v>280.72500000000218</v>
      </c>
      <c r="EG109" s="49">
        <v>530.1</v>
      </c>
      <c r="EH109" s="336"/>
      <c r="EI109" s="347">
        <v>55.175000000000182</v>
      </c>
      <c r="EJ109" s="49">
        <v>0</v>
      </c>
      <c r="EK109" s="347">
        <v>304.20000000000709</v>
      </c>
      <c r="EL109" s="49">
        <v>284.59999999999997</v>
      </c>
      <c r="EM109" s="336"/>
      <c r="EN109" s="49">
        <v>0</v>
      </c>
      <c r="EO109" s="347">
        <v>176.649999999996</v>
      </c>
      <c r="EP109" s="347">
        <v>81.075000000007094</v>
      </c>
      <c r="EQ109" s="49">
        <v>455</v>
      </c>
      <c r="ER109" s="336"/>
      <c r="ES109" s="347">
        <v>652.62499999998727</v>
      </c>
      <c r="ET109" s="347">
        <v>2245.8500000000004</v>
      </c>
      <c r="EU109" s="347">
        <v>3238.0124999999989</v>
      </c>
      <c r="EV109" s="49">
        <v>2321.7000000000003</v>
      </c>
      <c r="EW109" s="336"/>
      <c r="EX109" s="347">
        <v>118.42499999999927</v>
      </c>
      <c r="EY109" s="347">
        <v>106.94999999999709</v>
      </c>
      <c r="EZ109" s="347">
        <v>17.550000000006548</v>
      </c>
      <c r="FA109" s="49">
        <v>127.8</v>
      </c>
      <c r="FB109" s="336"/>
      <c r="FC109" s="49">
        <v>0</v>
      </c>
      <c r="FD109" s="347">
        <v>122.14999999999964</v>
      </c>
      <c r="FE109" s="347">
        <v>210.375</v>
      </c>
      <c r="FF109" s="49">
        <v>255.5</v>
      </c>
      <c r="FG109" s="336"/>
      <c r="FH109" s="49">
        <v>0</v>
      </c>
      <c r="FI109" s="347">
        <v>153.19999999999891</v>
      </c>
      <c r="FJ109" s="347">
        <v>120.15000000000873</v>
      </c>
      <c r="FK109" s="49">
        <v>161.60000000000002</v>
      </c>
      <c r="FL109" s="336"/>
      <c r="FM109" s="347">
        <v>143.55000000000018</v>
      </c>
      <c r="FN109" s="347">
        <v>194.5</v>
      </c>
      <c r="FO109" s="347">
        <v>245.625</v>
      </c>
      <c r="FP109" s="49">
        <v>377.4</v>
      </c>
      <c r="FQ109" s="336"/>
      <c r="FR109" s="49">
        <v>0</v>
      </c>
      <c r="FS109" s="49">
        <v>0</v>
      </c>
      <c r="FT109" s="347">
        <v>235.87500000000273</v>
      </c>
      <c r="FU109" s="49">
        <v>252.1</v>
      </c>
      <c r="FV109" s="336"/>
      <c r="FW109" s="347">
        <v>220.54999999999745</v>
      </c>
      <c r="FX109" s="347">
        <v>390.24999999999636</v>
      </c>
      <c r="FY109" s="347">
        <v>707.06249999992133</v>
      </c>
      <c r="FZ109" s="49">
        <v>811.90000000000009</v>
      </c>
      <c r="GA109" s="336"/>
      <c r="GB109" s="347">
        <v>78.75</v>
      </c>
      <c r="GC109" s="347">
        <v>145.49999999999272</v>
      </c>
      <c r="GD109" s="347">
        <v>348.75</v>
      </c>
      <c r="GE109" s="49">
        <v>192.5</v>
      </c>
      <c r="GF109" s="336"/>
      <c r="GG109" s="49">
        <v>274.199999999998</v>
      </c>
      <c r="GH109" s="49">
        <v>0</v>
      </c>
      <c r="GI109" s="49">
        <v>0</v>
      </c>
      <c r="GJ109" s="49">
        <v>785.65000000000009</v>
      </c>
    </row>
    <row r="110" spans="1:192" ht="18">
      <c r="A110" s="81" t="s">
        <v>1649</v>
      </c>
      <c r="B110" s="45">
        <f t="shared" si="3"/>
        <v>57306.987500000017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2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2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2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2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2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2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2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2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2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2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2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2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2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563">
        <v>279.10000000000002</v>
      </c>
      <c r="BZ110" s="392"/>
      <c r="CA110" s="49">
        <v>34.425000000000182</v>
      </c>
      <c r="CB110" s="49">
        <v>154.89999999999873</v>
      </c>
      <c r="CC110" s="49">
        <v>135.97500000000002</v>
      </c>
      <c r="CD110" s="563">
        <v>280.60000000000002</v>
      </c>
      <c r="CE110" s="336"/>
      <c r="CF110" s="49">
        <v>62.625000000000227</v>
      </c>
      <c r="CG110" s="49">
        <v>40.000000000000455</v>
      </c>
      <c r="CH110" s="49">
        <v>225.14999999999645</v>
      </c>
      <c r="CI110" s="49">
        <v>143.19999999999999</v>
      </c>
      <c r="CJ110" s="336"/>
      <c r="CK110" s="49">
        <v>124.70000000000005</v>
      </c>
      <c r="CL110" s="49">
        <v>75.500000000000455</v>
      </c>
      <c r="CM110" s="49">
        <v>148.27500000000001</v>
      </c>
      <c r="CN110" s="49">
        <v>148.5</v>
      </c>
      <c r="CO110" s="392"/>
      <c r="CP110" s="49">
        <v>163.42500000000064</v>
      </c>
      <c r="CQ110" s="49">
        <v>175.20000000000073</v>
      </c>
      <c r="CR110" s="49">
        <v>270.74999999999864</v>
      </c>
      <c r="CS110" s="49">
        <v>549</v>
      </c>
      <c r="CT110" s="336"/>
      <c r="CU110" s="49">
        <v>38.200000000001182</v>
      </c>
      <c r="CV110" s="49">
        <v>205.55000000000018</v>
      </c>
      <c r="CW110" s="49">
        <v>324.97500000000082</v>
      </c>
      <c r="CX110" s="49">
        <v>449.2</v>
      </c>
      <c r="CY110" s="336"/>
      <c r="CZ110" s="49">
        <v>21.124999999998181</v>
      </c>
      <c r="DA110" s="49">
        <v>15.800000000000182</v>
      </c>
      <c r="DB110" s="49">
        <v>172.125</v>
      </c>
      <c r="DC110" s="49">
        <v>220.2</v>
      </c>
      <c r="DD110" s="336"/>
      <c r="DE110" s="49">
        <v>769.31250000000045</v>
      </c>
      <c r="DF110" s="49">
        <v>1553.6999999999998</v>
      </c>
      <c r="DG110" s="49">
        <v>1571.0999999999967</v>
      </c>
      <c r="DH110" s="49">
        <v>3260.7000000000007</v>
      </c>
      <c r="DI110" s="336"/>
      <c r="DJ110" s="327">
        <v>62.025000000000546</v>
      </c>
      <c r="DK110" s="327">
        <v>316.199999999998</v>
      </c>
      <c r="DL110" s="327">
        <v>465.07499999999891</v>
      </c>
      <c r="DM110" s="49">
        <v>746.69999999999993</v>
      </c>
      <c r="DN110" s="336"/>
      <c r="DO110" s="49">
        <v>147.52500000000009</v>
      </c>
      <c r="DP110" s="49">
        <v>243.19999999999982</v>
      </c>
      <c r="DQ110" s="49">
        <v>495.59999999999945</v>
      </c>
      <c r="DR110" s="49">
        <v>438.30000000000007</v>
      </c>
      <c r="DS110" s="336"/>
      <c r="DT110" s="49">
        <v>802.32499999999845</v>
      </c>
      <c r="DU110" s="49">
        <v>2176.4499999999853</v>
      </c>
      <c r="DV110" s="49">
        <v>2660.9999999999932</v>
      </c>
      <c r="DW110" s="49">
        <v>4312.3499999999995</v>
      </c>
      <c r="DX110" s="336"/>
      <c r="DY110" s="347">
        <v>50.374999999998181</v>
      </c>
      <c r="DZ110" s="347">
        <v>200.90000000000327</v>
      </c>
      <c r="EA110" s="347">
        <v>177.52499999999236</v>
      </c>
      <c r="EB110" s="49">
        <v>251.9</v>
      </c>
      <c r="EC110" s="336"/>
      <c r="ED110" s="347">
        <v>31.69999999999709</v>
      </c>
      <c r="EE110" s="347">
        <v>63.900000000001455</v>
      </c>
      <c r="EF110" s="347">
        <v>303.52499999999509</v>
      </c>
      <c r="EG110" s="49">
        <v>394.7</v>
      </c>
      <c r="EH110" s="336"/>
      <c r="EI110" s="347">
        <v>51.299999999996544</v>
      </c>
      <c r="EJ110" s="49">
        <v>0</v>
      </c>
      <c r="EK110" s="347">
        <v>280.5</v>
      </c>
      <c r="EL110" s="49">
        <v>206.99999999999997</v>
      </c>
      <c r="EM110" s="336"/>
      <c r="EN110" s="49">
        <v>0</v>
      </c>
      <c r="EO110" s="347">
        <v>71.800000000004729</v>
      </c>
      <c r="EP110" s="347">
        <v>150.82499999999891</v>
      </c>
      <c r="EQ110" s="49">
        <v>93.3</v>
      </c>
      <c r="ER110" s="336"/>
      <c r="ES110" s="347">
        <v>647.22500000001037</v>
      </c>
      <c r="ET110" s="347">
        <v>1965.2</v>
      </c>
      <c r="EU110" s="347">
        <v>2630.8499999999967</v>
      </c>
      <c r="EV110" s="49">
        <v>1849.4</v>
      </c>
      <c r="EW110" s="336"/>
      <c r="EX110" s="347">
        <v>37.499999999998181</v>
      </c>
      <c r="EY110" s="347">
        <v>78.000000000001819</v>
      </c>
      <c r="EZ110" s="347">
        <v>53.625</v>
      </c>
      <c r="FA110" s="49">
        <v>91</v>
      </c>
      <c r="FB110" s="336"/>
      <c r="FC110" s="49">
        <v>0</v>
      </c>
      <c r="FD110" s="347">
        <v>50.250000000001819</v>
      </c>
      <c r="FE110" s="347">
        <v>101.55000000000001</v>
      </c>
      <c r="FF110" s="49">
        <v>129.9</v>
      </c>
      <c r="FG110" s="336"/>
      <c r="FH110" s="49">
        <v>0</v>
      </c>
      <c r="FI110" s="347">
        <v>166.55000000000109</v>
      </c>
      <c r="FJ110" s="347">
        <v>254.099999999994</v>
      </c>
      <c r="FK110" s="49">
        <v>410.1</v>
      </c>
      <c r="FL110" s="336"/>
      <c r="FM110" s="347">
        <v>148.69999999999982</v>
      </c>
      <c r="FN110" s="347">
        <v>266.19999999999709</v>
      </c>
      <c r="FO110" s="347">
        <v>402.375</v>
      </c>
      <c r="FP110" s="49">
        <v>448.3</v>
      </c>
      <c r="FQ110" s="336"/>
      <c r="FR110" s="49">
        <v>0</v>
      </c>
      <c r="FS110" s="49">
        <v>0</v>
      </c>
      <c r="FT110" s="347">
        <v>163.57499999999891</v>
      </c>
      <c r="FU110" s="49">
        <v>144.1</v>
      </c>
      <c r="FV110" s="336"/>
      <c r="FW110" s="347">
        <v>268.50000000000091</v>
      </c>
      <c r="FX110" s="347">
        <v>312.34999999999491</v>
      </c>
      <c r="FY110" s="347">
        <v>981.52500000005682</v>
      </c>
      <c r="FZ110" s="49">
        <v>1256</v>
      </c>
      <c r="GA110" s="336"/>
      <c r="GB110" s="347">
        <v>54.875</v>
      </c>
      <c r="GC110" s="347">
        <v>115.5</v>
      </c>
      <c r="GD110" s="347">
        <v>297</v>
      </c>
      <c r="GE110" s="49">
        <v>289.5</v>
      </c>
      <c r="GF110" s="336"/>
      <c r="GG110" s="49">
        <v>344.04999999999882</v>
      </c>
      <c r="GH110" s="49">
        <v>0</v>
      </c>
      <c r="GI110" s="49">
        <v>0</v>
      </c>
      <c r="GJ110" s="49">
        <v>1026</v>
      </c>
    </row>
    <row r="111" spans="1:192" ht="18">
      <c r="A111" s="39" t="s">
        <v>2715</v>
      </c>
      <c r="B111" s="45">
        <f t="shared" si="3"/>
        <v>24294.7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2"/>
      <c r="I111" s="49">
        <v>0</v>
      </c>
      <c r="J111" s="49">
        <v>0</v>
      </c>
      <c r="K111" s="49">
        <v>22.800000000000068</v>
      </c>
      <c r="L111" s="49">
        <v>159.30000000000001</v>
      </c>
      <c r="M111" s="392"/>
      <c r="N111" s="49">
        <v>0</v>
      </c>
      <c r="O111" s="49">
        <v>0</v>
      </c>
      <c r="P111" s="49">
        <v>192.89999999999998</v>
      </c>
      <c r="Q111" s="49">
        <v>360.59999999999997</v>
      </c>
      <c r="R111" s="392"/>
      <c r="S111" s="327">
        <v>0</v>
      </c>
      <c r="T111" s="327">
        <v>0</v>
      </c>
      <c r="U111" s="327">
        <v>244.64999999999998</v>
      </c>
      <c r="V111" s="49">
        <v>45</v>
      </c>
      <c r="W111" s="392"/>
      <c r="X111" s="49">
        <v>0</v>
      </c>
      <c r="Y111" s="49">
        <v>0</v>
      </c>
      <c r="Z111" s="49">
        <v>351.3</v>
      </c>
      <c r="AA111" s="49">
        <v>480</v>
      </c>
      <c r="AB111" s="392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2"/>
      <c r="AH111" s="49">
        <v>0</v>
      </c>
      <c r="AI111" s="49">
        <v>0</v>
      </c>
      <c r="AJ111" s="49">
        <v>369</v>
      </c>
      <c r="AK111" s="49">
        <v>472.50000000000006</v>
      </c>
      <c r="AL111" s="392"/>
      <c r="AM111" s="49">
        <v>0</v>
      </c>
      <c r="AN111" s="49">
        <v>0</v>
      </c>
      <c r="AO111" s="49">
        <v>303.86249999999995</v>
      </c>
      <c r="AP111" s="49">
        <v>313.8</v>
      </c>
      <c r="AQ111" s="392"/>
      <c r="AR111" s="49">
        <v>0</v>
      </c>
      <c r="AS111" s="49">
        <v>0</v>
      </c>
      <c r="AT111" s="49">
        <v>242.92500000000001</v>
      </c>
      <c r="AU111" s="49">
        <v>97</v>
      </c>
      <c r="AV111" s="392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2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2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2"/>
      <c r="BL111" s="49">
        <v>0</v>
      </c>
      <c r="BM111" s="49">
        <v>0</v>
      </c>
      <c r="BN111" s="49">
        <v>149.47500000000002</v>
      </c>
      <c r="BO111" s="49">
        <v>254.7</v>
      </c>
      <c r="BP111" s="392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563">
        <v>658.4</v>
      </c>
      <c r="BZ111" s="392"/>
      <c r="CA111" s="49">
        <v>0</v>
      </c>
      <c r="CB111" s="49">
        <v>0</v>
      </c>
      <c r="CC111" s="49">
        <v>282.90000000000003</v>
      </c>
      <c r="CD111" s="563">
        <v>490</v>
      </c>
      <c r="CE111" s="336"/>
      <c r="CF111" s="49">
        <v>0</v>
      </c>
      <c r="CG111" s="49">
        <v>0</v>
      </c>
      <c r="CH111" s="49">
        <v>0</v>
      </c>
      <c r="CI111" s="49">
        <v>238.1</v>
      </c>
      <c r="CJ111" s="336"/>
      <c r="CK111" s="49">
        <v>0</v>
      </c>
      <c r="CL111" s="49">
        <v>0</v>
      </c>
      <c r="CM111" s="49">
        <v>0</v>
      </c>
      <c r="CN111" s="49">
        <v>172.2</v>
      </c>
      <c r="CO111" s="392"/>
      <c r="CP111" s="49">
        <v>0</v>
      </c>
      <c r="CQ111" s="49">
        <v>0</v>
      </c>
      <c r="CR111" s="49">
        <v>0</v>
      </c>
      <c r="CS111" s="49">
        <v>527.29999999999995</v>
      </c>
      <c r="CT111" s="336"/>
      <c r="CU111" s="49">
        <v>0</v>
      </c>
      <c r="CV111" s="49">
        <v>0</v>
      </c>
      <c r="CW111" s="49">
        <v>0</v>
      </c>
      <c r="CX111" s="49">
        <v>115.60000000000001</v>
      </c>
      <c r="CY111" s="336"/>
      <c r="CZ111" s="49">
        <v>0</v>
      </c>
      <c r="DA111" s="49">
        <v>0</v>
      </c>
      <c r="DB111" s="49">
        <v>0</v>
      </c>
      <c r="DC111" s="49">
        <v>179.5</v>
      </c>
      <c r="DD111" s="336"/>
      <c r="DE111" s="49">
        <v>0</v>
      </c>
      <c r="DF111" s="49">
        <v>0</v>
      </c>
      <c r="DG111" s="49">
        <v>0</v>
      </c>
      <c r="DH111" s="49">
        <v>2936.1000000000004</v>
      </c>
      <c r="DI111" s="336"/>
      <c r="DJ111" s="327">
        <v>0</v>
      </c>
      <c r="DK111" s="327">
        <v>0</v>
      </c>
      <c r="DL111" s="327">
        <v>0</v>
      </c>
      <c r="DM111" s="49">
        <v>444.1</v>
      </c>
      <c r="DN111" s="336"/>
      <c r="DO111" s="49">
        <v>0</v>
      </c>
      <c r="DP111" s="49">
        <v>0</v>
      </c>
      <c r="DQ111" s="49">
        <v>0</v>
      </c>
      <c r="DR111" s="49">
        <v>169.4</v>
      </c>
      <c r="DS111" s="336"/>
      <c r="DT111" s="49">
        <v>0</v>
      </c>
      <c r="DU111" s="49">
        <v>0</v>
      </c>
      <c r="DV111" s="49">
        <v>0</v>
      </c>
      <c r="DW111" s="49">
        <v>3649.0499999999993</v>
      </c>
      <c r="DX111" s="336"/>
      <c r="DY111" s="347">
        <v>0</v>
      </c>
      <c r="DZ111" s="347">
        <v>0</v>
      </c>
      <c r="EA111" s="347">
        <v>0</v>
      </c>
      <c r="EB111" s="49">
        <v>110.00000000000001</v>
      </c>
      <c r="EC111" s="336"/>
      <c r="ED111" s="347">
        <v>0</v>
      </c>
      <c r="EE111" s="347">
        <v>0</v>
      </c>
      <c r="EF111" s="347">
        <v>0</v>
      </c>
      <c r="EG111" s="49">
        <v>374.7</v>
      </c>
      <c r="EH111" s="336"/>
      <c r="EI111" s="347">
        <v>0</v>
      </c>
      <c r="EJ111" s="49">
        <v>0</v>
      </c>
      <c r="EK111" s="347">
        <v>0</v>
      </c>
      <c r="EL111" s="49">
        <v>269</v>
      </c>
      <c r="EM111" s="336"/>
      <c r="EN111" s="49">
        <v>0</v>
      </c>
      <c r="EO111" s="347">
        <v>0</v>
      </c>
      <c r="EP111" s="347">
        <v>0</v>
      </c>
      <c r="EQ111" s="49">
        <v>621.29999999999995</v>
      </c>
      <c r="ER111" s="336"/>
      <c r="ES111" s="347">
        <v>0</v>
      </c>
      <c r="ET111" s="347">
        <v>0</v>
      </c>
      <c r="EU111" s="347">
        <v>0</v>
      </c>
      <c r="EV111" s="49">
        <v>1952.8</v>
      </c>
      <c r="EW111" s="336"/>
      <c r="EX111" s="347">
        <v>0</v>
      </c>
      <c r="EY111" s="347">
        <v>0</v>
      </c>
      <c r="EZ111" s="347">
        <v>0</v>
      </c>
      <c r="FA111" s="49">
        <v>205</v>
      </c>
      <c r="FB111" s="336"/>
      <c r="FC111" s="49">
        <v>0</v>
      </c>
      <c r="FD111" s="347">
        <v>0</v>
      </c>
      <c r="FE111" s="347">
        <v>0</v>
      </c>
      <c r="FF111" s="49">
        <v>266.3</v>
      </c>
      <c r="FG111" s="336"/>
      <c r="FH111" s="49">
        <v>0</v>
      </c>
      <c r="FI111" s="347">
        <v>0</v>
      </c>
      <c r="FJ111" s="347">
        <v>0</v>
      </c>
      <c r="FK111" s="49">
        <v>320.50000000000006</v>
      </c>
      <c r="FL111" s="336"/>
      <c r="FM111" s="347">
        <v>0</v>
      </c>
      <c r="FN111" s="347">
        <v>0</v>
      </c>
      <c r="FO111" s="347">
        <v>0</v>
      </c>
      <c r="FP111" s="49">
        <v>314.00000000000006</v>
      </c>
      <c r="FQ111" s="336"/>
      <c r="FR111" s="49">
        <v>0</v>
      </c>
      <c r="FS111" s="49">
        <v>0</v>
      </c>
      <c r="FT111" s="347">
        <v>0</v>
      </c>
      <c r="FU111" s="49">
        <v>142</v>
      </c>
      <c r="FV111" s="336"/>
      <c r="FW111" s="347">
        <v>0</v>
      </c>
      <c r="FX111" s="347">
        <v>0</v>
      </c>
      <c r="FY111" s="347">
        <v>0</v>
      </c>
      <c r="FZ111" s="49">
        <v>909.10000000000014</v>
      </c>
      <c r="GA111" s="336"/>
      <c r="GB111" s="347">
        <v>0</v>
      </c>
      <c r="GC111" s="347">
        <v>0</v>
      </c>
      <c r="GD111" s="347">
        <v>0</v>
      </c>
      <c r="GE111" s="49">
        <v>234.5</v>
      </c>
      <c r="GF111" s="336"/>
      <c r="GG111" s="49">
        <v>0</v>
      </c>
      <c r="GH111" s="49">
        <v>0</v>
      </c>
      <c r="GI111" s="49">
        <v>0</v>
      </c>
      <c r="GJ111" s="49">
        <v>861.7</v>
      </c>
    </row>
    <row r="112" spans="1:192" ht="18">
      <c r="A112" s="39" t="s">
        <v>2833</v>
      </c>
      <c r="B112" s="45">
        <f t="shared" si="3"/>
        <v>31284.25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2"/>
      <c r="I112" s="49">
        <v>0</v>
      </c>
      <c r="J112" s="49">
        <v>0</v>
      </c>
      <c r="K112" s="49">
        <v>53.399999999999949</v>
      </c>
      <c r="L112" s="49">
        <v>58.2</v>
      </c>
      <c r="M112" s="392"/>
      <c r="N112" s="49">
        <v>0</v>
      </c>
      <c r="O112" s="49">
        <v>0</v>
      </c>
      <c r="P112" s="49">
        <v>224.02499999999998</v>
      </c>
      <c r="Q112" s="49">
        <v>578.20000000000005</v>
      </c>
      <c r="R112" s="392"/>
      <c r="S112" s="327">
        <v>0</v>
      </c>
      <c r="T112" s="327">
        <v>0</v>
      </c>
      <c r="U112" s="327">
        <v>177</v>
      </c>
      <c r="V112" s="49">
        <v>6.5</v>
      </c>
      <c r="W112" s="392"/>
      <c r="X112" s="49">
        <v>0</v>
      </c>
      <c r="Y112" s="49">
        <v>0</v>
      </c>
      <c r="Z112" s="49">
        <v>188.625</v>
      </c>
      <c r="AA112" s="49">
        <v>341.5</v>
      </c>
      <c r="AB112" s="392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2"/>
      <c r="AH112" s="49">
        <v>0</v>
      </c>
      <c r="AI112" s="49">
        <v>0</v>
      </c>
      <c r="AJ112" s="49">
        <v>742.875</v>
      </c>
      <c r="AK112" s="49">
        <v>722.99999999999989</v>
      </c>
      <c r="AL112" s="392"/>
      <c r="AM112" s="49">
        <v>0</v>
      </c>
      <c r="AN112" s="49">
        <v>0</v>
      </c>
      <c r="AO112" s="49">
        <v>312.45000000000005</v>
      </c>
      <c r="AP112" s="49">
        <v>624.4</v>
      </c>
      <c r="AQ112" s="392"/>
      <c r="AR112" s="49">
        <v>0</v>
      </c>
      <c r="AS112" s="49">
        <v>0</v>
      </c>
      <c r="AT112" s="49">
        <v>42.150000000000006</v>
      </c>
      <c r="AU112" s="49">
        <v>253.9</v>
      </c>
      <c r="AV112" s="392"/>
      <c r="AW112" s="49">
        <v>0</v>
      </c>
      <c r="AX112" s="49">
        <v>0</v>
      </c>
      <c r="AY112" s="49">
        <v>472.57500000000005</v>
      </c>
      <c r="AZ112" s="49">
        <v>208.3</v>
      </c>
      <c r="BA112" s="392"/>
      <c r="BB112" s="49">
        <v>0</v>
      </c>
      <c r="BC112" s="49">
        <v>0</v>
      </c>
      <c r="BD112" s="49">
        <v>195.67499999999998</v>
      </c>
      <c r="BE112" s="49">
        <v>461</v>
      </c>
      <c r="BF112" s="392"/>
      <c r="BG112" s="49">
        <v>0</v>
      </c>
      <c r="BH112" s="49">
        <v>0</v>
      </c>
      <c r="BI112" s="49">
        <v>262.125</v>
      </c>
      <c r="BJ112" s="49">
        <v>403</v>
      </c>
      <c r="BK112" s="392"/>
      <c r="BL112" s="49">
        <v>0</v>
      </c>
      <c r="BM112" s="49">
        <v>0</v>
      </c>
      <c r="BN112" s="49">
        <v>100.65</v>
      </c>
      <c r="BO112" s="49">
        <v>93.4</v>
      </c>
      <c r="BP112" s="392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563">
        <v>648.30000000000007</v>
      </c>
      <c r="BZ112" s="392"/>
      <c r="CA112" s="49">
        <v>0</v>
      </c>
      <c r="CB112" s="49">
        <v>0</v>
      </c>
      <c r="CC112" s="49">
        <v>140.17500000000001</v>
      </c>
      <c r="CD112" s="563">
        <v>464.6</v>
      </c>
      <c r="CE112" s="336"/>
      <c r="CF112" s="49">
        <v>0</v>
      </c>
      <c r="CG112" s="49">
        <v>0</v>
      </c>
      <c r="CH112" s="49">
        <v>0</v>
      </c>
      <c r="CI112" s="49">
        <v>451.8</v>
      </c>
      <c r="CJ112" s="336"/>
      <c r="CK112" s="49">
        <v>0</v>
      </c>
      <c r="CL112" s="49">
        <v>0</v>
      </c>
      <c r="CM112" s="49">
        <v>0</v>
      </c>
      <c r="CN112" s="49">
        <v>200.6</v>
      </c>
      <c r="CO112" s="392"/>
      <c r="CP112" s="49">
        <v>0</v>
      </c>
      <c r="CQ112" s="49">
        <v>0</v>
      </c>
      <c r="CR112" s="49">
        <v>0</v>
      </c>
      <c r="CS112" s="49">
        <v>451.2</v>
      </c>
      <c r="CT112" s="336"/>
      <c r="CU112" s="49">
        <v>0</v>
      </c>
      <c r="CV112" s="49">
        <v>0</v>
      </c>
      <c r="CW112" s="49">
        <v>0</v>
      </c>
      <c r="CX112" s="49">
        <v>759.19999999999993</v>
      </c>
      <c r="CY112" s="336"/>
      <c r="CZ112" s="49">
        <v>0</v>
      </c>
      <c r="DA112" s="49">
        <v>0</v>
      </c>
      <c r="DB112" s="49">
        <v>0</v>
      </c>
      <c r="DC112" s="49">
        <v>52</v>
      </c>
      <c r="DD112" s="336"/>
      <c r="DE112" s="49">
        <v>0</v>
      </c>
      <c r="DF112" s="49">
        <v>0</v>
      </c>
      <c r="DG112" s="49">
        <v>0</v>
      </c>
      <c r="DH112" s="49">
        <v>3037.7000000000003</v>
      </c>
      <c r="DI112" s="336"/>
      <c r="DJ112" s="327">
        <v>0</v>
      </c>
      <c r="DK112" s="327">
        <v>0</v>
      </c>
      <c r="DL112" s="327">
        <v>0</v>
      </c>
      <c r="DM112" s="49">
        <v>622.29999999999995</v>
      </c>
      <c r="DN112" s="336"/>
      <c r="DO112" s="49">
        <v>0</v>
      </c>
      <c r="DP112" s="49">
        <v>0</v>
      </c>
      <c r="DQ112" s="49">
        <v>0</v>
      </c>
      <c r="DR112" s="49">
        <v>412.00000000000006</v>
      </c>
      <c r="DS112" s="336"/>
      <c r="DT112" s="49">
        <v>0</v>
      </c>
      <c r="DU112" s="49">
        <v>0</v>
      </c>
      <c r="DV112" s="49">
        <v>0</v>
      </c>
      <c r="DW112" s="49">
        <v>5107.6000000000004</v>
      </c>
      <c r="DX112" s="336"/>
      <c r="DY112" s="347">
        <v>0</v>
      </c>
      <c r="DZ112" s="347">
        <v>0</v>
      </c>
      <c r="EA112" s="347">
        <v>0</v>
      </c>
      <c r="EB112" s="49">
        <v>333.4</v>
      </c>
      <c r="EC112" s="336"/>
      <c r="ED112" s="347">
        <v>0</v>
      </c>
      <c r="EE112" s="347">
        <v>0</v>
      </c>
      <c r="EF112" s="347">
        <v>0</v>
      </c>
      <c r="EG112" s="49">
        <v>345</v>
      </c>
      <c r="EH112" s="336"/>
      <c r="EI112" s="347">
        <v>0</v>
      </c>
      <c r="EJ112" s="49">
        <v>0</v>
      </c>
      <c r="EK112" s="347">
        <v>0</v>
      </c>
      <c r="EL112" s="49">
        <v>179.5</v>
      </c>
      <c r="EM112" s="336"/>
      <c r="EN112" s="49">
        <v>0</v>
      </c>
      <c r="EO112" s="347">
        <v>0</v>
      </c>
      <c r="EP112" s="347">
        <v>0</v>
      </c>
      <c r="EQ112" s="49">
        <v>342.70000000000005</v>
      </c>
      <c r="ER112" s="336"/>
      <c r="ES112" s="347">
        <v>0</v>
      </c>
      <c r="ET112" s="347">
        <v>0</v>
      </c>
      <c r="EU112" s="347">
        <v>0</v>
      </c>
      <c r="EV112" s="49">
        <v>4102.8999999999996</v>
      </c>
      <c r="EW112" s="336"/>
      <c r="EX112" s="347">
        <v>0</v>
      </c>
      <c r="EY112" s="347">
        <v>0</v>
      </c>
      <c r="EZ112" s="347">
        <v>0</v>
      </c>
      <c r="FA112" s="49">
        <v>338.5</v>
      </c>
      <c r="FB112" s="336"/>
      <c r="FC112" s="49">
        <v>0</v>
      </c>
      <c r="FD112" s="347">
        <v>0</v>
      </c>
      <c r="FE112" s="347">
        <v>0</v>
      </c>
      <c r="FF112" s="49">
        <v>491.5</v>
      </c>
      <c r="FG112" s="336"/>
      <c r="FH112" s="49">
        <v>0</v>
      </c>
      <c r="FI112" s="347">
        <v>0</v>
      </c>
      <c r="FJ112" s="347">
        <v>0</v>
      </c>
      <c r="FK112" s="49">
        <v>364.5</v>
      </c>
      <c r="FL112" s="336"/>
      <c r="FM112" s="347">
        <v>0</v>
      </c>
      <c r="FN112" s="347">
        <v>0</v>
      </c>
      <c r="FO112" s="347">
        <v>0</v>
      </c>
      <c r="FP112" s="49">
        <v>483.3</v>
      </c>
      <c r="FQ112" s="336"/>
      <c r="FR112" s="49">
        <v>0</v>
      </c>
      <c r="FS112" s="49">
        <v>0</v>
      </c>
      <c r="FT112" s="347">
        <v>0</v>
      </c>
      <c r="FU112" s="49">
        <v>148.30000000000001</v>
      </c>
      <c r="FV112" s="336"/>
      <c r="FW112" s="347">
        <v>0</v>
      </c>
      <c r="FX112" s="347">
        <v>0</v>
      </c>
      <c r="FY112" s="347">
        <v>0</v>
      </c>
      <c r="FZ112" s="49">
        <v>1346.4</v>
      </c>
      <c r="GA112" s="336"/>
      <c r="GB112" s="347">
        <v>0</v>
      </c>
      <c r="GC112" s="347">
        <v>0</v>
      </c>
      <c r="GD112" s="347">
        <v>0</v>
      </c>
      <c r="GE112" s="49">
        <v>307</v>
      </c>
      <c r="GF112" s="336"/>
      <c r="GG112" s="49">
        <v>0</v>
      </c>
      <c r="GH112" s="49">
        <v>0</v>
      </c>
      <c r="GI112" s="49">
        <v>0</v>
      </c>
      <c r="GJ112" s="49">
        <v>1059</v>
      </c>
    </row>
    <row r="113" spans="1:192" ht="18">
      <c r="A113" s="38" t="s">
        <v>3647</v>
      </c>
      <c r="B113" s="45">
        <f t="shared" si="3"/>
        <v>6213.2999999999993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2"/>
      <c r="I113" s="49">
        <v>0</v>
      </c>
      <c r="J113" s="49">
        <v>0</v>
      </c>
      <c r="K113" s="49">
        <v>0</v>
      </c>
      <c r="L113" s="49">
        <v>128.9</v>
      </c>
      <c r="M113" s="392"/>
      <c r="N113" s="49">
        <v>0</v>
      </c>
      <c r="O113" s="49">
        <v>0</v>
      </c>
      <c r="P113" s="49">
        <v>0</v>
      </c>
      <c r="Q113" s="49">
        <v>442.45</v>
      </c>
      <c r="R113" s="392"/>
      <c r="S113" s="327">
        <v>0</v>
      </c>
      <c r="T113" s="327">
        <v>0</v>
      </c>
      <c r="U113" s="327">
        <v>0</v>
      </c>
      <c r="V113" s="49">
        <v>152</v>
      </c>
      <c r="W113" s="392"/>
      <c r="X113" s="49">
        <v>0</v>
      </c>
      <c r="Y113" s="49">
        <v>0</v>
      </c>
      <c r="Z113" s="49">
        <v>0</v>
      </c>
      <c r="AA113" s="49">
        <v>348</v>
      </c>
      <c r="AB113" s="392"/>
      <c r="AC113" s="49">
        <v>0</v>
      </c>
      <c r="AD113" s="49">
        <v>0</v>
      </c>
      <c r="AE113" s="49">
        <v>0</v>
      </c>
      <c r="AF113" s="49">
        <v>362.4</v>
      </c>
      <c r="AG113" s="392"/>
      <c r="AH113" s="49">
        <v>0</v>
      </c>
      <c r="AI113" s="49">
        <v>0</v>
      </c>
      <c r="AJ113" s="49">
        <v>0</v>
      </c>
      <c r="AK113" s="49">
        <v>735.1</v>
      </c>
      <c r="AL113" s="392"/>
      <c r="AM113" s="49">
        <v>0</v>
      </c>
      <c r="AN113" s="49">
        <v>0</v>
      </c>
      <c r="AO113" s="49">
        <v>0</v>
      </c>
      <c r="AP113" s="49">
        <v>565.15</v>
      </c>
      <c r="AQ113" s="392"/>
      <c r="AR113" s="49">
        <v>0</v>
      </c>
      <c r="AS113" s="49">
        <v>0</v>
      </c>
      <c r="AT113" s="49">
        <v>0</v>
      </c>
      <c r="AU113" s="49">
        <v>352.5</v>
      </c>
      <c r="AV113" s="392"/>
      <c r="AW113" s="49">
        <v>0</v>
      </c>
      <c r="AX113" s="49">
        <v>0</v>
      </c>
      <c r="AY113" s="49">
        <v>0</v>
      </c>
      <c r="AZ113" s="49">
        <v>657.19999999999982</v>
      </c>
      <c r="BA113" s="392"/>
      <c r="BB113" s="49">
        <v>0</v>
      </c>
      <c r="BC113" s="49">
        <v>0</v>
      </c>
      <c r="BD113" s="49">
        <v>0</v>
      </c>
      <c r="BE113" s="49">
        <v>380.7</v>
      </c>
      <c r="BF113" s="392"/>
      <c r="BG113" s="49">
        <v>0</v>
      </c>
      <c r="BH113" s="49">
        <v>0</v>
      </c>
      <c r="BI113" s="49">
        <v>0</v>
      </c>
      <c r="BJ113" s="49">
        <v>235</v>
      </c>
      <c r="BK113" s="392"/>
      <c r="BL113" s="49">
        <v>0</v>
      </c>
      <c r="BM113" s="49">
        <v>0</v>
      </c>
      <c r="BN113" s="49">
        <v>0</v>
      </c>
      <c r="BO113" s="49">
        <v>235.2</v>
      </c>
      <c r="BP113" s="392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563">
        <v>379.20000000000005</v>
      </c>
      <c r="BZ113" s="392"/>
      <c r="CA113" s="49">
        <v>0</v>
      </c>
      <c r="CB113" s="49">
        <v>0</v>
      </c>
      <c r="CC113" s="49">
        <v>0</v>
      </c>
      <c r="CD113" s="563">
        <v>584.9</v>
      </c>
      <c r="CE113" s="336"/>
      <c r="CF113" s="49">
        <v>0</v>
      </c>
      <c r="CG113" s="49">
        <v>0</v>
      </c>
      <c r="CH113" s="49">
        <v>0</v>
      </c>
      <c r="CI113" s="49">
        <v>0</v>
      </c>
      <c r="CJ113" s="336"/>
      <c r="CK113" s="49">
        <v>0</v>
      </c>
      <c r="CL113" s="49">
        <v>0</v>
      </c>
      <c r="CM113" s="49">
        <v>0</v>
      </c>
      <c r="CN113" s="49">
        <v>0</v>
      </c>
      <c r="CO113" s="392"/>
      <c r="CP113" s="49">
        <v>0</v>
      </c>
      <c r="CQ113" s="49">
        <v>0</v>
      </c>
      <c r="CR113" s="49">
        <v>0</v>
      </c>
      <c r="CS113" s="49">
        <v>0</v>
      </c>
      <c r="CT113" s="336"/>
      <c r="CU113" s="49">
        <v>0</v>
      </c>
      <c r="CV113" s="49">
        <v>0</v>
      </c>
      <c r="CW113" s="49">
        <v>0</v>
      </c>
      <c r="CX113" s="49">
        <v>0</v>
      </c>
      <c r="CY113" s="336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49">
        <v>0</v>
      </c>
      <c r="DI113" s="336"/>
      <c r="DJ113" s="327">
        <v>0</v>
      </c>
      <c r="DK113" s="327">
        <v>0</v>
      </c>
      <c r="DL113" s="327">
        <v>0</v>
      </c>
      <c r="DM113" s="49">
        <v>0</v>
      </c>
      <c r="DN113" s="336"/>
      <c r="DO113" s="49">
        <v>0</v>
      </c>
      <c r="DP113" s="49">
        <v>0</v>
      </c>
      <c r="DQ113" s="49">
        <v>0</v>
      </c>
      <c r="DR113" s="49">
        <v>0</v>
      </c>
      <c r="DS113" s="336"/>
      <c r="DT113" s="49">
        <v>0</v>
      </c>
      <c r="DU113" s="49">
        <v>0</v>
      </c>
      <c r="DV113" s="49">
        <v>0</v>
      </c>
      <c r="DW113" s="49">
        <v>0</v>
      </c>
      <c r="DX113" s="336"/>
      <c r="DY113" s="347">
        <v>0</v>
      </c>
      <c r="DZ113" s="347">
        <v>0</v>
      </c>
      <c r="EA113" s="347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49">
        <v>0</v>
      </c>
      <c r="EK113" s="347">
        <v>0</v>
      </c>
      <c r="EL113" s="49">
        <v>0</v>
      </c>
      <c r="EM113" s="336"/>
      <c r="EN113" s="49">
        <v>0</v>
      </c>
      <c r="EO113" s="347">
        <v>0</v>
      </c>
      <c r="EP113" s="347">
        <v>0</v>
      </c>
      <c r="EQ113" s="49">
        <v>0</v>
      </c>
      <c r="ER113" s="336"/>
      <c r="ES113" s="347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49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347">
        <v>0</v>
      </c>
      <c r="FN113" s="347">
        <v>0</v>
      </c>
      <c r="FO113" s="347">
        <v>0</v>
      </c>
      <c r="FP113" s="49">
        <v>0</v>
      </c>
      <c r="FQ113" s="336"/>
      <c r="FR113" s="49">
        <v>0</v>
      </c>
      <c r="FS113" s="49">
        <v>0</v>
      </c>
      <c r="FT113" s="347">
        <v>0</v>
      </c>
      <c r="FU113" s="49">
        <v>0</v>
      </c>
      <c r="FV113" s="336"/>
      <c r="FW113" s="347">
        <v>0</v>
      </c>
      <c r="FX113" s="347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49">
        <v>0</v>
      </c>
      <c r="GH113" s="49">
        <v>0</v>
      </c>
      <c r="GI113" s="49">
        <v>0</v>
      </c>
      <c r="GJ113" s="49">
        <v>0</v>
      </c>
    </row>
    <row r="114" spans="1:192" ht="18">
      <c r="A114" s="38" t="s">
        <v>3648</v>
      </c>
      <c r="B114" s="45">
        <f t="shared" si="3"/>
        <v>6650.7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2"/>
      <c r="I114" s="49">
        <v>0</v>
      </c>
      <c r="J114" s="49">
        <v>0</v>
      </c>
      <c r="K114" s="49">
        <v>0</v>
      </c>
      <c r="L114" s="49">
        <v>151.30000000000001</v>
      </c>
      <c r="M114" s="392"/>
      <c r="N114" s="49">
        <v>0</v>
      </c>
      <c r="O114" s="49">
        <v>0</v>
      </c>
      <c r="P114" s="49">
        <v>0</v>
      </c>
      <c r="Q114" s="49">
        <v>479.95</v>
      </c>
      <c r="R114" s="392"/>
      <c r="S114" s="327">
        <v>0</v>
      </c>
      <c r="T114" s="327">
        <v>0</v>
      </c>
      <c r="U114" s="327">
        <v>0</v>
      </c>
      <c r="V114" s="49">
        <v>156.5</v>
      </c>
      <c r="W114" s="392"/>
      <c r="X114" s="49">
        <v>0</v>
      </c>
      <c r="Y114" s="49">
        <v>0</v>
      </c>
      <c r="Z114" s="49">
        <v>0</v>
      </c>
      <c r="AA114" s="49">
        <v>419.5</v>
      </c>
      <c r="AB114" s="392"/>
      <c r="AC114" s="49">
        <v>0</v>
      </c>
      <c r="AD114" s="49">
        <v>0</v>
      </c>
      <c r="AE114" s="49">
        <v>0</v>
      </c>
      <c r="AF114" s="49">
        <v>347.59999999999997</v>
      </c>
      <c r="AG114" s="392"/>
      <c r="AH114" s="49">
        <v>0</v>
      </c>
      <c r="AI114" s="49">
        <v>0</v>
      </c>
      <c r="AJ114" s="49">
        <v>0</v>
      </c>
      <c r="AK114" s="49">
        <v>627.6</v>
      </c>
      <c r="AL114" s="392"/>
      <c r="AM114" s="49">
        <v>0</v>
      </c>
      <c r="AN114" s="49">
        <v>0</v>
      </c>
      <c r="AO114" s="49">
        <v>0</v>
      </c>
      <c r="AP114" s="49">
        <v>736.25</v>
      </c>
      <c r="AQ114" s="392"/>
      <c r="AR114" s="49">
        <v>0</v>
      </c>
      <c r="AS114" s="49">
        <v>0</v>
      </c>
      <c r="AT114" s="49">
        <v>0</v>
      </c>
      <c r="AU114" s="49">
        <v>0</v>
      </c>
      <c r="AV114" s="392"/>
      <c r="AW114" s="49">
        <v>0</v>
      </c>
      <c r="AX114" s="49">
        <v>0</v>
      </c>
      <c r="AY114" s="49">
        <v>0</v>
      </c>
      <c r="AZ114" s="49">
        <v>476.20000000000005</v>
      </c>
      <c r="BA114" s="392"/>
      <c r="BB114" s="49">
        <v>0</v>
      </c>
      <c r="BC114" s="49">
        <v>0</v>
      </c>
      <c r="BD114" s="49">
        <v>0</v>
      </c>
      <c r="BE114" s="49">
        <v>514</v>
      </c>
      <c r="BF114" s="392"/>
      <c r="BG114" s="49">
        <v>0</v>
      </c>
      <c r="BH114" s="49">
        <v>0</v>
      </c>
      <c r="BI114" s="49">
        <v>0</v>
      </c>
      <c r="BJ114" s="49">
        <v>303.7</v>
      </c>
      <c r="BK114" s="392"/>
      <c r="BL114" s="49">
        <v>0</v>
      </c>
      <c r="BM114" s="49">
        <v>0</v>
      </c>
      <c r="BN114" s="49">
        <v>0</v>
      </c>
      <c r="BO114" s="49">
        <v>243.1</v>
      </c>
      <c r="BP114" s="392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563">
        <v>721.00000000000011</v>
      </c>
      <c r="BZ114" s="392"/>
      <c r="CA114" s="49">
        <v>0</v>
      </c>
      <c r="CB114" s="49">
        <v>0</v>
      </c>
      <c r="CC114" s="49">
        <v>0</v>
      </c>
      <c r="CD114" s="563">
        <v>616.5</v>
      </c>
      <c r="CE114" s="336"/>
      <c r="CF114" s="49">
        <v>0</v>
      </c>
      <c r="CG114" s="49">
        <v>0</v>
      </c>
      <c r="CH114" s="49">
        <v>0</v>
      </c>
      <c r="CI114" s="49">
        <v>0</v>
      </c>
      <c r="CJ114" s="336"/>
      <c r="CK114" s="49">
        <v>0</v>
      </c>
      <c r="CL114" s="49">
        <v>0</v>
      </c>
      <c r="CM114" s="49">
        <v>0</v>
      </c>
      <c r="CN114" s="49">
        <v>0</v>
      </c>
      <c r="CO114" s="392"/>
      <c r="CP114" s="49">
        <v>0</v>
      </c>
      <c r="CQ114" s="49">
        <v>0</v>
      </c>
      <c r="CR114" s="49">
        <v>0</v>
      </c>
      <c r="CS114" s="49">
        <v>0</v>
      </c>
      <c r="CT114" s="336"/>
      <c r="CU114" s="49">
        <v>0</v>
      </c>
      <c r="CV114" s="49">
        <v>0</v>
      </c>
      <c r="CW114" s="49">
        <v>0</v>
      </c>
      <c r="CX114" s="49">
        <v>0</v>
      </c>
      <c r="CY114" s="336"/>
      <c r="CZ114" s="49">
        <v>0</v>
      </c>
      <c r="DA114" s="49">
        <v>0</v>
      </c>
      <c r="DB114" s="49">
        <v>0</v>
      </c>
      <c r="DC114" s="49">
        <v>0</v>
      </c>
      <c r="DD114" s="336"/>
      <c r="DE114" s="49">
        <v>0</v>
      </c>
      <c r="DF114" s="49">
        <v>0</v>
      </c>
      <c r="DG114" s="49">
        <v>0</v>
      </c>
      <c r="DH114" s="49">
        <v>0</v>
      </c>
      <c r="DI114" s="336"/>
      <c r="DJ114" s="327">
        <v>0</v>
      </c>
      <c r="DK114" s="327">
        <v>0</v>
      </c>
      <c r="DL114" s="327">
        <v>0</v>
      </c>
      <c r="DM114" s="49">
        <v>0</v>
      </c>
      <c r="DN114" s="336"/>
      <c r="DO114" s="49">
        <v>0</v>
      </c>
      <c r="DP114" s="49">
        <v>0</v>
      </c>
      <c r="DQ114" s="49">
        <v>0</v>
      </c>
      <c r="DR114" s="49">
        <v>0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347">
        <v>0</v>
      </c>
      <c r="DZ114" s="347">
        <v>0</v>
      </c>
      <c r="EA114" s="347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49">
        <v>0</v>
      </c>
      <c r="EK114" s="347">
        <v>0</v>
      </c>
      <c r="EL114" s="49">
        <v>0</v>
      </c>
      <c r="EM114" s="336"/>
      <c r="EN114" s="49">
        <v>0</v>
      </c>
      <c r="EO114" s="347">
        <v>0</v>
      </c>
      <c r="EP114" s="347">
        <v>0</v>
      </c>
      <c r="EQ114" s="49">
        <v>0</v>
      </c>
      <c r="ER114" s="336"/>
      <c r="ES114" s="347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49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347">
        <v>0</v>
      </c>
      <c r="FN114" s="347">
        <v>0</v>
      </c>
      <c r="FO114" s="347">
        <v>0</v>
      </c>
      <c r="FP114" s="49">
        <v>0</v>
      </c>
      <c r="FQ114" s="336"/>
      <c r="FR114" s="49">
        <v>0</v>
      </c>
      <c r="FS114" s="49">
        <v>0</v>
      </c>
      <c r="FT114" s="347">
        <v>0</v>
      </c>
      <c r="FU114" s="49">
        <v>0</v>
      </c>
      <c r="FV114" s="336"/>
      <c r="FW114" s="347">
        <v>0</v>
      </c>
      <c r="FX114" s="347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49">
        <v>0</v>
      </c>
      <c r="GH114" s="49">
        <v>0</v>
      </c>
      <c r="GI114" s="49">
        <v>0</v>
      </c>
      <c r="GJ114" s="49">
        <v>0</v>
      </c>
    </row>
    <row r="115" spans="1:192" ht="18">
      <c r="A115" s="40" t="s">
        <v>31</v>
      </c>
      <c r="B115" s="45">
        <f t="shared" si="3"/>
        <v>65843.237499999974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2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2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2"/>
      <c r="S115" s="327">
        <v>48</v>
      </c>
      <c r="T115" s="327">
        <v>111.39999999999986</v>
      </c>
      <c r="U115" s="327">
        <v>126.75</v>
      </c>
      <c r="V115" s="49">
        <v>260</v>
      </c>
      <c r="W115" s="392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2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2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2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2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2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2"/>
      <c r="BB115" s="49">
        <v>57.724999999999909</v>
      </c>
      <c r="BC115" s="49">
        <v>200</v>
      </c>
      <c r="BD115" s="49">
        <v>147.375</v>
      </c>
      <c r="BE115" s="49">
        <v>324</v>
      </c>
      <c r="BF115" s="392"/>
      <c r="BG115" s="49">
        <v>62.900000000000091</v>
      </c>
      <c r="BH115" s="49">
        <v>101.5</v>
      </c>
      <c r="BI115" s="49">
        <v>167.7</v>
      </c>
      <c r="BJ115" s="49">
        <v>172.5</v>
      </c>
      <c r="BK115" s="392"/>
      <c r="BL115" s="49">
        <v>49.225000000000364</v>
      </c>
      <c r="BM115" s="49">
        <v>97.75</v>
      </c>
      <c r="BN115" s="49">
        <v>127.875</v>
      </c>
      <c r="BO115" s="49">
        <v>389.6</v>
      </c>
      <c r="BP115" s="392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563">
        <v>1028.9000000000001</v>
      </c>
      <c r="BZ115" s="392"/>
      <c r="CA115" s="49">
        <v>44.375000000000682</v>
      </c>
      <c r="CB115" s="49">
        <v>152.49999999999909</v>
      </c>
      <c r="CC115" s="49">
        <v>85.125</v>
      </c>
      <c r="CD115" s="563">
        <v>549.79999999999995</v>
      </c>
      <c r="CE115" s="336"/>
      <c r="CF115" s="49">
        <v>168.22500000000036</v>
      </c>
      <c r="CG115" s="49">
        <v>52.500000000001364</v>
      </c>
      <c r="CH115" s="49">
        <v>230.62499999999864</v>
      </c>
      <c r="CI115" s="49">
        <v>168</v>
      </c>
      <c r="CJ115" s="336"/>
      <c r="CK115" s="49">
        <v>161.87500000000091</v>
      </c>
      <c r="CL115" s="49">
        <v>74.250000000001819</v>
      </c>
      <c r="CM115" s="49">
        <v>203.625</v>
      </c>
      <c r="CN115" s="49">
        <v>450</v>
      </c>
      <c r="CO115" s="392"/>
      <c r="CP115" s="49">
        <v>139.54999999999927</v>
      </c>
      <c r="CQ115" s="49">
        <v>212.050000000002</v>
      </c>
      <c r="CR115" s="49">
        <v>289.42500000000109</v>
      </c>
      <c r="CS115" s="49">
        <v>286.8</v>
      </c>
      <c r="CT115" s="336"/>
      <c r="CU115" s="49">
        <v>53.999999999999545</v>
      </c>
      <c r="CV115" s="49">
        <v>313.925000000002</v>
      </c>
      <c r="CW115" s="49">
        <v>537.63749999999891</v>
      </c>
      <c r="CX115" s="49">
        <v>1019.4999999999999</v>
      </c>
      <c r="CY115" s="336"/>
      <c r="CZ115" s="49">
        <v>19.499999999999091</v>
      </c>
      <c r="DA115" s="49">
        <v>115.35000000000036</v>
      </c>
      <c r="DB115" s="49">
        <v>220.5</v>
      </c>
      <c r="DC115" s="49">
        <v>33.599999999999994</v>
      </c>
      <c r="DD115" s="336"/>
      <c r="DE115" s="49">
        <v>842.65000000000055</v>
      </c>
      <c r="DF115" s="49">
        <v>949.24999999999977</v>
      </c>
      <c r="DG115" s="49">
        <v>1733.1749999999984</v>
      </c>
      <c r="DH115" s="49">
        <v>2806.8000000000006</v>
      </c>
      <c r="DI115" s="336"/>
      <c r="DJ115" s="327">
        <v>107.67499999999973</v>
      </c>
      <c r="DK115" s="327">
        <v>342.85000000000218</v>
      </c>
      <c r="DL115" s="327">
        <v>599.92499999999973</v>
      </c>
      <c r="DM115" s="49">
        <v>662.90000000000009</v>
      </c>
      <c r="DN115" s="336"/>
      <c r="DO115" s="49">
        <v>94.849999999999454</v>
      </c>
      <c r="DP115" s="49">
        <v>354.45000000000255</v>
      </c>
      <c r="DQ115" s="49">
        <v>608.84999999999945</v>
      </c>
      <c r="DR115" s="49">
        <v>358</v>
      </c>
      <c r="DS115" s="336"/>
      <c r="DT115" s="49">
        <v>772.77499999999827</v>
      </c>
      <c r="DU115" s="49">
        <v>2109.1500000000296</v>
      </c>
      <c r="DV115" s="49">
        <v>3422.5500000000011</v>
      </c>
      <c r="DW115" s="49">
        <v>4760.4000000000005</v>
      </c>
      <c r="DX115" s="336"/>
      <c r="DY115" s="347">
        <v>39.024999999997817</v>
      </c>
      <c r="DZ115" s="347">
        <v>193.50000000000182</v>
      </c>
      <c r="EA115" s="347">
        <v>191.25</v>
      </c>
      <c r="EB115" s="49">
        <v>267.40000000000003</v>
      </c>
      <c r="EC115" s="336"/>
      <c r="ED115" s="347">
        <v>87.074999999999818</v>
      </c>
      <c r="EE115" s="347">
        <v>153</v>
      </c>
      <c r="EF115" s="347">
        <v>514.5</v>
      </c>
      <c r="EG115" s="49">
        <v>573.5</v>
      </c>
      <c r="EH115" s="336"/>
      <c r="EI115" s="347">
        <v>37.299999999999272</v>
      </c>
      <c r="EJ115" s="49">
        <v>0</v>
      </c>
      <c r="EK115" s="347">
        <v>294.67500000000109</v>
      </c>
      <c r="EL115" s="49">
        <v>515.4</v>
      </c>
      <c r="EM115" s="336"/>
      <c r="EN115" s="49">
        <v>0</v>
      </c>
      <c r="EO115" s="347">
        <v>145.35000000000218</v>
      </c>
      <c r="EP115" s="347">
        <v>118.94999999999891</v>
      </c>
      <c r="EQ115" s="49">
        <v>378.8</v>
      </c>
      <c r="ER115" s="336"/>
      <c r="ES115" s="347">
        <v>753.52499999993233</v>
      </c>
      <c r="ET115" s="347">
        <v>2299.9499999999998</v>
      </c>
      <c r="EU115" s="347">
        <v>3141.4499999999962</v>
      </c>
      <c r="EV115" s="49">
        <v>3317.8</v>
      </c>
      <c r="EW115" s="336"/>
      <c r="EX115" s="347">
        <v>70.649999999998727</v>
      </c>
      <c r="EY115" s="347">
        <v>115.50000000000364</v>
      </c>
      <c r="EZ115" s="347">
        <v>57.75</v>
      </c>
      <c r="FA115" s="49">
        <v>181</v>
      </c>
      <c r="FB115" s="336"/>
      <c r="FC115" s="49">
        <v>0</v>
      </c>
      <c r="FD115" s="347">
        <v>117.00000000000182</v>
      </c>
      <c r="FE115" s="347">
        <v>202.95</v>
      </c>
      <c r="FF115" s="49">
        <v>396.5</v>
      </c>
      <c r="FG115" s="336"/>
      <c r="FH115" s="49">
        <v>0</v>
      </c>
      <c r="FI115" s="347">
        <v>283.25000000000182</v>
      </c>
      <c r="FJ115" s="347">
        <v>314.55000000000109</v>
      </c>
      <c r="FK115" s="49">
        <v>319.5</v>
      </c>
      <c r="FL115" s="336"/>
      <c r="FM115" s="347">
        <v>147.39999999999873</v>
      </c>
      <c r="FN115" s="347">
        <v>219.15000000000327</v>
      </c>
      <c r="FO115" s="347">
        <v>415.20000000000005</v>
      </c>
      <c r="FP115" s="49">
        <v>578.5</v>
      </c>
      <c r="FQ115" s="336"/>
      <c r="FR115" s="49">
        <v>0</v>
      </c>
      <c r="FS115" s="49">
        <v>0</v>
      </c>
      <c r="FT115" s="347">
        <v>325.94999999999891</v>
      </c>
      <c r="FU115" s="49">
        <v>462.6</v>
      </c>
      <c r="FV115" s="336"/>
      <c r="FW115" s="347">
        <v>382.37499999999636</v>
      </c>
      <c r="FX115" s="347">
        <v>702.75000000000728</v>
      </c>
      <c r="FY115" s="347">
        <v>794.47500000001412</v>
      </c>
      <c r="FZ115" s="49">
        <v>1312.8</v>
      </c>
      <c r="GA115" s="336"/>
      <c r="GB115" s="347">
        <v>79.499999999996362</v>
      </c>
      <c r="GC115" s="347">
        <v>201.75000000000546</v>
      </c>
      <c r="GD115" s="347">
        <v>355.125</v>
      </c>
      <c r="GE115" s="49">
        <v>372.5</v>
      </c>
      <c r="GF115" s="336"/>
      <c r="GG115" s="49">
        <v>326.77499999999964</v>
      </c>
      <c r="GH115" s="49">
        <v>0</v>
      </c>
      <c r="GI115" s="49">
        <v>0</v>
      </c>
      <c r="GJ115" s="49">
        <v>1320.9</v>
      </c>
    </row>
    <row r="116" spans="1:192" ht="18">
      <c r="A116" s="39" t="s">
        <v>2719</v>
      </c>
      <c r="B116" s="45">
        <f t="shared" si="3"/>
        <v>29467.150000000005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2"/>
      <c r="I116" s="49">
        <v>0</v>
      </c>
      <c r="J116" s="49">
        <v>0</v>
      </c>
      <c r="K116" s="49">
        <v>89.924999999999983</v>
      </c>
      <c r="L116" s="49">
        <v>204.1</v>
      </c>
      <c r="M116" s="392"/>
      <c r="N116" s="49">
        <v>0</v>
      </c>
      <c r="O116" s="49">
        <v>0</v>
      </c>
      <c r="P116" s="49">
        <v>156.6</v>
      </c>
      <c r="Q116" s="49">
        <v>714.9</v>
      </c>
      <c r="R116" s="392"/>
      <c r="S116" s="327">
        <v>0</v>
      </c>
      <c r="T116" s="327">
        <v>0</v>
      </c>
      <c r="U116" s="327">
        <v>193.72499999999997</v>
      </c>
      <c r="V116" s="49">
        <v>510.3</v>
      </c>
      <c r="W116" s="392"/>
      <c r="X116" s="49">
        <v>0</v>
      </c>
      <c r="Y116" s="49">
        <v>0</v>
      </c>
      <c r="Z116" s="49">
        <v>345.67499999999995</v>
      </c>
      <c r="AA116" s="49">
        <v>302.60000000000002</v>
      </c>
      <c r="AB116" s="392"/>
      <c r="AC116" s="49">
        <v>0</v>
      </c>
      <c r="AD116" s="49">
        <v>0</v>
      </c>
      <c r="AE116" s="49">
        <v>394.27500000000003</v>
      </c>
      <c r="AF116" s="49">
        <v>708.3</v>
      </c>
      <c r="AG116" s="392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2"/>
      <c r="AM116" s="49">
        <v>0</v>
      </c>
      <c r="AN116" s="49">
        <v>0</v>
      </c>
      <c r="AO116" s="49">
        <v>319.83749999999998</v>
      </c>
      <c r="AP116" s="49">
        <v>358.5</v>
      </c>
      <c r="AQ116" s="392"/>
      <c r="AR116" s="49">
        <v>0</v>
      </c>
      <c r="AS116" s="49">
        <v>0</v>
      </c>
      <c r="AT116" s="49">
        <v>117</v>
      </c>
      <c r="AU116" s="49">
        <v>169</v>
      </c>
      <c r="AV116" s="392"/>
      <c r="AW116" s="49">
        <v>0</v>
      </c>
      <c r="AX116" s="49">
        <v>0</v>
      </c>
      <c r="AY116" s="49">
        <v>370.46250000000003</v>
      </c>
      <c r="AZ116" s="49">
        <v>643.5</v>
      </c>
      <c r="BA116" s="392"/>
      <c r="BB116" s="49">
        <v>0</v>
      </c>
      <c r="BC116" s="49">
        <v>0</v>
      </c>
      <c r="BD116" s="49">
        <v>363.45</v>
      </c>
      <c r="BE116" s="49">
        <v>254.2</v>
      </c>
      <c r="BF116" s="392"/>
      <c r="BG116" s="49">
        <v>0</v>
      </c>
      <c r="BH116" s="49">
        <v>0</v>
      </c>
      <c r="BI116" s="49">
        <v>352.875</v>
      </c>
      <c r="BJ116" s="49">
        <v>424</v>
      </c>
      <c r="BK116" s="392"/>
      <c r="BL116" s="49">
        <v>0</v>
      </c>
      <c r="BM116" s="49">
        <v>0</v>
      </c>
      <c r="BN116" s="49">
        <v>86.775000000000006</v>
      </c>
      <c r="BO116" s="49">
        <v>231.3</v>
      </c>
      <c r="BP116" s="392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563">
        <v>473.7</v>
      </c>
      <c r="BZ116" s="392"/>
      <c r="CA116" s="49">
        <v>0</v>
      </c>
      <c r="CB116" s="49">
        <v>0</v>
      </c>
      <c r="CC116" s="49">
        <v>328.34999999999997</v>
      </c>
      <c r="CD116" s="563">
        <v>430.00000000000006</v>
      </c>
      <c r="CE116" s="336"/>
      <c r="CF116" s="49">
        <v>0</v>
      </c>
      <c r="CG116" s="49">
        <v>0</v>
      </c>
      <c r="CH116" s="49">
        <v>0</v>
      </c>
      <c r="CI116" s="49">
        <v>205.2</v>
      </c>
      <c r="CJ116" s="336"/>
      <c r="CK116" s="49">
        <v>0</v>
      </c>
      <c r="CL116" s="49">
        <v>0</v>
      </c>
      <c r="CM116" s="49">
        <v>0</v>
      </c>
      <c r="CN116" s="49">
        <v>226.5</v>
      </c>
      <c r="CO116" s="392"/>
      <c r="CP116" s="49">
        <v>0</v>
      </c>
      <c r="CQ116" s="49">
        <v>0</v>
      </c>
      <c r="CR116" s="49">
        <v>0</v>
      </c>
      <c r="CS116" s="49">
        <v>400.3</v>
      </c>
      <c r="CT116" s="336"/>
      <c r="CU116" s="49">
        <v>0</v>
      </c>
      <c r="CV116" s="49">
        <v>0</v>
      </c>
      <c r="CW116" s="49">
        <v>0</v>
      </c>
      <c r="CX116" s="49">
        <v>455.6</v>
      </c>
      <c r="CY116" s="336"/>
      <c r="CZ116" s="49">
        <v>0</v>
      </c>
      <c r="DA116" s="49">
        <v>0</v>
      </c>
      <c r="DB116" s="49">
        <v>0</v>
      </c>
      <c r="DC116" s="49">
        <v>130.9</v>
      </c>
      <c r="DD116" s="336"/>
      <c r="DE116" s="49">
        <v>0</v>
      </c>
      <c r="DF116" s="49">
        <v>0</v>
      </c>
      <c r="DG116" s="49">
        <v>0</v>
      </c>
      <c r="DH116" s="49">
        <v>3155.8</v>
      </c>
      <c r="DI116" s="336"/>
      <c r="DJ116" s="327">
        <v>0</v>
      </c>
      <c r="DK116" s="327">
        <v>0</v>
      </c>
      <c r="DL116" s="327">
        <v>0</v>
      </c>
      <c r="DM116" s="49">
        <v>753.20000000000016</v>
      </c>
      <c r="DN116" s="336"/>
      <c r="DO116" s="49">
        <v>0</v>
      </c>
      <c r="DP116" s="49">
        <v>0</v>
      </c>
      <c r="DQ116" s="49">
        <v>0</v>
      </c>
      <c r="DR116" s="49">
        <v>225.2</v>
      </c>
      <c r="DS116" s="336"/>
      <c r="DT116" s="49">
        <v>0</v>
      </c>
      <c r="DU116" s="49">
        <v>0</v>
      </c>
      <c r="DV116" s="49">
        <v>0</v>
      </c>
      <c r="DW116" s="49">
        <v>4438.6500000000005</v>
      </c>
      <c r="DX116" s="336"/>
      <c r="DY116" s="347">
        <v>0</v>
      </c>
      <c r="DZ116" s="347">
        <v>0</v>
      </c>
      <c r="EA116" s="347">
        <v>0</v>
      </c>
      <c r="EB116" s="49">
        <v>190</v>
      </c>
      <c r="EC116" s="336"/>
      <c r="ED116" s="347">
        <v>0</v>
      </c>
      <c r="EE116" s="347">
        <v>0</v>
      </c>
      <c r="EF116" s="347">
        <v>0</v>
      </c>
      <c r="EG116" s="49">
        <v>136.9</v>
      </c>
      <c r="EH116" s="336"/>
      <c r="EI116" s="347">
        <v>0</v>
      </c>
      <c r="EJ116" s="49">
        <v>0</v>
      </c>
      <c r="EK116" s="347">
        <v>0</v>
      </c>
      <c r="EL116" s="49">
        <v>568.70000000000005</v>
      </c>
      <c r="EM116" s="336"/>
      <c r="EN116" s="49">
        <v>0</v>
      </c>
      <c r="EO116" s="347">
        <v>0</v>
      </c>
      <c r="EP116" s="347">
        <v>0</v>
      </c>
      <c r="EQ116" s="49">
        <v>475.9</v>
      </c>
      <c r="ER116" s="336"/>
      <c r="ES116" s="347">
        <v>0</v>
      </c>
      <c r="ET116" s="347">
        <v>0</v>
      </c>
      <c r="EU116" s="347">
        <v>0</v>
      </c>
      <c r="EV116" s="49">
        <v>2579.1999999999998</v>
      </c>
      <c r="EW116" s="336"/>
      <c r="EX116" s="347">
        <v>0</v>
      </c>
      <c r="EY116" s="347">
        <v>0</v>
      </c>
      <c r="EZ116" s="347">
        <v>0</v>
      </c>
      <c r="FA116" s="49">
        <v>119.7</v>
      </c>
      <c r="FB116" s="336"/>
      <c r="FC116" s="49">
        <v>0</v>
      </c>
      <c r="FD116" s="347">
        <v>0</v>
      </c>
      <c r="FE116" s="347">
        <v>0</v>
      </c>
      <c r="FF116" s="49">
        <v>241.70000000000002</v>
      </c>
      <c r="FG116" s="336"/>
      <c r="FH116" s="49">
        <v>0</v>
      </c>
      <c r="FI116" s="347">
        <v>0</v>
      </c>
      <c r="FJ116" s="347">
        <v>0</v>
      </c>
      <c r="FK116" s="49">
        <v>217.10000000000002</v>
      </c>
      <c r="FL116" s="336"/>
      <c r="FM116" s="347">
        <v>0</v>
      </c>
      <c r="FN116" s="347">
        <v>0</v>
      </c>
      <c r="FO116" s="347">
        <v>0</v>
      </c>
      <c r="FP116" s="49">
        <v>487.6</v>
      </c>
      <c r="FQ116" s="336"/>
      <c r="FR116" s="49">
        <v>0</v>
      </c>
      <c r="FS116" s="49">
        <v>0</v>
      </c>
      <c r="FT116" s="347">
        <v>0</v>
      </c>
      <c r="FU116" s="49">
        <v>189.79999999999998</v>
      </c>
      <c r="FV116" s="336"/>
      <c r="FW116" s="347">
        <v>0</v>
      </c>
      <c r="FX116" s="347">
        <v>0</v>
      </c>
      <c r="FY116" s="347">
        <v>0</v>
      </c>
      <c r="FZ116" s="49">
        <v>1323</v>
      </c>
      <c r="GA116" s="336"/>
      <c r="GB116" s="347">
        <v>0</v>
      </c>
      <c r="GC116" s="347">
        <v>0</v>
      </c>
      <c r="GD116" s="347">
        <v>0</v>
      </c>
      <c r="GE116" s="49">
        <v>314.5</v>
      </c>
      <c r="GF116" s="336"/>
      <c r="GG116" s="49">
        <v>0</v>
      </c>
      <c r="GH116" s="49">
        <v>0</v>
      </c>
      <c r="GI116" s="49">
        <v>0</v>
      </c>
      <c r="GJ116" s="49">
        <v>766</v>
      </c>
    </row>
    <row r="117" spans="1:192" ht="18">
      <c r="A117" s="40" t="s">
        <v>694</v>
      </c>
      <c r="B117" s="45">
        <f t="shared" si="3"/>
        <v>49347.049999999916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2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2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2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2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2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2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2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2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2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2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2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2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2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563">
        <v>202.1</v>
      </c>
      <c r="BZ117" s="392"/>
      <c r="CA117" s="49">
        <v>53.349999999999909</v>
      </c>
      <c r="CB117" s="49">
        <v>189.64999999999918</v>
      </c>
      <c r="CC117" s="49">
        <v>384.52500000000003</v>
      </c>
      <c r="CD117" s="563">
        <v>446.5</v>
      </c>
      <c r="CE117" s="336"/>
      <c r="CF117" s="49">
        <v>88.974999999999682</v>
      </c>
      <c r="CG117" s="49">
        <v>76</v>
      </c>
      <c r="CH117" s="49">
        <v>192.67499999999905</v>
      </c>
      <c r="CI117" s="49">
        <v>328.09999999999997</v>
      </c>
      <c r="CJ117" s="336"/>
      <c r="CK117" s="49">
        <v>99.7999999999995</v>
      </c>
      <c r="CL117" s="49">
        <v>127.5</v>
      </c>
      <c r="CM117" s="49">
        <v>296.10000000000002</v>
      </c>
      <c r="CN117" s="49">
        <v>273</v>
      </c>
      <c r="CO117" s="392"/>
      <c r="CP117" s="49">
        <v>98.824999999999136</v>
      </c>
      <c r="CQ117" s="49">
        <v>172.00000000000182</v>
      </c>
      <c r="CR117" s="49">
        <v>252.07500000000027</v>
      </c>
      <c r="CS117" s="49">
        <v>392.59999999999997</v>
      </c>
      <c r="CT117" s="336"/>
      <c r="CU117" s="49">
        <v>13.974999999999227</v>
      </c>
      <c r="CV117" s="49">
        <v>92.450000000001637</v>
      </c>
      <c r="CW117" s="49">
        <v>198.52499999999918</v>
      </c>
      <c r="CX117" s="49">
        <v>517.30000000000007</v>
      </c>
      <c r="CY117" s="336"/>
      <c r="CZ117" s="49">
        <v>53.124999999998181</v>
      </c>
      <c r="DA117" s="49">
        <v>70.200000000001637</v>
      </c>
      <c r="DB117" s="49">
        <v>142.5</v>
      </c>
      <c r="DC117" s="49">
        <v>153.5</v>
      </c>
      <c r="DD117" s="336"/>
      <c r="DE117" s="49">
        <v>550.14999999999918</v>
      </c>
      <c r="DF117" s="49">
        <v>794.29999999999984</v>
      </c>
      <c r="DG117" s="49">
        <v>669.52500000000055</v>
      </c>
      <c r="DH117" s="49">
        <v>1671.4000000000003</v>
      </c>
      <c r="DI117" s="336"/>
      <c r="DJ117" s="327">
        <v>93.324999999999818</v>
      </c>
      <c r="DK117" s="327">
        <v>402.85000000000218</v>
      </c>
      <c r="DL117" s="327">
        <v>405.52500000000055</v>
      </c>
      <c r="DM117" s="49">
        <v>283.89999999999998</v>
      </c>
      <c r="DN117" s="336"/>
      <c r="DO117" s="49">
        <v>113.65000000000009</v>
      </c>
      <c r="DP117" s="49">
        <v>89.999999999999091</v>
      </c>
      <c r="DQ117" s="49">
        <v>692.924999999997</v>
      </c>
      <c r="DR117" s="49">
        <v>57.4</v>
      </c>
      <c r="DS117" s="336"/>
      <c r="DT117" s="49">
        <v>786.54999999999927</v>
      </c>
      <c r="DU117" s="49">
        <v>2169.1499999999596</v>
      </c>
      <c r="DV117" s="49">
        <v>2765.8499999999967</v>
      </c>
      <c r="DW117" s="49">
        <v>3730.5999999999995</v>
      </c>
      <c r="DX117" s="336"/>
      <c r="DY117" s="347">
        <v>27.074999999997999</v>
      </c>
      <c r="DZ117" s="347">
        <v>129.49999999999636</v>
      </c>
      <c r="EA117" s="347">
        <v>246.59999999999945</v>
      </c>
      <c r="EB117" s="49">
        <v>265</v>
      </c>
      <c r="EC117" s="336"/>
      <c r="ED117" s="347">
        <v>96.299999999999272</v>
      </c>
      <c r="EE117" s="347">
        <v>101.59999999999309</v>
      </c>
      <c r="EF117" s="347">
        <v>371.09999999999673</v>
      </c>
      <c r="EG117" s="49">
        <v>351.90000000000003</v>
      </c>
      <c r="EH117" s="336"/>
      <c r="EI117" s="347">
        <v>100.45000000000073</v>
      </c>
      <c r="EJ117" s="49">
        <v>0</v>
      </c>
      <c r="EK117" s="347">
        <v>629.24999999999727</v>
      </c>
      <c r="EL117" s="49">
        <v>586</v>
      </c>
      <c r="EM117" s="336"/>
      <c r="EN117" s="49">
        <v>0</v>
      </c>
      <c r="EO117" s="347">
        <v>188.74999999999454</v>
      </c>
      <c r="EP117" s="347">
        <v>202.27499999999782</v>
      </c>
      <c r="EQ117" s="49">
        <v>522.4</v>
      </c>
      <c r="ER117" s="336"/>
      <c r="ES117" s="347">
        <v>488.67499999996198</v>
      </c>
      <c r="ET117" s="347">
        <v>1785.0999999999997</v>
      </c>
      <c r="EU117" s="347">
        <v>1467.0750000000016</v>
      </c>
      <c r="EV117" s="49">
        <v>1395.8000000000002</v>
      </c>
      <c r="EW117" s="336"/>
      <c r="EX117" s="347">
        <v>111.90000000000053</v>
      </c>
      <c r="EY117" s="347">
        <v>93.699999999995271</v>
      </c>
      <c r="EZ117" s="347">
        <v>163.5</v>
      </c>
      <c r="FA117" s="49">
        <v>431.3</v>
      </c>
      <c r="FB117" s="336"/>
      <c r="FC117" s="49">
        <v>0</v>
      </c>
      <c r="FD117" s="347">
        <v>152.54999999999382</v>
      </c>
      <c r="FE117" s="347">
        <v>358.5</v>
      </c>
      <c r="FF117" s="49">
        <v>463.3</v>
      </c>
      <c r="FG117" s="336"/>
      <c r="FH117" s="49">
        <v>0</v>
      </c>
      <c r="FI117" s="347">
        <v>178.34999999999309</v>
      </c>
      <c r="FJ117" s="347">
        <v>172.12500000000273</v>
      </c>
      <c r="FK117" s="49">
        <v>251</v>
      </c>
      <c r="FL117" s="336"/>
      <c r="FM117" s="347">
        <v>94.337499999998727</v>
      </c>
      <c r="FN117" s="347">
        <v>165.79999999999563</v>
      </c>
      <c r="FO117" s="347">
        <v>301.42499999999995</v>
      </c>
      <c r="FP117" s="49">
        <v>345.5</v>
      </c>
      <c r="FQ117" s="336"/>
      <c r="FR117" s="49">
        <v>0</v>
      </c>
      <c r="FS117" s="49">
        <v>0</v>
      </c>
      <c r="FT117" s="347">
        <v>330.375</v>
      </c>
      <c r="FU117" s="49">
        <v>144.19999999999999</v>
      </c>
      <c r="FV117" s="336"/>
      <c r="FW117" s="347">
        <v>329.44999999999709</v>
      </c>
      <c r="FX117" s="347">
        <v>395.34999999998945</v>
      </c>
      <c r="FY117" s="347">
        <v>713.55000000002951</v>
      </c>
      <c r="FZ117" s="49">
        <v>949.40000000000009</v>
      </c>
      <c r="GA117" s="336"/>
      <c r="GB117" s="347">
        <v>64.937499999998181</v>
      </c>
      <c r="GC117" s="347">
        <v>205.99999999999818</v>
      </c>
      <c r="GD117" s="347">
        <v>314.25</v>
      </c>
      <c r="GE117" s="49">
        <v>317</v>
      </c>
      <c r="GF117" s="336"/>
      <c r="GG117" s="49">
        <v>357.37499999999864</v>
      </c>
      <c r="GH117" s="49">
        <v>0</v>
      </c>
      <c r="GI117" s="49">
        <v>0</v>
      </c>
      <c r="GJ117" s="49">
        <v>899</v>
      </c>
    </row>
    <row r="118" spans="1:192" ht="18">
      <c r="A118" s="38" t="s">
        <v>3649</v>
      </c>
      <c r="B118" s="45">
        <f t="shared" si="3"/>
        <v>6714.7999999999993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2"/>
      <c r="I118" s="49">
        <v>0</v>
      </c>
      <c r="J118" s="49">
        <v>0</v>
      </c>
      <c r="K118" s="49">
        <v>0</v>
      </c>
      <c r="L118" s="49">
        <v>312.10000000000002</v>
      </c>
      <c r="M118" s="392"/>
      <c r="N118" s="49">
        <v>0</v>
      </c>
      <c r="O118" s="49">
        <v>0</v>
      </c>
      <c r="P118" s="49">
        <v>0</v>
      </c>
      <c r="Q118" s="49">
        <v>639.54999999999995</v>
      </c>
      <c r="R118" s="392"/>
      <c r="S118" s="327">
        <v>0</v>
      </c>
      <c r="T118" s="327">
        <v>0</v>
      </c>
      <c r="U118" s="327">
        <v>0</v>
      </c>
      <c r="V118" s="49">
        <v>173.8</v>
      </c>
      <c r="W118" s="392"/>
      <c r="X118" s="49">
        <v>0</v>
      </c>
      <c r="Y118" s="49">
        <v>0</v>
      </c>
      <c r="Z118" s="49">
        <v>0</v>
      </c>
      <c r="AA118" s="49">
        <v>273.8</v>
      </c>
      <c r="AB118" s="392"/>
      <c r="AC118" s="49">
        <v>0</v>
      </c>
      <c r="AD118" s="49">
        <v>0</v>
      </c>
      <c r="AE118" s="49">
        <v>0</v>
      </c>
      <c r="AF118" s="49">
        <v>313.40000000000003</v>
      </c>
      <c r="AG118" s="392"/>
      <c r="AH118" s="49">
        <v>0</v>
      </c>
      <c r="AI118" s="49">
        <v>0</v>
      </c>
      <c r="AJ118" s="49">
        <v>0</v>
      </c>
      <c r="AK118" s="49">
        <v>414.79999999999995</v>
      </c>
      <c r="AL118" s="392"/>
      <c r="AM118" s="49">
        <v>0</v>
      </c>
      <c r="AN118" s="49">
        <v>0</v>
      </c>
      <c r="AO118" s="49">
        <v>0</v>
      </c>
      <c r="AP118" s="49">
        <v>533.85</v>
      </c>
      <c r="AQ118" s="392"/>
      <c r="AR118" s="49">
        <v>0</v>
      </c>
      <c r="AS118" s="49">
        <v>0</v>
      </c>
      <c r="AT118" s="49">
        <v>0</v>
      </c>
      <c r="AU118" s="49">
        <v>297.5</v>
      </c>
      <c r="AV118" s="392"/>
      <c r="AW118" s="49">
        <v>0</v>
      </c>
      <c r="AX118" s="49">
        <v>0</v>
      </c>
      <c r="AY118" s="49">
        <v>0</v>
      </c>
      <c r="AZ118" s="49">
        <v>517</v>
      </c>
      <c r="BA118" s="392"/>
      <c r="BB118" s="49">
        <v>0</v>
      </c>
      <c r="BC118" s="49">
        <v>0</v>
      </c>
      <c r="BD118" s="49">
        <v>0</v>
      </c>
      <c r="BE118" s="49">
        <v>269.3</v>
      </c>
      <c r="BF118" s="392"/>
      <c r="BG118" s="49">
        <v>0</v>
      </c>
      <c r="BH118" s="49">
        <v>0</v>
      </c>
      <c r="BI118" s="49">
        <v>0</v>
      </c>
      <c r="BJ118" s="49">
        <v>498.2</v>
      </c>
      <c r="BK118" s="392"/>
      <c r="BL118" s="49">
        <v>0</v>
      </c>
      <c r="BM118" s="49">
        <v>0</v>
      </c>
      <c r="BN118" s="49">
        <v>0</v>
      </c>
      <c r="BO118" s="49">
        <v>489.1</v>
      </c>
      <c r="BP118" s="392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563">
        <v>448.59999999999991</v>
      </c>
      <c r="BZ118" s="392"/>
      <c r="CA118" s="49">
        <v>0</v>
      </c>
      <c r="CB118" s="49">
        <v>0</v>
      </c>
      <c r="CC118" s="49">
        <v>0</v>
      </c>
      <c r="CD118" s="563">
        <v>450</v>
      </c>
      <c r="CE118" s="336"/>
      <c r="CF118" s="49">
        <v>0</v>
      </c>
      <c r="CG118" s="49">
        <v>0</v>
      </c>
      <c r="CH118" s="49">
        <v>0</v>
      </c>
      <c r="CI118" s="49">
        <v>0</v>
      </c>
      <c r="CJ118" s="336"/>
      <c r="CK118" s="49">
        <v>0</v>
      </c>
      <c r="CL118" s="49">
        <v>0</v>
      </c>
      <c r="CM118" s="49">
        <v>0</v>
      </c>
      <c r="CN118" s="49">
        <v>0</v>
      </c>
      <c r="CO118" s="392"/>
      <c r="CP118" s="49">
        <v>0</v>
      </c>
      <c r="CQ118" s="49">
        <v>0</v>
      </c>
      <c r="CR118" s="49">
        <v>0</v>
      </c>
      <c r="CS118" s="49">
        <v>0</v>
      </c>
      <c r="CT118" s="336"/>
      <c r="CU118" s="49">
        <v>0</v>
      </c>
      <c r="CV118" s="49">
        <v>0</v>
      </c>
      <c r="CW118" s="49">
        <v>0</v>
      </c>
      <c r="CX118" s="49">
        <v>0</v>
      </c>
      <c r="CY118" s="336"/>
      <c r="CZ118" s="49">
        <v>0</v>
      </c>
      <c r="DA118" s="49">
        <v>0</v>
      </c>
      <c r="DB118" s="49">
        <v>0</v>
      </c>
      <c r="DC118" s="49">
        <v>0</v>
      </c>
      <c r="DD118" s="336"/>
      <c r="DE118" s="49">
        <v>0</v>
      </c>
      <c r="DF118" s="49">
        <v>0</v>
      </c>
      <c r="DG118" s="49">
        <v>0</v>
      </c>
      <c r="DH118" s="49">
        <v>0</v>
      </c>
      <c r="DI118" s="336"/>
      <c r="DJ118" s="327">
        <v>0</v>
      </c>
      <c r="DK118" s="327">
        <v>0</v>
      </c>
      <c r="DL118" s="327">
        <v>0</v>
      </c>
      <c r="DM118" s="49">
        <v>0</v>
      </c>
      <c r="DN118" s="336"/>
      <c r="DO118" s="49">
        <v>0</v>
      </c>
      <c r="DP118" s="49">
        <v>0</v>
      </c>
      <c r="DQ118" s="49">
        <v>0</v>
      </c>
      <c r="DR118" s="49">
        <v>0</v>
      </c>
      <c r="DS118" s="336"/>
      <c r="DT118" s="49">
        <v>0</v>
      </c>
      <c r="DU118" s="49">
        <v>0</v>
      </c>
      <c r="DV118" s="49">
        <v>0</v>
      </c>
      <c r="DW118" s="49">
        <v>0</v>
      </c>
      <c r="DX118" s="336"/>
      <c r="DY118" s="347">
        <v>0</v>
      </c>
      <c r="DZ118" s="347">
        <v>0</v>
      </c>
      <c r="EA118" s="347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49">
        <v>0</v>
      </c>
      <c r="EK118" s="347">
        <v>0</v>
      </c>
      <c r="EL118" s="49">
        <v>0</v>
      </c>
      <c r="EM118" s="336"/>
      <c r="EN118" s="49">
        <v>0</v>
      </c>
      <c r="EO118" s="347">
        <v>0</v>
      </c>
      <c r="EP118" s="347">
        <v>0</v>
      </c>
      <c r="EQ118" s="49">
        <v>0</v>
      </c>
      <c r="ER118" s="336"/>
      <c r="ES118" s="347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49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347">
        <v>0</v>
      </c>
      <c r="FN118" s="347">
        <v>0</v>
      </c>
      <c r="FO118" s="347">
        <v>0</v>
      </c>
      <c r="FP118" s="49">
        <v>0</v>
      </c>
      <c r="FQ118" s="336"/>
      <c r="FR118" s="49">
        <v>0</v>
      </c>
      <c r="FS118" s="49">
        <v>0</v>
      </c>
      <c r="FT118" s="347">
        <v>0</v>
      </c>
      <c r="FU118" s="49">
        <v>0</v>
      </c>
      <c r="FV118" s="336"/>
      <c r="FW118" s="347">
        <v>0</v>
      </c>
      <c r="FX118" s="347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49">
        <v>0</v>
      </c>
      <c r="GH118" s="49">
        <v>0</v>
      </c>
      <c r="GI118" s="49">
        <v>0</v>
      </c>
      <c r="GJ118" s="49">
        <v>0</v>
      </c>
    </row>
    <row r="119" spans="1:192" ht="18">
      <c r="A119" s="39" t="s">
        <v>3689</v>
      </c>
      <c r="B119" s="45">
        <f t="shared" si="3"/>
        <v>6915.2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2"/>
      <c r="I119" s="49">
        <v>0</v>
      </c>
      <c r="J119" s="49">
        <v>0</v>
      </c>
      <c r="K119" s="49">
        <v>0</v>
      </c>
      <c r="L119" s="49">
        <v>292.5</v>
      </c>
      <c r="M119" s="392"/>
      <c r="N119" s="49">
        <v>0</v>
      </c>
      <c r="O119" s="49">
        <v>0</v>
      </c>
      <c r="P119" s="49">
        <v>0</v>
      </c>
      <c r="Q119" s="49">
        <v>526.59999999999991</v>
      </c>
      <c r="R119" s="392"/>
      <c r="S119" s="327">
        <v>0</v>
      </c>
      <c r="T119" s="327">
        <v>0</v>
      </c>
      <c r="U119" s="327">
        <v>0</v>
      </c>
      <c r="V119" s="49">
        <v>284</v>
      </c>
      <c r="W119" s="392"/>
      <c r="X119" s="49">
        <v>0</v>
      </c>
      <c r="Y119" s="49">
        <v>0</v>
      </c>
      <c r="Z119" s="49">
        <v>0</v>
      </c>
      <c r="AA119" s="49">
        <v>398.40000000000003</v>
      </c>
      <c r="AB119" s="392"/>
      <c r="AC119" s="49">
        <v>0</v>
      </c>
      <c r="AD119" s="49">
        <v>0</v>
      </c>
      <c r="AE119" s="49">
        <v>0</v>
      </c>
      <c r="AF119" s="49">
        <v>554.19999999999993</v>
      </c>
      <c r="AG119" s="392"/>
      <c r="AH119" s="49">
        <v>0</v>
      </c>
      <c r="AI119" s="49">
        <v>0</v>
      </c>
      <c r="AJ119" s="49">
        <v>0</v>
      </c>
      <c r="AK119" s="49">
        <v>553.79999999999995</v>
      </c>
      <c r="AL119" s="392"/>
      <c r="AM119" s="49">
        <v>0</v>
      </c>
      <c r="AN119" s="49">
        <v>0</v>
      </c>
      <c r="AO119" s="49">
        <v>0</v>
      </c>
      <c r="AP119" s="49">
        <v>675.8</v>
      </c>
      <c r="AQ119" s="392"/>
      <c r="AR119" s="49">
        <v>0</v>
      </c>
      <c r="AS119" s="49">
        <v>0</v>
      </c>
      <c r="AT119" s="49">
        <v>0</v>
      </c>
      <c r="AU119" s="49">
        <v>210</v>
      </c>
      <c r="AV119" s="392"/>
      <c r="AW119" s="49">
        <v>0</v>
      </c>
      <c r="AX119" s="49">
        <v>0</v>
      </c>
      <c r="AY119" s="49">
        <v>0</v>
      </c>
      <c r="AZ119" s="49">
        <v>254.09999999999997</v>
      </c>
      <c r="BA119" s="392"/>
      <c r="BB119" s="49">
        <v>0</v>
      </c>
      <c r="BC119" s="49">
        <v>0</v>
      </c>
      <c r="BD119" s="49">
        <v>0</v>
      </c>
      <c r="BE119" s="49">
        <v>502.5</v>
      </c>
      <c r="BF119" s="392"/>
      <c r="BG119" s="49">
        <v>0</v>
      </c>
      <c r="BH119" s="49">
        <v>0</v>
      </c>
      <c r="BI119" s="49">
        <v>0</v>
      </c>
      <c r="BJ119" s="49">
        <v>453.5</v>
      </c>
      <c r="BK119" s="392"/>
      <c r="BL119" s="49">
        <v>0</v>
      </c>
      <c r="BM119" s="49">
        <v>0</v>
      </c>
      <c r="BN119" s="49">
        <v>0</v>
      </c>
      <c r="BO119" s="49">
        <v>351.40000000000003</v>
      </c>
      <c r="BP119" s="392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563">
        <v>328.3</v>
      </c>
      <c r="BZ119" s="392"/>
      <c r="CA119" s="49">
        <v>0</v>
      </c>
      <c r="CB119" s="49">
        <v>0</v>
      </c>
      <c r="CC119" s="49">
        <v>0</v>
      </c>
      <c r="CD119" s="563">
        <v>715.4</v>
      </c>
      <c r="CE119" s="336"/>
      <c r="CF119" s="49">
        <v>0</v>
      </c>
      <c r="CG119" s="49">
        <v>0</v>
      </c>
      <c r="CH119" s="49">
        <v>0</v>
      </c>
      <c r="CI119" s="49">
        <v>0</v>
      </c>
      <c r="CJ119" s="336"/>
      <c r="CK119" s="49">
        <v>0</v>
      </c>
      <c r="CL119" s="49">
        <v>0</v>
      </c>
      <c r="CM119" s="49">
        <v>0</v>
      </c>
      <c r="CN119" s="49">
        <v>0</v>
      </c>
      <c r="CO119" s="392"/>
      <c r="CP119" s="49">
        <v>0</v>
      </c>
      <c r="CQ119" s="49">
        <v>0</v>
      </c>
      <c r="CR119" s="49">
        <v>0</v>
      </c>
      <c r="CS119" s="49">
        <v>0</v>
      </c>
      <c r="CT119" s="336"/>
      <c r="CU119" s="49">
        <v>0</v>
      </c>
      <c r="CV119" s="49">
        <v>0</v>
      </c>
      <c r="CW119" s="49">
        <v>0</v>
      </c>
      <c r="CX119" s="49">
        <v>0</v>
      </c>
      <c r="CY119" s="336"/>
      <c r="CZ119" s="49">
        <v>0</v>
      </c>
      <c r="DA119" s="49">
        <v>0</v>
      </c>
      <c r="DB119" s="49">
        <v>0</v>
      </c>
      <c r="DC119" s="49">
        <v>0</v>
      </c>
      <c r="DD119" s="336"/>
      <c r="DE119" s="49">
        <v>0</v>
      </c>
      <c r="DF119" s="49">
        <v>0</v>
      </c>
      <c r="DG119" s="49">
        <v>0</v>
      </c>
      <c r="DH119" s="49">
        <v>0</v>
      </c>
      <c r="DI119" s="336"/>
      <c r="DJ119" s="327">
        <v>0</v>
      </c>
      <c r="DK119" s="327">
        <v>0</v>
      </c>
      <c r="DL119" s="327">
        <v>0</v>
      </c>
      <c r="DM119" s="49">
        <v>0</v>
      </c>
      <c r="DN119" s="336"/>
      <c r="DO119" s="49">
        <v>0</v>
      </c>
      <c r="DP119" s="49">
        <v>0</v>
      </c>
      <c r="DQ119" s="49">
        <v>0</v>
      </c>
      <c r="DR119" s="49">
        <v>0</v>
      </c>
      <c r="DS119" s="336"/>
      <c r="DT119" s="49">
        <v>0</v>
      </c>
      <c r="DU119" s="49">
        <v>0</v>
      </c>
      <c r="DV119" s="49">
        <v>0</v>
      </c>
      <c r="DW119" s="49">
        <v>0</v>
      </c>
      <c r="DX119" s="336"/>
      <c r="DY119" s="347">
        <v>0</v>
      </c>
      <c r="DZ119" s="347">
        <v>0</v>
      </c>
      <c r="EA119" s="347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49">
        <v>0</v>
      </c>
      <c r="EK119" s="347">
        <v>0</v>
      </c>
      <c r="EL119" s="49">
        <v>0</v>
      </c>
      <c r="EM119" s="336"/>
      <c r="EN119" s="49">
        <v>0</v>
      </c>
      <c r="EO119" s="347">
        <v>0</v>
      </c>
      <c r="EP119" s="347">
        <v>0</v>
      </c>
      <c r="EQ119" s="49">
        <v>0</v>
      </c>
      <c r="ER119" s="336"/>
      <c r="ES119" s="347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49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347">
        <v>0</v>
      </c>
      <c r="FN119" s="347">
        <v>0</v>
      </c>
      <c r="FO119" s="347">
        <v>0</v>
      </c>
      <c r="FP119" s="49">
        <v>0</v>
      </c>
      <c r="FQ119" s="336"/>
      <c r="FR119" s="49">
        <v>0</v>
      </c>
      <c r="FS119" s="49">
        <v>0</v>
      </c>
      <c r="FT119" s="347">
        <v>0</v>
      </c>
      <c r="FU119" s="49">
        <v>0</v>
      </c>
      <c r="FV119" s="336"/>
      <c r="FW119" s="347">
        <v>0</v>
      </c>
      <c r="FX119" s="347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49">
        <v>0</v>
      </c>
      <c r="GH119" s="49">
        <v>0</v>
      </c>
      <c r="GI119" s="49">
        <v>0</v>
      </c>
      <c r="GJ119" s="49">
        <v>0</v>
      </c>
    </row>
    <row r="120" spans="1:192" ht="18">
      <c r="A120" s="40" t="s">
        <v>686</v>
      </c>
      <c r="B120" s="45">
        <f t="shared" si="3"/>
        <v>52596.100000000057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2"/>
      <c r="I120" s="49">
        <v>0</v>
      </c>
      <c r="J120" s="49">
        <v>42.349999999999966</v>
      </c>
      <c r="K120" s="49">
        <v>17.700000000000102</v>
      </c>
      <c r="L120" s="49">
        <v>118</v>
      </c>
      <c r="M120" s="392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2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2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2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2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2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2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2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2"/>
      <c r="BB120" s="49">
        <v>117.12500000000023</v>
      </c>
      <c r="BC120" s="49">
        <v>232</v>
      </c>
      <c r="BD120" s="49">
        <v>339.3</v>
      </c>
      <c r="BE120" s="49">
        <v>409</v>
      </c>
      <c r="BF120" s="392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2"/>
      <c r="BL120" s="49">
        <v>65.812499999999545</v>
      </c>
      <c r="BM120" s="49">
        <v>64.2</v>
      </c>
      <c r="BN120" s="49">
        <v>368.85</v>
      </c>
      <c r="BO120" s="49">
        <v>233.5</v>
      </c>
      <c r="BP120" s="392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563">
        <v>418.79999999999995</v>
      </c>
      <c r="BZ120" s="392"/>
      <c r="CA120" s="49">
        <v>109.19999999999959</v>
      </c>
      <c r="CB120" s="49">
        <v>224.04999999999927</v>
      </c>
      <c r="CC120" s="49">
        <v>199.125</v>
      </c>
      <c r="CD120" s="563">
        <v>743</v>
      </c>
      <c r="CE120" s="336"/>
      <c r="CF120" s="49">
        <v>61.250000000000455</v>
      </c>
      <c r="CG120" s="49">
        <v>145.39999999999918</v>
      </c>
      <c r="CH120" s="49">
        <v>266.62499999999932</v>
      </c>
      <c r="CI120" s="49">
        <v>96.5</v>
      </c>
      <c r="CJ120" s="336"/>
      <c r="CK120" s="49">
        <v>103.85000000000059</v>
      </c>
      <c r="CL120" s="49">
        <v>110.27499999999918</v>
      </c>
      <c r="CM120" s="49">
        <v>273.375</v>
      </c>
      <c r="CN120" s="49">
        <v>150.6</v>
      </c>
      <c r="CO120" s="392"/>
      <c r="CP120" s="49">
        <v>116.20000000000027</v>
      </c>
      <c r="CQ120" s="49">
        <v>158.94999999999936</v>
      </c>
      <c r="CR120" s="49">
        <v>277.125</v>
      </c>
      <c r="CS120" s="49">
        <v>368</v>
      </c>
      <c r="CT120" s="336"/>
      <c r="CU120" s="49">
        <v>59.125</v>
      </c>
      <c r="CV120" s="49">
        <v>71.099999999999909</v>
      </c>
      <c r="CW120" s="49">
        <v>172.94999999999891</v>
      </c>
      <c r="CX120" s="49">
        <v>355.2</v>
      </c>
      <c r="CY120" s="336"/>
      <c r="CZ120" s="49">
        <v>3.8499999999994543</v>
      </c>
      <c r="DA120" s="49">
        <v>2.1999999999998181</v>
      </c>
      <c r="DB120" s="49">
        <v>10.725000000000001</v>
      </c>
      <c r="DC120" s="49">
        <v>45.5</v>
      </c>
      <c r="DD120" s="336"/>
      <c r="DE120" s="49">
        <v>472.15000000000009</v>
      </c>
      <c r="DF120" s="49">
        <v>923.0500000000003</v>
      </c>
      <c r="DG120" s="49">
        <v>822.89999999999918</v>
      </c>
      <c r="DH120" s="49">
        <v>2360.9000000000005</v>
      </c>
      <c r="DI120" s="336"/>
      <c r="DJ120" s="327">
        <v>55.150000000000091</v>
      </c>
      <c r="DK120" s="327">
        <v>171.05000000000109</v>
      </c>
      <c r="DL120" s="327">
        <v>597.97499999999809</v>
      </c>
      <c r="DM120" s="49">
        <v>691.2</v>
      </c>
      <c r="DN120" s="336"/>
      <c r="DO120" s="49">
        <v>138.44999999999982</v>
      </c>
      <c r="DP120" s="49">
        <v>193.55000000000018</v>
      </c>
      <c r="DQ120" s="49">
        <v>411.45000000000027</v>
      </c>
      <c r="DR120" s="49">
        <v>462.4</v>
      </c>
      <c r="DS120" s="336"/>
      <c r="DT120" s="49">
        <v>886.97499999999764</v>
      </c>
      <c r="DU120" s="49">
        <v>1436.9250000000229</v>
      </c>
      <c r="DV120" s="49">
        <v>2961.9750000000035</v>
      </c>
      <c r="DW120" s="49">
        <v>4813.6000000000013</v>
      </c>
      <c r="DX120" s="336"/>
      <c r="DY120" s="347">
        <v>38</v>
      </c>
      <c r="DZ120" s="347">
        <v>125.14999999999873</v>
      </c>
      <c r="EA120" s="347">
        <v>108.00000000000273</v>
      </c>
      <c r="EB120" s="49">
        <v>161.5</v>
      </c>
      <c r="EC120" s="336"/>
      <c r="ED120" s="347">
        <v>25.774999999998727</v>
      </c>
      <c r="EE120" s="347">
        <v>80.749999999999091</v>
      </c>
      <c r="EF120" s="347">
        <v>220.27499999999782</v>
      </c>
      <c r="EG120" s="49">
        <v>432.5</v>
      </c>
      <c r="EH120" s="336"/>
      <c r="EI120" s="347">
        <v>43.874999999997272</v>
      </c>
      <c r="EJ120" s="49">
        <v>0</v>
      </c>
      <c r="EK120" s="347">
        <v>176.25</v>
      </c>
      <c r="EL120" s="49">
        <v>347.00000000000006</v>
      </c>
      <c r="EM120" s="336"/>
      <c r="EN120" s="49">
        <v>0</v>
      </c>
      <c r="EO120" s="347">
        <v>59.999999999999091</v>
      </c>
      <c r="EP120" s="347">
        <v>98.024999999997817</v>
      </c>
      <c r="EQ120" s="49">
        <v>537.70000000000005</v>
      </c>
      <c r="ER120" s="336"/>
      <c r="ES120" s="347">
        <v>560.35000000005039</v>
      </c>
      <c r="ET120" s="347">
        <v>1034.5500000000002</v>
      </c>
      <c r="EU120" s="347">
        <v>1424.9249999999984</v>
      </c>
      <c r="EV120" s="49">
        <v>2195.3999999999996</v>
      </c>
      <c r="EW120" s="336"/>
      <c r="EX120" s="347">
        <v>51.899999999998727</v>
      </c>
      <c r="EY120" s="347">
        <v>74.249999999999091</v>
      </c>
      <c r="EZ120" s="347">
        <v>20.474999999999454</v>
      </c>
      <c r="FA120" s="49">
        <v>171.70000000000002</v>
      </c>
      <c r="FB120" s="336"/>
      <c r="FC120" s="49">
        <v>0</v>
      </c>
      <c r="FD120" s="347">
        <v>62.249999999999091</v>
      </c>
      <c r="FE120" s="347">
        <v>55.724999999999994</v>
      </c>
      <c r="FF120" s="49">
        <v>513.20000000000005</v>
      </c>
      <c r="FG120" s="336"/>
      <c r="FH120" s="49">
        <v>0</v>
      </c>
      <c r="FI120" s="347">
        <v>180.45000000000073</v>
      </c>
      <c r="FJ120" s="347">
        <v>145.57500000000164</v>
      </c>
      <c r="FK120" s="49">
        <v>458.1</v>
      </c>
      <c r="FL120" s="336"/>
      <c r="FM120" s="347">
        <v>92.375000000000909</v>
      </c>
      <c r="FN120" s="347">
        <v>193.49999999999636</v>
      </c>
      <c r="FO120" s="347">
        <v>348.75</v>
      </c>
      <c r="FP120" s="49">
        <v>342.5</v>
      </c>
      <c r="FQ120" s="336"/>
      <c r="FR120" s="49">
        <v>0</v>
      </c>
      <c r="FS120" s="49">
        <v>0</v>
      </c>
      <c r="FT120" s="347">
        <v>44.55000000000382</v>
      </c>
      <c r="FU120" s="49">
        <v>158.1</v>
      </c>
      <c r="FV120" s="336"/>
      <c r="FW120" s="347">
        <v>354.40000000000509</v>
      </c>
      <c r="FX120" s="347">
        <v>553.19999999998799</v>
      </c>
      <c r="FY120" s="347">
        <v>995.84999999999877</v>
      </c>
      <c r="FZ120" s="49">
        <v>1551.6</v>
      </c>
      <c r="GA120" s="336"/>
      <c r="GB120" s="347">
        <v>67.000000000001819</v>
      </c>
      <c r="GC120" s="347">
        <v>130.25</v>
      </c>
      <c r="GD120" s="347">
        <v>292.875</v>
      </c>
      <c r="GE120" s="49">
        <v>394.5</v>
      </c>
      <c r="GF120" s="336"/>
      <c r="GG120" s="49">
        <v>345.949999999998</v>
      </c>
      <c r="GH120" s="49">
        <v>0</v>
      </c>
      <c r="GI120" s="49">
        <v>0</v>
      </c>
      <c r="GJ120" s="49">
        <v>1295</v>
      </c>
    </row>
    <row r="121" spans="1:192" ht="18">
      <c r="A121" s="40" t="s">
        <v>33</v>
      </c>
      <c r="B121" s="45">
        <f t="shared" si="3"/>
        <v>64349.937500000044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2"/>
      <c r="I121" s="49">
        <v>0</v>
      </c>
      <c r="J121" s="49">
        <v>161.9</v>
      </c>
      <c r="K121" s="49">
        <v>49.499999999999915</v>
      </c>
      <c r="L121" s="49">
        <v>102</v>
      </c>
      <c r="M121" s="392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2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2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2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2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2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2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2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2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2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2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2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563">
        <v>393.7</v>
      </c>
      <c r="BZ121" s="392"/>
      <c r="CA121" s="49">
        <v>38.800000000000182</v>
      </c>
      <c r="CB121" s="49">
        <v>151.44999999999936</v>
      </c>
      <c r="CC121" s="49">
        <v>171.97500000000002</v>
      </c>
      <c r="CD121" s="563">
        <v>607.70000000000005</v>
      </c>
      <c r="CE121" s="336"/>
      <c r="CF121" s="49">
        <v>109.37499999999977</v>
      </c>
      <c r="CG121" s="49">
        <v>24.150000000000091</v>
      </c>
      <c r="CH121" s="49">
        <v>343.875</v>
      </c>
      <c r="CI121" s="49">
        <v>268.7</v>
      </c>
      <c r="CJ121" s="336"/>
      <c r="CK121" s="49">
        <v>121.02499999999986</v>
      </c>
      <c r="CL121" s="49">
        <v>169.25000000000045</v>
      </c>
      <c r="CM121" s="49">
        <v>217.35000000000002</v>
      </c>
      <c r="CN121" s="49">
        <v>120.7</v>
      </c>
      <c r="CO121" s="392"/>
      <c r="CP121" s="49">
        <v>113.27500000000055</v>
      </c>
      <c r="CQ121" s="49">
        <v>224.85000000000036</v>
      </c>
      <c r="CR121" s="49">
        <v>371.32500000000027</v>
      </c>
      <c r="CS121" s="49">
        <v>406.1</v>
      </c>
      <c r="CT121" s="336"/>
      <c r="CU121" s="49">
        <v>76.137500000000273</v>
      </c>
      <c r="CV121" s="49">
        <v>285.22499999999854</v>
      </c>
      <c r="CW121" s="49">
        <v>498.15000000000055</v>
      </c>
      <c r="CX121" s="49">
        <v>1096.1000000000001</v>
      </c>
      <c r="CY121" s="336"/>
      <c r="CZ121" s="49">
        <v>71.750000000001819</v>
      </c>
      <c r="DA121" s="49">
        <v>107.09999999999945</v>
      </c>
      <c r="DB121" s="49">
        <v>94.5</v>
      </c>
      <c r="DC121" s="49">
        <v>136.9</v>
      </c>
      <c r="DD121" s="336"/>
      <c r="DE121" s="49">
        <v>767.67500000000018</v>
      </c>
      <c r="DF121" s="49">
        <v>1377.1499999999996</v>
      </c>
      <c r="DG121" s="49">
        <v>1731.2250000000008</v>
      </c>
      <c r="DH121" s="49">
        <v>3900.5000000000005</v>
      </c>
      <c r="DI121" s="336"/>
      <c r="DJ121" s="327">
        <v>135.84999999999991</v>
      </c>
      <c r="DK121" s="327">
        <v>422.70000000000164</v>
      </c>
      <c r="DL121" s="327">
        <v>585.15000000000191</v>
      </c>
      <c r="DM121" s="49">
        <v>659.80000000000007</v>
      </c>
      <c r="DN121" s="336"/>
      <c r="DO121" s="49">
        <v>133.74999999999955</v>
      </c>
      <c r="DP121" s="49">
        <v>355.15000000000236</v>
      </c>
      <c r="DQ121" s="49">
        <v>578.40000000000191</v>
      </c>
      <c r="DR121" s="49">
        <v>658.09999999999991</v>
      </c>
      <c r="DS121" s="336"/>
      <c r="DT121" s="49">
        <v>1040.8249999999994</v>
      </c>
      <c r="DU121" s="49">
        <v>2314.7999999999984</v>
      </c>
      <c r="DV121" s="49">
        <v>2651.0999999999981</v>
      </c>
      <c r="DW121" s="49">
        <v>4681</v>
      </c>
      <c r="DX121" s="336"/>
      <c r="DY121" s="347">
        <v>49.800000000001091</v>
      </c>
      <c r="DZ121" s="347">
        <v>140.04999999999927</v>
      </c>
      <c r="EA121" s="347">
        <v>184.94999999999618</v>
      </c>
      <c r="EB121" s="49">
        <v>269.5</v>
      </c>
      <c r="EC121" s="336"/>
      <c r="ED121" s="347">
        <v>24.800000000001091</v>
      </c>
      <c r="EE121" s="347">
        <v>269.99999999999818</v>
      </c>
      <c r="EF121" s="347">
        <v>255.29999999999291</v>
      </c>
      <c r="EG121" s="49">
        <v>496.09999999999997</v>
      </c>
      <c r="EH121" s="336"/>
      <c r="EI121" s="347">
        <v>39.899999999999636</v>
      </c>
      <c r="EJ121" s="49">
        <v>0</v>
      </c>
      <c r="EK121" s="347">
        <v>224.47499999999673</v>
      </c>
      <c r="EL121" s="49">
        <v>389.5</v>
      </c>
      <c r="EM121" s="336"/>
      <c r="EN121" s="49">
        <v>0</v>
      </c>
      <c r="EO121" s="347">
        <v>100.14999999999782</v>
      </c>
      <c r="EP121" s="347">
        <v>129.67499999999563</v>
      </c>
      <c r="EQ121" s="49">
        <v>481.8</v>
      </c>
      <c r="ER121" s="336"/>
      <c r="ES121" s="347">
        <v>811.87500000003183</v>
      </c>
      <c r="ET121" s="347">
        <v>2308.5249999999996</v>
      </c>
      <c r="EU121" s="347">
        <v>2385.9000000000005</v>
      </c>
      <c r="EV121" s="49">
        <v>3370.2999999999997</v>
      </c>
      <c r="EW121" s="336"/>
      <c r="EX121" s="347">
        <v>37.5</v>
      </c>
      <c r="EY121" s="347">
        <v>79.799999999999272</v>
      </c>
      <c r="EZ121" s="347">
        <v>69.299999999998363</v>
      </c>
      <c r="FA121" s="49">
        <v>158.80000000000001</v>
      </c>
      <c r="FB121" s="336"/>
      <c r="FC121" s="49">
        <v>0</v>
      </c>
      <c r="FD121" s="347">
        <v>52.649999999999636</v>
      </c>
      <c r="FE121" s="347">
        <v>286.72500000000002</v>
      </c>
      <c r="FF121" s="49">
        <v>465.3</v>
      </c>
      <c r="FG121" s="336"/>
      <c r="FH121" s="49">
        <v>0</v>
      </c>
      <c r="FI121" s="347">
        <v>234.10000000000036</v>
      </c>
      <c r="FJ121" s="347">
        <v>160.87499999999727</v>
      </c>
      <c r="FK121" s="49">
        <v>310.89999999999998</v>
      </c>
      <c r="FL121" s="336"/>
      <c r="FM121" s="347">
        <v>129.10000000000036</v>
      </c>
      <c r="FN121" s="347">
        <v>234.24999999999818</v>
      </c>
      <c r="FO121" s="347">
        <v>386.25</v>
      </c>
      <c r="FP121" s="49">
        <v>586.79999999999995</v>
      </c>
      <c r="FQ121" s="336"/>
      <c r="FR121" s="49">
        <v>0</v>
      </c>
      <c r="FS121" s="49">
        <v>0</v>
      </c>
      <c r="FT121" s="347">
        <v>323.02500000000055</v>
      </c>
      <c r="FU121" s="49">
        <v>407.7</v>
      </c>
      <c r="FV121" s="336"/>
      <c r="FW121" s="347">
        <v>284.62500000000091</v>
      </c>
      <c r="FX121" s="347">
        <v>495.14999999999782</v>
      </c>
      <c r="FY121" s="347">
        <v>799.42500000000382</v>
      </c>
      <c r="FZ121" s="49">
        <v>1295.5</v>
      </c>
      <c r="GA121" s="336"/>
      <c r="GB121" s="347">
        <v>57.000000000001819</v>
      </c>
      <c r="GC121" s="347">
        <v>163.25000000000546</v>
      </c>
      <c r="GD121" s="347">
        <v>310.125</v>
      </c>
      <c r="GE121" s="49">
        <v>253</v>
      </c>
      <c r="GF121" s="336"/>
      <c r="GG121" s="49">
        <v>368.54999999999836</v>
      </c>
      <c r="GH121" s="49">
        <v>0</v>
      </c>
      <c r="GI121" s="49">
        <v>0</v>
      </c>
      <c r="GJ121" s="49">
        <v>917.3</v>
      </c>
    </row>
    <row r="122" spans="1:192" ht="18">
      <c r="A122" s="40" t="s">
        <v>37</v>
      </c>
      <c r="B122" s="45">
        <f t="shared" si="3"/>
        <v>61928.051249999975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2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2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2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2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2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2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2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2"/>
      <c r="AR122" s="49">
        <v>62.049999999999955</v>
      </c>
      <c r="AS122" s="49">
        <v>105.5</v>
      </c>
      <c r="AT122" s="49">
        <v>97.125</v>
      </c>
      <c r="AU122" s="49">
        <v>282.5</v>
      </c>
      <c r="AV122" s="392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2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2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2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2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563">
        <v>508.3</v>
      </c>
      <c r="BZ122" s="392"/>
      <c r="CA122" s="49">
        <v>40.774999999999636</v>
      </c>
      <c r="CB122" s="49">
        <v>176.84999999999945</v>
      </c>
      <c r="CC122" s="49">
        <v>296.10000000000002</v>
      </c>
      <c r="CD122" s="563">
        <v>616.20000000000005</v>
      </c>
      <c r="CE122" s="336"/>
      <c r="CF122" s="49">
        <v>95.174999999999727</v>
      </c>
      <c r="CG122" s="49">
        <v>77.499999999999091</v>
      </c>
      <c r="CH122" s="49">
        <v>277.12499999999727</v>
      </c>
      <c r="CI122" s="49">
        <v>330.7</v>
      </c>
      <c r="CJ122" s="336"/>
      <c r="CK122" s="49">
        <v>115.49999999999955</v>
      </c>
      <c r="CL122" s="49">
        <v>33.449999999998909</v>
      </c>
      <c r="CM122" s="49">
        <v>250.35000000000002</v>
      </c>
      <c r="CN122" s="49">
        <v>238.7</v>
      </c>
      <c r="CO122" s="392"/>
      <c r="CP122" s="49">
        <v>137.04999999999882</v>
      </c>
      <c r="CQ122" s="49">
        <v>190.5</v>
      </c>
      <c r="CR122" s="49">
        <v>300.52499999999782</v>
      </c>
      <c r="CS122" s="49">
        <v>429.4</v>
      </c>
      <c r="CT122" s="336"/>
      <c r="CU122" s="49">
        <v>61.724999999999909</v>
      </c>
      <c r="CV122" s="49">
        <v>204.65000000000009</v>
      </c>
      <c r="CW122" s="49">
        <v>618.14999999999782</v>
      </c>
      <c r="CX122" s="49">
        <v>1016.6999999999999</v>
      </c>
      <c r="CY122" s="336"/>
      <c r="CZ122" s="49">
        <v>71.249999999999091</v>
      </c>
      <c r="DA122" s="49">
        <v>19.5</v>
      </c>
      <c r="DB122" s="49">
        <v>27</v>
      </c>
      <c r="DC122" s="49">
        <v>37.199999999999996</v>
      </c>
      <c r="DD122" s="336"/>
      <c r="DE122" s="49">
        <v>948.36249999999973</v>
      </c>
      <c r="DF122" s="49">
        <v>1636.5499999999997</v>
      </c>
      <c r="DG122" s="49">
        <v>1781.7749999999992</v>
      </c>
      <c r="DH122" s="49">
        <v>3005.6999999999994</v>
      </c>
      <c r="DI122" s="336"/>
      <c r="DJ122" s="327">
        <v>106.72499999999945</v>
      </c>
      <c r="DK122" s="327">
        <v>446.85000000000127</v>
      </c>
      <c r="DL122" s="327">
        <v>510.22500000000082</v>
      </c>
      <c r="DM122" s="49">
        <v>455.9</v>
      </c>
      <c r="DN122" s="336"/>
      <c r="DO122" s="49">
        <v>58.526250000000346</v>
      </c>
      <c r="DP122" s="49">
        <v>137.24999999999909</v>
      </c>
      <c r="DQ122" s="49">
        <v>665.32499999999891</v>
      </c>
      <c r="DR122" s="49">
        <v>421.7</v>
      </c>
      <c r="DS122" s="336"/>
      <c r="DT122" s="49">
        <v>783.10000000000264</v>
      </c>
      <c r="DU122" s="49">
        <v>1907.6999999999689</v>
      </c>
      <c r="DV122" s="49">
        <v>3284.0249999999951</v>
      </c>
      <c r="DW122" s="49">
        <v>4751.2</v>
      </c>
      <c r="DX122" s="336"/>
      <c r="DY122" s="347">
        <v>35.425000000000182</v>
      </c>
      <c r="DZ122" s="347">
        <v>125.25000000000348</v>
      </c>
      <c r="EA122" s="347">
        <v>272.02499999999236</v>
      </c>
      <c r="EB122" s="49">
        <v>92.8</v>
      </c>
      <c r="EC122" s="336"/>
      <c r="ED122" s="347">
        <v>88.200000000001637</v>
      </c>
      <c r="EE122" s="347">
        <v>286.30000000000473</v>
      </c>
      <c r="EF122" s="347">
        <v>188.62499999999181</v>
      </c>
      <c r="EG122" s="49">
        <v>593.30000000000007</v>
      </c>
      <c r="EH122" s="336"/>
      <c r="EI122" s="347">
        <v>70.449999999999818</v>
      </c>
      <c r="EJ122" s="49">
        <v>0</v>
      </c>
      <c r="EK122" s="347">
        <v>291.67499999999291</v>
      </c>
      <c r="EL122" s="49">
        <v>396.29999999999995</v>
      </c>
      <c r="EM122" s="336"/>
      <c r="EN122" s="49">
        <v>0</v>
      </c>
      <c r="EO122" s="347">
        <v>131.75000000000182</v>
      </c>
      <c r="EP122" s="347">
        <v>58.499999999991815</v>
      </c>
      <c r="EQ122" s="49">
        <v>618</v>
      </c>
      <c r="ER122" s="336"/>
      <c r="ES122" s="347">
        <v>757.67499999996835</v>
      </c>
      <c r="ET122" s="347">
        <v>2415.3999999999996</v>
      </c>
      <c r="EU122" s="347">
        <v>3217.6499999999951</v>
      </c>
      <c r="EV122" s="49">
        <v>2178.6</v>
      </c>
      <c r="EW122" s="336"/>
      <c r="EX122" s="347">
        <v>58.25</v>
      </c>
      <c r="EY122" s="347">
        <v>99.25</v>
      </c>
      <c r="EZ122" s="347">
        <v>10.124999999994543</v>
      </c>
      <c r="FA122" s="49">
        <v>217.89999999999998</v>
      </c>
      <c r="FB122" s="336"/>
      <c r="FC122" s="49">
        <v>0</v>
      </c>
      <c r="FD122" s="347">
        <v>167.60000000000218</v>
      </c>
      <c r="FE122" s="347">
        <v>192.82500000000002</v>
      </c>
      <c r="FF122" s="49">
        <v>409.4</v>
      </c>
      <c r="FG122" s="336"/>
      <c r="FH122" s="49">
        <v>0</v>
      </c>
      <c r="FI122" s="347">
        <v>339.57500000000255</v>
      </c>
      <c r="FJ122" s="347">
        <v>217.724999999994</v>
      </c>
      <c r="FK122" s="49">
        <v>266.10000000000002</v>
      </c>
      <c r="FL122" s="336"/>
      <c r="FM122" s="347">
        <v>144.29999999999745</v>
      </c>
      <c r="FN122" s="347">
        <v>192.25000000000364</v>
      </c>
      <c r="FO122" s="347">
        <v>578.02499999999998</v>
      </c>
      <c r="FP122" s="49">
        <v>436.2</v>
      </c>
      <c r="FQ122" s="336"/>
      <c r="FR122" s="49">
        <v>0</v>
      </c>
      <c r="FS122" s="49">
        <v>0</v>
      </c>
      <c r="FT122" s="347">
        <v>302.02500000000055</v>
      </c>
      <c r="FU122" s="49">
        <v>69.5</v>
      </c>
      <c r="FV122" s="336"/>
      <c r="FW122" s="347">
        <v>225.62499999999818</v>
      </c>
      <c r="FX122" s="347">
        <v>525.25000000001455</v>
      </c>
      <c r="FY122" s="347">
        <v>724.8750000000714</v>
      </c>
      <c r="FZ122" s="49">
        <v>1044.0999999999999</v>
      </c>
      <c r="GA122" s="336"/>
      <c r="GB122" s="347">
        <v>73.624999999998181</v>
      </c>
      <c r="GC122" s="347">
        <v>155.99999999999818</v>
      </c>
      <c r="GD122" s="347">
        <v>278.625</v>
      </c>
      <c r="GE122" s="49">
        <v>420</v>
      </c>
      <c r="GF122" s="336"/>
      <c r="GG122" s="49">
        <v>287.90000000000146</v>
      </c>
      <c r="GH122" s="49">
        <v>0</v>
      </c>
      <c r="GI122" s="49">
        <v>0</v>
      </c>
      <c r="GJ122" s="49">
        <v>858.2</v>
      </c>
    </row>
    <row r="123" spans="1:192" ht="18">
      <c r="A123" s="38" t="s">
        <v>143</v>
      </c>
      <c r="B123" s="45">
        <f t="shared" si="3"/>
        <v>62511.875000000102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2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2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2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2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2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2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2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2"/>
      <c r="AR123" s="49">
        <v>77.825000000000045</v>
      </c>
      <c r="AS123" s="49">
        <v>168</v>
      </c>
      <c r="AT123" s="49">
        <v>0</v>
      </c>
      <c r="AU123" s="49">
        <v>223.5</v>
      </c>
      <c r="AV123" s="392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2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2"/>
      <c r="BG123" s="49">
        <v>66.450000000000273</v>
      </c>
      <c r="BH123" s="49">
        <v>156.75</v>
      </c>
      <c r="BI123" s="49">
        <v>157.5</v>
      </c>
      <c r="BJ123" s="49">
        <v>186.1</v>
      </c>
      <c r="BK123" s="392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2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563">
        <v>312.5</v>
      </c>
      <c r="BZ123" s="392"/>
      <c r="CA123" s="49">
        <v>55.799999999999727</v>
      </c>
      <c r="CB123" s="49">
        <v>190.84999999999991</v>
      </c>
      <c r="CC123" s="49">
        <v>11.7</v>
      </c>
      <c r="CD123" s="563">
        <v>618.29999999999995</v>
      </c>
      <c r="CE123" s="336"/>
      <c r="CF123" s="49">
        <v>120.74999999999977</v>
      </c>
      <c r="CG123" s="49">
        <v>111.10000000000082</v>
      </c>
      <c r="CH123" s="49">
        <v>291.97500000000082</v>
      </c>
      <c r="CI123" s="49">
        <v>369.1</v>
      </c>
      <c r="CJ123" s="336"/>
      <c r="CK123" s="49">
        <v>126</v>
      </c>
      <c r="CL123" s="49">
        <v>87.600000000000364</v>
      </c>
      <c r="CM123" s="49">
        <v>273.45000000000005</v>
      </c>
      <c r="CN123" s="49">
        <v>346</v>
      </c>
      <c r="CO123" s="392"/>
      <c r="CP123" s="49">
        <v>152.27499999999964</v>
      </c>
      <c r="CQ123" s="49">
        <v>188.74999999999818</v>
      </c>
      <c r="CR123" s="49">
        <v>313.42500000000109</v>
      </c>
      <c r="CS123" s="49">
        <v>355.8</v>
      </c>
      <c r="CT123" s="336"/>
      <c r="CU123" s="49">
        <v>109.85000000000036</v>
      </c>
      <c r="CV123" s="49">
        <v>274.02499999999964</v>
      </c>
      <c r="CW123" s="49">
        <v>709.575000000003</v>
      </c>
      <c r="CX123" s="49">
        <v>1019.9</v>
      </c>
      <c r="CY123" s="336"/>
      <c r="CZ123" s="49">
        <v>38.675000000000182</v>
      </c>
      <c r="DA123" s="49">
        <v>16.499999999999091</v>
      </c>
      <c r="DB123" s="49">
        <v>95.175000000000011</v>
      </c>
      <c r="DC123" s="49">
        <v>94.199999999999989</v>
      </c>
      <c r="DD123" s="336"/>
      <c r="DE123" s="49">
        <v>459.11250000000155</v>
      </c>
      <c r="DF123" s="49">
        <v>1231.7000000000003</v>
      </c>
      <c r="DG123" s="49">
        <v>1637.3999999999992</v>
      </c>
      <c r="DH123" s="49">
        <v>2820.8</v>
      </c>
      <c r="DI123" s="336"/>
      <c r="DJ123" s="327">
        <v>114.525000000001</v>
      </c>
      <c r="DK123" s="327">
        <v>297.64999999999691</v>
      </c>
      <c r="DL123" s="327">
        <v>552.97499999999809</v>
      </c>
      <c r="DM123" s="49">
        <v>608.79999999999995</v>
      </c>
      <c r="DN123" s="336"/>
      <c r="DO123" s="49">
        <v>60.625000000000455</v>
      </c>
      <c r="DP123" s="49">
        <v>388.80000000000018</v>
      </c>
      <c r="DQ123" s="49">
        <v>680.69999999999891</v>
      </c>
      <c r="DR123" s="49">
        <v>645.9</v>
      </c>
      <c r="DS123" s="336"/>
      <c r="DT123" s="49">
        <v>1084.2250000000122</v>
      </c>
      <c r="DU123" s="49">
        <v>2399.2000000000189</v>
      </c>
      <c r="DV123" s="49">
        <v>2836.2750000000005</v>
      </c>
      <c r="DW123" s="49">
        <v>5023.2000000000007</v>
      </c>
      <c r="DX123" s="336"/>
      <c r="DY123" s="347">
        <v>76.774999999999636</v>
      </c>
      <c r="DZ123" s="347">
        <v>180.75000000000182</v>
      </c>
      <c r="EA123" s="347">
        <v>203.02500000000055</v>
      </c>
      <c r="EB123" s="49">
        <v>36.4</v>
      </c>
      <c r="EC123" s="336"/>
      <c r="ED123" s="347">
        <v>74.325000000001637</v>
      </c>
      <c r="EE123" s="347">
        <v>217.90000000000146</v>
      </c>
      <c r="EF123" s="347">
        <v>526.87499999999727</v>
      </c>
      <c r="EG123" s="49">
        <v>638.69999999999993</v>
      </c>
      <c r="EH123" s="336"/>
      <c r="EI123" s="347">
        <v>75.500000000000909</v>
      </c>
      <c r="EJ123" s="49">
        <v>0</v>
      </c>
      <c r="EK123" s="347">
        <v>278.10000000000218</v>
      </c>
      <c r="EL123" s="49">
        <v>390.49999999999994</v>
      </c>
      <c r="EM123" s="336"/>
      <c r="EN123" s="49">
        <v>0</v>
      </c>
      <c r="EO123" s="347">
        <v>125.55000000000291</v>
      </c>
      <c r="EP123" s="347">
        <v>81.974999999996726</v>
      </c>
      <c r="EQ123" s="49">
        <v>403.75</v>
      </c>
      <c r="ER123" s="336"/>
      <c r="ES123" s="347">
        <v>623.44999999999891</v>
      </c>
      <c r="ET123" s="347">
        <v>2229.875</v>
      </c>
      <c r="EU123" s="347">
        <v>2718.0750000000016</v>
      </c>
      <c r="EV123" s="49">
        <v>3508.6000000000004</v>
      </c>
      <c r="EW123" s="336"/>
      <c r="EX123" s="347">
        <v>58.125000000001819</v>
      </c>
      <c r="EY123" s="347">
        <v>88.900000000003274</v>
      </c>
      <c r="EZ123" s="347">
        <v>140.69999999999891</v>
      </c>
      <c r="FA123" s="49">
        <v>237</v>
      </c>
      <c r="FB123" s="336"/>
      <c r="FC123" s="49">
        <v>0</v>
      </c>
      <c r="FD123" s="347">
        <v>138.00000000000182</v>
      </c>
      <c r="FE123" s="347">
        <v>288.60000000000002</v>
      </c>
      <c r="FF123" s="49">
        <v>546.20000000000005</v>
      </c>
      <c r="FG123" s="336"/>
      <c r="FH123" s="49">
        <v>0</v>
      </c>
      <c r="FI123" s="347">
        <v>164.90000000000146</v>
      </c>
      <c r="FJ123" s="347">
        <v>204.90000000000055</v>
      </c>
      <c r="FK123" s="49">
        <v>241.50000000000003</v>
      </c>
      <c r="FL123" s="336"/>
      <c r="FM123" s="347">
        <v>168.25000000000091</v>
      </c>
      <c r="FN123" s="347">
        <v>214.45000000000255</v>
      </c>
      <c r="FO123" s="347">
        <v>279</v>
      </c>
      <c r="FP123" s="49">
        <v>583.30000000000007</v>
      </c>
      <c r="FQ123" s="336"/>
      <c r="FR123" s="49">
        <v>0</v>
      </c>
      <c r="FS123" s="49">
        <v>0</v>
      </c>
      <c r="FT123" s="347">
        <v>365.69999999999891</v>
      </c>
      <c r="FU123" s="49">
        <v>364.5</v>
      </c>
      <c r="FV123" s="336"/>
      <c r="FW123" s="347">
        <v>299.17500000000018</v>
      </c>
      <c r="FX123" s="347">
        <v>551.95000000001346</v>
      </c>
      <c r="FY123" s="347">
        <v>823.4250000000219</v>
      </c>
      <c r="FZ123" s="49">
        <v>1094</v>
      </c>
      <c r="GA123" s="336"/>
      <c r="GB123" s="347">
        <v>75.500000000003638</v>
      </c>
      <c r="GC123" s="347">
        <v>212.25</v>
      </c>
      <c r="GD123" s="347">
        <v>360.375</v>
      </c>
      <c r="GE123" s="49">
        <v>384.5</v>
      </c>
      <c r="GF123" s="336"/>
      <c r="GG123" s="49">
        <v>296.15000000000055</v>
      </c>
      <c r="GH123" s="49">
        <v>0</v>
      </c>
      <c r="GI123" s="49">
        <v>0</v>
      </c>
      <c r="GJ123" s="49">
        <v>1085.5999999999999</v>
      </c>
    </row>
    <row r="124" spans="1:192" ht="18">
      <c r="A124" s="38" t="s">
        <v>3650</v>
      </c>
      <c r="B124" s="45">
        <f t="shared" si="3"/>
        <v>5642.4999999999991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2"/>
      <c r="I124" s="49">
        <v>0</v>
      </c>
      <c r="J124" s="49">
        <v>0</v>
      </c>
      <c r="K124" s="49">
        <v>0</v>
      </c>
      <c r="L124" s="49">
        <v>384.5</v>
      </c>
      <c r="M124" s="392"/>
      <c r="N124" s="49">
        <v>0</v>
      </c>
      <c r="O124" s="49">
        <v>0</v>
      </c>
      <c r="P124" s="49">
        <v>0</v>
      </c>
      <c r="Q124" s="49">
        <v>630.79999999999995</v>
      </c>
      <c r="R124" s="392"/>
      <c r="S124" s="327">
        <v>0</v>
      </c>
      <c r="T124" s="327">
        <v>0</v>
      </c>
      <c r="U124" s="327">
        <v>0</v>
      </c>
      <c r="V124" s="49">
        <v>183.6</v>
      </c>
      <c r="W124" s="392"/>
      <c r="X124" s="49">
        <v>0</v>
      </c>
      <c r="Y124" s="49">
        <v>0</v>
      </c>
      <c r="Z124" s="49">
        <v>0</v>
      </c>
      <c r="AA124" s="49">
        <v>255.7</v>
      </c>
      <c r="AB124" s="392"/>
      <c r="AC124" s="49">
        <v>0</v>
      </c>
      <c r="AD124" s="49">
        <v>0</v>
      </c>
      <c r="AE124" s="49">
        <v>0</v>
      </c>
      <c r="AF124" s="49">
        <v>686.99999999999989</v>
      </c>
      <c r="AG124" s="392"/>
      <c r="AH124" s="49">
        <v>0</v>
      </c>
      <c r="AI124" s="49">
        <v>0</v>
      </c>
      <c r="AJ124" s="49">
        <v>0</v>
      </c>
      <c r="AK124" s="49">
        <v>182.20000000000002</v>
      </c>
      <c r="AL124" s="392"/>
      <c r="AM124" s="49">
        <v>0</v>
      </c>
      <c r="AN124" s="49">
        <v>0</v>
      </c>
      <c r="AO124" s="49">
        <v>0</v>
      </c>
      <c r="AP124" s="49">
        <v>393.09999999999997</v>
      </c>
      <c r="AQ124" s="392"/>
      <c r="AR124" s="49">
        <v>0</v>
      </c>
      <c r="AS124" s="49">
        <v>0</v>
      </c>
      <c r="AT124" s="49">
        <v>0</v>
      </c>
      <c r="AU124" s="49">
        <v>111.10000000000001</v>
      </c>
      <c r="AV124" s="392"/>
      <c r="AW124" s="49">
        <v>0</v>
      </c>
      <c r="AX124" s="49">
        <v>0</v>
      </c>
      <c r="AY124" s="49">
        <v>0</v>
      </c>
      <c r="AZ124" s="49">
        <v>80.2</v>
      </c>
      <c r="BA124" s="392"/>
      <c r="BB124" s="49">
        <v>0</v>
      </c>
      <c r="BC124" s="49">
        <v>0</v>
      </c>
      <c r="BD124" s="49">
        <v>0</v>
      </c>
      <c r="BE124" s="49">
        <v>328.30000000000007</v>
      </c>
      <c r="BF124" s="392"/>
      <c r="BG124" s="49">
        <v>0</v>
      </c>
      <c r="BH124" s="49">
        <v>0</v>
      </c>
      <c r="BI124" s="49">
        <v>0</v>
      </c>
      <c r="BJ124" s="49">
        <v>240.9</v>
      </c>
      <c r="BK124" s="392"/>
      <c r="BL124" s="49">
        <v>0</v>
      </c>
      <c r="BM124" s="49">
        <v>0</v>
      </c>
      <c r="BN124" s="49">
        <v>0</v>
      </c>
      <c r="BO124" s="49">
        <v>324.2</v>
      </c>
      <c r="BP124" s="392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563">
        <v>454.09999999999997</v>
      </c>
      <c r="BZ124" s="392"/>
      <c r="CA124" s="49">
        <v>0</v>
      </c>
      <c r="CB124" s="49">
        <v>0</v>
      </c>
      <c r="CC124" s="49">
        <v>0</v>
      </c>
      <c r="CD124" s="563">
        <v>461.2</v>
      </c>
      <c r="CE124" s="336"/>
      <c r="CF124" s="49">
        <v>0</v>
      </c>
      <c r="CG124" s="49">
        <v>0</v>
      </c>
      <c r="CH124" s="49">
        <v>0</v>
      </c>
      <c r="CI124" s="49">
        <v>0</v>
      </c>
      <c r="CJ124" s="336"/>
      <c r="CK124" s="49">
        <v>0</v>
      </c>
      <c r="CL124" s="49">
        <v>0</v>
      </c>
      <c r="CM124" s="49">
        <v>0</v>
      </c>
      <c r="CN124" s="49">
        <v>0</v>
      </c>
      <c r="CO124" s="392"/>
      <c r="CP124" s="49">
        <v>0</v>
      </c>
      <c r="CQ124" s="49">
        <v>0</v>
      </c>
      <c r="CR124" s="49">
        <v>0</v>
      </c>
      <c r="CS124" s="49">
        <v>0</v>
      </c>
      <c r="CT124" s="336"/>
      <c r="CU124" s="49">
        <v>0</v>
      </c>
      <c r="CV124" s="49">
        <v>0</v>
      </c>
      <c r="CW124" s="49">
        <v>0</v>
      </c>
      <c r="CX124" s="49">
        <v>0</v>
      </c>
      <c r="CY124" s="336"/>
      <c r="CZ124" s="49">
        <v>0</v>
      </c>
      <c r="DA124" s="49">
        <v>0</v>
      </c>
      <c r="DB124" s="49">
        <v>0</v>
      </c>
      <c r="DC124" s="49">
        <v>0</v>
      </c>
      <c r="DD124" s="336"/>
      <c r="DE124" s="49">
        <v>0</v>
      </c>
      <c r="DF124" s="49">
        <v>0</v>
      </c>
      <c r="DG124" s="49">
        <v>0</v>
      </c>
      <c r="DH124" s="49">
        <v>0</v>
      </c>
      <c r="DI124" s="336"/>
      <c r="DJ124" s="327">
        <v>0</v>
      </c>
      <c r="DK124" s="327">
        <v>0</v>
      </c>
      <c r="DL124" s="327">
        <v>0</v>
      </c>
      <c r="DM124" s="49">
        <v>0</v>
      </c>
      <c r="DN124" s="336"/>
      <c r="DO124" s="49">
        <v>0</v>
      </c>
      <c r="DP124" s="49">
        <v>0</v>
      </c>
      <c r="DQ124" s="49">
        <v>0</v>
      </c>
      <c r="DR124" s="49">
        <v>0</v>
      </c>
      <c r="DS124" s="336"/>
      <c r="DT124" s="49">
        <v>0</v>
      </c>
      <c r="DU124" s="49">
        <v>0</v>
      </c>
      <c r="DV124" s="49">
        <v>0</v>
      </c>
      <c r="DW124" s="49">
        <v>0</v>
      </c>
      <c r="DX124" s="336"/>
      <c r="DY124" s="347">
        <v>0</v>
      </c>
      <c r="DZ124" s="347">
        <v>0</v>
      </c>
      <c r="EA124" s="347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49">
        <v>0</v>
      </c>
      <c r="EK124" s="347">
        <v>0</v>
      </c>
      <c r="EL124" s="49">
        <v>0</v>
      </c>
      <c r="EM124" s="336"/>
      <c r="EN124" s="49">
        <v>0</v>
      </c>
      <c r="EO124" s="347">
        <v>0</v>
      </c>
      <c r="EP124" s="347">
        <v>0</v>
      </c>
      <c r="EQ124" s="49">
        <v>0</v>
      </c>
      <c r="ER124" s="336"/>
      <c r="ES124" s="347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49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347">
        <v>0</v>
      </c>
      <c r="FN124" s="347">
        <v>0</v>
      </c>
      <c r="FO124" s="347">
        <v>0</v>
      </c>
      <c r="FP124" s="49">
        <v>0</v>
      </c>
      <c r="FQ124" s="336"/>
      <c r="FR124" s="49">
        <v>0</v>
      </c>
      <c r="FS124" s="49">
        <v>0</v>
      </c>
      <c r="FT124" s="347">
        <v>0</v>
      </c>
      <c r="FU124" s="49">
        <v>0</v>
      </c>
      <c r="FV124" s="336"/>
      <c r="FW124" s="347">
        <v>0</v>
      </c>
      <c r="FX124" s="347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49">
        <v>0</v>
      </c>
      <c r="GH124" s="49">
        <v>0</v>
      </c>
      <c r="GI124" s="49">
        <v>0</v>
      </c>
      <c r="GJ124" s="49">
        <v>0</v>
      </c>
    </row>
    <row r="125" spans="1:192" ht="18">
      <c r="A125" s="39" t="s">
        <v>2722</v>
      </c>
      <c r="B125" s="45">
        <f t="shared" si="3"/>
        <v>28609.675000000007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2"/>
      <c r="I125" s="49">
        <v>0</v>
      </c>
      <c r="J125" s="49">
        <v>0</v>
      </c>
      <c r="K125" s="49">
        <v>4.2000000000000597</v>
      </c>
      <c r="L125" s="49">
        <v>196</v>
      </c>
      <c r="M125" s="392"/>
      <c r="N125" s="49">
        <v>0</v>
      </c>
      <c r="O125" s="49">
        <v>0</v>
      </c>
      <c r="P125" s="49">
        <v>147.74999999999997</v>
      </c>
      <c r="Q125" s="49">
        <v>538.35</v>
      </c>
      <c r="R125" s="392"/>
      <c r="S125" s="327">
        <v>0</v>
      </c>
      <c r="T125" s="327">
        <v>0</v>
      </c>
      <c r="U125" s="327">
        <v>89.249999999999986</v>
      </c>
      <c r="V125" s="49">
        <v>187.2</v>
      </c>
      <c r="W125" s="392"/>
      <c r="X125" s="49">
        <v>0</v>
      </c>
      <c r="Y125" s="49">
        <v>0</v>
      </c>
      <c r="Z125" s="49">
        <v>281.25</v>
      </c>
      <c r="AA125" s="49">
        <v>198.00000000000003</v>
      </c>
      <c r="AB125" s="392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2"/>
      <c r="AH125" s="49">
        <v>0</v>
      </c>
      <c r="AI125" s="49">
        <v>0</v>
      </c>
      <c r="AJ125" s="49">
        <v>604.35</v>
      </c>
      <c r="AK125" s="49">
        <v>637.6</v>
      </c>
      <c r="AL125" s="392"/>
      <c r="AM125" s="49">
        <v>0</v>
      </c>
      <c r="AN125" s="49">
        <v>0</v>
      </c>
      <c r="AO125" s="49">
        <v>288.41250000000002</v>
      </c>
      <c r="AP125" s="49">
        <v>351.45</v>
      </c>
      <c r="AQ125" s="392"/>
      <c r="AR125" s="49">
        <v>0</v>
      </c>
      <c r="AS125" s="49">
        <v>0</v>
      </c>
      <c r="AT125" s="49">
        <v>140.625</v>
      </c>
      <c r="AU125" s="49">
        <v>45.5</v>
      </c>
      <c r="AV125" s="392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2"/>
      <c r="BB125" s="49">
        <v>0</v>
      </c>
      <c r="BC125" s="49">
        <v>0</v>
      </c>
      <c r="BD125" s="49">
        <v>280.05</v>
      </c>
      <c r="BE125" s="49">
        <v>265.8</v>
      </c>
      <c r="BF125" s="392"/>
      <c r="BG125" s="49">
        <v>0</v>
      </c>
      <c r="BH125" s="49">
        <v>0</v>
      </c>
      <c r="BI125" s="49">
        <v>408</v>
      </c>
      <c r="BJ125" s="49">
        <v>0</v>
      </c>
      <c r="BK125" s="392"/>
      <c r="BL125" s="49">
        <v>0</v>
      </c>
      <c r="BM125" s="49">
        <v>0</v>
      </c>
      <c r="BN125" s="49">
        <v>125.02499999999999</v>
      </c>
      <c r="BO125" s="49">
        <v>353.7</v>
      </c>
      <c r="BP125" s="392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563">
        <v>747.6</v>
      </c>
      <c r="BZ125" s="392"/>
      <c r="CA125" s="49">
        <v>0</v>
      </c>
      <c r="CB125" s="49">
        <v>0</v>
      </c>
      <c r="CC125" s="49">
        <v>205.125</v>
      </c>
      <c r="CD125" s="563">
        <v>450</v>
      </c>
      <c r="CE125" s="336"/>
      <c r="CF125" s="49">
        <v>0</v>
      </c>
      <c r="CG125" s="49">
        <v>0</v>
      </c>
      <c r="CH125" s="49">
        <v>0</v>
      </c>
      <c r="CI125" s="49">
        <v>82</v>
      </c>
      <c r="CJ125" s="336"/>
      <c r="CK125" s="49">
        <v>0</v>
      </c>
      <c r="CL125" s="49">
        <v>0</v>
      </c>
      <c r="CM125" s="49">
        <v>0</v>
      </c>
      <c r="CN125" s="49">
        <v>254.5</v>
      </c>
      <c r="CO125" s="392"/>
      <c r="CP125" s="49">
        <v>0</v>
      </c>
      <c r="CQ125" s="49">
        <v>0</v>
      </c>
      <c r="CR125" s="49">
        <v>0</v>
      </c>
      <c r="CS125" s="49">
        <v>424.2</v>
      </c>
      <c r="CT125" s="336"/>
      <c r="CU125" s="49">
        <v>0</v>
      </c>
      <c r="CV125" s="49">
        <v>0</v>
      </c>
      <c r="CW125" s="49">
        <v>0</v>
      </c>
      <c r="CX125" s="49">
        <v>955.09999999999991</v>
      </c>
      <c r="CY125" s="336"/>
      <c r="CZ125" s="49">
        <v>0</v>
      </c>
      <c r="DA125" s="49">
        <v>0</v>
      </c>
      <c r="DB125" s="49">
        <v>0</v>
      </c>
      <c r="DC125" s="49">
        <v>26.400000000000002</v>
      </c>
      <c r="DD125" s="336"/>
      <c r="DE125" s="49">
        <v>0</v>
      </c>
      <c r="DF125" s="49">
        <v>0</v>
      </c>
      <c r="DG125" s="49">
        <v>0</v>
      </c>
      <c r="DH125" s="49">
        <v>3208.9</v>
      </c>
      <c r="DI125" s="336"/>
      <c r="DJ125" s="327">
        <v>0</v>
      </c>
      <c r="DK125" s="327">
        <v>0</v>
      </c>
      <c r="DL125" s="327">
        <v>0</v>
      </c>
      <c r="DM125" s="49">
        <v>724.3</v>
      </c>
      <c r="DN125" s="336"/>
      <c r="DO125" s="49">
        <v>0</v>
      </c>
      <c r="DP125" s="49">
        <v>0</v>
      </c>
      <c r="DQ125" s="49">
        <v>0</v>
      </c>
      <c r="DR125" s="49">
        <v>411.90000000000003</v>
      </c>
      <c r="DS125" s="336"/>
      <c r="DT125" s="49">
        <v>0</v>
      </c>
      <c r="DU125" s="49">
        <v>0</v>
      </c>
      <c r="DV125" s="49">
        <v>0</v>
      </c>
      <c r="DW125" s="49">
        <v>4102.7499999999991</v>
      </c>
      <c r="DX125" s="336"/>
      <c r="DY125" s="347">
        <v>0</v>
      </c>
      <c r="DZ125" s="347">
        <v>0</v>
      </c>
      <c r="EA125" s="347">
        <v>0</v>
      </c>
      <c r="EB125" s="49">
        <v>112.60000000000001</v>
      </c>
      <c r="EC125" s="336"/>
      <c r="ED125" s="347">
        <v>0</v>
      </c>
      <c r="EE125" s="347">
        <v>0</v>
      </c>
      <c r="EF125" s="347">
        <v>0</v>
      </c>
      <c r="EG125" s="49">
        <v>439.50000000000006</v>
      </c>
      <c r="EH125" s="336"/>
      <c r="EI125" s="347">
        <v>0</v>
      </c>
      <c r="EJ125" s="49">
        <v>0</v>
      </c>
      <c r="EK125" s="347">
        <v>0</v>
      </c>
      <c r="EL125" s="49">
        <v>141.39999999999998</v>
      </c>
      <c r="EM125" s="336"/>
      <c r="EN125" s="49">
        <v>0</v>
      </c>
      <c r="EO125" s="347">
        <v>0</v>
      </c>
      <c r="EP125" s="347">
        <v>0</v>
      </c>
      <c r="EQ125" s="49">
        <v>450.9</v>
      </c>
      <c r="ER125" s="336"/>
      <c r="ES125" s="347">
        <v>0</v>
      </c>
      <c r="ET125" s="347">
        <v>0</v>
      </c>
      <c r="EU125" s="347">
        <v>0</v>
      </c>
      <c r="EV125" s="49">
        <v>2856.1000000000004</v>
      </c>
      <c r="EW125" s="336"/>
      <c r="EX125" s="347">
        <v>0</v>
      </c>
      <c r="EY125" s="347">
        <v>0</v>
      </c>
      <c r="EZ125" s="347">
        <v>0</v>
      </c>
      <c r="FA125" s="49">
        <v>120.1</v>
      </c>
      <c r="FB125" s="336"/>
      <c r="FC125" s="49">
        <v>0</v>
      </c>
      <c r="FD125" s="347">
        <v>0</v>
      </c>
      <c r="FE125" s="347">
        <v>0</v>
      </c>
      <c r="FF125" s="49">
        <v>292.10000000000002</v>
      </c>
      <c r="FG125" s="336"/>
      <c r="FH125" s="49">
        <v>0</v>
      </c>
      <c r="FI125" s="347">
        <v>0</v>
      </c>
      <c r="FJ125" s="347">
        <v>0</v>
      </c>
      <c r="FK125" s="49">
        <v>449.5</v>
      </c>
      <c r="FL125" s="336"/>
      <c r="FM125" s="347">
        <v>0</v>
      </c>
      <c r="FN125" s="347">
        <v>0</v>
      </c>
      <c r="FO125" s="347">
        <v>0</v>
      </c>
      <c r="FP125" s="49">
        <v>431</v>
      </c>
      <c r="FQ125" s="336"/>
      <c r="FR125" s="49">
        <v>0</v>
      </c>
      <c r="FS125" s="49">
        <v>0</v>
      </c>
      <c r="FT125" s="347">
        <v>0</v>
      </c>
      <c r="FU125" s="49">
        <v>7.1999999999999993</v>
      </c>
      <c r="FV125" s="336"/>
      <c r="FW125" s="347">
        <v>0</v>
      </c>
      <c r="FX125" s="347">
        <v>0</v>
      </c>
      <c r="FY125" s="347">
        <v>0</v>
      </c>
      <c r="FZ125" s="49">
        <v>1142</v>
      </c>
      <c r="GA125" s="336"/>
      <c r="GB125" s="347">
        <v>0</v>
      </c>
      <c r="GC125" s="347">
        <v>0</v>
      </c>
      <c r="GD125" s="347">
        <v>0</v>
      </c>
      <c r="GE125" s="49">
        <v>216</v>
      </c>
      <c r="GF125" s="336"/>
      <c r="GG125" s="49">
        <v>0</v>
      </c>
      <c r="GH125" s="49">
        <v>0</v>
      </c>
      <c r="GI125" s="49">
        <v>0</v>
      </c>
      <c r="GJ125" s="49">
        <v>712.90000000000009</v>
      </c>
    </row>
    <row r="126" spans="1:192" ht="18">
      <c r="A126" s="81" t="s">
        <v>1351</v>
      </c>
      <c r="B126" s="45">
        <f t="shared" si="3"/>
        <v>66051.437500000029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2"/>
      <c r="I126" s="49">
        <v>0</v>
      </c>
      <c r="J126" s="49">
        <v>123</v>
      </c>
      <c r="K126" s="49">
        <v>41.625</v>
      </c>
      <c r="L126" s="49">
        <v>267.5</v>
      </c>
      <c r="M126" s="392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2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2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2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2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2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2"/>
      <c r="AR126" s="49">
        <v>134.52500000000009</v>
      </c>
      <c r="AS126" s="49">
        <v>136.9</v>
      </c>
      <c r="AT126" s="49">
        <v>166.875</v>
      </c>
      <c r="AU126" s="49">
        <v>153</v>
      </c>
      <c r="AV126" s="392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2"/>
      <c r="BB126" s="49">
        <v>44.25</v>
      </c>
      <c r="BC126" s="49">
        <v>226.25</v>
      </c>
      <c r="BD126" s="49">
        <v>242.39999999999998</v>
      </c>
      <c r="BE126" s="49">
        <v>429.3</v>
      </c>
      <c r="BF126" s="392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2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2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563">
        <v>405.70000000000005</v>
      </c>
      <c r="BZ126" s="392"/>
      <c r="CA126" s="49">
        <v>68.375</v>
      </c>
      <c r="CB126" s="49">
        <v>177.90000000000055</v>
      </c>
      <c r="CC126" s="49">
        <v>219.07500000000002</v>
      </c>
      <c r="CD126" s="563">
        <v>701.5</v>
      </c>
      <c r="CE126" s="336"/>
      <c r="CF126" s="49">
        <v>145.00000000000068</v>
      </c>
      <c r="CG126" s="49">
        <v>64.849999999999909</v>
      </c>
      <c r="CH126" s="49">
        <v>267.75</v>
      </c>
      <c r="CI126" s="49">
        <v>148.80000000000001</v>
      </c>
      <c r="CJ126" s="336"/>
      <c r="CK126" s="49">
        <v>135.84999999999991</v>
      </c>
      <c r="CL126" s="49">
        <v>112.00000000000091</v>
      </c>
      <c r="CM126" s="49">
        <v>276.07500000000005</v>
      </c>
      <c r="CN126" s="49">
        <v>264.3</v>
      </c>
      <c r="CO126" s="392"/>
      <c r="CP126" s="49">
        <v>147.14999999999964</v>
      </c>
      <c r="CQ126" s="49">
        <v>186.35000000000036</v>
      </c>
      <c r="CR126" s="49">
        <v>305.47500000000082</v>
      </c>
      <c r="CS126" s="49">
        <v>389.8</v>
      </c>
      <c r="CT126" s="336"/>
      <c r="CU126" s="49">
        <v>160.73750000000064</v>
      </c>
      <c r="CV126" s="49">
        <v>303.95000000000164</v>
      </c>
      <c r="CW126" s="49">
        <v>363.00000000000136</v>
      </c>
      <c r="CX126" s="49">
        <v>1001.6000000000001</v>
      </c>
      <c r="CY126" s="336"/>
      <c r="CZ126" s="49">
        <v>51.949999999999818</v>
      </c>
      <c r="DA126" s="49">
        <v>138.90000000000236</v>
      </c>
      <c r="DB126" s="49">
        <v>82.35</v>
      </c>
      <c r="DC126" s="49">
        <v>67.3</v>
      </c>
      <c r="DD126" s="336"/>
      <c r="DE126" s="49">
        <v>606.95000000000027</v>
      </c>
      <c r="DF126" s="49">
        <v>1196.25</v>
      </c>
      <c r="DG126" s="49">
        <v>2424.4500000000016</v>
      </c>
      <c r="DH126" s="49">
        <v>3538.9000000000005</v>
      </c>
      <c r="DI126" s="336"/>
      <c r="DJ126" s="327">
        <v>93.275000000000091</v>
      </c>
      <c r="DK126" s="327">
        <v>400.00000000000091</v>
      </c>
      <c r="DL126" s="327">
        <v>439.87500000000273</v>
      </c>
      <c r="DM126" s="49">
        <v>678.9</v>
      </c>
      <c r="DN126" s="336"/>
      <c r="DO126" s="49">
        <v>180.07499999999982</v>
      </c>
      <c r="DP126" s="49">
        <v>228.34999999999945</v>
      </c>
      <c r="DQ126" s="49">
        <v>881.17499999999973</v>
      </c>
      <c r="DR126" s="49">
        <v>415</v>
      </c>
      <c r="DS126" s="336"/>
      <c r="DT126" s="49">
        <v>910.650000000006</v>
      </c>
      <c r="DU126" s="49">
        <v>2239.1500000000487</v>
      </c>
      <c r="DV126" s="49">
        <v>2678.3250000000044</v>
      </c>
      <c r="DW126" s="49">
        <v>4962.5999999999985</v>
      </c>
      <c r="DX126" s="336"/>
      <c r="DY126" s="347">
        <v>38.000000000001819</v>
      </c>
      <c r="DZ126" s="347">
        <v>120.25000000000364</v>
      </c>
      <c r="EA126" s="347">
        <v>213.30000000000382</v>
      </c>
      <c r="EB126" s="49">
        <v>140</v>
      </c>
      <c r="EC126" s="336"/>
      <c r="ED126" s="347">
        <v>35.750000000000909</v>
      </c>
      <c r="EE126" s="347">
        <v>237.34999999999854</v>
      </c>
      <c r="EF126" s="347">
        <v>512.77500000000055</v>
      </c>
      <c r="EG126" s="49">
        <v>501.39999999999992</v>
      </c>
      <c r="EH126" s="336"/>
      <c r="EI126" s="347">
        <v>89.875000000001819</v>
      </c>
      <c r="EJ126" s="49">
        <v>0</v>
      </c>
      <c r="EK126" s="347">
        <v>363.59999999999945</v>
      </c>
      <c r="EL126" s="49">
        <v>464.7</v>
      </c>
      <c r="EM126" s="336"/>
      <c r="EN126" s="49">
        <v>0</v>
      </c>
      <c r="EO126" s="347">
        <v>117.00000000000182</v>
      </c>
      <c r="EP126" s="347">
        <v>125.24999999999454</v>
      </c>
      <c r="EQ126" s="49">
        <v>483.8</v>
      </c>
      <c r="ER126" s="336"/>
      <c r="ES126" s="347">
        <v>788.97499999997672</v>
      </c>
      <c r="ET126" s="347">
        <v>2394.0250000000001</v>
      </c>
      <c r="EU126" s="347">
        <v>2811.3000000000038</v>
      </c>
      <c r="EV126" s="49">
        <v>2785.7999999999997</v>
      </c>
      <c r="EW126" s="336"/>
      <c r="EX126" s="347">
        <v>55.625000000000909</v>
      </c>
      <c r="EY126" s="347">
        <v>115.80000000000291</v>
      </c>
      <c r="EZ126" s="347">
        <v>118.80000000000109</v>
      </c>
      <c r="FA126" s="49">
        <v>275.39999999999998</v>
      </c>
      <c r="FB126" s="336"/>
      <c r="FC126" s="49">
        <v>0</v>
      </c>
      <c r="FD126" s="347">
        <v>74.199999999998909</v>
      </c>
      <c r="FE126" s="347">
        <v>212.77499999999998</v>
      </c>
      <c r="FF126" s="49">
        <v>592.6</v>
      </c>
      <c r="FG126" s="336"/>
      <c r="FH126" s="49">
        <v>0</v>
      </c>
      <c r="FI126" s="347">
        <v>206.75000000000182</v>
      </c>
      <c r="FJ126" s="347">
        <v>145.875</v>
      </c>
      <c r="FK126" s="49">
        <v>407.4</v>
      </c>
      <c r="FL126" s="336"/>
      <c r="FM126" s="347">
        <v>112.24999999999909</v>
      </c>
      <c r="FN126" s="347">
        <v>165.80000000000291</v>
      </c>
      <c r="FO126" s="347">
        <v>365.02499999999998</v>
      </c>
      <c r="FP126" s="49">
        <v>489.09999999999997</v>
      </c>
      <c r="FQ126" s="336"/>
      <c r="FR126" s="49">
        <v>0</v>
      </c>
      <c r="FS126" s="49">
        <v>0</v>
      </c>
      <c r="FT126" s="347">
        <v>352.57499999999891</v>
      </c>
      <c r="FU126" s="49">
        <v>33.9</v>
      </c>
      <c r="FV126" s="336"/>
      <c r="FW126" s="347">
        <v>298.19999999999527</v>
      </c>
      <c r="FX126" s="347">
        <v>580.40000000000509</v>
      </c>
      <c r="FY126" s="347">
        <v>852.67499999996994</v>
      </c>
      <c r="FZ126" s="49">
        <v>1270.0999999999999</v>
      </c>
      <c r="GA126" s="336"/>
      <c r="GB126" s="347">
        <v>67.749999999996362</v>
      </c>
      <c r="GC126" s="347">
        <v>147.99999999999818</v>
      </c>
      <c r="GD126" s="347">
        <v>314.25</v>
      </c>
      <c r="GE126" s="49">
        <v>339</v>
      </c>
      <c r="GF126" s="336"/>
      <c r="GG126" s="49">
        <v>348.57500000000346</v>
      </c>
      <c r="GH126" s="49">
        <v>0</v>
      </c>
      <c r="GI126" s="49">
        <v>0</v>
      </c>
      <c r="GJ126" s="49">
        <v>1132.6999999999998</v>
      </c>
    </row>
    <row r="127" spans="1:192" ht="18">
      <c r="A127" s="39" t="s">
        <v>2723</v>
      </c>
      <c r="B127" s="45">
        <f t="shared" si="3"/>
        <v>31240.125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2"/>
      <c r="I127" s="49">
        <v>0</v>
      </c>
      <c r="J127" s="49">
        <v>0</v>
      </c>
      <c r="K127" s="49">
        <v>49.5</v>
      </c>
      <c r="L127" s="49">
        <v>296.8</v>
      </c>
      <c r="M127" s="392"/>
      <c r="N127" s="49">
        <v>0</v>
      </c>
      <c r="O127" s="49">
        <v>0</v>
      </c>
      <c r="P127" s="49">
        <v>168.52500000000001</v>
      </c>
      <c r="Q127" s="49">
        <v>613.9</v>
      </c>
      <c r="R127" s="392"/>
      <c r="S127" s="327">
        <v>0</v>
      </c>
      <c r="T127" s="327">
        <v>0</v>
      </c>
      <c r="U127" s="327">
        <v>95.25</v>
      </c>
      <c r="V127" s="49">
        <v>389.5</v>
      </c>
      <c r="W127" s="392"/>
      <c r="X127" s="49">
        <v>0</v>
      </c>
      <c r="Y127" s="49">
        <v>0</v>
      </c>
      <c r="Z127" s="49">
        <v>298.875</v>
      </c>
      <c r="AA127" s="49">
        <v>349.7</v>
      </c>
      <c r="AB127" s="392"/>
      <c r="AC127" s="49">
        <v>0</v>
      </c>
      <c r="AD127" s="49">
        <v>0</v>
      </c>
      <c r="AE127" s="49">
        <v>510.59999999999997</v>
      </c>
      <c r="AF127" s="49">
        <v>344.4</v>
      </c>
      <c r="AG127" s="392"/>
      <c r="AH127" s="49">
        <v>0</v>
      </c>
      <c r="AI127" s="49">
        <v>0</v>
      </c>
      <c r="AJ127" s="49">
        <v>839.70000000000027</v>
      </c>
      <c r="AK127" s="49">
        <v>1176.2</v>
      </c>
      <c r="AL127" s="392"/>
      <c r="AM127" s="49">
        <v>0</v>
      </c>
      <c r="AN127" s="49">
        <v>0</v>
      </c>
      <c r="AO127" s="49">
        <v>366.67499999999995</v>
      </c>
      <c r="AP127" s="49">
        <v>499.6</v>
      </c>
      <c r="AQ127" s="392"/>
      <c r="AR127" s="49">
        <v>0</v>
      </c>
      <c r="AS127" s="49">
        <v>0</v>
      </c>
      <c r="AT127" s="49">
        <v>109.125</v>
      </c>
      <c r="AU127" s="49">
        <v>165.5</v>
      </c>
      <c r="AV127" s="392"/>
      <c r="AW127" s="49">
        <v>0</v>
      </c>
      <c r="AX127" s="49">
        <v>0</v>
      </c>
      <c r="AY127" s="49">
        <v>502.20000000000005</v>
      </c>
      <c r="AZ127" s="49">
        <v>930.1</v>
      </c>
      <c r="BA127" s="392"/>
      <c r="BB127" s="49">
        <v>0</v>
      </c>
      <c r="BC127" s="49">
        <v>0</v>
      </c>
      <c r="BD127" s="49">
        <v>32.625</v>
      </c>
      <c r="BE127" s="49">
        <v>260.60000000000002</v>
      </c>
      <c r="BF127" s="392"/>
      <c r="BG127" s="49">
        <v>0</v>
      </c>
      <c r="BH127" s="49">
        <v>0</v>
      </c>
      <c r="BI127" s="49">
        <v>220.125</v>
      </c>
      <c r="BJ127" s="49">
        <v>104.2</v>
      </c>
      <c r="BK127" s="392"/>
      <c r="BL127" s="49">
        <v>0</v>
      </c>
      <c r="BM127" s="49">
        <v>0</v>
      </c>
      <c r="BN127" s="49">
        <v>95.550000000000011</v>
      </c>
      <c r="BO127" s="49">
        <v>136.1</v>
      </c>
      <c r="BP127" s="392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563">
        <v>605.9</v>
      </c>
      <c r="BZ127" s="392"/>
      <c r="CA127" s="49">
        <v>0</v>
      </c>
      <c r="CB127" s="49">
        <v>0</v>
      </c>
      <c r="CC127" s="49">
        <v>101.4</v>
      </c>
      <c r="CD127" s="563">
        <v>354</v>
      </c>
      <c r="CE127" s="336"/>
      <c r="CF127" s="49">
        <v>0</v>
      </c>
      <c r="CG127" s="49">
        <v>0</v>
      </c>
      <c r="CH127" s="49">
        <v>0</v>
      </c>
      <c r="CI127" s="49">
        <v>153.1</v>
      </c>
      <c r="CJ127" s="336"/>
      <c r="CK127" s="49">
        <v>0</v>
      </c>
      <c r="CL127" s="49">
        <v>0</v>
      </c>
      <c r="CM127" s="49">
        <v>0</v>
      </c>
      <c r="CN127" s="49">
        <v>307.10000000000002</v>
      </c>
      <c r="CO127" s="392"/>
      <c r="CP127" s="49">
        <v>0</v>
      </c>
      <c r="CQ127" s="49">
        <v>0</v>
      </c>
      <c r="CR127" s="49">
        <v>0</v>
      </c>
      <c r="CS127" s="49">
        <v>353.9</v>
      </c>
      <c r="CT127" s="336"/>
      <c r="CU127" s="49">
        <v>0</v>
      </c>
      <c r="CV127" s="49">
        <v>0</v>
      </c>
      <c r="CW127" s="49">
        <v>0</v>
      </c>
      <c r="CX127" s="49">
        <v>813.59999999999991</v>
      </c>
      <c r="CY127" s="336"/>
      <c r="CZ127" s="49">
        <v>0</v>
      </c>
      <c r="DA127" s="49">
        <v>0</v>
      </c>
      <c r="DB127" s="49">
        <v>0</v>
      </c>
      <c r="DC127" s="49">
        <v>156</v>
      </c>
      <c r="DD127" s="336"/>
      <c r="DE127" s="49">
        <v>0</v>
      </c>
      <c r="DF127" s="49">
        <v>0</v>
      </c>
      <c r="DG127" s="49">
        <v>0</v>
      </c>
      <c r="DH127" s="49">
        <v>3965.9</v>
      </c>
      <c r="DI127" s="336"/>
      <c r="DJ127" s="327">
        <v>0</v>
      </c>
      <c r="DK127" s="327">
        <v>0</v>
      </c>
      <c r="DL127" s="327">
        <v>0</v>
      </c>
      <c r="DM127" s="49">
        <v>616.09999999999991</v>
      </c>
      <c r="DN127" s="336"/>
      <c r="DO127" s="49">
        <v>0</v>
      </c>
      <c r="DP127" s="49">
        <v>0</v>
      </c>
      <c r="DQ127" s="49">
        <v>0</v>
      </c>
      <c r="DR127" s="49">
        <v>529</v>
      </c>
      <c r="DS127" s="336"/>
      <c r="DT127" s="49">
        <v>0</v>
      </c>
      <c r="DU127" s="49">
        <v>0</v>
      </c>
      <c r="DV127" s="49">
        <v>0</v>
      </c>
      <c r="DW127" s="49">
        <v>4781.2999999999993</v>
      </c>
      <c r="DX127" s="336"/>
      <c r="DY127" s="347">
        <v>0</v>
      </c>
      <c r="DZ127" s="347">
        <v>0</v>
      </c>
      <c r="EA127" s="347">
        <v>0</v>
      </c>
      <c r="EB127" s="49">
        <v>124.30000000000001</v>
      </c>
      <c r="EC127" s="336"/>
      <c r="ED127" s="347">
        <v>0</v>
      </c>
      <c r="EE127" s="347">
        <v>0</v>
      </c>
      <c r="EF127" s="347">
        <v>0</v>
      </c>
      <c r="EG127" s="49">
        <v>354.8</v>
      </c>
      <c r="EH127" s="336"/>
      <c r="EI127" s="347">
        <v>0</v>
      </c>
      <c r="EJ127" s="49">
        <v>0</v>
      </c>
      <c r="EK127" s="347">
        <v>0</v>
      </c>
      <c r="EL127" s="49">
        <v>401.9</v>
      </c>
      <c r="EM127" s="336"/>
      <c r="EN127" s="49">
        <v>0</v>
      </c>
      <c r="EO127" s="347">
        <v>0</v>
      </c>
      <c r="EP127" s="347">
        <v>0</v>
      </c>
      <c r="EQ127" s="49">
        <v>316.5</v>
      </c>
      <c r="ER127" s="336"/>
      <c r="ES127" s="347">
        <v>0</v>
      </c>
      <c r="ET127" s="347">
        <v>0</v>
      </c>
      <c r="EU127" s="347">
        <v>0</v>
      </c>
      <c r="EV127" s="49">
        <v>3327.6000000000004</v>
      </c>
      <c r="EW127" s="336"/>
      <c r="EX127" s="347">
        <v>0</v>
      </c>
      <c r="EY127" s="347">
        <v>0</v>
      </c>
      <c r="EZ127" s="347">
        <v>0</v>
      </c>
      <c r="FA127" s="49">
        <v>170</v>
      </c>
      <c r="FB127" s="336"/>
      <c r="FC127" s="49">
        <v>0</v>
      </c>
      <c r="FD127" s="347">
        <v>0</v>
      </c>
      <c r="FE127" s="347">
        <v>0</v>
      </c>
      <c r="FF127" s="49">
        <v>445.8</v>
      </c>
      <c r="FG127" s="336"/>
      <c r="FH127" s="49">
        <v>0</v>
      </c>
      <c r="FI127" s="347">
        <v>0</v>
      </c>
      <c r="FJ127" s="347">
        <v>0</v>
      </c>
      <c r="FK127" s="49">
        <v>499.4</v>
      </c>
      <c r="FL127" s="336"/>
      <c r="FM127" s="347">
        <v>0</v>
      </c>
      <c r="FN127" s="347">
        <v>0</v>
      </c>
      <c r="FO127" s="347">
        <v>0</v>
      </c>
      <c r="FP127" s="49">
        <v>508.5</v>
      </c>
      <c r="FQ127" s="336"/>
      <c r="FR127" s="49">
        <v>0</v>
      </c>
      <c r="FS127" s="49">
        <v>0</v>
      </c>
      <c r="FT127" s="347">
        <v>0</v>
      </c>
      <c r="FU127" s="49">
        <v>174.9</v>
      </c>
      <c r="FV127" s="336"/>
      <c r="FW127" s="347">
        <v>0</v>
      </c>
      <c r="FX127" s="347">
        <v>0</v>
      </c>
      <c r="FY127" s="347">
        <v>0</v>
      </c>
      <c r="FZ127" s="49">
        <v>914.19999999999982</v>
      </c>
      <c r="GA127" s="336"/>
      <c r="GB127" s="347">
        <v>0</v>
      </c>
      <c r="GC127" s="347">
        <v>0</v>
      </c>
      <c r="GD127" s="347">
        <v>0</v>
      </c>
      <c r="GE127" s="49">
        <v>286</v>
      </c>
      <c r="GF127" s="336"/>
      <c r="GG127" s="49">
        <v>0</v>
      </c>
      <c r="GH127" s="49">
        <v>0</v>
      </c>
      <c r="GI127" s="49">
        <v>0</v>
      </c>
      <c r="GJ127" s="49">
        <v>778.5</v>
      </c>
    </row>
    <row r="128" spans="1:192" ht="18">
      <c r="A128" s="38" t="s">
        <v>3651</v>
      </c>
      <c r="B128" s="45">
        <f t="shared" si="3"/>
        <v>5346.2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2"/>
      <c r="I128" s="49">
        <v>0</v>
      </c>
      <c r="J128" s="49">
        <v>0</v>
      </c>
      <c r="K128" s="49">
        <v>0</v>
      </c>
      <c r="L128" s="49">
        <v>135.6</v>
      </c>
      <c r="M128" s="392"/>
      <c r="N128" s="49">
        <v>0</v>
      </c>
      <c r="O128" s="49">
        <v>0</v>
      </c>
      <c r="P128" s="49">
        <v>0</v>
      </c>
      <c r="Q128" s="49">
        <v>630.15000000000009</v>
      </c>
      <c r="R128" s="392"/>
      <c r="S128" s="327">
        <v>0</v>
      </c>
      <c r="T128" s="327">
        <v>0</v>
      </c>
      <c r="U128" s="327">
        <v>0</v>
      </c>
      <c r="V128" s="49">
        <v>406.7</v>
      </c>
      <c r="W128" s="392"/>
      <c r="X128" s="49">
        <v>0</v>
      </c>
      <c r="Y128" s="49">
        <v>0</v>
      </c>
      <c r="Z128" s="49">
        <v>0</v>
      </c>
      <c r="AA128" s="49">
        <v>458.7</v>
      </c>
      <c r="AB128" s="392"/>
      <c r="AC128" s="49">
        <v>0</v>
      </c>
      <c r="AD128" s="49">
        <v>0</v>
      </c>
      <c r="AE128" s="49">
        <v>0</v>
      </c>
      <c r="AF128" s="49">
        <v>178.50000000000003</v>
      </c>
      <c r="AG128" s="392"/>
      <c r="AH128" s="49">
        <v>0</v>
      </c>
      <c r="AI128" s="49">
        <v>0</v>
      </c>
      <c r="AJ128" s="49">
        <v>0</v>
      </c>
      <c r="AK128" s="49">
        <v>369.79999999999995</v>
      </c>
      <c r="AL128" s="392"/>
      <c r="AM128" s="49">
        <v>0</v>
      </c>
      <c r="AN128" s="49">
        <v>0</v>
      </c>
      <c r="AO128" s="49">
        <v>0</v>
      </c>
      <c r="AP128" s="49">
        <v>271.25</v>
      </c>
      <c r="AQ128" s="392"/>
      <c r="AR128" s="49">
        <v>0</v>
      </c>
      <c r="AS128" s="49">
        <v>0</v>
      </c>
      <c r="AT128" s="49">
        <v>0</v>
      </c>
      <c r="AU128" s="49">
        <v>140</v>
      </c>
      <c r="AV128" s="392"/>
      <c r="AW128" s="49">
        <v>0</v>
      </c>
      <c r="AX128" s="49">
        <v>0</v>
      </c>
      <c r="AY128" s="49">
        <v>0</v>
      </c>
      <c r="AZ128" s="49">
        <v>385.40000000000003</v>
      </c>
      <c r="BA128" s="392"/>
      <c r="BB128" s="49">
        <v>0</v>
      </c>
      <c r="BC128" s="49">
        <v>0</v>
      </c>
      <c r="BD128" s="49">
        <v>0</v>
      </c>
      <c r="BE128" s="49">
        <v>159.80000000000001</v>
      </c>
      <c r="BF128" s="392"/>
      <c r="BG128" s="49">
        <v>0</v>
      </c>
      <c r="BH128" s="49">
        <v>0</v>
      </c>
      <c r="BI128" s="49">
        <v>0</v>
      </c>
      <c r="BJ128" s="49">
        <v>400.3</v>
      </c>
      <c r="BK128" s="392"/>
      <c r="BL128" s="49">
        <v>0</v>
      </c>
      <c r="BM128" s="49">
        <v>0</v>
      </c>
      <c r="BN128" s="49">
        <v>0</v>
      </c>
      <c r="BO128" s="49">
        <v>257.60000000000002</v>
      </c>
      <c r="BP128" s="392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563">
        <v>151.4</v>
      </c>
      <c r="BZ128" s="392"/>
      <c r="CA128" s="49">
        <v>0</v>
      </c>
      <c r="CB128" s="49">
        <v>0</v>
      </c>
      <c r="CC128" s="49">
        <v>0</v>
      </c>
      <c r="CD128" s="563">
        <v>520.4</v>
      </c>
      <c r="CE128" s="336"/>
      <c r="CF128" s="49">
        <v>0</v>
      </c>
      <c r="CG128" s="49">
        <v>0</v>
      </c>
      <c r="CH128" s="49">
        <v>0</v>
      </c>
      <c r="CI128" s="49">
        <v>0</v>
      </c>
      <c r="CJ128" s="336"/>
      <c r="CK128" s="49">
        <v>0</v>
      </c>
      <c r="CL128" s="49">
        <v>0</v>
      </c>
      <c r="CM128" s="49">
        <v>0</v>
      </c>
      <c r="CN128" s="49">
        <v>0</v>
      </c>
      <c r="CO128" s="392"/>
      <c r="CP128" s="49">
        <v>0</v>
      </c>
      <c r="CQ128" s="49">
        <v>0</v>
      </c>
      <c r="CR128" s="49">
        <v>0</v>
      </c>
      <c r="CS128" s="49">
        <v>0</v>
      </c>
      <c r="CT128" s="336"/>
      <c r="CU128" s="49">
        <v>0</v>
      </c>
      <c r="CV128" s="49">
        <v>0</v>
      </c>
      <c r="CW128" s="49">
        <v>0</v>
      </c>
      <c r="CX128" s="49">
        <v>0</v>
      </c>
      <c r="CY128" s="336"/>
      <c r="CZ128" s="49">
        <v>0</v>
      </c>
      <c r="DA128" s="49">
        <v>0</v>
      </c>
      <c r="DB128" s="49">
        <v>0</v>
      </c>
      <c r="DC128" s="49">
        <v>0</v>
      </c>
      <c r="DD128" s="336"/>
      <c r="DE128" s="49">
        <v>0</v>
      </c>
      <c r="DF128" s="49">
        <v>0</v>
      </c>
      <c r="DG128" s="49">
        <v>0</v>
      </c>
      <c r="DH128" s="49">
        <v>0</v>
      </c>
      <c r="DI128" s="336"/>
      <c r="DJ128" s="327">
        <v>0</v>
      </c>
      <c r="DK128" s="327">
        <v>0</v>
      </c>
      <c r="DL128" s="327">
        <v>0</v>
      </c>
      <c r="DM128" s="49">
        <v>0</v>
      </c>
      <c r="DN128" s="336"/>
      <c r="DO128" s="49">
        <v>0</v>
      </c>
      <c r="DP128" s="49">
        <v>0</v>
      </c>
      <c r="DQ128" s="49">
        <v>0</v>
      </c>
      <c r="DR128" s="49">
        <v>0</v>
      </c>
      <c r="DS128" s="336"/>
      <c r="DT128" s="49">
        <v>0</v>
      </c>
      <c r="DU128" s="49">
        <v>0</v>
      </c>
      <c r="DV128" s="49">
        <v>0</v>
      </c>
      <c r="DW128" s="49">
        <v>0</v>
      </c>
      <c r="DX128" s="336"/>
      <c r="DY128" s="347">
        <v>0</v>
      </c>
      <c r="DZ128" s="347">
        <v>0</v>
      </c>
      <c r="EA128" s="347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49">
        <v>0</v>
      </c>
      <c r="EK128" s="347">
        <v>0</v>
      </c>
      <c r="EL128" s="49">
        <v>0</v>
      </c>
      <c r="EM128" s="336"/>
      <c r="EN128" s="49">
        <v>0</v>
      </c>
      <c r="EO128" s="347">
        <v>0</v>
      </c>
      <c r="EP128" s="347">
        <v>0</v>
      </c>
      <c r="EQ128" s="49">
        <v>0</v>
      </c>
      <c r="ER128" s="336"/>
      <c r="ES128" s="347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49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347">
        <v>0</v>
      </c>
      <c r="FN128" s="347">
        <v>0</v>
      </c>
      <c r="FO128" s="347">
        <v>0</v>
      </c>
      <c r="FP128" s="49">
        <v>0</v>
      </c>
      <c r="FQ128" s="336"/>
      <c r="FR128" s="49">
        <v>0</v>
      </c>
      <c r="FS128" s="49">
        <v>0</v>
      </c>
      <c r="FT128" s="347">
        <v>0</v>
      </c>
      <c r="FU128" s="49">
        <v>0</v>
      </c>
      <c r="FV128" s="336"/>
      <c r="FW128" s="347">
        <v>0</v>
      </c>
      <c r="FX128" s="347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49">
        <v>0</v>
      </c>
      <c r="GH128" s="49">
        <v>0</v>
      </c>
      <c r="GI128" s="49">
        <v>0</v>
      </c>
      <c r="GJ128" s="49">
        <v>0</v>
      </c>
    </row>
    <row r="129" spans="1:192" ht="18">
      <c r="A129" s="39" t="s">
        <v>2728</v>
      </c>
      <c r="B129" s="45">
        <f t="shared" si="3"/>
        <v>26145.224999999999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2"/>
      <c r="I129" s="49">
        <v>0</v>
      </c>
      <c r="J129" s="49">
        <v>0</v>
      </c>
      <c r="K129" s="49">
        <v>0</v>
      </c>
      <c r="L129" s="49">
        <v>76.5</v>
      </c>
      <c r="M129" s="392"/>
      <c r="N129" s="49">
        <v>0</v>
      </c>
      <c r="O129" s="49">
        <v>0</v>
      </c>
      <c r="P129" s="49">
        <v>113.92499999999998</v>
      </c>
      <c r="Q129" s="49">
        <v>335.4</v>
      </c>
      <c r="R129" s="392"/>
      <c r="S129" s="327">
        <v>0</v>
      </c>
      <c r="T129" s="327">
        <v>0</v>
      </c>
      <c r="U129" s="327">
        <v>285</v>
      </c>
      <c r="V129" s="49">
        <v>181.4</v>
      </c>
      <c r="W129" s="392"/>
      <c r="X129" s="49">
        <v>0</v>
      </c>
      <c r="Y129" s="49">
        <v>0</v>
      </c>
      <c r="Z129" s="49">
        <v>256.95000000000005</v>
      </c>
      <c r="AA129" s="49">
        <v>279.2</v>
      </c>
      <c r="AB129" s="392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2"/>
      <c r="AH129" s="49">
        <v>0</v>
      </c>
      <c r="AI129" s="49">
        <v>0</v>
      </c>
      <c r="AJ129" s="49">
        <v>434.54999999999995</v>
      </c>
      <c r="AK129" s="49">
        <v>742.5</v>
      </c>
      <c r="AL129" s="392"/>
      <c r="AM129" s="49">
        <v>0</v>
      </c>
      <c r="AN129" s="49">
        <v>0</v>
      </c>
      <c r="AO129" s="49">
        <v>425.17499999999995</v>
      </c>
      <c r="AP129" s="49">
        <v>612.9</v>
      </c>
      <c r="AQ129" s="392"/>
      <c r="AR129" s="49">
        <v>0</v>
      </c>
      <c r="AS129" s="49">
        <v>0</v>
      </c>
      <c r="AT129" s="49">
        <v>113.625</v>
      </c>
      <c r="AU129" s="49">
        <v>67.5</v>
      </c>
      <c r="AV129" s="392"/>
      <c r="AW129" s="49">
        <v>0</v>
      </c>
      <c r="AX129" s="49">
        <v>0</v>
      </c>
      <c r="AY129" s="49">
        <v>416.25</v>
      </c>
      <c r="AZ129" s="49">
        <v>622.4</v>
      </c>
      <c r="BA129" s="392"/>
      <c r="BB129" s="49">
        <v>0</v>
      </c>
      <c r="BC129" s="49">
        <v>0</v>
      </c>
      <c r="BD129" s="49">
        <v>227.54999999999998</v>
      </c>
      <c r="BE129" s="49">
        <v>669.3</v>
      </c>
      <c r="BF129" s="392"/>
      <c r="BG129" s="49">
        <v>0</v>
      </c>
      <c r="BH129" s="49">
        <v>0</v>
      </c>
      <c r="BI129" s="49">
        <v>336.82499999999999</v>
      </c>
      <c r="BJ129" s="49">
        <v>229.1</v>
      </c>
      <c r="BK129" s="392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2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563">
        <v>0</v>
      </c>
      <c r="BZ129" s="392"/>
      <c r="CA129" s="49">
        <v>0</v>
      </c>
      <c r="CB129" s="49">
        <v>0</v>
      </c>
      <c r="CC129" s="49">
        <v>484.5</v>
      </c>
      <c r="CD129" s="563">
        <v>764.9</v>
      </c>
      <c r="CE129" s="336"/>
      <c r="CF129" s="49">
        <v>0</v>
      </c>
      <c r="CG129" s="49">
        <v>0</v>
      </c>
      <c r="CH129" s="49">
        <v>0</v>
      </c>
      <c r="CI129" s="49">
        <v>268.7</v>
      </c>
      <c r="CJ129" s="336"/>
      <c r="CK129" s="49">
        <v>0</v>
      </c>
      <c r="CL129" s="49">
        <v>0</v>
      </c>
      <c r="CM129" s="49">
        <v>0</v>
      </c>
      <c r="CN129" s="49">
        <v>90.600000000000009</v>
      </c>
      <c r="CO129" s="392"/>
      <c r="CP129" s="49">
        <v>0</v>
      </c>
      <c r="CQ129" s="49">
        <v>0</v>
      </c>
      <c r="CR129" s="49">
        <v>0</v>
      </c>
      <c r="CS129" s="49">
        <v>430.9</v>
      </c>
      <c r="CT129" s="336"/>
      <c r="CU129" s="49">
        <v>0</v>
      </c>
      <c r="CV129" s="49">
        <v>0</v>
      </c>
      <c r="CW129" s="49">
        <v>0</v>
      </c>
      <c r="CX129" s="49">
        <v>313.7</v>
      </c>
      <c r="CY129" s="336"/>
      <c r="CZ129" s="49">
        <v>0</v>
      </c>
      <c r="DA129" s="49">
        <v>0</v>
      </c>
      <c r="DB129" s="49">
        <v>0</v>
      </c>
      <c r="DC129" s="49">
        <v>52.800000000000004</v>
      </c>
      <c r="DD129" s="336"/>
      <c r="DE129" s="49">
        <v>0</v>
      </c>
      <c r="DF129" s="49">
        <v>0</v>
      </c>
      <c r="DG129" s="49">
        <v>0</v>
      </c>
      <c r="DH129" s="49">
        <v>1488.9</v>
      </c>
      <c r="DI129" s="336"/>
      <c r="DJ129" s="327">
        <v>0</v>
      </c>
      <c r="DK129" s="327">
        <v>0</v>
      </c>
      <c r="DL129" s="327">
        <v>0</v>
      </c>
      <c r="DM129" s="49">
        <v>616.70000000000005</v>
      </c>
      <c r="DN129" s="336"/>
      <c r="DO129" s="49">
        <v>0</v>
      </c>
      <c r="DP129" s="49">
        <v>0</v>
      </c>
      <c r="DQ129" s="49">
        <v>0</v>
      </c>
      <c r="DR129" s="49">
        <v>381.20000000000005</v>
      </c>
      <c r="DS129" s="336"/>
      <c r="DT129" s="49">
        <v>0</v>
      </c>
      <c r="DU129" s="49">
        <v>0</v>
      </c>
      <c r="DV129" s="49">
        <v>0</v>
      </c>
      <c r="DW129" s="49">
        <v>3922.9000000000005</v>
      </c>
      <c r="DX129" s="336"/>
      <c r="DY129" s="347">
        <v>0</v>
      </c>
      <c r="DZ129" s="347">
        <v>0</v>
      </c>
      <c r="EA129" s="347">
        <v>0</v>
      </c>
      <c r="EB129" s="49">
        <v>213</v>
      </c>
      <c r="EC129" s="336"/>
      <c r="ED129" s="347">
        <v>0</v>
      </c>
      <c r="EE129" s="347">
        <v>0</v>
      </c>
      <c r="EF129" s="347">
        <v>0</v>
      </c>
      <c r="EG129" s="49">
        <v>336.09999999999997</v>
      </c>
      <c r="EH129" s="336"/>
      <c r="EI129" s="347">
        <v>0</v>
      </c>
      <c r="EJ129" s="49">
        <v>0</v>
      </c>
      <c r="EK129" s="347">
        <v>0</v>
      </c>
      <c r="EL129" s="49">
        <v>347</v>
      </c>
      <c r="EM129" s="336"/>
      <c r="EN129" s="49">
        <v>0</v>
      </c>
      <c r="EO129" s="347">
        <v>0</v>
      </c>
      <c r="EP129" s="347">
        <v>0</v>
      </c>
      <c r="EQ129" s="49">
        <v>246.7</v>
      </c>
      <c r="ER129" s="336"/>
      <c r="ES129" s="347">
        <v>0</v>
      </c>
      <c r="ET129" s="347">
        <v>0</v>
      </c>
      <c r="EU129" s="347">
        <v>0</v>
      </c>
      <c r="EV129" s="49">
        <v>1887.3</v>
      </c>
      <c r="EW129" s="336"/>
      <c r="EX129" s="347">
        <v>0</v>
      </c>
      <c r="EY129" s="347">
        <v>0</v>
      </c>
      <c r="EZ129" s="347">
        <v>0</v>
      </c>
      <c r="FA129" s="49">
        <v>204.3</v>
      </c>
      <c r="FB129" s="336"/>
      <c r="FC129" s="49">
        <v>0</v>
      </c>
      <c r="FD129" s="347">
        <v>0</v>
      </c>
      <c r="FE129" s="347">
        <v>0</v>
      </c>
      <c r="FF129" s="49">
        <v>233.5</v>
      </c>
      <c r="FG129" s="336"/>
      <c r="FH129" s="49">
        <v>0</v>
      </c>
      <c r="FI129" s="347">
        <v>0</v>
      </c>
      <c r="FJ129" s="347">
        <v>0</v>
      </c>
      <c r="FK129" s="49">
        <v>585</v>
      </c>
      <c r="FL129" s="336"/>
      <c r="FM129" s="347">
        <v>0</v>
      </c>
      <c r="FN129" s="347">
        <v>0</v>
      </c>
      <c r="FO129" s="347">
        <v>0</v>
      </c>
      <c r="FP129" s="49">
        <v>564.5</v>
      </c>
      <c r="FQ129" s="336"/>
      <c r="FR129" s="49">
        <v>0</v>
      </c>
      <c r="FS129" s="49">
        <v>0</v>
      </c>
      <c r="FT129" s="347">
        <v>0</v>
      </c>
      <c r="FU129" s="49">
        <v>37.299999999999997</v>
      </c>
      <c r="FV129" s="336"/>
      <c r="FW129" s="347">
        <v>0</v>
      </c>
      <c r="FX129" s="347">
        <v>0</v>
      </c>
      <c r="FY129" s="347">
        <v>0</v>
      </c>
      <c r="FZ129" s="49">
        <v>1480.4</v>
      </c>
      <c r="GA129" s="336"/>
      <c r="GB129" s="347">
        <v>0</v>
      </c>
      <c r="GC129" s="347">
        <v>0</v>
      </c>
      <c r="GD129" s="347">
        <v>0</v>
      </c>
      <c r="GE129" s="49">
        <v>348.5</v>
      </c>
      <c r="GF129" s="336"/>
      <c r="GG129" s="49">
        <v>0</v>
      </c>
      <c r="GH129" s="49">
        <v>0</v>
      </c>
      <c r="GI129" s="49">
        <v>0</v>
      </c>
      <c r="GJ129" s="49">
        <v>1230.5</v>
      </c>
    </row>
    <row r="130" spans="1:192" ht="18">
      <c r="A130" s="40" t="s">
        <v>1671</v>
      </c>
      <c r="B130" s="45">
        <f t="shared" si="3"/>
        <v>50654.5625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2"/>
      <c r="I130" s="49">
        <v>0</v>
      </c>
      <c r="J130" s="49">
        <v>31.900000000000006</v>
      </c>
      <c r="K130" s="49">
        <v>246</v>
      </c>
      <c r="L130" s="49">
        <v>311.8</v>
      </c>
      <c r="M130" s="392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2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2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2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2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2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2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2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2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2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2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2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563">
        <v>255.8</v>
      </c>
      <c r="BZ130" s="392"/>
      <c r="CA130" s="49">
        <v>92.050000000000182</v>
      </c>
      <c r="CB130" s="49">
        <v>230.75</v>
      </c>
      <c r="CC130" s="49">
        <v>378.75</v>
      </c>
      <c r="CD130" s="563">
        <v>402</v>
      </c>
      <c r="CE130" s="336"/>
      <c r="CF130" s="49">
        <v>0</v>
      </c>
      <c r="CG130" s="49">
        <v>162.35000000000036</v>
      </c>
      <c r="CH130" s="49">
        <v>326.25000000000136</v>
      </c>
      <c r="CI130" s="49">
        <v>285.89999999999998</v>
      </c>
      <c r="CJ130" s="336"/>
      <c r="CK130" s="49">
        <v>0</v>
      </c>
      <c r="CL130" s="49">
        <v>94.800000000000182</v>
      </c>
      <c r="CM130" s="49">
        <v>196.875</v>
      </c>
      <c r="CN130" s="49">
        <v>56</v>
      </c>
      <c r="CO130" s="392"/>
      <c r="CP130" s="49">
        <v>0</v>
      </c>
      <c r="CQ130" s="49">
        <v>226.40000000000055</v>
      </c>
      <c r="CR130" s="49">
        <v>357.07500000000027</v>
      </c>
      <c r="CS130" s="49">
        <v>347.7</v>
      </c>
      <c r="CT130" s="336"/>
      <c r="CU130" s="49">
        <v>0</v>
      </c>
      <c r="CV130" s="49">
        <v>62.049999999999272</v>
      </c>
      <c r="CW130" s="49">
        <v>367.5</v>
      </c>
      <c r="CX130" s="49">
        <v>230.99999999999994</v>
      </c>
      <c r="CY130" s="336"/>
      <c r="CZ130" s="49">
        <v>0</v>
      </c>
      <c r="DA130" s="49">
        <v>3.2499999999990905</v>
      </c>
      <c r="DB130" s="49">
        <v>134.77499999999998</v>
      </c>
      <c r="DC130" s="49">
        <v>216.8</v>
      </c>
      <c r="DD130" s="336"/>
      <c r="DE130" s="49">
        <v>0</v>
      </c>
      <c r="DF130" s="49">
        <v>724.54999999999984</v>
      </c>
      <c r="DG130" s="49">
        <v>1375.6500000000005</v>
      </c>
      <c r="DH130" s="49">
        <v>2424.8000000000002</v>
      </c>
      <c r="DI130" s="336"/>
      <c r="DJ130" s="327">
        <v>0</v>
      </c>
      <c r="DK130" s="327">
        <v>281.65000000000055</v>
      </c>
      <c r="DL130" s="327">
        <v>700.20000000000027</v>
      </c>
      <c r="DM130" s="49">
        <v>366.7</v>
      </c>
      <c r="DN130" s="336"/>
      <c r="DO130" s="49">
        <v>0</v>
      </c>
      <c r="DP130" s="49">
        <v>150.84999999999854</v>
      </c>
      <c r="DQ130" s="49">
        <v>468.59999999999536</v>
      </c>
      <c r="DR130" s="49">
        <v>413.6</v>
      </c>
      <c r="DS130" s="336"/>
      <c r="DT130" s="49">
        <v>0</v>
      </c>
      <c r="DU130" s="49">
        <v>1522.3499999999822</v>
      </c>
      <c r="DV130" s="49">
        <v>2874.6750000000038</v>
      </c>
      <c r="DW130" s="49">
        <v>3641.3</v>
      </c>
      <c r="DX130" s="336"/>
      <c r="DY130" s="347">
        <v>0</v>
      </c>
      <c r="DZ130" s="347">
        <v>224.49999999999909</v>
      </c>
      <c r="EA130" s="347">
        <v>213.97500000000491</v>
      </c>
      <c r="EB130" s="49">
        <v>361.8</v>
      </c>
      <c r="EC130" s="336"/>
      <c r="ED130" s="347">
        <v>0</v>
      </c>
      <c r="EE130" s="347">
        <v>113.24999999999909</v>
      </c>
      <c r="EF130" s="347">
        <v>98.69999999999618</v>
      </c>
      <c r="EG130" s="49">
        <v>608.6</v>
      </c>
      <c r="EH130" s="336"/>
      <c r="EI130" s="347">
        <v>0</v>
      </c>
      <c r="EJ130" s="49">
        <v>0</v>
      </c>
      <c r="EK130" s="347">
        <v>131.47499999999945</v>
      </c>
      <c r="EL130" s="49">
        <v>458.30000000000007</v>
      </c>
      <c r="EM130" s="336"/>
      <c r="EN130" s="49">
        <v>0</v>
      </c>
      <c r="EO130" s="347">
        <v>139.79999999999927</v>
      </c>
      <c r="EP130" s="347">
        <v>123.59999999999945</v>
      </c>
      <c r="EQ130" s="49">
        <v>415</v>
      </c>
      <c r="ER130" s="336"/>
      <c r="ES130" s="347">
        <v>0</v>
      </c>
      <c r="ET130" s="347">
        <v>1628.7999999999997</v>
      </c>
      <c r="EU130" s="347">
        <v>1922.9250000000038</v>
      </c>
      <c r="EV130" s="49">
        <v>1520.1</v>
      </c>
      <c r="EW130" s="336"/>
      <c r="EX130" s="347">
        <v>0</v>
      </c>
      <c r="EY130" s="347">
        <v>93.099999999999454</v>
      </c>
      <c r="EZ130" s="347">
        <v>29.25</v>
      </c>
      <c r="FA130" s="49">
        <v>260.89999999999998</v>
      </c>
      <c r="FB130" s="336"/>
      <c r="FC130" s="49">
        <v>0</v>
      </c>
      <c r="FD130" s="347">
        <v>53.799999999999272</v>
      </c>
      <c r="FE130" s="347">
        <v>59.625</v>
      </c>
      <c r="FF130" s="49">
        <v>526.6</v>
      </c>
      <c r="FG130" s="336"/>
      <c r="FH130" s="49">
        <v>0</v>
      </c>
      <c r="FI130" s="347">
        <v>154.04999999999927</v>
      </c>
      <c r="FJ130" s="347">
        <v>325.125</v>
      </c>
      <c r="FK130" s="49">
        <v>277.10000000000002</v>
      </c>
      <c r="FL130" s="336"/>
      <c r="FM130" s="347">
        <v>0</v>
      </c>
      <c r="FN130" s="347">
        <v>150.59999999999673</v>
      </c>
      <c r="FO130" s="347">
        <v>302.54999999999995</v>
      </c>
      <c r="FP130" s="49">
        <v>489.70000000000005</v>
      </c>
      <c r="FQ130" s="336"/>
      <c r="FR130" s="49">
        <v>0</v>
      </c>
      <c r="FS130" s="49">
        <v>0</v>
      </c>
      <c r="FT130" s="347">
        <v>133.125</v>
      </c>
      <c r="FU130" s="49">
        <v>446.8</v>
      </c>
      <c r="FV130" s="336"/>
      <c r="FW130" s="347">
        <v>0</v>
      </c>
      <c r="FX130" s="347">
        <v>554.94999999999527</v>
      </c>
      <c r="FY130" s="347">
        <v>1009.2750000000028</v>
      </c>
      <c r="FZ130" s="49">
        <v>1485.2</v>
      </c>
      <c r="GA130" s="336"/>
      <c r="GB130" s="347">
        <v>0</v>
      </c>
      <c r="GC130" s="347">
        <v>122.24999999999818</v>
      </c>
      <c r="GD130" s="347">
        <v>386.25</v>
      </c>
      <c r="GE130" s="49">
        <v>397.5</v>
      </c>
      <c r="GF130" s="336"/>
      <c r="GG130" s="49">
        <v>0</v>
      </c>
      <c r="GH130" s="49">
        <v>0</v>
      </c>
      <c r="GI130" s="49">
        <v>0</v>
      </c>
      <c r="GJ130" s="49">
        <v>961.59999999999991</v>
      </c>
    </row>
    <row r="131" spans="1:192" ht="18">
      <c r="A131" s="40" t="s">
        <v>180</v>
      </c>
      <c r="B131" s="45">
        <f t="shared" si="3"/>
        <v>43459.575000000033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2"/>
      <c r="I131" s="49">
        <v>0</v>
      </c>
      <c r="J131" s="49">
        <v>115.40000000000003</v>
      </c>
      <c r="K131" s="49">
        <v>67.875</v>
      </c>
      <c r="L131" s="49">
        <v>461.5</v>
      </c>
      <c r="M131" s="392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2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2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2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2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2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2"/>
      <c r="AR131" s="49">
        <v>0</v>
      </c>
      <c r="AS131" s="49">
        <v>48.75</v>
      </c>
      <c r="AT131" s="49">
        <v>159.82499999999999</v>
      </c>
      <c r="AU131" s="49">
        <v>52.5</v>
      </c>
      <c r="AV131" s="392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2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2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2"/>
      <c r="BL131" s="49">
        <v>0</v>
      </c>
      <c r="BM131" s="49">
        <v>31.200000000000003</v>
      </c>
      <c r="BN131" s="49">
        <v>108</v>
      </c>
      <c r="BO131" s="49">
        <v>318.5</v>
      </c>
      <c r="BP131" s="392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563">
        <v>575.5</v>
      </c>
      <c r="BZ131" s="392"/>
      <c r="CA131" s="49">
        <v>0</v>
      </c>
      <c r="CB131" s="49">
        <v>167.80000000000064</v>
      </c>
      <c r="CC131" s="49">
        <v>197.55</v>
      </c>
      <c r="CD131" s="563">
        <v>554.79999999999995</v>
      </c>
      <c r="CE131" s="336"/>
      <c r="CF131" s="49">
        <v>0</v>
      </c>
      <c r="CG131" s="49">
        <v>0</v>
      </c>
      <c r="CH131" s="49">
        <v>315.07500000000164</v>
      </c>
      <c r="CI131" s="49">
        <v>267</v>
      </c>
      <c r="CJ131" s="336"/>
      <c r="CK131" s="49">
        <v>0</v>
      </c>
      <c r="CL131" s="49">
        <v>0</v>
      </c>
      <c r="CM131" s="49">
        <v>265.42500000000001</v>
      </c>
      <c r="CN131" s="49">
        <v>200</v>
      </c>
      <c r="CO131" s="392"/>
      <c r="CP131" s="49">
        <v>0</v>
      </c>
      <c r="CQ131" s="49">
        <v>0</v>
      </c>
      <c r="CR131" s="49">
        <v>343.79999999999973</v>
      </c>
      <c r="CS131" s="49">
        <v>467.1</v>
      </c>
      <c r="CT131" s="336"/>
      <c r="CU131" s="49">
        <v>0</v>
      </c>
      <c r="CV131" s="49">
        <v>0</v>
      </c>
      <c r="CW131" s="49">
        <v>207.29999999999973</v>
      </c>
      <c r="CX131" s="49">
        <v>480.7</v>
      </c>
      <c r="CY131" s="336"/>
      <c r="CZ131" s="49">
        <v>0</v>
      </c>
      <c r="DA131" s="49">
        <v>0</v>
      </c>
      <c r="DB131" s="49">
        <v>206.47500000000002</v>
      </c>
      <c r="DC131" s="49">
        <v>73.2</v>
      </c>
      <c r="DD131" s="336"/>
      <c r="DE131" s="49">
        <v>0</v>
      </c>
      <c r="DF131" s="49">
        <v>0</v>
      </c>
      <c r="DG131" s="49">
        <v>973.72500000000082</v>
      </c>
      <c r="DH131" s="49">
        <v>2199.1999999999998</v>
      </c>
      <c r="DI131" s="336"/>
      <c r="DJ131" s="327">
        <v>0</v>
      </c>
      <c r="DK131" s="327">
        <v>0</v>
      </c>
      <c r="DL131" s="327">
        <v>498.74999999999864</v>
      </c>
      <c r="DM131" s="49">
        <v>802.2</v>
      </c>
      <c r="DN131" s="336"/>
      <c r="DO131" s="49">
        <v>0</v>
      </c>
      <c r="DP131" s="49">
        <v>0</v>
      </c>
      <c r="DQ131" s="49">
        <v>332.39999999999645</v>
      </c>
      <c r="DR131" s="49">
        <v>358.79999999999995</v>
      </c>
      <c r="DS131" s="336"/>
      <c r="DT131" s="49">
        <v>0</v>
      </c>
      <c r="DU131" s="49">
        <v>0</v>
      </c>
      <c r="DV131" s="49">
        <v>3079.4624999999951</v>
      </c>
      <c r="DW131" s="49">
        <v>4796.2500000000009</v>
      </c>
      <c r="DX131" s="336"/>
      <c r="DY131" s="347">
        <v>0</v>
      </c>
      <c r="DZ131" s="347">
        <v>0</v>
      </c>
      <c r="EA131" s="347">
        <v>302.25</v>
      </c>
      <c r="EB131" s="49">
        <v>3.6</v>
      </c>
      <c r="EC131" s="336"/>
      <c r="ED131" s="347">
        <v>0</v>
      </c>
      <c r="EE131" s="347">
        <v>0</v>
      </c>
      <c r="EF131" s="347">
        <v>437.32499999999618</v>
      </c>
      <c r="EG131" s="49">
        <v>467.1</v>
      </c>
      <c r="EH131" s="336"/>
      <c r="EI131" s="347">
        <v>0</v>
      </c>
      <c r="EJ131" s="49">
        <v>0</v>
      </c>
      <c r="EK131" s="347">
        <v>301.79999999999836</v>
      </c>
      <c r="EL131" s="49">
        <v>621</v>
      </c>
      <c r="EM131" s="336"/>
      <c r="EN131" s="49">
        <v>0</v>
      </c>
      <c r="EO131" s="347">
        <v>0</v>
      </c>
      <c r="EP131" s="347">
        <v>66.149999999997817</v>
      </c>
      <c r="EQ131" s="49">
        <v>153.30000000000001</v>
      </c>
      <c r="ER131" s="336"/>
      <c r="ES131" s="347">
        <v>0</v>
      </c>
      <c r="ET131" s="347">
        <v>0</v>
      </c>
      <c r="EU131" s="347">
        <v>1945.125</v>
      </c>
      <c r="EV131" s="49">
        <v>1852.9</v>
      </c>
      <c r="EW131" s="336"/>
      <c r="EX131" s="347">
        <v>0</v>
      </c>
      <c r="EY131" s="347">
        <v>0</v>
      </c>
      <c r="EZ131" s="347">
        <v>137.70000000000164</v>
      </c>
      <c r="FA131" s="49">
        <v>320.8</v>
      </c>
      <c r="FB131" s="336"/>
      <c r="FC131" s="49">
        <v>0</v>
      </c>
      <c r="FD131" s="347">
        <v>0</v>
      </c>
      <c r="FE131" s="347">
        <v>159.52499999999998</v>
      </c>
      <c r="FF131" s="49">
        <v>275.90000000000003</v>
      </c>
      <c r="FG131" s="336"/>
      <c r="FH131" s="49">
        <v>0</v>
      </c>
      <c r="FI131" s="347">
        <v>0</v>
      </c>
      <c r="FJ131" s="347">
        <v>289.72499999999945</v>
      </c>
      <c r="FK131" s="49">
        <v>245.80000000000004</v>
      </c>
      <c r="FL131" s="336"/>
      <c r="FM131" s="347">
        <v>0</v>
      </c>
      <c r="FN131" s="347">
        <v>0</v>
      </c>
      <c r="FO131" s="347">
        <v>520.125</v>
      </c>
      <c r="FP131" s="49">
        <v>455.5</v>
      </c>
      <c r="FQ131" s="336"/>
      <c r="FR131" s="49">
        <v>0</v>
      </c>
      <c r="FS131" s="49">
        <v>0</v>
      </c>
      <c r="FT131" s="347">
        <v>12.599999999996726</v>
      </c>
      <c r="FU131" s="49">
        <v>86.1</v>
      </c>
      <c r="FV131" s="336"/>
      <c r="FW131" s="347">
        <v>0</v>
      </c>
      <c r="FX131" s="347">
        <v>0</v>
      </c>
      <c r="FY131" s="347">
        <v>1001.8875000000279</v>
      </c>
      <c r="FZ131" s="49">
        <v>1187.5</v>
      </c>
      <c r="GA131" s="336"/>
      <c r="GB131" s="347">
        <v>0</v>
      </c>
      <c r="GC131" s="347">
        <v>0</v>
      </c>
      <c r="GD131" s="347">
        <v>358.125</v>
      </c>
      <c r="GE131" s="49">
        <v>343</v>
      </c>
      <c r="GF131" s="336"/>
      <c r="GG131" s="49">
        <v>0</v>
      </c>
      <c r="GH131" s="49">
        <v>0</v>
      </c>
      <c r="GI131" s="49">
        <v>0</v>
      </c>
      <c r="GJ131" s="49">
        <v>1111.3</v>
      </c>
    </row>
    <row r="132" spans="1:192" ht="18">
      <c r="A132" s="39" t="s">
        <v>2711</v>
      </c>
      <c r="B132" s="45">
        <f t="shared" si="3"/>
        <v>29908.824999999997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2"/>
      <c r="I132" s="49">
        <v>0</v>
      </c>
      <c r="J132" s="49">
        <v>0</v>
      </c>
      <c r="K132" s="49">
        <v>81</v>
      </c>
      <c r="L132" s="49">
        <v>410.29999999999995</v>
      </c>
      <c r="M132" s="392"/>
      <c r="N132" s="49">
        <v>0</v>
      </c>
      <c r="O132" s="49">
        <v>0</v>
      </c>
      <c r="P132" s="49">
        <v>342.45</v>
      </c>
      <c r="Q132" s="49">
        <v>386.40000000000003</v>
      </c>
      <c r="R132" s="392"/>
      <c r="S132" s="327">
        <v>0</v>
      </c>
      <c r="T132" s="327">
        <v>0</v>
      </c>
      <c r="U132" s="327">
        <v>173.625</v>
      </c>
      <c r="V132" s="49">
        <v>226</v>
      </c>
      <c r="W132" s="392"/>
      <c r="X132" s="49">
        <v>0</v>
      </c>
      <c r="Y132" s="49">
        <v>0</v>
      </c>
      <c r="Z132" s="49">
        <v>238.35000000000002</v>
      </c>
      <c r="AA132" s="49">
        <v>477.7</v>
      </c>
      <c r="AB132" s="392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2"/>
      <c r="AH132" s="49">
        <v>0</v>
      </c>
      <c r="AI132" s="49">
        <v>0</v>
      </c>
      <c r="AJ132" s="49">
        <v>837.52499999999986</v>
      </c>
      <c r="AK132" s="49">
        <v>891.7</v>
      </c>
      <c r="AL132" s="392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2"/>
      <c r="AR132" s="49">
        <v>0</v>
      </c>
      <c r="AS132" s="49">
        <v>0</v>
      </c>
      <c r="AT132" s="49">
        <v>108.22500000000001</v>
      </c>
      <c r="AU132" s="49">
        <v>45.5</v>
      </c>
      <c r="AV132" s="392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2"/>
      <c r="BB132" s="49">
        <v>0</v>
      </c>
      <c r="BC132" s="49">
        <v>0</v>
      </c>
      <c r="BD132" s="49">
        <v>244.72500000000002</v>
      </c>
      <c r="BE132" s="49">
        <v>464.1</v>
      </c>
      <c r="BF132" s="392"/>
      <c r="BG132" s="49">
        <v>0</v>
      </c>
      <c r="BH132" s="49">
        <v>0</v>
      </c>
      <c r="BI132" s="49">
        <v>375.75</v>
      </c>
      <c r="BJ132" s="49">
        <v>193.3</v>
      </c>
      <c r="BK132" s="392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2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563">
        <v>341.7</v>
      </c>
      <c r="BZ132" s="392"/>
      <c r="CA132" s="49">
        <v>0</v>
      </c>
      <c r="CB132" s="49">
        <v>0</v>
      </c>
      <c r="CC132" s="49">
        <v>269.47500000000002</v>
      </c>
      <c r="CD132" s="563">
        <v>827.40000000000009</v>
      </c>
      <c r="CE132" s="336"/>
      <c r="CF132" s="49">
        <v>0</v>
      </c>
      <c r="CG132" s="49">
        <v>0</v>
      </c>
      <c r="CH132" s="49">
        <v>0</v>
      </c>
      <c r="CI132" s="49">
        <v>104.4</v>
      </c>
      <c r="CJ132" s="336"/>
      <c r="CK132" s="49">
        <v>0</v>
      </c>
      <c r="CL132" s="49">
        <v>0</v>
      </c>
      <c r="CM132" s="49">
        <v>0</v>
      </c>
      <c r="CN132" s="49">
        <v>459.5</v>
      </c>
      <c r="CO132" s="392"/>
      <c r="CP132" s="49">
        <v>0</v>
      </c>
      <c r="CQ132" s="49">
        <v>0</v>
      </c>
      <c r="CR132" s="49">
        <v>0</v>
      </c>
      <c r="CS132" s="49">
        <v>392.8</v>
      </c>
      <c r="CT132" s="336"/>
      <c r="CU132" s="49">
        <v>0</v>
      </c>
      <c r="CV132" s="49">
        <v>0</v>
      </c>
      <c r="CW132" s="49">
        <v>0</v>
      </c>
      <c r="CX132" s="49">
        <v>850.40000000000009</v>
      </c>
      <c r="CY132" s="336"/>
      <c r="CZ132" s="49">
        <v>0</v>
      </c>
      <c r="DA132" s="49">
        <v>0</v>
      </c>
      <c r="DB132" s="49">
        <v>0</v>
      </c>
      <c r="DC132" s="49">
        <v>152.60000000000002</v>
      </c>
      <c r="DD132" s="336"/>
      <c r="DE132" s="49">
        <v>0</v>
      </c>
      <c r="DF132" s="49">
        <v>0</v>
      </c>
      <c r="DG132" s="49">
        <v>0</v>
      </c>
      <c r="DH132" s="49">
        <v>2177</v>
      </c>
      <c r="DI132" s="336"/>
      <c r="DJ132" s="327">
        <v>0</v>
      </c>
      <c r="DK132" s="327">
        <v>0</v>
      </c>
      <c r="DL132" s="327">
        <v>0</v>
      </c>
      <c r="DM132" s="49">
        <v>370.7</v>
      </c>
      <c r="DN132" s="336"/>
      <c r="DO132" s="49">
        <v>0</v>
      </c>
      <c r="DP132" s="49">
        <v>0</v>
      </c>
      <c r="DQ132" s="49">
        <v>0</v>
      </c>
      <c r="DR132" s="49">
        <v>523.5</v>
      </c>
      <c r="DS132" s="336"/>
      <c r="DT132" s="49">
        <v>0</v>
      </c>
      <c r="DU132" s="49">
        <v>0</v>
      </c>
      <c r="DV132" s="49">
        <v>0</v>
      </c>
      <c r="DW132" s="49">
        <v>4994.8999999999996</v>
      </c>
      <c r="DX132" s="336"/>
      <c r="DY132" s="347">
        <v>0</v>
      </c>
      <c r="DZ132" s="347">
        <v>0</v>
      </c>
      <c r="EA132" s="347">
        <v>0</v>
      </c>
      <c r="EB132" s="49">
        <v>183.3</v>
      </c>
      <c r="EC132" s="336"/>
      <c r="ED132" s="347">
        <v>0</v>
      </c>
      <c r="EE132" s="347">
        <v>0</v>
      </c>
      <c r="EF132" s="347">
        <v>0</v>
      </c>
      <c r="EG132" s="49">
        <v>494</v>
      </c>
      <c r="EH132" s="336"/>
      <c r="EI132" s="347">
        <v>0</v>
      </c>
      <c r="EJ132" s="49">
        <v>0</v>
      </c>
      <c r="EK132" s="347">
        <v>0</v>
      </c>
      <c r="EL132" s="49">
        <v>231.3</v>
      </c>
      <c r="EM132" s="336"/>
      <c r="EN132" s="49">
        <v>0</v>
      </c>
      <c r="EO132" s="347">
        <v>0</v>
      </c>
      <c r="EP132" s="347">
        <v>0</v>
      </c>
      <c r="EQ132" s="49">
        <v>378.59999999999997</v>
      </c>
      <c r="ER132" s="336"/>
      <c r="ES132" s="347">
        <v>0</v>
      </c>
      <c r="ET132" s="347">
        <v>0</v>
      </c>
      <c r="EU132" s="347">
        <v>0</v>
      </c>
      <c r="EV132" s="49">
        <v>1908.0000000000002</v>
      </c>
      <c r="EW132" s="336"/>
      <c r="EX132" s="347">
        <v>0</v>
      </c>
      <c r="EY132" s="347">
        <v>0</v>
      </c>
      <c r="EZ132" s="347">
        <v>0</v>
      </c>
      <c r="FA132" s="49">
        <v>173</v>
      </c>
      <c r="FB132" s="336"/>
      <c r="FC132" s="49">
        <v>0</v>
      </c>
      <c r="FD132" s="347">
        <v>0</v>
      </c>
      <c r="FE132" s="347">
        <v>0</v>
      </c>
      <c r="FF132" s="49">
        <v>306.8</v>
      </c>
      <c r="FG132" s="336"/>
      <c r="FH132" s="49">
        <v>0</v>
      </c>
      <c r="FI132" s="347">
        <v>0</v>
      </c>
      <c r="FJ132" s="347">
        <v>0</v>
      </c>
      <c r="FK132" s="49">
        <v>469.4</v>
      </c>
      <c r="FL132" s="336"/>
      <c r="FM132" s="347">
        <v>0</v>
      </c>
      <c r="FN132" s="347">
        <v>0</v>
      </c>
      <c r="FO132" s="347">
        <v>0</v>
      </c>
      <c r="FP132" s="49">
        <v>473.5</v>
      </c>
      <c r="FQ132" s="336"/>
      <c r="FR132" s="49">
        <v>0</v>
      </c>
      <c r="FS132" s="49">
        <v>0</v>
      </c>
      <c r="FT132" s="347">
        <v>0</v>
      </c>
      <c r="FU132" s="49">
        <v>369.90000000000003</v>
      </c>
      <c r="FV132" s="336"/>
      <c r="FW132" s="347">
        <v>0</v>
      </c>
      <c r="FX132" s="347">
        <v>0</v>
      </c>
      <c r="FY132" s="347">
        <v>0</v>
      </c>
      <c r="FZ132" s="49">
        <v>1310.9</v>
      </c>
      <c r="GA132" s="336"/>
      <c r="GB132" s="347">
        <v>0</v>
      </c>
      <c r="GC132" s="347">
        <v>0</v>
      </c>
      <c r="GD132" s="347">
        <v>0</v>
      </c>
      <c r="GE132" s="49">
        <v>272.5</v>
      </c>
      <c r="GF132" s="336"/>
      <c r="GG132" s="49">
        <v>0</v>
      </c>
      <c r="GH132" s="49">
        <v>0</v>
      </c>
      <c r="GI132" s="49">
        <v>0</v>
      </c>
      <c r="GJ132" s="49">
        <v>967.3</v>
      </c>
    </row>
    <row r="133" spans="1:192" ht="18">
      <c r="A133" s="40" t="s">
        <v>2217</v>
      </c>
      <c r="B133" s="45">
        <f t="shared" si="3"/>
        <v>40626.900000000038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2"/>
      <c r="I133" s="49">
        <v>0</v>
      </c>
      <c r="J133" s="49">
        <v>68.64999999999992</v>
      </c>
      <c r="K133" s="49">
        <v>152.84999999999997</v>
      </c>
      <c r="L133" s="49">
        <v>27.3</v>
      </c>
      <c r="M133" s="392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2"/>
      <c r="S133" s="327">
        <v>0</v>
      </c>
      <c r="T133" s="327">
        <v>169.74999999999977</v>
      </c>
      <c r="U133" s="327">
        <v>108</v>
      </c>
      <c r="V133" s="49">
        <v>161</v>
      </c>
      <c r="W133" s="392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2"/>
      <c r="AC133" s="49">
        <v>0</v>
      </c>
      <c r="AD133" s="49">
        <v>452.65000000000077</v>
      </c>
      <c r="AE133" s="49">
        <v>560.85</v>
      </c>
      <c r="AF133" s="49">
        <v>388</v>
      </c>
      <c r="AG133" s="392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2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2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2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2"/>
      <c r="BB133" s="49">
        <v>0</v>
      </c>
      <c r="BC133" s="49">
        <v>243.75</v>
      </c>
      <c r="BD133" s="49">
        <v>310.35000000000002</v>
      </c>
      <c r="BE133" s="49">
        <v>411.7</v>
      </c>
      <c r="BF133" s="392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2"/>
      <c r="BL133" s="49">
        <v>0</v>
      </c>
      <c r="BM133" s="49">
        <v>97.75</v>
      </c>
      <c r="BN133" s="49">
        <v>55.875</v>
      </c>
      <c r="BO133" s="49">
        <v>224.5</v>
      </c>
      <c r="BP133" s="392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563">
        <v>331.2</v>
      </c>
      <c r="BZ133" s="392"/>
      <c r="CA133" s="49">
        <v>0</v>
      </c>
      <c r="CB133" s="49">
        <v>256.90000000000055</v>
      </c>
      <c r="CC133" s="49">
        <v>162.75</v>
      </c>
      <c r="CD133" s="563">
        <v>588.1</v>
      </c>
      <c r="CE133" s="336"/>
      <c r="CF133" s="49">
        <v>0</v>
      </c>
      <c r="CG133" s="49">
        <v>0</v>
      </c>
      <c r="CH133" s="49">
        <v>261.44999999999754</v>
      </c>
      <c r="CI133" s="49">
        <v>42.9</v>
      </c>
      <c r="CJ133" s="336"/>
      <c r="CK133" s="49">
        <v>0</v>
      </c>
      <c r="CL133" s="49">
        <v>0</v>
      </c>
      <c r="CM133" s="49">
        <v>164.92500000000001</v>
      </c>
      <c r="CN133" s="49">
        <v>140.1</v>
      </c>
      <c r="CO133" s="392"/>
      <c r="CP133" s="49">
        <v>0</v>
      </c>
      <c r="CQ133" s="49">
        <v>0</v>
      </c>
      <c r="CR133" s="49">
        <v>214.27499999999645</v>
      </c>
      <c r="CS133" s="49">
        <v>320.8</v>
      </c>
      <c r="CT133" s="336"/>
      <c r="CU133" s="49">
        <v>0</v>
      </c>
      <c r="CV133" s="49">
        <v>0</v>
      </c>
      <c r="CW133" s="49">
        <v>243.82499999999618</v>
      </c>
      <c r="CX133" s="49">
        <v>628.29999999999995</v>
      </c>
      <c r="CY133" s="336"/>
      <c r="CZ133" s="49">
        <v>0</v>
      </c>
      <c r="DA133" s="49">
        <v>0</v>
      </c>
      <c r="DB133" s="49">
        <v>24.75</v>
      </c>
      <c r="DC133" s="49">
        <v>0</v>
      </c>
      <c r="DD133" s="336"/>
      <c r="DE133" s="49">
        <v>0</v>
      </c>
      <c r="DF133" s="49">
        <v>0</v>
      </c>
      <c r="DG133" s="49">
        <v>731.02499999999918</v>
      </c>
      <c r="DH133" s="49">
        <v>2925.8</v>
      </c>
      <c r="DI133" s="336"/>
      <c r="DJ133" s="327">
        <v>0</v>
      </c>
      <c r="DK133" s="327">
        <v>0</v>
      </c>
      <c r="DL133" s="327">
        <v>582.29999999999836</v>
      </c>
      <c r="DM133" s="49">
        <v>302.2</v>
      </c>
      <c r="DN133" s="336"/>
      <c r="DO133" s="49">
        <v>0</v>
      </c>
      <c r="DP133" s="49">
        <v>0</v>
      </c>
      <c r="DQ133" s="49">
        <v>465.07499999999754</v>
      </c>
      <c r="DR133" s="49">
        <v>356.2</v>
      </c>
      <c r="DS133" s="336"/>
      <c r="DT133" s="49">
        <v>0</v>
      </c>
      <c r="DU133" s="49">
        <v>0</v>
      </c>
      <c r="DV133" s="49">
        <v>3700.799999999997</v>
      </c>
      <c r="DW133" s="49">
        <v>4342.3</v>
      </c>
      <c r="DX133" s="336"/>
      <c r="DY133" s="347">
        <v>0</v>
      </c>
      <c r="DZ133" s="347">
        <v>0</v>
      </c>
      <c r="EA133" s="347">
        <v>142.42499999999836</v>
      </c>
      <c r="EB133" s="49">
        <v>91</v>
      </c>
      <c r="EC133" s="336"/>
      <c r="ED133" s="347">
        <v>0</v>
      </c>
      <c r="EE133" s="347">
        <v>0</v>
      </c>
      <c r="EF133" s="347">
        <v>9.8999999999950887</v>
      </c>
      <c r="EG133" s="49">
        <v>306.89999999999998</v>
      </c>
      <c r="EH133" s="336"/>
      <c r="EI133" s="347">
        <v>0</v>
      </c>
      <c r="EJ133" s="49">
        <v>0</v>
      </c>
      <c r="EK133" s="347">
        <v>159.29999999999563</v>
      </c>
      <c r="EL133" s="49">
        <v>310.2</v>
      </c>
      <c r="EM133" s="336"/>
      <c r="EN133" s="49">
        <v>0</v>
      </c>
      <c r="EO133" s="347">
        <v>0</v>
      </c>
      <c r="EP133" s="347">
        <v>54.899999999995089</v>
      </c>
      <c r="EQ133" s="49">
        <v>334.4</v>
      </c>
      <c r="ER133" s="336"/>
      <c r="ES133" s="347">
        <v>0</v>
      </c>
      <c r="ET133" s="347">
        <v>0</v>
      </c>
      <c r="EU133" s="347">
        <v>2047.349999999994</v>
      </c>
      <c r="EV133" s="49">
        <v>2396.7000000000003</v>
      </c>
      <c r="EW133" s="336"/>
      <c r="EX133" s="347">
        <v>0</v>
      </c>
      <c r="EY133" s="347">
        <v>0</v>
      </c>
      <c r="EZ133" s="347">
        <v>0</v>
      </c>
      <c r="FA133" s="49">
        <v>90</v>
      </c>
      <c r="FB133" s="336"/>
      <c r="FC133" s="49">
        <v>0</v>
      </c>
      <c r="FD133" s="347">
        <v>0</v>
      </c>
      <c r="FE133" s="347">
        <v>156.67500000000001</v>
      </c>
      <c r="FF133" s="49">
        <v>351.8</v>
      </c>
      <c r="FG133" s="336"/>
      <c r="FH133" s="49">
        <v>0</v>
      </c>
      <c r="FI133" s="347">
        <v>0</v>
      </c>
      <c r="FJ133" s="347">
        <v>209.24999999999727</v>
      </c>
      <c r="FK133" s="49">
        <v>263</v>
      </c>
      <c r="FL133" s="336"/>
      <c r="FM133" s="347">
        <v>0</v>
      </c>
      <c r="FN133" s="347">
        <v>0</v>
      </c>
      <c r="FO133" s="347">
        <v>436.20000000000005</v>
      </c>
      <c r="FP133" s="49">
        <v>362.1</v>
      </c>
      <c r="FQ133" s="336"/>
      <c r="FR133" s="49">
        <v>0</v>
      </c>
      <c r="FS133" s="49">
        <v>0</v>
      </c>
      <c r="FT133" s="347">
        <v>24.149999999995089</v>
      </c>
      <c r="FU133" s="49">
        <v>63</v>
      </c>
      <c r="FV133" s="336"/>
      <c r="FW133" s="347">
        <v>0</v>
      </c>
      <c r="FX133" s="347">
        <v>0</v>
      </c>
      <c r="FY133" s="347">
        <v>870.7500000000764</v>
      </c>
      <c r="FZ133" s="49">
        <v>1061</v>
      </c>
      <c r="GA133" s="336"/>
      <c r="GB133" s="347">
        <v>0</v>
      </c>
      <c r="GC133" s="347">
        <v>0</v>
      </c>
      <c r="GD133" s="347">
        <v>397.125</v>
      </c>
      <c r="GE133" s="49">
        <v>430.5</v>
      </c>
      <c r="GF133" s="336"/>
      <c r="GG133" s="49">
        <v>0</v>
      </c>
      <c r="GH133" s="49">
        <v>0</v>
      </c>
      <c r="GI133" s="49">
        <v>0</v>
      </c>
      <c r="GJ133" s="49">
        <v>920.99999999999989</v>
      </c>
    </row>
    <row r="134" spans="1:192" ht="18">
      <c r="A134" s="39" t="s">
        <v>2730</v>
      </c>
      <c r="B134" s="45">
        <f t="shared" ref="B134:B141" si="4">SUM(D134:ZZ134)</f>
        <v>29900.825000000001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2"/>
      <c r="I134" s="49">
        <v>0</v>
      </c>
      <c r="J134" s="49">
        <v>0</v>
      </c>
      <c r="K134" s="49">
        <v>82.799999999999983</v>
      </c>
      <c r="L134" s="49">
        <v>211.5</v>
      </c>
      <c r="M134" s="392"/>
      <c r="N134" s="49">
        <v>0</v>
      </c>
      <c r="O134" s="49">
        <v>0</v>
      </c>
      <c r="P134" s="49">
        <v>279.82499999999999</v>
      </c>
      <c r="Q134" s="49">
        <v>758.30000000000007</v>
      </c>
      <c r="R134" s="392"/>
      <c r="S134" s="327">
        <v>0</v>
      </c>
      <c r="T134" s="327">
        <v>0</v>
      </c>
      <c r="U134" s="327">
        <v>76.125</v>
      </c>
      <c r="V134" s="49">
        <v>147.79999999999998</v>
      </c>
      <c r="W134" s="392"/>
      <c r="X134" s="49">
        <v>0</v>
      </c>
      <c r="Y134" s="49">
        <v>0</v>
      </c>
      <c r="Z134" s="49">
        <v>372.22500000000002</v>
      </c>
      <c r="AA134" s="49">
        <v>348.2</v>
      </c>
      <c r="AB134" s="392"/>
      <c r="AC134" s="49">
        <v>0</v>
      </c>
      <c r="AD134" s="49">
        <v>0</v>
      </c>
      <c r="AE134" s="49">
        <v>681</v>
      </c>
      <c r="AF134" s="49">
        <v>301.60000000000002</v>
      </c>
      <c r="AG134" s="392"/>
      <c r="AH134" s="49">
        <v>0</v>
      </c>
      <c r="AI134" s="49">
        <v>0</v>
      </c>
      <c r="AJ134" s="49">
        <v>630.45000000000005</v>
      </c>
      <c r="AK134" s="49">
        <v>680.6</v>
      </c>
      <c r="AL134" s="392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2"/>
      <c r="AR134" s="49">
        <v>0</v>
      </c>
      <c r="AS134" s="49">
        <v>0</v>
      </c>
      <c r="AT134" s="49">
        <v>113.625</v>
      </c>
      <c r="AU134" s="49">
        <v>212.5</v>
      </c>
      <c r="AV134" s="392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2"/>
      <c r="BB134" s="49">
        <v>0</v>
      </c>
      <c r="BC134" s="49">
        <v>0</v>
      </c>
      <c r="BD134" s="49">
        <v>171.45</v>
      </c>
      <c r="BE134" s="49">
        <v>322.8</v>
      </c>
      <c r="BF134" s="392"/>
      <c r="BG134" s="49">
        <v>0</v>
      </c>
      <c r="BH134" s="49">
        <v>0</v>
      </c>
      <c r="BI134" s="49">
        <v>343.875</v>
      </c>
      <c r="BJ134" s="49">
        <v>218.5</v>
      </c>
      <c r="BK134" s="392"/>
      <c r="BL134" s="49">
        <v>0</v>
      </c>
      <c r="BM134" s="49">
        <v>0</v>
      </c>
      <c r="BN134" s="49">
        <v>118.94999999999999</v>
      </c>
      <c r="BO134" s="49">
        <v>145.1</v>
      </c>
      <c r="BP134" s="392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563">
        <v>85.600000000000009</v>
      </c>
      <c r="BZ134" s="392"/>
      <c r="CA134" s="49">
        <v>0</v>
      </c>
      <c r="CB134" s="49">
        <v>0</v>
      </c>
      <c r="CC134" s="49">
        <v>310.64999999999998</v>
      </c>
      <c r="CD134" s="563">
        <v>461.00000000000006</v>
      </c>
      <c r="CE134" s="336"/>
      <c r="CF134" s="49">
        <v>0</v>
      </c>
      <c r="CG134" s="49">
        <v>0</v>
      </c>
      <c r="CH134" s="49">
        <v>0</v>
      </c>
      <c r="CI134" s="49">
        <v>327.2</v>
      </c>
      <c r="CJ134" s="336"/>
      <c r="CK134" s="49">
        <v>0</v>
      </c>
      <c r="CL134" s="49">
        <v>0</v>
      </c>
      <c r="CM134" s="49">
        <v>0</v>
      </c>
      <c r="CN134" s="49">
        <v>224.79999999999998</v>
      </c>
      <c r="CO134" s="392"/>
      <c r="CP134" s="49">
        <v>0</v>
      </c>
      <c r="CQ134" s="49">
        <v>0</v>
      </c>
      <c r="CR134" s="49">
        <v>0</v>
      </c>
      <c r="CS134" s="49">
        <v>495.79999999999995</v>
      </c>
      <c r="CT134" s="336"/>
      <c r="CU134" s="49">
        <v>0</v>
      </c>
      <c r="CV134" s="49">
        <v>0</v>
      </c>
      <c r="CW134" s="49">
        <v>0</v>
      </c>
      <c r="CX134" s="49">
        <v>676.69999999999993</v>
      </c>
      <c r="CY134" s="336"/>
      <c r="CZ134" s="49">
        <v>0</v>
      </c>
      <c r="DA134" s="49">
        <v>0</v>
      </c>
      <c r="DB134" s="49">
        <v>0</v>
      </c>
      <c r="DC134" s="49">
        <v>188.8</v>
      </c>
      <c r="DD134" s="336"/>
      <c r="DE134" s="49">
        <v>0</v>
      </c>
      <c r="DF134" s="49">
        <v>0</v>
      </c>
      <c r="DG134" s="49">
        <v>0</v>
      </c>
      <c r="DH134" s="49">
        <v>3108.2000000000003</v>
      </c>
      <c r="DI134" s="336"/>
      <c r="DJ134" s="327">
        <v>0</v>
      </c>
      <c r="DK134" s="327">
        <v>0</v>
      </c>
      <c r="DL134" s="327">
        <v>0</v>
      </c>
      <c r="DM134" s="49">
        <v>290.29999999999995</v>
      </c>
      <c r="DN134" s="336"/>
      <c r="DO134" s="49">
        <v>0</v>
      </c>
      <c r="DP134" s="49">
        <v>0</v>
      </c>
      <c r="DQ134" s="49">
        <v>0</v>
      </c>
      <c r="DR134" s="49">
        <v>871.9</v>
      </c>
      <c r="DS134" s="336"/>
      <c r="DT134" s="49">
        <v>0</v>
      </c>
      <c r="DU134" s="49">
        <v>0</v>
      </c>
      <c r="DV134" s="49">
        <v>0</v>
      </c>
      <c r="DW134" s="49">
        <v>4145.8</v>
      </c>
      <c r="DX134" s="336"/>
      <c r="DY134" s="347">
        <v>0</v>
      </c>
      <c r="DZ134" s="347">
        <v>0</v>
      </c>
      <c r="EA134" s="347">
        <v>0</v>
      </c>
      <c r="EB134" s="49">
        <v>458</v>
      </c>
      <c r="EC134" s="336"/>
      <c r="ED134" s="347">
        <v>0</v>
      </c>
      <c r="EE134" s="347">
        <v>0</v>
      </c>
      <c r="EF134" s="347">
        <v>0</v>
      </c>
      <c r="EG134" s="49">
        <v>357</v>
      </c>
      <c r="EH134" s="336"/>
      <c r="EI134" s="347">
        <v>0</v>
      </c>
      <c r="EJ134" s="49">
        <v>0</v>
      </c>
      <c r="EK134" s="347">
        <v>0</v>
      </c>
      <c r="EL134" s="49">
        <v>613.29999999999995</v>
      </c>
      <c r="EM134" s="336"/>
      <c r="EN134" s="49">
        <v>0</v>
      </c>
      <c r="EO134" s="347">
        <v>0</v>
      </c>
      <c r="EP134" s="347">
        <v>0</v>
      </c>
      <c r="EQ134" s="49">
        <v>398</v>
      </c>
      <c r="ER134" s="336"/>
      <c r="ES134" s="347">
        <v>0</v>
      </c>
      <c r="ET134" s="347">
        <v>0</v>
      </c>
      <c r="EU134" s="347">
        <v>0</v>
      </c>
      <c r="EV134" s="49">
        <v>2220.1000000000004</v>
      </c>
      <c r="EW134" s="336"/>
      <c r="EX134" s="347">
        <v>0</v>
      </c>
      <c r="EY134" s="347">
        <v>0</v>
      </c>
      <c r="EZ134" s="347">
        <v>0</v>
      </c>
      <c r="FA134" s="49">
        <v>273.60000000000002</v>
      </c>
      <c r="FB134" s="336"/>
      <c r="FC134" s="49">
        <v>0</v>
      </c>
      <c r="FD134" s="347">
        <v>0</v>
      </c>
      <c r="FE134" s="347">
        <v>0</v>
      </c>
      <c r="FF134" s="49">
        <v>295.39999999999998</v>
      </c>
      <c r="FG134" s="336"/>
      <c r="FH134" s="49">
        <v>0</v>
      </c>
      <c r="FI134" s="347">
        <v>0</v>
      </c>
      <c r="FJ134" s="347">
        <v>0</v>
      </c>
      <c r="FK134" s="49">
        <v>330.2</v>
      </c>
      <c r="FL134" s="336"/>
      <c r="FM134" s="347">
        <v>0</v>
      </c>
      <c r="FN134" s="347">
        <v>0</v>
      </c>
      <c r="FO134" s="347">
        <v>0</v>
      </c>
      <c r="FP134" s="49">
        <v>571.6</v>
      </c>
      <c r="FQ134" s="336"/>
      <c r="FR134" s="49">
        <v>0</v>
      </c>
      <c r="FS134" s="49">
        <v>0</v>
      </c>
      <c r="FT134" s="347">
        <v>0</v>
      </c>
      <c r="FU134" s="49">
        <v>199.5</v>
      </c>
      <c r="FV134" s="336"/>
      <c r="FW134" s="347">
        <v>0</v>
      </c>
      <c r="FX134" s="347">
        <v>0</v>
      </c>
      <c r="FY134" s="347">
        <v>0</v>
      </c>
      <c r="FZ134" s="49">
        <v>1341.9</v>
      </c>
      <c r="GA134" s="336"/>
      <c r="GB134" s="347">
        <v>0</v>
      </c>
      <c r="GC134" s="347">
        <v>0</v>
      </c>
      <c r="GD134" s="347">
        <v>0</v>
      </c>
      <c r="GE134" s="49">
        <v>471.5</v>
      </c>
      <c r="GF134" s="336"/>
      <c r="GG134" s="49">
        <v>0</v>
      </c>
      <c r="GH134" s="49">
        <v>0</v>
      </c>
      <c r="GI134" s="49">
        <v>0</v>
      </c>
      <c r="GJ134" s="49">
        <v>1198.9000000000001</v>
      </c>
    </row>
    <row r="135" spans="1:192" ht="18">
      <c r="A135" s="39" t="s">
        <v>155</v>
      </c>
      <c r="B135" s="45">
        <f t="shared" si="4"/>
        <v>66526.524999999878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2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2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2"/>
      <c r="S135" s="327">
        <v>47.75</v>
      </c>
      <c r="T135" s="327">
        <v>142.10000000000002</v>
      </c>
      <c r="U135" s="327">
        <v>139.5</v>
      </c>
      <c r="V135" s="49">
        <v>173</v>
      </c>
      <c r="W135" s="392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2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2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2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2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2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2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2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2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2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563">
        <v>699.45</v>
      </c>
      <c r="BZ135" s="392"/>
      <c r="CA135" s="49">
        <v>55.099999999999454</v>
      </c>
      <c r="CB135" s="49">
        <v>151.65000000000055</v>
      </c>
      <c r="CC135" s="49">
        <v>146.69999999999999</v>
      </c>
      <c r="CD135" s="563">
        <v>573.29999999999995</v>
      </c>
      <c r="CE135" s="336"/>
      <c r="CF135" s="49">
        <v>121.79999999999995</v>
      </c>
      <c r="CG135" s="49">
        <v>85.749999999999091</v>
      </c>
      <c r="CH135" s="49">
        <v>354.45000000000164</v>
      </c>
      <c r="CI135" s="49">
        <v>194.29999999999998</v>
      </c>
      <c r="CJ135" s="336"/>
      <c r="CK135" s="49">
        <v>136.37499999999977</v>
      </c>
      <c r="CL135" s="49">
        <v>77.25</v>
      </c>
      <c r="CM135" s="49">
        <v>280.35000000000002</v>
      </c>
      <c r="CN135" s="49">
        <v>256.5</v>
      </c>
      <c r="CO135" s="392"/>
      <c r="CP135" s="49">
        <v>121.37499999999977</v>
      </c>
      <c r="CQ135" s="49">
        <v>201.89999999999964</v>
      </c>
      <c r="CR135" s="49">
        <v>378.45000000000027</v>
      </c>
      <c r="CS135" s="49">
        <v>363.6</v>
      </c>
      <c r="CT135" s="336"/>
      <c r="CU135" s="49">
        <v>91.224999999999909</v>
      </c>
      <c r="CV135" s="49">
        <v>330.60000000000036</v>
      </c>
      <c r="CW135" s="49">
        <v>517.20000000000027</v>
      </c>
      <c r="CX135" s="49">
        <v>1051.7999999999997</v>
      </c>
      <c r="CY135" s="336"/>
      <c r="CZ135" s="49">
        <v>59.899999999996908</v>
      </c>
      <c r="DA135" s="49">
        <v>98.700000000001637</v>
      </c>
      <c r="DB135" s="49">
        <v>29.25</v>
      </c>
      <c r="DC135" s="49">
        <v>80.2</v>
      </c>
      <c r="DD135" s="336"/>
      <c r="DE135" s="49">
        <v>908.86249999999927</v>
      </c>
      <c r="DF135" s="49">
        <v>1336</v>
      </c>
      <c r="DG135" s="49">
        <v>1868.6999999999989</v>
      </c>
      <c r="DH135" s="49">
        <v>3651.5</v>
      </c>
      <c r="DI135" s="336"/>
      <c r="DJ135" s="327">
        <v>60.449999999998909</v>
      </c>
      <c r="DK135" s="327">
        <v>359.324999999998</v>
      </c>
      <c r="DL135" s="327">
        <v>541.72499999999945</v>
      </c>
      <c r="DM135" s="49">
        <v>407.1</v>
      </c>
      <c r="DN135" s="336"/>
      <c r="DO135" s="49">
        <v>147.375</v>
      </c>
      <c r="DP135" s="49">
        <v>156.699999999998</v>
      </c>
      <c r="DQ135" s="49">
        <v>966.00000000000136</v>
      </c>
      <c r="DR135" s="49">
        <v>1090.6999999999998</v>
      </c>
      <c r="DS135" s="336"/>
      <c r="DT135" s="49">
        <v>793.00000000000682</v>
      </c>
      <c r="DU135" s="49">
        <v>1707.7999999999647</v>
      </c>
      <c r="DV135" s="49">
        <v>2880.6000000000049</v>
      </c>
      <c r="DW135" s="49">
        <v>5171.8999999999996</v>
      </c>
      <c r="DX135" s="336"/>
      <c r="DY135" s="347">
        <v>30.450000000000728</v>
      </c>
      <c r="DZ135" s="347">
        <v>262.79999999999563</v>
      </c>
      <c r="EA135" s="347">
        <v>216.59999999999945</v>
      </c>
      <c r="EB135" s="49">
        <v>266.3</v>
      </c>
      <c r="EC135" s="336"/>
      <c r="ED135" s="347">
        <v>7.1749999999992724</v>
      </c>
      <c r="EE135" s="347">
        <v>212.149999999996</v>
      </c>
      <c r="EF135" s="347">
        <v>298.87499999999727</v>
      </c>
      <c r="EG135" s="49">
        <v>570.1</v>
      </c>
      <c r="EH135" s="336"/>
      <c r="EI135" s="347">
        <v>24.699999999997999</v>
      </c>
      <c r="EJ135" s="49">
        <v>0</v>
      </c>
      <c r="EK135" s="347">
        <v>284.62499999999727</v>
      </c>
      <c r="EL135" s="49">
        <v>253.7</v>
      </c>
      <c r="EM135" s="336"/>
      <c r="EN135" s="49">
        <v>0</v>
      </c>
      <c r="EO135" s="347">
        <v>165.54999999999563</v>
      </c>
      <c r="EP135" s="347">
        <v>171.67499999999563</v>
      </c>
      <c r="EQ135" s="49">
        <v>433.3</v>
      </c>
      <c r="ER135" s="336"/>
      <c r="ES135" s="347">
        <v>861.34999999996762</v>
      </c>
      <c r="ET135" s="347">
        <v>2204.0500000000002</v>
      </c>
      <c r="EU135" s="347">
        <v>3370.2000000000044</v>
      </c>
      <c r="EV135" s="49">
        <v>2420.5000000000005</v>
      </c>
      <c r="EW135" s="336"/>
      <c r="EX135" s="347">
        <v>47.374999999998181</v>
      </c>
      <c r="EY135" s="347">
        <v>114.24999999999272</v>
      </c>
      <c r="EZ135" s="347">
        <v>46.424999999995634</v>
      </c>
      <c r="FA135" s="49">
        <v>114.9</v>
      </c>
      <c r="FB135" s="336"/>
      <c r="FC135" s="49">
        <v>0</v>
      </c>
      <c r="FD135" s="347">
        <v>103.54999999999382</v>
      </c>
      <c r="FE135" s="347">
        <v>215.02499999999998</v>
      </c>
      <c r="FF135" s="49">
        <v>265.3</v>
      </c>
      <c r="FG135" s="336"/>
      <c r="FH135" s="49">
        <v>0</v>
      </c>
      <c r="FI135" s="347">
        <v>226.09999999999127</v>
      </c>
      <c r="FJ135" s="347">
        <v>191.62499999999454</v>
      </c>
      <c r="FK135" s="49">
        <v>239.8</v>
      </c>
      <c r="FL135" s="336"/>
      <c r="FM135" s="347">
        <v>174.27499999999691</v>
      </c>
      <c r="FN135" s="347">
        <v>233.99999999999272</v>
      </c>
      <c r="FO135" s="347">
        <v>399.45000000000005</v>
      </c>
      <c r="FP135" s="49">
        <v>535.80000000000007</v>
      </c>
      <c r="FQ135" s="336"/>
      <c r="FR135" s="49">
        <v>0</v>
      </c>
      <c r="FS135" s="49">
        <v>0</v>
      </c>
      <c r="FT135" s="347">
        <v>421.64999999999782</v>
      </c>
      <c r="FU135" s="49">
        <v>400.8</v>
      </c>
      <c r="FV135" s="336"/>
      <c r="FW135" s="347">
        <v>231.54999999999472</v>
      </c>
      <c r="FX135" s="347">
        <v>629.1499999999869</v>
      </c>
      <c r="FY135" s="347">
        <v>792.60000000001753</v>
      </c>
      <c r="FZ135" s="49">
        <v>1116.5999999999999</v>
      </c>
      <c r="GA135" s="336"/>
      <c r="GB135" s="347">
        <v>70.374999999994543</v>
      </c>
      <c r="GC135" s="347">
        <v>210.49999999999636</v>
      </c>
      <c r="GD135" s="347">
        <v>346.875</v>
      </c>
      <c r="GE135" s="49">
        <v>319.5</v>
      </c>
      <c r="GF135" s="336"/>
      <c r="GG135" s="49">
        <v>327.35000000000127</v>
      </c>
      <c r="GH135" s="49">
        <v>0</v>
      </c>
      <c r="GI135" s="49">
        <v>0</v>
      </c>
      <c r="GJ135" s="49">
        <v>980.90000000000009</v>
      </c>
    </row>
    <row r="136" spans="1:192" ht="18">
      <c r="A136" s="38" t="s">
        <v>3652</v>
      </c>
      <c r="B136" s="45">
        <f t="shared" si="4"/>
        <v>5985.65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2"/>
      <c r="I136" s="49">
        <v>0</v>
      </c>
      <c r="J136" s="49">
        <v>0</v>
      </c>
      <c r="K136" s="49">
        <v>0</v>
      </c>
      <c r="L136" s="49">
        <v>179</v>
      </c>
      <c r="M136" s="392"/>
      <c r="N136" s="49">
        <v>0</v>
      </c>
      <c r="O136" s="49">
        <v>0</v>
      </c>
      <c r="P136" s="49">
        <v>0</v>
      </c>
      <c r="Q136" s="49">
        <v>615.49999999999989</v>
      </c>
      <c r="R136" s="392"/>
      <c r="S136" s="327">
        <v>0</v>
      </c>
      <c r="T136" s="327">
        <v>0</v>
      </c>
      <c r="U136" s="327">
        <v>0</v>
      </c>
      <c r="V136" s="49">
        <v>257.3</v>
      </c>
      <c r="W136" s="392"/>
      <c r="X136" s="49">
        <v>0</v>
      </c>
      <c r="Y136" s="49">
        <v>0</v>
      </c>
      <c r="Z136" s="49">
        <v>0</v>
      </c>
      <c r="AA136" s="49">
        <v>313</v>
      </c>
      <c r="AB136" s="392"/>
      <c r="AC136" s="49">
        <v>0</v>
      </c>
      <c r="AD136" s="49">
        <v>0</v>
      </c>
      <c r="AE136" s="49">
        <v>0</v>
      </c>
      <c r="AF136" s="49">
        <v>396.8</v>
      </c>
      <c r="AG136" s="392"/>
      <c r="AH136" s="49">
        <v>0</v>
      </c>
      <c r="AI136" s="49">
        <v>0</v>
      </c>
      <c r="AJ136" s="49">
        <v>0</v>
      </c>
      <c r="AK136" s="49">
        <v>606.20000000000005</v>
      </c>
      <c r="AL136" s="392"/>
      <c r="AM136" s="49">
        <v>0</v>
      </c>
      <c r="AN136" s="49">
        <v>0</v>
      </c>
      <c r="AO136" s="49">
        <v>0</v>
      </c>
      <c r="AP136" s="49">
        <v>353.7</v>
      </c>
      <c r="AQ136" s="392"/>
      <c r="AR136" s="49">
        <v>0</v>
      </c>
      <c r="AS136" s="49">
        <v>0</v>
      </c>
      <c r="AT136" s="49">
        <v>0</v>
      </c>
      <c r="AU136" s="49">
        <v>209.9</v>
      </c>
      <c r="AV136" s="392"/>
      <c r="AW136" s="49">
        <v>0</v>
      </c>
      <c r="AX136" s="49">
        <v>0</v>
      </c>
      <c r="AY136" s="49">
        <v>0</v>
      </c>
      <c r="AZ136" s="49">
        <v>653.34999999999991</v>
      </c>
      <c r="BA136" s="392"/>
      <c r="BB136" s="49">
        <v>0</v>
      </c>
      <c r="BC136" s="49">
        <v>0</v>
      </c>
      <c r="BD136" s="49">
        <v>0</v>
      </c>
      <c r="BE136" s="49">
        <v>158.19999999999999</v>
      </c>
      <c r="BF136" s="392"/>
      <c r="BG136" s="49">
        <v>0</v>
      </c>
      <c r="BH136" s="49">
        <v>0</v>
      </c>
      <c r="BI136" s="49">
        <v>0</v>
      </c>
      <c r="BJ136" s="49">
        <v>303.5</v>
      </c>
      <c r="BK136" s="392"/>
      <c r="BL136" s="49">
        <v>0</v>
      </c>
      <c r="BM136" s="49">
        <v>0</v>
      </c>
      <c r="BN136" s="49">
        <v>0</v>
      </c>
      <c r="BO136" s="49">
        <v>275.5</v>
      </c>
      <c r="BP136" s="392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563">
        <v>629.80000000000007</v>
      </c>
      <c r="BZ136" s="392"/>
      <c r="CA136" s="49">
        <v>0</v>
      </c>
      <c r="CB136" s="49">
        <v>0</v>
      </c>
      <c r="CC136" s="49">
        <v>0</v>
      </c>
      <c r="CD136" s="563">
        <v>523.5</v>
      </c>
      <c r="CE136" s="336"/>
      <c r="CF136" s="49">
        <v>0</v>
      </c>
      <c r="CG136" s="49">
        <v>0</v>
      </c>
      <c r="CH136" s="49">
        <v>0</v>
      </c>
      <c r="CI136" s="49">
        <v>0</v>
      </c>
      <c r="CJ136" s="336"/>
      <c r="CK136" s="49">
        <v>0</v>
      </c>
      <c r="CL136" s="49">
        <v>0</v>
      </c>
      <c r="CM136" s="49">
        <v>0</v>
      </c>
      <c r="CN136" s="49">
        <v>0</v>
      </c>
      <c r="CO136" s="392"/>
      <c r="CP136" s="49">
        <v>0</v>
      </c>
      <c r="CQ136" s="49">
        <v>0</v>
      </c>
      <c r="CR136" s="49">
        <v>0</v>
      </c>
      <c r="CS136" s="49">
        <v>0</v>
      </c>
      <c r="CT136" s="336"/>
      <c r="CU136" s="49">
        <v>0</v>
      </c>
      <c r="CV136" s="49">
        <v>0</v>
      </c>
      <c r="CW136" s="49">
        <v>0</v>
      </c>
      <c r="CX136" s="49">
        <v>0</v>
      </c>
      <c r="CY136" s="336"/>
      <c r="CZ136" s="49">
        <v>0</v>
      </c>
      <c r="DA136" s="49">
        <v>0</v>
      </c>
      <c r="DB136" s="49">
        <v>0</v>
      </c>
      <c r="DC136" s="49">
        <v>0</v>
      </c>
      <c r="DD136" s="336"/>
      <c r="DE136" s="49">
        <v>0</v>
      </c>
      <c r="DF136" s="49">
        <v>0</v>
      </c>
      <c r="DG136" s="49">
        <v>0</v>
      </c>
      <c r="DH136" s="49">
        <v>0</v>
      </c>
      <c r="DI136" s="336"/>
      <c r="DJ136" s="327">
        <v>0</v>
      </c>
      <c r="DK136" s="327">
        <v>0</v>
      </c>
      <c r="DL136" s="327">
        <v>0</v>
      </c>
      <c r="DM136" s="49">
        <v>0</v>
      </c>
      <c r="DN136" s="336"/>
      <c r="DO136" s="49">
        <v>0</v>
      </c>
      <c r="DP136" s="49">
        <v>0</v>
      </c>
      <c r="DQ136" s="49">
        <v>0</v>
      </c>
      <c r="DR136" s="49">
        <v>0</v>
      </c>
      <c r="DS136" s="336"/>
      <c r="DT136" s="49">
        <v>0</v>
      </c>
      <c r="DU136" s="49">
        <v>0</v>
      </c>
      <c r="DV136" s="49">
        <v>0</v>
      </c>
      <c r="DW136" s="49">
        <v>0</v>
      </c>
      <c r="DX136" s="336"/>
      <c r="DY136" s="347">
        <v>0</v>
      </c>
      <c r="DZ136" s="347">
        <v>0</v>
      </c>
      <c r="EA136" s="347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49">
        <v>0</v>
      </c>
      <c r="EK136" s="347">
        <v>0</v>
      </c>
      <c r="EL136" s="49">
        <v>0</v>
      </c>
      <c r="EM136" s="336"/>
      <c r="EN136" s="49">
        <v>0</v>
      </c>
      <c r="EO136" s="347">
        <v>0</v>
      </c>
      <c r="EP136" s="347">
        <v>0</v>
      </c>
      <c r="EQ136" s="49">
        <v>0</v>
      </c>
      <c r="ER136" s="336"/>
      <c r="ES136" s="347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49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347">
        <v>0</v>
      </c>
      <c r="FN136" s="347">
        <v>0</v>
      </c>
      <c r="FO136" s="347">
        <v>0</v>
      </c>
      <c r="FP136" s="49">
        <v>0</v>
      </c>
      <c r="FQ136" s="336"/>
      <c r="FR136" s="49">
        <v>0</v>
      </c>
      <c r="FS136" s="49">
        <v>0</v>
      </c>
      <c r="FT136" s="347">
        <v>0</v>
      </c>
      <c r="FU136" s="49">
        <v>0</v>
      </c>
      <c r="FV136" s="336"/>
      <c r="FW136" s="347">
        <v>0</v>
      </c>
      <c r="FX136" s="347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49">
        <v>0</v>
      </c>
      <c r="GH136" s="49">
        <v>0</v>
      </c>
      <c r="GI136" s="49">
        <v>0</v>
      </c>
      <c r="GJ136" s="49">
        <v>0</v>
      </c>
    </row>
    <row r="137" spans="1:192" ht="18">
      <c r="A137" s="39" t="s">
        <v>2731</v>
      </c>
      <c r="B137" s="45">
        <f t="shared" si="4"/>
        <v>27515.275000000001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2"/>
      <c r="I137" s="49">
        <v>0</v>
      </c>
      <c r="J137" s="49">
        <v>0</v>
      </c>
      <c r="K137" s="49">
        <v>111.37499999999991</v>
      </c>
      <c r="L137" s="49">
        <v>180.3</v>
      </c>
      <c r="M137" s="392"/>
      <c r="N137" s="49">
        <v>0</v>
      </c>
      <c r="O137" s="49">
        <v>0</v>
      </c>
      <c r="P137" s="49">
        <v>150</v>
      </c>
      <c r="Q137" s="49">
        <v>683.44999999999993</v>
      </c>
      <c r="R137" s="392"/>
      <c r="S137" s="327">
        <v>0</v>
      </c>
      <c r="T137" s="327">
        <v>0</v>
      </c>
      <c r="U137" s="327">
        <v>110.625</v>
      </c>
      <c r="V137" s="49">
        <v>610.70000000000005</v>
      </c>
      <c r="W137" s="392"/>
      <c r="X137" s="49">
        <v>0</v>
      </c>
      <c r="Y137" s="49">
        <v>0</v>
      </c>
      <c r="Z137" s="49">
        <v>216</v>
      </c>
      <c r="AA137" s="49">
        <v>500.30000000000007</v>
      </c>
      <c r="AB137" s="392"/>
      <c r="AC137" s="49">
        <v>0</v>
      </c>
      <c r="AD137" s="49">
        <v>0</v>
      </c>
      <c r="AE137" s="49">
        <v>115.875</v>
      </c>
      <c r="AF137" s="49">
        <v>233.60000000000002</v>
      </c>
      <c r="AG137" s="392"/>
      <c r="AH137" s="49">
        <v>0</v>
      </c>
      <c r="AI137" s="49">
        <v>0</v>
      </c>
      <c r="AJ137" s="49">
        <v>913.875</v>
      </c>
      <c r="AK137" s="49">
        <v>441.5</v>
      </c>
      <c r="AL137" s="392"/>
      <c r="AM137" s="49">
        <v>0</v>
      </c>
      <c r="AN137" s="49">
        <v>0</v>
      </c>
      <c r="AO137" s="49">
        <v>314.96250000000003</v>
      </c>
      <c r="AP137" s="49">
        <v>298.95</v>
      </c>
      <c r="AQ137" s="392"/>
      <c r="AR137" s="49">
        <v>0</v>
      </c>
      <c r="AS137" s="49">
        <v>0</v>
      </c>
      <c r="AT137" s="49">
        <v>442.65000000000003</v>
      </c>
      <c r="AU137" s="49">
        <v>479</v>
      </c>
      <c r="AV137" s="392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2"/>
      <c r="BB137" s="49">
        <v>0</v>
      </c>
      <c r="BC137" s="49">
        <v>0</v>
      </c>
      <c r="BD137" s="49">
        <v>216.67500000000001</v>
      </c>
      <c r="BE137" s="49">
        <v>147</v>
      </c>
      <c r="BF137" s="392"/>
      <c r="BG137" s="49">
        <v>0</v>
      </c>
      <c r="BH137" s="49">
        <v>0</v>
      </c>
      <c r="BI137" s="49">
        <v>521.70000000000005</v>
      </c>
      <c r="BJ137" s="49">
        <v>522</v>
      </c>
      <c r="BK137" s="392"/>
      <c r="BL137" s="49">
        <v>0</v>
      </c>
      <c r="BM137" s="49">
        <v>0</v>
      </c>
      <c r="BN137" s="49">
        <v>75.075000000000003</v>
      </c>
      <c r="BO137" s="49">
        <v>277.5</v>
      </c>
      <c r="BP137" s="392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563">
        <v>129.30000000000001</v>
      </c>
      <c r="BZ137" s="392"/>
      <c r="CA137" s="49">
        <v>0</v>
      </c>
      <c r="CB137" s="49">
        <v>0</v>
      </c>
      <c r="CC137" s="49">
        <v>302.02500000000003</v>
      </c>
      <c r="CD137" s="563">
        <v>426</v>
      </c>
      <c r="CE137" s="336"/>
      <c r="CF137" s="49">
        <v>0</v>
      </c>
      <c r="CG137" s="49">
        <v>0</v>
      </c>
      <c r="CH137" s="49">
        <v>0</v>
      </c>
      <c r="CI137" s="49">
        <v>190</v>
      </c>
      <c r="CJ137" s="336"/>
      <c r="CK137" s="49">
        <v>0</v>
      </c>
      <c r="CL137" s="49">
        <v>0</v>
      </c>
      <c r="CM137" s="49">
        <v>0</v>
      </c>
      <c r="CN137" s="49">
        <v>81.400000000000006</v>
      </c>
      <c r="CO137" s="392"/>
      <c r="CP137" s="49">
        <v>0</v>
      </c>
      <c r="CQ137" s="49">
        <v>0</v>
      </c>
      <c r="CR137" s="49">
        <v>0</v>
      </c>
      <c r="CS137" s="49">
        <v>361.2</v>
      </c>
      <c r="CT137" s="336"/>
      <c r="CU137" s="49">
        <v>0</v>
      </c>
      <c r="CV137" s="49">
        <v>0</v>
      </c>
      <c r="CW137" s="49">
        <v>0</v>
      </c>
      <c r="CX137" s="49">
        <v>530.80000000000007</v>
      </c>
      <c r="CY137" s="336"/>
      <c r="CZ137" s="49">
        <v>0</v>
      </c>
      <c r="DA137" s="49">
        <v>0</v>
      </c>
      <c r="DB137" s="49">
        <v>0</v>
      </c>
      <c r="DC137" s="49">
        <v>0</v>
      </c>
      <c r="DD137" s="336"/>
      <c r="DE137" s="49">
        <v>0</v>
      </c>
      <c r="DF137" s="49">
        <v>0</v>
      </c>
      <c r="DG137" s="49">
        <v>0</v>
      </c>
      <c r="DH137" s="49">
        <v>3263.5</v>
      </c>
      <c r="DI137" s="336"/>
      <c r="DJ137" s="327">
        <v>0</v>
      </c>
      <c r="DK137" s="327">
        <v>0</v>
      </c>
      <c r="DL137" s="327">
        <v>0</v>
      </c>
      <c r="DM137" s="49">
        <v>596</v>
      </c>
      <c r="DN137" s="336"/>
      <c r="DO137" s="49">
        <v>0</v>
      </c>
      <c r="DP137" s="49">
        <v>0</v>
      </c>
      <c r="DQ137" s="49">
        <v>0</v>
      </c>
      <c r="DR137" s="49">
        <v>281.2</v>
      </c>
      <c r="DS137" s="336"/>
      <c r="DT137" s="49">
        <v>0</v>
      </c>
      <c r="DU137" s="49">
        <v>0</v>
      </c>
      <c r="DV137" s="49">
        <v>0</v>
      </c>
      <c r="DW137" s="49">
        <v>4455.1499999999996</v>
      </c>
      <c r="DX137" s="336"/>
      <c r="DY137" s="347">
        <v>0</v>
      </c>
      <c r="DZ137" s="347">
        <v>0</v>
      </c>
      <c r="EA137" s="347">
        <v>0</v>
      </c>
      <c r="EB137" s="49">
        <v>0</v>
      </c>
      <c r="EC137" s="336"/>
      <c r="ED137" s="347">
        <v>0</v>
      </c>
      <c r="EE137" s="347">
        <v>0</v>
      </c>
      <c r="EF137" s="347">
        <v>0</v>
      </c>
      <c r="EG137" s="49">
        <v>461.29999999999995</v>
      </c>
      <c r="EH137" s="336"/>
      <c r="EI137" s="347">
        <v>0</v>
      </c>
      <c r="EJ137" s="49">
        <v>0</v>
      </c>
      <c r="EK137" s="347">
        <v>0</v>
      </c>
      <c r="EL137" s="49">
        <v>245.29999999999998</v>
      </c>
      <c r="EM137" s="336"/>
      <c r="EN137" s="49">
        <v>0</v>
      </c>
      <c r="EO137" s="347">
        <v>0</v>
      </c>
      <c r="EP137" s="347">
        <v>0</v>
      </c>
      <c r="EQ137" s="49">
        <v>604</v>
      </c>
      <c r="ER137" s="336"/>
      <c r="ES137" s="347">
        <v>0</v>
      </c>
      <c r="ET137" s="347">
        <v>0</v>
      </c>
      <c r="EU137" s="347">
        <v>0</v>
      </c>
      <c r="EV137" s="49">
        <v>2908.2</v>
      </c>
      <c r="EW137" s="336"/>
      <c r="EX137" s="347">
        <v>0</v>
      </c>
      <c r="EY137" s="347">
        <v>0</v>
      </c>
      <c r="EZ137" s="347">
        <v>0</v>
      </c>
      <c r="FA137" s="49">
        <v>0</v>
      </c>
      <c r="FB137" s="336"/>
      <c r="FC137" s="49">
        <v>0</v>
      </c>
      <c r="FD137" s="347">
        <v>0</v>
      </c>
      <c r="FE137" s="347">
        <v>0</v>
      </c>
      <c r="FF137" s="49">
        <v>212.4</v>
      </c>
      <c r="FG137" s="336"/>
      <c r="FH137" s="49">
        <v>0</v>
      </c>
      <c r="FI137" s="347">
        <v>0</v>
      </c>
      <c r="FJ137" s="347">
        <v>0</v>
      </c>
      <c r="FK137" s="49">
        <v>276</v>
      </c>
      <c r="FL137" s="336"/>
      <c r="FM137" s="347">
        <v>0</v>
      </c>
      <c r="FN137" s="347">
        <v>0</v>
      </c>
      <c r="FO137" s="347">
        <v>0</v>
      </c>
      <c r="FP137" s="49">
        <v>439.4</v>
      </c>
      <c r="FQ137" s="336"/>
      <c r="FR137" s="49">
        <v>0</v>
      </c>
      <c r="FS137" s="49">
        <v>0</v>
      </c>
      <c r="FT137" s="347">
        <v>0</v>
      </c>
      <c r="FU137" s="49">
        <v>195.99999999999997</v>
      </c>
      <c r="FV137" s="336"/>
      <c r="FW137" s="347">
        <v>0</v>
      </c>
      <c r="FX137" s="347">
        <v>0</v>
      </c>
      <c r="FY137" s="347">
        <v>0</v>
      </c>
      <c r="FZ137" s="49">
        <v>585.30000000000007</v>
      </c>
      <c r="GA137" s="336"/>
      <c r="GB137" s="347">
        <v>0</v>
      </c>
      <c r="GC137" s="347">
        <v>0</v>
      </c>
      <c r="GD137" s="347">
        <v>0</v>
      </c>
      <c r="GE137" s="49">
        <v>222.5</v>
      </c>
      <c r="GF137" s="336"/>
      <c r="GG137" s="49">
        <v>0</v>
      </c>
      <c r="GH137" s="49">
        <v>0</v>
      </c>
      <c r="GI137" s="49">
        <v>0</v>
      </c>
      <c r="GJ137" s="49">
        <v>256.60000000000002</v>
      </c>
    </row>
    <row r="138" spans="1:192" ht="18">
      <c r="A138" s="39" t="s">
        <v>2729</v>
      </c>
      <c r="B138" s="45">
        <f t="shared" si="4"/>
        <v>31872.149999999994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2"/>
      <c r="I138" s="49">
        <v>0</v>
      </c>
      <c r="J138" s="49">
        <v>0</v>
      </c>
      <c r="K138" s="49">
        <v>45</v>
      </c>
      <c r="L138" s="49">
        <v>210.79999999999998</v>
      </c>
      <c r="M138" s="392"/>
      <c r="N138" s="49">
        <v>0</v>
      </c>
      <c r="O138" s="49">
        <v>0</v>
      </c>
      <c r="P138" s="49">
        <v>307.2</v>
      </c>
      <c r="Q138" s="49">
        <v>791.3</v>
      </c>
      <c r="R138" s="392"/>
      <c r="S138" s="327">
        <v>0</v>
      </c>
      <c r="T138" s="327">
        <v>0</v>
      </c>
      <c r="U138" s="327">
        <v>255.75</v>
      </c>
      <c r="V138" s="49">
        <v>213</v>
      </c>
      <c r="W138" s="392"/>
      <c r="X138" s="49">
        <v>0</v>
      </c>
      <c r="Y138" s="49">
        <v>0</v>
      </c>
      <c r="Z138" s="49">
        <v>242.54999999999998</v>
      </c>
      <c r="AA138" s="49">
        <v>342</v>
      </c>
      <c r="AB138" s="392"/>
      <c r="AC138" s="49">
        <v>0</v>
      </c>
      <c r="AD138" s="49">
        <v>0</v>
      </c>
      <c r="AE138" s="49">
        <v>409.5</v>
      </c>
      <c r="AF138" s="49">
        <v>395.9</v>
      </c>
      <c r="AG138" s="392"/>
      <c r="AH138" s="49">
        <v>0</v>
      </c>
      <c r="AI138" s="49">
        <v>0</v>
      </c>
      <c r="AJ138" s="49">
        <v>942.97499999999991</v>
      </c>
      <c r="AK138" s="49">
        <v>715.9</v>
      </c>
      <c r="AL138" s="392"/>
      <c r="AM138" s="49">
        <v>0</v>
      </c>
      <c r="AN138" s="49">
        <v>0</v>
      </c>
      <c r="AO138" s="49">
        <v>257.625</v>
      </c>
      <c r="AP138" s="49">
        <v>434.40000000000003</v>
      </c>
      <c r="AQ138" s="392"/>
      <c r="AR138" s="49">
        <v>0</v>
      </c>
      <c r="AS138" s="49">
        <v>0</v>
      </c>
      <c r="AT138" s="49">
        <v>244.5</v>
      </c>
      <c r="AU138" s="49">
        <v>120</v>
      </c>
      <c r="AV138" s="392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2"/>
      <c r="BB138" s="49">
        <v>0</v>
      </c>
      <c r="BC138" s="49">
        <v>0</v>
      </c>
      <c r="BD138" s="49">
        <v>219.45000000000002</v>
      </c>
      <c r="BE138" s="49">
        <v>205.2</v>
      </c>
      <c r="BF138" s="392"/>
      <c r="BG138" s="49">
        <v>0</v>
      </c>
      <c r="BH138" s="49">
        <v>0</v>
      </c>
      <c r="BI138" s="49">
        <v>250.42499999999998</v>
      </c>
      <c r="BJ138" s="49">
        <v>255</v>
      </c>
      <c r="BK138" s="392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2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563">
        <v>636.5</v>
      </c>
      <c r="BZ138" s="392"/>
      <c r="CA138" s="49">
        <v>0</v>
      </c>
      <c r="CB138" s="49">
        <v>0</v>
      </c>
      <c r="CC138" s="49">
        <v>163.05000000000001</v>
      </c>
      <c r="CD138" s="563">
        <v>485.70000000000005</v>
      </c>
      <c r="CE138" s="336"/>
      <c r="CF138" s="49">
        <v>0</v>
      </c>
      <c r="CG138" s="49">
        <v>0</v>
      </c>
      <c r="CH138" s="49">
        <v>0</v>
      </c>
      <c r="CI138" s="49">
        <v>145.1</v>
      </c>
      <c r="CJ138" s="336"/>
      <c r="CK138" s="49">
        <v>0</v>
      </c>
      <c r="CL138" s="49">
        <v>0</v>
      </c>
      <c r="CM138" s="49">
        <v>0</v>
      </c>
      <c r="CN138" s="49">
        <v>36</v>
      </c>
      <c r="CO138" s="392"/>
      <c r="CP138" s="49">
        <v>0</v>
      </c>
      <c r="CQ138" s="49">
        <v>0</v>
      </c>
      <c r="CR138" s="49">
        <v>0</v>
      </c>
      <c r="CS138" s="49">
        <v>352.9</v>
      </c>
      <c r="CT138" s="336"/>
      <c r="CU138" s="49">
        <v>0</v>
      </c>
      <c r="CV138" s="49">
        <v>0</v>
      </c>
      <c r="CW138" s="49">
        <v>0</v>
      </c>
      <c r="CX138" s="49">
        <v>955.19999999999993</v>
      </c>
      <c r="CY138" s="336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0</v>
      </c>
      <c r="DH138" s="49">
        <v>3745.6</v>
      </c>
      <c r="DI138" s="336"/>
      <c r="DJ138" s="327">
        <v>0</v>
      </c>
      <c r="DK138" s="327">
        <v>0</v>
      </c>
      <c r="DL138" s="327">
        <v>0</v>
      </c>
      <c r="DM138" s="49">
        <v>676.1</v>
      </c>
      <c r="DN138" s="336"/>
      <c r="DO138" s="49">
        <v>0</v>
      </c>
      <c r="DP138" s="49">
        <v>0</v>
      </c>
      <c r="DQ138" s="49">
        <v>0</v>
      </c>
      <c r="DR138" s="49">
        <v>676.9</v>
      </c>
      <c r="DS138" s="336"/>
      <c r="DT138" s="49">
        <v>0</v>
      </c>
      <c r="DU138" s="49">
        <v>0</v>
      </c>
      <c r="DV138" s="49">
        <v>0</v>
      </c>
      <c r="DW138" s="49">
        <v>5021.8000000000011</v>
      </c>
      <c r="DX138" s="336"/>
      <c r="DY138" s="347">
        <v>0</v>
      </c>
      <c r="DZ138" s="347">
        <v>0</v>
      </c>
      <c r="EA138" s="347">
        <v>0</v>
      </c>
      <c r="EB138" s="49">
        <v>173</v>
      </c>
      <c r="EC138" s="336"/>
      <c r="ED138" s="347">
        <v>0</v>
      </c>
      <c r="EE138" s="347">
        <v>0</v>
      </c>
      <c r="EF138" s="347">
        <v>0</v>
      </c>
      <c r="EG138" s="49">
        <v>275.5</v>
      </c>
      <c r="EH138" s="336"/>
      <c r="EI138" s="347">
        <v>0</v>
      </c>
      <c r="EJ138" s="49">
        <v>0</v>
      </c>
      <c r="EK138" s="347">
        <v>0</v>
      </c>
      <c r="EL138" s="49">
        <v>499.6</v>
      </c>
      <c r="EM138" s="336"/>
      <c r="EN138" s="49">
        <v>0</v>
      </c>
      <c r="EO138" s="347">
        <v>0</v>
      </c>
      <c r="EP138" s="347">
        <v>0</v>
      </c>
      <c r="EQ138" s="49">
        <v>243.6</v>
      </c>
      <c r="ER138" s="336"/>
      <c r="ES138" s="347">
        <v>0</v>
      </c>
      <c r="ET138" s="347">
        <v>0</v>
      </c>
      <c r="EU138" s="347">
        <v>0</v>
      </c>
      <c r="EV138" s="49">
        <v>3503.8</v>
      </c>
      <c r="EW138" s="336"/>
      <c r="EX138" s="347">
        <v>0</v>
      </c>
      <c r="EY138" s="347">
        <v>0</v>
      </c>
      <c r="EZ138" s="347">
        <v>0</v>
      </c>
      <c r="FA138" s="49">
        <v>97.5</v>
      </c>
      <c r="FB138" s="336"/>
      <c r="FC138" s="49">
        <v>0</v>
      </c>
      <c r="FD138" s="347">
        <v>0</v>
      </c>
      <c r="FE138" s="347">
        <v>0</v>
      </c>
      <c r="FF138" s="49">
        <v>309.59999999999997</v>
      </c>
      <c r="FG138" s="336"/>
      <c r="FH138" s="49">
        <v>0</v>
      </c>
      <c r="FI138" s="347">
        <v>0</v>
      </c>
      <c r="FJ138" s="347">
        <v>0</v>
      </c>
      <c r="FK138" s="49">
        <v>379.8</v>
      </c>
      <c r="FL138" s="336"/>
      <c r="FM138" s="347">
        <v>0</v>
      </c>
      <c r="FN138" s="347">
        <v>0</v>
      </c>
      <c r="FO138" s="347">
        <v>0</v>
      </c>
      <c r="FP138" s="49">
        <v>572.70000000000005</v>
      </c>
      <c r="FQ138" s="336"/>
      <c r="FR138" s="49">
        <v>0</v>
      </c>
      <c r="FS138" s="49">
        <v>0</v>
      </c>
      <c r="FT138" s="347">
        <v>0</v>
      </c>
      <c r="FU138" s="49">
        <v>38.4</v>
      </c>
      <c r="FV138" s="336"/>
      <c r="FW138" s="347">
        <v>0</v>
      </c>
      <c r="FX138" s="347">
        <v>0</v>
      </c>
      <c r="FY138" s="347">
        <v>0</v>
      </c>
      <c r="FZ138" s="49">
        <v>1116.1000000000001</v>
      </c>
      <c r="GA138" s="336"/>
      <c r="GB138" s="347">
        <v>0</v>
      </c>
      <c r="GC138" s="347">
        <v>0</v>
      </c>
      <c r="GD138" s="347">
        <v>0</v>
      </c>
      <c r="GE138" s="49">
        <v>264</v>
      </c>
      <c r="GF138" s="336"/>
      <c r="GG138" s="49">
        <v>0</v>
      </c>
      <c r="GH138" s="49">
        <v>0</v>
      </c>
      <c r="GI138" s="49">
        <v>0</v>
      </c>
      <c r="GJ138" s="49">
        <v>960.3</v>
      </c>
    </row>
    <row r="139" spans="1:192" ht="18">
      <c r="A139" s="39" t="s">
        <v>2710</v>
      </c>
      <c r="B139" s="45">
        <f t="shared" si="4"/>
        <v>27695.724999999995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2"/>
      <c r="I139" s="49">
        <v>0</v>
      </c>
      <c r="J139" s="49">
        <v>0</v>
      </c>
      <c r="K139" s="49">
        <v>4.2000000000000171</v>
      </c>
      <c r="L139" s="49">
        <v>106.6</v>
      </c>
      <c r="M139" s="392"/>
      <c r="N139" s="49">
        <v>0</v>
      </c>
      <c r="O139" s="49">
        <v>0</v>
      </c>
      <c r="P139" s="49">
        <v>339.22500000000002</v>
      </c>
      <c r="Q139" s="49">
        <v>696.45</v>
      </c>
      <c r="R139" s="392"/>
      <c r="S139" s="327">
        <v>0</v>
      </c>
      <c r="T139" s="327">
        <v>0</v>
      </c>
      <c r="U139" s="327">
        <v>191.77499999999998</v>
      </c>
      <c r="V139" s="49">
        <v>305</v>
      </c>
      <c r="W139" s="392"/>
      <c r="X139" s="49">
        <v>0</v>
      </c>
      <c r="Y139" s="49">
        <v>0</v>
      </c>
      <c r="Z139" s="49">
        <v>352.8</v>
      </c>
      <c r="AA139" s="49">
        <v>467</v>
      </c>
      <c r="AB139" s="392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2"/>
      <c r="AH139" s="49">
        <v>0</v>
      </c>
      <c r="AI139" s="49">
        <v>0</v>
      </c>
      <c r="AJ139" s="49">
        <v>447.45000000000005</v>
      </c>
      <c r="AK139" s="49">
        <v>553.4</v>
      </c>
      <c r="AL139" s="392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2"/>
      <c r="AR139" s="49">
        <v>0</v>
      </c>
      <c r="AS139" s="49">
        <v>0</v>
      </c>
      <c r="AT139" s="49">
        <v>104.625</v>
      </c>
      <c r="AU139" s="49">
        <v>145.19999999999999</v>
      </c>
      <c r="AV139" s="392"/>
      <c r="AW139" s="49">
        <v>0</v>
      </c>
      <c r="AX139" s="49">
        <v>0</v>
      </c>
      <c r="AY139" s="49">
        <v>559.875</v>
      </c>
      <c r="AZ139" s="49">
        <v>299.39999999999998</v>
      </c>
      <c r="BA139" s="392"/>
      <c r="BB139" s="49">
        <v>0</v>
      </c>
      <c r="BC139" s="49">
        <v>0</v>
      </c>
      <c r="BD139" s="49">
        <v>252.375</v>
      </c>
      <c r="BE139" s="49">
        <v>227</v>
      </c>
      <c r="BF139" s="392"/>
      <c r="BG139" s="49">
        <v>0</v>
      </c>
      <c r="BH139" s="49">
        <v>0</v>
      </c>
      <c r="BI139" s="49">
        <v>373.04999999999995</v>
      </c>
      <c r="BJ139" s="49">
        <v>270.5</v>
      </c>
      <c r="BK139" s="392"/>
      <c r="BL139" s="49">
        <v>0</v>
      </c>
      <c r="BM139" s="49">
        <v>0</v>
      </c>
      <c r="BN139" s="49">
        <v>24.375</v>
      </c>
      <c r="BO139" s="49">
        <v>298.5</v>
      </c>
      <c r="BP139" s="392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563">
        <v>536.6</v>
      </c>
      <c r="BZ139" s="392"/>
      <c r="CA139" s="49">
        <v>0</v>
      </c>
      <c r="CB139" s="49">
        <v>0</v>
      </c>
      <c r="CC139" s="49">
        <v>209.92499999999998</v>
      </c>
      <c r="CD139" s="563">
        <v>472.5</v>
      </c>
      <c r="CE139" s="336"/>
      <c r="CF139" s="49">
        <v>0</v>
      </c>
      <c r="CG139" s="49">
        <v>0</v>
      </c>
      <c r="CH139" s="49">
        <v>0</v>
      </c>
      <c r="CI139" s="49">
        <v>65.300000000000011</v>
      </c>
      <c r="CJ139" s="336"/>
      <c r="CK139" s="49">
        <v>0</v>
      </c>
      <c r="CL139" s="49">
        <v>0</v>
      </c>
      <c r="CM139" s="49">
        <v>0</v>
      </c>
      <c r="CN139" s="49">
        <v>138.30000000000001</v>
      </c>
      <c r="CO139" s="392"/>
      <c r="CP139" s="49">
        <v>0</v>
      </c>
      <c r="CQ139" s="49">
        <v>0</v>
      </c>
      <c r="CR139" s="49">
        <v>0</v>
      </c>
      <c r="CS139" s="49">
        <v>346</v>
      </c>
      <c r="CT139" s="336"/>
      <c r="CU139" s="49">
        <v>0</v>
      </c>
      <c r="CV139" s="49">
        <v>0</v>
      </c>
      <c r="CW139" s="49">
        <v>0</v>
      </c>
      <c r="CX139" s="49">
        <v>685.35</v>
      </c>
      <c r="CY139" s="336"/>
      <c r="CZ139" s="49">
        <v>0</v>
      </c>
      <c r="DA139" s="49">
        <v>0</v>
      </c>
      <c r="DB139" s="49">
        <v>0</v>
      </c>
      <c r="DC139" s="49">
        <v>159.5</v>
      </c>
      <c r="DD139" s="336"/>
      <c r="DE139" s="49">
        <v>0</v>
      </c>
      <c r="DF139" s="49">
        <v>0</v>
      </c>
      <c r="DG139" s="49">
        <v>0</v>
      </c>
      <c r="DH139" s="49">
        <v>2926.8</v>
      </c>
      <c r="DI139" s="336"/>
      <c r="DJ139" s="327">
        <v>0</v>
      </c>
      <c r="DK139" s="327">
        <v>0</v>
      </c>
      <c r="DL139" s="327">
        <v>0</v>
      </c>
      <c r="DM139" s="49">
        <v>333.20000000000005</v>
      </c>
      <c r="DN139" s="336"/>
      <c r="DO139" s="49">
        <v>0</v>
      </c>
      <c r="DP139" s="49">
        <v>0</v>
      </c>
      <c r="DQ139" s="49">
        <v>0</v>
      </c>
      <c r="DR139" s="49">
        <v>435.99999999999994</v>
      </c>
      <c r="DS139" s="336"/>
      <c r="DT139" s="49">
        <v>0</v>
      </c>
      <c r="DU139" s="49">
        <v>0</v>
      </c>
      <c r="DV139" s="49">
        <v>0</v>
      </c>
      <c r="DW139" s="49">
        <v>4506.2999999999993</v>
      </c>
      <c r="DX139" s="336"/>
      <c r="DY139" s="347">
        <v>0</v>
      </c>
      <c r="DZ139" s="347">
        <v>0</v>
      </c>
      <c r="EA139" s="347">
        <v>0</v>
      </c>
      <c r="EB139" s="49">
        <v>105</v>
      </c>
      <c r="EC139" s="336"/>
      <c r="ED139" s="347">
        <v>0</v>
      </c>
      <c r="EE139" s="347">
        <v>0</v>
      </c>
      <c r="EF139" s="347">
        <v>0</v>
      </c>
      <c r="EG139" s="49">
        <v>515.1</v>
      </c>
      <c r="EH139" s="336"/>
      <c r="EI139" s="347">
        <v>0</v>
      </c>
      <c r="EJ139" s="49">
        <v>0</v>
      </c>
      <c r="EK139" s="347">
        <v>0</v>
      </c>
      <c r="EL139" s="49">
        <v>547.6</v>
      </c>
      <c r="EM139" s="336"/>
      <c r="EN139" s="49">
        <v>0</v>
      </c>
      <c r="EO139" s="347">
        <v>0</v>
      </c>
      <c r="EP139" s="347">
        <v>0</v>
      </c>
      <c r="EQ139" s="49">
        <v>461.3</v>
      </c>
      <c r="ER139" s="336"/>
      <c r="ES139" s="347">
        <v>0</v>
      </c>
      <c r="ET139" s="347">
        <v>0</v>
      </c>
      <c r="EU139" s="347">
        <v>0</v>
      </c>
      <c r="EV139" s="49">
        <v>2432.8000000000002</v>
      </c>
      <c r="EW139" s="336"/>
      <c r="EX139" s="347">
        <v>0</v>
      </c>
      <c r="EY139" s="347">
        <v>0</v>
      </c>
      <c r="EZ139" s="347">
        <v>0</v>
      </c>
      <c r="FA139" s="49">
        <v>137.4</v>
      </c>
      <c r="FB139" s="336"/>
      <c r="FC139" s="49">
        <v>0</v>
      </c>
      <c r="FD139" s="347">
        <v>0</v>
      </c>
      <c r="FE139" s="347">
        <v>0</v>
      </c>
      <c r="FF139" s="49">
        <v>388.7</v>
      </c>
      <c r="FG139" s="336"/>
      <c r="FH139" s="49">
        <v>0</v>
      </c>
      <c r="FI139" s="347">
        <v>0</v>
      </c>
      <c r="FJ139" s="347">
        <v>0</v>
      </c>
      <c r="FK139" s="49">
        <v>206.39999999999998</v>
      </c>
      <c r="FL139" s="336"/>
      <c r="FM139" s="347">
        <v>0</v>
      </c>
      <c r="FN139" s="347">
        <v>0</v>
      </c>
      <c r="FO139" s="347">
        <v>0</v>
      </c>
      <c r="FP139" s="49">
        <v>531.29999999999995</v>
      </c>
      <c r="FQ139" s="336"/>
      <c r="FR139" s="49">
        <v>0</v>
      </c>
      <c r="FS139" s="49">
        <v>0</v>
      </c>
      <c r="FT139" s="347">
        <v>0</v>
      </c>
      <c r="FU139" s="49">
        <v>210.89999999999998</v>
      </c>
      <c r="FV139" s="336"/>
      <c r="FW139" s="347">
        <v>0</v>
      </c>
      <c r="FX139" s="347">
        <v>0</v>
      </c>
      <c r="FY139" s="347">
        <v>0</v>
      </c>
      <c r="FZ139" s="49">
        <v>1067.5999999999999</v>
      </c>
      <c r="GA139" s="336"/>
      <c r="GB139" s="347">
        <v>0</v>
      </c>
      <c r="GC139" s="347">
        <v>0</v>
      </c>
      <c r="GD139" s="347">
        <v>0</v>
      </c>
      <c r="GE139" s="49">
        <v>287</v>
      </c>
      <c r="GF139" s="336"/>
      <c r="GG139" s="49">
        <v>0</v>
      </c>
      <c r="GH139" s="49">
        <v>0</v>
      </c>
      <c r="GI139" s="49">
        <v>0</v>
      </c>
      <c r="GJ139" s="49">
        <v>1016.6999999999998</v>
      </c>
    </row>
    <row r="140" spans="1:192" ht="18">
      <c r="A140" s="39" t="s">
        <v>658</v>
      </c>
      <c r="B140" s="45">
        <f t="shared" si="4"/>
        <v>58227.962499999994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2"/>
      <c r="I140" s="49">
        <v>0</v>
      </c>
      <c r="J140" s="49">
        <v>0</v>
      </c>
      <c r="K140" s="49">
        <v>33.75</v>
      </c>
      <c r="L140" s="49">
        <v>168</v>
      </c>
      <c r="M140" s="392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2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2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2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2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2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2"/>
      <c r="AR140" s="49">
        <v>75.374999999999773</v>
      </c>
      <c r="AS140" s="49">
        <v>65.7</v>
      </c>
      <c r="AT140" s="49">
        <v>2.25</v>
      </c>
      <c r="AU140" s="49">
        <v>185.5</v>
      </c>
      <c r="AV140" s="392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2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2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2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2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563">
        <v>291.70000000000005</v>
      </c>
      <c r="BZ140" s="392"/>
      <c r="CA140" s="49">
        <v>56.849999999999909</v>
      </c>
      <c r="CB140" s="49">
        <v>178.20000000000027</v>
      </c>
      <c r="CC140" s="49">
        <v>256.42500000000001</v>
      </c>
      <c r="CD140" s="563">
        <v>567.1</v>
      </c>
      <c r="CE140" s="336"/>
      <c r="CF140" s="49">
        <v>106.60000000000014</v>
      </c>
      <c r="CG140" s="49">
        <v>173.49999999999955</v>
      </c>
      <c r="CH140" s="49">
        <v>208.42500000000041</v>
      </c>
      <c r="CI140" s="49">
        <v>156.70000000000002</v>
      </c>
      <c r="CJ140" s="336"/>
      <c r="CK140" s="49">
        <v>120.00000000000023</v>
      </c>
      <c r="CL140" s="49">
        <v>98.849999999999454</v>
      </c>
      <c r="CM140" s="49">
        <v>266.40000000000003</v>
      </c>
      <c r="CN140" s="49">
        <v>135.5</v>
      </c>
      <c r="CO140" s="392"/>
      <c r="CP140" s="49">
        <v>157.2000000000005</v>
      </c>
      <c r="CQ140" s="49">
        <v>171.64999999999873</v>
      </c>
      <c r="CR140" s="49">
        <v>217.05000000000109</v>
      </c>
      <c r="CS140" s="49">
        <v>571</v>
      </c>
      <c r="CT140" s="336"/>
      <c r="CU140" s="49">
        <v>91.249999999999545</v>
      </c>
      <c r="CV140" s="49">
        <v>367.72500000000036</v>
      </c>
      <c r="CW140" s="49">
        <v>552.60000000000082</v>
      </c>
      <c r="CX140" s="49">
        <v>576.4</v>
      </c>
      <c r="CY140" s="336"/>
      <c r="CZ140" s="49">
        <v>51.999999999999091</v>
      </c>
      <c r="DA140" s="49">
        <v>18</v>
      </c>
      <c r="DB140" s="49">
        <v>38.700000000000003</v>
      </c>
      <c r="DC140" s="49">
        <v>31.200000000000003</v>
      </c>
      <c r="DD140" s="336"/>
      <c r="DE140" s="49">
        <v>690.400000000001</v>
      </c>
      <c r="DF140" s="49">
        <v>1412.1999999999994</v>
      </c>
      <c r="DG140" s="49">
        <v>1333.2749999999992</v>
      </c>
      <c r="DH140" s="49">
        <v>2893.5499999999997</v>
      </c>
      <c r="DI140" s="336"/>
      <c r="DJ140" s="327">
        <v>79.125000000000909</v>
      </c>
      <c r="DK140" s="327">
        <v>399.90000000000055</v>
      </c>
      <c r="DL140" s="327">
        <v>556.27500000000191</v>
      </c>
      <c r="DM140" s="49">
        <v>633.70000000000005</v>
      </c>
      <c r="DN140" s="336"/>
      <c r="DO140" s="49">
        <v>77.550000000000637</v>
      </c>
      <c r="DP140" s="49">
        <v>276.89999999999964</v>
      </c>
      <c r="DQ140" s="49">
        <v>558.07499999999891</v>
      </c>
      <c r="DR140" s="49">
        <v>614.70000000000005</v>
      </c>
      <c r="DS140" s="336"/>
      <c r="DT140" s="49">
        <v>1007.0250000000156</v>
      </c>
      <c r="DU140" s="49">
        <v>2420.6999999999825</v>
      </c>
      <c r="DV140" s="49">
        <v>3125.887500000003</v>
      </c>
      <c r="DW140" s="49">
        <v>3898.2000000000003</v>
      </c>
      <c r="DX140" s="336"/>
      <c r="DY140" s="347">
        <v>59.224999999998545</v>
      </c>
      <c r="DZ140" s="347">
        <v>247.24999999999818</v>
      </c>
      <c r="EA140" s="347">
        <v>180.00000000000273</v>
      </c>
      <c r="EB140" s="49">
        <v>200.4</v>
      </c>
      <c r="EC140" s="336"/>
      <c r="ED140" s="347">
        <v>27.524999999999636</v>
      </c>
      <c r="EE140" s="347">
        <v>197.39999999999782</v>
      </c>
      <c r="EF140" s="347">
        <v>221.25</v>
      </c>
      <c r="EG140" s="49">
        <v>534.6</v>
      </c>
      <c r="EH140" s="336"/>
      <c r="EI140" s="347">
        <v>23.025000000000546</v>
      </c>
      <c r="EJ140" s="49">
        <v>0</v>
      </c>
      <c r="EK140" s="347">
        <v>196.04999999999836</v>
      </c>
      <c r="EL140" s="49">
        <v>381.5</v>
      </c>
      <c r="EM140" s="336"/>
      <c r="EN140" s="49">
        <v>0</v>
      </c>
      <c r="EO140" s="347">
        <v>175.5</v>
      </c>
      <c r="EP140" s="347">
        <v>208.125</v>
      </c>
      <c r="EQ140" s="49">
        <v>85.6</v>
      </c>
      <c r="ER140" s="336"/>
      <c r="ES140" s="347">
        <v>799.27500000001328</v>
      </c>
      <c r="ET140" s="347">
        <v>2181.4749999999995</v>
      </c>
      <c r="EU140" s="347">
        <v>2825.7749999999924</v>
      </c>
      <c r="EV140" s="49">
        <v>2681.2000000000003</v>
      </c>
      <c r="EW140" s="336"/>
      <c r="EX140" s="347">
        <v>35.000000000000909</v>
      </c>
      <c r="EY140" s="347">
        <v>126.84999999999854</v>
      </c>
      <c r="EZ140" s="347">
        <v>62.624999999997272</v>
      </c>
      <c r="FA140" s="49">
        <v>180.5</v>
      </c>
      <c r="FB140" s="336"/>
      <c r="FC140" s="49">
        <v>0</v>
      </c>
      <c r="FD140" s="347">
        <v>180.49999999999818</v>
      </c>
      <c r="FE140" s="347">
        <v>81.150000000000006</v>
      </c>
      <c r="FF140" s="49">
        <v>401</v>
      </c>
      <c r="FG140" s="336"/>
      <c r="FH140" s="49">
        <v>0</v>
      </c>
      <c r="FI140" s="347">
        <v>198.59999999999854</v>
      </c>
      <c r="FJ140" s="347">
        <v>235.08749999999782</v>
      </c>
      <c r="FK140" s="49">
        <v>500</v>
      </c>
      <c r="FL140" s="336"/>
      <c r="FM140" s="347">
        <v>147.27500000000055</v>
      </c>
      <c r="FN140" s="347">
        <v>231.54999999999563</v>
      </c>
      <c r="FO140" s="347">
        <v>520.72499999999991</v>
      </c>
      <c r="FP140" s="49">
        <v>386.5</v>
      </c>
      <c r="FQ140" s="336"/>
      <c r="FR140" s="49">
        <v>0</v>
      </c>
      <c r="FS140" s="49">
        <v>0</v>
      </c>
      <c r="FT140" s="347">
        <v>200.17499999999836</v>
      </c>
      <c r="FU140" s="49">
        <v>178.8</v>
      </c>
      <c r="FV140" s="336"/>
      <c r="FW140" s="347">
        <v>190.45000000000255</v>
      </c>
      <c r="FX140" s="347">
        <v>646.69999999998981</v>
      </c>
      <c r="FY140" s="347">
        <v>778.27500000000703</v>
      </c>
      <c r="FZ140" s="49">
        <v>833.85</v>
      </c>
      <c r="GA140" s="336"/>
      <c r="GB140" s="347">
        <v>44.250000000000909</v>
      </c>
      <c r="GC140" s="347">
        <v>210.74999999999818</v>
      </c>
      <c r="GD140" s="347">
        <v>253.5</v>
      </c>
      <c r="GE140" s="49">
        <v>218</v>
      </c>
      <c r="GF140" s="336"/>
      <c r="GG140" s="49">
        <v>278.39999999999964</v>
      </c>
      <c r="GH140" s="49">
        <v>0</v>
      </c>
      <c r="GI140" s="49">
        <v>0</v>
      </c>
      <c r="GJ140" s="49">
        <v>554.5</v>
      </c>
    </row>
    <row r="141" spans="1:192" ht="18">
      <c r="A141" s="81" t="s">
        <v>1655</v>
      </c>
      <c r="B141" s="45">
        <f t="shared" si="4"/>
        <v>63764.55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2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2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2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2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2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2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2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2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2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2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2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2"/>
      <c r="BL141" s="49">
        <v>48.762499999999818</v>
      </c>
      <c r="BM141" s="49">
        <v>105.5</v>
      </c>
      <c r="BN141" s="49">
        <v>205.5</v>
      </c>
      <c r="BO141" s="49">
        <v>424.7</v>
      </c>
      <c r="BP141" s="392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563">
        <v>655.5</v>
      </c>
      <c r="BZ141" s="392"/>
      <c r="CA141" s="49">
        <v>32.500000000000227</v>
      </c>
      <c r="CB141" s="49">
        <v>272.050000000002</v>
      </c>
      <c r="CC141" s="49">
        <v>152.92500000000001</v>
      </c>
      <c r="CD141" s="563">
        <v>611.20000000000005</v>
      </c>
      <c r="CE141" s="336"/>
      <c r="CF141" s="49">
        <v>106.22499999999991</v>
      </c>
      <c r="CG141" s="49">
        <v>106.49999999999909</v>
      </c>
      <c r="CH141" s="49">
        <v>308.17500000000109</v>
      </c>
      <c r="CI141" s="49">
        <v>124.5</v>
      </c>
      <c r="CJ141" s="336"/>
      <c r="CK141" s="49">
        <v>95.349999999999909</v>
      </c>
      <c r="CL141" s="49">
        <v>118.87500000000045</v>
      </c>
      <c r="CM141" s="49">
        <v>171.75000000000003</v>
      </c>
      <c r="CN141" s="49">
        <v>141</v>
      </c>
      <c r="CO141" s="392"/>
      <c r="CP141" s="49">
        <v>107.70000000000005</v>
      </c>
      <c r="CQ141" s="49">
        <v>217.19999999999982</v>
      </c>
      <c r="CR141" s="49">
        <v>271.57500000000027</v>
      </c>
      <c r="CS141" s="49">
        <v>435.3</v>
      </c>
      <c r="CT141" s="336"/>
      <c r="CU141" s="49">
        <v>97.199999999999363</v>
      </c>
      <c r="CV141" s="49">
        <v>205.79999999999836</v>
      </c>
      <c r="CW141" s="49">
        <v>568.57499999999891</v>
      </c>
      <c r="CX141" s="49">
        <v>591.5</v>
      </c>
      <c r="CY141" s="336"/>
      <c r="CZ141" s="49">
        <v>81.300000000001091</v>
      </c>
      <c r="DA141" s="49">
        <v>94.200000000000728</v>
      </c>
      <c r="DB141" s="49">
        <v>166.5</v>
      </c>
      <c r="DC141" s="49">
        <v>82.5</v>
      </c>
      <c r="DD141" s="336"/>
      <c r="DE141" s="49">
        <v>948.24999999999955</v>
      </c>
      <c r="DF141" s="49">
        <v>1201.5999999999999</v>
      </c>
      <c r="DG141" s="49">
        <v>1932.1500000000005</v>
      </c>
      <c r="DH141" s="49">
        <v>3740.7</v>
      </c>
      <c r="DI141" s="336"/>
      <c r="DJ141" s="327">
        <v>95.975000000000364</v>
      </c>
      <c r="DK141" s="327">
        <v>387.30000000000018</v>
      </c>
      <c r="DL141" s="327">
        <v>398.40000000000191</v>
      </c>
      <c r="DM141" s="49">
        <v>979.29999999999984</v>
      </c>
      <c r="DN141" s="336"/>
      <c r="DO141" s="49">
        <v>135.07500000000073</v>
      </c>
      <c r="DP141" s="49">
        <v>293.64999999999873</v>
      </c>
      <c r="DQ141" s="49">
        <v>401.55000000000382</v>
      </c>
      <c r="DR141" s="49">
        <v>530.4</v>
      </c>
      <c r="DS141" s="336"/>
      <c r="DT141" s="49">
        <v>839.52500000000009</v>
      </c>
      <c r="DU141" s="49">
        <v>2301.9249999999884</v>
      </c>
      <c r="DV141" s="49">
        <v>3102.1874999999918</v>
      </c>
      <c r="DW141" s="49">
        <v>4753.6500000000015</v>
      </c>
      <c r="DX141" s="336"/>
      <c r="DY141" s="347">
        <v>43.224999999999454</v>
      </c>
      <c r="DZ141" s="347">
        <v>125.25000000000364</v>
      </c>
      <c r="EA141" s="347">
        <v>194.84999999999673</v>
      </c>
      <c r="EB141" s="49">
        <v>163.30000000000001</v>
      </c>
      <c r="EC141" s="336"/>
      <c r="ED141" s="347">
        <v>7.625000000001819</v>
      </c>
      <c r="EE141" s="347">
        <v>156.20000000000437</v>
      </c>
      <c r="EF141" s="347">
        <v>217.64999999999782</v>
      </c>
      <c r="EG141" s="49">
        <v>318.70000000000005</v>
      </c>
      <c r="EH141" s="336"/>
      <c r="EI141" s="347">
        <v>44.200000000000728</v>
      </c>
      <c r="EJ141" s="49">
        <v>0</v>
      </c>
      <c r="EK141" s="347">
        <v>230.39999999999782</v>
      </c>
      <c r="EL141" s="49">
        <v>644.4</v>
      </c>
      <c r="EM141" s="336"/>
      <c r="EN141" s="49">
        <v>0</v>
      </c>
      <c r="EO141" s="347">
        <v>123.80000000000473</v>
      </c>
      <c r="EP141" s="347">
        <v>252.07499999999891</v>
      </c>
      <c r="EQ141" s="49">
        <v>321.90000000000003</v>
      </c>
      <c r="ER141" s="336"/>
      <c r="ES141" s="347">
        <v>802.32500000000255</v>
      </c>
      <c r="ET141" s="347">
        <v>1948.25</v>
      </c>
      <c r="EU141" s="347">
        <v>2216.9250000000147</v>
      </c>
      <c r="EV141" s="49">
        <v>3110.1000000000004</v>
      </c>
      <c r="EW141" s="336"/>
      <c r="EX141" s="347">
        <v>46.025000000002365</v>
      </c>
      <c r="EY141" s="347">
        <v>83.850000000004002</v>
      </c>
      <c r="EZ141" s="347">
        <v>105.29999999999836</v>
      </c>
      <c r="FA141" s="49">
        <v>97.5</v>
      </c>
      <c r="FB141" s="336"/>
      <c r="FC141" s="49">
        <v>0</v>
      </c>
      <c r="FD141" s="347">
        <v>125.00000000000182</v>
      </c>
      <c r="FE141" s="347">
        <v>168</v>
      </c>
      <c r="FF141" s="49">
        <v>362.4</v>
      </c>
      <c r="FG141" s="336"/>
      <c r="FH141" s="49">
        <v>0</v>
      </c>
      <c r="FI141" s="347">
        <v>223.44999999999891</v>
      </c>
      <c r="FJ141" s="347">
        <v>121.57499999999891</v>
      </c>
      <c r="FK141" s="49">
        <v>387.3</v>
      </c>
      <c r="FL141" s="336"/>
      <c r="FM141" s="347">
        <v>109.87500000000091</v>
      </c>
      <c r="FN141" s="347">
        <v>138.40000000000327</v>
      </c>
      <c r="FO141" s="347">
        <v>390.59999999999997</v>
      </c>
      <c r="FP141" s="49">
        <v>641.70000000000005</v>
      </c>
      <c r="FQ141" s="336"/>
      <c r="FR141" s="49">
        <v>0</v>
      </c>
      <c r="FS141" s="49">
        <v>0</v>
      </c>
      <c r="FT141" s="347">
        <v>488.85000000000491</v>
      </c>
      <c r="FU141" s="49">
        <v>143.70000000000002</v>
      </c>
      <c r="FV141" s="336"/>
      <c r="FW141" s="347">
        <v>287.19999999999891</v>
      </c>
      <c r="FX141" s="347">
        <v>399.15000000000691</v>
      </c>
      <c r="FY141" s="347">
        <v>821.4374999999792</v>
      </c>
      <c r="FZ141" s="49">
        <v>1283</v>
      </c>
      <c r="GA141" s="336"/>
      <c r="GB141" s="347">
        <v>59.375</v>
      </c>
      <c r="GC141" s="347">
        <v>175.24999999999818</v>
      </c>
      <c r="GD141" s="347">
        <v>302.625</v>
      </c>
      <c r="GE141" s="49">
        <v>348</v>
      </c>
      <c r="GF141" s="336"/>
      <c r="GG141" s="49">
        <v>370.87499999999818</v>
      </c>
      <c r="GH141" s="49">
        <v>0</v>
      </c>
      <c r="GI141" s="49">
        <v>0</v>
      </c>
      <c r="GJ141" s="49">
        <v>1288.3000000000002</v>
      </c>
    </row>
    <row r="142" spans="1:192" ht="18">
      <c r="A142" s="81"/>
      <c r="B142" s="45"/>
      <c r="C142" s="41"/>
      <c r="D142" s="49"/>
      <c r="E142" s="49">
        <v>0</v>
      </c>
      <c r="F142" s="49">
        <v>0</v>
      </c>
      <c r="G142" s="49"/>
      <c r="H142" s="392"/>
      <c r="I142" s="49"/>
      <c r="J142" s="49"/>
      <c r="K142" s="49"/>
      <c r="L142" s="49"/>
      <c r="M142" s="392"/>
      <c r="N142" s="49"/>
      <c r="O142" s="49"/>
      <c r="P142" s="49"/>
      <c r="Q142" s="49"/>
      <c r="R142" s="392"/>
      <c r="S142" s="327"/>
      <c r="T142" s="327"/>
      <c r="U142" s="327"/>
      <c r="V142" s="49"/>
      <c r="W142" s="392"/>
      <c r="X142" s="49"/>
      <c r="Y142" s="49"/>
      <c r="Z142" s="49"/>
      <c r="AA142" s="49"/>
      <c r="AB142" s="392"/>
      <c r="AC142" s="49"/>
      <c r="AD142" s="49"/>
      <c r="AE142" s="49"/>
      <c r="AF142" s="49"/>
      <c r="AG142" s="392"/>
      <c r="AH142" s="49"/>
      <c r="AI142" s="49"/>
      <c r="AJ142" s="49"/>
      <c r="AK142" s="49"/>
      <c r="AL142" s="392"/>
      <c r="AM142" s="49"/>
      <c r="AN142" s="49"/>
      <c r="AO142" s="49"/>
      <c r="AP142" s="49"/>
      <c r="AQ142" s="392"/>
      <c r="AR142" s="49"/>
      <c r="AS142" s="49"/>
      <c r="AT142" s="49"/>
      <c r="AU142" s="49"/>
      <c r="AV142" s="392"/>
      <c r="AW142" s="49"/>
      <c r="AX142" s="49"/>
      <c r="AY142" s="49"/>
      <c r="AZ142" s="49"/>
      <c r="BA142" s="392"/>
      <c r="BB142" s="49"/>
      <c r="BC142" s="49"/>
      <c r="BD142" s="49"/>
      <c r="BE142" s="49"/>
      <c r="BF142" s="392"/>
      <c r="BG142" s="49"/>
      <c r="BH142" s="49"/>
      <c r="BI142" s="49"/>
      <c r="BJ142" s="49"/>
      <c r="BK142" s="392"/>
      <c r="BL142" s="49"/>
      <c r="BM142" s="49"/>
      <c r="BN142" s="49"/>
      <c r="BO142" s="49"/>
      <c r="BP142" s="392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2"/>
      <c r="CA142" s="49"/>
      <c r="CB142" s="49"/>
      <c r="CC142" s="49"/>
      <c r="CD142" s="49"/>
      <c r="CE142" s="336"/>
      <c r="CF142" s="49"/>
      <c r="CG142" s="49"/>
      <c r="CH142" s="49"/>
      <c r="CI142" s="49"/>
      <c r="CJ142" s="336"/>
      <c r="CK142" s="49"/>
      <c r="CL142" s="49"/>
      <c r="CM142" s="49"/>
      <c r="CN142" s="49"/>
      <c r="CO142" s="392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36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W142" s="49"/>
      <c r="DX142" s="336"/>
      <c r="DY142" s="347"/>
      <c r="DZ142" s="347"/>
      <c r="EA142" s="347"/>
      <c r="EB142" s="49"/>
      <c r="EC142" s="336"/>
      <c r="ED142" s="347"/>
      <c r="EE142" s="347"/>
      <c r="EF142" s="347"/>
      <c r="EG142" s="49"/>
      <c r="EH142" s="336"/>
      <c r="EI142" s="347"/>
      <c r="EJ142" s="49"/>
      <c r="EK142" s="347"/>
      <c r="EL142" s="49"/>
      <c r="EM142" s="336"/>
      <c r="EN142" s="49"/>
      <c r="EO142" s="347"/>
      <c r="EP142" s="347"/>
      <c r="EQ142" s="49"/>
      <c r="ER142" s="336"/>
      <c r="ES142" s="347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49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347"/>
      <c r="FN142" s="347"/>
      <c r="FO142" s="347"/>
      <c r="FP142" s="49"/>
      <c r="FQ142" s="336"/>
      <c r="FR142" s="49"/>
      <c r="FS142" s="49"/>
      <c r="FT142" s="347"/>
      <c r="FU142" s="49"/>
      <c r="FV142" s="336"/>
      <c r="FW142" s="347"/>
      <c r="FX142" s="347"/>
      <c r="FY142" s="347"/>
      <c r="FZ142" s="49"/>
      <c r="GA142" s="336"/>
      <c r="GB142" s="347"/>
      <c r="GC142" s="347"/>
      <c r="GD142" s="347"/>
      <c r="GE142" s="49"/>
      <c r="GF142" s="336"/>
      <c r="GG142" s="49"/>
      <c r="GH142" s="49"/>
      <c r="GI142" s="49"/>
      <c r="GJ142" s="49"/>
    </row>
    <row r="143" spans="1:192" s="21" customFormat="1" ht="18" customHeight="1">
      <c r="A143" s="81" t="s">
        <v>2206</v>
      </c>
      <c r="B143" s="45">
        <f>SUM(D143:ZZ143)</f>
        <v>30098.825000000008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2"/>
      <c r="I143" s="49">
        <v>0</v>
      </c>
      <c r="J143" s="49">
        <v>93.9</v>
      </c>
      <c r="K143" s="49">
        <v>33.75</v>
      </c>
      <c r="L143" s="49">
        <v>0</v>
      </c>
      <c r="M143" s="392"/>
      <c r="N143" s="49">
        <v>0</v>
      </c>
      <c r="O143" s="49">
        <v>375.85</v>
      </c>
      <c r="P143" s="49">
        <v>467.70000000000005</v>
      </c>
      <c r="Q143" s="49">
        <v>0</v>
      </c>
      <c r="R143" s="392"/>
      <c r="S143" s="327">
        <v>0</v>
      </c>
      <c r="T143" s="327">
        <v>141.20000000000005</v>
      </c>
      <c r="U143" s="327">
        <v>210.375</v>
      </c>
      <c r="V143" s="327">
        <v>0</v>
      </c>
      <c r="W143" s="392"/>
      <c r="X143" s="49">
        <v>0</v>
      </c>
      <c r="Y143" s="49">
        <v>48.700000000000045</v>
      </c>
      <c r="Z143" s="49">
        <v>226.27500000000003</v>
      </c>
      <c r="AA143" s="49">
        <v>0</v>
      </c>
      <c r="AB143" s="392"/>
      <c r="AC143" s="49">
        <v>0</v>
      </c>
      <c r="AD143" s="49">
        <v>260.30000000000064</v>
      </c>
      <c r="AE143" s="49">
        <v>356.4</v>
      </c>
      <c r="AF143" s="49">
        <v>0</v>
      </c>
      <c r="AG143" s="392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2"/>
      <c r="AM143" s="49">
        <v>0</v>
      </c>
      <c r="AN143" s="49">
        <v>244.10000000000036</v>
      </c>
      <c r="AO143" s="49">
        <v>333</v>
      </c>
      <c r="AP143" s="49">
        <v>0</v>
      </c>
      <c r="AQ143" s="392"/>
      <c r="AR143" s="49">
        <v>0</v>
      </c>
      <c r="AS143" s="49">
        <v>160.75</v>
      </c>
      <c r="AT143" s="49">
        <v>271.04999999999995</v>
      </c>
      <c r="AU143" s="49">
        <v>0</v>
      </c>
      <c r="AV143" s="392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2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2"/>
      <c r="BG143" s="49">
        <v>0</v>
      </c>
      <c r="BH143" s="49">
        <v>182.09999999999997</v>
      </c>
      <c r="BI143" s="49">
        <v>410.625</v>
      </c>
      <c r="BJ143" s="49">
        <v>0</v>
      </c>
      <c r="BK143" s="392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2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2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49">
        <v>0</v>
      </c>
      <c r="CG143" s="49">
        <v>0</v>
      </c>
      <c r="CH143" s="49">
        <v>234.52499999999986</v>
      </c>
      <c r="CI143" s="49">
        <v>549.75</v>
      </c>
      <c r="CJ143" s="336"/>
      <c r="CK143" s="49">
        <v>0</v>
      </c>
      <c r="CL143" s="49">
        <v>0</v>
      </c>
      <c r="CM143" s="49">
        <v>279.89999999999998</v>
      </c>
      <c r="CN143" s="49">
        <v>194.60000000000002</v>
      </c>
      <c r="CO143" s="392"/>
      <c r="CP143" s="49">
        <v>0</v>
      </c>
      <c r="CQ143" s="49">
        <v>0</v>
      </c>
      <c r="CR143" s="49">
        <v>101.70000000000027</v>
      </c>
      <c r="CS143" s="49">
        <v>651.85</v>
      </c>
      <c r="CT143" s="336"/>
      <c r="CU143" s="49">
        <v>0</v>
      </c>
      <c r="CV143" s="49">
        <v>0</v>
      </c>
      <c r="CW143" s="49">
        <v>188.32500000000027</v>
      </c>
      <c r="CX143" s="49">
        <v>248.5</v>
      </c>
      <c r="CY143" s="336"/>
      <c r="CZ143" s="49">
        <v>0</v>
      </c>
      <c r="DA143" s="49">
        <v>0</v>
      </c>
      <c r="DB143" s="49">
        <v>38.700000000000003</v>
      </c>
      <c r="DC143" s="49">
        <v>173.3</v>
      </c>
      <c r="DD143" s="336"/>
      <c r="DE143" s="49">
        <v>0</v>
      </c>
      <c r="DF143" s="49">
        <v>0</v>
      </c>
      <c r="DG143" s="49">
        <v>769.80000000000007</v>
      </c>
      <c r="DH143" s="49">
        <v>1923.85</v>
      </c>
      <c r="DI143" s="336"/>
      <c r="DJ143" s="327">
        <v>0</v>
      </c>
      <c r="DK143" s="327">
        <v>0</v>
      </c>
      <c r="DL143" s="327">
        <v>348.75000000000136</v>
      </c>
      <c r="DM143" s="49">
        <v>209.20000000000002</v>
      </c>
      <c r="DN143" s="336"/>
      <c r="DO143" s="49">
        <v>0</v>
      </c>
      <c r="DP143" s="49">
        <v>0</v>
      </c>
      <c r="DQ143" s="49">
        <v>341.40000000000055</v>
      </c>
      <c r="DR143" s="49">
        <v>373.1</v>
      </c>
      <c r="DS143" s="336"/>
      <c r="DT143" s="49">
        <v>0</v>
      </c>
      <c r="DU143" s="49">
        <v>0</v>
      </c>
      <c r="DV143" s="49">
        <v>2232.2624999999989</v>
      </c>
      <c r="DW143" s="49">
        <v>3470.4999999999995</v>
      </c>
      <c r="DX143" s="336"/>
      <c r="DY143" s="347">
        <v>0</v>
      </c>
      <c r="DZ143" s="347">
        <v>0</v>
      </c>
      <c r="EA143" s="347">
        <v>311.40000000000055</v>
      </c>
      <c r="EB143" s="49">
        <v>240.95</v>
      </c>
      <c r="EC143" s="336"/>
      <c r="ED143" s="347">
        <v>0</v>
      </c>
      <c r="EE143" s="347">
        <v>0</v>
      </c>
      <c r="EF143" s="347">
        <v>176.77499999999918</v>
      </c>
      <c r="EG143" s="49">
        <v>398.20000000000005</v>
      </c>
      <c r="EH143" s="336"/>
      <c r="EI143" s="347">
        <v>0</v>
      </c>
      <c r="EJ143" s="49">
        <v>0</v>
      </c>
      <c r="EK143" s="347">
        <v>250.79999999999973</v>
      </c>
      <c r="EL143" s="49">
        <v>518.19999999999993</v>
      </c>
      <c r="EM143" s="336"/>
      <c r="EN143" s="49">
        <v>0</v>
      </c>
      <c r="EO143" s="347">
        <v>0</v>
      </c>
      <c r="EP143" s="347">
        <v>107.62499999999864</v>
      </c>
      <c r="EQ143" s="49">
        <v>357</v>
      </c>
      <c r="ER143" s="336"/>
      <c r="ES143" s="347">
        <v>0</v>
      </c>
      <c r="ET143" s="347">
        <v>0</v>
      </c>
      <c r="EU143" s="347">
        <v>1116.375</v>
      </c>
      <c r="EV143" s="49">
        <v>1073.9000000000001</v>
      </c>
      <c r="EW143" s="336"/>
      <c r="EX143" s="347">
        <v>0</v>
      </c>
      <c r="EY143" s="347">
        <v>0</v>
      </c>
      <c r="EZ143" s="347">
        <v>95.624999999998636</v>
      </c>
      <c r="FA143" s="49">
        <v>202.5</v>
      </c>
      <c r="FB143" s="336"/>
      <c r="FC143" s="49">
        <v>0</v>
      </c>
      <c r="FD143" s="347">
        <v>0</v>
      </c>
      <c r="FE143" s="347">
        <v>349.5</v>
      </c>
      <c r="FF143" s="49">
        <v>387.40000000000003</v>
      </c>
      <c r="FG143" s="336"/>
      <c r="FH143" s="49">
        <v>0</v>
      </c>
      <c r="FI143" s="347">
        <v>0</v>
      </c>
      <c r="FJ143" s="347">
        <v>141.1875</v>
      </c>
      <c r="FK143" s="49">
        <v>391.9</v>
      </c>
      <c r="FL143" s="336"/>
      <c r="FM143" s="347">
        <v>0</v>
      </c>
      <c r="FN143" s="347">
        <v>0</v>
      </c>
      <c r="FO143" s="347">
        <v>280.5</v>
      </c>
      <c r="FP143" s="49">
        <v>570.5</v>
      </c>
      <c r="FQ143" s="336"/>
      <c r="FR143" s="49">
        <v>0</v>
      </c>
      <c r="FS143" s="49">
        <v>0</v>
      </c>
      <c r="FT143" s="347">
        <v>207.74999999999454</v>
      </c>
      <c r="FU143" s="49">
        <v>236.9</v>
      </c>
      <c r="FV143" s="336"/>
      <c r="FW143" s="347">
        <v>0</v>
      </c>
      <c r="FX143" s="347">
        <v>0</v>
      </c>
      <c r="FY143" s="347">
        <v>1024.8750000000061</v>
      </c>
      <c r="FZ143" s="49">
        <v>726.5</v>
      </c>
      <c r="GA143" s="336"/>
      <c r="GB143" s="347">
        <v>0</v>
      </c>
      <c r="GC143" s="347">
        <v>0</v>
      </c>
      <c r="GD143" s="347">
        <v>331.125</v>
      </c>
      <c r="GE143" s="49">
        <v>202.5</v>
      </c>
      <c r="GF143" s="336"/>
      <c r="GG143" s="49">
        <v>0</v>
      </c>
      <c r="GH143" s="49">
        <v>0</v>
      </c>
      <c r="GI143" s="49">
        <v>0</v>
      </c>
      <c r="GJ143" s="49">
        <v>791.8</v>
      </c>
    </row>
    <row r="144" spans="1:192" ht="18">
      <c r="A144" s="39" t="s">
        <v>156</v>
      </c>
      <c r="B144" s="45">
        <f t="shared" ref="B144:B180" si="5">SUM(D144:ZZ144)</f>
        <v>10162.012500000052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2"/>
      <c r="I144" s="49">
        <v>0</v>
      </c>
      <c r="J144" s="49">
        <v>0</v>
      </c>
      <c r="K144" s="49">
        <v>0</v>
      </c>
      <c r="L144" s="49">
        <v>0</v>
      </c>
      <c r="M144" s="392"/>
      <c r="N144" s="49">
        <v>173.27499999999992</v>
      </c>
      <c r="O144" s="49">
        <v>0</v>
      </c>
      <c r="P144" s="49">
        <v>0</v>
      </c>
      <c r="Q144" s="49">
        <v>0</v>
      </c>
      <c r="R144" s="392"/>
      <c r="S144" s="327">
        <v>66.624999999999943</v>
      </c>
      <c r="T144" s="327">
        <v>0</v>
      </c>
      <c r="U144" s="327">
        <v>0</v>
      </c>
      <c r="V144" s="327">
        <v>0</v>
      </c>
      <c r="W144" s="392"/>
      <c r="X144" s="49">
        <v>72.250000000000057</v>
      </c>
      <c r="Y144" s="49">
        <v>0</v>
      </c>
      <c r="Z144" s="49">
        <v>0</v>
      </c>
      <c r="AA144" s="49">
        <v>0</v>
      </c>
      <c r="AB144" s="392"/>
      <c r="AC144" s="49">
        <v>154.23749999999995</v>
      </c>
      <c r="AD144" s="49">
        <v>0</v>
      </c>
      <c r="AE144" s="49">
        <v>0</v>
      </c>
      <c r="AF144" s="49">
        <v>0</v>
      </c>
      <c r="AG144" s="392"/>
      <c r="AH144" s="49">
        <v>144.54999999999995</v>
      </c>
      <c r="AI144" s="49">
        <v>0</v>
      </c>
      <c r="AJ144" s="49">
        <v>0</v>
      </c>
      <c r="AK144" s="49">
        <v>0</v>
      </c>
      <c r="AL144" s="392"/>
      <c r="AM144" s="49">
        <v>105.8125</v>
      </c>
      <c r="AN144" s="49">
        <v>0</v>
      </c>
      <c r="AO144" s="49">
        <v>0</v>
      </c>
      <c r="AP144" s="49">
        <v>0</v>
      </c>
      <c r="AQ144" s="392"/>
      <c r="AR144" s="49">
        <v>87.125000000000341</v>
      </c>
      <c r="AS144" s="49">
        <v>0</v>
      </c>
      <c r="AT144" s="49">
        <v>0</v>
      </c>
      <c r="AU144" s="49">
        <v>0</v>
      </c>
      <c r="AV144" s="392"/>
      <c r="AW144" s="49">
        <v>60.025000000000546</v>
      </c>
      <c r="AX144" s="49">
        <v>0</v>
      </c>
      <c r="AY144" s="49">
        <v>0</v>
      </c>
      <c r="AZ144" s="49">
        <v>0</v>
      </c>
      <c r="BA144" s="392"/>
      <c r="BB144" s="49">
        <v>55.500000000000455</v>
      </c>
      <c r="BC144" s="49">
        <v>0</v>
      </c>
      <c r="BD144" s="49">
        <v>0</v>
      </c>
      <c r="BE144" s="49">
        <v>0</v>
      </c>
      <c r="BF144" s="392"/>
      <c r="BG144" s="49">
        <v>64.500000000000455</v>
      </c>
      <c r="BH144" s="49">
        <v>0</v>
      </c>
      <c r="BI144" s="49">
        <v>0</v>
      </c>
      <c r="BJ144" s="49">
        <v>0</v>
      </c>
      <c r="BK144" s="392"/>
      <c r="BL144" s="49">
        <v>59.50000000000049</v>
      </c>
      <c r="BM144" s="49">
        <v>0</v>
      </c>
      <c r="BN144" s="49">
        <v>0</v>
      </c>
      <c r="BO144" s="49">
        <v>0</v>
      </c>
      <c r="BP144" s="392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2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49">
        <v>79.625000000000227</v>
      </c>
      <c r="CG144" s="49">
        <v>70.900000000000091</v>
      </c>
      <c r="CH144" s="49">
        <v>0</v>
      </c>
      <c r="CI144" s="49">
        <v>0</v>
      </c>
      <c r="CJ144" s="336"/>
      <c r="CK144" s="49">
        <v>101.75000000000023</v>
      </c>
      <c r="CL144" s="49">
        <v>124.30000000000018</v>
      </c>
      <c r="CM144" s="49">
        <v>0</v>
      </c>
      <c r="CN144" s="49">
        <v>0</v>
      </c>
      <c r="CO144" s="392"/>
      <c r="CP144" s="49">
        <v>127.65000000000009</v>
      </c>
      <c r="CQ144" s="49">
        <v>111.40000000000055</v>
      </c>
      <c r="CR144" s="49">
        <v>0</v>
      </c>
      <c r="CS144" s="49">
        <v>0</v>
      </c>
      <c r="CT144" s="336"/>
      <c r="CU144" s="49">
        <v>38.424999999999727</v>
      </c>
      <c r="CV144" s="49">
        <v>233.55000000000064</v>
      </c>
      <c r="CW144" s="49">
        <v>0</v>
      </c>
      <c r="CX144" s="49">
        <v>0</v>
      </c>
      <c r="CY144" s="336"/>
      <c r="CZ144" s="49">
        <v>96.950000000000728</v>
      </c>
      <c r="DA144" s="49">
        <v>122.35000000000082</v>
      </c>
      <c r="DB144" s="49">
        <v>0</v>
      </c>
      <c r="DC144" s="49">
        <v>0</v>
      </c>
      <c r="DD144" s="336"/>
      <c r="DE144" s="49">
        <v>407.525000000001</v>
      </c>
      <c r="DF144" s="49">
        <v>1205.6000000000006</v>
      </c>
      <c r="DG144" s="49">
        <v>0</v>
      </c>
      <c r="DH144" s="49">
        <v>0</v>
      </c>
      <c r="DI144" s="336"/>
      <c r="DJ144" s="327">
        <v>50.675000000000637</v>
      </c>
      <c r="DK144" s="327">
        <v>292.92499999999927</v>
      </c>
      <c r="DL144" s="327">
        <v>0</v>
      </c>
      <c r="DM144" s="327">
        <v>0</v>
      </c>
      <c r="DN144" s="336"/>
      <c r="DO144" s="49">
        <v>167.12500000000182</v>
      </c>
      <c r="DP144" s="49">
        <v>113.74999999999727</v>
      </c>
      <c r="DQ144" s="49">
        <v>0</v>
      </c>
      <c r="DR144" s="327">
        <v>0</v>
      </c>
      <c r="DS144" s="336"/>
      <c r="DT144" s="49">
        <v>850.47500000003629</v>
      </c>
      <c r="DU144" s="49">
        <v>1436.1249999999891</v>
      </c>
      <c r="DV144" s="49">
        <v>0</v>
      </c>
      <c r="DW144" s="327">
        <v>0</v>
      </c>
      <c r="DX144" s="336"/>
      <c r="DY144" s="347">
        <v>32.75</v>
      </c>
      <c r="DZ144" s="347">
        <v>95.149999999998727</v>
      </c>
      <c r="EA144" s="347">
        <v>0</v>
      </c>
      <c r="EB144" s="327">
        <v>0</v>
      </c>
      <c r="EC144" s="336"/>
      <c r="ED144" s="347">
        <v>17.5</v>
      </c>
      <c r="EE144" s="347">
        <v>48.349999999998545</v>
      </c>
      <c r="EF144" s="347">
        <v>0</v>
      </c>
      <c r="EG144" s="347">
        <v>0</v>
      </c>
      <c r="EH144" s="336"/>
      <c r="EI144" s="347">
        <v>44.925000000002001</v>
      </c>
      <c r="EJ144" s="49">
        <v>0</v>
      </c>
      <c r="EK144" s="347">
        <v>0</v>
      </c>
      <c r="EL144" s="347">
        <v>0</v>
      </c>
      <c r="EM144" s="336"/>
      <c r="EN144" s="49">
        <v>0</v>
      </c>
      <c r="EO144" s="347">
        <v>168.84999999999673</v>
      </c>
      <c r="EP144" s="347">
        <v>0</v>
      </c>
      <c r="EQ144" s="347">
        <v>0</v>
      </c>
      <c r="ER144" s="336"/>
      <c r="ES144" s="347">
        <v>440.42500000001928</v>
      </c>
      <c r="ET144" s="347">
        <v>819.52500000000009</v>
      </c>
      <c r="EU144" s="347">
        <v>0</v>
      </c>
      <c r="EV144" s="347">
        <v>0</v>
      </c>
      <c r="EW144" s="336"/>
      <c r="EX144" s="347">
        <v>45.575000000000728</v>
      </c>
      <c r="EY144" s="347">
        <v>103.94999999999709</v>
      </c>
      <c r="EZ144" s="347">
        <v>0</v>
      </c>
      <c r="FA144" s="347">
        <v>0</v>
      </c>
      <c r="FB144" s="336"/>
      <c r="FC144" s="49">
        <v>0</v>
      </c>
      <c r="FD144" s="347">
        <v>66.499999999998181</v>
      </c>
      <c r="FE144" s="347">
        <v>0</v>
      </c>
      <c r="FF144" s="49">
        <v>0</v>
      </c>
      <c r="FG144" s="336"/>
      <c r="FH144" s="49">
        <v>0</v>
      </c>
      <c r="FI144" s="347">
        <v>158.75</v>
      </c>
      <c r="FJ144" s="347">
        <v>0</v>
      </c>
      <c r="FK144" s="49">
        <v>0</v>
      </c>
      <c r="FL144" s="336"/>
      <c r="FM144" s="347">
        <v>89.000000000000909</v>
      </c>
      <c r="FN144" s="347">
        <v>196.50000000000182</v>
      </c>
      <c r="FO144" s="347">
        <v>0</v>
      </c>
      <c r="FP144" s="49">
        <v>0</v>
      </c>
      <c r="FQ144" s="336"/>
      <c r="FR144" s="49">
        <v>0</v>
      </c>
      <c r="FS144" s="49">
        <v>0</v>
      </c>
      <c r="FT144" s="347">
        <v>0</v>
      </c>
      <c r="FU144" s="49">
        <v>0</v>
      </c>
      <c r="FV144" s="336"/>
      <c r="FW144" s="347">
        <v>196.52500000000327</v>
      </c>
      <c r="FX144" s="347">
        <v>179.20000000000618</v>
      </c>
      <c r="FY144" s="347">
        <v>0</v>
      </c>
      <c r="FZ144" s="49">
        <v>0</v>
      </c>
      <c r="GA144" s="336"/>
      <c r="GB144" s="347">
        <v>54.000000000003638</v>
      </c>
      <c r="GC144" s="347">
        <v>108.99999999999454</v>
      </c>
      <c r="GD144" s="347">
        <v>0</v>
      </c>
      <c r="GE144" s="49">
        <v>0</v>
      </c>
      <c r="GF144" s="336"/>
      <c r="GG144" s="49">
        <v>360.00000000000091</v>
      </c>
      <c r="GH144" s="49">
        <v>0</v>
      </c>
      <c r="GI144" s="49">
        <v>0</v>
      </c>
      <c r="GJ144" s="49">
        <v>0</v>
      </c>
    </row>
    <row r="145" spans="1:192" ht="18">
      <c r="A145" s="81" t="s">
        <v>1650</v>
      </c>
      <c r="B145" s="45">
        <f t="shared" si="5"/>
        <v>37879.274999999972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2"/>
      <c r="I145" s="49">
        <v>0</v>
      </c>
      <c r="J145" s="49">
        <v>52.000000000000057</v>
      </c>
      <c r="K145" s="49">
        <v>3.3000000000000043</v>
      </c>
      <c r="L145" s="49">
        <v>0</v>
      </c>
      <c r="M145" s="392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2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2"/>
      <c r="X145" s="49">
        <v>32.5</v>
      </c>
      <c r="Y145" s="49">
        <v>119.89999999999986</v>
      </c>
      <c r="Z145" s="49">
        <v>238.125</v>
      </c>
      <c r="AA145" s="49">
        <v>0</v>
      </c>
      <c r="AB145" s="392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2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2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2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2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2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2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2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2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2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49">
        <v>91.875</v>
      </c>
      <c r="CG145" s="49">
        <v>134.85000000000036</v>
      </c>
      <c r="CH145" s="49">
        <v>264.37500000000068</v>
      </c>
      <c r="CI145" s="49">
        <v>413</v>
      </c>
      <c r="CJ145" s="336"/>
      <c r="CK145" s="49">
        <v>75.649999999999864</v>
      </c>
      <c r="CL145" s="49">
        <v>168.25</v>
      </c>
      <c r="CM145" s="49">
        <v>281.92500000000001</v>
      </c>
      <c r="CN145" s="49">
        <v>253</v>
      </c>
      <c r="CO145" s="392"/>
      <c r="CP145" s="49">
        <v>65.399999999999864</v>
      </c>
      <c r="CQ145" s="49">
        <v>258.49999999999909</v>
      </c>
      <c r="CR145" s="49">
        <v>131.77500000000123</v>
      </c>
      <c r="CS145" s="49">
        <v>325.89999999999998</v>
      </c>
      <c r="CT145" s="336"/>
      <c r="CU145" s="49">
        <v>141.45000000000005</v>
      </c>
      <c r="CV145" s="49">
        <v>45.899999999999636</v>
      </c>
      <c r="CW145" s="49">
        <v>115.12500000000136</v>
      </c>
      <c r="CX145" s="49">
        <v>68.899999999999991</v>
      </c>
      <c r="CY145" s="336"/>
      <c r="CZ145" s="49">
        <v>63.375</v>
      </c>
      <c r="DA145" s="49">
        <v>142.99999999999955</v>
      </c>
      <c r="DB145" s="49">
        <v>40.049999999999997</v>
      </c>
      <c r="DC145" s="49">
        <v>110.5</v>
      </c>
      <c r="DD145" s="336"/>
      <c r="DE145" s="49">
        <v>700.84999999999991</v>
      </c>
      <c r="DF145" s="49">
        <v>862.19999999999982</v>
      </c>
      <c r="DG145" s="49">
        <v>1346.0250000000026</v>
      </c>
      <c r="DH145" s="49">
        <v>2181.6</v>
      </c>
      <c r="DI145" s="336"/>
      <c r="DJ145" s="327">
        <v>136.39999999999964</v>
      </c>
      <c r="DK145" s="327">
        <v>124.79999999999836</v>
      </c>
      <c r="DL145" s="327">
        <v>216.075000000003</v>
      </c>
      <c r="DM145" s="49">
        <v>948</v>
      </c>
      <c r="DN145" s="336"/>
      <c r="DO145" s="49">
        <v>39.125</v>
      </c>
      <c r="DP145" s="49">
        <v>289.65000000000055</v>
      </c>
      <c r="DQ145" s="49">
        <v>172.12500000000273</v>
      </c>
      <c r="DR145" s="49">
        <v>344.9</v>
      </c>
      <c r="DS145" s="336"/>
      <c r="DT145" s="49">
        <v>572.60000000000309</v>
      </c>
      <c r="DU145" s="49">
        <v>719.94999999999345</v>
      </c>
      <c r="DV145" s="49">
        <v>1796.0999999999995</v>
      </c>
      <c r="DW145" s="49">
        <v>3629.3</v>
      </c>
      <c r="DX145" s="336"/>
      <c r="DY145" s="347">
        <v>23.025000000000091</v>
      </c>
      <c r="DZ145" s="347">
        <v>104.89999999999964</v>
      </c>
      <c r="EA145" s="347">
        <v>209.02499999999918</v>
      </c>
      <c r="EB145" s="49">
        <v>132.1</v>
      </c>
      <c r="EC145" s="336"/>
      <c r="ED145" s="347">
        <v>78.975000000000364</v>
      </c>
      <c r="EE145" s="347">
        <v>245.94999999999891</v>
      </c>
      <c r="EF145" s="347">
        <v>196.64999999999782</v>
      </c>
      <c r="EG145" s="49">
        <v>446.4</v>
      </c>
      <c r="EH145" s="336"/>
      <c r="EI145" s="347">
        <v>56.549999999999727</v>
      </c>
      <c r="EJ145" s="49">
        <v>0</v>
      </c>
      <c r="EK145" s="347">
        <v>5.774999999996453</v>
      </c>
      <c r="EL145" s="49">
        <v>400.5</v>
      </c>
      <c r="EM145" s="336"/>
      <c r="EN145" s="49">
        <v>0</v>
      </c>
      <c r="EO145" s="347">
        <v>114.74999999999818</v>
      </c>
      <c r="EP145" s="347">
        <v>217.12499999999864</v>
      </c>
      <c r="EQ145" s="49">
        <v>569.79999999999995</v>
      </c>
      <c r="ER145" s="336"/>
      <c r="ES145" s="347">
        <v>560.77500000000055</v>
      </c>
      <c r="ET145" s="347">
        <v>1281</v>
      </c>
      <c r="EU145" s="347">
        <v>740.62500000000273</v>
      </c>
      <c r="EV145" s="49">
        <v>1201.6999999999996</v>
      </c>
      <c r="EW145" s="336"/>
      <c r="EX145" s="347">
        <v>42.375</v>
      </c>
      <c r="EY145" s="347">
        <v>29.099999999999454</v>
      </c>
      <c r="EZ145" s="347">
        <v>266.99999999999727</v>
      </c>
      <c r="FA145" s="49">
        <v>144.5</v>
      </c>
      <c r="FB145" s="336"/>
      <c r="FC145" s="49">
        <v>0</v>
      </c>
      <c r="FD145" s="347">
        <v>69</v>
      </c>
      <c r="FE145" s="347">
        <v>162.14999999999998</v>
      </c>
      <c r="FF145" s="49">
        <v>364.5</v>
      </c>
      <c r="FG145" s="336"/>
      <c r="FH145" s="49">
        <v>0</v>
      </c>
      <c r="FI145" s="347">
        <v>14.949999999999818</v>
      </c>
      <c r="FJ145" s="347">
        <v>165.14999999999782</v>
      </c>
      <c r="FK145" s="49">
        <v>514.70000000000005</v>
      </c>
      <c r="FL145" s="336"/>
      <c r="FM145" s="347">
        <v>41.249999999999091</v>
      </c>
      <c r="FN145" s="347">
        <v>56.400000000000546</v>
      </c>
      <c r="FO145" s="347">
        <v>142.875</v>
      </c>
      <c r="FP145" s="49">
        <v>425</v>
      </c>
      <c r="FQ145" s="336"/>
      <c r="FR145" s="49">
        <v>0</v>
      </c>
      <c r="FS145" s="49">
        <v>0</v>
      </c>
      <c r="FT145" s="347">
        <v>272.77500000000327</v>
      </c>
      <c r="FU145" s="49">
        <v>3.5999999999999996</v>
      </c>
      <c r="FV145" s="336"/>
      <c r="FW145" s="347">
        <v>187.79999999999836</v>
      </c>
      <c r="FX145" s="347">
        <v>521.19999999999982</v>
      </c>
      <c r="FY145" s="347">
        <v>563.02499999998918</v>
      </c>
      <c r="FZ145" s="49">
        <v>892.5</v>
      </c>
      <c r="GA145" s="336"/>
      <c r="GB145" s="347">
        <v>55.874999999998181</v>
      </c>
      <c r="GC145" s="347">
        <v>124.75</v>
      </c>
      <c r="GD145" s="347">
        <v>227.25</v>
      </c>
      <c r="GE145" s="49">
        <v>229</v>
      </c>
      <c r="GF145" s="336"/>
      <c r="GG145" s="49">
        <v>162.55000000000155</v>
      </c>
      <c r="GH145" s="49">
        <v>0</v>
      </c>
      <c r="GI145" s="49">
        <v>0</v>
      </c>
      <c r="GJ145" s="49">
        <v>1130.7</v>
      </c>
    </row>
    <row r="146" spans="1:192" ht="18">
      <c r="A146" s="39" t="s">
        <v>2737</v>
      </c>
      <c r="B146" s="45">
        <f t="shared" si="5"/>
        <v>19288.5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2"/>
      <c r="I146" s="49">
        <v>0</v>
      </c>
      <c r="J146" s="49">
        <v>0</v>
      </c>
      <c r="K146" s="49">
        <v>27</v>
      </c>
      <c r="L146" s="49">
        <v>0</v>
      </c>
      <c r="M146" s="392"/>
      <c r="N146" s="49">
        <v>0</v>
      </c>
      <c r="O146" s="49">
        <v>0</v>
      </c>
      <c r="P146" s="49">
        <v>254.47500000000008</v>
      </c>
      <c r="Q146" s="49">
        <v>0</v>
      </c>
      <c r="R146" s="392"/>
      <c r="S146" s="327">
        <v>0</v>
      </c>
      <c r="T146" s="327">
        <v>0</v>
      </c>
      <c r="U146" s="327">
        <v>314.92499999999995</v>
      </c>
      <c r="V146" s="327">
        <v>0</v>
      </c>
      <c r="W146" s="392"/>
      <c r="X146" s="49">
        <v>0</v>
      </c>
      <c r="Y146" s="49">
        <v>0</v>
      </c>
      <c r="Z146" s="49">
        <v>336.6</v>
      </c>
      <c r="AA146" s="49">
        <v>0</v>
      </c>
      <c r="AB146" s="392"/>
      <c r="AC146" s="49">
        <v>0</v>
      </c>
      <c r="AD146" s="49">
        <v>0</v>
      </c>
      <c r="AE146" s="49">
        <v>259.95</v>
      </c>
      <c r="AF146" s="49">
        <v>0</v>
      </c>
      <c r="AG146" s="392"/>
      <c r="AH146" s="49">
        <v>0</v>
      </c>
      <c r="AI146" s="49">
        <v>0</v>
      </c>
      <c r="AJ146" s="49">
        <v>391.5750000000001</v>
      </c>
      <c r="AK146" s="49">
        <v>0</v>
      </c>
      <c r="AL146" s="392"/>
      <c r="AM146" s="49">
        <v>0</v>
      </c>
      <c r="AN146" s="49">
        <v>0</v>
      </c>
      <c r="AO146" s="49">
        <v>316.23749999999995</v>
      </c>
      <c r="AP146" s="49">
        <v>0</v>
      </c>
      <c r="AQ146" s="392"/>
      <c r="AR146" s="49">
        <v>0</v>
      </c>
      <c r="AS146" s="49">
        <v>0</v>
      </c>
      <c r="AT146" s="49">
        <v>87.750000000000014</v>
      </c>
      <c r="AU146" s="49">
        <v>0</v>
      </c>
      <c r="AV146" s="392"/>
      <c r="AW146" s="49">
        <v>0</v>
      </c>
      <c r="AX146" s="49">
        <v>0</v>
      </c>
      <c r="AY146" s="49">
        <v>402.03749999999997</v>
      </c>
      <c r="AZ146" s="49">
        <v>0</v>
      </c>
      <c r="BA146" s="392"/>
      <c r="BB146" s="49">
        <v>0</v>
      </c>
      <c r="BC146" s="49">
        <v>0</v>
      </c>
      <c r="BD146" s="49">
        <v>212.625</v>
      </c>
      <c r="BE146" s="49">
        <v>0</v>
      </c>
      <c r="BF146" s="392"/>
      <c r="BG146" s="49">
        <v>0</v>
      </c>
      <c r="BH146" s="49">
        <v>0</v>
      </c>
      <c r="BI146" s="49">
        <v>211.72500000000002</v>
      </c>
      <c r="BJ146" s="49">
        <v>0</v>
      </c>
      <c r="BK146" s="392"/>
      <c r="BL146" s="49">
        <v>0</v>
      </c>
      <c r="BM146" s="49">
        <v>0</v>
      </c>
      <c r="BN146" s="49">
        <v>67.5</v>
      </c>
      <c r="BO146" s="49">
        <v>0</v>
      </c>
      <c r="BP146" s="392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2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49">
        <v>0</v>
      </c>
      <c r="CG146" s="49">
        <v>0</v>
      </c>
      <c r="CH146" s="49">
        <v>0</v>
      </c>
      <c r="CI146" s="49">
        <v>342.6</v>
      </c>
      <c r="CJ146" s="336"/>
      <c r="CK146" s="49">
        <v>0</v>
      </c>
      <c r="CL146" s="49">
        <v>0</v>
      </c>
      <c r="CM146" s="49">
        <v>0</v>
      </c>
      <c r="CN146" s="49">
        <v>205.5</v>
      </c>
      <c r="CO146" s="392"/>
      <c r="CP146" s="49">
        <v>0</v>
      </c>
      <c r="CQ146" s="49">
        <v>0</v>
      </c>
      <c r="CR146" s="49">
        <v>0</v>
      </c>
      <c r="CS146" s="49">
        <v>467.8</v>
      </c>
      <c r="CT146" s="336"/>
      <c r="CU146" s="49">
        <v>0</v>
      </c>
      <c r="CV146" s="49">
        <v>0</v>
      </c>
      <c r="CW146" s="49">
        <v>0</v>
      </c>
      <c r="CX146" s="49">
        <v>368.9</v>
      </c>
      <c r="CY146" s="336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0</v>
      </c>
      <c r="DH146" s="49">
        <v>2153.8000000000002</v>
      </c>
      <c r="DI146" s="336"/>
      <c r="DJ146" s="327">
        <v>0</v>
      </c>
      <c r="DK146" s="327">
        <v>0</v>
      </c>
      <c r="DL146" s="327">
        <v>0</v>
      </c>
      <c r="DM146" s="49">
        <v>400.10000000000008</v>
      </c>
      <c r="DN146" s="336"/>
      <c r="DO146" s="49">
        <v>0</v>
      </c>
      <c r="DP146" s="49">
        <v>0</v>
      </c>
      <c r="DQ146" s="49">
        <v>0</v>
      </c>
      <c r="DR146" s="49">
        <v>262.7</v>
      </c>
      <c r="DS146" s="336"/>
      <c r="DT146" s="49">
        <v>0</v>
      </c>
      <c r="DU146" s="49">
        <v>0</v>
      </c>
      <c r="DV146" s="49">
        <v>0</v>
      </c>
      <c r="DW146" s="49">
        <v>4077.55</v>
      </c>
      <c r="DX146" s="336"/>
      <c r="DY146" s="347">
        <v>0</v>
      </c>
      <c r="DZ146" s="347">
        <v>0</v>
      </c>
      <c r="EA146" s="347">
        <v>0</v>
      </c>
      <c r="EB146" s="49">
        <v>150</v>
      </c>
      <c r="EC146" s="336"/>
      <c r="ED146" s="347">
        <v>0</v>
      </c>
      <c r="EE146" s="347">
        <v>0</v>
      </c>
      <c r="EF146" s="347">
        <v>0</v>
      </c>
      <c r="EG146" s="49">
        <v>283.19999999999993</v>
      </c>
      <c r="EH146" s="336"/>
      <c r="EI146" s="347">
        <v>0</v>
      </c>
      <c r="EJ146" s="49">
        <v>0</v>
      </c>
      <c r="EK146" s="347">
        <v>0</v>
      </c>
      <c r="EL146" s="49">
        <v>347.8</v>
      </c>
      <c r="EM146" s="336"/>
      <c r="EN146" s="49">
        <v>0</v>
      </c>
      <c r="EO146" s="347">
        <v>0</v>
      </c>
      <c r="EP146" s="347">
        <v>0</v>
      </c>
      <c r="EQ146" s="49">
        <v>62</v>
      </c>
      <c r="ER146" s="336"/>
      <c r="ES146" s="347">
        <v>0</v>
      </c>
      <c r="ET146" s="347">
        <v>0</v>
      </c>
      <c r="EU146" s="347">
        <v>0</v>
      </c>
      <c r="EV146" s="49">
        <v>2489.9</v>
      </c>
      <c r="EW146" s="336"/>
      <c r="EX146" s="347">
        <v>0</v>
      </c>
      <c r="EY146" s="347">
        <v>0</v>
      </c>
      <c r="EZ146" s="347">
        <v>0</v>
      </c>
      <c r="FA146" s="49">
        <v>120.6</v>
      </c>
      <c r="FB146" s="336"/>
      <c r="FC146" s="49">
        <v>0</v>
      </c>
      <c r="FD146" s="347">
        <v>0</v>
      </c>
      <c r="FE146" s="347">
        <v>0</v>
      </c>
      <c r="FF146" s="49">
        <v>312.2</v>
      </c>
      <c r="FG146" s="336"/>
      <c r="FH146" s="49">
        <v>0</v>
      </c>
      <c r="FI146" s="347">
        <v>0</v>
      </c>
      <c r="FJ146" s="347">
        <v>0</v>
      </c>
      <c r="FK146" s="49">
        <v>406.1</v>
      </c>
      <c r="FL146" s="336"/>
      <c r="FM146" s="347">
        <v>0</v>
      </c>
      <c r="FN146" s="347">
        <v>0</v>
      </c>
      <c r="FO146" s="347">
        <v>0</v>
      </c>
      <c r="FP146" s="49">
        <v>444.9</v>
      </c>
      <c r="FQ146" s="336"/>
      <c r="FR146" s="49">
        <v>0</v>
      </c>
      <c r="FS146" s="49">
        <v>0</v>
      </c>
      <c r="FT146" s="347">
        <v>0</v>
      </c>
      <c r="FU146" s="49">
        <v>0</v>
      </c>
      <c r="FV146" s="336"/>
      <c r="FW146" s="347">
        <v>0</v>
      </c>
      <c r="FX146" s="347">
        <v>0</v>
      </c>
      <c r="FY146" s="347">
        <v>0</v>
      </c>
      <c r="FZ146" s="49">
        <v>1366.7000000000003</v>
      </c>
      <c r="GA146" s="336"/>
      <c r="GB146" s="347">
        <v>0</v>
      </c>
      <c r="GC146" s="347">
        <v>0</v>
      </c>
      <c r="GD146" s="347">
        <v>0</v>
      </c>
      <c r="GE146" s="49">
        <v>212</v>
      </c>
      <c r="GF146" s="336"/>
      <c r="GG146" s="49">
        <v>0</v>
      </c>
      <c r="GH146" s="49">
        <v>0</v>
      </c>
      <c r="GI146" s="49">
        <v>0</v>
      </c>
      <c r="GJ146" s="49">
        <v>1159.0999999999999</v>
      </c>
    </row>
    <row r="147" spans="1:192" ht="18">
      <c r="A147" s="81" t="s">
        <v>1341</v>
      </c>
      <c r="B147" s="45">
        <f t="shared" si="5"/>
        <v>30094.912499999944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2"/>
      <c r="I147" s="49">
        <v>0</v>
      </c>
      <c r="J147" s="49">
        <v>128.99999999999989</v>
      </c>
      <c r="K147" s="49">
        <v>0</v>
      </c>
      <c r="L147" s="49">
        <v>0</v>
      </c>
      <c r="M147" s="392"/>
      <c r="N147" s="49">
        <v>155.80000000000024</v>
      </c>
      <c r="O147" s="49">
        <v>308.39999999999964</v>
      </c>
      <c r="P147" s="49">
        <v>0</v>
      </c>
      <c r="Q147" s="49">
        <v>0</v>
      </c>
      <c r="R147" s="392"/>
      <c r="S147" s="327">
        <v>71.425000000000182</v>
      </c>
      <c r="T147" s="327">
        <v>87.25</v>
      </c>
      <c r="U147" s="327">
        <v>0</v>
      </c>
      <c r="V147" s="327">
        <v>0</v>
      </c>
      <c r="W147" s="392"/>
      <c r="X147" s="49">
        <v>57.374999999999886</v>
      </c>
      <c r="Y147" s="49">
        <v>44.700000000000045</v>
      </c>
      <c r="Z147" s="49">
        <v>0</v>
      </c>
      <c r="AA147" s="49">
        <v>0</v>
      </c>
      <c r="AB147" s="392"/>
      <c r="AC147" s="49">
        <v>221.89999999999975</v>
      </c>
      <c r="AD147" s="49">
        <v>451.75</v>
      </c>
      <c r="AE147" s="49">
        <v>0</v>
      </c>
      <c r="AF147" s="49">
        <v>0</v>
      </c>
      <c r="AG147" s="392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2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2"/>
      <c r="AR147" s="49">
        <v>131.02499999999986</v>
      </c>
      <c r="AS147" s="49">
        <v>218.65</v>
      </c>
      <c r="AT147" s="49">
        <v>0</v>
      </c>
      <c r="AU147" s="49">
        <v>0</v>
      </c>
      <c r="AV147" s="392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2"/>
      <c r="BB147" s="49">
        <v>76.699999999999591</v>
      </c>
      <c r="BC147" s="49">
        <v>247.125</v>
      </c>
      <c r="BD147" s="49">
        <v>0</v>
      </c>
      <c r="BE147" s="49">
        <v>0</v>
      </c>
      <c r="BF147" s="392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2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2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2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49">
        <v>85.275000000000091</v>
      </c>
      <c r="CG147" s="49">
        <v>89.049999999999272</v>
      </c>
      <c r="CH147" s="49">
        <v>207</v>
      </c>
      <c r="CI147" s="49">
        <v>0</v>
      </c>
      <c r="CJ147" s="336"/>
      <c r="CK147" s="49">
        <v>127.90000000000032</v>
      </c>
      <c r="CL147" s="49">
        <v>81.149999999998727</v>
      </c>
      <c r="CM147" s="49">
        <v>200.17500000000001</v>
      </c>
      <c r="CN147" s="49">
        <v>0</v>
      </c>
      <c r="CO147" s="392"/>
      <c r="CP147" s="49">
        <v>167.94999999999982</v>
      </c>
      <c r="CQ147" s="49">
        <v>215.14999999999964</v>
      </c>
      <c r="CR147" s="49">
        <v>211.42499999999973</v>
      </c>
      <c r="CS147" s="49">
        <v>0</v>
      </c>
      <c r="CT147" s="336"/>
      <c r="CU147" s="49">
        <v>107.125</v>
      </c>
      <c r="CV147" s="49">
        <v>196.60000000000036</v>
      </c>
      <c r="CW147" s="49">
        <v>512.54999999999836</v>
      </c>
      <c r="CX147" s="49">
        <v>0</v>
      </c>
      <c r="CY147" s="336"/>
      <c r="CZ147" s="49">
        <v>62.625</v>
      </c>
      <c r="DA147" s="49">
        <v>119.00000000000091</v>
      </c>
      <c r="DB147" s="49">
        <v>89.550000000000011</v>
      </c>
      <c r="DC147" s="49">
        <v>0</v>
      </c>
      <c r="DD147" s="336"/>
      <c r="DE147" s="49">
        <v>400.19999999999845</v>
      </c>
      <c r="DF147" s="49">
        <v>908.39999999999986</v>
      </c>
      <c r="DG147" s="49">
        <v>1777.7999999999997</v>
      </c>
      <c r="DH147" s="49">
        <v>0</v>
      </c>
      <c r="DI147" s="336"/>
      <c r="DJ147" s="327">
        <v>153.44999999999891</v>
      </c>
      <c r="DK147" s="327">
        <v>304.94999999999891</v>
      </c>
      <c r="DL147" s="327">
        <v>587.25</v>
      </c>
      <c r="DM147" s="327">
        <v>0</v>
      </c>
      <c r="DN147" s="336"/>
      <c r="DO147" s="49">
        <v>106.97499999999991</v>
      </c>
      <c r="DP147" s="49">
        <v>157.89999999999782</v>
      </c>
      <c r="DQ147" s="49">
        <v>505.20000000000027</v>
      </c>
      <c r="DR147" s="327">
        <v>0</v>
      </c>
      <c r="DS147" s="336"/>
      <c r="DT147" s="49">
        <v>882.64999999999736</v>
      </c>
      <c r="DU147" s="49">
        <v>1721.3999999999514</v>
      </c>
      <c r="DV147" s="49">
        <v>3060.1875000000027</v>
      </c>
      <c r="DW147" s="327">
        <v>0</v>
      </c>
      <c r="DX147" s="336"/>
      <c r="DY147" s="347">
        <v>42.149999999999636</v>
      </c>
      <c r="DZ147" s="347">
        <v>194.74999999999818</v>
      </c>
      <c r="EA147" s="347">
        <v>211.27500000000873</v>
      </c>
      <c r="EB147" s="327">
        <v>0</v>
      </c>
      <c r="EC147" s="336"/>
      <c r="ED147" s="347">
        <v>73.674999999999272</v>
      </c>
      <c r="EE147" s="347">
        <v>187.49999999999818</v>
      </c>
      <c r="EF147" s="347">
        <v>399.67500000000655</v>
      </c>
      <c r="EG147" s="347">
        <v>0</v>
      </c>
      <c r="EH147" s="336"/>
      <c r="EI147" s="347">
        <v>98.999999999999091</v>
      </c>
      <c r="EJ147" s="49">
        <v>0</v>
      </c>
      <c r="EK147" s="347">
        <v>360.07500000000437</v>
      </c>
      <c r="EL147" s="347">
        <v>0</v>
      </c>
      <c r="EM147" s="336"/>
      <c r="EN147" s="49">
        <v>0</v>
      </c>
      <c r="EO147" s="347">
        <v>129.29999999999745</v>
      </c>
      <c r="EP147" s="347">
        <v>61.875000000002728</v>
      </c>
      <c r="EQ147" s="347">
        <v>0</v>
      </c>
      <c r="ER147" s="336"/>
      <c r="ES147" s="347">
        <v>605.68750000002728</v>
      </c>
      <c r="ET147" s="347">
        <v>2365.5</v>
      </c>
      <c r="EU147" s="347">
        <v>2445.3000000000011</v>
      </c>
      <c r="EV147" s="347">
        <v>0</v>
      </c>
      <c r="EW147" s="336"/>
      <c r="EX147" s="347">
        <v>49.199999999997999</v>
      </c>
      <c r="EY147" s="347">
        <v>159.24999999999818</v>
      </c>
      <c r="EZ147" s="347">
        <v>78.67500000000382</v>
      </c>
      <c r="FA147" s="347">
        <v>0</v>
      </c>
      <c r="FB147" s="336"/>
      <c r="FC147" s="49">
        <v>0</v>
      </c>
      <c r="FD147" s="347">
        <v>53.999999999998181</v>
      </c>
      <c r="FE147" s="347">
        <v>218.84999999999997</v>
      </c>
      <c r="FF147" s="49">
        <v>0</v>
      </c>
      <c r="FG147" s="336"/>
      <c r="FH147" s="49">
        <v>0</v>
      </c>
      <c r="FI147" s="347">
        <v>160</v>
      </c>
      <c r="FJ147" s="347">
        <v>263.70000000000709</v>
      </c>
      <c r="FK147" s="49">
        <v>0</v>
      </c>
      <c r="FL147" s="336"/>
      <c r="FM147" s="347">
        <v>123.36250000000109</v>
      </c>
      <c r="FN147" s="347">
        <v>163.19999999999709</v>
      </c>
      <c r="FO147" s="347">
        <v>434.47499999999997</v>
      </c>
      <c r="FP147" s="49">
        <v>0</v>
      </c>
      <c r="FQ147" s="336"/>
      <c r="FR147" s="49">
        <v>0</v>
      </c>
      <c r="FS147" s="49">
        <v>0</v>
      </c>
      <c r="FT147" s="347">
        <v>278.625</v>
      </c>
      <c r="FU147" s="49">
        <v>0</v>
      </c>
      <c r="FV147" s="336"/>
      <c r="FW147" s="347">
        <v>279.15000000000146</v>
      </c>
      <c r="FX147" s="347">
        <v>481.19999999999891</v>
      </c>
      <c r="FY147" s="347">
        <v>897.63749999996662</v>
      </c>
      <c r="FZ147" s="49">
        <v>0</v>
      </c>
      <c r="GA147" s="336"/>
      <c r="GB147" s="347">
        <v>50.750000000001819</v>
      </c>
      <c r="GC147" s="347">
        <v>186.74999999999545</v>
      </c>
      <c r="GD147" s="347">
        <v>310.875</v>
      </c>
      <c r="GE147" s="49">
        <v>0</v>
      </c>
      <c r="GF147" s="336"/>
      <c r="GG147" s="49">
        <v>330.08750000000055</v>
      </c>
      <c r="GH147" s="49">
        <v>0</v>
      </c>
      <c r="GI147" s="49">
        <v>0</v>
      </c>
      <c r="GJ147" s="49">
        <v>0</v>
      </c>
    </row>
    <row r="148" spans="1:192" ht="18">
      <c r="A148" s="40" t="s">
        <v>2213</v>
      </c>
      <c r="B148" s="45">
        <f t="shared" si="5"/>
        <v>38115.025000000023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2"/>
      <c r="I148" s="49">
        <v>0</v>
      </c>
      <c r="J148" s="49">
        <v>78.550000000000068</v>
      </c>
      <c r="K148" s="49">
        <v>82.349999999999966</v>
      </c>
      <c r="L148" s="49">
        <v>0</v>
      </c>
      <c r="M148" s="392"/>
      <c r="N148" s="49">
        <v>0</v>
      </c>
      <c r="O148" s="49">
        <v>385.34999999999991</v>
      </c>
      <c r="P148" s="49">
        <v>316.35000000000002</v>
      </c>
      <c r="Q148" s="49">
        <v>0</v>
      </c>
      <c r="R148" s="392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2"/>
      <c r="X148" s="49">
        <v>0</v>
      </c>
      <c r="Y148" s="49">
        <v>119.84999999999991</v>
      </c>
      <c r="Z148" s="49">
        <v>235.04999999999998</v>
      </c>
      <c r="AA148" s="49">
        <v>0</v>
      </c>
      <c r="AB148" s="392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2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2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2"/>
      <c r="AR148" s="49">
        <v>0</v>
      </c>
      <c r="AS148" s="49">
        <v>226.75</v>
      </c>
      <c r="AT148" s="49">
        <v>246.82500000000002</v>
      </c>
      <c r="AU148" s="49">
        <v>0</v>
      </c>
      <c r="AV148" s="392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2"/>
      <c r="BB148" s="49">
        <v>0</v>
      </c>
      <c r="BC148" s="49">
        <v>199.75</v>
      </c>
      <c r="BD148" s="49">
        <v>320.40000000000003</v>
      </c>
      <c r="BE148" s="49">
        <v>0</v>
      </c>
      <c r="BF148" s="392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2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2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2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49">
        <v>0</v>
      </c>
      <c r="CG148" s="49">
        <v>0</v>
      </c>
      <c r="CH148" s="49">
        <v>219.44999999999891</v>
      </c>
      <c r="CI148" s="49">
        <v>50</v>
      </c>
      <c r="CJ148" s="336"/>
      <c r="CK148" s="49">
        <v>0</v>
      </c>
      <c r="CL148" s="49">
        <v>0</v>
      </c>
      <c r="CM148" s="49">
        <v>264.07500000000005</v>
      </c>
      <c r="CN148" s="49">
        <v>26.400000000000002</v>
      </c>
      <c r="CO148" s="392"/>
      <c r="CP148" s="49">
        <v>0</v>
      </c>
      <c r="CQ148" s="49">
        <v>0</v>
      </c>
      <c r="CR148" s="49">
        <v>274.27500000000191</v>
      </c>
      <c r="CS148" s="49">
        <v>375</v>
      </c>
      <c r="CT148" s="336"/>
      <c r="CU148" s="49">
        <v>0</v>
      </c>
      <c r="CV148" s="49">
        <v>0</v>
      </c>
      <c r="CW148" s="49">
        <v>399.75</v>
      </c>
      <c r="CX148" s="49">
        <v>535.70000000000005</v>
      </c>
      <c r="CY148" s="336"/>
      <c r="CZ148" s="49">
        <v>0</v>
      </c>
      <c r="DA148" s="49">
        <v>0</v>
      </c>
      <c r="DB148" s="49">
        <v>45.3</v>
      </c>
      <c r="DC148" s="49">
        <v>0</v>
      </c>
      <c r="DD148" s="336"/>
      <c r="DE148" s="49">
        <v>0</v>
      </c>
      <c r="DF148" s="49">
        <v>0</v>
      </c>
      <c r="DG148" s="49">
        <v>1475.6999999999989</v>
      </c>
      <c r="DH148" s="49">
        <v>3298.2000000000003</v>
      </c>
      <c r="DI148" s="336"/>
      <c r="DJ148" s="327">
        <v>0</v>
      </c>
      <c r="DK148" s="327">
        <v>0</v>
      </c>
      <c r="DL148" s="327">
        <v>641.24999999999727</v>
      </c>
      <c r="DM148" s="49">
        <v>397.1</v>
      </c>
      <c r="DN148" s="336"/>
      <c r="DO148" s="49">
        <v>0</v>
      </c>
      <c r="DP148" s="49">
        <v>0</v>
      </c>
      <c r="DQ148" s="49">
        <v>561.75</v>
      </c>
      <c r="DR148" s="49">
        <v>341.70000000000005</v>
      </c>
      <c r="DS148" s="336"/>
      <c r="DT148" s="49">
        <v>0</v>
      </c>
      <c r="DU148" s="49">
        <v>0</v>
      </c>
      <c r="DV148" s="49">
        <v>3025.6874999999986</v>
      </c>
      <c r="DW148" s="49">
        <v>4810.45</v>
      </c>
      <c r="DX148" s="336"/>
      <c r="DY148" s="347">
        <v>0</v>
      </c>
      <c r="DZ148" s="347">
        <v>0</v>
      </c>
      <c r="EA148" s="347">
        <v>154.12499999999727</v>
      </c>
      <c r="EB148" s="49">
        <v>78</v>
      </c>
      <c r="EC148" s="336"/>
      <c r="ED148" s="347">
        <v>0</v>
      </c>
      <c r="EE148" s="347">
        <v>0</v>
      </c>
      <c r="EF148" s="347">
        <v>274.49999999999454</v>
      </c>
      <c r="EG148" s="49">
        <v>393.1</v>
      </c>
      <c r="EH148" s="336"/>
      <c r="EI148" s="347">
        <v>0</v>
      </c>
      <c r="EJ148" s="49">
        <v>0</v>
      </c>
      <c r="EK148" s="347">
        <v>318.29999999999563</v>
      </c>
      <c r="EL148" s="49">
        <v>324.7</v>
      </c>
      <c r="EM148" s="336"/>
      <c r="EN148" s="49">
        <v>0</v>
      </c>
      <c r="EO148" s="347">
        <v>0</v>
      </c>
      <c r="EP148" s="347">
        <v>81.974999999999454</v>
      </c>
      <c r="EQ148" s="49">
        <v>423.7</v>
      </c>
      <c r="ER148" s="336"/>
      <c r="ES148" s="347">
        <v>0</v>
      </c>
      <c r="ET148" s="347">
        <v>0</v>
      </c>
      <c r="EU148" s="347">
        <v>2490.3749999999891</v>
      </c>
      <c r="EV148" s="49">
        <v>2187.2999999999997</v>
      </c>
      <c r="EW148" s="336"/>
      <c r="EX148" s="347">
        <v>0</v>
      </c>
      <c r="EY148" s="347">
        <v>0</v>
      </c>
      <c r="EZ148" s="347">
        <v>22.049999999998363</v>
      </c>
      <c r="FA148" s="49">
        <v>120.5</v>
      </c>
      <c r="FB148" s="336"/>
      <c r="FC148" s="49">
        <v>0</v>
      </c>
      <c r="FD148" s="347">
        <v>0</v>
      </c>
      <c r="FE148" s="347">
        <v>289.42500000000001</v>
      </c>
      <c r="FF148" s="49">
        <v>284.5</v>
      </c>
      <c r="FG148" s="336"/>
      <c r="FH148" s="49">
        <v>0</v>
      </c>
      <c r="FI148" s="347">
        <v>0</v>
      </c>
      <c r="FJ148" s="347">
        <v>162.63750000000164</v>
      </c>
      <c r="FK148" s="49">
        <v>386.5</v>
      </c>
      <c r="FL148" s="336"/>
      <c r="FM148" s="347">
        <v>0</v>
      </c>
      <c r="FN148" s="347">
        <v>0</v>
      </c>
      <c r="FO148" s="347">
        <v>355.5</v>
      </c>
      <c r="FP148" s="49">
        <v>408.50000000000006</v>
      </c>
      <c r="FQ148" s="336"/>
      <c r="FR148" s="49">
        <v>0</v>
      </c>
      <c r="FS148" s="49">
        <v>0</v>
      </c>
      <c r="FT148" s="347">
        <v>74.999999999986358</v>
      </c>
      <c r="FU148" s="49">
        <v>119.79999999999998</v>
      </c>
      <c r="FV148" s="336"/>
      <c r="FW148" s="347">
        <v>0</v>
      </c>
      <c r="FX148" s="347">
        <v>0</v>
      </c>
      <c r="FY148" s="347">
        <v>894.30000000006112</v>
      </c>
      <c r="FZ148" s="49">
        <v>1197.5</v>
      </c>
      <c r="GA148" s="336"/>
      <c r="GB148" s="347">
        <v>0</v>
      </c>
      <c r="GC148" s="347">
        <v>0</v>
      </c>
      <c r="GD148" s="347">
        <v>342</v>
      </c>
      <c r="GE148" s="49">
        <v>316</v>
      </c>
      <c r="GF148" s="336"/>
      <c r="GG148" s="49">
        <v>0</v>
      </c>
      <c r="GH148" s="49">
        <v>0</v>
      </c>
      <c r="GI148" s="49">
        <v>0</v>
      </c>
      <c r="GJ148" s="49">
        <v>772.3</v>
      </c>
    </row>
    <row r="149" spans="1:192" s="38" customFormat="1" ht="18">
      <c r="A149" s="39" t="s">
        <v>1693</v>
      </c>
      <c r="B149" s="45">
        <f t="shared" si="5"/>
        <v>37837.487500000039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2"/>
      <c r="I149" s="49">
        <v>0</v>
      </c>
      <c r="J149" s="49">
        <v>33</v>
      </c>
      <c r="K149" s="49">
        <v>0</v>
      </c>
      <c r="L149" s="49">
        <v>0</v>
      </c>
      <c r="M149" s="392"/>
      <c r="N149" s="49">
        <v>114.95</v>
      </c>
      <c r="O149" s="49">
        <v>177.19999999999993</v>
      </c>
      <c r="P149" s="49">
        <v>236.25</v>
      </c>
      <c r="Q149" s="49">
        <v>0</v>
      </c>
      <c r="R149" s="392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2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2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2"/>
      <c r="AH149" s="49">
        <v>85.25</v>
      </c>
      <c r="AI149" s="49">
        <v>298.14999999999986</v>
      </c>
      <c r="AJ149" s="49">
        <v>330.75</v>
      </c>
      <c r="AK149" s="49">
        <v>0</v>
      </c>
      <c r="AL149" s="392"/>
      <c r="AM149" s="49">
        <v>99.087499999999977</v>
      </c>
      <c r="AN149" s="49">
        <v>158.25</v>
      </c>
      <c r="AO149" s="49">
        <v>264.375</v>
      </c>
      <c r="AP149" s="49">
        <v>0</v>
      </c>
      <c r="AQ149" s="392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2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2"/>
      <c r="BB149" s="49">
        <v>81.625</v>
      </c>
      <c r="BC149" s="49">
        <v>223.15</v>
      </c>
      <c r="BD149" s="49">
        <v>183.60000000000002</v>
      </c>
      <c r="BE149" s="49">
        <v>0</v>
      </c>
      <c r="BF149" s="392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2"/>
      <c r="BL149" s="49">
        <v>116.25</v>
      </c>
      <c r="BM149" s="49">
        <v>40.75</v>
      </c>
      <c r="BN149" s="49">
        <v>112.125</v>
      </c>
      <c r="BO149" s="49">
        <v>0</v>
      </c>
      <c r="BP149" s="392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2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49">
        <v>0</v>
      </c>
      <c r="CG149" s="49">
        <v>244.72500000000036</v>
      </c>
      <c r="CH149" s="49">
        <v>226.87500000000068</v>
      </c>
      <c r="CI149" s="49">
        <v>391</v>
      </c>
      <c r="CJ149" s="336"/>
      <c r="CK149" s="49">
        <v>0</v>
      </c>
      <c r="CL149" s="49">
        <v>181.05000000000018</v>
      </c>
      <c r="CM149" s="49">
        <v>317.39999999999998</v>
      </c>
      <c r="CN149" s="49">
        <v>284.5</v>
      </c>
      <c r="CO149" s="392"/>
      <c r="CP149" s="49">
        <v>0</v>
      </c>
      <c r="CQ149" s="49">
        <v>61.250000000000455</v>
      </c>
      <c r="CR149" s="49">
        <v>372.07500000000095</v>
      </c>
      <c r="CS149" s="49">
        <v>319.09999999999997</v>
      </c>
      <c r="CT149" s="336"/>
      <c r="CU149" s="49">
        <v>0</v>
      </c>
      <c r="CV149" s="49">
        <v>267.19999999999936</v>
      </c>
      <c r="CW149" s="49">
        <v>156.52500000000123</v>
      </c>
      <c r="CX149" s="49">
        <v>546.4</v>
      </c>
      <c r="CY149" s="336"/>
      <c r="CZ149" s="49">
        <v>0</v>
      </c>
      <c r="DA149" s="49">
        <v>39.599999999999</v>
      </c>
      <c r="DB149" s="49">
        <v>31.5</v>
      </c>
      <c r="DC149" s="49">
        <v>148.1</v>
      </c>
      <c r="DD149" s="336"/>
      <c r="DE149" s="49">
        <v>0</v>
      </c>
      <c r="DF149" s="49">
        <v>593.6</v>
      </c>
      <c r="DG149" s="49">
        <v>1122.2249999999981</v>
      </c>
      <c r="DH149" s="49">
        <v>1608.5</v>
      </c>
      <c r="DI149" s="336"/>
      <c r="DJ149" s="327">
        <v>0</v>
      </c>
      <c r="DK149" s="327">
        <v>220.40000000000146</v>
      </c>
      <c r="DL149" s="327">
        <v>267.37499999999727</v>
      </c>
      <c r="DM149" s="49">
        <v>531.79999999999995</v>
      </c>
      <c r="DN149" s="336"/>
      <c r="DO149" s="49">
        <v>0</v>
      </c>
      <c r="DP149" s="49">
        <v>167.40000000000146</v>
      </c>
      <c r="DQ149" s="49">
        <v>361.87499999999864</v>
      </c>
      <c r="DR149" s="49">
        <v>370.29999999999995</v>
      </c>
      <c r="DS149" s="336"/>
      <c r="DT149" s="49">
        <v>0</v>
      </c>
      <c r="DU149" s="49">
        <v>1145.9500000000407</v>
      </c>
      <c r="DV149" s="49">
        <v>1549.799999999997</v>
      </c>
      <c r="DW149" s="49">
        <v>4284.5999999999995</v>
      </c>
      <c r="DX149" s="336"/>
      <c r="DY149" s="347">
        <v>0</v>
      </c>
      <c r="DZ149" s="347">
        <v>120.00000000000182</v>
      </c>
      <c r="EA149" s="347">
        <v>350.24999999999727</v>
      </c>
      <c r="EB149" s="49">
        <v>476.6</v>
      </c>
      <c r="EC149" s="336"/>
      <c r="ED149" s="347">
        <v>0</v>
      </c>
      <c r="EE149" s="347">
        <v>68.749999999999091</v>
      </c>
      <c r="EF149" s="347">
        <v>185.32499999999754</v>
      </c>
      <c r="EG149" s="49">
        <v>328.79999999999995</v>
      </c>
      <c r="EH149" s="336"/>
      <c r="EI149" s="347">
        <v>0</v>
      </c>
      <c r="EJ149" s="49">
        <v>0</v>
      </c>
      <c r="EK149" s="347">
        <v>164.77500000000055</v>
      </c>
      <c r="EL149" s="49">
        <v>336</v>
      </c>
      <c r="EM149" s="336"/>
      <c r="EN149" s="49">
        <v>0</v>
      </c>
      <c r="EO149" s="347">
        <v>30.099999999999454</v>
      </c>
      <c r="EP149" s="347">
        <v>243.67500000000246</v>
      </c>
      <c r="EQ149" s="49">
        <v>132.1</v>
      </c>
      <c r="ER149" s="336"/>
      <c r="ES149" s="347">
        <v>0</v>
      </c>
      <c r="ET149" s="347">
        <v>1200.2499999999995</v>
      </c>
      <c r="EU149" s="347">
        <v>2132.9999999999973</v>
      </c>
      <c r="EV149" s="49">
        <v>2211.4</v>
      </c>
      <c r="EW149" s="336"/>
      <c r="EX149" s="347">
        <v>0</v>
      </c>
      <c r="EY149" s="347">
        <v>4.9000000000005457</v>
      </c>
      <c r="EZ149" s="347">
        <v>304.27499999999918</v>
      </c>
      <c r="FA149" s="49">
        <v>331.9</v>
      </c>
      <c r="FB149" s="336"/>
      <c r="FC149" s="49">
        <v>0</v>
      </c>
      <c r="FD149" s="347">
        <v>119.29999999999927</v>
      </c>
      <c r="FE149" s="347">
        <v>179.625</v>
      </c>
      <c r="FF149" s="49">
        <v>200.6</v>
      </c>
      <c r="FG149" s="336"/>
      <c r="FH149" s="49">
        <v>0</v>
      </c>
      <c r="FI149" s="347">
        <v>192.84999999999945</v>
      </c>
      <c r="FJ149" s="347">
        <v>244.875</v>
      </c>
      <c r="FK149" s="49">
        <v>360.1</v>
      </c>
      <c r="FL149" s="336"/>
      <c r="FM149" s="347">
        <v>0</v>
      </c>
      <c r="FN149" s="347">
        <v>144</v>
      </c>
      <c r="FO149" s="347">
        <v>453.29999999999995</v>
      </c>
      <c r="FP149" s="49">
        <v>337.2</v>
      </c>
      <c r="FQ149" s="336"/>
      <c r="FR149" s="49">
        <v>0</v>
      </c>
      <c r="FS149" s="49">
        <v>0</v>
      </c>
      <c r="FT149" s="347">
        <v>52.424999999998363</v>
      </c>
      <c r="FU149" s="49">
        <v>275.49999999999994</v>
      </c>
      <c r="FV149" s="336"/>
      <c r="FW149" s="347">
        <v>0</v>
      </c>
      <c r="FX149" s="347">
        <v>281.70000000000255</v>
      </c>
      <c r="FY149" s="347">
        <v>800.77500000001862</v>
      </c>
      <c r="FZ149" s="49">
        <v>1014.3000000000002</v>
      </c>
      <c r="GA149" s="336"/>
      <c r="GB149" s="347">
        <v>0</v>
      </c>
      <c r="GC149" s="347">
        <v>62.500000000003638</v>
      </c>
      <c r="GD149" s="347">
        <v>313.875</v>
      </c>
      <c r="GE149" s="49">
        <v>235</v>
      </c>
      <c r="GF149" s="336"/>
      <c r="GG149" s="49">
        <v>0</v>
      </c>
      <c r="GH149" s="49">
        <v>0</v>
      </c>
      <c r="GI149" s="49">
        <v>0</v>
      </c>
      <c r="GJ149" s="49">
        <v>981.59999999999991</v>
      </c>
    </row>
    <row r="150" spans="1:192" ht="18">
      <c r="A150" s="39" t="s">
        <v>692</v>
      </c>
      <c r="B150" s="45">
        <f t="shared" si="5"/>
        <v>40987.974999999969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2"/>
      <c r="I150" s="49">
        <v>0</v>
      </c>
      <c r="J150" s="49">
        <v>22</v>
      </c>
      <c r="K150" s="49">
        <v>27.225000000000009</v>
      </c>
      <c r="L150" s="49">
        <v>0</v>
      </c>
      <c r="M150" s="392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2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2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2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2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2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2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2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2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2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2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2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2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49">
        <v>142.79999999999995</v>
      </c>
      <c r="CG150" s="49">
        <v>199.45000000000027</v>
      </c>
      <c r="CH150" s="49">
        <v>75.075000000000273</v>
      </c>
      <c r="CI150" s="49">
        <v>115.7</v>
      </c>
      <c r="CJ150" s="336"/>
      <c r="CK150" s="49">
        <v>132.39999999999941</v>
      </c>
      <c r="CL150" s="49">
        <v>104.80000000000018</v>
      </c>
      <c r="CM150" s="49">
        <v>184.95</v>
      </c>
      <c r="CN150" s="49">
        <v>280.5</v>
      </c>
      <c r="CO150" s="392"/>
      <c r="CP150" s="49">
        <v>145.84999999999945</v>
      </c>
      <c r="CQ150" s="49">
        <v>171.94999999999982</v>
      </c>
      <c r="CR150" s="49">
        <v>243.37500000000136</v>
      </c>
      <c r="CS150" s="49">
        <v>324.10000000000002</v>
      </c>
      <c r="CT150" s="336"/>
      <c r="CU150" s="49">
        <v>73.324999999999363</v>
      </c>
      <c r="CV150" s="49">
        <v>95.299999999999272</v>
      </c>
      <c r="CW150" s="49">
        <v>237.45000000000095</v>
      </c>
      <c r="CX150" s="49">
        <v>272.34999999999997</v>
      </c>
      <c r="CY150" s="336"/>
      <c r="CZ150" s="49">
        <v>75.525000000001455</v>
      </c>
      <c r="DA150" s="49">
        <v>140.99999999999955</v>
      </c>
      <c r="DB150" s="49">
        <v>29.25</v>
      </c>
      <c r="DC150" s="49">
        <v>27.900000000000002</v>
      </c>
      <c r="DD150" s="336"/>
      <c r="DE150" s="49">
        <v>609.95000000000027</v>
      </c>
      <c r="DF150" s="49">
        <v>680.39999999999918</v>
      </c>
      <c r="DG150" s="49">
        <v>1669.2750000000005</v>
      </c>
      <c r="DH150" s="49">
        <v>2139</v>
      </c>
      <c r="DI150" s="336"/>
      <c r="DJ150" s="327">
        <v>67.649999999999181</v>
      </c>
      <c r="DK150" s="327">
        <v>164.14999999999964</v>
      </c>
      <c r="DL150" s="327">
        <v>162.97500000000082</v>
      </c>
      <c r="DM150" s="49">
        <v>1099.8000000000002</v>
      </c>
      <c r="DN150" s="336"/>
      <c r="DO150" s="49">
        <v>127.17499999999791</v>
      </c>
      <c r="DP150" s="49">
        <v>226.45000000000073</v>
      </c>
      <c r="DQ150" s="49">
        <v>495.52500000000055</v>
      </c>
      <c r="DR150" s="49">
        <v>548.4</v>
      </c>
      <c r="DS150" s="336"/>
      <c r="DT150" s="49">
        <v>899.38749999996435</v>
      </c>
      <c r="DU150" s="49">
        <v>1758.0500000000393</v>
      </c>
      <c r="DV150" s="49">
        <v>732.30000000000382</v>
      </c>
      <c r="DW150" s="49">
        <v>4413.2999999999993</v>
      </c>
      <c r="DX150" s="336"/>
      <c r="DY150" s="347">
        <v>43.199999999999818</v>
      </c>
      <c r="DZ150" s="347">
        <v>165.75000000000182</v>
      </c>
      <c r="EA150" s="347">
        <v>398.325000000003</v>
      </c>
      <c r="EB150" s="49">
        <v>401.5</v>
      </c>
      <c r="EC150" s="336"/>
      <c r="ED150" s="347">
        <v>65.900000000000546</v>
      </c>
      <c r="EE150" s="347">
        <v>78.700000000002547</v>
      </c>
      <c r="EF150" s="347">
        <v>222.67500000000246</v>
      </c>
      <c r="EG150" s="49">
        <v>337.7</v>
      </c>
      <c r="EH150" s="336"/>
      <c r="EI150" s="347">
        <v>71.400000000001455</v>
      </c>
      <c r="EJ150" s="49">
        <v>0</v>
      </c>
      <c r="EK150" s="347">
        <v>98.475000000000819</v>
      </c>
      <c r="EL150" s="49">
        <v>219.3</v>
      </c>
      <c r="EM150" s="336"/>
      <c r="EN150" s="49">
        <v>0</v>
      </c>
      <c r="EO150" s="347">
        <v>136.79999999999927</v>
      </c>
      <c r="EP150" s="347">
        <v>132.37500000000273</v>
      </c>
      <c r="EQ150" s="49">
        <v>191.8</v>
      </c>
      <c r="ER150" s="336"/>
      <c r="ES150" s="347">
        <v>591.87499999999363</v>
      </c>
      <c r="ET150" s="347">
        <v>1033.3499999999999</v>
      </c>
      <c r="EU150" s="347">
        <v>1639.0499999999984</v>
      </c>
      <c r="EV150" s="49">
        <v>1924.1</v>
      </c>
      <c r="EW150" s="336"/>
      <c r="EX150" s="347">
        <v>59.675000000001091</v>
      </c>
      <c r="EY150" s="347">
        <v>159.64999999999964</v>
      </c>
      <c r="EZ150" s="347">
        <v>122.62500000000136</v>
      </c>
      <c r="FA150" s="49">
        <v>16.900000000000002</v>
      </c>
      <c r="FB150" s="336"/>
      <c r="FC150" s="49">
        <v>0</v>
      </c>
      <c r="FD150" s="347">
        <v>196.64999999999418</v>
      </c>
      <c r="FE150" s="347">
        <v>243</v>
      </c>
      <c r="FF150" s="49">
        <v>257</v>
      </c>
      <c r="FG150" s="336"/>
      <c r="FH150" s="49">
        <v>0</v>
      </c>
      <c r="FI150" s="347">
        <v>183.14999999999418</v>
      </c>
      <c r="FJ150" s="347">
        <v>168.00000000000136</v>
      </c>
      <c r="FK150" s="49">
        <v>456.35</v>
      </c>
      <c r="FL150" s="336"/>
      <c r="FM150" s="347">
        <v>125.30000000000018</v>
      </c>
      <c r="FN150" s="347">
        <v>125.49999999999636</v>
      </c>
      <c r="FO150" s="347">
        <v>213.375</v>
      </c>
      <c r="FP150" s="49">
        <v>610.19999999999993</v>
      </c>
      <c r="FQ150" s="336"/>
      <c r="FR150" s="49">
        <v>0</v>
      </c>
      <c r="FS150" s="49">
        <v>0</v>
      </c>
      <c r="FT150" s="347">
        <v>192.75000000000273</v>
      </c>
      <c r="FU150" s="49">
        <v>185.6</v>
      </c>
      <c r="FV150" s="336"/>
      <c r="FW150" s="347">
        <v>214.62499999999909</v>
      </c>
      <c r="FX150" s="347">
        <v>781.44999999999004</v>
      </c>
      <c r="FY150" s="347">
        <v>541.19999999996617</v>
      </c>
      <c r="FZ150" s="49">
        <v>951.7</v>
      </c>
      <c r="GA150" s="336"/>
      <c r="GB150" s="347">
        <v>72.125</v>
      </c>
      <c r="GC150" s="347">
        <v>201.5</v>
      </c>
      <c r="GD150" s="347">
        <v>212.25</v>
      </c>
      <c r="GE150" s="49">
        <v>199.5</v>
      </c>
      <c r="GF150" s="336"/>
      <c r="GG150" s="49">
        <v>316.08750000000055</v>
      </c>
      <c r="GH150" s="49">
        <v>0</v>
      </c>
      <c r="GI150" s="49">
        <v>0</v>
      </c>
      <c r="GJ150" s="49">
        <v>1223.3</v>
      </c>
    </row>
    <row r="151" spans="1:192" ht="18">
      <c r="A151" s="40" t="s">
        <v>6</v>
      </c>
      <c r="B151" s="45">
        <f t="shared" si="5"/>
        <v>3711.0374999999863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2"/>
      <c r="I151" s="49">
        <v>0</v>
      </c>
      <c r="J151" s="49">
        <v>0</v>
      </c>
      <c r="K151" s="49">
        <v>0</v>
      </c>
      <c r="L151" s="49">
        <v>0</v>
      </c>
      <c r="M151" s="392"/>
      <c r="N151" s="49">
        <v>0</v>
      </c>
      <c r="O151" s="49">
        <v>0</v>
      </c>
      <c r="P151" s="49">
        <v>0</v>
      </c>
      <c r="Q151" s="49">
        <v>0</v>
      </c>
      <c r="R151" s="392"/>
      <c r="S151" s="327">
        <v>0</v>
      </c>
      <c r="T151" s="327">
        <v>0</v>
      </c>
      <c r="U151" s="327">
        <v>0</v>
      </c>
      <c r="V151" s="327">
        <v>0</v>
      </c>
      <c r="W151" s="392"/>
      <c r="X151" s="49">
        <v>0</v>
      </c>
      <c r="Y151" s="49">
        <v>0</v>
      </c>
      <c r="Z151" s="49">
        <v>0</v>
      </c>
      <c r="AA151" s="49">
        <v>0</v>
      </c>
      <c r="AB151" s="392"/>
      <c r="AC151" s="49">
        <v>0</v>
      </c>
      <c r="AD151" s="49">
        <v>0</v>
      </c>
      <c r="AE151" s="49">
        <v>0</v>
      </c>
      <c r="AF151" s="49">
        <v>0</v>
      </c>
      <c r="AG151" s="392"/>
      <c r="AH151" s="49">
        <v>0</v>
      </c>
      <c r="AI151" s="49">
        <v>0</v>
      </c>
      <c r="AJ151" s="49">
        <v>0</v>
      </c>
      <c r="AK151" s="49">
        <v>0</v>
      </c>
      <c r="AL151" s="392"/>
      <c r="AM151" s="49">
        <v>0</v>
      </c>
      <c r="AN151" s="49">
        <v>0</v>
      </c>
      <c r="AO151" s="49">
        <v>0</v>
      </c>
      <c r="AP151" s="49">
        <v>0</v>
      </c>
      <c r="AQ151" s="392"/>
      <c r="AR151" s="49">
        <v>0</v>
      </c>
      <c r="AS151" s="49">
        <v>0</v>
      </c>
      <c r="AT151" s="49">
        <v>0</v>
      </c>
      <c r="AU151" s="49">
        <v>0</v>
      </c>
      <c r="AV151" s="392"/>
      <c r="AW151" s="49">
        <v>0</v>
      </c>
      <c r="AX151" s="49">
        <v>0</v>
      </c>
      <c r="AY151" s="49">
        <v>0</v>
      </c>
      <c r="AZ151" s="49">
        <v>0</v>
      </c>
      <c r="BA151" s="392"/>
      <c r="BB151" s="49">
        <v>0</v>
      </c>
      <c r="BC151" s="49">
        <v>0</v>
      </c>
      <c r="BD151" s="49">
        <v>0</v>
      </c>
      <c r="BE151" s="49">
        <v>0</v>
      </c>
      <c r="BF151" s="392"/>
      <c r="BG151" s="49">
        <v>0</v>
      </c>
      <c r="BH151" s="49">
        <v>0</v>
      </c>
      <c r="BI151" s="49">
        <v>0</v>
      </c>
      <c r="BJ151" s="49">
        <v>0</v>
      </c>
      <c r="BK151" s="392"/>
      <c r="BL151" s="49">
        <v>0</v>
      </c>
      <c r="BM151" s="49">
        <v>0</v>
      </c>
      <c r="BN151" s="49">
        <v>0</v>
      </c>
      <c r="BO151" s="49">
        <v>0</v>
      </c>
      <c r="BP151" s="392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2"/>
      <c r="CA151" s="49">
        <v>0</v>
      </c>
      <c r="CB151" s="49">
        <v>0</v>
      </c>
      <c r="CC151" s="49">
        <v>0</v>
      </c>
      <c r="CD151" s="49">
        <v>0</v>
      </c>
      <c r="CE151" s="336"/>
      <c r="CF151" s="49">
        <v>60.175000000000182</v>
      </c>
      <c r="CG151" s="49">
        <v>0</v>
      </c>
      <c r="CH151" s="49">
        <v>0</v>
      </c>
      <c r="CI151" s="49">
        <v>0</v>
      </c>
      <c r="CJ151" s="336"/>
      <c r="CK151" s="49">
        <v>129.125</v>
      </c>
      <c r="CL151" s="49">
        <v>0</v>
      </c>
      <c r="CM151" s="49">
        <v>0</v>
      </c>
      <c r="CN151" s="49">
        <v>0</v>
      </c>
      <c r="CO151" s="392"/>
      <c r="CP151" s="49">
        <v>140.900000000001</v>
      </c>
      <c r="CQ151" s="49">
        <v>0</v>
      </c>
      <c r="CR151" s="49">
        <v>0</v>
      </c>
      <c r="CS151" s="49">
        <v>0</v>
      </c>
      <c r="CT151" s="336"/>
      <c r="CU151" s="49">
        <v>20.075000000000728</v>
      </c>
      <c r="CV151" s="49">
        <v>0</v>
      </c>
      <c r="CW151" s="49">
        <v>0</v>
      </c>
      <c r="CX151" s="49">
        <v>0</v>
      </c>
      <c r="CY151" s="336"/>
      <c r="CZ151" s="49">
        <v>22.174999999999272</v>
      </c>
      <c r="DA151" s="49">
        <v>0</v>
      </c>
      <c r="DB151" s="49">
        <v>0</v>
      </c>
      <c r="DC151" s="49">
        <v>0</v>
      </c>
      <c r="DD151" s="336"/>
      <c r="DE151" s="49">
        <v>698.97499999999991</v>
      </c>
      <c r="DF151" s="49">
        <v>0</v>
      </c>
      <c r="DG151" s="49">
        <v>0</v>
      </c>
      <c r="DH151" s="49">
        <v>0</v>
      </c>
      <c r="DI151" s="336"/>
      <c r="DJ151" s="327">
        <v>31.149999999999636</v>
      </c>
      <c r="DK151" s="327">
        <v>0</v>
      </c>
      <c r="DL151" s="327">
        <v>0</v>
      </c>
      <c r="DM151" s="327">
        <v>0</v>
      </c>
      <c r="DN151" s="336"/>
      <c r="DO151" s="49">
        <v>118.89999999999918</v>
      </c>
      <c r="DP151" s="49">
        <v>0</v>
      </c>
      <c r="DQ151" s="49">
        <v>0</v>
      </c>
      <c r="DR151" s="327">
        <v>0</v>
      </c>
      <c r="DS151" s="336"/>
      <c r="DT151" s="49">
        <v>750.82499999999345</v>
      </c>
      <c r="DU151" s="49">
        <v>0</v>
      </c>
      <c r="DV151" s="49">
        <v>0</v>
      </c>
      <c r="DW151" s="327">
        <v>0</v>
      </c>
      <c r="DX151" s="336"/>
      <c r="DY151" s="347">
        <v>36.625</v>
      </c>
      <c r="DZ151" s="347">
        <v>0</v>
      </c>
      <c r="EA151" s="347">
        <v>0</v>
      </c>
      <c r="EB151" s="327">
        <v>0</v>
      </c>
      <c r="EC151" s="336"/>
      <c r="ED151" s="347">
        <v>18.849999999999454</v>
      </c>
      <c r="EE151" s="347">
        <v>0</v>
      </c>
      <c r="EF151" s="347">
        <v>0</v>
      </c>
      <c r="EG151" s="347">
        <v>0</v>
      </c>
      <c r="EH151" s="336"/>
      <c r="EI151" s="347">
        <v>67.549999999999272</v>
      </c>
      <c r="EJ151" s="49">
        <v>0</v>
      </c>
      <c r="EK151" s="347">
        <v>0</v>
      </c>
      <c r="EL151" s="347">
        <v>0</v>
      </c>
      <c r="EM151" s="336"/>
      <c r="EN151" s="49">
        <v>0</v>
      </c>
      <c r="EO151" s="347">
        <v>0</v>
      </c>
      <c r="EP151" s="347">
        <v>0</v>
      </c>
      <c r="EQ151" s="347">
        <v>0</v>
      </c>
      <c r="ER151" s="336"/>
      <c r="ES151" s="347">
        <v>738.262499999998</v>
      </c>
      <c r="ET151" s="347">
        <v>0</v>
      </c>
      <c r="EU151" s="347">
        <v>0</v>
      </c>
      <c r="EV151" s="347">
        <v>0</v>
      </c>
      <c r="EW151" s="336"/>
      <c r="EX151" s="347">
        <v>46.274999999998727</v>
      </c>
      <c r="EY151" s="347">
        <v>0</v>
      </c>
      <c r="EZ151" s="347">
        <v>0</v>
      </c>
      <c r="FA151" s="347">
        <v>0</v>
      </c>
      <c r="FB151" s="336"/>
      <c r="FC151" s="49">
        <v>0</v>
      </c>
      <c r="FD151" s="347">
        <v>0</v>
      </c>
      <c r="FE151" s="347">
        <v>0</v>
      </c>
      <c r="FF151" s="49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347">
        <v>155.88749999999982</v>
      </c>
      <c r="FN151" s="347">
        <v>0</v>
      </c>
      <c r="FO151" s="347">
        <v>0</v>
      </c>
      <c r="FP151" s="49">
        <v>0</v>
      </c>
      <c r="FQ151" s="336"/>
      <c r="FR151" s="49">
        <v>0</v>
      </c>
      <c r="FS151" s="49">
        <v>0</v>
      </c>
      <c r="FT151" s="347">
        <v>0</v>
      </c>
      <c r="FU151" s="49">
        <v>0</v>
      </c>
      <c r="FV151" s="336"/>
      <c r="FW151" s="347">
        <v>251.82499999999891</v>
      </c>
      <c r="FX151" s="347">
        <v>0</v>
      </c>
      <c r="FY151" s="347">
        <v>0</v>
      </c>
      <c r="FZ151" s="49">
        <v>0</v>
      </c>
      <c r="GA151" s="336"/>
      <c r="GB151" s="347">
        <v>53.124999999999091</v>
      </c>
      <c r="GC151" s="347">
        <v>0</v>
      </c>
      <c r="GD151" s="347">
        <v>0</v>
      </c>
      <c r="GE151" s="49">
        <v>0</v>
      </c>
      <c r="GF151" s="336"/>
      <c r="GG151" s="49">
        <v>370.33749999999964</v>
      </c>
      <c r="GH151" s="49">
        <v>0</v>
      </c>
      <c r="GI151" s="49">
        <v>0</v>
      </c>
      <c r="GJ151" s="49">
        <v>0</v>
      </c>
    </row>
    <row r="152" spans="1:192" ht="18">
      <c r="A152" s="39" t="s">
        <v>2199</v>
      </c>
      <c r="B152" s="45">
        <f t="shared" si="5"/>
        <v>34821.375000000007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2"/>
      <c r="I152" s="49">
        <v>0</v>
      </c>
      <c r="J152" s="49">
        <v>149.90000000000003</v>
      </c>
      <c r="K152" s="49">
        <v>10.125</v>
      </c>
      <c r="L152" s="49">
        <v>0</v>
      </c>
      <c r="M152" s="392"/>
      <c r="N152" s="49">
        <v>0</v>
      </c>
      <c r="O152" s="49">
        <v>270.74999999999966</v>
      </c>
      <c r="P152" s="49">
        <v>104.625</v>
      </c>
      <c r="Q152" s="49">
        <v>0</v>
      </c>
      <c r="R152" s="392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2"/>
      <c r="X152" s="49">
        <v>0</v>
      </c>
      <c r="Y152" s="49">
        <v>158.69999999999982</v>
      </c>
      <c r="Z152" s="49">
        <v>270.45</v>
      </c>
      <c r="AA152" s="49">
        <v>0</v>
      </c>
      <c r="AB152" s="392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2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2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2"/>
      <c r="AR152" s="49">
        <v>0</v>
      </c>
      <c r="AS152" s="49">
        <v>60.25</v>
      </c>
      <c r="AT152" s="49">
        <v>18.975000000000001</v>
      </c>
      <c r="AU152" s="49">
        <v>0</v>
      </c>
      <c r="AV152" s="392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2"/>
      <c r="BB152" s="49">
        <v>0</v>
      </c>
      <c r="BC152" s="49">
        <v>273.05</v>
      </c>
      <c r="BD152" s="49">
        <v>303.75</v>
      </c>
      <c r="BE152" s="49">
        <v>0</v>
      </c>
      <c r="BF152" s="392"/>
      <c r="BG152" s="49">
        <v>0</v>
      </c>
      <c r="BH152" s="49">
        <v>85.25</v>
      </c>
      <c r="BI152" s="49">
        <v>199.125</v>
      </c>
      <c r="BJ152" s="49">
        <v>0</v>
      </c>
      <c r="BK152" s="392"/>
      <c r="BL152" s="49">
        <v>0</v>
      </c>
      <c r="BM152" s="49">
        <v>40.899999999999991</v>
      </c>
      <c r="BN152" s="49">
        <v>100.5</v>
      </c>
      <c r="BO152" s="49">
        <v>0</v>
      </c>
      <c r="BP152" s="392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2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49">
        <v>0</v>
      </c>
      <c r="CG152" s="49">
        <v>0</v>
      </c>
      <c r="CH152" s="49">
        <v>230.62500000000136</v>
      </c>
      <c r="CI152" s="49">
        <v>333.8</v>
      </c>
      <c r="CJ152" s="336"/>
      <c r="CK152" s="49">
        <v>0</v>
      </c>
      <c r="CL152" s="49">
        <v>0</v>
      </c>
      <c r="CM152" s="49">
        <v>153.67500000000001</v>
      </c>
      <c r="CN152" s="49">
        <v>134</v>
      </c>
      <c r="CO152" s="392"/>
      <c r="CP152" s="49">
        <v>0</v>
      </c>
      <c r="CQ152" s="49">
        <v>0</v>
      </c>
      <c r="CR152" s="49">
        <v>275.25</v>
      </c>
      <c r="CS152" s="49">
        <v>427.59999999999997</v>
      </c>
      <c r="CT152" s="336"/>
      <c r="CU152" s="49">
        <v>0</v>
      </c>
      <c r="CV152" s="49">
        <v>0</v>
      </c>
      <c r="CW152" s="49">
        <v>336.30000000000109</v>
      </c>
      <c r="CX152" s="49">
        <v>403.8</v>
      </c>
      <c r="CY152" s="336"/>
      <c r="CZ152" s="49">
        <v>0</v>
      </c>
      <c r="DA152" s="49">
        <v>0</v>
      </c>
      <c r="DB152" s="49">
        <v>113.17500000000001</v>
      </c>
      <c r="DC152" s="49">
        <v>65</v>
      </c>
      <c r="DD152" s="336"/>
      <c r="DE152" s="49">
        <v>0</v>
      </c>
      <c r="DF152" s="49">
        <v>0</v>
      </c>
      <c r="DG152" s="49">
        <v>1244.3999999999965</v>
      </c>
      <c r="DH152" s="49">
        <v>2947.3999999999996</v>
      </c>
      <c r="DI152" s="336"/>
      <c r="DJ152" s="327">
        <v>0</v>
      </c>
      <c r="DK152" s="327">
        <v>0</v>
      </c>
      <c r="DL152" s="327">
        <v>442.94999999999754</v>
      </c>
      <c r="DM152" s="49">
        <v>580.1</v>
      </c>
      <c r="DN152" s="336"/>
      <c r="DO152" s="49">
        <v>0</v>
      </c>
      <c r="DP152" s="49">
        <v>0</v>
      </c>
      <c r="DQ152" s="49">
        <v>576.14999999999918</v>
      </c>
      <c r="DR152" s="49">
        <v>557.29999999999995</v>
      </c>
      <c r="DS152" s="336"/>
      <c r="DT152" s="49">
        <v>0</v>
      </c>
      <c r="DU152" s="49">
        <v>0</v>
      </c>
      <c r="DV152" s="49">
        <v>2453.1749999999997</v>
      </c>
      <c r="DW152" s="49">
        <v>3713.2</v>
      </c>
      <c r="DX152" s="336"/>
      <c r="DY152" s="347">
        <v>0</v>
      </c>
      <c r="DZ152" s="347">
        <v>0</v>
      </c>
      <c r="EA152" s="347">
        <v>222.30000000000382</v>
      </c>
      <c r="EB152" s="49">
        <v>138</v>
      </c>
      <c r="EC152" s="336"/>
      <c r="ED152" s="347">
        <v>0</v>
      </c>
      <c r="EE152" s="347">
        <v>0</v>
      </c>
      <c r="EF152" s="347">
        <v>263.85000000000218</v>
      </c>
      <c r="EG152" s="49">
        <v>498.5</v>
      </c>
      <c r="EH152" s="336"/>
      <c r="EI152" s="347">
        <v>0</v>
      </c>
      <c r="EJ152" s="49">
        <v>0</v>
      </c>
      <c r="EK152" s="347">
        <v>99.374999999997272</v>
      </c>
      <c r="EL152" s="49">
        <v>166.6</v>
      </c>
      <c r="EM152" s="336"/>
      <c r="EN152" s="49">
        <v>0</v>
      </c>
      <c r="EO152" s="347">
        <v>0</v>
      </c>
      <c r="EP152" s="347">
        <v>151.49999999999727</v>
      </c>
      <c r="EQ152" s="49">
        <v>273.2</v>
      </c>
      <c r="ER152" s="336"/>
      <c r="ES152" s="347">
        <v>0</v>
      </c>
      <c r="ET152" s="347">
        <v>0</v>
      </c>
      <c r="EU152" s="347">
        <v>3017.2499999999973</v>
      </c>
      <c r="EV152" s="49">
        <v>2160.6</v>
      </c>
      <c r="EW152" s="336"/>
      <c r="EX152" s="347">
        <v>0</v>
      </c>
      <c r="EY152" s="347">
        <v>0</v>
      </c>
      <c r="EZ152" s="347">
        <v>154.72499999999673</v>
      </c>
      <c r="FA152" s="49">
        <v>88.2</v>
      </c>
      <c r="FB152" s="336"/>
      <c r="FC152" s="49">
        <v>0</v>
      </c>
      <c r="FD152" s="347">
        <v>0</v>
      </c>
      <c r="FE152" s="347">
        <v>187.2</v>
      </c>
      <c r="FF152" s="49">
        <v>355</v>
      </c>
      <c r="FG152" s="336"/>
      <c r="FH152" s="49">
        <v>0</v>
      </c>
      <c r="FI152" s="347">
        <v>0</v>
      </c>
      <c r="FJ152" s="347">
        <v>171.07499999999618</v>
      </c>
      <c r="FK152" s="49">
        <v>315</v>
      </c>
      <c r="FL152" s="336"/>
      <c r="FM152" s="347">
        <v>0</v>
      </c>
      <c r="FN152" s="347">
        <v>0</v>
      </c>
      <c r="FO152" s="347">
        <v>386.77500000000003</v>
      </c>
      <c r="FP152" s="49">
        <v>420.5</v>
      </c>
      <c r="FQ152" s="336"/>
      <c r="FR152" s="49">
        <v>0</v>
      </c>
      <c r="FS152" s="49">
        <v>0</v>
      </c>
      <c r="FT152" s="347">
        <v>162.07499999999891</v>
      </c>
      <c r="FU152" s="49">
        <v>145.20000000000002</v>
      </c>
      <c r="FV152" s="336"/>
      <c r="FW152" s="347">
        <v>0</v>
      </c>
      <c r="FX152" s="347">
        <v>0</v>
      </c>
      <c r="FY152" s="347">
        <v>933.30000000002735</v>
      </c>
      <c r="FZ152" s="49">
        <v>954.5</v>
      </c>
      <c r="GA152" s="336"/>
      <c r="GB152" s="347">
        <v>0</v>
      </c>
      <c r="GC152" s="347">
        <v>0</v>
      </c>
      <c r="GD152" s="347">
        <v>369</v>
      </c>
      <c r="GE152" s="49">
        <v>128</v>
      </c>
      <c r="GF152" s="336"/>
      <c r="GG152" s="49">
        <v>0</v>
      </c>
      <c r="GH152" s="49">
        <v>0</v>
      </c>
      <c r="GI152" s="49">
        <v>0</v>
      </c>
      <c r="GJ152" s="49">
        <v>709.90000000000009</v>
      </c>
    </row>
    <row r="153" spans="1:192" ht="18">
      <c r="A153" s="81" t="s">
        <v>1651</v>
      </c>
      <c r="B153" s="45">
        <f t="shared" si="5"/>
        <v>3631.5499999999524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2"/>
      <c r="I153" s="49">
        <v>0</v>
      </c>
      <c r="J153" s="49">
        <v>0</v>
      </c>
      <c r="K153" s="49">
        <v>0</v>
      </c>
      <c r="L153" s="49">
        <v>0</v>
      </c>
      <c r="M153" s="392"/>
      <c r="N153" s="49">
        <v>0</v>
      </c>
      <c r="O153" s="49">
        <v>0</v>
      </c>
      <c r="P153" s="49">
        <v>0</v>
      </c>
      <c r="Q153" s="49">
        <v>0</v>
      </c>
      <c r="R153" s="392"/>
      <c r="S153" s="327">
        <v>0</v>
      </c>
      <c r="T153" s="327">
        <v>0</v>
      </c>
      <c r="U153" s="327">
        <v>0</v>
      </c>
      <c r="V153" s="327">
        <v>0</v>
      </c>
      <c r="W153" s="392"/>
      <c r="X153" s="49">
        <v>0</v>
      </c>
      <c r="Y153" s="49">
        <v>0</v>
      </c>
      <c r="Z153" s="49">
        <v>0</v>
      </c>
      <c r="AA153" s="49">
        <v>0</v>
      </c>
      <c r="AB153" s="392"/>
      <c r="AC153" s="49">
        <v>0</v>
      </c>
      <c r="AD153" s="49">
        <v>0</v>
      </c>
      <c r="AE153" s="49">
        <v>0</v>
      </c>
      <c r="AF153" s="49">
        <v>0</v>
      </c>
      <c r="AG153" s="392"/>
      <c r="AH153" s="49">
        <v>0</v>
      </c>
      <c r="AI153" s="49">
        <v>0</v>
      </c>
      <c r="AJ153" s="49">
        <v>0</v>
      </c>
      <c r="AK153" s="49">
        <v>0</v>
      </c>
      <c r="AL153" s="392"/>
      <c r="AM153" s="49">
        <v>0</v>
      </c>
      <c r="AN153" s="49">
        <v>0</v>
      </c>
      <c r="AO153" s="49">
        <v>0</v>
      </c>
      <c r="AP153" s="49">
        <v>0</v>
      </c>
      <c r="AQ153" s="392"/>
      <c r="AR153" s="49">
        <v>0</v>
      </c>
      <c r="AS153" s="49">
        <v>0</v>
      </c>
      <c r="AT153" s="49">
        <v>0</v>
      </c>
      <c r="AU153" s="49">
        <v>0</v>
      </c>
      <c r="AV153" s="392"/>
      <c r="AW153" s="49">
        <v>0</v>
      </c>
      <c r="AX153" s="49">
        <v>0</v>
      </c>
      <c r="AY153" s="49">
        <v>0</v>
      </c>
      <c r="AZ153" s="49">
        <v>0</v>
      </c>
      <c r="BA153" s="392"/>
      <c r="BB153" s="49">
        <v>0</v>
      </c>
      <c r="BC153" s="49">
        <v>0</v>
      </c>
      <c r="BD153" s="49">
        <v>0</v>
      </c>
      <c r="BE153" s="49">
        <v>0</v>
      </c>
      <c r="BF153" s="392"/>
      <c r="BG153" s="49">
        <v>0</v>
      </c>
      <c r="BH153" s="49">
        <v>0</v>
      </c>
      <c r="BI153" s="49">
        <v>0</v>
      </c>
      <c r="BJ153" s="49">
        <v>0</v>
      </c>
      <c r="BK153" s="392"/>
      <c r="BL153" s="49">
        <v>0</v>
      </c>
      <c r="BM153" s="49">
        <v>0</v>
      </c>
      <c r="BN153" s="49">
        <v>0</v>
      </c>
      <c r="BO153" s="49">
        <v>0</v>
      </c>
      <c r="BP153" s="392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2"/>
      <c r="CA153" s="49">
        <v>0</v>
      </c>
      <c r="CB153" s="49">
        <v>0</v>
      </c>
      <c r="CC153" s="49">
        <v>0</v>
      </c>
      <c r="CD153" s="49">
        <v>0</v>
      </c>
      <c r="CE153" s="336"/>
      <c r="CF153" s="49">
        <v>99.324999999999818</v>
      </c>
      <c r="CG153" s="49">
        <v>0</v>
      </c>
      <c r="CH153" s="49">
        <v>0</v>
      </c>
      <c r="CI153" s="49">
        <v>0</v>
      </c>
      <c r="CJ153" s="336"/>
      <c r="CK153" s="49">
        <v>100.375</v>
      </c>
      <c r="CL153" s="49">
        <v>0</v>
      </c>
      <c r="CM153" s="49">
        <v>0</v>
      </c>
      <c r="CN153" s="49">
        <v>0</v>
      </c>
      <c r="CO153" s="392"/>
      <c r="CP153" s="49">
        <v>96.925000000000637</v>
      </c>
      <c r="CQ153" s="49">
        <v>0</v>
      </c>
      <c r="CR153" s="49">
        <v>0</v>
      </c>
      <c r="CS153" s="49">
        <v>0</v>
      </c>
      <c r="CT153" s="336"/>
      <c r="CU153" s="49">
        <v>69.825000000000273</v>
      </c>
      <c r="CV153" s="49">
        <v>0</v>
      </c>
      <c r="CW153" s="49">
        <v>0</v>
      </c>
      <c r="CX153" s="49">
        <v>0</v>
      </c>
      <c r="CY153" s="336"/>
      <c r="CZ153" s="49">
        <v>22.749999999999091</v>
      </c>
      <c r="DA153" s="49">
        <v>0</v>
      </c>
      <c r="DB153" s="49">
        <v>0</v>
      </c>
      <c r="DC153" s="49">
        <v>0</v>
      </c>
      <c r="DD153" s="336"/>
      <c r="DE153" s="49">
        <v>655.44999999999868</v>
      </c>
      <c r="DF153" s="49">
        <v>0</v>
      </c>
      <c r="DG153" s="49">
        <v>0</v>
      </c>
      <c r="DH153" s="49">
        <v>0</v>
      </c>
      <c r="DI153" s="336"/>
      <c r="DJ153" s="327">
        <v>120.62499999999864</v>
      </c>
      <c r="DK153" s="327">
        <v>0</v>
      </c>
      <c r="DL153" s="327">
        <v>0</v>
      </c>
      <c r="DM153" s="327">
        <v>0</v>
      </c>
      <c r="DN153" s="336"/>
      <c r="DO153" s="49">
        <v>95.449999999998454</v>
      </c>
      <c r="DP153" s="49">
        <v>0</v>
      </c>
      <c r="DQ153" s="49">
        <v>0</v>
      </c>
      <c r="DR153" s="327">
        <v>0</v>
      </c>
      <c r="DS153" s="336"/>
      <c r="DT153" s="49">
        <v>614.59999999997444</v>
      </c>
      <c r="DU153" s="49">
        <v>0</v>
      </c>
      <c r="DV153" s="49">
        <v>0</v>
      </c>
      <c r="DW153" s="327">
        <v>0</v>
      </c>
      <c r="DX153" s="336"/>
      <c r="DY153" s="347">
        <v>92.449999999999363</v>
      </c>
      <c r="DZ153" s="347">
        <v>0</v>
      </c>
      <c r="EA153" s="347">
        <v>0</v>
      </c>
      <c r="EB153" s="327">
        <v>0</v>
      </c>
      <c r="EC153" s="336"/>
      <c r="ED153" s="347">
        <v>98.074999999999818</v>
      </c>
      <c r="EE153" s="347">
        <v>0</v>
      </c>
      <c r="EF153" s="347">
        <v>0</v>
      </c>
      <c r="EG153" s="347">
        <v>0</v>
      </c>
      <c r="EH153" s="336"/>
      <c r="EI153" s="347">
        <v>146.52500000000055</v>
      </c>
      <c r="EJ153" s="49">
        <v>0</v>
      </c>
      <c r="EK153" s="347">
        <v>0</v>
      </c>
      <c r="EL153" s="347">
        <v>0</v>
      </c>
      <c r="EM153" s="336"/>
      <c r="EN153" s="49">
        <v>0</v>
      </c>
      <c r="EO153" s="347">
        <v>0</v>
      </c>
      <c r="EP153" s="347">
        <v>0</v>
      </c>
      <c r="EQ153" s="347">
        <v>0</v>
      </c>
      <c r="ER153" s="336"/>
      <c r="ES153" s="347">
        <v>640.42499999998563</v>
      </c>
      <c r="ET153" s="347">
        <v>0</v>
      </c>
      <c r="EU153" s="347">
        <v>0</v>
      </c>
      <c r="EV153" s="347">
        <v>0</v>
      </c>
      <c r="EW153" s="336"/>
      <c r="EX153" s="347">
        <v>49.000000000000909</v>
      </c>
      <c r="EY153" s="347">
        <v>0</v>
      </c>
      <c r="EZ153" s="347">
        <v>0</v>
      </c>
      <c r="FA153" s="347">
        <v>0</v>
      </c>
      <c r="FB153" s="336"/>
      <c r="FC153" s="49">
        <v>0</v>
      </c>
      <c r="FD153" s="347">
        <v>0</v>
      </c>
      <c r="FE153" s="347">
        <v>0</v>
      </c>
      <c r="FF153" s="49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347">
        <v>64.899999999999636</v>
      </c>
      <c r="FN153" s="347">
        <v>0</v>
      </c>
      <c r="FO153" s="347">
        <v>0</v>
      </c>
      <c r="FP153" s="49">
        <v>0</v>
      </c>
      <c r="FQ153" s="336"/>
      <c r="FR153" s="49">
        <v>0</v>
      </c>
      <c r="FS153" s="49">
        <v>0</v>
      </c>
      <c r="FT153" s="347">
        <v>0</v>
      </c>
      <c r="FU153" s="49">
        <v>0</v>
      </c>
      <c r="FV153" s="336"/>
      <c r="FW153" s="347">
        <v>272.64999999999964</v>
      </c>
      <c r="FX153" s="347">
        <v>0</v>
      </c>
      <c r="FY153" s="347">
        <v>0</v>
      </c>
      <c r="FZ153" s="49">
        <v>0</v>
      </c>
      <c r="GA153" s="336"/>
      <c r="GB153" s="347">
        <v>89.499999999998181</v>
      </c>
      <c r="GC153" s="347">
        <v>0</v>
      </c>
      <c r="GD153" s="347">
        <v>0</v>
      </c>
      <c r="GE153" s="49">
        <v>0</v>
      </c>
      <c r="GF153" s="336"/>
      <c r="GG153" s="49">
        <v>302.69999999999845</v>
      </c>
      <c r="GH153" s="49">
        <v>0</v>
      </c>
      <c r="GI153" s="49">
        <v>0</v>
      </c>
      <c r="GJ153" s="49">
        <v>0</v>
      </c>
    </row>
    <row r="154" spans="1:192" ht="18">
      <c r="A154" s="40" t="s">
        <v>9</v>
      </c>
      <c r="B154" s="45">
        <f t="shared" si="5"/>
        <v>55591.700000000048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2"/>
      <c r="I154" s="49">
        <v>0</v>
      </c>
      <c r="J154" s="49">
        <v>71.699999999999989</v>
      </c>
      <c r="K154" s="49">
        <v>45.449999999999974</v>
      </c>
      <c r="L154" s="49">
        <v>0</v>
      </c>
      <c r="M154" s="392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2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2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2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2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2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2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2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2"/>
      <c r="BB154" s="49">
        <v>68.100000000000136</v>
      </c>
      <c r="BC154" s="49">
        <v>259.5</v>
      </c>
      <c r="BD154" s="49">
        <v>258.3</v>
      </c>
      <c r="BE154" s="49">
        <v>0</v>
      </c>
      <c r="BF154" s="392"/>
      <c r="BG154" s="49">
        <v>13.349999999999909</v>
      </c>
      <c r="BH154" s="49">
        <v>119.75</v>
      </c>
      <c r="BI154" s="49">
        <v>257.625</v>
      </c>
      <c r="BJ154" s="49">
        <v>0</v>
      </c>
      <c r="BK154" s="392"/>
      <c r="BL154" s="49">
        <v>50.624999999999773</v>
      </c>
      <c r="BM154" s="49">
        <v>51.3</v>
      </c>
      <c r="BN154" s="49">
        <v>170.625</v>
      </c>
      <c r="BO154" s="49">
        <v>0</v>
      </c>
      <c r="BP154" s="392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2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49">
        <v>92.75</v>
      </c>
      <c r="CG154" s="49">
        <v>68.699999999999818</v>
      </c>
      <c r="CH154" s="49">
        <v>236.924999999997</v>
      </c>
      <c r="CI154" s="49">
        <v>306.60000000000002</v>
      </c>
      <c r="CJ154" s="336"/>
      <c r="CK154" s="49">
        <v>140.87500000000023</v>
      </c>
      <c r="CL154" s="49">
        <v>134.99999999999864</v>
      </c>
      <c r="CM154" s="49">
        <v>312.82500000000005</v>
      </c>
      <c r="CN154" s="49">
        <v>194.2</v>
      </c>
      <c r="CO154" s="392"/>
      <c r="CP154" s="49">
        <v>144.25000000000023</v>
      </c>
      <c r="CQ154" s="49">
        <v>202.44999999999891</v>
      </c>
      <c r="CR154" s="49">
        <v>256.42499999999973</v>
      </c>
      <c r="CS154" s="49">
        <v>422</v>
      </c>
      <c r="CT154" s="336"/>
      <c r="CU154" s="49">
        <v>146.66250000000036</v>
      </c>
      <c r="CV154" s="49">
        <v>162.79999999999927</v>
      </c>
      <c r="CW154" s="49">
        <v>438.52499999999918</v>
      </c>
      <c r="CX154" s="49">
        <v>851.49999999999977</v>
      </c>
      <c r="CY154" s="336"/>
      <c r="CZ154" s="49">
        <v>53.874999999999091</v>
      </c>
      <c r="DA154" s="49">
        <v>17.199999999998909</v>
      </c>
      <c r="DB154" s="49">
        <v>135</v>
      </c>
      <c r="DC154" s="49">
        <v>32.9</v>
      </c>
      <c r="DD154" s="336"/>
      <c r="DE154" s="49">
        <v>480.69999999999936</v>
      </c>
      <c r="DF154" s="49">
        <v>874.54999999999984</v>
      </c>
      <c r="DG154" s="49">
        <v>1746.5250000000005</v>
      </c>
      <c r="DH154" s="49">
        <v>3501.0000000000005</v>
      </c>
      <c r="DI154" s="336"/>
      <c r="DJ154" s="327">
        <v>138.02500000000055</v>
      </c>
      <c r="DK154" s="327">
        <v>376.17499999999836</v>
      </c>
      <c r="DL154" s="327">
        <v>688.20000000000027</v>
      </c>
      <c r="DM154" s="49">
        <v>667.4</v>
      </c>
      <c r="DN154" s="336"/>
      <c r="DO154" s="49">
        <v>146.02500000000146</v>
      </c>
      <c r="DP154" s="49">
        <v>238.80000000000018</v>
      </c>
      <c r="DQ154" s="49">
        <v>621.45000000000027</v>
      </c>
      <c r="DR154" s="49">
        <v>733.5</v>
      </c>
      <c r="DS154" s="336"/>
      <c r="DT154" s="49">
        <v>919.70000000003802</v>
      </c>
      <c r="DU154" s="49">
        <v>1733.7499999999754</v>
      </c>
      <c r="DV154" s="49">
        <v>3160.7624999999962</v>
      </c>
      <c r="DW154" s="49">
        <v>5305.2</v>
      </c>
      <c r="DX154" s="336"/>
      <c r="DY154" s="347">
        <v>39.299999999999272</v>
      </c>
      <c r="DZ154" s="347">
        <v>202.14999999999873</v>
      </c>
      <c r="EA154" s="347">
        <v>221.17499999999563</v>
      </c>
      <c r="EB154" s="49">
        <v>110.80000000000001</v>
      </c>
      <c r="EC154" s="336"/>
      <c r="ED154" s="347">
        <v>32.099999999998545</v>
      </c>
      <c r="EE154" s="347">
        <v>135.49999999999909</v>
      </c>
      <c r="EF154" s="347">
        <v>267.44999999999072</v>
      </c>
      <c r="EG154" s="49">
        <v>599.29999999999995</v>
      </c>
      <c r="EH154" s="336"/>
      <c r="EI154" s="347">
        <v>37.374999999998181</v>
      </c>
      <c r="EJ154" s="49">
        <v>0</v>
      </c>
      <c r="EK154" s="347">
        <v>196.724999999994</v>
      </c>
      <c r="EL154" s="49">
        <v>373.19999999999993</v>
      </c>
      <c r="EM154" s="336"/>
      <c r="EN154" s="49">
        <v>0</v>
      </c>
      <c r="EO154" s="347">
        <v>95.249999999998181</v>
      </c>
      <c r="EP154" s="347">
        <v>27.599999999996726</v>
      </c>
      <c r="EQ154" s="49">
        <v>319.89999999999998</v>
      </c>
      <c r="ER154" s="336"/>
      <c r="ES154" s="347">
        <v>743.30000000000655</v>
      </c>
      <c r="ET154" s="347">
        <v>1360.5499999999997</v>
      </c>
      <c r="EU154" s="347">
        <v>3047.2499999999918</v>
      </c>
      <c r="EV154" s="49">
        <v>2811.6</v>
      </c>
      <c r="EW154" s="336"/>
      <c r="EX154" s="347">
        <v>34.999999999999091</v>
      </c>
      <c r="EY154" s="347">
        <v>107.70000000000073</v>
      </c>
      <c r="EZ154" s="347">
        <v>0</v>
      </c>
      <c r="FA154" s="49">
        <v>134.69999999999999</v>
      </c>
      <c r="FB154" s="336"/>
      <c r="FC154" s="49">
        <v>0</v>
      </c>
      <c r="FD154" s="347">
        <v>91.849999999998545</v>
      </c>
      <c r="FE154" s="347">
        <v>106.72500000000001</v>
      </c>
      <c r="FF154" s="49">
        <v>296.3</v>
      </c>
      <c r="FG154" s="336"/>
      <c r="FH154" s="49">
        <v>0</v>
      </c>
      <c r="FI154" s="347">
        <v>239.30000000000473</v>
      </c>
      <c r="FJ154" s="347">
        <v>329.06249999998909</v>
      </c>
      <c r="FK154" s="49">
        <v>278.3</v>
      </c>
      <c r="FL154" s="336"/>
      <c r="FM154" s="347">
        <v>126.62499999999818</v>
      </c>
      <c r="FN154" s="347">
        <v>175.35000000000218</v>
      </c>
      <c r="FO154" s="347">
        <v>444.9</v>
      </c>
      <c r="FP154" s="49">
        <v>541.30000000000007</v>
      </c>
      <c r="FQ154" s="336"/>
      <c r="FR154" s="49">
        <v>0</v>
      </c>
      <c r="FS154" s="49">
        <v>0</v>
      </c>
      <c r="FT154" s="347">
        <v>289.72499999998581</v>
      </c>
      <c r="FU154" s="49">
        <v>273.7</v>
      </c>
      <c r="FV154" s="336"/>
      <c r="FW154" s="347">
        <v>285.34999999999673</v>
      </c>
      <c r="FX154" s="347">
        <v>544.55000000000496</v>
      </c>
      <c r="FY154" s="347">
        <v>816.07500000008997</v>
      </c>
      <c r="FZ154" s="49">
        <v>1295.2</v>
      </c>
      <c r="GA154" s="336"/>
      <c r="GB154" s="347">
        <v>77.749999999997272</v>
      </c>
      <c r="GC154" s="347">
        <v>150.25</v>
      </c>
      <c r="GD154" s="347">
        <v>356.25</v>
      </c>
      <c r="GE154" s="49">
        <v>248</v>
      </c>
      <c r="GF154" s="336"/>
      <c r="GG154" s="49">
        <v>425.87500000000136</v>
      </c>
      <c r="GH154" s="49">
        <v>0</v>
      </c>
      <c r="GI154" s="49">
        <v>0</v>
      </c>
      <c r="GJ154" s="49">
        <v>1004.4</v>
      </c>
    </row>
    <row r="155" spans="1:192" ht="18">
      <c r="A155" s="40" t="s">
        <v>2207</v>
      </c>
      <c r="B155" s="45">
        <f t="shared" si="5"/>
        <v>14840.349999999977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2"/>
      <c r="I155" s="49">
        <v>0</v>
      </c>
      <c r="J155" s="49">
        <v>104.45</v>
      </c>
      <c r="K155" s="49">
        <v>0</v>
      </c>
      <c r="L155" s="49">
        <v>0</v>
      </c>
      <c r="M155" s="392"/>
      <c r="N155" s="49">
        <v>0</v>
      </c>
      <c r="O155" s="49">
        <v>349.94999999999993</v>
      </c>
      <c r="P155" s="49">
        <v>0</v>
      </c>
      <c r="Q155" s="49">
        <v>0</v>
      </c>
      <c r="R155" s="392"/>
      <c r="S155" s="327">
        <v>0</v>
      </c>
      <c r="T155" s="327">
        <v>158.99999999999989</v>
      </c>
      <c r="U155" s="327">
        <v>0</v>
      </c>
      <c r="V155" s="327">
        <v>0</v>
      </c>
      <c r="W155" s="392"/>
      <c r="X155" s="49">
        <v>0</v>
      </c>
      <c r="Y155" s="49">
        <v>146.24999999999977</v>
      </c>
      <c r="Z155" s="49">
        <v>0</v>
      </c>
      <c r="AA155" s="49">
        <v>0</v>
      </c>
      <c r="AB155" s="392"/>
      <c r="AC155" s="49">
        <v>0</v>
      </c>
      <c r="AD155" s="49">
        <v>278.40000000000009</v>
      </c>
      <c r="AE155" s="49">
        <v>0</v>
      </c>
      <c r="AF155" s="49">
        <v>0</v>
      </c>
      <c r="AG155" s="392"/>
      <c r="AH155" s="49">
        <v>0</v>
      </c>
      <c r="AI155" s="49">
        <v>286.125</v>
      </c>
      <c r="AJ155" s="49">
        <v>0</v>
      </c>
      <c r="AK155" s="49">
        <v>0</v>
      </c>
      <c r="AL155" s="392"/>
      <c r="AM155" s="49">
        <v>0</v>
      </c>
      <c r="AN155" s="49">
        <v>240.52500000000009</v>
      </c>
      <c r="AO155" s="49">
        <v>0</v>
      </c>
      <c r="AP155" s="49">
        <v>0</v>
      </c>
      <c r="AQ155" s="392"/>
      <c r="AR155" s="49">
        <v>0</v>
      </c>
      <c r="AS155" s="49">
        <v>89.949999999999989</v>
      </c>
      <c r="AT155" s="49">
        <v>0</v>
      </c>
      <c r="AU155" s="49">
        <v>0</v>
      </c>
      <c r="AV155" s="392"/>
      <c r="AW155" s="49">
        <v>0</v>
      </c>
      <c r="AX155" s="49">
        <v>453.59999999999991</v>
      </c>
      <c r="AY155" s="49">
        <v>0</v>
      </c>
      <c r="AZ155" s="49">
        <v>0</v>
      </c>
      <c r="BA155" s="392"/>
      <c r="BB155" s="49">
        <v>0</v>
      </c>
      <c r="BC155" s="49">
        <v>260.75</v>
      </c>
      <c r="BD155" s="49">
        <v>0</v>
      </c>
      <c r="BE155" s="49">
        <v>0</v>
      </c>
      <c r="BF155" s="392"/>
      <c r="BG155" s="49">
        <v>0</v>
      </c>
      <c r="BH155" s="49">
        <v>105.25</v>
      </c>
      <c r="BI155" s="49">
        <v>0</v>
      </c>
      <c r="BJ155" s="49">
        <v>0</v>
      </c>
      <c r="BK155" s="392"/>
      <c r="BL155" s="49">
        <v>0</v>
      </c>
      <c r="BM155" s="49">
        <v>41.25</v>
      </c>
      <c r="BN155" s="49">
        <v>0</v>
      </c>
      <c r="BO155" s="49">
        <v>0</v>
      </c>
      <c r="BP155" s="392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2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49">
        <v>0</v>
      </c>
      <c r="CG155" s="49">
        <v>0</v>
      </c>
      <c r="CH155" s="49">
        <v>166.50000000000136</v>
      </c>
      <c r="CI155" s="49">
        <v>0</v>
      </c>
      <c r="CJ155" s="336"/>
      <c r="CK155" s="49">
        <v>0</v>
      </c>
      <c r="CL155" s="49">
        <v>0</v>
      </c>
      <c r="CM155" s="49">
        <v>258.45000000000005</v>
      </c>
      <c r="CN155" s="49">
        <v>0</v>
      </c>
      <c r="CO155" s="392"/>
      <c r="CP155" s="49">
        <v>0</v>
      </c>
      <c r="CQ155" s="49">
        <v>0</v>
      </c>
      <c r="CR155" s="49">
        <v>189.97500000000355</v>
      </c>
      <c r="CS155" s="49">
        <v>0</v>
      </c>
      <c r="CT155" s="336"/>
      <c r="CU155" s="49">
        <v>0</v>
      </c>
      <c r="CV155" s="49">
        <v>0</v>
      </c>
      <c r="CW155" s="49">
        <v>356.700000000003</v>
      </c>
      <c r="CX155" s="49">
        <v>0</v>
      </c>
      <c r="CY155" s="336"/>
      <c r="CZ155" s="49">
        <v>0</v>
      </c>
      <c r="DA155" s="49">
        <v>0</v>
      </c>
      <c r="DB155" s="49">
        <v>112.5</v>
      </c>
      <c r="DC155" s="49">
        <v>0</v>
      </c>
      <c r="DD155" s="336"/>
      <c r="DE155" s="49">
        <v>0</v>
      </c>
      <c r="DF155" s="49">
        <v>0</v>
      </c>
      <c r="DG155" s="49">
        <v>1157.5500000000011</v>
      </c>
      <c r="DH155" s="49">
        <v>0</v>
      </c>
      <c r="DI155" s="336"/>
      <c r="DJ155" s="327">
        <v>0</v>
      </c>
      <c r="DK155" s="327">
        <v>0</v>
      </c>
      <c r="DL155" s="327">
        <v>493.64999999999782</v>
      </c>
      <c r="DM155" s="327">
        <v>0</v>
      </c>
      <c r="DN155" s="336"/>
      <c r="DO155" s="49">
        <v>0</v>
      </c>
      <c r="DP155" s="49">
        <v>0</v>
      </c>
      <c r="DQ155" s="49">
        <v>421.57500000000027</v>
      </c>
      <c r="DR155" s="327">
        <v>0</v>
      </c>
      <c r="DS155" s="336"/>
      <c r="DT155" s="49">
        <v>0</v>
      </c>
      <c r="DU155" s="49">
        <v>0</v>
      </c>
      <c r="DV155" s="49">
        <v>2420.6999999999962</v>
      </c>
      <c r="DW155" s="327">
        <v>0</v>
      </c>
      <c r="DX155" s="336"/>
      <c r="DY155" s="347">
        <v>0</v>
      </c>
      <c r="DZ155" s="347">
        <v>0</v>
      </c>
      <c r="EA155" s="347">
        <v>352.34999999999945</v>
      </c>
      <c r="EB155" s="327">
        <v>0</v>
      </c>
      <c r="EC155" s="336"/>
      <c r="ED155" s="347">
        <v>0</v>
      </c>
      <c r="EE155" s="347">
        <v>0</v>
      </c>
      <c r="EF155" s="347">
        <v>170.69999999999891</v>
      </c>
      <c r="EG155" s="347">
        <v>0</v>
      </c>
      <c r="EH155" s="336"/>
      <c r="EI155" s="347">
        <v>0</v>
      </c>
      <c r="EJ155" s="49">
        <v>0</v>
      </c>
      <c r="EK155" s="347">
        <v>296.69999999999891</v>
      </c>
      <c r="EL155" s="347">
        <v>0</v>
      </c>
      <c r="EM155" s="336"/>
      <c r="EN155" s="49">
        <v>0</v>
      </c>
      <c r="EO155" s="347">
        <v>0</v>
      </c>
      <c r="EP155" s="347">
        <v>181.05000000000382</v>
      </c>
      <c r="EQ155" s="347">
        <v>0</v>
      </c>
      <c r="ER155" s="336"/>
      <c r="ES155" s="347">
        <v>0</v>
      </c>
      <c r="ET155" s="347">
        <v>0</v>
      </c>
      <c r="EU155" s="347">
        <v>2501.8499999999995</v>
      </c>
      <c r="EV155" s="347">
        <v>0</v>
      </c>
      <c r="EW155" s="336"/>
      <c r="EX155" s="347">
        <v>0</v>
      </c>
      <c r="EY155" s="347">
        <v>0</v>
      </c>
      <c r="EZ155" s="347">
        <v>150.07500000000164</v>
      </c>
      <c r="FA155" s="347">
        <v>0</v>
      </c>
      <c r="FB155" s="336"/>
      <c r="FC155" s="49">
        <v>0</v>
      </c>
      <c r="FD155" s="347">
        <v>0</v>
      </c>
      <c r="FE155" s="347">
        <v>240.89999999999998</v>
      </c>
      <c r="FF155" s="49">
        <v>0</v>
      </c>
      <c r="FG155" s="336"/>
      <c r="FH155" s="49">
        <v>0</v>
      </c>
      <c r="FI155" s="347">
        <v>0</v>
      </c>
      <c r="FJ155" s="347">
        <v>233.62500000000273</v>
      </c>
      <c r="FK155" s="49">
        <v>0</v>
      </c>
      <c r="FL155" s="336"/>
      <c r="FM155" s="347">
        <v>0</v>
      </c>
      <c r="FN155" s="347">
        <v>0</v>
      </c>
      <c r="FO155" s="347">
        <v>365.40000000000003</v>
      </c>
      <c r="FP155" s="49">
        <v>0</v>
      </c>
      <c r="FQ155" s="336"/>
      <c r="FR155" s="49">
        <v>0</v>
      </c>
      <c r="FS155" s="49">
        <v>0</v>
      </c>
      <c r="FT155" s="347">
        <v>140.77499999999782</v>
      </c>
      <c r="FU155" s="49">
        <v>0</v>
      </c>
      <c r="FV155" s="336"/>
      <c r="FW155" s="347">
        <v>0</v>
      </c>
      <c r="FX155" s="347">
        <v>0</v>
      </c>
      <c r="FY155" s="347">
        <v>899.92499999997654</v>
      </c>
      <c r="FZ155" s="49">
        <v>0</v>
      </c>
      <c r="GA155" s="336"/>
      <c r="GB155" s="347">
        <v>0</v>
      </c>
      <c r="GC155" s="347">
        <v>0</v>
      </c>
      <c r="GD155" s="347">
        <v>337.5</v>
      </c>
      <c r="GE155" s="49">
        <v>0</v>
      </c>
      <c r="GF155" s="336"/>
      <c r="GG155" s="49">
        <v>0</v>
      </c>
      <c r="GH155" s="49">
        <v>0</v>
      </c>
      <c r="GI155" s="49">
        <v>0</v>
      </c>
      <c r="GJ155" s="49">
        <v>0</v>
      </c>
    </row>
    <row r="156" spans="1:192" s="38" customFormat="1" ht="18">
      <c r="A156" s="40" t="s">
        <v>13</v>
      </c>
      <c r="B156" s="45">
        <f t="shared" si="5"/>
        <v>25381.462500000009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2"/>
      <c r="I156" s="49">
        <v>0</v>
      </c>
      <c r="J156" s="49">
        <v>59.499999999999972</v>
      </c>
      <c r="K156" s="49">
        <v>0</v>
      </c>
      <c r="L156" s="49">
        <v>0</v>
      </c>
      <c r="M156" s="392"/>
      <c r="N156" s="49">
        <v>108.02500000000003</v>
      </c>
      <c r="O156" s="49">
        <v>277.75000000000045</v>
      </c>
      <c r="P156" s="49">
        <v>0</v>
      </c>
      <c r="Q156" s="49">
        <v>0</v>
      </c>
      <c r="R156" s="392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2"/>
      <c r="X156" s="49">
        <v>80.125000000000057</v>
      </c>
      <c r="Y156" s="49">
        <v>284.84999999999991</v>
      </c>
      <c r="Z156" s="49">
        <v>0</v>
      </c>
      <c r="AA156" s="49">
        <v>0</v>
      </c>
      <c r="AB156" s="392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2"/>
      <c r="AH156" s="49">
        <v>206.79999999999984</v>
      </c>
      <c r="AI156" s="49">
        <v>332.25</v>
      </c>
      <c r="AJ156" s="49">
        <v>0</v>
      </c>
      <c r="AK156" s="49">
        <v>0</v>
      </c>
      <c r="AL156" s="392"/>
      <c r="AM156" s="49">
        <v>105.73749999999995</v>
      </c>
      <c r="AN156" s="49">
        <v>268.75</v>
      </c>
      <c r="AO156" s="49">
        <v>0</v>
      </c>
      <c r="AP156" s="49">
        <v>0</v>
      </c>
      <c r="AQ156" s="392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2"/>
      <c r="AW156" s="49">
        <v>105.625</v>
      </c>
      <c r="AX156" s="49">
        <v>332.10000000000036</v>
      </c>
      <c r="AY156" s="49">
        <v>0</v>
      </c>
      <c r="AZ156" s="49">
        <v>0</v>
      </c>
      <c r="BA156" s="392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2"/>
      <c r="BG156" s="49">
        <v>42.637499999999818</v>
      </c>
      <c r="BH156" s="49">
        <v>70</v>
      </c>
      <c r="BI156" s="49">
        <v>0</v>
      </c>
      <c r="BJ156" s="49">
        <v>0</v>
      </c>
      <c r="BK156" s="392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2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2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49">
        <v>104.79999999999973</v>
      </c>
      <c r="CG156" s="49">
        <v>288.10000000000082</v>
      </c>
      <c r="CH156" s="49">
        <v>267</v>
      </c>
      <c r="CI156" s="49">
        <v>0</v>
      </c>
      <c r="CJ156" s="336"/>
      <c r="CK156" s="49">
        <v>144.05000000000041</v>
      </c>
      <c r="CL156" s="49">
        <v>119.59999999999854</v>
      </c>
      <c r="CM156" s="49">
        <v>257.92499999999995</v>
      </c>
      <c r="CN156" s="49">
        <v>0</v>
      </c>
      <c r="CO156" s="392"/>
      <c r="CP156" s="49">
        <v>168.47500000000036</v>
      </c>
      <c r="CQ156" s="49">
        <v>211.32499999999982</v>
      </c>
      <c r="CR156" s="49">
        <v>369.67499999999973</v>
      </c>
      <c r="CS156" s="49">
        <v>0</v>
      </c>
      <c r="CT156" s="336"/>
      <c r="CU156" s="49">
        <v>56.650000000000546</v>
      </c>
      <c r="CV156" s="49">
        <v>162.79999999999836</v>
      </c>
      <c r="CW156" s="49">
        <v>36.524999999999181</v>
      </c>
      <c r="CX156" s="49">
        <v>0</v>
      </c>
      <c r="CY156" s="336"/>
      <c r="CZ156" s="49">
        <v>33.299999999999272</v>
      </c>
      <c r="DA156" s="49">
        <v>62.749999999998181</v>
      </c>
      <c r="DB156" s="49">
        <v>101.02499999999999</v>
      </c>
      <c r="DC156" s="49">
        <v>0</v>
      </c>
      <c r="DD156" s="336"/>
      <c r="DE156" s="49">
        <v>276.724999999999</v>
      </c>
      <c r="DF156" s="49">
        <v>1115.75</v>
      </c>
      <c r="DG156" s="49">
        <v>1328.6250000000027</v>
      </c>
      <c r="DH156" s="49">
        <v>0</v>
      </c>
      <c r="DI156" s="336"/>
      <c r="DJ156" s="327">
        <v>58.224999999999909</v>
      </c>
      <c r="DK156" s="327">
        <v>189.25</v>
      </c>
      <c r="DL156" s="327">
        <v>357.825000000003</v>
      </c>
      <c r="DM156" s="327">
        <v>0</v>
      </c>
      <c r="DN156" s="336"/>
      <c r="DO156" s="49">
        <v>149.375</v>
      </c>
      <c r="DP156" s="49">
        <v>294.15000000000146</v>
      </c>
      <c r="DQ156" s="49">
        <v>351.75000000000136</v>
      </c>
      <c r="DR156" s="327">
        <v>0</v>
      </c>
      <c r="DS156" s="336"/>
      <c r="DT156" s="49">
        <v>742.81249999998863</v>
      </c>
      <c r="DU156" s="49">
        <v>1756.9000000000233</v>
      </c>
      <c r="DV156" s="49">
        <v>2640.6375000000003</v>
      </c>
      <c r="DW156" s="327">
        <v>0</v>
      </c>
      <c r="DX156" s="336"/>
      <c r="DY156" s="347">
        <v>30.250000000000909</v>
      </c>
      <c r="DZ156" s="347">
        <v>85.949999999998909</v>
      </c>
      <c r="EA156" s="347">
        <v>279.00000000000273</v>
      </c>
      <c r="EB156" s="327">
        <v>0</v>
      </c>
      <c r="EC156" s="336"/>
      <c r="ED156" s="347">
        <v>68.699999999999818</v>
      </c>
      <c r="EE156" s="347">
        <v>41.549999999999272</v>
      </c>
      <c r="EF156" s="347">
        <v>470.10000000000082</v>
      </c>
      <c r="EG156" s="347">
        <v>0</v>
      </c>
      <c r="EH156" s="336"/>
      <c r="EI156" s="347">
        <v>122.62499999999909</v>
      </c>
      <c r="EJ156" s="49">
        <v>0</v>
      </c>
      <c r="EK156" s="347">
        <v>173.55000000000655</v>
      </c>
      <c r="EL156" s="347">
        <v>0</v>
      </c>
      <c r="EM156" s="336"/>
      <c r="EN156" s="49">
        <v>0</v>
      </c>
      <c r="EO156" s="347">
        <v>82.500000000001819</v>
      </c>
      <c r="EP156" s="347">
        <v>54.600000000004911</v>
      </c>
      <c r="EQ156" s="347">
        <v>0</v>
      </c>
      <c r="ER156" s="336"/>
      <c r="ES156" s="347">
        <v>418.52500000001146</v>
      </c>
      <c r="ET156" s="347">
        <v>1014.8999999999999</v>
      </c>
      <c r="EU156" s="347">
        <v>1877.0249999999978</v>
      </c>
      <c r="EV156" s="347">
        <v>0</v>
      </c>
      <c r="EW156" s="336"/>
      <c r="EX156" s="347">
        <v>87.750000000000909</v>
      </c>
      <c r="EY156" s="347">
        <v>119.85000000000036</v>
      </c>
      <c r="EZ156" s="347">
        <v>175.87500000000273</v>
      </c>
      <c r="FA156" s="347">
        <v>0</v>
      </c>
      <c r="FB156" s="336"/>
      <c r="FC156" s="49">
        <v>0</v>
      </c>
      <c r="FD156" s="347">
        <v>235.22499999999673</v>
      </c>
      <c r="FE156" s="347">
        <v>178.125</v>
      </c>
      <c r="FF156" s="49">
        <v>0</v>
      </c>
      <c r="FG156" s="336"/>
      <c r="FH156" s="49">
        <v>0</v>
      </c>
      <c r="FI156" s="347">
        <v>234.69999999999891</v>
      </c>
      <c r="FJ156" s="347">
        <v>192.48750000000109</v>
      </c>
      <c r="FK156" s="49">
        <v>0</v>
      </c>
      <c r="FL156" s="336"/>
      <c r="FM156" s="347">
        <v>118.57499999999891</v>
      </c>
      <c r="FN156" s="347">
        <v>173.94999999999891</v>
      </c>
      <c r="FO156" s="347">
        <v>322.95000000000005</v>
      </c>
      <c r="FP156" s="49">
        <v>0</v>
      </c>
      <c r="FQ156" s="336"/>
      <c r="FR156" s="49">
        <v>0</v>
      </c>
      <c r="FS156" s="49">
        <v>0</v>
      </c>
      <c r="FT156" s="347">
        <v>50.474999999993997</v>
      </c>
      <c r="FU156" s="49">
        <v>0</v>
      </c>
      <c r="FV156" s="336"/>
      <c r="FW156" s="347">
        <v>252.92499999999927</v>
      </c>
      <c r="FX156" s="347">
        <v>529.69999999999345</v>
      </c>
      <c r="FY156" s="347">
        <v>872.84999999996774</v>
      </c>
      <c r="FZ156" s="49">
        <v>0</v>
      </c>
      <c r="GA156" s="336"/>
      <c r="GB156" s="347">
        <v>95.874999999998181</v>
      </c>
      <c r="GC156" s="347">
        <v>136.25000000000364</v>
      </c>
      <c r="GD156" s="347">
        <v>254.25</v>
      </c>
      <c r="GE156" s="49">
        <v>0</v>
      </c>
      <c r="GF156" s="336"/>
      <c r="GG156" s="49">
        <v>420.31250000000273</v>
      </c>
      <c r="GH156" s="49">
        <v>0</v>
      </c>
      <c r="GI156" s="49">
        <v>0</v>
      </c>
      <c r="GJ156" s="49">
        <v>0</v>
      </c>
    </row>
    <row r="157" spans="1:192" s="38" customFormat="1" ht="18">
      <c r="A157" s="40" t="s">
        <v>662</v>
      </c>
      <c r="B157" s="45">
        <f t="shared" si="5"/>
        <v>47098.825000000055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2"/>
      <c r="I157" s="49">
        <v>0</v>
      </c>
      <c r="J157" s="49">
        <v>42.900000000000034</v>
      </c>
      <c r="K157" s="49">
        <v>48.75</v>
      </c>
      <c r="L157" s="49">
        <v>0</v>
      </c>
      <c r="M157" s="392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2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2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2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2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2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2"/>
      <c r="AR157" s="49">
        <v>147.625</v>
      </c>
      <c r="AS157" s="49">
        <v>209.55</v>
      </c>
      <c r="AT157" s="49">
        <v>192.45000000000002</v>
      </c>
      <c r="AU157" s="49">
        <v>0</v>
      </c>
      <c r="AV157" s="392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2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2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2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2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2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49">
        <v>136.57500000000005</v>
      </c>
      <c r="CG157" s="49">
        <v>167.75000000000091</v>
      </c>
      <c r="CH157" s="49">
        <v>236.54999999999836</v>
      </c>
      <c r="CI157" s="49">
        <v>56.7</v>
      </c>
      <c r="CJ157" s="336"/>
      <c r="CK157" s="49">
        <v>146.29999999999973</v>
      </c>
      <c r="CL157" s="49">
        <v>90.974999999999909</v>
      </c>
      <c r="CM157" s="49">
        <v>140.85000000000002</v>
      </c>
      <c r="CN157" s="49">
        <v>135</v>
      </c>
      <c r="CO157" s="392"/>
      <c r="CP157" s="49">
        <v>107.474999999999</v>
      </c>
      <c r="CQ157" s="49">
        <v>229.40000000000009</v>
      </c>
      <c r="CR157" s="49">
        <v>262.04999999999973</v>
      </c>
      <c r="CS157" s="49">
        <v>339.9</v>
      </c>
      <c r="CT157" s="336"/>
      <c r="CU157" s="49">
        <v>51.424999999998818</v>
      </c>
      <c r="CV157" s="49">
        <v>33.649999999999181</v>
      </c>
      <c r="CW157" s="49">
        <v>141.30000000000109</v>
      </c>
      <c r="CX157" s="49">
        <v>497.09999999999997</v>
      </c>
      <c r="CY157" s="336"/>
      <c r="CZ157" s="49">
        <v>41.600000000000364</v>
      </c>
      <c r="DA157" s="49">
        <v>17.999999999999091</v>
      </c>
      <c r="DB157" s="49">
        <v>37.275000000000006</v>
      </c>
      <c r="DC157" s="49">
        <v>19.5</v>
      </c>
      <c r="DD157" s="336"/>
      <c r="DE157" s="49">
        <v>534.84999999999945</v>
      </c>
      <c r="DF157" s="49">
        <v>447.69999999999965</v>
      </c>
      <c r="DG157" s="49">
        <v>1082.25</v>
      </c>
      <c r="DH157" s="49">
        <v>2578.7000000000007</v>
      </c>
      <c r="DI157" s="336"/>
      <c r="DJ157" s="327">
        <v>112.224999999999</v>
      </c>
      <c r="DK157" s="327">
        <v>295.69999999999993</v>
      </c>
      <c r="DL157" s="327">
        <v>413.77500000000055</v>
      </c>
      <c r="DM157" s="49">
        <v>450</v>
      </c>
      <c r="DN157" s="336"/>
      <c r="DO157" s="49">
        <v>181.72499999999945</v>
      </c>
      <c r="DP157" s="49">
        <v>207.5</v>
      </c>
      <c r="DQ157" s="49">
        <v>556.19999999999618</v>
      </c>
      <c r="DR157" s="49">
        <v>158.4</v>
      </c>
      <c r="DS157" s="336"/>
      <c r="DT157" s="49">
        <v>751.62500000000455</v>
      </c>
      <c r="DU157" s="49">
        <v>2070.9749999999858</v>
      </c>
      <c r="DV157" s="49">
        <v>2878.200000000003</v>
      </c>
      <c r="DW157" s="49">
        <v>4057.2500000000005</v>
      </c>
      <c r="DX157" s="336"/>
      <c r="DY157" s="347">
        <v>25.125</v>
      </c>
      <c r="DZ157" s="347">
        <v>186.5</v>
      </c>
      <c r="EA157" s="347">
        <v>198.37500000000546</v>
      </c>
      <c r="EB157" s="49">
        <v>79.8</v>
      </c>
      <c r="EC157" s="336"/>
      <c r="ED157" s="347">
        <v>20.300000000000182</v>
      </c>
      <c r="EE157" s="347">
        <v>104.44999999999982</v>
      </c>
      <c r="EF157" s="347">
        <v>230.92500000000382</v>
      </c>
      <c r="EG157" s="49">
        <v>460.7000000000001</v>
      </c>
      <c r="EH157" s="336"/>
      <c r="EI157" s="347">
        <v>94.524999999999636</v>
      </c>
      <c r="EJ157" s="49">
        <v>0</v>
      </c>
      <c r="EK157" s="347">
        <v>647.17500000000382</v>
      </c>
      <c r="EL157" s="49">
        <v>490.6</v>
      </c>
      <c r="EM157" s="336"/>
      <c r="EN157" s="49">
        <v>0</v>
      </c>
      <c r="EO157" s="347">
        <v>203.60000000000218</v>
      </c>
      <c r="EP157" s="347">
        <v>224.77500000000327</v>
      </c>
      <c r="EQ157" s="49">
        <v>370.7</v>
      </c>
      <c r="ER157" s="336"/>
      <c r="ES157" s="347">
        <v>621.77500000003783</v>
      </c>
      <c r="ET157" s="347">
        <v>1082.75</v>
      </c>
      <c r="EU157" s="347">
        <v>1649.1750000000011</v>
      </c>
      <c r="EV157" s="49">
        <v>2720.7</v>
      </c>
      <c r="EW157" s="336"/>
      <c r="EX157" s="347">
        <v>82.499999999999091</v>
      </c>
      <c r="EY157" s="347">
        <v>100.10000000000218</v>
      </c>
      <c r="EZ157" s="347">
        <v>10.125000000005457</v>
      </c>
      <c r="FA157" s="49">
        <v>184.5</v>
      </c>
      <c r="FB157" s="336"/>
      <c r="FC157" s="49">
        <v>0</v>
      </c>
      <c r="FD157" s="347">
        <v>98.850000000000364</v>
      </c>
      <c r="FE157" s="347">
        <v>321.52499999999998</v>
      </c>
      <c r="FF157" s="49">
        <v>159.19999999999999</v>
      </c>
      <c r="FG157" s="336"/>
      <c r="FH157" s="49">
        <v>0</v>
      </c>
      <c r="FI157" s="347">
        <v>225.54999999999927</v>
      </c>
      <c r="FJ157" s="347">
        <v>140.40000000000327</v>
      </c>
      <c r="FK157" s="49">
        <v>258.3</v>
      </c>
      <c r="FL157" s="336"/>
      <c r="FM157" s="347">
        <v>100.87500000000091</v>
      </c>
      <c r="FN157" s="347">
        <v>209.5</v>
      </c>
      <c r="FO157" s="347">
        <v>317.25</v>
      </c>
      <c r="FP157" s="49">
        <v>431.00000000000006</v>
      </c>
      <c r="FQ157" s="336"/>
      <c r="FR157" s="49">
        <v>0</v>
      </c>
      <c r="FS157" s="49">
        <v>0</v>
      </c>
      <c r="FT157" s="347">
        <v>115.87499999999727</v>
      </c>
      <c r="FU157" s="49">
        <v>119.3</v>
      </c>
      <c r="FV157" s="336"/>
      <c r="FW157" s="347">
        <v>333.35000000000309</v>
      </c>
      <c r="FX157" s="347">
        <v>402.80000000000473</v>
      </c>
      <c r="FY157" s="347">
        <v>922.0499999999837</v>
      </c>
      <c r="FZ157" s="49">
        <v>1431.3</v>
      </c>
      <c r="GA157" s="336"/>
      <c r="GB157" s="347">
        <v>82.125000000001819</v>
      </c>
      <c r="GC157" s="347">
        <v>153</v>
      </c>
      <c r="GD157" s="347">
        <v>307.125</v>
      </c>
      <c r="GE157" s="49">
        <v>414</v>
      </c>
      <c r="GF157" s="336"/>
      <c r="GG157" s="49">
        <v>359.07499999999982</v>
      </c>
      <c r="GH157" s="49">
        <v>0</v>
      </c>
      <c r="GI157" s="49">
        <v>0</v>
      </c>
      <c r="GJ157" s="49">
        <v>705.3</v>
      </c>
    </row>
    <row r="158" spans="1:192" ht="18">
      <c r="A158" s="40" t="s">
        <v>2204</v>
      </c>
      <c r="B158" s="45">
        <f t="shared" si="5"/>
        <v>29976.674999999981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2"/>
      <c r="I158" s="49">
        <v>0</v>
      </c>
      <c r="J158" s="49">
        <v>38.500000000000028</v>
      </c>
      <c r="K158" s="49">
        <v>40.5</v>
      </c>
      <c r="L158" s="49">
        <v>0</v>
      </c>
      <c r="M158" s="392"/>
      <c r="N158" s="49">
        <v>0</v>
      </c>
      <c r="O158" s="49">
        <v>113.64999999999986</v>
      </c>
      <c r="P158" s="49">
        <v>166.57499999999999</v>
      </c>
      <c r="Q158" s="49">
        <v>0</v>
      </c>
      <c r="R158" s="392"/>
      <c r="S158" s="327">
        <v>0</v>
      </c>
      <c r="T158" s="327">
        <v>169.99999999999989</v>
      </c>
      <c r="U158" s="327">
        <v>189.3</v>
      </c>
      <c r="V158" s="327">
        <v>0</v>
      </c>
      <c r="W158" s="392"/>
      <c r="X158" s="49">
        <v>0</v>
      </c>
      <c r="Y158" s="49">
        <v>42.699999999999818</v>
      </c>
      <c r="Z158" s="49">
        <v>296.54999999999995</v>
      </c>
      <c r="AA158" s="49">
        <v>0</v>
      </c>
      <c r="AB158" s="392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2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2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2"/>
      <c r="AR158" s="49">
        <v>0</v>
      </c>
      <c r="AS158" s="49">
        <v>131.79999999999998</v>
      </c>
      <c r="AT158" s="49">
        <v>28.875</v>
      </c>
      <c r="AU158" s="49">
        <v>0</v>
      </c>
      <c r="AV158" s="392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2"/>
      <c r="BB158" s="49">
        <v>0</v>
      </c>
      <c r="BC158" s="49">
        <v>248.25</v>
      </c>
      <c r="BD158" s="49">
        <v>171.3</v>
      </c>
      <c r="BE158" s="49">
        <v>0</v>
      </c>
      <c r="BF158" s="392"/>
      <c r="BG158" s="49">
        <v>0</v>
      </c>
      <c r="BH158" s="49">
        <v>166.9</v>
      </c>
      <c r="BI158" s="49">
        <v>112.35000000000001</v>
      </c>
      <c r="BJ158" s="49">
        <v>0</v>
      </c>
      <c r="BK158" s="392"/>
      <c r="BL158" s="49">
        <v>0</v>
      </c>
      <c r="BM158" s="49">
        <v>88.45</v>
      </c>
      <c r="BN158" s="49">
        <v>81.225000000000009</v>
      </c>
      <c r="BO158" s="49">
        <v>0</v>
      </c>
      <c r="BP158" s="392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2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49">
        <v>0</v>
      </c>
      <c r="CG158" s="49">
        <v>0</v>
      </c>
      <c r="CH158" s="49">
        <v>194.17500000000041</v>
      </c>
      <c r="CI158" s="49">
        <v>298.39999999999998</v>
      </c>
      <c r="CJ158" s="336"/>
      <c r="CK158" s="49">
        <v>0</v>
      </c>
      <c r="CL158" s="49">
        <v>0</v>
      </c>
      <c r="CM158" s="49">
        <v>288.22500000000002</v>
      </c>
      <c r="CN158" s="49">
        <v>23.400000000000002</v>
      </c>
      <c r="CO158" s="392"/>
      <c r="CP158" s="49">
        <v>0</v>
      </c>
      <c r="CQ158" s="49">
        <v>0</v>
      </c>
      <c r="CR158" s="49">
        <v>49.725000000000136</v>
      </c>
      <c r="CS158" s="49">
        <v>491.20000000000005</v>
      </c>
      <c r="CT158" s="336"/>
      <c r="CU158" s="49">
        <v>0</v>
      </c>
      <c r="CV158" s="49">
        <v>0</v>
      </c>
      <c r="CW158" s="49">
        <v>28.050000000000409</v>
      </c>
      <c r="CX158" s="49">
        <v>510.29999999999995</v>
      </c>
      <c r="CY158" s="336"/>
      <c r="CZ158" s="49">
        <v>0</v>
      </c>
      <c r="DA158" s="49">
        <v>0</v>
      </c>
      <c r="DB158" s="49">
        <v>22.275000000000002</v>
      </c>
      <c r="DC158" s="49">
        <v>29.700000000000003</v>
      </c>
      <c r="DD158" s="336"/>
      <c r="DE158" s="49">
        <v>0</v>
      </c>
      <c r="DF158" s="49">
        <v>0</v>
      </c>
      <c r="DG158" s="49">
        <v>526.05000000000109</v>
      </c>
      <c r="DH158" s="49">
        <v>2710.3999999999996</v>
      </c>
      <c r="DI158" s="336"/>
      <c r="DJ158" s="327">
        <v>0</v>
      </c>
      <c r="DK158" s="327">
        <v>0</v>
      </c>
      <c r="DL158" s="327">
        <v>424.87500000000273</v>
      </c>
      <c r="DM158" s="49">
        <v>897.60000000000014</v>
      </c>
      <c r="DN158" s="336"/>
      <c r="DO158" s="49">
        <v>0</v>
      </c>
      <c r="DP158" s="49">
        <v>0</v>
      </c>
      <c r="DQ158" s="49">
        <v>269.55000000000382</v>
      </c>
      <c r="DR158" s="49">
        <v>525</v>
      </c>
      <c r="DS158" s="336"/>
      <c r="DT158" s="49">
        <v>0</v>
      </c>
      <c r="DU158" s="49">
        <v>0</v>
      </c>
      <c r="DV158" s="49">
        <v>2507.700000000003</v>
      </c>
      <c r="DW158" s="49">
        <v>3235.4000000000005</v>
      </c>
      <c r="DX158" s="336"/>
      <c r="DY158" s="347">
        <v>0</v>
      </c>
      <c r="DZ158" s="347">
        <v>0</v>
      </c>
      <c r="EA158" s="347">
        <v>59.625000000005457</v>
      </c>
      <c r="EB158" s="49">
        <v>3.9000000000000004</v>
      </c>
      <c r="EC158" s="336"/>
      <c r="ED158" s="347">
        <v>0</v>
      </c>
      <c r="EE158" s="347">
        <v>0</v>
      </c>
      <c r="EF158" s="347">
        <v>215.85000000000628</v>
      </c>
      <c r="EG158" s="49">
        <v>192.39999999999998</v>
      </c>
      <c r="EH158" s="336"/>
      <c r="EI158" s="347">
        <v>0</v>
      </c>
      <c r="EJ158" s="49">
        <v>0</v>
      </c>
      <c r="EK158" s="347">
        <v>179.47500000000491</v>
      </c>
      <c r="EL158" s="49">
        <v>169.8</v>
      </c>
      <c r="EM158" s="336"/>
      <c r="EN158" s="49">
        <v>0</v>
      </c>
      <c r="EO158" s="347">
        <v>0</v>
      </c>
      <c r="EP158" s="347">
        <v>241.42500000000518</v>
      </c>
      <c r="EQ158" s="49">
        <v>243.9</v>
      </c>
      <c r="ER158" s="336"/>
      <c r="ES158" s="347">
        <v>0</v>
      </c>
      <c r="ET158" s="347">
        <v>0</v>
      </c>
      <c r="EU158" s="347">
        <v>1029.1499999999951</v>
      </c>
      <c r="EV158" s="49">
        <v>3243.9499999999994</v>
      </c>
      <c r="EW158" s="336"/>
      <c r="EX158" s="347">
        <v>0</v>
      </c>
      <c r="EY158" s="347">
        <v>0</v>
      </c>
      <c r="EZ158" s="347">
        <v>5.7750000000046384</v>
      </c>
      <c r="FA158" s="49">
        <v>48.6</v>
      </c>
      <c r="FB158" s="336"/>
      <c r="FC158" s="49">
        <v>0</v>
      </c>
      <c r="FD158" s="347">
        <v>0</v>
      </c>
      <c r="FE158" s="347">
        <v>56.324999999999996</v>
      </c>
      <c r="FF158" s="49">
        <v>131.80000000000001</v>
      </c>
      <c r="FG158" s="336"/>
      <c r="FH158" s="49">
        <v>0</v>
      </c>
      <c r="FI158" s="347">
        <v>0</v>
      </c>
      <c r="FJ158" s="347">
        <v>123.67500000000518</v>
      </c>
      <c r="FK158" s="49">
        <v>481</v>
      </c>
      <c r="FL158" s="336"/>
      <c r="FM158" s="347">
        <v>0</v>
      </c>
      <c r="FN158" s="347">
        <v>0</v>
      </c>
      <c r="FO158" s="347">
        <v>270</v>
      </c>
      <c r="FP158" s="49">
        <v>497.09999999999997</v>
      </c>
      <c r="FQ158" s="336"/>
      <c r="FR158" s="49">
        <v>0</v>
      </c>
      <c r="FS158" s="49">
        <v>0</v>
      </c>
      <c r="FT158" s="347">
        <v>83.69999999999618</v>
      </c>
      <c r="FU158" s="49">
        <v>88.4</v>
      </c>
      <c r="FV158" s="336"/>
      <c r="FW158" s="347">
        <v>0</v>
      </c>
      <c r="FX158" s="347">
        <v>0</v>
      </c>
      <c r="FY158" s="347">
        <v>619.72499999994102</v>
      </c>
      <c r="FZ158" s="49">
        <v>926.09999999999991</v>
      </c>
      <c r="GA158" s="336"/>
      <c r="GB158" s="347">
        <v>0</v>
      </c>
      <c r="GC158" s="347">
        <v>0</v>
      </c>
      <c r="GD158" s="347">
        <v>258.375</v>
      </c>
      <c r="GE158" s="49">
        <v>185.5</v>
      </c>
      <c r="GF158" s="336"/>
      <c r="GG158" s="49">
        <v>0</v>
      </c>
      <c r="GH158" s="49">
        <v>0</v>
      </c>
      <c r="GI158" s="49">
        <v>0</v>
      </c>
      <c r="GJ158" s="49">
        <v>1005.2</v>
      </c>
    </row>
    <row r="159" spans="1:192" ht="18">
      <c r="A159" s="40" t="s">
        <v>19</v>
      </c>
      <c r="B159" s="45">
        <f t="shared" si="5"/>
        <v>3496.1624999999731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2"/>
      <c r="I159" s="49">
        <v>0</v>
      </c>
      <c r="J159" s="49">
        <v>0</v>
      </c>
      <c r="K159" s="49">
        <v>0</v>
      </c>
      <c r="L159" s="49">
        <v>0</v>
      </c>
      <c r="M159" s="392"/>
      <c r="N159" s="49">
        <v>0</v>
      </c>
      <c r="O159" s="49">
        <v>0</v>
      </c>
      <c r="P159" s="49">
        <v>0</v>
      </c>
      <c r="Q159" s="49">
        <v>0</v>
      </c>
      <c r="R159" s="392"/>
      <c r="S159" s="327">
        <v>0</v>
      </c>
      <c r="T159" s="327">
        <v>0</v>
      </c>
      <c r="U159" s="327">
        <v>0</v>
      </c>
      <c r="V159" s="327">
        <v>0</v>
      </c>
      <c r="W159" s="392"/>
      <c r="X159" s="49">
        <v>0</v>
      </c>
      <c r="Y159" s="49">
        <v>0</v>
      </c>
      <c r="Z159" s="49">
        <v>0</v>
      </c>
      <c r="AA159" s="49">
        <v>0</v>
      </c>
      <c r="AB159" s="392"/>
      <c r="AC159" s="49">
        <v>0</v>
      </c>
      <c r="AD159" s="49">
        <v>0</v>
      </c>
      <c r="AE159" s="49">
        <v>0</v>
      </c>
      <c r="AF159" s="49">
        <v>0</v>
      </c>
      <c r="AG159" s="392"/>
      <c r="AH159" s="49">
        <v>0</v>
      </c>
      <c r="AI159" s="49">
        <v>0</v>
      </c>
      <c r="AJ159" s="49">
        <v>0</v>
      </c>
      <c r="AK159" s="49">
        <v>0</v>
      </c>
      <c r="AL159" s="392"/>
      <c r="AM159" s="49">
        <v>0</v>
      </c>
      <c r="AN159" s="49">
        <v>0</v>
      </c>
      <c r="AO159" s="49">
        <v>0</v>
      </c>
      <c r="AP159" s="49">
        <v>0</v>
      </c>
      <c r="AQ159" s="392"/>
      <c r="AR159" s="49">
        <v>0</v>
      </c>
      <c r="AS159" s="49">
        <v>0</v>
      </c>
      <c r="AT159" s="49">
        <v>0</v>
      </c>
      <c r="AU159" s="49">
        <v>0</v>
      </c>
      <c r="AV159" s="392"/>
      <c r="AW159" s="49">
        <v>0</v>
      </c>
      <c r="AX159" s="49">
        <v>0</v>
      </c>
      <c r="AY159" s="49">
        <v>0</v>
      </c>
      <c r="AZ159" s="49">
        <v>0</v>
      </c>
      <c r="BA159" s="392"/>
      <c r="BB159" s="49">
        <v>0</v>
      </c>
      <c r="BC159" s="49">
        <v>0</v>
      </c>
      <c r="BD159" s="49">
        <v>0</v>
      </c>
      <c r="BE159" s="49">
        <v>0</v>
      </c>
      <c r="BF159" s="392"/>
      <c r="BG159" s="49">
        <v>0</v>
      </c>
      <c r="BH159" s="49">
        <v>0</v>
      </c>
      <c r="BI159" s="49">
        <v>0</v>
      </c>
      <c r="BJ159" s="49">
        <v>0</v>
      </c>
      <c r="BK159" s="392"/>
      <c r="BL159" s="49">
        <v>0</v>
      </c>
      <c r="BM159" s="49">
        <v>0</v>
      </c>
      <c r="BN159" s="49">
        <v>0</v>
      </c>
      <c r="BO159" s="49">
        <v>0</v>
      </c>
      <c r="BP159" s="392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2"/>
      <c r="CA159" s="49">
        <v>0</v>
      </c>
      <c r="CB159" s="49">
        <v>0</v>
      </c>
      <c r="CC159" s="49">
        <v>0</v>
      </c>
      <c r="CD159" s="49">
        <v>0</v>
      </c>
      <c r="CE159" s="336"/>
      <c r="CF159" s="49">
        <v>104.07500000000027</v>
      </c>
      <c r="CG159" s="49">
        <v>0</v>
      </c>
      <c r="CH159" s="49">
        <v>0</v>
      </c>
      <c r="CI159" s="49">
        <v>0</v>
      </c>
      <c r="CJ159" s="336"/>
      <c r="CK159" s="49">
        <v>130.27500000000032</v>
      </c>
      <c r="CL159" s="49">
        <v>0</v>
      </c>
      <c r="CM159" s="49">
        <v>0</v>
      </c>
      <c r="CN159" s="49">
        <v>0</v>
      </c>
      <c r="CO159" s="392"/>
      <c r="CP159" s="49">
        <v>98.875000000000455</v>
      </c>
      <c r="CQ159" s="49">
        <v>0</v>
      </c>
      <c r="CR159" s="49">
        <v>0</v>
      </c>
      <c r="CS159" s="49">
        <v>0</v>
      </c>
      <c r="CT159" s="336"/>
      <c r="CU159" s="49">
        <v>164.67499999999973</v>
      </c>
      <c r="CV159" s="49">
        <v>0</v>
      </c>
      <c r="CW159" s="49">
        <v>0</v>
      </c>
      <c r="CX159" s="49">
        <v>0</v>
      </c>
      <c r="CY159" s="336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419.42499999999973</v>
      </c>
      <c r="DF159" s="49">
        <v>0</v>
      </c>
      <c r="DG159" s="49">
        <v>0</v>
      </c>
      <c r="DH159" s="49">
        <v>0</v>
      </c>
      <c r="DI159" s="336"/>
      <c r="DJ159" s="327">
        <v>158.79999999999973</v>
      </c>
      <c r="DK159" s="327">
        <v>0</v>
      </c>
      <c r="DL159" s="327">
        <v>0</v>
      </c>
      <c r="DM159" s="327">
        <v>0</v>
      </c>
      <c r="DN159" s="336"/>
      <c r="DO159" s="49">
        <v>152.70000000000027</v>
      </c>
      <c r="DP159" s="49">
        <v>0</v>
      </c>
      <c r="DQ159" s="49">
        <v>0</v>
      </c>
      <c r="DR159" s="327">
        <v>0</v>
      </c>
      <c r="DS159" s="336"/>
      <c r="DT159" s="49">
        <v>785.59999999999718</v>
      </c>
      <c r="DU159" s="49">
        <v>0</v>
      </c>
      <c r="DV159" s="49">
        <v>0</v>
      </c>
      <c r="DW159" s="327">
        <v>0</v>
      </c>
      <c r="DX159" s="336"/>
      <c r="DY159" s="347">
        <v>36.050000000000182</v>
      </c>
      <c r="DZ159" s="347">
        <v>0</v>
      </c>
      <c r="EA159" s="347">
        <v>0</v>
      </c>
      <c r="EB159" s="327">
        <v>0</v>
      </c>
      <c r="EC159" s="336"/>
      <c r="ED159" s="347">
        <v>66.025000000000546</v>
      </c>
      <c r="EE159" s="347">
        <v>0</v>
      </c>
      <c r="EF159" s="347">
        <v>0</v>
      </c>
      <c r="EG159" s="347">
        <v>0</v>
      </c>
      <c r="EH159" s="336"/>
      <c r="EI159" s="347">
        <v>17.375000000000909</v>
      </c>
      <c r="EJ159" s="49">
        <v>0</v>
      </c>
      <c r="EK159" s="347">
        <v>0</v>
      </c>
      <c r="EL159" s="347">
        <v>0</v>
      </c>
      <c r="EM159" s="336"/>
      <c r="EN159" s="49">
        <v>0</v>
      </c>
      <c r="EO159" s="347">
        <v>0</v>
      </c>
      <c r="EP159" s="347">
        <v>0</v>
      </c>
      <c r="EQ159" s="347">
        <v>0</v>
      </c>
      <c r="ER159" s="336"/>
      <c r="ES159" s="347">
        <v>562.63749999998436</v>
      </c>
      <c r="ET159" s="347">
        <v>0</v>
      </c>
      <c r="EU159" s="347">
        <v>0</v>
      </c>
      <c r="EV159" s="347">
        <v>0</v>
      </c>
      <c r="EW159" s="336"/>
      <c r="EX159" s="347">
        <v>30.000000000000909</v>
      </c>
      <c r="EY159" s="347">
        <v>0</v>
      </c>
      <c r="EZ159" s="347">
        <v>0</v>
      </c>
      <c r="FA159" s="347">
        <v>0</v>
      </c>
      <c r="FB159" s="336"/>
      <c r="FC159" s="49">
        <v>0</v>
      </c>
      <c r="FD159" s="347">
        <v>0</v>
      </c>
      <c r="FE159" s="347">
        <v>0</v>
      </c>
      <c r="FF159" s="49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347">
        <v>95.312499999998181</v>
      </c>
      <c r="FN159" s="347">
        <v>0</v>
      </c>
      <c r="FO159" s="347">
        <v>0</v>
      </c>
      <c r="FP159" s="49">
        <v>0</v>
      </c>
      <c r="FQ159" s="336"/>
      <c r="FR159" s="49">
        <v>0</v>
      </c>
      <c r="FS159" s="49">
        <v>0</v>
      </c>
      <c r="FT159" s="347">
        <v>0</v>
      </c>
      <c r="FU159" s="49">
        <v>0</v>
      </c>
      <c r="FV159" s="336"/>
      <c r="FW159" s="347">
        <v>256.94999999999527</v>
      </c>
      <c r="FX159" s="347">
        <v>0</v>
      </c>
      <c r="FY159" s="347">
        <v>0</v>
      </c>
      <c r="FZ159" s="49">
        <v>0</v>
      </c>
      <c r="GA159" s="336"/>
      <c r="GB159" s="347">
        <v>69.624999999996362</v>
      </c>
      <c r="GC159" s="347">
        <v>0</v>
      </c>
      <c r="GD159" s="347">
        <v>0</v>
      </c>
      <c r="GE159" s="49">
        <v>0</v>
      </c>
      <c r="GF159" s="336"/>
      <c r="GG159" s="49">
        <v>347.76249999999891</v>
      </c>
      <c r="GH159" s="49">
        <v>0</v>
      </c>
      <c r="GI159" s="49">
        <v>0</v>
      </c>
      <c r="GJ159" s="49">
        <v>0</v>
      </c>
    </row>
    <row r="160" spans="1:192" ht="18">
      <c r="A160" s="81" t="s">
        <v>1333</v>
      </c>
      <c r="B160" s="45">
        <f t="shared" si="5"/>
        <v>43171.487500000003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2"/>
      <c r="I160" s="49">
        <v>0</v>
      </c>
      <c r="J160" s="49">
        <v>88.549999999999983</v>
      </c>
      <c r="K160" s="49">
        <v>143.24999999999994</v>
      </c>
      <c r="L160" s="49">
        <v>0</v>
      </c>
      <c r="M160" s="392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2"/>
      <c r="S160" s="327">
        <v>29.75</v>
      </c>
      <c r="T160" s="327">
        <v>102.94999999999993</v>
      </c>
      <c r="U160" s="327">
        <v>140.625</v>
      </c>
      <c r="V160" s="327">
        <v>0</v>
      </c>
      <c r="W160" s="392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2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2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2"/>
      <c r="AM160" s="49">
        <v>39.749999999999773</v>
      </c>
      <c r="AN160" s="49">
        <v>234</v>
      </c>
      <c r="AO160" s="49">
        <v>342.6</v>
      </c>
      <c r="AP160" s="49">
        <v>0</v>
      </c>
      <c r="AQ160" s="392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2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2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2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2"/>
      <c r="BL160" s="49">
        <v>17.5</v>
      </c>
      <c r="BM160" s="49">
        <v>42.95</v>
      </c>
      <c r="BN160" s="49">
        <v>17.024999999999999</v>
      </c>
      <c r="BO160" s="49">
        <v>0</v>
      </c>
      <c r="BP160" s="392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2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49">
        <v>75.924999999999955</v>
      </c>
      <c r="CG160" s="49">
        <v>46.449999999999363</v>
      </c>
      <c r="CH160" s="49">
        <v>170.99999999999864</v>
      </c>
      <c r="CI160" s="49">
        <v>104.60000000000001</v>
      </c>
      <c r="CJ160" s="336"/>
      <c r="CK160" s="49">
        <v>162.25</v>
      </c>
      <c r="CL160" s="49">
        <v>243.650000000001</v>
      </c>
      <c r="CM160" s="49">
        <v>194.02500000000003</v>
      </c>
      <c r="CN160" s="49">
        <v>203.49999999999997</v>
      </c>
      <c r="CO160" s="392"/>
      <c r="CP160" s="49">
        <v>144.32499999999982</v>
      </c>
      <c r="CQ160" s="49">
        <v>175.90000000000009</v>
      </c>
      <c r="CR160" s="49">
        <v>210.22500000000218</v>
      </c>
      <c r="CS160" s="49">
        <v>326.5</v>
      </c>
      <c r="CT160" s="336"/>
      <c r="CU160" s="49">
        <v>64.425000000000182</v>
      </c>
      <c r="CV160" s="49">
        <v>174.20000000000027</v>
      </c>
      <c r="CW160" s="49">
        <v>168.37500000000136</v>
      </c>
      <c r="CX160" s="49">
        <v>596.6</v>
      </c>
      <c r="CY160" s="336"/>
      <c r="CZ160" s="49">
        <v>44.275000000001455</v>
      </c>
      <c r="DA160" s="49">
        <v>129</v>
      </c>
      <c r="DB160" s="49">
        <v>48.824999999999996</v>
      </c>
      <c r="DC160" s="49">
        <v>90.9</v>
      </c>
      <c r="DD160" s="336"/>
      <c r="DE160" s="49">
        <v>362.10000000000036</v>
      </c>
      <c r="DF160" s="49">
        <v>958.94999999999982</v>
      </c>
      <c r="DG160" s="49">
        <v>1380.3750000000027</v>
      </c>
      <c r="DH160" s="49">
        <v>1967.8999999999999</v>
      </c>
      <c r="DI160" s="336"/>
      <c r="DJ160" s="327">
        <v>122.97500000000036</v>
      </c>
      <c r="DK160" s="327">
        <v>191.70000000000073</v>
      </c>
      <c r="DL160" s="327">
        <v>574.04999999999973</v>
      </c>
      <c r="DM160" s="49">
        <v>587.9</v>
      </c>
      <c r="DN160" s="336"/>
      <c r="DO160" s="49">
        <v>72.325000000000273</v>
      </c>
      <c r="DP160" s="49">
        <v>171.25000000000091</v>
      </c>
      <c r="DQ160" s="49">
        <v>578.77499999999782</v>
      </c>
      <c r="DR160" s="49">
        <v>604.79999999999984</v>
      </c>
      <c r="DS160" s="336"/>
      <c r="DT160" s="49">
        <v>793.82500000000573</v>
      </c>
      <c r="DU160" s="49">
        <v>1300.4000000000251</v>
      </c>
      <c r="DV160" s="49">
        <v>2257.049999999997</v>
      </c>
      <c r="DW160" s="49">
        <v>3788.3</v>
      </c>
      <c r="DX160" s="336"/>
      <c r="DY160" s="347">
        <v>55.374999999999545</v>
      </c>
      <c r="DZ160" s="347">
        <v>239.25</v>
      </c>
      <c r="EA160" s="347">
        <v>243.59999999999673</v>
      </c>
      <c r="EB160" s="49">
        <v>123</v>
      </c>
      <c r="EC160" s="336"/>
      <c r="ED160" s="347">
        <v>36.099999999999909</v>
      </c>
      <c r="EE160" s="347">
        <v>77.849999999999454</v>
      </c>
      <c r="EF160" s="347">
        <v>146.099999999994</v>
      </c>
      <c r="EG160" s="49">
        <v>52.6</v>
      </c>
      <c r="EH160" s="336"/>
      <c r="EI160" s="347">
        <v>111.55000000000018</v>
      </c>
      <c r="EJ160" s="49">
        <v>0</v>
      </c>
      <c r="EK160" s="347">
        <v>223.49999999999454</v>
      </c>
      <c r="EL160" s="49">
        <v>225.7</v>
      </c>
      <c r="EM160" s="336"/>
      <c r="EN160" s="49">
        <v>0</v>
      </c>
      <c r="EO160" s="347">
        <v>12.600000000000364</v>
      </c>
      <c r="EP160" s="347">
        <v>155.54999999999563</v>
      </c>
      <c r="EQ160" s="49">
        <v>192</v>
      </c>
      <c r="ER160" s="336"/>
      <c r="ES160" s="347">
        <v>599.5124999999789</v>
      </c>
      <c r="ET160" s="347">
        <v>1330.6</v>
      </c>
      <c r="EU160" s="347">
        <v>3094.2000000000016</v>
      </c>
      <c r="EV160" s="49">
        <v>2533</v>
      </c>
      <c r="EW160" s="336"/>
      <c r="EX160" s="347">
        <v>47.125</v>
      </c>
      <c r="EY160" s="347">
        <v>8.1499999999996362</v>
      </c>
      <c r="EZ160" s="347">
        <v>82.574999999993452</v>
      </c>
      <c r="FA160" s="49">
        <v>84.1</v>
      </c>
      <c r="FB160" s="336"/>
      <c r="FC160" s="49">
        <v>0</v>
      </c>
      <c r="FD160" s="347">
        <v>88.449999999999818</v>
      </c>
      <c r="FE160" s="347">
        <v>254.625</v>
      </c>
      <c r="FF160" s="49">
        <v>307.2</v>
      </c>
      <c r="FG160" s="336"/>
      <c r="FH160" s="49">
        <v>0</v>
      </c>
      <c r="FI160" s="347">
        <v>180.39999999999873</v>
      </c>
      <c r="FJ160" s="347">
        <v>57.599999999993997</v>
      </c>
      <c r="FK160" s="49">
        <v>390.6</v>
      </c>
      <c r="FL160" s="336"/>
      <c r="FM160" s="347">
        <v>151.63749999999982</v>
      </c>
      <c r="FN160" s="347">
        <v>179.94999999999709</v>
      </c>
      <c r="FO160" s="347">
        <v>276.52499999999998</v>
      </c>
      <c r="FP160" s="49">
        <v>182.1</v>
      </c>
      <c r="FQ160" s="336"/>
      <c r="FR160" s="49">
        <v>0</v>
      </c>
      <c r="FS160" s="49">
        <v>0</v>
      </c>
      <c r="FT160" s="347">
        <v>276.52500000000055</v>
      </c>
      <c r="FU160" s="49">
        <v>27.3</v>
      </c>
      <c r="FV160" s="336"/>
      <c r="FW160" s="347">
        <v>295.74999999999909</v>
      </c>
      <c r="FX160" s="347">
        <v>397.79999999999382</v>
      </c>
      <c r="FY160" s="347">
        <v>719.85000000004197</v>
      </c>
      <c r="FZ160" s="49">
        <v>871.30000000000007</v>
      </c>
      <c r="GA160" s="336"/>
      <c r="GB160" s="347">
        <v>50.375</v>
      </c>
      <c r="GC160" s="347">
        <v>126.75000000000182</v>
      </c>
      <c r="GD160" s="347">
        <v>283.125</v>
      </c>
      <c r="GE160" s="49">
        <v>302</v>
      </c>
      <c r="GF160" s="336"/>
      <c r="GG160" s="49">
        <v>259.06249999999909</v>
      </c>
      <c r="GH160" s="49">
        <v>0</v>
      </c>
      <c r="GI160" s="49">
        <v>0</v>
      </c>
      <c r="GJ160" s="49">
        <v>652.80000000000007</v>
      </c>
    </row>
    <row r="161" spans="1:192" ht="18">
      <c r="A161" s="39" t="s">
        <v>2732</v>
      </c>
      <c r="B161" s="45">
        <f t="shared" si="5"/>
        <v>20610.174999999996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2"/>
      <c r="I161" s="49">
        <v>0</v>
      </c>
      <c r="J161" s="49">
        <v>0</v>
      </c>
      <c r="K161" s="49">
        <v>91.349999999999937</v>
      </c>
      <c r="L161" s="49">
        <v>0</v>
      </c>
      <c r="M161" s="392"/>
      <c r="N161" s="49">
        <v>0</v>
      </c>
      <c r="O161" s="49">
        <v>0</v>
      </c>
      <c r="P161" s="49">
        <v>250.04999999999998</v>
      </c>
      <c r="Q161" s="49">
        <v>0</v>
      </c>
      <c r="R161" s="392"/>
      <c r="S161" s="327">
        <v>0</v>
      </c>
      <c r="T161" s="327">
        <v>0</v>
      </c>
      <c r="U161" s="327">
        <v>10.499999999999998</v>
      </c>
      <c r="V161" s="327">
        <v>0</v>
      </c>
      <c r="W161" s="392"/>
      <c r="X161" s="49">
        <v>0</v>
      </c>
      <c r="Y161" s="49">
        <v>0</v>
      </c>
      <c r="Z161" s="49">
        <v>276.52499999999998</v>
      </c>
      <c r="AA161" s="49">
        <v>0</v>
      </c>
      <c r="AB161" s="392"/>
      <c r="AC161" s="49">
        <v>0</v>
      </c>
      <c r="AD161" s="49">
        <v>0</v>
      </c>
      <c r="AE161" s="49">
        <v>426.45000000000005</v>
      </c>
      <c r="AF161" s="49">
        <v>0</v>
      </c>
      <c r="AG161" s="392"/>
      <c r="AH161" s="49">
        <v>0</v>
      </c>
      <c r="AI161" s="49">
        <v>0</v>
      </c>
      <c r="AJ161" s="49">
        <v>455.17499999999995</v>
      </c>
      <c r="AK161" s="49">
        <v>0</v>
      </c>
      <c r="AL161" s="392"/>
      <c r="AM161" s="49">
        <v>0</v>
      </c>
      <c r="AN161" s="49">
        <v>0</v>
      </c>
      <c r="AO161" s="49">
        <v>416.17500000000007</v>
      </c>
      <c r="AP161" s="49">
        <v>0</v>
      </c>
      <c r="AQ161" s="392"/>
      <c r="AR161" s="49">
        <v>0</v>
      </c>
      <c r="AS161" s="49">
        <v>0</v>
      </c>
      <c r="AT161" s="49">
        <v>131.625</v>
      </c>
      <c r="AU161" s="49">
        <v>0</v>
      </c>
      <c r="AV161" s="392"/>
      <c r="AW161" s="49">
        <v>0</v>
      </c>
      <c r="AX161" s="49">
        <v>0</v>
      </c>
      <c r="AY161" s="49">
        <v>299.7</v>
      </c>
      <c r="AZ161" s="49">
        <v>0</v>
      </c>
      <c r="BA161" s="392"/>
      <c r="BB161" s="49">
        <v>0</v>
      </c>
      <c r="BC161" s="49">
        <v>0</v>
      </c>
      <c r="BD161" s="49">
        <v>190.27499999999998</v>
      </c>
      <c r="BE161" s="49">
        <v>0</v>
      </c>
      <c r="BF161" s="392"/>
      <c r="BG161" s="49">
        <v>0</v>
      </c>
      <c r="BH161" s="49">
        <v>0</v>
      </c>
      <c r="BI161" s="49">
        <v>441.82500000000005</v>
      </c>
      <c r="BJ161" s="49">
        <v>0</v>
      </c>
      <c r="BK161" s="392"/>
      <c r="BL161" s="49">
        <v>0</v>
      </c>
      <c r="BM161" s="49">
        <v>0</v>
      </c>
      <c r="BN161" s="49">
        <v>196.5</v>
      </c>
      <c r="BO161" s="49">
        <v>0</v>
      </c>
      <c r="BP161" s="392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2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49">
        <v>0</v>
      </c>
      <c r="CG161" s="49">
        <v>0</v>
      </c>
      <c r="CH161" s="49">
        <v>0</v>
      </c>
      <c r="CI161" s="49">
        <v>371.8</v>
      </c>
      <c r="CJ161" s="336"/>
      <c r="CK161" s="49">
        <v>0</v>
      </c>
      <c r="CL161" s="49">
        <v>0</v>
      </c>
      <c r="CM161" s="49">
        <v>0</v>
      </c>
      <c r="CN161" s="49">
        <v>366.7</v>
      </c>
      <c r="CO161" s="392"/>
      <c r="CP161" s="49">
        <v>0</v>
      </c>
      <c r="CQ161" s="49">
        <v>0</v>
      </c>
      <c r="CR161" s="49">
        <v>0</v>
      </c>
      <c r="CS161" s="49">
        <v>655.7</v>
      </c>
      <c r="CT161" s="336"/>
      <c r="CU161" s="49">
        <v>0</v>
      </c>
      <c r="CV161" s="49">
        <v>0</v>
      </c>
      <c r="CW161" s="49">
        <v>0</v>
      </c>
      <c r="CX161" s="49">
        <v>218.3</v>
      </c>
      <c r="CY161" s="336"/>
      <c r="CZ161" s="49">
        <v>0</v>
      </c>
      <c r="DA161" s="49">
        <v>0</v>
      </c>
      <c r="DB161" s="49">
        <v>0</v>
      </c>
      <c r="DC161" s="49">
        <v>392.8</v>
      </c>
      <c r="DD161" s="336"/>
      <c r="DE161" s="49">
        <v>0</v>
      </c>
      <c r="DF161" s="49">
        <v>0</v>
      </c>
      <c r="DG161" s="49">
        <v>0</v>
      </c>
      <c r="DH161" s="49">
        <v>2952.6</v>
      </c>
      <c r="DI161" s="336"/>
      <c r="DJ161" s="327">
        <v>0</v>
      </c>
      <c r="DK161" s="327">
        <v>0</v>
      </c>
      <c r="DL161" s="327">
        <v>0</v>
      </c>
      <c r="DM161" s="49">
        <v>244.9</v>
      </c>
      <c r="DN161" s="336"/>
      <c r="DO161" s="49">
        <v>0</v>
      </c>
      <c r="DP161" s="49">
        <v>0</v>
      </c>
      <c r="DQ161" s="49">
        <v>0</v>
      </c>
      <c r="DR161" s="49">
        <v>251.99999999999994</v>
      </c>
      <c r="DS161" s="336"/>
      <c r="DT161" s="49">
        <v>0</v>
      </c>
      <c r="DU161" s="49">
        <v>0</v>
      </c>
      <c r="DV161" s="49">
        <v>0</v>
      </c>
      <c r="DW161" s="49">
        <v>3751.5</v>
      </c>
      <c r="DX161" s="336"/>
      <c r="DY161" s="347">
        <v>0</v>
      </c>
      <c r="DZ161" s="347">
        <v>0</v>
      </c>
      <c r="EA161" s="347">
        <v>0</v>
      </c>
      <c r="EB161" s="49">
        <v>274.90000000000003</v>
      </c>
      <c r="EC161" s="336"/>
      <c r="ED161" s="347">
        <v>0</v>
      </c>
      <c r="EE161" s="347">
        <v>0</v>
      </c>
      <c r="EF161" s="347">
        <v>0</v>
      </c>
      <c r="EG161" s="49">
        <v>350.6</v>
      </c>
      <c r="EH161" s="336"/>
      <c r="EI161" s="347">
        <v>0</v>
      </c>
      <c r="EJ161" s="49">
        <v>0</v>
      </c>
      <c r="EK161" s="347">
        <v>0</v>
      </c>
      <c r="EL161" s="49">
        <v>329.9</v>
      </c>
      <c r="EM161" s="336"/>
      <c r="EN161" s="49">
        <v>0</v>
      </c>
      <c r="EO161" s="347">
        <v>0</v>
      </c>
      <c r="EP161" s="347">
        <v>0</v>
      </c>
      <c r="EQ161" s="49">
        <v>487.5</v>
      </c>
      <c r="ER161" s="336"/>
      <c r="ES161" s="347">
        <v>0</v>
      </c>
      <c r="ET161" s="347">
        <v>0</v>
      </c>
      <c r="EU161" s="347">
        <v>0</v>
      </c>
      <c r="EV161" s="49">
        <v>1262.1000000000004</v>
      </c>
      <c r="EW161" s="336"/>
      <c r="EX161" s="347">
        <v>0</v>
      </c>
      <c r="EY161" s="347">
        <v>0</v>
      </c>
      <c r="EZ161" s="347">
        <v>0</v>
      </c>
      <c r="FA161" s="49">
        <v>246.2</v>
      </c>
      <c r="FB161" s="336"/>
      <c r="FC161" s="49">
        <v>0</v>
      </c>
      <c r="FD161" s="347">
        <v>0</v>
      </c>
      <c r="FE161" s="347">
        <v>0</v>
      </c>
      <c r="FF161" s="49">
        <v>257.7</v>
      </c>
      <c r="FG161" s="336"/>
      <c r="FH161" s="49">
        <v>0</v>
      </c>
      <c r="FI161" s="347">
        <v>0</v>
      </c>
      <c r="FJ161" s="347">
        <v>0</v>
      </c>
      <c r="FK161" s="49">
        <v>480.1</v>
      </c>
      <c r="FL161" s="336"/>
      <c r="FM161" s="347">
        <v>0</v>
      </c>
      <c r="FN161" s="347">
        <v>0</v>
      </c>
      <c r="FO161" s="347">
        <v>0</v>
      </c>
      <c r="FP161" s="49">
        <v>599.5</v>
      </c>
      <c r="FQ161" s="336"/>
      <c r="FR161" s="49">
        <v>0</v>
      </c>
      <c r="FS161" s="49">
        <v>0</v>
      </c>
      <c r="FT161" s="347">
        <v>0</v>
      </c>
      <c r="FU161" s="49">
        <v>370.70000000000005</v>
      </c>
      <c r="FV161" s="336"/>
      <c r="FW161" s="347">
        <v>0</v>
      </c>
      <c r="FX161" s="347">
        <v>0</v>
      </c>
      <c r="FY161" s="347">
        <v>0</v>
      </c>
      <c r="FZ161" s="49">
        <v>1302</v>
      </c>
      <c r="GA161" s="336"/>
      <c r="GB161" s="347">
        <v>0</v>
      </c>
      <c r="GC161" s="347">
        <v>0</v>
      </c>
      <c r="GD161" s="347">
        <v>0</v>
      </c>
      <c r="GE161" s="49">
        <v>360.5</v>
      </c>
      <c r="GF161" s="336"/>
      <c r="GG161" s="49">
        <v>0</v>
      </c>
      <c r="GH161" s="49">
        <v>0</v>
      </c>
      <c r="GI161" s="49">
        <v>0</v>
      </c>
      <c r="GJ161" s="49">
        <v>1072.5999999999999</v>
      </c>
    </row>
    <row r="162" spans="1:192" ht="18">
      <c r="A162" s="81" t="s">
        <v>1335</v>
      </c>
      <c r="B162" s="45">
        <f t="shared" si="5"/>
        <v>3559.949999999973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2"/>
      <c r="I162" s="49">
        <v>0</v>
      </c>
      <c r="J162" s="49">
        <v>0</v>
      </c>
      <c r="K162" s="49">
        <v>0</v>
      </c>
      <c r="L162" s="49">
        <v>0</v>
      </c>
      <c r="M162" s="392"/>
      <c r="N162" s="49">
        <v>0</v>
      </c>
      <c r="O162" s="49">
        <v>0</v>
      </c>
      <c r="P162" s="49">
        <v>0</v>
      </c>
      <c r="Q162" s="49">
        <v>0</v>
      </c>
      <c r="R162" s="392"/>
      <c r="S162" s="327">
        <v>0</v>
      </c>
      <c r="T162" s="327">
        <v>0</v>
      </c>
      <c r="U162" s="327">
        <v>0</v>
      </c>
      <c r="V162" s="327">
        <v>0</v>
      </c>
      <c r="W162" s="392"/>
      <c r="X162" s="49">
        <v>0</v>
      </c>
      <c r="Y162" s="49">
        <v>0</v>
      </c>
      <c r="Z162" s="49">
        <v>0</v>
      </c>
      <c r="AA162" s="49">
        <v>0</v>
      </c>
      <c r="AB162" s="392"/>
      <c r="AC162" s="49">
        <v>0</v>
      </c>
      <c r="AD162" s="49">
        <v>0</v>
      </c>
      <c r="AE162" s="49">
        <v>0</v>
      </c>
      <c r="AF162" s="49">
        <v>0</v>
      </c>
      <c r="AG162" s="392"/>
      <c r="AH162" s="49">
        <v>0</v>
      </c>
      <c r="AI162" s="49">
        <v>0</v>
      </c>
      <c r="AJ162" s="49">
        <v>0</v>
      </c>
      <c r="AK162" s="49">
        <v>0</v>
      </c>
      <c r="AL162" s="392"/>
      <c r="AM162" s="49">
        <v>0</v>
      </c>
      <c r="AN162" s="49">
        <v>0</v>
      </c>
      <c r="AO162" s="49">
        <v>0</v>
      </c>
      <c r="AP162" s="49">
        <v>0</v>
      </c>
      <c r="AQ162" s="392"/>
      <c r="AR162" s="49">
        <v>0</v>
      </c>
      <c r="AS162" s="49">
        <v>0</v>
      </c>
      <c r="AT162" s="49">
        <v>0</v>
      </c>
      <c r="AU162" s="49">
        <v>0</v>
      </c>
      <c r="AV162" s="392"/>
      <c r="AW162" s="49">
        <v>0</v>
      </c>
      <c r="AX162" s="49">
        <v>0</v>
      </c>
      <c r="AY162" s="49">
        <v>0</v>
      </c>
      <c r="AZ162" s="49">
        <v>0</v>
      </c>
      <c r="BA162" s="392"/>
      <c r="BB162" s="49">
        <v>0</v>
      </c>
      <c r="BC162" s="49">
        <v>0</v>
      </c>
      <c r="BD162" s="49">
        <v>0</v>
      </c>
      <c r="BE162" s="49">
        <v>0</v>
      </c>
      <c r="BF162" s="392"/>
      <c r="BG162" s="49">
        <v>0</v>
      </c>
      <c r="BH162" s="49">
        <v>0</v>
      </c>
      <c r="BI162" s="49">
        <v>0</v>
      </c>
      <c r="BJ162" s="49">
        <v>0</v>
      </c>
      <c r="BK162" s="392"/>
      <c r="BL162" s="49">
        <v>0</v>
      </c>
      <c r="BM162" s="49">
        <v>0</v>
      </c>
      <c r="BN162" s="49">
        <v>0</v>
      </c>
      <c r="BO162" s="49">
        <v>0</v>
      </c>
      <c r="BP162" s="392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2"/>
      <c r="CA162" s="49">
        <v>0</v>
      </c>
      <c r="CB162" s="49">
        <v>0</v>
      </c>
      <c r="CC162" s="49">
        <v>0</v>
      </c>
      <c r="CD162" s="49">
        <v>0</v>
      </c>
      <c r="CE162" s="336"/>
      <c r="CF162" s="49">
        <v>125.59999999999991</v>
      </c>
      <c r="CG162" s="49">
        <v>0</v>
      </c>
      <c r="CH162" s="49">
        <v>0</v>
      </c>
      <c r="CI162" s="49">
        <v>0</v>
      </c>
      <c r="CJ162" s="336"/>
      <c r="CK162" s="49">
        <v>108.95000000000073</v>
      </c>
      <c r="CL162" s="49">
        <v>0</v>
      </c>
      <c r="CM162" s="49">
        <v>0</v>
      </c>
      <c r="CN162" s="49">
        <v>0</v>
      </c>
      <c r="CO162" s="392"/>
      <c r="CP162" s="49">
        <v>105.72500000000082</v>
      </c>
      <c r="CQ162" s="49">
        <v>0</v>
      </c>
      <c r="CR162" s="49">
        <v>0</v>
      </c>
      <c r="CS162" s="49">
        <v>0</v>
      </c>
      <c r="CT162" s="336"/>
      <c r="CU162" s="49">
        <v>89.175000000000182</v>
      </c>
      <c r="CV162" s="49">
        <v>0</v>
      </c>
      <c r="CW162" s="49">
        <v>0</v>
      </c>
      <c r="CX162" s="49">
        <v>0</v>
      </c>
      <c r="CY162" s="336"/>
      <c r="CZ162" s="49">
        <v>60.375000000000909</v>
      </c>
      <c r="DA162" s="49">
        <v>0</v>
      </c>
      <c r="DB162" s="49">
        <v>0</v>
      </c>
      <c r="DC162" s="49">
        <v>0</v>
      </c>
      <c r="DD162" s="336"/>
      <c r="DE162" s="49">
        <v>679.94999999999845</v>
      </c>
      <c r="DF162" s="49">
        <v>0</v>
      </c>
      <c r="DG162" s="49">
        <v>0</v>
      </c>
      <c r="DH162" s="49">
        <v>0</v>
      </c>
      <c r="DI162" s="336"/>
      <c r="DJ162" s="327">
        <v>45.624999999998636</v>
      </c>
      <c r="DK162" s="327">
        <v>0</v>
      </c>
      <c r="DL162" s="327">
        <v>0</v>
      </c>
      <c r="DM162" s="327">
        <v>0</v>
      </c>
      <c r="DN162" s="336"/>
      <c r="DO162" s="49">
        <v>40.149999999998727</v>
      </c>
      <c r="DP162" s="49">
        <v>0</v>
      </c>
      <c r="DQ162" s="49">
        <v>0</v>
      </c>
      <c r="DR162" s="327">
        <v>0</v>
      </c>
      <c r="DS162" s="336"/>
      <c r="DT162" s="49">
        <v>677.97499999997535</v>
      </c>
      <c r="DU162" s="49">
        <v>0</v>
      </c>
      <c r="DV162" s="49">
        <v>0</v>
      </c>
      <c r="DW162" s="327">
        <v>0</v>
      </c>
      <c r="DX162" s="336"/>
      <c r="DY162" s="347">
        <v>34.449999999999818</v>
      </c>
      <c r="DZ162" s="347">
        <v>0</v>
      </c>
      <c r="EA162" s="347">
        <v>0</v>
      </c>
      <c r="EB162" s="327">
        <v>0</v>
      </c>
      <c r="EC162" s="336"/>
      <c r="ED162" s="347">
        <v>69.075000000000728</v>
      </c>
      <c r="EE162" s="347">
        <v>0</v>
      </c>
      <c r="EF162" s="347">
        <v>0</v>
      </c>
      <c r="EG162" s="347">
        <v>0</v>
      </c>
      <c r="EH162" s="336"/>
      <c r="EI162" s="347">
        <v>94.699999999998909</v>
      </c>
      <c r="EJ162" s="49">
        <v>0</v>
      </c>
      <c r="EK162" s="347">
        <v>0</v>
      </c>
      <c r="EL162" s="347">
        <v>0</v>
      </c>
      <c r="EM162" s="336"/>
      <c r="EN162" s="49">
        <v>0</v>
      </c>
      <c r="EO162" s="347">
        <v>0</v>
      </c>
      <c r="EP162" s="347">
        <v>0</v>
      </c>
      <c r="EQ162" s="347">
        <v>0</v>
      </c>
      <c r="ER162" s="336"/>
      <c r="ES162" s="347">
        <v>731.59999999999764</v>
      </c>
      <c r="ET162" s="347">
        <v>0</v>
      </c>
      <c r="EU162" s="347">
        <v>0</v>
      </c>
      <c r="EV162" s="347">
        <v>0</v>
      </c>
      <c r="EW162" s="336"/>
      <c r="EX162" s="347">
        <v>67.050000000000182</v>
      </c>
      <c r="EY162" s="347">
        <v>0</v>
      </c>
      <c r="EZ162" s="347">
        <v>0</v>
      </c>
      <c r="FA162" s="347">
        <v>0</v>
      </c>
      <c r="FB162" s="336"/>
      <c r="FC162" s="49">
        <v>0</v>
      </c>
      <c r="FD162" s="347">
        <v>0</v>
      </c>
      <c r="FE162" s="347">
        <v>0</v>
      </c>
      <c r="FF162" s="49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347">
        <v>85.400000000000546</v>
      </c>
      <c r="FN162" s="347">
        <v>0</v>
      </c>
      <c r="FO162" s="347">
        <v>0</v>
      </c>
      <c r="FP162" s="49">
        <v>0</v>
      </c>
      <c r="FQ162" s="336"/>
      <c r="FR162" s="49">
        <v>0</v>
      </c>
      <c r="FS162" s="49">
        <v>0</v>
      </c>
      <c r="FT162" s="347">
        <v>0</v>
      </c>
      <c r="FU162" s="49">
        <v>0</v>
      </c>
      <c r="FV162" s="336"/>
      <c r="FW162" s="347">
        <v>299.70000000000164</v>
      </c>
      <c r="FX162" s="347">
        <v>0</v>
      </c>
      <c r="FY162" s="347">
        <v>0</v>
      </c>
      <c r="FZ162" s="49">
        <v>0</v>
      </c>
      <c r="GA162" s="336"/>
      <c r="GB162" s="347">
        <v>28.250000000001819</v>
      </c>
      <c r="GC162" s="347">
        <v>0</v>
      </c>
      <c r="GD162" s="347">
        <v>0</v>
      </c>
      <c r="GE162" s="49">
        <v>0</v>
      </c>
      <c r="GF162" s="336"/>
      <c r="GG162" s="49">
        <v>216.199999999998</v>
      </c>
      <c r="GH162" s="49">
        <v>0</v>
      </c>
      <c r="GI162" s="49">
        <v>0</v>
      </c>
      <c r="GJ162" s="49">
        <v>0</v>
      </c>
    </row>
    <row r="163" spans="1:192" s="38" customFormat="1" ht="18">
      <c r="A163" s="81" t="s">
        <v>1334</v>
      </c>
      <c r="B163" s="45">
        <f t="shared" si="5"/>
        <v>47004.712499999994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2"/>
      <c r="I163" s="49">
        <v>0</v>
      </c>
      <c r="J163" s="49">
        <v>72.450000000000017</v>
      </c>
      <c r="K163" s="49">
        <v>14.624999999999979</v>
      </c>
      <c r="L163" s="49">
        <v>0</v>
      </c>
      <c r="M163" s="392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2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2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2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2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2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2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2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2"/>
      <c r="BB163" s="49">
        <v>24.374999999999545</v>
      </c>
      <c r="BC163" s="49">
        <v>214</v>
      </c>
      <c r="BD163" s="49">
        <v>272.625</v>
      </c>
      <c r="BE163" s="49">
        <v>0</v>
      </c>
      <c r="BF163" s="392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2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2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2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49">
        <v>107.5</v>
      </c>
      <c r="CG163" s="49">
        <v>38.099999999998545</v>
      </c>
      <c r="CH163" s="49">
        <v>254.36249999999905</v>
      </c>
      <c r="CI163" s="49">
        <v>101.3</v>
      </c>
      <c r="CJ163" s="336"/>
      <c r="CK163" s="49">
        <v>103.82500000000027</v>
      </c>
      <c r="CL163" s="49">
        <v>118.34999999999854</v>
      </c>
      <c r="CM163" s="49">
        <v>270.97500000000002</v>
      </c>
      <c r="CN163" s="49">
        <v>34.799999999999997</v>
      </c>
      <c r="CO163" s="392"/>
      <c r="CP163" s="49">
        <v>66.550000000000182</v>
      </c>
      <c r="CQ163" s="49">
        <v>175.79999999999836</v>
      </c>
      <c r="CR163" s="49">
        <v>255.67499999999905</v>
      </c>
      <c r="CS163" s="49">
        <v>320.5</v>
      </c>
      <c r="CT163" s="336"/>
      <c r="CU163" s="49">
        <v>82.775000000000546</v>
      </c>
      <c r="CV163" s="49">
        <v>314.99999999999909</v>
      </c>
      <c r="CW163" s="49">
        <v>458.43749999999864</v>
      </c>
      <c r="CX163" s="49">
        <v>644.70000000000005</v>
      </c>
      <c r="CY163" s="336"/>
      <c r="CZ163" s="49">
        <v>70.525000000001455</v>
      </c>
      <c r="DA163" s="49">
        <v>78.599999999999454</v>
      </c>
      <c r="DB163" s="49">
        <v>22.049999999999997</v>
      </c>
      <c r="DC163" s="49">
        <v>49.500000000000007</v>
      </c>
      <c r="DD163" s="336"/>
      <c r="DE163" s="49">
        <v>249.0750000000005</v>
      </c>
      <c r="DF163" s="49">
        <v>683.25000000000023</v>
      </c>
      <c r="DG163" s="49">
        <v>2803.1999999999975</v>
      </c>
      <c r="DH163" s="49">
        <v>2167.6999999999998</v>
      </c>
      <c r="DI163" s="336"/>
      <c r="DJ163" s="327">
        <v>100.375</v>
      </c>
      <c r="DK163" s="327">
        <v>358.69999999999982</v>
      </c>
      <c r="DL163" s="327">
        <v>281.17499999999563</v>
      </c>
      <c r="DM163" s="49">
        <v>860.80000000000007</v>
      </c>
      <c r="DN163" s="336"/>
      <c r="DO163" s="49">
        <v>102.77499999999941</v>
      </c>
      <c r="DP163" s="49">
        <v>189.54999999999927</v>
      </c>
      <c r="DQ163" s="49">
        <v>737.09999999999809</v>
      </c>
      <c r="DR163" s="49">
        <v>415.99999999999994</v>
      </c>
      <c r="DS163" s="336"/>
      <c r="DT163" s="49">
        <v>583.02499999999873</v>
      </c>
      <c r="DU163" s="49">
        <v>1640.4000000000042</v>
      </c>
      <c r="DV163" s="49">
        <v>1703.8500000000022</v>
      </c>
      <c r="DW163" s="49">
        <v>3795.7</v>
      </c>
      <c r="DX163" s="336"/>
      <c r="DY163" s="347">
        <v>26.250000000000455</v>
      </c>
      <c r="DZ163" s="347">
        <v>212.30000000000018</v>
      </c>
      <c r="EA163" s="347">
        <v>151.65000000000327</v>
      </c>
      <c r="EB163" s="49">
        <v>49</v>
      </c>
      <c r="EC163" s="336"/>
      <c r="ED163" s="347">
        <v>81.050000000000637</v>
      </c>
      <c r="EE163" s="347">
        <v>255.50000000000182</v>
      </c>
      <c r="EF163" s="347">
        <v>398.70000000000164</v>
      </c>
      <c r="EG163" s="49">
        <v>82.8</v>
      </c>
      <c r="EH163" s="336"/>
      <c r="EI163" s="347">
        <v>85.525000000001</v>
      </c>
      <c r="EJ163" s="49">
        <v>0</v>
      </c>
      <c r="EK163" s="347">
        <v>125.32500000000437</v>
      </c>
      <c r="EL163" s="49">
        <v>193.49999999999997</v>
      </c>
      <c r="EM163" s="336"/>
      <c r="EN163" s="49">
        <v>0</v>
      </c>
      <c r="EO163" s="347">
        <v>56.250000000001819</v>
      </c>
      <c r="EP163" s="347">
        <v>100.27500000000327</v>
      </c>
      <c r="EQ163" s="49">
        <v>16.5</v>
      </c>
      <c r="ER163" s="336"/>
      <c r="ES163" s="347">
        <v>631.94999999998845</v>
      </c>
      <c r="ET163" s="347">
        <v>1236.25</v>
      </c>
      <c r="EU163" s="347">
        <v>2261.25</v>
      </c>
      <c r="EV163" s="49">
        <v>2245.3999999999996</v>
      </c>
      <c r="EW163" s="336"/>
      <c r="EX163" s="347">
        <v>2.2750000000000909</v>
      </c>
      <c r="EY163" s="347">
        <v>9.750000000001819</v>
      </c>
      <c r="EZ163" s="347">
        <v>90.224999999999454</v>
      </c>
      <c r="FA163" s="49">
        <v>112.80000000000001</v>
      </c>
      <c r="FB163" s="336"/>
      <c r="FC163" s="49">
        <v>0</v>
      </c>
      <c r="FD163" s="347">
        <v>109.050000000002</v>
      </c>
      <c r="FE163" s="347">
        <v>176.32499999999999</v>
      </c>
      <c r="FF163" s="49">
        <v>274.8</v>
      </c>
      <c r="FG163" s="336"/>
      <c r="FH163" s="49">
        <v>0</v>
      </c>
      <c r="FI163" s="347">
        <v>212.40000000000146</v>
      </c>
      <c r="FJ163" s="347">
        <v>174.75000000000273</v>
      </c>
      <c r="FK163" s="49">
        <v>415.99999999999994</v>
      </c>
      <c r="FL163" s="336"/>
      <c r="FM163" s="347">
        <v>73.350000000000819</v>
      </c>
      <c r="FN163" s="347">
        <v>264.64999999999782</v>
      </c>
      <c r="FO163" s="347">
        <v>326.85000000000002</v>
      </c>
      <c r="FP163" s="49">
        <v>415.8</v>
      </c>
      <c r="FQ163" s="336"/>
      <c r="FR163" s="49">
        <v>0</v>
      </c>
      <c r="FS163" s="49">
        <v>0</v>
      </c>
      <c r="FT163" s="347">
        <v>160.35000000000218</v>
      </c>
      <c r="FU163" s="49">
        <v>44.7</v>
      </c>
      <c r="FV163" s="336"/>
      <c r="FW163" s="347">
        <v>128.22499999999991</v>
      </c>
      <c r="FX163" s="347">
        <v>730.29999999999745</v>
      </c>
      <c r="FY163" s="347">
        <v>1281.6375000000087</v>
      </c>
      <c r="FZ163" s="49">
        <v>1737.8</v>
      </c>
      <c r="GA163" s="336"/>
      <c r="GB163" s="347">
        <v>42.250000000000909</v>
      </c>
      <c r="GC163" s="347">
        <v>160.25</v>
      </c>
      <c r="GD163" s="347">
        <v>453.375</v>
      </c>
      <c r="GE163" s="49">
        <v>610</v>
      </c>
      <c r="GF163" s="336"/>
      <c r="GG163" s="49">
        <v>247.10000000000173</v>
      </c>
      <c r="GH163" s="49">
        <v>0</v>
      </c>
      <c r="GI163" s="49">
        <v>0</v>
      </c>
      <c r="GJ163" s="49">
        <v>1966.3999999999996</v>
      </c>
    </row>
    <row r="164" spans="1:192" ht="18">
      <c r="A164" s="81" t="s">
        <v>1350</v>
      </c>
      <c r="B164" s="45">
        <f t="shared" si="5"/>
        <v>16303.349999999997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2"/>
      <c r="I164" s="49">
        <v>0</v>
      </c>
      <c r="J164" s="49">
        <v>0</v>
      </c>
      <c r="K164" s="49">
        <v>0</v>
      </c>
      <c r="L164" s="49">
        <v>0</v>
      </c>
      <c r="M164" s="392"/>
      <c r="N164" s="49">
        <v>173.375</v>
      </c>
      <c r="O164" s="49">
        <v>0</v>
      </c>
      <c r="P164" s="49">
        <v>0</v>
      </c>
      <c r="Q164" s="49">
        <v>0</v>
      </c>
      <c r="R164" s="392"/>
      <c r="S164" s="327">
        <v>43.125000000000114</v>
      </c>
      <c r="T164" s="327">
        <v>0</v>
      </c>
      <c r="U164" s="327">
        <v>0</v>
      </c>
      <c r="V164" s="327">
        <v>0</v>
      </c>
      <c r="W164" s="392"/>
      <c r="X164" s="49">
        <v>110.17499999999995</v>
      </c>
      <c r="Y164" s="49">
        <v>0</v>
      </c>
      <c r="Z164" s="49">
        <v>0</v>
      </c>
      <c r="AA164" s="49">
        <v>0</v>
      </c>
      <c r="AB164" s="392"/>
      <c r="AC164" s="49">
        <v>226.52499999999986</v>
      </c>
      <c r="AD164" s="49">
        <v>0</v>
      </c>
      <c r="AE164" s="49">
        <v>0</v>
      </c>
      <c r="AF164" s="49">
        <v>0</v>
      </c>
      <c r="AG164" s="392"/>
      <c r="AH164" s="49">
        <v>319.64999999999986</v>
      </c>
      <c r="AI164" s="49">
        <v>0</v>
      </c>
      <c r="AJ164" s="49">
        <v>0</v>
      </c>
      <c r="AK164" s="49">
        <v>0</v>
      </c>
      <c r="AL164" s="392"/>
      <c r="AM164" s="49">
        <v>90.049999999999955</v>
      </c>
      <c r="AN164" s="49">
        <v>0</v>
      </c>
      <c r="AO164" s="49">
        <v>0</v>
      </c>
      <c r="AP164" s="49">
        <v>0</v>
      </c>
      <c r="AQ164" s="392"/>
      <c r="AR164" s="49">
        <v>112.14999999999964</v>
      </c>
      <c r="AS164" s="49">
        <v>0</v>
      </c>
      <c r="AT164" s="49">
        <v>0</v>
      </c>
      <c r="AU164" s="49">
        <v>0</v>
      </c>
      <c r="AV164" s="392"/>
      <c r="AW164" s="49">
        <v>232.24999999999977</v>
      </c>
      <c r="AX164" s="49">
        <v>0</v>
      </c>
      <c r="AY164" s="49">
        <v>0</v>
      </c>
      <c r="AZ164" s="49">
        <v>0</v>
      </c>
      <c r="BA164" s="392"/>
      <c r="BB164" s="49">
        <v>62.524999999999864</v>
      </c>
      <c r="BC164" s="49">
        <v>0</v>
      </c>
      <c r="BD164" s="49">
        <v>0</v>
      </c>
      <c r="BE164" s="49">
        <v>0</v>
      </c>
      <c r="BF164" s="392"/>
      <c r="BG164" s="49">
        <v>58.024999999999636</v>
      </c>
      <c r="BH164" s="49">
        <v>0</v>
      </c>
      <c r="BI164" s="49">
        <v>0</v>
      </c>
      <c r="BJ164" s="49">
        <v>0</v>
      </c>
      <c r="BK164" s="392"/>
      <c r="BL164" s="49">
        <v>48.899999999999864</v>
      </c>
      <c r="BM164" s="49">
        <v>0</v>
      </c>
      <c r="BN164" s="49">
        <v>0</v>
      </c>
      <c r="BO164" s="49">
        <v>0</v>
      </c>
      <c r="BP164" s="392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2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49">
        <v>170.07499999999982</v>
      </c>
      <c r="CG164" s="49">
        <v>35.700000000000273</v>
      </c>
      <c r="CH164" s="49">
        <v>0</v>
      </c>
      <c r="CI164" s="49">
        <v>0</v>
      </c>
      <c r="CJ164" s="336"/>
      <c r="CK164" s="49">
        <v>147.02500000000009</v>
      </c>
      <c r="CL164" s="49">
        <v>68.799999999999272</v>
      </c>
      <c r="CM164" s="49">
        <v>0</v>
      </c>
      <c r="CN164" s="49">
        <v>0</v>
      </c>
      <c r="CO164" s="392"/>
      <c r="CP164" s="49">
        <v>149.89999999999964</v>
      </c>
      <c r="CQ164" s="49">
        <v>236.85000000000036</v>
      </c>
      <c r="CR164" s="49">
        <v>0</v>
      </c>
      <c r="CS164" s="49">
        <v>0</v>
      </c>
      <c r="CT164" s="336"/>
      <c r="CU164" s="49">
        <v>156.65000000000009</v>
      </c>
      <c r="CV164" s="49">
        <v>311.64999999999873</v>
      </c>
      <c r="CW164" s="49">
        <v>0</v>
      </c>
      <c r="CX164" s="49">
        <v>0</v>
      </c>
      <c r="CY164" s="336"/>
      <c r="CZ164" s="49">
        <v>17.299999999998363</v>
      </c>
      <c r="DA164" s="49">
        <v>86.449999999998909</v>
      </c>
      <c r="DB164" s="49">
        <v>0</v>
      </c>
      <c r="DC164" s="49">
        <v>0</v>
      </c>
      <c r="DD164" s="336"/>
      <c r="DE164" s="49">
        <v>878.49999999999909</v>
      </c>
      <c r="DF164" s="49">
        <v>1790.4500000000003</v>
      </c>
      <c r="DG164" s="49">
        <v>0</v>
      </c>
      <c r="DH164" s="49">
        <v>0</v>
      </c>
      <c r="DI164" s="336"/>
      <c r="DJ164" s="327">
        <v>141.24999999999909</v>
      </c>
      <c r="DK164" s="327">
        <v>357.84999999999945</v>
      </c>
      <c r="DL164" s="327">
        <v>0</v>
      </c>
      <c r="DM164" s="327">
        <v>0</v>
      </c>
      <c r="DN164" s="336"/>
      <c r="DO164" s="49">
        <v>121.72499999999991</v>
      </c>
      <c r="DP164" s="49">
        <v>452.44999999999982</v>
      </c>
      <c r="DQ164" s="49">
        <v>0</v>
      </c>
      <c r="DR164" s="327">
        <v>0</v>
      </c>
      <c r="DS164" s="336"/>
      <c r="DT164" s="49">
        <v>761.79999999998427</v>
      </c>
      <c r="DU164" s="49">
        <v>2299.3500000000167</v>
      </c>
      <c r="DV164" s="49">
        <v>0</v>
      </c>
      <c r="DW164" s="327">
        <v>0</v>
      </c>
      <c r="DX164" s="336"/>
      <c r="DY164" s="347">
        <v>40.249999999999091</v>
      </c>
      <c r="DZ164" s="347">
        <v>141.7000000000005</v>
      </c>
      <c r="EA164" s="347">
        <v>0</v>
      </c>
      <c r="EB164" s="327">
        <v>0</v>
      </c>
      <c r="EC164" s="336"/>
      <c r="ED164" s="347">
        <v>94.324999999998909</v>
      </c>
      <c r="EE164" s="347">
        <v>275.05000000000291</v>
      </c>
      <c r="EF164" s="347">
        <v>0</v>
      </c>
      <c r="EG164" s="347">
        <v>0</v>
      </c>
      <c r="EH164" s="336"/>
      <c r="EI164" s="347">
        <v>103.89999999999964</v>
      </c>
      <c r="EJ164" s="49">
        <v>0</v>
      </c>
      <c r="EK164" s="347">
        <v>0</v>
      </c>
      <c r="EL164" s="347">
        <v>0</v>
      </c>
      <c r="EM164" s="336"/>
      <c r="EN164" s="49">
        <v>0</v>
      </c>
      <c r="EO164" s="347">
        <v>209.5</v>
      </c>
      <c r="EP164" s="347">
        <v>0</v>
      </c>
      <c r="EQ164" s="347">
        <v>0</v>
      </c>
      <c r="ER164" s="336"/>
      <c r="ES164" s="347">
        <v>763.57499999999993</v>
      </c>
      <c r="ET164" s="347">
        <v>2757.5249999999996</v>
      </c>
      <c r="EU164" s="347">
        <v>0</v>
      </c>
      <c r="EV164" s="347">
        <v>0</v>
      </c>
      <c r="EW164" s="336"/>
      <c r="EX164" s="347">
        <v>36.199999999998909</v>
      </c>
      <c r="EY164" s="347">
        <v>78.000000000001819</v>
      </c>
      <c r="EZ164" s="347">
        <v>0</v>
      </c>
      <c r="FA164" s="347">
        <v>0</v>
      </c>
      <c r="FB164" s="336"/>
      <c r="FC164" s="49">
        <v>0</v>
      </c>
      <c r="FD164" s="347">
        <v>58.700000000004366</v>
      </c>
      <c r="FE164" s="347">
        <v>0</v>
      </c>
      <c r="FF164" s="49">
        <v>0</v>
      </c>
      <c r="FG164" s="336"/>
      <c r="FH164" s="49">
        <v>0</v>
      </c>
      <c r="FI164" s="347">
        <v>187.350000000004</v>
      </c>
      <c r="FJ164" s="347">
        <v>0</v>
      </c>
      <c r="FK164" s="49">
        <v>0</v>
      </c>
      <c r="FL164" s="336"/>
      <c r="FM164" s="347">
        <v>130.125</v>
      </c>
      <c r="FN164" s="347">
        <v>280.40000000000146</v>
      </c>
      <c r="FO164" s="347">
        <v>0</v>
      </c>
      <c r="FP164" s="49">
        <v>0</v>
      </c>
      <c r="FQ164" s="336"/>
      <c r="FR164" s="49">
        <v>0</v>
      </c>
      <c r="FS164" s="49">
        <v>0</v>
      </c>
      <c r="FT164" s="347">
        <v>0</v>
      </c>
      <c r="FU164" s="49">
        <v>0</v>
      </c>
      <c r="FV164" s="336"/>
      <c r="FW164" s="347">
        <v>305.32499999999982</v>
      </c>
      <c r="FX164" s="347">
        <v>396.649999999996</v>
      </c>
      <c r="FY164" s="347">
        <v>0</v>
      </c>
      <c r="FZ164" s="49">
        <v>0</v>
      </c>
      <c r="GA164" s="336"/>
      <c r="GB164" s="347">
        <v>70.875</v>
      </c>
      <c r="GC164" s="347">
        <v>131</v>
      </c>
      <c r="GD164" s="347">
        <v>0</v>
      </c>
      <c r="GE164" s="49">
        <v>0</v>
      </c>
      <c r="GF164" s="336"/>
      <c r="GG164" s="49">
        <v>328.02499999999782</v>
      </c>
      <c r="GH164" s="49">
        <v>0</v>
      </c>
      <c r="GI164" s="49">
        <v>0</v>
      </c>
      <c r="GJ164" s="49">
        <v>0</v>
      </c>
    </row>
    <row r="165" spans="1:192" ht="18">
      <c r="A165" s="81" t="s">
        <v>1669</v>
      </c>
      <c r="B165" s="45">
        <f t="shared" si="5"/>
        <v>8851.9749999999458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2"/>
      <c r="I165" s="49">
        <v>0</v>
      </c>
      <c r="J165" s="49">
        <v>0</v>
      </c>
      <c r="K165" s="49">
        <v>0</v>
      </c>
      <c r="L165" s="49">
        <v>0</v>
      </c>
      <c r="M165" s="392"/>
      <c r="N165" s="49">
        <v>93.512500000000003</v>
      </c>
      <c r="O165" s="49">
        <v>0</v>
      </c>
      <c r="P165" s="49">
        <v>0</v>
      </c>
      <c r="Q165" s="49">
        <v>0</v>
      </c>
      <c r="R165" s="392"/>
      <c r="S165" s="327">
        <v>53.35000000000008</v>
      </c>
      <c r="T165" s="327">
        <v>0</v>
      </c>
      <c r="U165" s="327">
        <v>0</v>
      </c>
      <c r="V165" s="327">
        <v>0</v>
      </c>
      <c r="W165" s="392"/>
      <c r="X165" s="49">
        <v>56.325000000000102</v>
      </c>
      <c r="Y165" s="49">
        <v>0</v>
      </c>
      <c r="Z165" s="49">
        <v>0</v>
      </c>
      <c r="AA165" s="49">
        <v>0</v>
      </c>
      <c r="AB165" s="392"/>
      <c r="AC165" s="49">
        <v>177.14999999999992</v>
      </c>
      <c r="AD165" s="49">
        <v>0</v>
      </c>
      <c r="AE165" s="49">
        <v>0</v>
      </c>
      <c r="AF165" s="49">
        <v>0</v>
      </c>
      <c r="AG165" s="392"/>
      <c r="AH165" s="49">
        <v>253.25000000000023</v>
      </c>
      <c r="AI165" s="49">
        <v>0</v>
      </c>
      <c r="AJ165" s="49">
        <v>0</v>
      </c>
      <c r="AK165" s="49">
        <v>0</v>
      </c>
      <c r="AL165" s="392"/>
      <c r="AM165" s="49">
        <v>65.237500000000296</v>
      </c>
      <c r="AN165" s="49">
        <v>0</v>
      </c>
      <c r="AO165" s="49">
        <v>0</v>
      </c>
      <c r="AP165" s="49">
        <v>0</v>
      </c>
      <c r="AQ165" s="392"/>
      <c r="AR165" s="49">
        <v>59.900000000000318</v>
      </c>
      <c r="AS165" s="49">
        <v>0</v>
      </c>
      <c r="AT165" s="49">
        <v>0</v>
      </c>
      <c r="AU165" s="49">
        <v>0</v>
      </c>
      <c r="AV165" s="392"/>
      <c r="AW165" s="49">
        <v>100.50000000000023</v>
      </c>
      <c r="AX165" s="49">
        <v>0</v>
      </c>
      <c r="AY165" s="49">
        <v>0</v>
      </c>
      <c r="AZ165" s="49">
        <v>0</v>
      </c>
      <c r="BA165" s="392"/>
      <c r="BB165" s="49">
        <v>44.400000000000091</v>
      </c>
      <c r="BC165" s="49">
        <v>0</v>
      </c>
      <c r="BD165" s="49">
        <v>0</v>
      </c>
      <c r="BE165" s="49">
        <v>0</v>
      </c>
      <c r="BF165" s="392"/>
      <c r="BG165" s="49">
        <v>54.025000000000318</v>
      </c>
      <c r="BH165" s="49">
        <v>0</v>
      </c>
      <c r="BI165" s="49">
        <v>0</v>
      </c>
      <c r="BJ165" s="49">
        <v>0</v>
      </c>
      <c r="BK165" s="392"/>
      <c r="BL165" s="49">
        <v>48.737500000000182</v>
      </c>
      <c r="BM165" s="49">
        <v>0</v>
      </c>
      <c r="BN165" s="49">
        <v>0</v>
      </c>
      <c r="BO165" s="49">
        <v>0</v>
      </c>
      <c r="BP165" s="392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2"/>
      <c r="CA165" s="49">
        <v>58</v>
      </c>
      <c r="CB165" s="49">
        <v>0</v>
      </c>
      <c r="CC165" s="49">
        <v>0</v>
      </c>
      <c r="CD165" s="49">
        <v>0</v>
      </c>
      <c r="CE165" s="336"/>
      <c r="CF165" s="49">
        <v>0</v>
      </c>
      <c r="CG165" s="49">
        <v>68.25</v>
      </c>
      <c r="CH165" s="49">
        <v>0</v>
      </c>
      <c r="CI165" s="49">
        <v>0</v>
      </c>
      <c r="CJ165" s="336"/>
      <c r="CK165" s="49">
        <v>0</v>
      </c>
      <c r="CL165" s="49">
        <v>157.77499999999964</v>
      </c>
      <c r="CM165" s="49">
        <v>0</v>
      </c>
      <c r="CN165" s="49">
        <v>0</v>
      </c>
      <c r="CO165" s="392"/>
      <c r="CP165" s="49">
        <v>0</v>
      </c>
      <c r="CQ165" s="49">
        <v>240.54999999999973</v>
      </c>
      <c r="CR165" s="49">
        <v>0</v>
      </c>
      <c r="CS165" s="49">
        <v>0</v>
      </c>
      <c r="CT165" s="336"/>
      <c r="CU165" s="49">
        <v>0</v>
      </c>
      <c r="CV165" s="49">
        <v>249.80000000000018</v>
      </c>
      <c r="CW165" s="49">
        <v>0</v>
      </c>
      <c r="CX165" s="49">
        <v>0</v>
      </c>
      <c r="CY165" s="336"/>
      <c r="CZ165" s="49">
        <v>0</v>
      </c>
      <c r="DA165" s="49">
        <v>85.249999999999545</v>
      </c>
      <c r="DB165" s="49">
        <v>0</v>
      </c>
      <c r="DC165" s="49">
        <v>0</v>
      </c>
      <c r="DD165" s="336"/>
      <c r="DE165" s="49">
        <v>0</v>
      </c>
      <c r="DF165" s="49">
        <v>901.25</v>
      </c>
      <c r="DG165" s="49">
        <v>0</v>
      </c>
      <c r="DH165" s="49">
        <v>0</v>
      </c>
      <c r="DI165" s="336"/>
      <c r="DJ165" s="327">
        <v>0</v>
      </c>
      <c r="DK165" s="327">
        <v>401.89999999999964</v>
      </c>
      <c r="DL165" s="327">
        <v>0</v>
      </c>
      <c r="DM165" s="327">
        <v>0</v>
      </c>
      <c r="DN165" s="336"/>
      <c r="DO165" s="49">
        <v>0</v>
      </c>
      <c r="DP165" s="49">
        <v>209.74999999999909</v>
      </c>
      <c r="DQ165" s="49">
        <v>0</v>
      </c>
      <c r="DR165" s="327">
        <v>0</v>
      </c>
      <c r="DS165" s="336"/>
      <c r="DT165" s="49">
        <v>0</v>
      </c>
      <c r="DU165" s="49">
        <v>2192.1249999999882</v>
      </c>
      <c r="DV165" s="49">
        <v>0</v>
      </c>
      <c r="DW165" s="327">
        <v>0</v>
      </c>
      <c r="DX165" s="336"/>
      <c r="DY165" s="347">
        <v>0</v>
      </c>
      <c r="DZ165" s="347">
        <v>187.69999999999709</v>
      </c>
      <c r="EA165" s="347">
        <v>0</v>
      </c>
      <c r="EB165" s="327">
        <v>0</v>
      </c>
      <c r="EC165" s="336"/>
      <c r="ED165" s="347">
        <v>0</v>
      </c>
      <c r="EE165" s="347">
        <v>6.249999999996362</v>
      </c>
      <c r="EF165" s="347">
        <v>0</v>
      </c>
      <c r="EG165" s="347">
        <v>0</v>
      </c>
      <c r="EH165" s="336"/>
      <c r="EI165" s="347">
        <v>0</v>
      </c>
      <c r="EJ165" s="49">
        <v>0</v>
      </c>
      <c r="EK165" s="347">
        <v>0</v>
      </c>
      <c r="EL165" s="347">
        <v>0</v>
      </c>
      <c r="EM165" s="336"/>
      <c r="EN165" s="49">
        <v>0</v>
      </c>
      <c r="EO165" s="347">
        <v>64.999999999994543</v>
      </c>
      <c r="EP165" s="347">
        <v>0</v>
      </c>
      <c r="EQ165" s="347">
        <v>0</v>
      </c>
      <c r="ER165" s="336"/>
      <c r="ES165" s="347">
        <v>0</v>
      </c>
      <c r="ET165" s="347">
        <v>1719.15</v>
      </c>
      <c r="EU165" s="347">
        <v>0</v>
      </c>
      <c r="EV165" s="347">
        <v>0</v>
      </c>
      <c r="EW165" s="336"/>
      <c r="EX165" s="347">
        <v>0</v>
      </c>
      <c r="EY165" s="347">
        <v>77.999999999994543</v>
      </c>
      <c r="EZ165" s="347">
        <v>0</v>
      </c>
      <c r="FA165" s="347">
        <v>0</v>
      </c>
      <c r="FB165" s="336"/>
      <c r="FC165" s="49">
        <v>0</v>
      </c>
      <c r="FD165" s="347">
        <v>50.399999999994179</v>
      </c>
      <c r="FE165" s="347">
        <v>0</v>
      </c>
      <c r="FF165" s="49">
        <v>0</v>
      </c>
      <c r="FG165" s="336"/>
      <c r="FH165" s="49">
        <v>0</v>
      </c>
      <c r="FI165" s="347">
        <v>163.99999999999454</v>
      </c>
      <c r="FJ165" s="347">
        <v>0</v>
      </c>
      <c r="FK165" s="49">
        <v>0</v>
      </c>
      <c r="FL165" s="336"/>
      <c r="FM165" s="347">
        <v>0</v>
      </c>
      <c r="FN165" s="347">
        <v>230.69999999999527</v>
      </c>
      <c r="FO165" s="347">
        <v>0</v>
      </c>
      <c r="FP165" s="49">
        <v>0</v>
      </c>
      <c r="FQ165" s="336"/>
      <c r="FR165" s="49">
        <v>0</v>
      </c>
      <c r="FS165" s="49">
        <v>0</v>
      </c>
      <c r="FT165" s="347">
        <v>0</v>
      </c>
      <c r="FU165" s="49">
        <v>0</v>
      </c>
      <c r="FV165" s="336"/>
      <c r="FW165" s="347">
        <v>0</v>
      </c>
      <c r="FX165" s="347">
        <v>423.54999999999382</v>
      </c>
      <c r="FY165" s="347">
        <v>0</v>
      </c>
      <c r="FZ165" s="49">
        <v>0</v>
      </c>
      <c r="GA165" s="336"/>
      <c r="GB165" s="347">
        <v>0</v>
      </c>
      <c r="GC165" s="347">
        <v>116.99999999999818</v>
      </c>
      <c r="GD165" s="347">
        <v>0</v>
      </c>
      <c r="GE165" s="49">
        <v>0</v>
      </c>
      <c r="GF165" s="336"/>
      <c r="GG165" s="49">
        <v>0</v>
      </c>
      <c r="GH165" s="49">
        <v>0</v>
      </c>
      <c r="GI165" s="49">
        <v>0</v>
      </c>
      <c r="GJ165" s="49">
        <v>0</v>
      </c>
    </row>
    <row r="166" spans="1:192" ht="18">
      <c r="A166" s="40" t="s">
        <v>27</v>
      </c>
      <c r="B166" s="45">
        <f t="shared" si="5"/>
        <v>25872.899999999841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2"/>
      <c r="I166" s="49">
        <v>0</v>
      </c>
      <c r="J166" s="49">
        <v>89.250000000000028</v>
      </c>
      <c r="K166" s="49">
        <v>0</v>
      </c>
      <c r="L166" s="49">
        <v>0</v>
      </c>
      <c r="M166" s="392"/>
      <c r="N166" s="49">
        <v>98.775000000000091</v>
      </c>
      <c r="O166" s="49">
        <v>266.20000000000005</v>
      </c>
      <c r="P166" s="49">
        <v>0</v>
      </c>
      <c r="Q166" s="49">
        <v>0</v>
      </c>
      <c r="R166" s="392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2"/>
      <c r="X166" s="49">
        <v>75.225000000000136</v>
      </c>
      <c r="Y166" s="49">
        <v>108.25000000000023</v>
      </c>
      <c r="Z166" s="49">
        <v>0</v>
      </c>
      <c r="AA166" s="49">
        <v>0</v>
      </c>
      <c r="AB166" s="392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2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2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2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2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2"/>
      <c r="BB166" s="49">
        <v>142.19999999999982</v>
      </c>
      <c r="BC166" s="49">
        <v>214.9</v>
      </c>
      <c r="BD166" s="49">
        <v>0</v>
      </c>
      <c r="BE166" s="49">
        <v>0</v>
      </c>
      <c r="BF166" s="392"/>
      <c r="BG166" s="49">
        <v>105.92499999999973</v>
      </c>
      <c r="BH166" s="49">
        <v>263.5</v>
      </c>
      <c r="BI166" s="49">
        <v>0</v>
      </c>
      <c r="BJ166" s="49">
        <v>0</v>
      </c>
      <c r="BK166" s="392"/>
      <c r="BL166" s="49">
        <v>100.74999999999932</v>
      </c>
      <c r="BM166" s="49">
        <v>157</v>
      </c>
      <c r="BN166" s="49">
        <v>0</v>
      </c>
      <c r="BO166" s="49">
        <v>0</v>
      </c>
      <c r="BP166" s="392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2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49">
        <v>99.974999999999909</v>
      </c>
      <c r="CG166" s="49">
        <v>159.69999999999891</v>
      </c>
      <c r="CH166" s="49">
        <v>159.14999999999986</v>
      </c>
      <c r="CI166" s="49">
        <v>0</v>
      </c>
      <c r="CJ166" s="336"/>
      <c r="CK166" s="49">
        <v>139.37499999999955</v>
      </c>
      <c r="CL166" s="49">
        <v>64.949999999997999</v>
      </c>
      <c r="CM166" s="49">
        <v>259.95000000000005</v>
      </c>
      <c r="CN166" s="49">
        <v>0</v>
      </c>
      <c r="CO166" s="392"/>
      <c r="CP166" s="49">
        <v>154.52499999999964</v>
      </c>
      <c r="CQ166" s="49">
        <v>178.55000000000018</v>
      </c>
      <c r="CR166" s="49">
        <v>177.60000000000218</v>
      </c>
      <c r="CS166" s="49">
        <v>0</v>
      </c>
      <c r="CT166" s="336"/>
      <c r="CU166" s="49">
        <v>33.324999999999363</v>
      </c>
      <c r="CV166" s="49">
        <v>102.44999999999982</v>
      </c>
      <c r="CW166" s="49">
        <v>371.62500000000136</v>
      </c>
      <c r="CX166" s="49">
        <v>0</v>
      </c>
      <c r="CY166" s="336"/>
      <c r="CZ166" s="49">
        <v>34.124999999999091</v>
      </c>
      <c r="DA166" s="49">
        <v>98.849999999999454</v>
      </c>
      <c r="DB166" s="49">
        <v>23.625</v>
      </c>
      <c r="DC166" s="49">
        <v>0</v>
      </c>
      <c r="DD166" s="336"/>
      <c r="DE166" s="49">
        <v>606.52499999999964</v>
      </c>
      <c r="DF166" s="49">
        <v>548.45000000000005</v>
      </c>
      <c r="DG166" s="49">
        <v>1172.0250000000046</v>
      </c>
      <c r="DH166" s="49">
        <v>0</v>
      </c>
      <c r="DI166" s="336"/>
      <c r="DJ166" s="327">
        <v>71.624999999999545</v>
      </c>
      <c r="DK166" s="327">
        <v>188.94999999999982</v>
      </c>
      <c r="DL166" s="327">
        <v>429.00000000000409</v>
      </c>
      <c r="DM166" s="327">
        <v>0</v>
      </c>
      <c r="DN166" s="336"/>
      <c r="DO166" s="49">
        <v>105.974999999999</v>
      </c>
      <c r="DP166" s="49">
        <v>230.77499999999873</v>
      </c>
      <c r="DQ166" s="49">
        <v>639.45000000000437</v>
      </c>
      <c r="DR166" s="327">
        <v>0</v>
      </c>
      <c r="DS166" s="336"/>
      <c r="DT166" s="49">
        <v>728.37499999998909</v>
      </c>
      <c r="DU166" s="49">
        <v>1421.5250000000169</v>
      </c>
      <c r="DV166" s="49">
        <v>2194.0500000000038</v>
      </c>
      <c r="DW166" s="327">
        <v>0</v>
      </c>
      <c r="DX166" s="336"/>
      <c r="DY166" s="347">
        <v>30.374999999999091</v>
      </c>
      <c r="DZ166" s="347">
        <v>110.99999999999909</v>
      </c>
      <c r="EA166" s="347">
        <v>278.325000000003</v>
      </c>
      <c r="EB166" s="327">
        <v>0</v>
      </c>
      <c r="EC166" s="336"/>
      <c r="ED166" s="347">
        <v>23.224999999999454</v>
      </c>
      <c r="EE166" s="347">
        <v>93.399999999998727</v>
      </c>
      <c r="EF166" s="347">
        <v>154.35000000000218</v>
      </c>
      <c r="EG166" s="347">
        <v>0</v>
      </c>
      <c r="EH166" s="336"/>
      <c r="EI166" s="347">
        <v>95.049999999998363</v>
      </c>
      <c r="EJ166" s="49">
        <v>0</v>
      </c>
      <c r="EK166" s="347">
        <v>119.10000000000491</v>
      </c>
      <c r="EL166" s="347">
        <v>0</v>
      </c>
      <c r="EM166" s="336"/>
      <c r="EN166" s="49">
        <v>0</v>
      </c>
      <c r="EO166" s="347">
        <v>168.72500000000036</v>
      </c>
      <c r="EP166" s="347">
        <v>122.025000000006</v>
      </c>
      <c r="EQ166" s="347">
        <v>0</v>
      </c>
      <c r="ER166" s="336"/>
      <c r="ES166" s="347">
        <v>733.47499999989213</v>
      </c>
      <c r="ET166" s="347">
        <v>1309.4000000000001</v>
      </c>
      <c r="EU166" s="347">
        <v>2462.4000000000033</v>
      </c>
      <c r="EV166" s="347">
        <v>0</v>
      </c>
      <c r="EW166" s="336"/>
      <c r="EX166" s="347">
        <v>69.599999999999454</v>
      </c>
      <c r="EY166" s="347">
        <v>149.25</v>
      </c>
      <c r="EZ166" s="347">
        <v>144.75000000000819</v>
      </c>
      <c r="FA166" s="347">
        <v>0</v>
      </c>
      <c r="FB166" s="336"/>
      <c r="FC166" s="49">
        <v>0</v>
      </c>
      <c r="FD166" s="347">
        <v>166.524999999996</v>
      </c>
      <c r="FE166" s="347">
        <v>223.35000000000002</v>
      </c>
      <c r="FF166" s="49">
        <v>0</v>
      </c>
      <c r="FG166" s="336"/>
      <c r="FH166" s="49">
        <v>0</v>
      </c>
      <c r="FI166" s="347">
        <v>191.99999999999818</v>
      </c>
      <c r="FJ166" s="347">
        <v>152.77500000000055</v>
      </c>
      <c r="FK166" s="49">
        <v>0</v>
      </c>
      <c r="FL166" s="336"/>
      <c r="FM166" s="347">
        <v>138.74999999999818</v>
      </c>
      <c r="FN166" s="347">
        <v>117.30000000000109</v>
      </c>
      <c r="FO166" s="347">
        <v>432.29999999999995</v>
      </c>
      <c r="FP166" s="49">
        <v>0</v>
      </c>
      <c r="FQ166" s="336"/>
      <c r="FR166" s="49">
        <v>0</v>
      </c>
      <c r="FS166" s="49">
        <v>0</v>
      </c>
      <c r="FT166" s="347">
        <v>115.64999999999782</v>
      </c>
      <c r="FU166" s="49">
        <v>0</v>
      </c>
      <c r="FV166" s="336"/>
      <c r="FW166" s="347">
        <v>268.42499999999291</v>
      </c>
      <c r="FX166" s="347">
        <v>733.37500000000364</v>
      </c>
      <c r="FY166" s="347">
        <v>976.42499999994004</v>
      </c>
      <c r="FZ166" s="49">
        <v>0</v>
      </c>
      <c r="GA166" s="336"/>
      <c r="GB166" s="347">
        <v>102.37499999999363</v>
      </c>
      <c r="GC166" s="347">
        <v>177.99999999999636</v>
      </c>
      <c r="GD166" s="347">
        <v>343.125</v>
      </c>
      <c r="GE166" s="49">
        <v>0</v>
      </c>
      <c r="GF166" s="336"/>
      <c r="GG166" s="49">
        <v>311.62499999999955</v>
      </c>
      <c r="GH166" s="49">
        <v>0</v>
      </c>
      <c r="GI166" s="49">
        <v>0</v>
      </c>
      <c r="GJ166" s="49">
        <v>0</v>
      </c>
    </row>
    <row r="167" spans="1:192" ht="18">
      <c r="A167" s="40" t="s">
        <v>29</v>
      </c>
      <c r="B167" s="45">
        <f t="shared" si="5"/>
        <v>3054.7624999999953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2"/>
      <c r="I167" s="49">
        <v>0</v>
      </c>
      <c r="J167" s="49">
        <v>0</v>
      </c>
      <c r="K167" s="49">
        <v>0</v>
      </c>
      <c r="L167" s="49">
        <v>0</v>
      </c>
      <c r="M167" s="392"/>
      <c r="N167" s="49">
        <v>0</v>
      </c>
      <c r="O167" s="49">
        <v>0</v>
      </c>
      <c r="P167" s="49">
        <v>0</v>
      </c>
      <c r="Q167" s="49">
        <v>0</v>
      </c>
      <c r="R167" s="392"/>
      <c r="S167" s="327">
        <v>0</v>
      </c>
      <c r="T167" s="327">
        <v>0</v>
      </c>
      <c r="U167" s="327">
        <v>0</v>
      </c>
      <c r="V167" s="327">
        <v>0</v>
      </c>
      <c r="W167" s="392"/>
      <c r="X167" s="49">
        <v>0</v>
      </c>
      <c r="Y167" s="49">
        <v>0</v>
      </c>
      <c r="Z167" s="49">
        <v>0</v>
      </c>
      <c r="AA167" s="49">
        <v>0</v>
      </c>
      <c r="AB167" s="392"/>
      <c r="AC167" s="49">
        <v>0</v>
      </c>
      <c r="AD167" s="49">
        <v>0</v>
      </c>
      <c r="AE167" s="49">
        <v>0</v>
      </c>
      <c r="AF167" s="49">
        <v>0</v>
      </c>
      <c r="AG167" s="392"/>
      <c r="AH167" s="49">
        <v>0</v>
      </c>
      <c r="AI167" s="49">
        <v>0</v>
      </c>
      <c r="AJ167" s="49">
        <v>0</v>
      </c>
      <c r="AK167" s="49">
        <v>0</v>
      </c>
      <c r="AL167" s="392"/>
      <c r="AM167" s="49">
        <v>0</v>
      </c>
      <c r="AN167" s="49">
        <v>0</v>
      </c>
      <c r="AO167" s="49">
        <v>0</v>
      </c>
      <c r="AP167" s="49">
        <v>0</v>
      </c>
      <c r="AQ167" s="392"/>
      <c r="AR167" s="49">
        <v>0</v>
      </c>
      <c r="AS167" s="49">
        <v>0</v>
      </c>
      <c r="AT167" s="49">
        <v>0</v>
      </c>
      <c r="AU167" s="49">
        <v>0</v>
      </c>
      <c r="AV167" s="392"/>
      <c r="AW167" s="49">
        <v>0</v>
      </c>
      <c r="AX167" s="49">
        <v>0</v>
      </c>
      <c r="AY167" s="49">
        <v>0</v>
      </c>
      <c r="AZ167" s="49">
        <v>0</v>
      </c>
      <c r="BA167" s="392"/>
      <c r="BB167" s="49">
        <v>0</v>
      </c>
      <c r="BC167" s="49">
        <v>0</v>
      </c>
      <c r="BD167" s="49">
        <v>0</v>
      </c>
      <c r="BE167" s="49">
        <v>0</v>
      </c>
      <c r="BF167" s="392"/>
      <c r="BG167" s="49">
        <v>0</v>
      </c>
      <c r="BH167" s="49">
        <v>0</v>
      </c>
      <c r="BI167" s="49">
        <v>0</v>
      </c>
      <c r="BJ167" s="49">
        <v>0</v>
      </c>
      <c r="BK167" s="392"/>
      <c r="BL167" s="49">
        <v>0</v>
      </c>
      <c r="BM167" s="49">
        <v>0</v>
      </c>
      <c r="BN167" s="49">
        <v>0</v>
      </c>
      <c r="BO167" s="49">
        <v>0</v>
      </c>
      <c r="BP167" s="392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2"/>
      <c r="CA167" s="49">
        <v>0</v>
      </c>
      <c r="CB167" s="49">
        <v>0</v>
      </c>
      <c r="CC167" s="49">
        <v>0</v>
      </c>
      <c r="CD167" s="49">
        <v>0</v>
      </c>
      <c r="CE167" s="336"/>
      <c r="CF167" s="49">
        <v>94.625</v>
      </c>
      <c r="CG167" s="49">
        <v>0</v>
      </c>
      <c r="CH167" s="49">
        <v>0</v>
      </c>
      <c r="CI167" s="49">
        <v>0</v>
      </c>
      <c r="CJ167" s="336"/>
      <c r="CK167" s="49">
        <v>85.8250000000005</v>
      </c>
      <c r="CL167" s="49">
        <v>0</v>
      </c>
      <c r="CM167" s="49">
        <v>0</v>
      </c>
      <c r="CN167" s="49">
        <v>0</v>
      </c>
      <c r="CO167" s="392"/>
      <c r="CP167" s="49">
        <v>147.85000000000036</v>
      </c>
      <c r="CQ167" s="49">
        <v>0</v>
      </c>
      <c r="CR167" s="49">
        <v>0</v>
      </c>
      <c r="CS167" s="49">
        <v>0</v>
      </c>
      <c r="CT167" s="336"/>
      <c r="CU167" s="49">
        <v>128.53750000000036</v>
      </c>
      <c r="CV167" s="49">
        <v>0</v>
      </c>
      <c r="CW167" s="49">
        <v>0</v>
      </c>
      <c r="CX167" s="49">
        <v>0</v>
      </c>
      <c r="CY167" s="336"/>
      <c r="CZ167" s="49">
        <v>39.825000000000728</v>
      </c>
      <c r="DA167" s="49">
        <v>0</v>
      </c>
      <c r="DB167" s="49">
        <v>0</v>
      </c>
      <c r="DC167" s="49">
        <v>0</v>
      </c>
      <c r="DD167" s="336"/>
      <c r="DE167" s="49">
        <v>206.80000000000064</v>
      </c>
      <c r="DF167" s="49">
        <v>0</v>
      </c>
      <c r="DG167" s="49">
        <v>0</v>
      </c>
      <c r="DH167" s="49">
        <v>0</v>
      </c>
      <c r="DI167" s="336"/>
      <c r="DJ167" s="327">
        <v>146.47500000000036</v>
      </c>
      <c r="DK167" s="327">
        <v>0</v>
      </c>
      <c r="DL167" s="327">
        <v>0</v>
      </c>
      <c r="DM167" s="327">
        <v>0</v>
      </c>
      <c r="DN167" s="336"/>
      <c r="DO167" s="49">
        <v>148.17500000000018</v>
      </c>
      <c r="DP167" s="49">
        <v>0</v>
      </c>
      <c r="DQ167" s="49">
        <v>0</v>
      </c>
      <c r="DR167" s="327">
        <v>0</v>
      </c>
      <c r="DS167" s="336"/>
      <c r="DT167" s="49">
        <v>794.82500000001437</v>
      </c>
      <c r="DU167" s="49">
        <v>0</v>
      </c>
      <c r="DV167" s="49">
        <v>0</v>
      </c>
      <c r="DW167" s="327">
        <v>0</v>
      </c>
      <c r="DX167" s="336"/>
      <c r="DY167" s="347">
        <v>10.499999999999545</v>
      </c>
      <c r="DZ167" s="347">
        <v>0</v>
      </c>
      <c r="EA167" s="347">
        <v>0</v>
      </c>
      <c r="EB167" s="327">
        <v>0</v>
      </c>
      <c r="EC167" s="336"/>
      <c r="ED167" s="347">
        <v>43.849999999999909</v>
      </c>
      <c r="EE167" s="347">
        <v>0</v>
      </c>
      <c r="EF167" s="347">
        <v>0</v>
      </c>
      <c r="EG167" s="347">
        <v>0</v>
      </c>
      <c r="EH167" s="336"/>
      <c r="EI167" s="347">
        <v>79.324999999999818</v>
      </c>
      <c r="EJ167" s="49">
        <v>0</v>
      </c>
      <c r="EK167" s="347">
        <v>0</v>
      </c>
      <c r="EL167" s="347">
        <v>0</v>
      </c>
      <c r="EM167" s="336"/>
      <c r="EN167" s="49">
        <v>0</v>
      </c>
      <c r="EO167" s="347">
        <v>0</v>
      </c>
      <c r="EP167" s="347">
        <v>0</v>
      </c>
      <c r="EQ167" s="347">
        <v>0</v>
      </c>
      <c r="ER167" s="336"/>
      <c r="ES167" s="347">
        <v>486.74999999998181</v>
      </c>
      <c r="ET167" s="347">
        <v>0</v>
      </c>
      <c r="EU167" s="347">
        <v>0</v>
      </c>
      <c r="EV167" s="347">
        <v>0</v>
      </c>
      <c r="EW167" s="336"/>
      <c r="EX167" s="347">
        <v>78.249999999999545</v>
      </c>
      <c r="EY167" s="347">
        <v>0</v>
      </c>
      <c r="EZ167" s="347">
        <v>0</v>
      </c>
      <c r="FA167" s="347">
        <v>0</v>
      </c>
      <c r="FB167" s="336"/>
      <c r="FC167" s="49">
        <v>0</v>
      </c>
      <c r="FD167" s="347">
        <v>0</v>
      </c>
      <c r="FE167" s="347">
        <v>0</v>
      </c>
      <c r="FF167" s="49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347">
        <v>89.724999999999454</v>
      </c>
      <c r="FN167" s="347">
        <v>0</v>
      </c>
      <c r="FO167" s="347">
        <v>0</v>
      </c>
      <c r="FP167" s="49">
        <v>0</v>
      </c>
      <c r="FQ167" s="336"/>
      <c r="FR167" s="49">
        <v>0</v>
      </c>
      <c r="FS167" s="49">
        <v>0</v>
      </c>
      <c r="FT167" s="347">
        <v>0</v>
      </c>
      <c r="FU167" s="49">
        <v>0</v>
      </c>
      <c r="FV167" s="336"/>
      <c r="FW167" s="347">
        <v>141.84999999999854</v>
      </c>
      <c r="FX167" s="347">
        <v>0</v>
      </c>
      <c r="FY167" s="347">
        <v>0</v>
      </c>
      <c r="FZ167" s="49">
        <v>0</v>
      </c>
      <c r="GA167" s="336"/>
      <c r="GB167" s="347">
        <v>58.499999999998181</v>
      </c>
      <c r="GC167" s="347">
        <v>0</v>
      </c>
      <c r="GD167" s="347">
        <v>0</v>
      </c>
      <c r="GE167" s="49">
        <v>0</v>
      </c>
      <c r="GF167" s="336"/>
      <c r="GG167" s="49">
        <v>273.07500000000118</v>
      </c>
      <c r="GH167" s="49">
        <v>0</v>
      </c>
      <c r="GI167" s="49">
        <v>0</v>
      </c>
      <c r="GJ167" s="49">
        <v>0</v>
      </c>
    </row>
    <row r="168" spans="1:192" ht="18">
      <c r="A168" s="40" t="s">
        <v>643</v>
      </c>
      <c r="B168" s="45">
        <f t="shared" si="5"/>
        <v>50004.52499999998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2"/>
      <c r="I168" s="49">
        <v>0</v>
      </c>
      <c r="J168" s="49">
        <v>199.75000000000006</v>
      </c>
      <c r="K168" s="49">
        <v>33.149999999999949</v>
      </c>
      <c r="L168" s="49">
        <v>0</v>
      </c>
      <c r="M168" s="392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2"/>
      <c r="S168" s="327">
        <v>87.14999999999992</v>
      </c>
      <c r="T168" s="327">
        <v>82</v>
      </c>
      <c r="U168" s="327">
        <v>238.5</v>
      </c>
      <c r="V168" s="327">
        <v>0</v>
      </c>
      <c r="W168" s="392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2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2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2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2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2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2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2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2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2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2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49">
        <v>143.67500000000018</v>
      </c>
      <c r="CG168" s="49">
        <v>44.450000000000728</v>
      </c>
      <c r="CH168" s="49">
        <v>275.77500000000055</v>
      </c>
      <c r="CI168" s="49">
        <v>101.2</v>
      </c>
      <c r="CJ168" s="336"/>
      <c r="CK168" s="49">
        <v>132.27500000000009</v>
      </c>
      <c r="CL168" s="49">
        <v>159.80000000000018</v>
      </c>
      <c r="CM168" s="49">
        <v>221.25</v>
      </c>
      <c r="CN168" s="49">
        <v>193</v>
      </c>
      <c r="CO168" s="392"/>
      <c r="CP168" s="49">
        <v>137.42500000000064</v>
      </c>
      <c r="CQ168" s="49">
        <v>247.85000000000036</v>
      </c>
      <c r="CR168" s="49">
        <v>406.72499999999809</v>
      </c>
      <c r="CS168" s="49">
        <v>590.10000000000014</v>
      </c>
      <c r="CT168" s="336"/>
      <c r="CU168" s="49">
        <v>26.799999999999727</v>
      </c>
      <c r="CV168" s="49">
        <v>288.900000000001</v>
      </c>
      <c r="CW168" s="49">
        <v>349.04999999999973</v>
      </c>
      <c r="CX168" s="49">
        <v>515.19999999999993</v>
      </c>
      <c r="CY168" s="336"/>
      <c r="CZ168" s="49">
        <v>31.574999999997999</v>
      </c>
      <c r="DA168" s="49">
        <v>80.750000000000909</v>
      </c>
      <c r="DB168" s="49">
        <v>61.875</v>
      </c>
      <c r="DC168" s="49">
        <v>15.200000000000001</v>
      </c>
      <c r="DD168" s="336"/>
      <c r="DE168" s="49">
        <v>628.77500000000055</v>
      </c>
      <c r="DF168" s="49">
        <v>534.14999999999986</v>
      </c>
      <c r="DG168" s="49">
        <v>816.59999999999945</v>
      </c>
      <c r="DH168" s="49">
        <v>2532.9</v>
      </c>
      <c r="DI168" s="336"/>
      <c r="DJ168" s="327">
        <v>116.02500000000055</v>
      </c>
      <c r="DK168" s="327">
        <v>283.55000000000018</v>
      </c>
      <c r="DL168" s="327">
        <v>616.34999999999809</v>
      </c>
      <c r="DM168" s="49">
        <v>566.59999999999991</v>
      </c>
      <c r="DN168" s="336"/>
      <c r="DO168" s="49">
        <v>110.75000000000045</v>
      </c>
      <c r="DP168" s="49">
        <v>295.04999999999927</v>
      </c>
      <c r="DQ168" s="49">
        <v>558.82499999999891</v>
      </c>
      <c r="DR168" s="49">
        <v>231.19999999999996</v>
      </c>
      <c r="DS168" s="336"/>
      <c r="DT168" s="49">
        <v>776.025000000011</v>
      </c>
      <c r="DU168" s="49">
        <v>1880.3000000000002</v>
      </c>
      <c r="DV168" s="49">
        <v>3333.4874999999984</v>
      </c>
      <c r="DW168" s="49">
        <v>4909.4000000000015</v>
      </c>
      <c r="DX168" s="336"/>
      <c r="DY168" s="347">
        <v>65.624999999998181</v>
      </c>
      <c r="DZ168" s="347">
        <v>121.50000000000091</v>
      </c>
      <c r="EA168" s="347">
        <v>226.34999999999673</v>
      </c>
      <c r="EB168" s="49">
        <v>210.5</v>
      </c>
      <c r="EC168" s="336"/>
      <c r="ED168" s="347">
        <v>58.44999999999618</v>
      </c>
      <c r="EE168" s="347">
        <v>78.950000000001637</v>
      </c>
      <c r="EF168" s="347">
        <v>43.349999999999454</v>
      </c>
      <c r="EG168" s="49">
        <v>438.6</v>
      </c>
      <c r="EH168" s="336"/>
      <c r="EI168" s="347">
        <v>88.07499999999618</v>
      </c>
      <c r="EJ168" s="49">
        <v>0</v>
      </c>
      <c r="EK168" s="347">
        <v>138.14999999999509</v>
      </c>
      <c r="EL168" s="49">
        <v>385.40000000000003</v>
      </c>
      <c r="EM168" s="336"/>
      <c r="EN168" s="49">
        <v>0</v>
      </c>
      <c r="EO168" s="347">
        <v>148.59999999999854</v>
      </c>
      <c r="EP168" s="347">
        <v>162.14999999999509</v>
      </c>
      <c r="EQ168" s="49">
        <v>413.6</v>
      </c>
      <c r="ER168" s="336"/>
      <c r="ES168" s="347">
        <v>787.87499999997181</v>
      </c>
      <c r="ET168" s="347">
        <v>1790.95</v>
      </c>
      <c r="EU168" s="347">
        <v>2542.2750000000033</v>
      </c>
      <c r="EV168" s="49">
        <v>1810.0000000000002</v>
      </c>
      <c r="EW168" s="336"/>
      <c r="EX168" s="347">
        <v>56.874999999995453</v>
      </c>
      <c r="EY168" s="347">
        <v>127.99999999999636</v>
      </c>
      <c r="EZ168" s="347">
        <v>145.19999999999618</v>
      </c>
      <c r="FA168" s="49">
        <v>105</v>
      </c>
      <c r="FB168" s="336"/>
      <c r="FC168" s="49">
        <v>0</v>
      </c>
      <c r="FD168" s="347">
        <v>74.749999999998181</v>
      </c>
      <c r="FE168" s="347">
        <v>118.27500000000001</v>
      </c>
      <c r="FF168" s="49">
        <v>374</v>
      </c>
      <c r="FG168" s="336"/>
      <c r="FH168" s="49">
        <v>0</v>
      </c>
      <c r="FI168" s="347">
        <v>176.74999999999454</v>
      </c>
      <c r="FJ168" s="347">
        <v>296.96249999999236</v>
      </c>
      <c r="FK168" s="49">
        <v>426.00000000000006</v>
      </c>
      <c r="FL168" s="336"/>
      <c r="FM168" s="347">
        <v>119.49999999999636</v>
      </c>
      <c r="FN168" s="347">
        <v>232.99999999999272</v>
      </c>
      <c r="FO168" s="347">
        <v>287.62499999999994</v>
      </c>
      <c r="FP168" s="49">
        <v>555.80000000000007</v>
      </c>
      <c r="FQ168" s="336"/>
      <c r="FR168" s="49">
        <v>0</v>
      </c>
      <c r="FS168" s="49">
        <v>0</v>
      </c>
      <c r="FT168" s="347">
        <v>234.07500000000164</v>
      </c>
      <c r="FU168" s="49">
        <v>10.5</v>
      </c>
      <c r="FV168" s="336"/>
      <c r="FW168" s="347">
        <v>293.49999999999454</v>
      </c>
      <c r="FX168" s="347">
        <v>448.44999999998618</v>
      </c>
      <c r="FY168" s="347">
        <v>888.97500000004686</v>
      </c>
      <c r="FZ168" s="49">
        <v>1075.3</v>
      </c>
      <c r="GA168" s="336"/>
      <c r="GB168" s="347">
        <v>91.374999999992724</v>
      </c>
      <c r="GC168" s="347">
        <v>174.25</v>
      </c>
      <c r="GD168" s="347">
        <v>355.875</v>
      </c>
      <c r="GE168" s="49">
        <v>225</v>
      </c>
      <c r="GF168" s="336"/>
      <c r="GG168" s="49">
        <v>327.72499999999764</v>
      </c>
      <c r="GH168" s="49">
        <v>0</v>
      </c>
      <c r="GI168" s="49">
        <v>0</v>
      </c>
      <c r="GJ168" s="49">
        <v>1130.3000000000002</v>
      </c>
    </row>
    <row r="169" spans="1:192" ht="18">
      <c r="A169" s="40" t="s">
        <v>2219</v>
      </c>
      <c r="B169" s="45">
        <f t="shared" si="5"/>
        <v>32912.812499999985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2"/>
      <c r="I169" s="49">
        <v>0</v>
      </c>
      <c r="J169" s="49">
        <v>30</v>
      </c>
      <c r="K169" s="49">
        <v>16.199999999999932</v>
      </c>
      <c r="L169" s="49">
        <v>0</v>
      </c>
      <c r="M169" s="392"/>
      <c r="N169" s="49">
        <v>0</v>
      </c>
      <c r="O169" s="49">
        <v>321.79999999999973</v>
      </c>
      <c r="P169" s="49">
        <v>164.55</v>
      </c>
      <c r="Q169" s="49">
        <v>0</v>
      </c>
      <c r="R169" s="392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2"/>
      <c r="X169" s="49">
        <v>0</v>
      </c>
      <c r="Y169" s="49">
        <v>157.29999999999973</v>
      </c>
      <c r="Z169" s="49">
        <v>183.97500000000002</v>
      </c>
      <c r="AA169" s="49">
        <v>0</v>
      </c>
      <c r="AB169" s="392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2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2"/>
      <c r="AM169" s="49">
        <v>0</v>
      </c>
      <c r="AN169" s="49">
        <v>335.54999999999995</v>
      </c>
      <c r="AO169" s="49">
        <v>301.875</v>
      </c>
      <c r="AP169" s="49">
        <v>0</v>
      </c>
      <c r="AQ169" s="392"/>
      <c r="AR169" s="49">
        <v>0</v>
      </c>
      <c r="AS169" s="49">
        <v>148.80000000000001</v>
      </c>
      <c r="AT169" s="49">
        <v>39</v>
      </c>
      <c r="AU169" s="49">
        <v>0</v>
      </c>
      <c r="AV169" s="392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2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2"/>
      <c r="BG169" s="49">
        <v>0</v>
      </c>
      <c r="BH169" s="49">
        <v>172.65</v>
      </c>
      <c r="BI169" s="49">
        <v>302.02499999999998</v>
      </c>
      <c r="BJ169" s="49">
        <v>0</v>
      </c>
      <c r="BK169" s="392"/>
      <c r="BL169" s="49">
        <v>0</v>
      </c>
      <c r="BM169" s="49">
        <v>220.4</v>
      </c>
      <c r="BN169" s="49">
        <v>136.27499999999998</v>
      </c>
      <c r="BO169" s="49">
        <v>0</v>
      </c>
      <c r="BP169" s="392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2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49">
        <v>0</v>
      </c>
      <c r="CG169" s="49">
        <v>0</v>
      </c>
      <c r="CH169" s="49">
        <v>207.59999999999945</v>
      </c>
      <c r="CI169" s="49">
        <v>253.1</v>
      </c>
      <c r="CJ169" s="336"/>
      <c r="CK169" s="49">
        <v>0</v>
      </c>
      <c r="CL169" s="49">
        <v>0</v>
      </c>
      <c r="CM169" s="49">
        <v>368.92499999999995</v>
      </c>
      <c r="CN169" s="49">
        <v>60</v>
      </c>
      <c r="CO169" s="392"/>
      <c r="CP169" s="49">
        <v>0</v>
      </c>
      <c r="CQ169" s="49">
        <v>0</v>
      </c>
      <c r="CR169" s="49">
        <v>332.85000000000082</v>
      </c>
      <c r="CS169" s="49">
        <v>453.1</v>
      </c>
      <c r="CT169" s="336"/>
      <c r="CU169" s="49">
        <v>0</v>
      </c>
      <c r="CV169" s="49">
        <v>0</v>
      </c>
      <c r="CW169" s="49">
        <v>241.57500000000027</v>
      </c>
      <c r="CX169" s="49">
        <v>108.4</v>
      </c>
      <c r="CY169" s="336"/>
      <c r="CZ169" s="49">
        <v>0</v>
      </c>
      <c r="DA169" s="49">
        <v>0</v>
      </c>
      <c r="DB169" s="49">
        <v>52.5</v>
      </c>
      <c r="DC169" s="49">
        <v>48</v>
      </c>
      <c r="DD169" s="336"/>
      <c r="DE169" s="49">
        <v>0</v>
      </c>
      <c r="DF169" s="49">
        <v>0</v>
      </c>
      <c r="DG169" s="49">
        <v>933.71250000000055</v>
      </c>
      <c r="DH169" s="49">
        <v>2063.7000000000003</v>
      </c>
      <c r="DI169" s="336"/>
      <c r="DJ169" s="327">
        <v>0</v>
      </c>
      <c r="DK169" s="327">
        <v>0</v>
      </c>
      <c r="DL169" s="327">
        <v>700.5</v>
      </c>
      <c r="DM169" s="49">
        <v>386</v>
      </c>
      <c r="DN169" s="336"/>
      <c r="DO169" s="49">
        <v>0</v>
      </c>
      <c r="DP169" s="49">
        <v>0</v>
      </c>
      <c r="DQ169" s="49">
        <v>574.27500000000191</v>
      </c>
      <c r="DR169" s="49">
        <v>153</v>
      </c>
      <c r="DS169" s="336"/>
      <c r="DT169" s="49">
        <v>0</v>
      </c>
      <c r="DU169" s="49">
        <v>0</v>
      </c>
      <c r="DV169" s="49">
        <v>2943.8999999999951</v>
      </c>
      <c r="DW169" s="49">
        <v>3788.8999999999996</v>
      </c>
      <c r="DX169" s="336"/>
      <c r="DY169" s="347">
        <v>0</v>
      </c>
      <c r="DZ169" s="347">
        <v>0</v>
      </c>
      <c r="EA169" s="347">
        <v>208.04999999999291</v>
      </c>
      <c r="EB169" s="49">
        <v>359.1</v>
      </c>
      <c r="EC169" s="336"/>
      <c r="ED169" s="347">
        <v>0</v>
      </c>
      <c r="EE169" s="347">
        <v>0</v>
      </c>
      <c r="EF169" s="347">
        <v>168.59999999999673</v>
      </c>
      <c r="EG169" s="49">
        <v>262.39999999999998</v>
      </c>
      <c r="EH169" s="336"/>
      <c r="EI169" s="347">
        <v>0</v>
      </c>
      <c r="EJ169" s="49">
        <v>0</v>
      </c>
      <c r="EK169" s="347">
        <v>379.57500000000164</v>
      </c>
      <c r="EL169" s="49">
        <v>106.30000000000001</v>
      </c>
      <c r="EM169" s="336"/>
      <c r="EN169" s="49">
        <v>0</v>
      </c>
      <c r="EO169" s="347">
        <v>0</v>
      </c>
      <c r="EP169" s="347">
        <v>134.77499999999782</v>
      </c>
      <c r="EQ169" s="49">
        <v>162.80000000000001</v>
      </c>
      <c r="ER169" s="336"/>
      <c r="ES169" s="347">
        <v>0</v>
      </c>
      <c r="ET169" s="347">
        <v>0</v>
      </c>
      <c r="EU169" s="347">
        <v>2546.6624999999995</v>
      </c>
      <c r="EV169" s="49">
        <v>1155.7</v>
      </c>
      <c r="EW169" s="336"/>
      <c r="EX169" s="347">
        <v>0</v>
      </c>
      <c r="EY169" s="347">
        <v>0</v>
      </c>
      <c r="EZ169" s="347">
        <v>61.575000000001637</v>
      </c>
      <c r="FA169" s="49">
        <v>168</v>
      </c>
      <c r="FB169" s="336"/>
      <c r="FC169" s="49">
        <v>0</v>
      </c>
      <c r="FD169" s="347">
        <v>0</v>
      </c>
      <c r="FE169" s="347">
        <v>105.22500000000001</v>
      </c>
      <c r="FF169" s="49">
        <v>233.2</v>
      </c>
      <c r="FG169" s="336"/>
      <c r="FH169" s="49">
        <v>0</v>
      </c>
      <c r="FI169" s="347">
        <v>0</v>
      </c>
      <c r="FJ169" s="347">
        <v>209.625</v>
      </c>
      <c r="FK169" s="49">
        <v>470.7</v>
      </c>
      <c r="FL169" s="336"/>
      <c r="FM169" s="347">
        <v>0</v>
      </c>
      <c r="FN169" s="347">
        <v>0</v>
      </c>
      <c r="FO169" s="347">
        <v>236.625</v>
      </c>
      <c r="FP169" s="49">
        <v>464.9</v>
      </c>
      <c r="FQ169" s="336"/>
      <c r="FR169" s="49">
        <v>0</v>
      </c>
      <c r="FS169" s="49">
        <v>0</v>
      </c>
      <c r="FT169" s="347">
        <v>91.049999999998363</v>
      </c>
      <c r="FU169" s="49">
        <v>107.7</v>
      </c>
      <c r="FV169" s="336"/>
      <c r="FW169" s="347">
        <v>0</v>
      </c>
      <c r="FX169" s="347">
        <v>0</v>
      </c>
      <c r="FY169" s="347">
        <v>1088.5874999999969</v>
      </c>
      <c r="FZ169" s="49">
        <v>1275.4000000000001</v>
      </c>
      <c r="GA169" s="336"/>
      <c r="GB169" s="347">
        <v>0</v>
      </c>
      <c r="GC169" s="347">
        <v>0</v>
      </c>
      <c r="GD169" s="347">
        <v>366.75</v>
      </c>
      <c r="GE169" s="49">
        <v>237</v>
      </c>
      <c r="GF169" s="336"/>
      <c r="GG169" s="49">
        <v>0</v>
      </c>
      <c r="GH169" s="49">
        <v>0</v>
      </c>
      <c r="GI169" s="49">
        <v>0</v>
      </c>
      <c r="GJ169" s="49">
        <v>1042.7</v>
      </c>
    </row>
    <row r="170" spans="1:192" ht="18">
      <c r="A170" s="40" t="s">
        <v>1692</v>
      </c>
      <c r="B170" s="45">
        <f t="shared" si="5"/>
        <v>17568.437500000058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2"/>
      <c r="I170" s="49">
        <v>0</v>
      </c>
      <c r="J170" s="49">
        <v>30.25</v>
      </c>
      <c r="K170" s="49">
        <v>0</v>
      </c>
      <c r="L170" s="49">
        <v>0</v>
      </c>
      <c r="M170" s="392"/>
      <c r="N170" s="49">
        <v>116.30000000000001</v>
      </c>
      <c r="O170" s="49">
        <v>98.199999999999818</v>
      </c>
      <c r="P170" s="49">
        <v>0</v>
      </c>
      <c r="Q170" s="49">
        <v>0</v>
      </c>
      <c r="R170" s="392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2"/>
      <c r="X170" s="49">
        <v>72.075000000000102</v>
      </c>
      <c r="Y170" s="49">
        <v>49.199999999999932</v>
      </c>
      <c r="Z170" s="49">
        <v>0</v>
      </c>
      <c r="AA170" s="49">
        <v>0</v>
      </c>
      <c r="AB170" s="392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2"/>
      <c r="AH170" s="49">
        <v>122.05000000000013</v>
      </c>
      <c r="AI170" s="49">
        <v>261.5</v>
      </c>
      <c r="AJ170" s="49">
        <v>0</v>
      </c>
      <c r="AK170" s="49">
        <v>0</v>
      </c>
      <c r="AL170" s="392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2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2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2"/>
      <c r="BB170" s="49">
        <v>80.625000000000114</v>
      </c>
      <c r="BC170" s="49">
        <v>245</v>
      </c>
      <c r="BD170" s="49">
        <v>0</v>
      </c>
      <c r="BE170" s="49">
        <v>0</v>
      </c>
      <c r="BF170" s="392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2"/>
      <c r="BL170" s="49">
        <v>78.125</v>
      </c>
      <c r="BM170" s="49">
        <v>59.75</v>
      </c>
      <c r="BN170" s="49">
        <v>0</v>
      </c>
      <c r="BO170" s="49">
        <v>0</v>
      </c>
      <c r="BP170" s="392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2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49">
        <v>0</v>
      </c>
      <c r="CG170" s="49">
        <v>219.25</v>
      </c>
      <c r="CH170" s="49">
        <v>121.12500000000273</v>
      </c>
      <c r="CI170" s="49">
        <v>0</v>
      </c>
      <c r="CJ170" s="336"/>
      <c r="CK170" s="49">
        <v>0</v>
      </c>
      <c r="CL170" s="49">
        <v>167.29999999999927</v>
      </c>
      <c r="CM170" s="49">
        <v>256.65000000000003</v>
      </c>
      <c r="CN170" s="49">
        <v>0</v>
      </c>
      <c r="CO170" s="392"/>
      <c r="CP170" s="49">
        <v>0</v>
      </c>
      <c r="CQ170" s="49">
        <v>119.849999999999</v>
      </c>
      <c r="CR170" s="49">
        <v>138.00000000000205</v>
      </c>
      <c r="CS170" s="49">
        <v>0</v>
      </c>
      <c r="CT170" s="336"/>
      <c r="CU170" s="49">
        <v>0</v>
      </c>
      <c r="CV170" s="49">
        <v>189.599999999999</v>
      </c>
      <c r="CW170" s="49">
        <v>399.52500000000123</v>
      </c>
      <c r="CX170" s="49">
        <v>0</v>
      </c>
      <c r="CY170" s="336"/>
      <c r="CZ170" s="49">
        <v>0</v>
      </c>
      <c r="DA170" s="49">
        <v>164.49999999999909</v>
      </c>
      <c r="DB170" s="49">
        <v>90</v>
      </c>
      <c r="DC170" s="49">
        <v>0</v>
      </c>
      <c r="DD170" s="336"/>
      <c r="DE170" s="49">
        <v>0</v>
      </c>
      <c r="DF170" s="49">
        <v>770.2999999999995</v>
      </c>
      <c r="DG170" s="49">
        <v>1189.874999999998</v>
      </c>
      <c r="DH170" s="49">
        <v>0</v>
      </c>
      <c r="DI170" s="336"/>
      <c r="DJ170" s="327">
        <v>0</v>
      </c>
      <c r="DK170" s="327">
        <v>249.45000000000255</v>
      </c>
      <c r="DL170" s="327">
        <v>315.07499999999891</v>
      </c>
      <c r="DM170" s="327">
        <v>0</v>
      </c>
      <c r="DN170" s="336"/>
      <c r="DO170" s="49">
        <v>0</v>
      </c>
      <c r="DP170" s="49">
        <v>114.80000000000291</v>
      </c>
      <c r="DQ170" s="49">
        <v>412.04999999999836</v>
      </c>
      <c r="DR170" s="327">
        <v>0</v>
      </c>
      <c r="DS170" s="336"/>
      <c r="DT170" s="49">
        <v>0</v>
      </c>
      <c r="DU170" s="49">
        <v>747.30000000004657</v>
      </c>
      <c r="DV170" s="49">
        <v>1845.1500000000005</v>
      </c>
      <c r="DW170" s="327">
        <v>0</v>
      </c>
      <c r="DX170" s="336"/>
      <c r="DY170" s="347">
        <v>0</v>
      </c>
      <c r="DZ170" s="347">
        <v>173.54999999999927</v>
      </c>
      <c r="EA170" s="347">
        <v>256.125</v>
      </c>
      <c r="EB170" s="327">
        <v>0</v>
      </c>
      <c r="EC170" s="336"/>
      <c r="ED170" s="347">
        <v>0</v>
      </c>
      <c r="EE170" s="347">
        <v>297.69999999999993</v>
      </c>
      <c r="EF170" s="347">
        <v>341.70000000000027</v>
      </c>
      <c r="EG170" s="347">
        <v>0</v>
      </c>
      <c r="EH170" s="336"/>
      <c r="EI170" s="347">
        <v>0</v>
      </c>
      <c r="EJ170" s="49">
        <v>0</v>
      </c>
      <c r="EK170" s="347">
        <v>87.299999999999727</v>
      </c>
      <c r="EL170" s="347">
        <v>0</v>
      </c>
      <c r="EM170" s="336"/>
      <c r="EN170" s="49">
        <v>0</v>
      </c>
      <c r="EO170" s="347">
        <v>42.800000000000182</v>
      </c>
      <c r="EP170" s="347">
        <v>10.125</v>
      </c>
      <c r="EQ170" s="347">
        <v>0</v>
      </c>
      <c r="ER170" s="336"/>
      <c r="ES170" s="347">
        <v>0</v>
      </c>
      <c r="ET170" s="347">
        <v>1309.5500000000002</v>
      </c>
      <c r="EU170" s="347">
        <v>1884.9750000000022</v>
      </c>
      <c r="EV170" s="347">
        <v>0</v>
      </c>
      <c r="EW170" s="336"/>
      <c r="EX170" s="347">
        <v>0</v>
      </c>
      <c r="EY170" s="347">
        <v>3.8500000000003638</v>
      </c>
      <c r="EZ170" s="347">
        <v>16.875</v>
      </c>
      <c r="FA170" s="347">
        <v>0</v>
      </c>
      <c r="FB170" s="336"/>
      <c r="FC170" s="49">
        <v>0</v>
      </c>
      <c r="FD170" s="347">
        <v>115.45000000000164</v>
      </c>
      <c r="FE170" s="347">
        <v>188.55</v>
      </c>
      <c r="FF170" s="49">
        <v>0</v>
      </c>
      <c r="FG170" s="336"/>
      <c r="FH170" s="49">
        <v>0</v>
      </c>
      <c r="FI170" s="347">
        <v>97.100000000000364</v>
      </c>
      <c r="FJ170" s="347">
        <v>306.37499999999864</v>
      </c>
      <c r="FK170" s="49">
        <v>0</v>
      </c>
      <c r="FL170" s="336"/>
      <c r="FM170" s="347">
        <v>0</v>
      </c>
      <c r="FN170" s="347">
        <v>39.700000000000728</v>
      </c>
      <c r="FO170" s="347">
        <v>342.29999999999995</v>
      </c>
      <c r="FP170" s="49">
        <v>0</v>
      </c>
      <c r="FQ170" s="336"/>
      <c r="FR170" s="49">
        <v>0</v>
      </c>
      <c r="FS170" s="49">
        <v>0</v>
      </c>
      <c r="FT170" s="347">
        <v>153.52500000000055</v>
      </c>
      <c r="FU170" s="49">
        <v>0</v>
      </c>
      <c r="FV170" s="336"/>
      <c r="FW170" s="347">
        <v>0</v>
      </c>
      <c r="FX170" s="347">
        <v>588.04999999999927</v>
      </c>
      <c r="FY170" s="347">
        <v>370.42499999999131</v>
      </c>
      <c r="FZ170" s="49">
        <v>0</v>
      </c>
      <c r="GA170" s="336"/>
      <c r="GB170" s="347">
        <v>0</v>
      </c>
      <c r="GC170" s="347">
        <v>113.25000000000546</v>
      </c>
      <c r="GD170" s="347">
        <v>223.875</v>
      </c>
      <c r="GE170" s="49">
        <v>0</v>
      </c>
      <c r="GF170" s="336"/>
      <c r="GG170" s="49">
        <v>0</v>
      </c>
      <c r="GH170" s="49">
        <v>0</v>
      </c>
      <c r="GI170" s="49">
        <v>0</v>
      </c>
      <c r="GJ170" s="49">
        <v>0</v>
      </c>
    </row>
    <row r="171" spans="1:192" ht="18">
      <c r="A171" s="40" t="s">
        <v>2205</v>
      </c>
      <c r="B171" s="45">
        <f t="shared" si="5"/>
        <v>32083.650000000009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2"/>
      <c r="I171" s="49">
        <v>0</v>
      </c>
      <c r="J171" s="49">
        <v>257.44999999999993</v>
      </c>
      <c r="K171" s="49">
        <v>64.800000000000026</v>
      </c>
      <c r="L171" s="49">
        <v>0</v>
      </c>
      <c r="M171" s="392"/>
      <c r="N171" s="49">
        <v>0</v>
      </c>
      <c r="O171" s="49">
        <v>207.45000000000027</v>
      </c>
      <c r="P171" s="49">
        <v>187.42499999999998</v>
      </c>
      <c r="Q171" s="49">
        <v>0</v>
      </c>
      <c r="R171" s="392"/>
      <c r="S171" s="327">
        <v>0</v>
      </c>
      <c r="T171" s="327">
        <v>48.75</v>
      </c>
      <c r="U171" s="327">
        <v>227.625</v>
      </c>
      <c r="V171" s="327">
        <v>0</v>
      </c>
      <c r="W171" s="392"/>
      <c r="X171" s="49">
        <v>0</v>
      </c>
      <c r="Y171" s="49">
        <v>17.700000000000045</v>
      </c>
      <c r="Z171" s="49">
        <v>258.07499999999999</v>
      </c>
      <c r="AA171" s="49">
        <v>0</v>
      </c>
      <c r="AB171" s="392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2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2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2"/>
      <c r="AR171" s="49">
        <v>0</v>
      </c>
      <c r="AS171" s="49">
        <v>9.75</v>
      </c>
      <c r="AT171" s="49">
        <v>461.70000000000005</v>
      </c>
      <c r="AU171" s="49">
        <v>0</v>
      </c>
      <c r="AV171" s="392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2"/>
      <c r="BB171" s="49">
        <v>0</v>
      </c>
      <c r="BC171" s="49">
        <v>271.5</v>
      </c>
      <c r="BD171" s="49">
        <v>162.375</v>
      </c>
      <c r="BE171" s="49">
        <v>0</v>
      </c>
      <c r="BF171" s="392"/>
      <c r="BG171" s="49">
        <v>0</v>
      </c>
      <c r="BH171" s="49">
        <v>97.15</v>
      </c>
      <c r="BI171" s="49">
        <v>463.27499999999998</v>
      </c>
      <c r="BJ171" s="49">
        <v>0</v>
      </c>
      <c r="BK171" s="392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2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2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49">
        <v>0</v>
      </c>
      <c r="CG171" s="49">
        <v>0</v>
      </c>
      <c r="CH171" s="49">
        <v>214.12499999999795</v>
      </c>
      <c r="CI171" s="49">
        <v>383</v>
      </c>
      <c r="CJ171" s="336"/>
      <c r="CK171" s="49">
        <v>0</v>
      </c>
      <c r="CL171" s="49">
        <v>0</v>
      </c>
      <c r="CM171" s="49">
        <v>148.20000000000002</v>
      </c>
      <c r="CN171" s="49">
        <v>104.10000000000002</v>
      </c>
      <c r="CO171" s="392"/>
      <c r="CP171" s="49">
        <v>0</v>
      </c>
      <c r="CQ171" s="49">
        <v>0</v>
      </c>
      <c r="CR171" s="49">
        <v>173.39999999999918</v>
      </c>
      <c r="CS171" s="49">
        <v>312.5</v>
      </c>
      <c r="CT171" s="336"/>
      <c r="CU171" s="49">
        <v>0</v>
      </c>
      <c r="CV171" s="49">
        <v>0</v>
      </c>
      <c r="CW171" s="49">
        <v>198.67500000000109</v>
      </c>
      <c r="CX171" s="49">
        <v>300.49999999999994</v>
      </c>
      <c r="CY171" s="336"/>
      <c r="CZ171" s="49">
        <v>0</v>
      </c>
      <c r="DA171" s="49">
        <v>0</v>
      </c>
      <c r="DB171" s="49">
        <v>167.55</v>
      </c>
      <c r="DC171" s="49">
        <v>44</v>
      </c>
      <c r="DD171" s="336"/>
      <c r="DE171" s="49">
        <v>0</v>
      </c>
      <c r="DF171" s="49">
        <v>0</v>
      </c>
      <c r="DG171" s="49">
        <v>1910.7749999999992</v>
      </c>
      <c r="DH171" s="49">
        <v>2523.7999999999993</v>
      </c>
      <c r="DI171" s="336"/>
      <c r="DJ171" s="327">
        <v>0</v>
      </c>
      <c r="DK171" s="327">
        <v>0</v>
      </c>
      <c r="DL171" s="327">
        <v>359.25</v>
      </c>
      <c r="DM171" s="49">
        <v>286.09999999999997</v>
      </c>
      <c r="DN171" s="336"/>
      <c r="DO171" s="49">
        <v>0</v>
      </c>
      <c r="DP171" s="49">
        <v>0</v>
      </c>
      <c r="DQ171" s="49">
        <v>390.37500000000273</v>
      </c>
      <c r="DR171" s="49">
        <v>176.20000000000002</v>
      </c>
      <c r="DS171" s="336"/>
      <c r="DT171" s="49">
        <v>0</v>
      </c>
      <c r="DU171" s="49">
        <v>0</v>
      </c>
      <c r="DV171" s="49">
        <v>2161.5</v>
      </c>
      <c r="DW171" s="49">
        <v>3349.6999999999989</v>
      </c>
      <c r="DX171" s="336"/>
      <c r="DY171" s="347">
        <v>0</v>
      </c>
      <c r="DZ171" s="347">
        <v>0</v>
      </c>
      <c r="EA171" s="347">
        <v>285.07500000000164</v>
      </c>
      <c r="EB171" s="49">
        <v>282</v>
      </c>
      <c r="EC171" s="336"/>
      <c r="ED171" s="347">
        <v>0</v>
      </c>
      <c r="EE171" s="347">
        <v>0</v>
      </c>
      <c r="EF171" s="347">
        <v>152.40000000000327</v>
      </c>
      <c r="EG171" s="49">
        <v>152.39999999999998</v>
      </c>
      <c r="EH171" s="336"/>
      <c r="EI171" s="347">
        <v>0</v>
      </c>
      <c r="EJ171" s="49">
        <v>0</v>
      </c>
      <c r="EK171" s="347">
        <v>179.85000000000218</v>
      </c>
      <c r="EL171" s="49">
        <v>432.6</v>
      </c>
      <c r="EM171" s="336"/>
      <c r="EN171" s="49">
        <v>0</v>
      </c>
      <c r="EO171" s="347">
        <v>0</v>
      </c>
      <c r="EP171" s="347">
        <v>36.750000000002728</v>
      </c>
      <c r="EQ171" s="49">
        <v>515.70000000000005</v>
      </c>
      <c r="ER171" s="336"/>
      <c r="ES171" s="347">
        <v>0</v>
      </c>
      <c r="ET171" s="347">
        <v>0</v>
      </c>
      <c r="EU171" s="347">
        <v>1966.6500000000033</v>
      </c>
      <c r="EV171" s="49">
        <v>1339.8</v>
      </c>
      <c r="EW171" s="336"/>
      <c r="EX171" s="347">
        <v>0</v>
      </c>
      <c r="EY171" s="347">
        <v>0</v>
      </c>
      <c r="EZ171" s="347">
        <v>115.35000000000218</v>
      </c>
      <c r="FA171" s="49">
        <v>477.6</v>
      </c>
      <c r="FB171" s="336"/>
      <c r="FC171" s="49">
        <v>0</v>
      </c>
      <c r="FD171" s="347">
        <v>0</v>
      </c>
      <c r="FE171" s="347">
        <v>268.35000000000002</v>
      </c>
      <c r="FF171" s="49">
        <v>306</v>
      </c>
      <c r="FG171" s="336"/>
      <c r="FH171" s="49">
        <v>0</v>
      </c>
      <c r="FI171" s="347">
        <v>0</v>
      </c>
      <c r="FJ171" s="347">
        <v>256.50000000000273</v>
      </c>
      <c r="FK171" s="49">
        <v>307.5</v>
      </c>
      <c r="FL171" s="336"/>
      <c r="FM171" s="347">
        <v>0</v>
      </c>
      <c r="FN171" s="347">
        <v>0</v>
      </c>
      <c r="FO171" s="347">
        <v>535.95000000000005</v>
      </c>
      <c r="FP171" s="49">
        <v>300</v>
      </c>
      <c r="FQ171" s="336"/>
      <c r="FR171" s="49">
        <v>0</v>
      </c>
      <c r="FS171" s="49">
        <v>0</v>
      </c>
      <c r="FT171" s="347">
        <v>86.325000000001637</v>
      </c>
      <c r="FU171" s="49">
        <v>129.80000000000001</v>
      </c>
      <c r="FV171" s="336"/>
      <c r="FW171" s="347">
        <v>0</v>
      </c>
      <c r="FX171" s="347">
        <v>0</v>
      </c>
      <c r="FY171" s="347">
        <v>888.8999999999935</v>
      </c>
      <c r="FZ171" s="49">
        <v>761</v>
      </c>
      <c r="GA171" s="336"/>
      <c r="GB171" s="347">
        <v>0</v>
      </c>
      <c r="GC171" s="347">
        <v>0</v>
      </c>
      <c r="GD171" s="347">
        <v>323.25</v>
      </c>
      <c r="GE171" s="49">
        <v>264</v>
      </c>
      <c r="GF171" s="336"/>
      <c r="GG171" s="49">
        <v>0</v>
      </c>
      <c r="GH171" s="49">
        <v>0</v>
      </c>
      <c r="GI171" s="49">
        <v>0</v>
      </c>
      <c r="GJ171" s="49">
        <v>1171.4000000000001</v>
      </c>
    </row>
    <row r="172" spans="1:192" ht="18">
      <c r="A172" s="40" t="s">
        <v>1670</v>
      </c>
      <c r="B172" s="45">
        <f t="shared" si="5"/>
        <v>8857.5875000000051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2"/>
      <c r="I172" s="49">
        <v>0</v>
      </c>
      <c r="J172" s="49">
        <v>0</v>
      </c>
      <c r="K172" s="49">
        <v>0</v>
      </c>
      <c r="L172" s="49">
        <v>0</v>
      </c>
      <c r="M172" s="392"/>
      <c r="N172" s="49">
        <v>200.87500000000006</v>
      </c>
      <c r="O172" s="49">
        <v>0</v>
      </c>
      <c r="P172" s="49">
        <v>0</v>
      </c>
      <c r="Q172" s="49">
        <v>0</v>
      </c>
      <c r="R172" s="392"/>
      <c r="S172" s="327">
        <v>3.9000000000000341</v>
      </c>
      <c r="T172" s="327">
        <v>0</v>
      </c>
      <c r="U172" s="327">
        <v>0</v>
      </c>
      <c r="V172" s="327">
        <v>0</v>
      </c>
      <c r="W172" s="392"/>
      <c r="X172" s="49">
        <v>76.300000000000182</v>
      </c>
      <c r="Y172" s="49">
        <v>0</v>
      </c>
      <c r="Z172" s="49">
        <v>0</v>
      </c>
      <c r="AA172" s="49">
        <v>0</v>
      </c>
      <c r="AB172" s="392"/>
      <c r="AC172" s="49">
        <v>158.46249999999986</v>
      </c>
      <c r="AD172" s="49">
        <v>0</v>
      </c>
      <c r="AE172" s="49">
        <v>0</v>
      </c>
      <c r="AF172" s="49">
        <v>0</v>
      </c>
      <c r="AG172" s="392"/>
      <c r="AH172" s="49">
        <v>282.62499999999989</v>
      </c>
      <c r="AI172" s="49">
        <v>0</v>
      </c>
      <c r="AJ172" s="49">
        <v>0</v>
      </c>
      <c r="AK172" s="49">
        <v>0</v>
      </c>
      <c r="AL172" s="392"/>
      <c r="AM172" s="49">
        <v>26.487499999999955</v>
      </c>
      <c r="AN172" s="49">
        <v>0</v>
      </c>
      <c r="AO172" s="49">
        <v>0</v>
      </c>
      <c r="AP172" s="49">
        <v>0</v>
      </c>
      <c r="AQ172" s="392"/>
      <c r="AR172" s="49">
        <v>62.999999999999773</v>
      </c>
      <c r="AS172" s="49">
        <v>0</v>
      </c>
      <c r="AT172" s="49">
        <v>0</v>
      </c>
      <c r="AU172" s="49">
        <v>0</v>
      </c>
      <c r="AV172" s="392"/>
      <c r="AW172" s="49">
        <v>161.87499999999977</v>
      </c>
      <c r="AX172" s="49">
        <v>0</v>
      </c>
      <c r="AY172" s="49">
        <v>0</v>
      </c>
      <c r="AZ172" s="49">
        <v>0</v>
      </c>
      <c r="BA172" s="392"/>
      <c r="BB172" s="49">
        <v>8.0999999999996817</v>
      </c>
      <c r="BC172" s="49">
        <v>0</v>
      </c>
      <c r="BD172" s="49">
        <v>0</v>
      </c>
      <c r="BE172" s="49">
        <v>0</v>
      </c>
      <c r="BF172" s="392"/>
      <c r="BG172" s="49">
        <v>0</v>
      </c>
      <c r="BH172" s="49">
        <v>0</v>
      </c>
      <c r="BI172" s="49">
        <v>0</v>
      </c>
      <c r="BJ172" s="49">
        <v>0</v>
      </c>
      <c r="BK172" s="392"/>
      <c r="BL172" s="49">
        <v>38.499999999999773</v>
      </c>
      <c r="BM172" s="49">
        <v>0</v>
      </c>
      <c r="BN172" s="49">
        <v>0</v>
      </c>
      <c r="BO172" s="49">
        <v>0</v>
      </c>
      <c r="BP172" s="392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2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49">
        <v>0</v>
      </c>
      <c r="CG172" s="49">
        <v>18.549999999999272</v>
      </c>
      <c r="CH172" s="49">
        <v>0</v>
      </c>
      <c r="CI172" s="49">
        <v>0</v>
      </c>
      <c r="CJ172" s="336"/>
      <c r="CK172" s="49">
        <v>0</v>
      </c>
      <c r="CL172" s="49">
        <v>161.64999999999918</v>
      </c>
      <c r="CM172" s="49">
        <v>0</v>
      </c>
      <c r="CN172" s="49">
        <v>0</v>
      </c>
      <c r="CO172" s="392"/>
      <c r="CP172" s="49">
        <v>0</v>
      </c>
      <c r="CQ172" s="49">
        <v>172.19999999999936</v>
      </c>
      <c r="CR172" s="49">
        <v>0</v>
      </c>
      <c r="CS172" s="49">
        <v>0</v>
      </c>
      <c r="CT172" s="336"/>
      <c r="CU172" s="49">
        <v>0</v>
      </c>
      <c r="CV172" s="49">
        <v>278.69999999999891</v>
      </c>
      <c r="CW172" s="49">
        <v>0</v>
      </c>
      <c r="CX172" s="49">
        <v>0</v>
      </c>
      <c r="CY172" s="336"/>
      <c r="CZ172" s="49">
        <v>0</v>
      </c>
      <c r="DA172" s="49">
        <v>2.9999999999990905</v>
      </c>
      <c r="DB172" s="49">
        <v>0</v>
      </c>
      <c r="DC172" s="49">
        <v>0</v>
      </c>
      <c r="DD172" s="336"/>
      <c r="DE172" s="49">
        <v>0</v>
      </c>
      <c r="DF172" s="49">
        <v>1620.85</v>
      </c>
      <c r="DG172" s="49">
        <v>0</v>
      </c>
      <c r="DH172" s="49">
        <v>0</v>
      </c>
      <c r="DI172" s="336"/>
      <c r="DJ172" s="327">
        <v>0</v>
      </c>
      <c r="DK172" s="327">
        <v>384.57500000000164</v>
      </c>
      <c r="DL172" s="327">
        <v>0</v>
      </c>
      <c r="DM172" s="327">
        <v>0</v>
      </c>
      <c r="DN172" s="336"/>
      <c r="DO172" s="49">
        <v>0</v>
      </c>
      <c r="DP172" s="49">
        <v>165.45000000000073</v>
      </c>
      <c r="DQ172" s="49">
        <v>0</v>
      </c>
      <c r="DR172" s="327">
        <v>0</v>
      </c>
      <c r="DS172" s="336"/>
      <c r="DT172" s="49">
        <v>0</v>
      </c>
      <c r="DU172" s="49">
        <v>1480.8249999999998</v>
      </c>
      <c r="DV172" s="49">
        <v>0</v>
      </c>
      <c r="DW172" s="327">
        <v>0</v>
      </c>
      <c r="DX172" s="336"/>
      <c r="DY172" s="347">
        <v>0</v>
      </c>
      <c r="DZ172" s="347">
        <v>78.750000000003638</v>
      </c>
      <c r="EA172" s="347">
        <v>0</v>
      </c>
      <c r="EB172" s="327">
        <v>0</v>
      </c>
      <c r="EC172" s="336"/>
      <c r="ED172" s="347">
        <v>0</v>
      </c>
      <c r="EE172" s="347">
        <v>158.05000000000297</v>
      </c>
      <c r="EF172" s="347">
        <v>0</v>
      </c>
      <c r="EG172" s="347">
        <v>0</v>
      </c>
      <c r="EH172" s="336"/>
      <c r="EI172" s="347">
        <v>0</v>
      </c>
      <c r="EJ172" s="49">
        <v>0</v>
      </c>
      <c r="EK172" s="347">
        <v>0</v>
      </c>
      <c r="EL172" s="347">
        <v>0</v>
      </c>
      <c r="EM172" s="336"/>
      <c r="EN172" s="49">
        <v>0</v>
      </c>
      <c r="EO172" s="347">
        <v>27.600000000002183</v>
      </c>
      <c r="EP172" s="347">
        <v>0</v>
      </c>
      <c r="EQ172" s="347">
        <v>0</v>
      </c>
      <c r="ER172" s="336"/>
      <c r="ES172" s="347">
        <v>0</v>
      </c>
      <c r="ET172" s="347">
        <v>2185.6750000000002</v>
      </c>
      <c r="EU172" s="347">
        <v>0</v>
      </c>
      <c r="EV172" s="347">
        <v>0</v>
      </c>
      <c r="EW172" s="336"/>
      <c r="EX172" s="347">
        <v>0</v>
      </c>
      <c r="EY172" s="347">
        <v>7.7000000000025466</v>
      </c>
      <c r="EZ172" s="347">
        <v>0</v>
      </c>
      <c r="FA172" s="347">
        <v>0</v>
      </c>
      <c r="FB172" s="336"/>
      <c r="FC172" s="49">
        <v>0</v>
      </c>
      <c r="FD172" s="347">
        <v>21.549999999999272</v>
      </c>
      <c r="FE172" s="347">
        <v>0</v>
      </c>
      <c r="FF172" s="49">
        <v>0</v>
      </c>
      <c r="FG172" s="336"/>
      <c r="FH172" s="49">
        <v>0</v>
      </c>
      <c r="FI172" s="347">
        <v>108.54999999999927</v>
      </c>
      <c r="FJ172" s="347">
        <v>0</v>
      </c>
      <c r="FK172" s="49">
        <v>0</v>
      </c>
      <c r="FL172" s="336"/>
      <c r="FM172" s="347">
        <v>0</v>
      </c>
      <c r="FN172" s="347">
        <v>233.79999999999927</v>
      </c>
      <c r="FO172" s="347">
        <v>0</v>
      </c>
      <c r="FP172" s="49">
        <v>0</v>
      </c>
      <c r="FQ172" s="336"/>
      <c r="FR172" s="49">
        <v>0</v>
      </c>
      <c r="FS172" s="49">
        <v>0</v>
      </c>
      <c r="FT172" s="347">
        <v>0</v>
      </c>
      <c r="FU172" s="49">
        <v>0</v>
      </c>
      <c r="FV172" s="336"/>
      <c r="FW172" s="347">
        <v>0</v>
      </c>
      <c r="FX172" s="347">
        <v>270.54999999999927</v>
      </c>
      <c r="FY172" s="347">
        <v>0</v>
      </c>
      <c r="FZ172" s="49">
        <v>0</v>
      </c>
      <c r="GA172" s="336"/>
      <c r="GB172" s="347">
        <v>0</v>
      </c>
      <c r="GC172" s="347">
        <v>145.5</v>
      </c>
      <c r="GD172" s="347">
        <v>0</v>
      </c>
      <c r="GE172" s="49">
        <v>0</v>
      </c>
      <c r="GF172" s="336"/>
      <c r="GG172" s="49">
        <v>0</v>
      </c>
      <c r="GH172" s="49">
        <v>0</v>
      </c>
      <c r="GI172" s="49">
        <v>0</v>
      </c>
      <c r="GJ172" s="49">
        <v>0</v>
      </c>
    </row>
    <row r="173" spans="1:192" ht="18">
      <c r="A173" s="81" t="s">
        <v>2208</v>
      </c>
      <c r="B173" s="45">
        <f t="shared" si="5"/>
        <v>14310.599999999991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2"/>
      <c r="I173" s="49">
        <v>0</v>
      </c>
      <c r="J173" s="49">
        <v>36.249999999999972</v>
      </c>
      <c r="K173" s="49">
        <v>0</v>
      </c>
      <c r="L173" s="49">
        <v>0</v>
      </c>
      <c r="M173" s="392"/>
      <c r="N173" s="49">
        <v>0</v>
      </c>
      <c r="O173" s="49">
        <v>327.95000000000005</v>
      </c>
      <c r="P173" s="49">
        <v>0</v>
      </c>
      <c r="Q173" s="49">
        <v>0</v>
      </c>
      <c r="R173" s="392"/>
      <c r="S173" s="327">
        <v>0</v>
      </c>
      <c r="T173" s="327">
        <v>99.75</v>
      </c>
      <c r="U173" s="327">
        <v>0</v>
      </c>
      <c r="V173" s="327">
        <v>0</v>
      </c>
      <c r="W173" s="392"/>
      <c r="X173" s="49">
        <v>0</v>
      </c>
      <c r="Y173" s="49">
        <v>10.5</v>
      </c>
      <c r="Z173" s="49">
        <v>0</v>
      </c>
      <c r="AA173" s="49">
        <v>0</v>
      </c>
      <c r="AB173" s="392"/>
      <c r="AC173" s="49">
        <v>0</v>
      </c>
      <c r="AD173" s="49">
        <v>446.64999999999941</v>
      </c>
      <c r="AE173" s="49">
        <v>0</v>
      </c>
      <c r="AF173" s="49">
        <v>0</v>
      </c>
      <c r="AG173" s="392"/>
      <c r="AH173" s="49">
        <v>0</v>
      </c>
      <c r="AI173" s="49">
        <v>379.64999999999986</v>
      </c>
      <c r="AJ173" s="49">
        <v>0</v>
      </c>
      <c r="AK173" s="49">
        <v>0</v>
      </c>
      <c r="AL173" s="392"/>
      <c r="AM173" s="49">
        <v>0</v>
      </c>
      <c r="AN173" s="49">
        <v>278.99999999999932</v>
      </c>
      <c r="AO173" s="49">
        <v>0</v>
      </c>
      <c r="AP173" s="49">
        <v>0</v>
      </c>
      <c r="AQ173" s="392"/>
      <c r="AR173" s="49">
        <v>0</v>
      </c>
      <c r="AS173" s="49">
        <v>199.79999999999998</v>
      </c>
      <c r="AT173" s="49">
        <v>0</v>
      </c>
      <c r="AU173" s="49">
        <v>0</v>
      </c>
      <c r="AV173" s="392"/>
      <c r="AW173" s="49">
        <v>0</v>
      </c>
      <c r="AX173" s="49">
        <v>358.75</v>
      </c>
      <c r="AY173" s="49">
        <v>0</v>
      </c>
      <c r="AZ173" s="49">
        <v>0</v>
      </c>
      <c r="BA173" s="392"/>
      <c r="BB173" s="49">
        <v>0</v>
      </c>
      <c r="BC173" s="49">
        <v>198.4</v>
      </c>
      <c r="BD173" s="49">
        <v>0</v>
      </c>
      <c r="BE173" s="49">
        <v>0</v>
      </c>
      <c r="BF173" s="392"/>
      <c r="BG173" s="49">
        <v>0</v>
      </c>
      <c r="BH173" s="49">
        <v>160.25</v>
      </c>
      <c r="BI173" s="49">
        <v>0</v>
      </c>
      <c r="BJ173" s="49">
        <v>0</v>
      </c>
      <c r="BK173" s="392"/>
      <c r="BL173" s="49">
        <v>0</v>
      </c>
      <c r="BM173" s="49">
        <v>95.25</v>
      </c>
      <c r="BN173" s="49">
        <v>0</v>
      </c>
      <c r="BO173" s="49">
        <v>0</v>
      </c>
      <c r="BP173" s="392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2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49">
        <v>0</v>
      </c>
      <c r="CG173" s="49">
        <v>0</v>
      </c>
      <c r="CH173" s="49">
        <v>188.02499999999782</v>
      </c>
      <c r="CI173" s="49">
        <v>0</v>
      </c>
      <c r="CJ173" s="336"/>
      <c r="CK173" s="49">
        <v>0</v>
      </c>
      <c r="CL173" s="49">
        <v>0</v>
      </c>
      <c r="CM173" s="49">
        <v>239.47500000000002</v>
      </c>
      <c r="CN173" s="49">
        <v>0</v>
      </c>
      <c r="CO173" s="392"/>
      <c r="CP173" s="49">
        <v>0</v>
      </c>
      <c r="CQ173" s="49">
        <v>0</v>
      </c>
      <c r="CR173" s="49">
        <v>168</v>
      </c>
      <c r="CS173" s="49">
        <v>0</v>
      </c>
      <c r="CT173" s="336"/>
      <c r="CU173" s="49">
        <v>0</v>
      </c>
      <c r="CV173" s="49">
        <v>0</v>
      </c>
      <c r="CW173" s="49">
        <v>192.75</v>
      </c>
      <c r="CX173" s="49">
        <v>0</v>
      </c>
      <c r="CY173" s="336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0</v>
      </c>
      <c r="DG173" s="49">
        <v>1385.5500000000011</v>
      </c>
      <c r="DH173" s="49">
        <v>0</v>
      </c>
      <c r="DI173" s="336"/>
      <c r="DJ173" s="327">
        <v>0</v>
      </c>
      <c r="DK173" s="327">
        <v>0</v>
      </c>
      <c r="DL173" s="327">
        <v>327.45000000000437</v>
      </c>
      <c r="DM173" s="327">
        <v>0</v>
      </c>
      <c r="DN173" s="336"/>
      <c r="DO173" s="49">
        <v>0</v>
      </c>
      <c r="DP173" s="49">
        <v>0</v>
      </c>
      <c r="DQ173" s="49">
        <v>745.50000000000136</v>
      </c>
      <c r="DR173" s="327">
        <v>0</v>
      </c>
      <c r="DS173" s="336"/>
      <c r="DT173" s="49">
        <v>0</v>
      </c>
      <c r="DU173" s="49">
        <v>0</v>
      </c>
      <c r="DV173" s="49">
        <v>2324.7750000000005</v>
      </c>
      <c r="DW173" s="327">
        <v>0</v>
      </c>
      <c r="DX173" s="336"/>
      <c r="DY173" s="347">
        <v>0</v>
      </c>
      <c r="DZ173" s="347">
        <v>0</v>
      </c>
      <c r="EA173" s="347">
        <v>247.27500000000327</v>
      </c>
      <c r="EB173" s="327">
        <v>0</v>
      </c>
      <c r="EC173" s="336"/>
      <c r="ED173" s="347">
        <v>0</v>
      </c>
      <c r="EE173" s="347">
        <v>0</v>
      </c>
      <c r="EF173" s="347">
        <v>129.90000000000327</v>
      </c>
      <c r="EG173" s="347">
        <v>0</v>
      </c>
      <c r="EH173" s="336"/>
      <c r="EI173" s="347">
        <v>0</v>
      </c>
      <c r="EJ173" s="49">
        <v>0</v>
      </c>
      <c r="EK173" s="347">
        <v>270.97500000000218</v>
      </c>
      <c r="EL173" s="347">
        <v>0</v>
      </c>
      <c r="EM173" s="336"/>
      <c r="EN173" s="49">
        <v>0</v>
      </c>
      <c r="EO173" s="347">
        <v>0</v>
      </c>
      <c r="EP173" s="347">
        <v>158.47500000000218</v>
      </c>
      <c r="EQ173" s="347">
        <v>0</v>
      </c>
      <c r="ER173" s="336"/>
      <c r="ES173" s="347">
        <v>0</v>
      </c>
      <c r="ET173" s="347">
        <v>0</v>
      </c>
      <c r="EU173" s="347">
        <v>2152.1999999999989</v>
      </c>
      <c r="EV173" s="347">
        <v>0</v>
      </c>
      <c r="EW173" s="336"/>
      <c r="EX173" s="347">
        <v>0</v>
      </c>
      <c r="EY173" s="347">
        <v>0</v>
      </c>
      <c r="EZ173" s="347">
        <v>25.875000000002728</v>
      </c>
      <c r="FA173" s="347">
        <v>0</v>
      </c>
      <c r="FB173" s="336"/>
      <c r="FC173" s="49">
        <v>0</v>
      </c>
      <c r="FD173" s="347">
        <v>0</v>
      </c>
      <c r="FE173" s="347">
        <v>146.625</v>
      </c>
      <c r="FF173" s="49">
        <v>0</v>
      </c>
      <c r="FG173" s="336"/>
      <c r="FH173" s="49">
        <v>0</v>
      </c>
      <c r="FI173" s="347">
        <v>0</v>
      </c>
      <c r="FJ173" s="347">
        <v>173.77500000000327</v>
      </c>
      <c r="FK173" s="49">
        <v>0</v>
      </c>
      <c r="FL173" s="336"/>
      <c r="FM173" s="347">
        <v>0</v>
      </c>
      <c r="FN173" s="347">
        <v>0</v>
      </c>
      <c r="FO173" s="347">
        <v>241.125</v>
      </c>
      <c r="FP173" s="49">
        <v>0</v>
      </c>
      <c r="FQ173" s="336"/>
      <c r="FR173" s="49">
        <v>0</v>
      </c>
      <c r="FS173" s="49">
        <v>0</v>
      </c>
      <c r="FT173" s="347">
        <v>169.42499999999836</v>
      </c>
      <c r="FU173" s="49">
        <v>0</v>
      </c>
      <c r="FV173" s="336"/>
      <c r="FW173" s="347">
        <v>0</v>
      </c>
      <c r="FX173" s="347">
        <v>0</v>
      </c>
      <c r="FY173" s="347">
        <v>1062.7499999999782</v>
      </c>
      <c r="FZ173" s="49">
        <v>0</v>
      </c>
      <c r="GA173" s="336"/>
      <c r="GB173" s="347">
        <v>0</v>
      </c>
      <c r="GC173" s="347">
        <v>0</v>
      </c>
      <c r="GD173" s="347">
        <v>415.875</v>
      </c>
      <c r="GE173" s="49">
        <v>0</v>
      </c>
      <c r="GF173" s="336"/>
      <c r="GG173" s="49">
        <v>0</v>
      </c>
      <c r="GH173" s="49">
        <v>0</v>
      </c>
      <c r="GI173" s="49">
        <v>0</v>
      </c>
      <c r="GJ173" s="49">
        <v>0</v>
      </c>
    </row>
    <row r="174" spans="1:192" ht="18">
      <c r="A174" s="40" t="s">
        <v>2221</v>
      </c>
      <c r="B174" s="45">
        <f t="shared" si="5"/>
        <v>12820.350000000009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2"/>
      <c r="I174" s="49">
        <v>0</v>
      </c>
      <c r="J174" s="49">
        <v>58.5</v>
      </c>
      <c r="K174" s="49">
        <v>0</v>
      </c>
      <c r="L174" s="49">
        <v>0</v>
      </c>
      <c r="M174" s="392"/>
      <c r="N174" s="49">
        <v>0</v>
      </c>
      <c r="O174" s="49">
        <v>181.29999999999973</v>
      </c>
      <c r="P174" s="49">
        <v>0</v>
      </c>
      <c r="Q174" s="49">
        <v>0</v>
      </c>
      <c r="R174" s="392"/>
      <c r="S174" s="327">
        <v>0</v>
      </c>
      <c r="T174" s="327">
        <v>215.34999999999991</v>
      </c>
      <c r="U174" s="327">
        <v>0</v>
      </c>
      <c r="V174" s="327">
        <v>0</v>
      </c>
      <c r="W174" s="392"/>
      <c r="X174" s="49">
        <v>0</v>
      </c>
      <c r="Y174" s="49">
        <v>189.10000000000014</v>
      </c>
      <c r="Z174" s="49">
        <v>0</v>
      </c>
      <c r="AA174" s="49">
        <v>0</v>
      </c>
      <c r="AB174" s="392"/>
      <c r="AC174" s="49">
        <v>0</v>
      </c>
      <c r="AD174" s="49">
        <v>378.10000000000036</v>
      </c>
      <c r="AE174" s="49">
        <v>0</v>
      </c>
      <c r="AF174" s="49">
        <v>0</v>
      </c>
      <c r="AG174" s="392"/>
      <c r="AH174" s="49">
        <v>0</v>
      </c>
      <c r="AI174" s="49">
        <v>258.52500000000009</v>
      </c>
      <c r="AJ174" s="49">
        <v>0</v>
      </c>
      <c r="AK174" s="49">
        <v>0</v>
      </c>
      <c r="AL174" s="392"/>
      <c r="AM174" s="49">
        <v>0</v>
      </c>
      <c r="AN174" s="49">
        <v>345.27500000000009</v>
      </c>
      <c r="AO174" s="49">
        <v>0</v>
      </c>
      <c r="AP174" s="49">
        <v>0</v>
      </c>
      <c r="AQ174" s="392"/>
      <c r="AR174" s="49">
        <v>0</v>
      </c>
      <c r="AS174" s="49">
        <v>199.15</v>
      </c>
      <c r="AT174" s="49">
        <v>0</v>
      </c>
      <c r="AU174" s="49">
        <v>0</v>
      </c>
      <c r="AV174" s="392"/>
      <c r="AW174" s="49">
        <v>0</v>
      </c>
      <c r="AX174" s="49">
        <v>176.54999999999973</v>
      </c>
      <c r="AY174" s="49">
        <v>0</v>
      </c>
      <c r="AZ174" s="49">
        <v>0</v>
      </c>
      <c r="BA174" s="392"/>
      <c r="BB174" s="49">
        <v>0</v>
      </c>
      <c r="BC174" s="49">
        <v>310.89999999999998</v>
      </c>
      <c r="BD174" s="49">
        <v>0</v>
      </c>
      <c r="BE174" s="49">
        <v>0</v>
      </c>
      <c r="BF174" s="392"/>
      <c r="BG174" s="49">
        <v>0</v>
      </c>
      <c r="BH174" s="49">
        <v>227.34999999999997</v>
      </c>
      <c r="BI174" s="49">
        <v>0</v>
      </c>
      <c r="BJ174" s="49">
        <v>0</v>
      </c>
      <c r="BK174" s="392"/>
      <c r="BL174" s="49">
        <v>0</v>
      </c>
      <c r="BM174" s="49">
        <v>225.3</v>
      </c>
      <c r="BN174" s="49">
        <v>0</v>
      </c>
      <c r="BO174" s="49">
        <v>0</v>
      </c>
      <c r="BP174" s="392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2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49">
        <v>0</v>
      </c>
      <c r="CG174" s="49">
        <v>0</v>
      </c>
      <c r="CH174" s="49">
        <v>228.44999999999891</v>
      </c>
      <c r="CI174" s="49">
        <v>0</v>
      </c>
      <c r="CJ174" s="336"/>
      <c r="CK174" s="49">
        <v>0</v>
      </c>
      <c r="CL174" s="49">
        <v>0</v>
      </c>
      <c r="CM174" s="49">
        <v>138.375</v>
      </c>
      <c r="CN174" s="49">
        <v>0</v>
      </c>
      <c r="CO174" s="392"/>
      <c r="CP174" s="49">
        <v>0</v>
      </c>
      <c r="CQ174" s="49">
        <v>0</v>
      </c>
      <c r="CR174" s="49">
        <v>124.87499999999864</v>
      </c>
      <c r="CS174" s="49">
        <v>0</v>
      </c>
      <c r="CT174" s="336"/>
      <c r="CU174" s="49">
        <v>0</v>
      </c>
      <c r="CV174" s="49">
        <v>0</v>
      </c>
      <c r="CW174" s="49">
        <v>37.424999999999727</v>
      </c>
      <c r="CX174" s="49">
        <v>0</v>
      </c>
      <c r="CY174" s="336"/>
      <c r="CZ174" s="49">
        <v>0</v>
      </c>
      <c r="DA174" s="49">
        <v>0</v>
      </c>
      <c r="DB174" s="49">
        <v>123.67499999999998</v>
      </c>
      <c r="DC174" s="49">
        <v>0</v>
      </c>
      <c r="DD174" s="336"/>
      <c r="DE174" s="49">
        <v>0</v>
      </c>
      <c r="DF174" s="49">
        <v>0</v>
      </c>
      <c r="DG174" s="49">
        <v>1267.1999999999989</v>
      </c>
      <c r="DH174" s="49">
        <v>0</v>
      </c>
      <c r="DI174" s="336"/>
      <c r="DJ174" s="327">
        <v>0</v>
      </c>
      <c r="DK174" s="327">
        <v>0</v>
      </c>
      <c r="DL174" s="327">
        <v>470.62499999999864</v>
      </c>
      <c r="DM174" s="327">
        <v>0</v>
      </c>
      <c r="DN174" s="336"/>
      <c r="DO174" s="49">
        <v>0</v>
      </c>
      <c r="DP174" s="49">
        <v>0</v>
      </c>
      <c r="DQ174" s="49">
        <v>161.55000000000246</v>
      </c>
      <c r="DR174" s="327">
        <v>0</v>
      </c>
      <c r="DS174" s="336"/>
      <c r="DT174" s="49">
        <v>0</v>
      </c>
      <c r="DU174" s="49">
        <v>0</v>
      </c>
      <c r="DV174" s="49">
        <v>2421.1500000000005</v>
      </c>
      <c r="DW174" s="327">
        <v>0</v>
      </c>
      <c r="DX174" s="336"/>
      <c r="DY174" s="347">
        <v>0</v>
      </c>
      <c r="DZ174" s="347">
        <v>0</v>
      </c>
      <c r="EA174" s="347">
        <v>105.75</v>
      </c>
      <c r="EB174" s="327">
        <v>0</v>
      </c>
      <c r="EC174" s="336"/>
      <c r="ED174" s="347">
        <v>0</v>
      </c>
      <c r="EE174" s="347">
        <v>0</v>
      </c>
      <c r="EF174" s="347">
        <v>105.22499999999945</v>
      </c>
      <c r="EG174" s="347">
        <v>0</v>
      </c>
      <c r="EH174" s="336"/>
      <c r="EI174" s="347">
        <v>0</v>
      </c>
      <c r="EJ174" s="49">
        <v>0</v>
      </c>
      <c r="EK174" s="347">
        <v>201.74999999999454</v>
      </c>
      <c r="EL174" s="347">
        <v>0</v>
      </c>
      <c r="EM174" s="336"/>
      <c r="EN174" s="49">
        <v>0</v>
      </c>
      <c r="EO174" s="347">
        <v>0</v>
      </c>
      <c r="EP174" s="347">
        <v>145.57499999999891</v>
      </c>
      <c r="EQ174" s="347">
        <v>0</v>
      </c>
      <c r="ER174" s="336"/>
      <c r="ES174" s="347">
        <v>0</v>
      </c>
      <c r="ET174" s="347">
        <v>0</v>
      </c>
      <c r="EU174" s="347">
        <v>1508.2500000000027</v>
      </c>
      <c r="EV174" s="347">
        <v>0</v>
      </c>
      <c r="EW174" s="336"/>
      <c r="EX174" s="347">
        <v>0</v>
      </c>
      <c r="EY174" s="347">
        <v>0</v>
      </c>
      <c r="EZ174" s="347">
        <v>128.17499999999291</v>
      </c>
      <c r="FA174" s="347">
        <v>0</v>
      </c>
      <c r="FB174" s="336"/>
      <c r="FC174" s="49">
        <v>0</v>
      </c>
      <c r="FD174" s="347">
        <v>0</v>
      </c>
      <c r="FE174" s="347">
        <v>104.39999999999999</v>
      </c>
      <c r="FF174" s="49">
        <v>0</v>
      </c>
      <c r="FG174" s="336"/>
      <c r="FH174" s="49">
        <v>0</v>
      </c>
      <c r="FI174" s="347">
        <v>0</v>
      </c>
      <c r="FJ174" s="347">
        <v>30.374999999997272</v>
      </c>
      <c r="FK174" s="49">
        <v>0</v>
      </c>
      <c r="FL174" s="336"/>
      <c r="FM174" s="347">
        <v>0</v>
      </c>
      <c r="FN174" s="347">
        <v>0</v>
      </c>
      <c r="FO174" s="347">
        <v>275.77499999999998</v>
      </c>
      <c r="FP174" s="49">
        <v>0</v>
      </c>
      <c r="FQ174" s="336"/>
      <c r="FR174" s="49">
        <v>0</v>
      </c>
      <c r="FS174" s="49">
        <v>0</v>
      </c>
      <c r="FT174" s="347">
        <v>167.17500000000109</v>
      </c>
      <c r="FU174" s="49">
        <v>0</v>
      </c>
      <c r="FV174" s="336"/>
      <c r="FW174" s="347">
        <v>0</v>
      </c>
      <c r="FX174" s="347">
        <v>0</v>
      </c>
      <c r="FY174" s="347">
        <v>974.62500000002456</v>
      </c>
      <c r="FZ174" s="49">
        <v>0</v>
      </c>
      <c r="GA174" s="336"/>
      <c r="GB174" s="347">
        <v>0</v>
      </c>
      <c r="GC174" s="347">
        <v>0</v>
      </c>
      <c r="GD174" s="347">
        <v>377.25</v>
      </c>
      <c r="GE174" s="49">
        <v>0</v>
      </c>
      <c r="GF174" s="336"/>
      <c r="GG174" s="49">
        <v>0</v>
      </c>
      <c r="GH174" s="49">
        <v>0</v>
      </c>
      <c r="GI174" s="49">
        <v>0</v>
      </c>
      <c r="GJ174" s="49">
        <v>0</v>
      </c>
    </row>
    <row r="175" spans="1:192" ht="18">
      <c r="A175" s="40" t="s">
        <v>2211</v>
      </c>
      <c r="B175" s="45">
        <f t="shared" si="5"/>
        <v>30845.062500000007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2"/>
      <c r="I175" s="49">
        <v>0</v>
      </c>
      <c r="J175" s="49">
        <v>191.75</v>
      </c>
      <c r="K175" s="49">
        <v>36.900000000000034</v>
      </c>
      <c r="L175" s="49">
        <v>0</v>
      </c>
      <c r="M175" s="392"/>
      <c r="N175" s="49">
        <v>0</v>
      </c>
      <c r="O175" s="49">
        <v>144.20000000000027</v>
      </c>
      <c r="P175" s="49">
        <v>65.774999999999991</v>
      </c>
      <c r="Q175" s="49">
        <v>0</v>
      </c>
      <c r="R175" s="392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2"/>
      <c r="X175" s="49">
        <v>0</v>
      </c>
      <c r="Y175" s="49">
        <v>203.05000000000018</v>
      </c>
      <c r="Z175" s="49">
        <v>156.15</v>
      </c>
      <c r="AA175" s="49">
        <v>0</v>
      </c>
      <c r="AB175" s="392"/>
      <c r="AC175" s="49">
        <v>0</v>
      </c>
      <c r="AD175" s="49">
        <v>261.90000000000009</v>
      </c>
      <c r="AE175" s="49">
        <v>352.8</v>
      </c>
      <c r="AF175" s="49">
        <v>0</v>
      </c>
      <c r="AG175" s="392"/>
      <c r="AH175" s="49">
        <v>0</v>
      </c>
      <c r="AI175" s="49">
        <v>173.75</v>
      </c>
      <c r="AJ175" s="49">
        <v>576.60000000000014</v>
      </c>
      <c r="AK175" s="49">
        <v>0</v>
      </c>
      <c r="AL175" s="392"/>
      <c r="AM175" s="49">
        <v>0</v>
      </c>
      <c r="AN175" s="49">
        <v>415.67499999999973</v>
      </c>
      <c r="AO175" s="49">
        <v>367.35</v>
      </c>
      <c r="AP175" s="49">
        <v>0</v>
      </c>
      <c r="AQ175" s="392"/>
      <c r="AR175" s="49">
        <v>0</v>
      </c>
      <c r="AS175" s="49">
        <v>120.15</v>
      </c>
      <c r="AT175" s="49">
        <v>100.94999999999999</v>
      </c>
      <c r="AU175" s="49">
        <v>0</v>
      </c>
      <c r="AV175" s="392"/>
      <c r="AW175" s="49">
        <v>0</v>
      </c>
      <c r="AX175" s="49">
        <v>305.64999999999964</v>
      </c>
      <c r="AY175" s="49">
        <v>318</v>
      </c>
      <c r="AZ175" s="49">
        <v>0</v>
      </c>
      <c r="BA175" s="392"/>
      <c r="BB175" s="49">
        <v>0</v>
      </c>
      <c r="BC175" s="49">
        <v>371.44999999999993</v>
      </c>
      <c r="BD175" s="49">
        <v>336.75</v>
      </c>
      <c r="BE175" s="49">
        <v>0</v>
      </c>
      <c r="BF175" s="392"/>
      <c r="BG175" s="49">
        <v>0</v>
      </c>
      <c r="BH175" s="49">
        <v>212.45</v>
      </c>
      <c r="BI175" s="49">
        <v>288.97500000000002</v>
      </c>
      <c r="BJ175" s="49">
        <v>0</v>
      </c>
      <c r="BK175" s="392"/>
      <c r="BL175" s="49">
        <v>0</v>
      </c>
      <c r="BM175" s="49">
        <v>269.19999999999993</v>
      </c>
      <c r="BN175" s="49">
        <v>107.25</v>
      </c>
      <c r="BO175" s="49">
        <v>0</v>
      </c>
      <c r="BP175" s="392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2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49">
        <v>0</v>
      </c>
      <c r="CG175" s="49">
        <v>0</v>
      </c>
      <c r="CH175" s="49">
        <v>316.12500000000136</v>
      </c>
      <c r="CI175" s="49">
        <v>355</v>
      </c>
      <c r="CJ175" s="336"/>
      <c r="CK175" s="49">
        <v>0</v>
      </c>
      <c r="CL175" s="49">
        <v>0</v>
      </c>
      <c r="CM175" s="49">
        <v>177.89999999999998</v>
      </c>
      <c r="CN175" s="49">
        <v>166</v>
      </c>
      <c r="CO175" s="392"/>
      <c r="CP175" s="49">
        <v>0</v>
      </c>
      <c r="CQ175" s="49">
        <v>0</v>
      </c>
      <c r="CR175" s="49">
        <v>292.20000000000164</v>
      </c>
      <c r="CS175" s="49">
        <v>370.90000000000003</v>
      </c>
      <c r="CT175" s="336"/>
      <c r="CU175" s="49">
        <v>0</v>
      </c>
      <c r="CV175" s="49">
        <v>0</v>
      </c>
      <c r="CW175" s="49">
        <v>26.850000000002183</v>
      </c>
      <c r="CX175" s="49">
        <v>334</v>
      </c>
      <c r="CY175" s="336"/>
      <c r="CZ175" s="49">
        <v>0</v>
      </c>
      <c r="DA175" s="49">
        <v>0</v>
      </c>
      <c r="DB175" s="49">
        <v>116.55000000000001</v>
      </c>
      <c r="DC175" s="49">
        <v>44</v>
      </c>
      <c r="DD175" s="336"/>
      <c r="DE175" s="49">
        <v>0</v>
      </c>
      <c r="DF175" s="49">
        <v>0</v>
      </c>
      <c r="DG175" s="49">
        <v>1408.5374999999967</v>
      </c>
      <c r="DH175" s="49">
        <v>1699.1999999999998</v>
      </c>
      <c r="DI175" s="336"/>
      <c r="DJ175" s="327">
        <v>0</v>
      </c>
      <c r="DK175" s="327">
        <v>0</v>
      </c>
      <c r="DL175" s="327">
        <v>241.42499999999836</v>
      </c>
      <c r="DM175" s="49">
        <v>300.59999999999997</v>
      </c>
      <c r="DN175" s="336"/>
      <c r="DO175" s="49">
        <v>0</v>
      </c>
      <c r="DP175" s="49">
        <v>0</v>
      </c>
      <c r="DQ175" s="49">
        <v>332.40000000000191</v>
      </c>
      <c r="DR175" s="49">
        <v>641</v>
      </c>
      <c r="DS175" s="336"/>
      <c r="DT175" s="49">
        <v>0</v>
      </c>
      <c r="DU175" s="49">
        <v>0</v>
      </c>
      <c r="DV175" s="49">
        <v>1471.575000000003</v>
      </c>
      <c r="DW175" s="49">
        <v>3092.9000000000005</v>
      </c>
      <c r="DX175" s="336"/>
      <c r="DY175" s="347">
        <v>0</v>
      </c>
      <c r="DZ175" s="347">
        <v>0</v>
      </c>
      <c r="EA175" s="347">
        <v>251.92500000000109</v>
      </c>
      <c r="EB175" s="49">
        <v>410.5</v>
      </c>
      <c r="EC175" s="336"/>
      <c r="ED175" s="347">
        <v>0</v>
      </c>
      <c r="EE175" s="347">
        <v>0</v>
      </c>
      <c r="EF175" s="347">
        <v>217.27499999999918</v>
      </c>
      <c r="EG175" s="49">
        <v>370.8</v>
      </c>
      <c r="EH175" s="336"/>
      <c r="EI175" s="347">
        <v>0</v>
      </c>
      <c r="EJ175" s="49">
        <v>0</v>
      </c>
      <c r="EK175" s="347">
        <v>368.39999999999782</v>
      </c>
      <c r="EL175" s="49">
        <v>506.09999999999997</v>
      </c>
      <c r="EM175" s="336"/>
      <c r="EN175" s="49">
        <v>0</v>
      </c>
      <c r="EO175" s="347">
        <v>0</v>
      </c>
      <c r="EP175" s="347">
        <v>317.62499999999727</v>
      </c>
      <c r="EQ175" s="49">
        <v>111.30000000000001</v>
      </c>
      <c r="ER175" s="336"/>
      <c r="ES175" s="347">
        <v>0</v>
      </c>
      <c r="ET175" s="347">
        <v>0</v>
      </c>
      <c r="EU175" s="347">
        <v>1052.9249999999929</v>
      </c>
      <c r="EV175" s="49">
        <v>1632.3</v>
      </c>
      <c r="EW175" s="336"/>
      <c r="EX175" s="347">
        <v>0</v>
      </c>
      <c r="EY175" s="347">
        <v>0</v>
      </c>
      <c r="EZ175" s="347">
        <v>257.17499999999836</v>
      </c>
      <c r="FA175" s="49">
        <v>221.6</v>
      </c>
      <c r="FB175" s="336"/>
      <c r="FC175" s="49">
        <v>0</v>
      </c>
      <c r="FD175" s="347">
        <v>0</v>
      </c>
      <c r="FE175" s="347">
        <v>329.47500000000002</v>
      </c>
      <c r="FF175" s="49">
        <v>339</v>
      </c>
      <c r="FG175" s="336"/>
      <c r="FH175" s="49">
        <v>0</v>
      </c>
      <c r="FI175" s="347">
        <v>0</v>
      </c>
      <c r="FJ175" s="347">
        <v>168.67499999999291</v>
      </c>
      <c r="FK175" s="49">
        <v>320.5</v>
      </c>
      <c r="FL175" s="336"/>
      <c r="FM175" s="347">
        <v>0</v>
      </c>
      <c r="FN175" s="347">
        <v>0</v>
      </c>
      <c r="FO175" s="347">
        <v>257.77499999999998</v>
      </c>
      <c r="FP175" s="49">
        <v>249.9</v>
      </c>
      <c r="FQ175" s="336"/>
      <c r="FR175" s="49">
        <v>0</v>
      </c>
      <c r="FS175" s="49">
        <v>0</v>
      </c>
      <c r="FT175" s="347">
        <v>47.924999999992906</v>
      </c>
      <c r="FU175" s="49">
        <v>114.9</v>
      </c>
      <c r="FV175" s="336"/>
      <c r="FW175" s="347">
        <v>0</v>
      </c>
      <c r="FX175" s="347">
        <v>0</v>
      </c>
      <c r="FY175" s="347">
        <v>1212.6000000000299</v>
      </c>
      <c r="FZ175" s="49">
        <v>962.7</v>
      </c>
      <c r="GA175" s="336"/>
      <c r="GB175" s="347">
        <v>0</v>
      </c>
      <c r="GC175" s="347">
        <v>0</v>
      </c>
      <c r="GD175" s="347">
        <v>337.125</v>
      </c>
      <c r="GE175" s="49">
        <v>293</v>
      </c>
      <c r="GF175" s="336"/>
      <c r="GG175" s="49">
        <v>0</v>
      </c>
      <c r="GH175" s="49">
        <v>0</v>
      </c>
      <c r="GI175" s="49">
        <v>0</v>
      </c>
      <c r="GJ175" s="49">
        <v>1250.5</v>
      </c>
    </row>
    <row r="176" spans="1:192" ht="18">
      <c r="A176" s="40" t="s">
        <v>660</v>
      </c>
      <c r="B176" s="45">
        <f t="shared" si="5"/>
        <v>23559.487500000014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2"/>
      <c r="I176" s="49">
        <v>0</v>
      </c>
      <c r="J176" s="49">
        <v>38.499999999999972</v>
      </c>
      <c r="K176" s="49">
        <v>0</v>
      </c>
      <c r="L176" s="49">
        <v>0</v>
      </c>
      <c r="M176" s="392"/>
      <c r="N176" s="49">
        <v>187.76250000000005</v>
      </c>
      <c r="O176" s="49">
        <v>262.05000000000041</v>
      </c>
      <c r="P176" s="49">
        <v>0</v>
      </c>
      <c r="Q176" s="49">
        <v>0</v>
      </c>
      <c r="R176" s="392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2"/>
      <c r="X176" s="49">
        <v>49.500000000000171</v>
      </c>
      <c r="Y176" s="49">
        <v>125.25000000000011</v>
      </c>
      <c r="Z176" s="49">
        <v>0</v>
      </c>
      <c r="AA176" s="49">
        <v>0</v>
      </c>
      <c r="AB176" s="392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2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2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2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2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2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2"/>
      <c r="BG176" s="49">
        <v>46.449999999999818</v>
      </c>
      <c r="BH176" s="49">
        <v>70</v>
      </c>
      <c r="BI176" s="49">
        <v>0</v>
      </c>
      <c r="BJ176" s="49">
        <v>0</v>
      </c>
      <c r="BK176" s="392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2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2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49">
        <v>61.250000000000227</v>
      </c>
      <c r="CG176" s="49">
        <v>66.300000000000182</v>
      </c>
      <c r="CH176" s="49">
        <v>262.34999999999877</v>
      </c>
      <c r="CI176" s="49">
        <v>0</v>
      </c>
      <c r="CJ176" s="336"/>
      <c r="CK176" s="49">
        <v>105.85000000000036</v>
      </c>
      <c r="CL176" s="49">
        <v>121.47499999999945</v>
      </c>
      <c r="CM176" s="49">
        <v>193.42499999999998</v>
      </c>
      <c r="CN176" s="49">
        <v>0</v>
      </c>
      <c r="CO176" s="392"/>
      <c r="CP176" s="49">
        <v>124.15000000000077</v>
      </c>
      <c r="CQ176" s="49">
        <v>250.99999999999955</v>
      </c>
      <c r="CR176" s="49">
        <v>209.3999999999985</v>
      </c>
      <c r="CS176" s="49">
        <v>0</v>
      </c>
      <c r="CT176" s="336"/>
      <c r="CU176" s="49">
        <v>51.975000000000819</v>
      </c>
      <c r="CV176" s="49">
        <v>78.699999999999818</v>
      </c>
      <c r="CW176" s="49">
        <v>237.67499999999836</v>
      </c>
      <c r="CX176" s="49">
        <v>0</v>
      </c>
      <c r="CY176" s="336"/>
      <c r="CZ176" s="49">
        <v>71.625</v>
      </c>
      <c r="DA176" s="49">
        <v>175.09999999999945</v>
      </c>
      <c r="DB176" s="49">
        <v>112.125</v>
      </c>
      <c r="DC176" s="49">
        <v>0</v>
      </c>
      <c r="DD176" s="336"/>
      <c r="DE176" s="49">
        <v>641.72500000000127</v>
      </c>
      <c r="DF176" s="49">
        <v>987.09999999999923</v>
      </c>
      <c r="DG176" s="49">
        <v>482.62499999999727</v>
      </c>
      <c r="DH176" s="49">
        <v>0</v>
      </c>
      <c r="DI176" s="336"/>
      <c r="DJ176" s="327">
        <v>74.600000000000819</v>
      </c>
      <c r="DK176" s="327">
        <v>76.699999999998909</v>
      </c>
      <c r="DL176" s="327">
        <v>431.32499999999618</v>
      </c>
      <c r="DM176" s="327">
        <v>0</v>
      </c>
      <c r="DN176" s="336"/>
      <c r="DO176" s="49">
        <v>83.700000000000273</v>
      </c>
      <c r="DP176" s="49">
        <v>165.89999999999873</v>
      </c>
      <c r="DQ176" s="49">
        <v>661.49999999999727</v>
      </c>
      <c r="DR176" s="327">
        <v>0</v>
      </c>
      <c r="DS176" s="336"/>
      <c r="DT176" s="49">
        <v>732.92500000000382</v>
      </c>
      <c r="DU176" s="49">
        <v>1727.5249999999796</v>
      </c>
      <c r="DV176" s="49">
        <v>2463.5999999999981</v>
      </c>
      <c r="DW176" s="327">
        <v>0</v>
      </c>
      <c r="DX176" s="336"/>
      <c r="DY176" s="347">
        <v>41.224999999999909</v>
      </c>
      <c r="DZ176" s="347">
        <v>196.5</v>
      </c>
      <c r="EA176" s="347">
        <v>191.02499999999918</v>
      </c>
      <c r="EB176" s="327">
        <v>0</v>
      </c>
      <c r="EC176" s="336"/>
      <c r="ED176" s="347">
        <v>72.874999999998181</v>
      </c>
      <c r="EE176" s="347">
        <v>71.599999999998545</v>
      </c>
      <c r="EF176" s="347">
        <v>63.524999999999181</v>
      </c>
      <c r="EG176" s="347">
        <v>0</v>
      </c>
      <c r="EH176" s="336"/>
      <c r="EI176" s="347">
        <v>48.524999999997817</v>
      </c>
      <c r="EJ176" s="49">
        <v>0</v>
      </c>
      <c r="EK176" s="347">
        <v>224.32500000000164</v>
      </c>
      <c r="EL176" s="347">
        <v>0</v>
      </c>
      <c r="EM176" s="336"/>
      <c r="EN176" s="49">
        <v>0</v>
      </c>
      <c r="EO176" s="347">
        <v>150.49999999999818</v>
      </c>
      <c r="EP176" s="347">
        <v>150.90000000000055</v>
      </c>
      <c r="EQ176" s="347">
        <v>0</v>
      </c>
      <c r="ER176" s="336"/>
      <c r="ES176" s="347">
        <v>707.93750000001364</v>
      </c>
      <c r="ET176" s="347">
        <v>1264.4000000000001</v>
      </c>
      <c r="EU176" s="347">
        <v>2111.7000000000016</v>
      </c>
      <c r="EV176" s="347">
        <v>0</v>
      </c>
      <c r="EW176" s="336"/>
      <c r="EX176" s="347">
        <v>84.499999999997272</v>
      </c>
      <c r="EY176" s="347">
        <v>77.999999999998181</v>
      </c>
      <c r="EZ176" s="347">
        <v>0</v>
      </c>
      <c r="FA176" s="347">
        <v>0</v>
      </c>
      <c r="FB176" s="336"/>
      <c r="FC176" s="49">
        <v>0</v>
      </c>
      <c r="FD176" s="347">
        <v>80.399999999999636</v>
      </c>
      <c r="FE176" s="347">
        <v>162</v>
      </c>
      <c r="FF176" s="49">
        <v>0</v>
      </c>
      <c r="FG176" s="336"/>
      <c r="FH176" s="49">
        <v>0</v>
      </c>
      <c r="FI176" s="347">
        <v>209</v>
      </c>
      <c r="FJ176" s="347">
        <v>30.375</v>
      </c>
      <c r="FK176" s="49">
        <v>0</v>
      </c>
      <c r="FL176" s="336"/>
      <c r="FM176" s="347">
        <v>133.16250000000036</v>
      </c>
      <c r="FN176" s="347">
        <v>156.20000000000073</v>
      </c>
      <c r="FO176" s="347">
        <v>292.125</v>
      </c>
      <c r="FP176" s="49">
        <v>0</v>
      </c>
      <c r="FQ176" s="336"/>
      <c r="FR176" s="49">
        <v>0</v>
      </c>
      <c r="FS176" s="49">
        <v>0</v>
      </c>
      <c r="FT176" s="347">
        <v>95.625000000002728</v>
      </c>
      <c r="FU176" s="49">
        <v>0</v>
      </c>
      <c r="FV176" s="336"/>
      <c r="FW176" s="347">
        <v>192.57499999999982</v>
      </c>
      <c r="FX176" s="347">
        <v>526.30000000000473</v>
      </c>
      <c r="FY176" s="347">
        <v>823.80000000003008</v>
      </c>
      <c r="FZ176" s="49">
        <v>0</v>
      </c>
      <c r="GA176" s="336"/>
      <c r="GB176" s="347">
        <v>62.750000000001819</v>
      </c>
      <c r="GC176" s="347">
        <v>152.99999999999818</v>
      </c>
      <c r="GD176" s="347">
        <v>306</v>
      </c>
      <c r="GE176" s="49">
        <v>0</v>
      </c>
      <c r="GF176" s="336"/>
      <c r="GG176" s="49">
        <v>323.36250000000018</v>
      </c>
      <c r="GH176" s="49">
        <v>0</v>
      </c>
      <c r="GI176" s="49">
        <v>0</v>
      </c>
      <c r="GJ176" s="49">
        <v>0</v>
      </c>
    </row>
    <row r="177" spans="1:192" ht="18">
      <c r="A177" s="40" t="s">
        <v>39</v>
      </c>
      <c r="B177" s="45">
        <f t="shared" si="5"/>
        <v>12599.450000000095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2"/>
      <c r="I177" s="49">
        <v>0</v>
      </c>
      <c r="J177" s="49">
        <v>0</v>
      </c>
      <c r="K177" s="49">
        <v>0</v>
      </c>
      <c r="L177" s="49">
        <v>0</v>
      </c>
      <c r="M177" s="392"/>
      <c r="N177" s="49">
        <v>134.14999999999998</v>
      </c>
      <c r="O177" s="49">
        <v>0</v>
      </c>
      <c r="P177" s="49">
        <v>0</v>
      </c>
      <c r="Q177" s="49">
        <v>0</v>
      </c>
      <c r="R177" s="392"/>
      <c r="S177" s="327">
        <v>56.10000000000008</v>
      </c>
      <c r="T177" s="327">
        <v>0</v>
      </c>
      <c r="U177" s="327">
        <v>0</v>
      </c>
      <c r="V177" s="327">
        <v>0</v>
      </c>
      <c r="W177" s="392"/>
      <c r="X177" s="49">
        <v>41.775000000000091</v>
      </c>
      <c r="Y177" s="49">
        <v>0</v>
      </c>
      <c r="Z177" s="49">
        <v>0</v>
      </c>
      <c r="AA177" s="49">
        <v>0</v>
      </c>
      <c r="AB177" s="392"/>
      <c r="AC177" s="49">
        <v>217.56250000000011</v>
      </c>
      <c r="AD177" s="49">
        <v>0</v>
      </c>
      <c r="AE177" s="49">
        <v>0</v>
      </c>
      <c r="AF177" s="49">
        <v>0</v>
      </c>
      <c r="AG177" s="392"/>
      <c r="AH177" s="49">
        <v>199.07500000000016</v>
      </c>
      <c r="AI177" s="49">
        <v>0</v>
      </c>
      <c r="AJ177" s="49">
        <v>0</v>
      </c>
      <c r="AK177" s="49">
        <v>0</v>
      </c>
      <c r="AL177" s="392"/>
      <c r="AM177" s="49">
        <v>77.862500000000068</v>
      </c>
      <c r="AN177" s="49">
        <v>0</v>
      </c>
      <c r="AO177" s="49">
        <v>0</v>
      </c>
      <c r="AP177" s="49">
        <v>0</v>
      </c>
      <c r="AQ177" s="392"/>
      <c r="AR177" s="49">
        <v>42.375</v>
      </c>
      <c r="AS177" s="49">
        <v>0</v>
      </c>
      <c r="AT177" s="49">
        <v>0</v>
      </c>
      <c r="AU177" s="49">
        <v>0</v>
      </c>
      <c r="AV177" s="392"/>
      <c r="AW177" s="49">
        <v>146.40000000000026</v>
      </c>
      <c r="AX177" s="49">
        <v>0</v>
      </c>
      <c r="AY177" s="49">
        <v>0</v>
      </c>
      <c r="AZ177" s="49">
        <v>0</v>
      </c>
      <c r="BA177" s="392"/>
      <c r="BB177" s="49">
        <v>49.5</v>
      </c>
      <c r="BC177" s="49">
        <v>0</v>
      </c>
      <c r="BD177" s="49">
        <v>0</v>
      </c>
      <c r="BE177" s="49">
        <v>0</v>
      </c>
      <c r="BF177" s="392"/>
      <c r="BG177" s="49">
        <v>35.537499999999909</v>
      </c>
      <c r="BH177" s="49">
        <v>0</v>
      </c>
      <c r="BI177" s="49">
        <v>0</v>
      </c>
      <c r="BJ177" s="49">
        <v>0</v>
      </c>
      <c r="BK177" s="392"/>
      <c r="BL177" s="49">
        <v>17.325000000000045</v>
      </c>
      <c r="BM177" s="49">
        <v>0</v>
      </c>
      <c r="BN177" s="49">
        <v>0</v>
      </c>
      <c r="BO177" s="49">
        <v>0</v>
      </c>
      <c r="BP177" s="392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2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49">
        <v>93.725000000000364</v>
      </c>
      <c r="CG177" s="49">
        <v>4.9500000000002728</v>
      </c>
      <c r="CH177" s="49">
        <v>0</v>
      </c>
      <c r="CI177" s="49">
        <v>0</v>
      </c>
      <c r="CJ177" s="336"/>
      <c r="CK177" s="49">
        <v>112.90000000000032</v>
      </c>
      <c r="CL177" s="49">
        <v>68.700000000000273</v>
      </c>
      <c r="CM177" s="49">
        <v>0</v>
      </c>
      <c r="CN177" s="49">
        <v>0</v>
      </c>
      <c r="CO177" s="392"/>
      <c r="CP177" s="49">
        <v>125.27500000000055</v>
      </c>
      <c r="CQ177" s="49">
        <v>247.27500000000009</v>
      </c>
      <c r="CR177" s="49">
        <v>0</v>
      </c>
      <c r="CS177" s="49">
        <v>0</v>
      </c>
      <c r="CT177" s="336"/>
      <c r="CU177" s="49">
        <v>118.78750000000082</v>
      </c>
      <c r="CV177" s="49">
        <v>158.54999999999927</v>
      </c>
      <c r="CW177" s="49">
        <v>0</v>
      </c>
      <c r="CX177" s="49">
        <v>0</v>
      </c>
      <c r="CY177" s="336"/>
      <c r="CZ177" s="49">
        <v>35.375000000000909</v>
      </c>
      <c r="DA177" s="49">
        <v>114.74999999999909</v>
      </c>
      <c r="DB177" s="49">
        <v>0</v>
      </c>
      <c r="DC177" s="49">
        <v>0</v>
      </c>
      <c r="DD177" s="336"/>
      <c r="DE177" s="49">
        <v>697.84999999999991</v>
      </c>
      <c r="DF177" s="49">
        <v>1177.3499999999999</v>
      </c>
      <c r="DG177" s="49">
        <v>0</v>
      </c>
      <c r="DH177" s="49">
        <v>0</v>
      </c>
      <c r="DI177" s="336"/>
      <c r="DJ177" s="327">
        <v>207.25000000000091</v>
      </c>
      <c r="DK177" s="327">
        <v>329.95000000000164</v>
      </c>
      <c r="DL177" s="327">
        <v>0</v>
      </c>
      <c r="DM177" s="327">
        <v>0</v>
      </c>
      <c r="DN177" s="336"/>
      <c r="DO177" s="49">
        <v>99.000000000000455</v>
      </c>
      <c r="DP177" s="49">
        <v>112.80000000000291</v>
      </c>
      <c r="DQ177" s="49">
        <v>0</v>
      </c>
      <c r="DR177" s="327">
        <v>0</v>
      </c>
      <c r="DS177" s="336"/>
      <c r="DT177" s="49">
        <v>896.47499999999809</v>
      </c>
      <c r="DU177" s="49">
        <v>1336.3500000000695</v>
      </c>
      <c r="DV177" s="49">
        <v>0</v>
      </c>
      <c r="DW177" s="327">
        <v>0</v>
      </c>
      <c r="DX177" s="336"/>
      <c r="DY177" s="347">
        <v>47.25</v>
      </c>
      <c r="DZ177" s="347">
        <v>195.75000000000273</v>
      </c>
      <c r="EA177" s="347">
        <v>0</v>
      </c>
      <c r="EB177" s="327">
        <v>0</v>
      </c>
      <c r="EC177" s="336"/>
      <c r="ED177" s="347">
        <v>23.400000000000546</v>
      </c>
      <c r="EE177" s="347">
        <v>100.60000000000036</v>
      </c>
      <c r="EF177" s="347">
        <v>0</v>
      </c>
      <c r="EG177" s="347">
        <v>0</v>
      </c>
      <c r="EH177" s="336"/>
      <c r="EI177" s="347">
        <v>54.825000000000728</v>
      </c>
      <c r="EJ177" s="49">
        <v>0</v>
      </c>
      <c r="EK177" s="347">
        <v>0</v>
      </c>
      <c r="EL177" s="347">
        <v>0</v>
      </c>
      <c r="EM177" s="336"/>
      <c r="EN177" s="49">
        <v>0</v>
      </c>
      <c r="EO177" s="347">
        <v>168.00000000000091</v>
      </c>
      <c r="EP177" s="347">
        <v>0</v>
      </c>
      <c r="EQ177" s="347">
        <v>0</v>
      </c>
      <c r="ER177" s="336"/>
      <c r="ES177" s="347">
        <v>907.12499999999636</v>
      </c>
      <c r="ET177" s="347">
        <v>1933</v>
      </c>
      <c r="EU177" s="347">
        <v>0</v>
      </c>
      <c r="EV177" s="347">
        <v>0</v>
      </c>
      <c r="EW177" s="336"/>
      <c r="EX177" s="347">
        <v>38.600000000001273</v>
      </c>
      <c r="EY177" s="347">
        <v>122.95000000000073</v>
      </c>
      <c r="EZ177" s="347">
        <v>0</v>
      </c>
      <c r="FA177" s="347">
        <v>0</v>
      </c>
      <c r="FB177" s="336"/>
      <c r="FC177" s="49">
        <v>0</v>
      </c>
      <c r="FD177" s="347">
        <v>69.42500000000291</v>
      </c>
      <c r="FE177" s="347">
        <v>0</v>
      </c>
      <c r="FF177" s="49">
        <v>0</v>
      </c>
      <c r="FG177" s="336"/>
      <c r="FH177" s="49">
        <v>0</v>
      </c>
      <c r="FI177" s="347">
        <v>213.75</v>
      </c>
      <c r="FJ177" s="347">
        <v>0</v>
      </c>
      <c r="FK177" s="49">
        <v>0</v>
      </c>
      <c r="FL177" s="336"/>
      <c r="FM177" s="347">
        <v>141.90000000000055</v>
      </c>
      <c r="FN177" s="347">
        <v>163.5</v>
      </c>
      <c r="FO177" s="347">
        <v>0</v>
      </c>
      <c r="FP177" s="49">
        <v>0</v>
      </c>
      <c r="FQ177" s="336"/>
      <c r="FR177" s="49">
        <v>0</v>
      </c>
      <c r="FS177" s="49">
        <v>0</v>
      </c>
      <c r="FT177" s="347">
        <v>0</v>
      </c>
      <c r="FU177" s="49">
        <v>0</v>
      </c>
      <c r="FV177" s="336"/>
      <c r="FW177" s="347">
        <v>243.99999999999909</v>
      </c>
      <c r="FX177" s="347">
        <v>471.55000000000291</v>
      </c>
      <c r="FY177" s="347">
        <v>0</v>
      </c>
      <c r="FZ177" s="49">
        <v>0</v>
      </c>
      <c r="GA177" s="336"/>
      <c r="GB177" s="347">
        <v>65.5</v>
      </c>
      <c r="GC177" s="347">
        <v>144.00000000000637</v>
      </c>
      <c r="GD177" s="347">
        <v>0</v>
      </c>
      <c r="GE177" s="49">
        <v>0</v>
      </c>
      <c r="GF177" s="336"/>
      <c r="GG177" s="49">
        <v>344.47499999999854</v>
      </c>
      <c r="GH177" s="49">
        <v>0</v>
      </c>
      <c r="GI177" s="49">
        <v>0</v>
      </c>
      <c r="GJ177" s="49">
        <v>0</v>
      </c>
    </row>
    <row r="178" spans="1:192" ht="18">
      <c r="A178" s="38" t="s">
        <v>144</v>
      </c>
      <c r="B178" s="45">
        <f t="shared" si="5"/>
        <v>11060.699999999999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2"/>
      <c r="I178" s="49">
        <v>0</v>
      </c>
      <c r="J178" s="49">
        <v>0</v>
      </c>
      <c r="K178" s="49">
        <v>0</v>
      </c>
      <c r="L178" s="49">
        <v>0</v>
      </c>
      <c r="M178" s="392"/>
      <c r="N178" s="49">
        <v>129.31249999999994</v>
      </c>
      <c r="O178" s="49">
        <v>0</v>
      </c>
      <c r="P178" s="49">
        <v>0</v>
      </c>
      <c r="Q178" s="49">
        <v>0</v>
      </c>
      <c r="R178" s="392"/>
      <c r="S178" s="327">
        <v>39.85000000000008</v>
      </c>
      <c r="T178" s="327">
        <v>0</v>
      </c>
      <c r="U178" s="327">
        <v>0</v>
      </c>
      <c r="V178" s="327">
        <v>0</v>
      </c>
      <c r="W178" s="392"/>
      <c r="X178" s="49">
        <v>75.000000000000057</v>
      </c>
      <c r="Y178" s="49">
        <v>0</v>
      </c>
      <c r="Z178" s="49">
        <v>0</v>
      </c>
      <c r="AA178" s="49">
        <v>0</v>
      </c>
      <c r="AB178" s="392"/>
      <c r="AC178" s="49">
        <v>170.92500000000018</v>
      </c>
      <c r="AD178" s="49">
        <v>0</v>
      </c>
      <c r="AE178" s="49">
        <v>0</v>
      </c>
      <c r="AF178" s="49">
        <v>0</v>
      </c>
      <c r="AG178" s="392"/>
      <c r="AH178" s="49">
        <v>192.2750000000002</v>
      </c>
      <c r="AI178" s="49">
        <v>0</v>
      </c>
      <c r="AJ178" s="49">
        <v>0</v>
      </c>
      <c r="AK178" s="49">
        <v>0</v>
      </c>
      <c r="AL178" s="392"/>
      <c r="AM178" s="49">
        <v>86.987500000000182</v>
      </c>
      <c r="AN178" s="49">
        <v>0</v>
      </c>
      <c r="AO178" s="49">
        <v>0</v>
      </c>
      <c r="AP178" s="49">
        <v>0</v>
      </c>
      <c r="AQ178" s="392"/>
      <c r="AR178" s="49">
        <v>4.8750000000001137</v>
      </c>
      <c r="AS178" s="49">
        <v>0</v>
      </c>
      <c r="AT178" s="49">
        <v>0</v>
      </c>
      <c r="AU178" s="49">
        <v>0</v>
      </c>
      <c r="AV178" s="392"/>
      <c r="AW178" s="49">
        <v>129.22499999999991</v>
      </c>
      <c r="AX178" s="49">
        <v>0</v>
      </c>
      <c r="AY178" s="49">
        <v>0</v>
      </c>
      <c r="AZ178" s="49">
        <v>0</v>
      </c>
      <c r="BA178" s="392"/>
      <c r="BB178" s="49">
        <v>91.424999999999841</v>
      </c>
      <c r="BC178" s="49">
        <v>0</v>
      </c>
      <c r="BD178" s="49">
        <v>0</v>
      </c>
      <c r="BE178" s="49">
        <v>0</v>
      </c>
      <c r="BF178" s="392"/>
      <c r="BG178" s="49">
        <v>66.725000000000136</v>
      </c>
      <c r="BH178" s="49">
        <v>0</v>
      </c>
      <c r="BI178" s="49">
        <v>0</v>
      </c>
      <c r="BJ178" s="49">
        <v>0</v>
      </c>
      <c r="BK178" s="392"/>
      <c r="BL178" s="49">
        <v>44.162499999999909</v>
      </c>
      <c r="BM178" s="49">
        <v>0</v>
      </c>
      <c r="BN178" s="49">
        <v>0</v>
      </c>
      <c r="BO178" s="49">
        <v>0</v>
      </c>
      <c r="BP178" s="392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2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49">
        <v>88.5</v>
      </c>
      <c r="CG178" s="49">
        <v>87</v>
      </c>
      <c r="CH178" s="49">
        <v>0</v>
      </c>
      <c r="CI178" s="49">
        <v>0</v>
      </c>
      <c r="CJ178" s="336"/>
      <c r="CK178" s="49">
        <v>100.125</v>
      </c>
      <c r="CL178" s="49">
        <v>116.22499999999945</v>
      </c>
      <c r="CM178" s="49">
        <v>0</v>
      </c>
      <c r="CN178" s="49">
        <v>0</v>
      </c>
      <c r="CO178" s="392"/>
      <c r="CP178" s="49">
        <v>113.12499999999955</v>
      </c>
      <c r="CQ178" s="49">
        <v>164.75</v>
      </c>
      <c r="CR178" s="49">
        <v>0</v>
      </c>
      <c r="CS178" s="49">
        <v>0</v>
      </c>
      <c r="CT178" s="336"/>
      <c r="CU178" s="49">
        <v>82.025000000000091</v>
      </c>
      <c r="CV178" s="49">
        <v>145.50000000000045</v>
      </c>
      <c r="CW178" s="49">
        <v>0</v>
      </c>
      <c r="CX178" s="49">
        <v>0</v>
      </c>
      <c r="CY178" s="336"/>
      <c r="CZ178" s="49">
        <v>70.350000000000364</v>
      </c>
      <c r="DA178" s="49">
        <v>193.15000000000055</v>
      </c>
      <c r="DB178" s="49">
        <v>0</v>
      </c>
      <c r="DC178" s="49">
        <v>0</v>
      </c>
      <c r="DD178" s="336"/>
      <c r="DE178" s="49">
        <v>336.67499999999973</v>
      </c>
      <c r="DF178" s="49">
        <v>972.89999999999986</v>
      </c>
      <c r="DG178" s="49">
        <v>0</v>
      </c>
      <c r="DH178" s="49">
        <v>0</v>
      </c>
      <c r="DI178" s="336"/>
      <c r="DJ178" s="327">
        <v>101.02500000000009</v>
      </c>
      <c r="DK178" s="327">
        <v>274.69999999999982</v>
      </c>
      <c r="DL178" s="327">
        <v>0</v>
      </c>
      <c r="DM178" s="327">
        <v>0</v>
      </c>
      <c r="DN178" s="336"/>
      <c r="DO178" s="49">
        <v>78.824999999999818</v>
      </c>
      <c r="DP178" s="49">
        <v>170.90000000000146</v>
      </c>
      <c r="DQ178" s="49">
        <v>0</v>
      </c>
      <c r="DR178" s="327">
        <v>0</v>
      </c>
      <c r="DS178" s="336"/>
      <c r="DT178" s="49">
        <v>903.69999999999209</v>
      </c>
      <c r="DU178" s="49">
        <v>1540.6250000000136</v>
      </c>
      <c r="DV178" s="49">
        <v>0</v>
      </c>
      <c r="DW178" s="327">
        <v>0</v>
      </c>
      <c r="DX178" s="336"/>
      <c r="DY178" s="347">
        <v>62.399999999998727</v>
      </c>
      <c r="DZ178" s="347">
        <v>146.30000000000109</v>
      </c>
      <c r="EA178" s="347">
        <v>0</v>
      </c>
      <c r="EB178" s="327">
        <v>0</v>
      </c>
      <c r="EC178" s="336"/>
      <c r="ED178" s="347">
        <v>112.52499999999873</v>
      </c>
      <c r="EE178" s="347">
        <v>19.500000000000909</v>
      </c>
      <c r="EF178" s="347">
        <v>0</v>
      </c>
      <c r="EG178" s="347">
        <v>0</v>
      </c>
      <c r="EH178" s="336"/>
      <c r="EI178" s="347">
        <v>129.29999999999927</v>
      </c>
      <c r="EJ178" s="49">
        <v>0</v>
      </c>
      <c r="EK178" s="347">
        <v>0</v>
      </c>
      <c r="EL178" s="347">
        <v>0</v>
      </c>
      <c r="EM178" s="336"/>
      <c r="EN178" s="49">
        <v>0</v>
      </c>
      <c r="EO178" s="347">
        <v>95.750000000001819</v>
      </c>
      <c r="EP178" s="347">
        <v>0</v>
      </c>
      <c r="EQ178" s="347">
        <v>0</v>
      </c>
      <c r="ER178" s="336"/>
      <c r="ES178" s="347">
        <v>343.79999999999745</v>
      </c>
      <c r="ET178" s="347">
        <v>1237.4000000000001</v>
      </c>
      <c r="EU178" s="347">
        <v>0</v>
      </c>
      <c r="EV178" s="347">
        <v>0</v>
      </c>
      <c r="EW178" s="336"/>
      <c r="EX178" s="347">
        <v>32.5</v>
      </c>
      <c r="EY178" s="347">
        <v>88.800000000001091</v>
      </c>
      <c r="EZ178" s="347">
        <v>0</v>
      </c>
      <c r="FA178" s="347">
        <v>0</v>
      </c>
      <c r="FB178" s="336"/>
      <c r="FC178" s="49">
        <v>0</v>
      </c>
      <c r="FD178" s="347">
        <v>136.15000000000146</v>
      </c>
      <c r="FE178" s="347">
        <v>0</v>
      </c>
      <c r="FF178" s="49">
        <v>0</v>
      </c>
      <c r="FG178" s="336"/>
      <c r="FH178" s="49">
        <v>0</v>
      </c>
      <c r="FI178" s="347">
        <v>199.10000000000218</v>
      </c>
      <c r="FJ178" s="347">
        <v>0</v>
      </c>
      <c r="FK178" s="49">
        <v>0</v>
      </c>
      <c r="FL178" s="336"/>
      <c r="FM178" s="347">
        <v>94.225000000000364</v>
      </c>
      <c r="FN178" s="347">
        <v>198.19999999999709</v>
      </c>
      <c r="FO178" s="347">
        <v>0</v>
      </c>
      <c r="FP178" s="49">
        <v>0</v>
      </c>
      <c r="FQ178" s="336"/>
      <c r="FR178" s="49">
        <v>0</v>
      </c>
      <c r="FS178" s="49">
        <v>0</v>
      </c>
      <c r="FT178" s="347">
        <v>0</v>
      </c>
      <c r="FU178" s="49">
        <v>0</v>
      </c>
      <c r="FV178" s="336"/>
      <c r="FW178" s="347">
        <v>207.07499999999982</v>
      </c>
      <c r="FX178" s="347">
        <v>625.74999999999454</v>
      </c>
      <c r="FY178" s="347">
        <v>0</v>
      </c>
      <c r="FZ178" s="49">
        <v>0</v>
      </c>
      <c r="GA178" s="336"/>
      <c r="GB178" s="347">
        <v>89.625</v>
      </c>
      <c r="GC178" s="347">
        <v>127.00000000000182</v>
      </c>
      <c r="GD178" s="347">
        <v>0</v>
      </c>
      <c r="GE178" s="49">
        <v>0</v>
      </c>
      <c r="GF178" s="336"/>
      <c r="GG178" s="49">
        <v>328.62499999999773</v>
      </c>
      <c r="GH178" s="49">
        <v>0</v>
      </c>
      <c r="GI178" s="49">
        <v>0</v>
      </c>
      <c r="GJ178" s="49">
        <v>0</v>
      </c>
    </row>
    <row r="179" spans="1:192" ht="18">
      <c r="A179" s="81" t="s">
        <v>1348</v>
      </c>
      <c r="B179" s="45">
        <f>SUM(D179:ZZ179)</f>
        <v>50444.43749999992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2"/>
      <c r="I179" s="49">
        <v>0</v>
      </c>
      <c r="J179" s="49">
        <v>54.900000000000148</v>
      </c>
      <c r="K179" s="49">
        <v>83.100000000000051</v>
      </c>
      <c r="L179" s="49">
        <v>0</v>
      </c>
      <c r="M179" s="392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2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2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2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2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2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2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2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2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2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2"/>
      <c r="BL179" s="49">
        <v>52.625</v>
      </c>
      <c r="BM179" s="49">
        <v>148.4</v>
      </c>
      <c r="BN179" s="49">
        <v>143.92500000000001</v>
      </c>
      <c r="BO179" s="49">
        <v>0</v>
      </c>
      <c r="BP179" s="392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2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49">
        <v>112.09999999999968</v>
      </c>
      <c r="CG179" s="49">
        <v>108.900000000001</v>
      </c>
      <c r="CH179" s="49">
        <v>204.60000000000082</v>
      </c>
      <c r="CI179" s="49">
        <v>156.5</v>
      </c>
      <c r="CJ179" s="336"/>
      <c r="CK179" s="49">
        <v>135.72499999999991</v>
      </c>
      <c r="CL179" s="49">
        <v>220.00000000000091</v>
      </c>
      <c r="CM179" s="49">
        <v>308.10000000000002</v>
      </c>
      <c r="CN179" s="49">
        <v>97.5</v>
      </c>
      <c r="CO179" s="392"/>
      <c r="CP179" s="49">
        <v>123.62500000000091</v>
      </c>
      <c r="CQ179" s="49">
        <v>249.75000000000091</v>
      </c>
      <c r="CR179" s="49">
        <v>161.09999999999945</v>
      </c>
      <c r="CS179" s="49">
        <v>367.5</v>
      </c>
      <c r="CT179" s="336"/>
      <c r="CU179" s="49">
        <v>69.575000000000273</v>
      </c>
      <c r="CV179" s="49">
        <v>280.64999999999964</v>
      </c>
      <c r="CW179" s="49">
        <v>208.20000000000027</v>
      </c>
      <c r="CX179" s="49">
        <v>474.20000000000005</v>
      </c>
      <c r="CY179" s="336"/>
      <c r="CZ179" s="49">
        <v>37.299999999999272</v>
      </c>
      <c r="DA179" s="49">
        <v>24.599999999999454</v>
      </c>
      <c r="DB179" s="49">
        <v>181.125</v>
      </c>
      <c r="DC179" s="49">
        <v>21.599999999999998</v>
      </c>
      <c r="DD179" s="336"/>
      <c r="DE179" s="49">
        <v>745.07500000000073</v>
      </c>
      <c r="DF179" s="49">
        <v>754.84999999999991</v>
      </c>
      <c r="DG179" s="49">
        <v>1309.7250000000049</v>
      </c>
      <c r="DH179" s="49">
        <v>3652.1000000000004</v>
      </c>
      <c r="DI179" s="336"/>
      <c r="DJ179" s="327">
        <v>93.150000000000546</v>
      </c>
      <c r="DK179" s="327">
        <v>290.84999999999854</v>
      </c>
      <c r="DL179" s="327">
        <v>514.50000000000546</v>
      </c>
      <c r="DM179" s="49">
        <v>354.3</v>
      </c>
      <c r="DN179" s="336"/>
      <c r="DO179" s="49">
        <v>103.40000000000055</v>
      </c>
      <c r="DP179" s="49">
        <v>269.79999999999836</v>
      </c>
      <c r="DQ179" s="49">
        <v>786.30000000000655</v>
      </c>
      <c r="DR179" s="49">
        <v>302.09999999999997</v>
      </c>
      <c r="DS179" s="336"/>
      <c r="DT179" s="49">
        <v>828.57500000002801</v>
      </c>
      <c r="DU179" s="49">
        <v>1568.1499999999742</v>
      </c>
      <c r="DV179" s="49">
        <v>2467.9875000000038</v>
      </c>
      <c r="DW179" s="49">
        <v>4702.5500000000011</v>
      </c>
      <c r="DX179" s="336"/>
      <c r="DY179" s="347">
        <v>78.475000000000364</v>
      </c>
      <c r="DZ179" s="347">
        <v>90</v>
      </c>
      <c r="EA179" s="347">
        <v>142.87500000000546</v>
      </c>
      <c r="EB179" s="49">
        <v>206</v>
      </c>
      <c r="EC179" s="336"/>
      <c r="ED179" s="347">
        <v>106.30000000000018</v>
      </c>
      <c r="EE179" s="347">
        <v>194.20000000000073</v>
      </c>
      <c r="EF179" s="347">
        <v>192.90000000000327</v>
      </c>
      <c r="EG179" s="49">
        <v>514.5</v>
      </c>
      <c r="EH179" s="336"/>
      <c r="EI179" s="347">
        <v>84.600000000001273</v>
      </c>
      <c r="EJ179" s="49">
        <v>0</v>
      </c>
      <c r="EK179" s="347">
        <v>535.27500000000327</v>
      </c>
      <c r="EL179" s="49">
        <v>773.19999999999993</v>
      </c>
      <c r="EM179" s="336"/>
      <c r="EN179" s="49">
        <v>0</v>
      </c>
      <c r="EO179" s="347">
        <v>102.99999999999636</v>
      </c>
      <c r="EP179" s="347">
        <v>220.57500000000164</v>
      </c>
      <c r="EQ179" s="49">
        <v>480.9</v>
      </c>
      <c r="ER179" s="336"/>
      <c r="ES179" s="347">
        <v>533.29999999998836</v>
      </c>
      <c r="ET179" s="347">
        <v>1556.8499999999997</v>
      </c>
      <c r="EU179" s="347">
        <v>2274.5249999999951</v>
      </c>
      <c r="EV179" s="49">
        <v>1310.3</v>
      </c>
      <c r="EW179" s="336"/>
      <c r="EX179" s="347">
        <v>45.000000000000909</v>
      </c>
      <c r="EY179" s="347">
        <v>97.749999999994543</v>
      </c>
      <c r="EZ179" s="347">
        <v>23.625000000005457</v>
      </c>
      <c r="FA179" s="49">
        <v>139.1</v>
      </c>
      <c r="FB179" s="336"/>
      <c r="FC179" s="49">
        <v>0</v>
      </c>
      <c r="FD179" s="347">
        <v>128.34999999999491</v>
      </c>
      <c r="FE179" s="347">
        <v>260.25</v>
      </c>
      <c r="FF179" s="49">
        <v>376.6</v>
      </c>
      <c r="FG179" s="336"/>
      <c r="FH179" s="49">
        <v>0</v>
      </c>
      <c r="FI179" s="347">
        <v>187.59999999999491</v>
      </c>
      <c r="FJ179" s="347">
        <v>84.562500000005457</v>
      </c>
      <c r="FK179" s="49">
        <v>329.9</v>
      </c>
      <c r="FL179" s="336"/>
      <c r="FM179" s="347">
        <v>141.19999999999982</v>
      </c>
      <c r="FN179" s="347">
        <v>248.87499999999636</v>
      </c>
      <c r="FO179" s="347">
        <v>263.92499999999995</v>
      </c>
      <c r="FP179" s="49">
        <v>420.40000000000003</v>
      </c>
      <c r="FQ179" s="336"/>
      <c r="FR179" s="49">
        <v>0</v>
      </c>
      <c r="FS179" s="49">
        <v>0</v>
      </c>
      <c r="FT179" s="347">
        <v>283.57499999999618</v>
      </c>
      <c r="FU179" s="49">
        <v>282.60000000000002</v>
      </c>
      <c r="FV179" s="336"/>
      <c r="FW179" s="347">
        <v>304.07499999999891</v>
      </c>
      <c r="FX179" s="347">
        <v>510.69999999998981</v>
      </c>
      <c r="FY179" s="347">
        <v>799.42499999992424</v>
      </c>
      <c r="FZ179" s="49">
        <v>1077.7</v>
      </c>
      <c r="GA179" s="336"/>
      <c r="GB179" s="347">
        <v>62.249999999997272</v>
      </c>
      <c r="GC179" s="347">
        <v>195.99999999999636</v>
      </c>
      <c r="GD179" s="347">
        <v>350.25</v>
      </c>
      <c r="GE179" s="49">
        <v>267</v>
      </c>
      <c r="GF179" s="336"/>
      <c r="GG179" s="49">
        <v>377.09999999999854</v>
      </c>
      <c r="GH179" s="49">
        <v>0</v>
      </c>
      <c r="GI179" s="49">
        <v>0</v>
      </c>
      <c r="GJ179" s="49">
        <v>1097.3000000000002</v>
      </c>
    </row>
    <row r="180" spans="1:192" ht="18">
      <c r="A180" s="81" t="s">
        <v>2194</v>
      </c>
      <c r="B180" s="45">
        <f t="shared" si="5"/>
        <v>33603.05000000001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2"/>
      <c r="I180" s="49">
        <v>0</v>
      </c>
      <c r="J180" s="49">
        <v>95.75</v>
      </c>
      <c r="K180" s="49">
        <v>82.875000000000085</v>
      </c>
      <c r="L180" s="49">
        <v>0</v>
      </c>
      <c r="M180" s="392"/>
      <c r="N180" s="49">
        <v>0</v>
      </c>
      <c r="O180" s="49">
        <v>60.399999999999864</v>
      </c>
      <c r="P180" s="49">
        <v>207.07500000000002</v>
      </c>
      <c r="Q180" s="49">
        <v>0</v>
      </c>
      <c r="R180" s="392"/>
      <c r="S180" s="327">
        <v>0</v>
      </c>
      <c r="T180" s="327">
        <v>251.39999999999975</v>
      </c>
      <c r="U180" s="327">
        <v>196.5</v>
      </c>
      <c r="V180" s="327">
        <v>0</v>
      </c>
      <c r="W180" s="392"/>
      <c r="X180" s="49">
        <v>0</v>
      </c>
      <c r="Y180" s="49">
        <v>85</v>
      </c>
      <c r="Z180" s="49">
        <v>357.37500000000006</v>
      </c>
      <c r="AA180" s="49">
        <v>0</v>
      </c>
      <c r="AB180" s="392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2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2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2"/>
      <c r="AR180" s="49">
        <v>0</v>
      </c>
      <c r="AS180" s="49">
        <v>98.45</v>
      </c>
      <c r="AT180" s="49">
        <v>16.200000000000003</v>
      </c>
      <c r="AU180" s="49">
        <v>0</v>
      </c>
      <c r="AV180" s="392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2"/>
      <c r="BB180" s="49">
        <v>0</v>
      </c>
      <c r="BC180" s="49">
        <v>248.45</v>
      </c>
      <c r="BD180" s="49">
        <v>210.375</v>
      </c>
      <c r="BE180" s="49">
        <v>0</v>
      </c>
      <c r="BF180" s="392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2"/>
      <c r="BL180" s="49">
        <v>0</v>
      </c>
      <c r="BM180" s="49">
        <v>158.65</v>
      </c>
      <c r="BN180" s="49">
        <v>57.525000000000006</v>
      </c>
      <c r="BO180" s="49">
        <v>0</v>
      </c>
      <c r="BP180" s="392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2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49">
        <v>0</v>
      </c>
      <c r="CG180" s="49">
        <v>0</v>
      </c>
      <c r="CH180" s="49">
        <v>221.92499999999973</v>
      </c>
      <c r="CI180" s="49">
        <v>302.39999999999998</v>
      </c>
      <c r="CJ180" s="336"/>
      <c r="CK180" s="49">
        <v>0</v>
      </c>
      <c r="CL180" s="49">
        <v>0</v>
      </c>
      <c r="CM180" s="49">
        <v>173.1</v>
      </c>
      <c r="CN180" s="49">
        <v>162.6</v>
      </c>
      <c r="CO180" s="392"/>
      <c r="CP180" s="49">
        <v>0</v>
      </c>
      <c r="CQ180" s="49">
        <v>0</v>
      </c>
      <c r="CR180" s="49">
        <v>69.824999999998909</v>
      </c>
      <c r="CS180" s="49">
        <v>400</v>
      </c>
      <c r="CT180" s="336"/>
      <c r="CU180" s="49">
        <v>0</v>
      </c>
      <c r="CV180" s="49">
        <v>0</v>
      </c>
      <c r="CW180" s="49">
        <v>216.82499999999959</v>
      </c>
      <c r="CX180" s="49">
        <v>650.49999999999989</v>
      </c>
      <c r="CY180" s="336"/>
      <c r="CZ180" s="49">
        <v>0</v>
      </c>
      <c r="DA180" s="49">
        <v>0</v>
      </c>
      <c r="DB180" s="49">
        <v>112.125</v>
      </c>
      <c r="DC180" s="49">
        <v>11.700000000000001</v>
      </c>
      <c r="DD180" s="336"/>
      <c r="DE180" s="49">
        <v>0</v>
      </c>
      <c r="DF180" s="49">
        <v>0</v>
      </c>
      <c r="DG180" s="49">
        <v>785.09999999999877</v>
      </c>
      <c r="DH180" s="49">
        <v>4045.2000000000003</v>
      </c>
      <c r="DI180" s="336"/>
      <c r="DJ180" s="327">
        <v>0</v>
      </c>
      <c r="DK180" s="327">
        <v>0</v>
      </c>
      <c r="DL180" s="327">
        <v>271.04999999999973</v>
      </c>
      <c r="DM180" s="49">
        <v>691.8</v>
      </c>
      <c r="DN180" s="336"/>
      <c r="DO180" s="49">
        <v>0</v>
      </c>
      <c r="DP180" s="49">
        <v>0</v>
      </c>
      <c r="DQ180" s="49">
        <v>278.174999999997</v>
      </c>
      <c r="DR180" s="49">
        <v>497.40000000000009</v>
      </c>
      <c r="DS180" s="336"/>
      <c r="DT180" s="49">
        <v>0</v>
      </c>
      <c r="DU180" s="49">
        <v>0</v>
      </c>
      <c r="DV180" s="49">
        <v>1556.5499999999943</v>
      </c>
      <c r="DW180" s="49">
        <v>4359</v>
      </c>
      <c r="DX180" s="336"/>
      <c r="DY180" s="347">
        <v>0</v>
      </c>
      <c r="DZ180" s="347">
        <v>0</v>
      </c>
      <c r="EA180" s="347">
        <v>129.14999999999509</v>
      </c>
      <c r="EB180" s="49">
        <v>292.89999999999998</v>
      </c>
      <c r="EC180" s="336"/>
      <c r="ED180" s="347">
        <v>0</v>
      </c>
      <c r="EE180" s="347">
        <v>0</v>
      </c>
      <c r="EF180" s="347">
        <v>121.49999999999591</v>
      </c>
      <c r="EG180" s="49">
        <v>327.29999999999995</v>
      </c>
      <c r="EH180" s="336"/>
      <c r="EI180" s="347">
        <v>0</v>
      </c>
      <c r="EJ180" s="49">
        <v>0</v>
      </c>
      <c r="EK180" s="347">
        <v>241.72499999999673</v>
      </c>
      <c r="EL180" s="49">
        <v>482.5</v>
      </c>
      <c r="EM180" s="336"/>
      <c r="EN180" s="49">
        <v>0</v>
      </c>
      <c r="EO180" s="347">
        <v>0</v>
      </c>
      <c r="EP180" s="347">
        <v>118.94999999999482</v>
      </c>
      <c r="EQ180" s="49">
        <v>42</v>
      </c>
      <c r="ER180" s="336"/>
      <c r="ES180" s="347">
        <v>0</v>
      </c>
      <c r="ET180" s="347">
        <v>0</v>
      </c>
      <c r="EU180" s="347">
        <v>489.44999999999891</v>
      </c>
      <c r="EV180" s="49">
        <v>3096.4</v>
      </c>
      <c r="EW180" s="336"/>
      <c r="EX180" s="347">
        <v>0</v>
      </c>
      <c r="EY180" s="347">
        <v>0</v>
      </c>
      <c r="EZ180" s="347">
        <v>295.34999999999536</v>
      </c>
      <c r="FA180" s="49">
        <v>104.10000000000001</v>
      </c>
      <c r="FB180" s="336"/>
      <c r="FC180" s="49">
        <v>0</v>
      </c>
      <c r="FD180" s="347">
        <v>0</v>
      </c>
      <c r="FE180" s="347">
        <v>251.70000000000002</v>
      </c>
      <c r="FF180" s="49">
        <v>370</v>
      </c>
      <c r="FG180" s="336"/>
      <c r="FH180" s="49">
        <v>0</v>
      </c>
      <c r="FI180" s="347">
        <v>0</v>
      </c>
      <c r="FJ180" s="347">
        <v>90.224999999996726</v>
      </c>
      <c r="FK180" s="49">
        <v>356.3</v>
      </c>
      <c r="FL180" s="336"/>
      <c r="FM180" s="347">
        <v>0</v>
      </c>
      <c r="FN180" s="347">
        <v>0</v>
      </c>
      <c r="FO180" s="347">
        <v>280.125</v>
      </c>
      <c r="FP180" s="49">
        <v>728.1</v>
      </c>
      <c r="FQ180" s="336"/>
      <c r="FR180" s="49">
        <v>0</v>
      </c>
      <c r="FS180" s="49">
        <v>0</v>
      </c>
      <c r="FT180" s="347">
        <v>210.67500000000382</v>
      </c>
      <c r="FU180" s="49">
        <v>273.60000000000002</v>
      </c>
      <c r="FV180" s="336"/>
      <c r="FW180" s="347">
        <v>0</v>
      </c>
      <c r="FX180" s="347">
        <v>0</v>
      </c>
      <c r="FY180" s="347">
        <v>795.37500000005014</v>
      </c>
      <c r="FZ180" s="49">
        <v>1091.1000000000001</v>
      </c>
      <c r="GA180" s="336"/>
      <c r="GB180" s="347">
        <v>0</v>
      </c>
      <c r="GC180" s="347">
        <v>0</v>
      </c>
      <c r="GD180" s="347">
        <v>269.625</v>
      </c>
      <c r="GE180" s="49">
        <v>259</v>
      </c>
      <c r="GF180" s="336"/>
      <c r="GG180" s="49">
        <v>0</v>
      </c>
      <c r="GH180" s="49">
        <v>0</v>
      </c>
      <c r="GI180" s="49">
        <v>0</v>
      </c>
      <c r="GJ180" s="49">
        <v>1290.45</v>
      </c>
    </row>
    <row r="181" spans="1:192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T181" s="18"/>
      <c r="DU181" s="9"/>
      <c r="DV181" s="18"/>
      <c r="DW181" s="9"/>
      <c r="DX181" s="336"/>
      <c r="DY181" s="9"/>
      <c r="DZ181" s="18"/>
      <c r="EA181" s="9"/>
      <c r="EC181" s="336"/>
      <c r="EE181" s="9"/>
      <c r="EG181" s="18"/>
      <c r="EH181" s="336"/>
      <c r="EI181" s="18"/>
      <c r="EJ181" s="9"/>
      <c r="EL181" s="9"/>
      <c r="EM181" s="336"/>
      <c r="EN181" s="9"/>
      <c r="EP181" s="18"/>
      <c r="EQ181" s="9"/>
      <c r="ER181" s="336"/>
      <c r="ES181" s="9"/>
      <c r="EU181" s="9"/>
      <c r="EW181" s="336"/>
      <c r="EY181" s="18"/>
      <c r="EZ181" s="9"/>
      <c r="FB181" s="336"/>
      <c r="FD181" s="9"/>
      <c r="FF181" s="9"/>
      <c r="FG181" s="336"/>
      <c r="FH181" s="18"/>
      <c r="FI181" s="9"/>
      <c r="FJ181" s="18"/>
      <c r="FK181" s="9"/>
      <c r="FL181" s="336"/>
      <c r="FM181" s="9"/>
      <c r="FN181" s="18"/>
      <c r="FO181" s="9"/>
      <c r="FQ181" s="336"/>
      <c r="FS181" s="9"/>
      <c r="FU181" s="18"/>
      <c r="FV181" s="336"/>
      <c r="FX181" s="9"/>
      <c r="FZ181" s="9"/>
      <c r="GA181" s="336"/>
      <c r="GB181" s="9"/>
      <c r="GD181" s="18"/>
      <c r="GE181" s="9"/>
      <c r="GF181" s="336"/>
      <c r="GG181" s="9"/>
      <c r="GH181" s="18"/>
      <c r="GI181" s="9"/>
      <c r="GJ181" s="18"/>
    </row>
    <row r="182" spans="1:192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T182" s="18"/>
      <c r="DU182" s="9"/>
      <c r="DV182" s="18"/>
      <c r="DW182" s="9"/>
      <c r="DX182" s="336"/>
      <c r="DY182" s="9"/>
      <c r="DZ182" s="18"/>
      <c r="EA182" s="9"/>
      <c r="EC182" s="336"/>
      <c r="EE182" s="9"/>
      <c r="EG182" s="18"/>
      <c r="EH182" s="336"/>
      <c r="EI182" s="18"/>
      <c r="EJ182" s="9"/>
      <c r="EL182" s="9"/>
      <c r="EM182" s="336"/>
      <c r="EN182" s="9"/>
      <c r="EP182" s="18"/>
      <c r="EQ182" s="9"/>
      <c r="ER182" s="336"/>
      <c r="ES182" s="9"/>
      <c r="EU182" s="9"/>
      <c r="EW182" s="336"/>
      <c r="EY182" s="18"/>
      <c r="EZ182" s="9"/>
      <c r="FB182" s="336"/>
      <c r="FD182" s="9"/>
      <c r="FF182" s="9"/>
      <c r="FG182" s="336"/>
      <c r="FH182" s="18"/>
      <c r="FI182" s="9"/>
      <c r="FJ182" s="18"/>
      <c r="FK182" s="9"/>
      <c r="FL182" s="336"/>
      <c r="FM182" s="9"/>
      <c r="FN182" s="18"/>
      <c r="FO182" s="9"/>
      <c r="FQ182" s="336"/>
      <c r="FS182" s="9"/>
      <c r="FU182" s="18"/>
      <c r="FV182" s="336"/>
      <c r="FX182" s="9"/>
      <c r="FZ182" s="9"/>
      <c r="GA182" s="336"/>
      <c r="GB182" s="9"/>
      <c r="GD182" s="18"/>
      <c r="GE182" s="9"/>
      <c r="GF182" s="336"/>
      <c r="GG182" s="9"/>
      <c r="GH182" s="18"/>
      <c r="GI182" s="9"/>
      <c r="GJ182" s="18"/>
    </row>
    <row r="183" spans="1:192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T183" s="18"/>
      <c r="DU183" s="9"/>
      <c r="DV183" s="18"/>
      <c r="DW183" s="9"/>
      <c r="DX183" s="336"/>
      <c r="DY183" s="9"/>
      <c r="DZ183" s="18"/>
      <c r="EA183" s="9"/>
      <c r="EC183" s="336"/>
      <c r="EE183" s="9"/>
      <c r="EG183" s="18"/>
      <c r="EH183" s="336"/>
      <c r="EI183" s="18"/>
      <c r="EJ183" s="9"/>
      <c r="EL183" s="9"/>
      <c r="EM183" s="336"/>
      <c r="EN183" s="9"/>
      <c r="EP183" s="18"/>
      <c r="EQ183" s="9"/>
      <c r="ER183" s="336"/>
      <c r="ES183" s="9"/>
      <c r="EU183" s="9"/>
      <c r="EW183" s="336"/>
      <c r="EY183" s="18"/>
      <c r="EZ183" s="9"/>
      <c r="FB183" s="336"/>
      <c r="FD183" s="9"/>
      <c r="FF183" s="9"/>
      <c r="FG183" s="336"/>
      <c r="FH183" s="18"/>
      <c r="FI183" s="9"/>
      <c r="FJ183" s="18"/>
      <c r="FK183" s="9"/>
      <c r="FL183" s="336"/>
      <c r="FM183" s="9"/>
      <c r="FN183" s="18"/>
      <c r="FO183" s="9"/>
      <c r="FQ183" s="336"/>
      <c r="FS183" s="9"/>
      <c r="FU183" s="18"/>
      <c r="FV183" s="336"/>
      <c r="FX183" s="9"/>
      <c r="FZ183" s="9"/>
      <c r="GA183" s="336"/>
      <c r="GB183" s="9"/>
      <c r="GD183" s="18"/>
      <c r="GE183" s="9"/>
      <c r="GF183" s="336"/>
      <c r="GG183" s="9"/>
      <c r="GH183" s="18"/>
      <c r="GI183" s="9"/>
      <c r="GJ183" s="18"/>
    </row>
    <row r="184" spans="1:192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T184" s="18"/>
      <c r="DU184" s="9"/>
      <c r="DV184" s="18"/>
      <c r="DW184" s="9"/>
      <c r="DX184" s="336"/>
      <c r="DY184" s="9"/>
      <c r="DZ184" s="18"/>
      <c r="EA184" s="9"/>
      <c r="EC184" s="336"/>
      <c r="EE184" s="9"/>
      <c r="EG184" s="18"/>
      <c r="EH184" s="336"/>
      <c r="EI184" s="18"/>
      <c r="EJ184" s="9"/>
      <c r="EL184" s="9"/>
      <c r="EM184" s="336"/>
      <c r="EN184" s="9"/>
      <c r="EP184" s="18"/>
      <c r="EQ184" s="9"/>
      <c r="ER184" s="336"/>
      <c r="ES184" s="9"/>
      <c r="EU184" s="9"/>
      <c r="EW184" s="336"/>
      <c r="EY184" s="18"/>
      <c r="EZ184" s="9"/>
      <c r="FB184" s="336"/>
      <c r="FD184" s="9"/>
      <c r="FF184" s="9"/>
      <c r="FG184" s="336"/>
      <c r="FH184" s="18"/>
      <c r="FI184" s="9"/>
      <c r="FJ184" s="18"/>
      <c r="FK184" s="9"/>
      <c r="FL184" s="336"/>
      <c r="FM184" s="9"/>
      <c r="FN184" s="18"/>
      <c r="FO184" s="9"/>
      <c r="FQ184" s="336"/>
      <c r="FS184" s="9"/>
      <c r="FU184" s="18"/>
      <c r="FV184" s="336"/>
      <c r="FX184" s="9"/>
      <c r="FZ184" s="9"/>
      <c r="GA184" s="336"/>
      <c r="GB184" s="9"/>
      <c r="GD184" s="18"/>
      <c r="GE184" s="9"/>
      <c r="GF184" s="336"/>
      <c r="GG184" s="9"/>
      <c r="GH184" s="18"/>
      <c r="GI184" s="9"/>
      <c r="GJ184" s="18"/>
    </row>
    <row r="187" spans="1:192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2839</v>
      </c>
      <c r="BX187" s="278"/>
      <c r="BY187" s="18"/>
      <c r="BZ187" s="337"/>
      <c r="CA187" s="49"/>
      <c r="CF187" s="279" t="s">
        <v>4220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T187" s="49"/>
      <c r="DU187" s="18"/>
      <c r="DV187" s="337"/>
      <c r="DW187" s="18"/>
      <c r="DX187" s="18"/>
      <c r="EA187" s="18"/>
      <c r="EB187" s="18"/>
      <c r="EG187" s="278"/>
      <c r="EH187" s="18"/>
      <c r="EK187" s="18"/>
      <c r="EP187" s="278"/>
      <c r="EQ187" s="18"/>
      <c r="ER187" s="337"/>
      <c r="EZ187" s="18"/>
      <c r="FA187" s="337"/>
      <c r="FB187" s="18"/>
      <c r="FC187" s="49"/>
      <c r="FD187" s="339"/>
      <c r="FJ187" s="337"/>
      <c r="FK187" s="18"/>
      <c r="FL187" s="18"/>
      <c r="FO187" s="18"/>
      <c r="FP187" s="18"/>
      <c r="FU187" s="278"/>
      <c r="FV187" s="18"/>
      <c r="GB187" s="49"/>
      <c r="GC187" s="339"/>
      <c r="GD187" s="18"/>
      <c r="GE187" s="9"/>
      <c r="GF187" s="9"/>
    </row>
    <row r="188" spans="1:192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T188" s="49"/>
      <c r="DU188" s="18"/>
      <c r="DV188" s="337"/>
      <c r="DW188" s="18"/>
      <c r="DX188" s="18"/>
      <c r="EA188" s="18"/>
      <c r="EB188" s="18"/>
      <c r="EG188" s="340"/>
      <c r="EH188" s="18"/>
      <c r="EK188" s="18"/>
      <c r="EP188" s="340"/>
      <c r="EQ188" s="18"/>
      <c r="ER188" s="337"/>
      <c r="EZ188" s="18"/>
      <c r="FA188" s="337"/>
      <c r="FB188" s="18"/>
      <c r="FC188" s="49"/>
      <c r="FD188" s="339"/>
      <c r="FJ188" s="337"/>
      <c r="FK188" s="18"/>
      <c r="FL188" s="18"/>
      <c r="FO188" s="18"/>
      <c r="FP188" s="18"/>
      <c r="FU188" s="340"/>
      <c r="FV188" s="18"/>
      <c r="GB188" s="49"/>
      <c r="GC188" s="339"/>
      <c r="GD188" s="18"/>
      <c r="GE188" s="9"/>
      <c r="GF188" s="9"/>
      <c r="GH188" s="49"/>
      <c r="GI188" s="270"/>
      <c r="GJ188" s="61"/>
    </row>
    <row r="189" spans="1:192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2852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T189" s="49"/>
      <c r="DU189" s="18"/>
      <c r="DV189" s="337"/>
      <c r="DW189" s="18"/>
      <c r="DX189" s="18"/>
      <c r="EA189" s="18"/>
      <c r="EB189" s="18"/>
      <c r="EG189" s="18"/>
      <c r="EH189" s="18"/>
      <c r="EK189" s="18"/>
      <c r="EP189" s="18"/>
      <c r="EQ189" s="18"/>
      <c r="ER189" s="337"/>
      <c r="EZ189" s="18"/>
      <c r="FA189" s="337"/>
      <c r="FB189" s="18"/>
      <c r="FC189" s="49"/>
      <c r="FD189" s="339"/>
      <c r="FJ189" s="337"/>
      <c r="FK189" s="18"/>
      <c r="FL189" s="18"/>
      <c r="FO189" s="18"/>
      <c r="FP189" s="18"/>
      <c r="FU189" s="18"/>
      <c r="FV189" s="18"/>
      <c r="GB189" s="49"/>
      <c r="GC189" s="339"/>
      <c r="GD189" s="65"/>
      <c r="GE189" s="9"/>
      <c r="GF189" s="9"/>
      <c r="GH189" s="49"/>
      <c r="GI189" s="270"/>
      <c r="GJ189" s="61"/>
    </row>
    <row r="190" spans="1:192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2840</v>
      </c>
      <c r="BZ190" s="85"/>
      <c r="CC190" s="49"/>
      <c r="CD190" s="49"/>
      <c r="CF190" s="49"/>
      <c r="CG190" s="18"/>
      <c r="CH190" s="337"/>
      <c r="CI190" s="18"/>
      <c r="CJ190" s="18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T190" s="49"/>
      <c r="DU190" s="18"/>
      <c r="DV190" s="337"/>
      <c r="DW190" s="18"/>
      <c r="DX190" s="18"/>
      <c r="EA190" s="18"/>
      <c r="EB190" s="18"/>
      <c r="EG190" s="278"/>
      <c r="EH190" s="18"/>
      <c r="EK190" s="18"/>
      <c r="EP190" s="278"/>
      <c r="EQ190" s="18"/>
      <c r="ER190" s="337"/>
      <c r="EZ190" s="18"/>
      <c r="FA190" s="337"/>
      <c r="FB190" s="18"/>
      <c r="FC190" s="49"/>
      <c r="FD190" s="339"/>
      <c r="FJ190" s="337"/>
      <c r="FK190" s="18"/>
      <c r="FL190" s="18"/>
      <c r="FO190" s="18"/>
      <c r="FP190" s="18"/>
      <c r="FU190" s="278"/>
      <c r="FV190" s="18"/>
      <c r="GB190" s="49"/>
      <c r="GC190" s="339"/>
      <c r="GD190" s="65"/>
      <c r="GE190" s="9"/>
      <c r="GF190" s="9"/>
      <c r="GH190" s="49"/>
      <c r="GI190" s="270"/>
      <c r="GJ190" s="61"/>
    </row>
    <row r="191" spans="1:192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2910</v>
      </c>
      <c r="CB191" s="58" t="s">
        <v>1107</v>
      </c>
      <c r="CC191" s="49"/>
      <c r="CD191" s="49"/>
      <c r="CF191" s="49"/>
      <c r="CG191" s="18"/>
      <c r="CH191" s="337"/>
      <c r="CI191" s="18"/>
      <c r="CJ191" s="18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T191" s="49"/>
      <c r="DU191" s="18"/>
      <c r="DV191" s="337"/>
      <c r="DW191" s="18"/>
      <c r="DX191" s="18"/>
      <c r="EA191" s="18"/>
      <c r="EB191" s="18"/>
      <c r="EG191" s="340"/>
      <c r="EH191" s="18"/>
      <c r="EK191" s="18"/>
      <c r="EP191" s="340"/>
      <c r="EQ191" s="18"/>
      <c r="ER191" s="337"/>
      <c r="EZ191" s="18"/>
      <c r="FA191" s="337"/>
      <c r="FB191" s="18"/>
      <c r="FC191" s="49"/>
      <c r="FD191" s="339"/>
      <c r="FJ191" s="337"/>
      <c r="FK191" s="18"/>
      <c r="FL191" s="18"/>
      <c r="FO191" s="18"/>
      <c r="FP191" s="18"/>
      <c r="FU191" s="340"/>
      <c r="FV191" s="18"/>
      <c r="GB191" s="49"/>
      <c r="GC191" s="339"/>
      <c r="GD191" s="65"/>
      <c r="GE191" s="9"/>
      <c r="GF191" s="9"/>
      <c r="GH191" s="49"/>
      <c r="GI191" s="270"/>
      <c r="GJ191" s="61"/>
    </row>
    <row r="192" spans="1:192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2840</v>
      </c>
      <c r="BZ192" s="85"/>
      <c r="CC192" s="49"/>
      <c r="CD192" s="49"/>
      <c r="CF192" s="49"/>
      <c r="CG192" s="18"/>
      <c r="CH192" s="337"/>
      <c r="CI192" s="18"/>
      <c r="CJ192" s="18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T192" s="49"/>
      <c r="DU192" s="18"/>
      <c r="DV192" s="337"/>
      <c r="DW192" s="18"/>
      <c r="DX192" s="18"/>
      <c r="EA192" s="18"/>
      <c r="EB192" s="18"/>
      <c r="EG192" s="340"/>
      <c r="EH192" s="18"/>
      <c r="EK192" s="18"/>
      <c r="EP192" s="340"/>
      <c r="EQ192" s="18"/>
      <c r="ER192" s="337"/>
      <c r="EZ192" s="18"/>
      <c r="FA192" s="337"/>
      <c r="FB192" s="18"/>
      <c r="FC192" s="49"/>
      <c r="FD192" s="339"/>
      <c r="FJ192" s="337"/>
      <c r="FK192" s="18"/>
      <c r="FL192" s="18"/>
      <c r="FO192" s="18"/>
      <c r="FP192" s="18"/>
      <c r="FU192" s="340"/>
      <c r="FV192" s="18"/>
      <c r="GB192" s="49"/>
      <c r="GC192" s="339"/>
      <c r="GD192" s="65"/>
      <c r="GE192" s="9"/>
      <c r="GF192" s="9"/>
      <c r="GH192" s="49"/>
      <c r="GI192" s="270"/>
      <c r="GJ192" s="61"/>
    </row>
    <row r="193" spans="1:82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2911</v>
      </c>
      <c r="CB193" s="58" t="s">
        <v>1108</v>
      </c>
      <c r="CD193" s="49"/>
    </row>
    <row r="194" spans="1:82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2840</v>
      </c>
      <c r="BZ194" s="85"/>
      <c r="CD194" s="49"/>
    </row>
    <row r="195" spans="1:82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2912</v>
      </c>
      <c r="CB195" s="58" t="s">
        <v>1109</v>
      </c>
      <c r="CD195" s="49"/>
    </row>
    <row r="196" spans="1:82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2840</v>
      </c>
      <c r="BZ196" s="85"/>
      <c r="CD196" s="49"/>
    </row>
    <row r="197" spans="1:82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2913</v>
      </c>
      <c r="CB197" s="58" t="s">
        <v>1110</v>
      </c>
      <c r="CD197" s="49"/>
    </row>
    <row r="198" spans="1:82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2840</v>
      </c>
      <c r="BZ198" s="85"/>
      <c r="CD198" s="49"/>
    </row>
    <row r="199" spans="1:82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2914</v>
      </c>
      <c r="CB199" s="58" t="s">
        <v>1111</v>
      </c>
      <c r="CD199" s="49"/>
    </row>
    <row r="200" spans="1:82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2840</v>
      </c>
      <c r="BZ200" s="85"/>
      <c r="CD200" s="49"/>
    </row>
    <row r="201" spans="1:82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2915</v>
      </c>
      <c r="CB201" s="58" t="s">
        <v>1112</v>
      </c>
      <c r="CD201" s="49"/>
    </row>
    <row r="202" spans="1:82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2840</v>
      </c>
      <c r="BZ202" s="85"/>
      <c r="CD202" s="49"/>
    </row>
    <row r="203" spans="1:82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2916</v>
      </c>
      <c r="CB203" t="s">
        <v>1113</v>
      </c>
      <c r="CD203" s="49"/>
    </row>
    <row r="204" spans="1:82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2840</v>
      </c>
      <c r="BZ204" s="85"/>
      <c r="CD204" s="49"/>
    </row>
    <row r="205" spans="1:82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2917</v>
      </c>
      <c r="CB205" s="58" t="s">
        <v>1114</v>
      </c>
      <c r="CD205" s="49"/>
    </row>
    <row r="206" spans="1:82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2840</v>
      </c>
      <c r="BZ206" s="85"/>
      <c r="CD206" s="49"/>
    </row>
    <row r="207" spans="1:82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2918</v>
      </c>
      <c r="CB207" s="58" t="s">
        <v>1115</v>
      </c>
      <c r="CD207" s="49"/>
    </row>
    <row r="208" spans="1:82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2840</v>
      </c>
      <c r="BZ208" s="85"/>
      <c r="CD208" s="49"/>
    </row>
    <row r="209" spans="4:82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2919</v>
      </c>
      <c r="CB209" t="s">
        <v>1116</v>
      </c>
      <c r="CD209" s="49"/>
    </row>
    <row r="210" spans="4:82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2840</v>
      </c>
      <c r="BZ210" s="85"/>
      <c r="CB210" s="57"/>
      <c r="CD210" s="49"/>
    </row>
    <row r="211" spans="4:82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2920</v>
      </c>
      <c r="CB211" s="58" t="s">
        <v>1117</v>
      </c>
      <c r="CD211" s="49"/>
    </row>
    <row r="212" spans="4:82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2840</v>
      </c>
      <c r="BZ212" s="85"/>
      <c r="CB212" s="57"/>
      <c r="CD212" s="49"/>
    </row>
    <row r="213" spans="4:82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2921</v>
      </c>
      <c r="CB213" s="3" t="s">
        <v>1118</v>
      </c>
      <c r="CD213" s="49"/>
    </row>
    <row r="214" spans="4:82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2840</v>
      </c>
      <c r="BZ214" s="85"/>
      <c r="CB214" s="57"/>
      <c r="CD214" s="49"/>
    </row>
    <row r="215" spans="4:82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2922</v>
      </c>
      <c r="CB215" s="3" t="s">
        <v>1119</v>
      </c>
      <c r="CD215" s="49"/>
    </row>
    <row r="216" spans="4:82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2840</v>
      </c>
      <c r="BZ216" s="85"/>
      <c r="CB216" s="57"/>
      <c r="CD216" s="49"/>
    </row>
    <row r="217" spans="4:82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2923</v>
      </c>
      <c r="CB217" s="58" t="s">
        <v>1120</v>
      </c>
      <c r="CD217" s="49"/>
    </row>
    <row r="218" spans="4:82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2840</v>
      </c>
      <c r="BZ218" s="85"/>
      <c r="CA218" s="1"/>
      <c r="CB218" s="57"/>
      <c r="CD218" s="49"/>
    </row>
    <row r="219" spans="4:82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2924</v>
      </c>
      <c r="CB219" s="3" t="s">
        <v>1121</v>
      </c>
      <c r="CD219" s="49"/>
    </row>
    <row r="220" spans="4:82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2840</v>
      </c>
      <c r="BZ220" s="85"/>
      <c r="CA220" s="1"/>
      <c r="CB220" s="57"/>
      <c r="CD220" s="49"/>
    </row>
    <row r="221" spans="4:82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2925</v>
      </c>
      <c r="CB221" s="3" t="s">
        <v>1122</v>
      </c>
      <c r="CD221" s="49"/>
    </row>
    <row r="222" spans="4:82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2840</v>
      </c>
      <c r="BZ222" s="85"/>
      <c r="CB222" s="57"/>
      <c r="CD222" s="49"/>
    </row>
    <row r="223" spans="4:82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2924</v>
      </c>
      <c r="CB223" s="3" t="s">
        <v>1123</v>
      </c>
      <c r="CD223" s="49"/>
    </row>
    <row r="224" spans="4:82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2840</v>
      </c>
      <c r="BZ224" s="85"/>
      <c r="CA224" s="1"/>
      <c r="CB224" s="57"/>
      <c r="CD224" s="49"/>
    </row>
    <row r="225" spans="12:82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2926</v>
      </c>
      <c r="CB225" s="3" t="s">
        <v>1124</v>
      </c>
      <c r="CD225" s="49"/>
    </row>
    <row r="226" spans="12:82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2840</v>
      </c>
      <c r="BZ226" s="85"/>
      <c r="CA226" s="1"/>
      <c r="CB226" s="57"/>
      <c r="CD226" s="49"/>
    </row>
    <row r="227" spans="12:82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2927</v>
      </c>
      <c r="CB227" s="3" t="s">
        <v>1125</v>
      </c>
      <c r="CD227" s="49"/>
    </row>
    <row r="228" spans="12:82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2840</v>
      </c>
      <c r="BZ228" s="85"/>
      <c r="CB228" s="57"/>
      <c r="CD228" s="49"/>
    </row>
    <row r="229" spans="12:82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2928</v>
      </c>
      <c r="CB229" s="3" t="s">
        <v>1126</v>
      </c>
      <c r="CD229" s="49"/>
    </row>
    <row r="230" spans="12:82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2840</v>
      </c>
      <c r="BZ230" s="85"/>
      <c r="CA230" s="1"/>
      <c r="CD230" s="49"/>
    </row>
    <row r="231" spans="12:82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2929</v>
      </c>
      <c r="CB231" s="3" t="s">
        <v>1127</v>
      </c>
      <c r="CD231" s="49"/>
    </row>
    <row r="232" spans="12:82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2840</v>
      </c>
      <c r="BZ232" s="85"/>
      <c r="CA232" s="1"/>
      <c r="CD232" s="49"/>
    </row>
    <row r="233" spans="12:82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2930</v>
      </c>
      <c r="CB233" s="3" t="s">
        <v>1128</v>
      </c>
      <c r="CD233" s="49"/>
    </row>
    <row r="234" spans="12:82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2840</v>
      </c>
      <c r="BZ234" s="85"/>
      <c r="CD234" s="49"/>
    </row>
    <row r="235" spans="12:82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2931</v>
      </c>
      <c r="CB235" s="3" t="s">
        <v>1129</v>
      </c>
      <c r="CD235" s="49"/>
    </row>
    <row r="236" spans="12:82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2840</v>
      </c>
      <c r="BZ236" s="85"/>
      <c r="CA236" s="1"/>
      <c r="CD236" s="49"/>
    </row>
    <row r="237" spans="12:82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2932</v>
      </c>
      <c r="CB237" s="3" t="s">
        <v>1130</v>
      </c>
      <c r="CD237" s="49"/>
    </row>
    <row r="238" spans="12:82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2840</v>
      </c>
      <c r="BZ238" s="85"/>
      <c r="CA238" s="1"/>
      <c r="CD238" s="49"/>
    </row>
    <row r="239" spans="12:82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2933</v>
      </c>
      <c r="CB239" s="3" t="s">
        <v>1131</v>
      </c>
      <c r="CD239" s="49"/>
    </row>
    <row r="240" spans="12:82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2840</v>
      </c>
      <c r="BZ240" s="85"/>
      <c r="CA240" s="1"/>
      <c r="CD240" s="49"/>
    </row>
    <row r="241" spans="21:82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2934</v>
      </c>
      <c r="CB241" s="3" t="s">
        <v>1132</v>
      </c>
      <c r="CD241" s="49"/>
    </row>
    <row r="242" spans="21:82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2840</v>
      </c>
      <c r="BZ242" s="85"/>
      <c r="CD242" s="49"/>
    </row>
    <row r="243" spans="21:82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2935</v>
      </c>
      <c r="CB243" s="3" t="s">
        <v>1133</v>
      </c>
      <c r="CD243" s="49"/>
    </row>
    <row r="244" spans="21:82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2840</v>
      </c>
      <c r="BZ244" s="85"/>
      <c r="CA244" s="1"/>
      <c r="CD244" s="49"/>
    </row>
    <row r="245" spans="21:82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2936</v>
      </c>
      <c r="CB245" s="3" t="s">
        <v>1134</v>
      </c>
      <c r="CD245" s="49"/>
    </row>
    <row r="246" spans="21:82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2840</v>
      </c>
      <c r="BZ246" s="85"/>
      <c r="CB246" s="57"/>
      <c r="CD246" s="49"/>
    </row>
    <row r="247" spans="21:82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2937</v>
      </c>
      <c r="CB247" s="3" t="s">
        <v>1135</v>
      </c>
      <c r="CD247" s="49"/>
    </row>
    <row r="248" spans="21:82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2840</v>
      </c>
      <c r="BZ248" s="85"/>
      <c r="CA248" s="1"/>
      <c r="CB248" s="57"/>
      <c r="CD248" s="49"/>
    </row>
    <row r="249" spans="21:82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2938</v>
      </c>
      <c r="CB249" t="s">
        <v>1141</v>
      </c>
      <c r="CD249" s="49"/>
    </row>
    <row r="250" spans="21:82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2840</v>
      </c>
      <c r="BZ250" s="85"/>
      <c r="CA250" s="1"/>
      <c r="CB250" s="57"/>
      <c r="CD250" s="49"/>
    </row>
    <row r="251" spans="21:82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2939</v>
      </c>
      <c r="CB251" t="s">
        <v>1142</v>
      </c>
      <c r="CD251" s="49"/>
    </row>
    <row r="252" spans="21:82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2841</v>
      </c>
      <c r="BZ252" s="85"/>
      <c r="CA252" s="1"/>
      <c r="CB252" s="57"/>
      <c r="CD252" s="49"/>
    </row>
    <row r="253" spans="21:82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2940</v>
      </c>
      <c r="CB253" t="s">
        <v>1143</v>
      </c>
      <c r="CD253" s="49"/>
    </row>
    <row r="254" spans="21:82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2841</v>
      </c>
      <c r="BZ254" s="85"/>
      <c r="CA254" s="1"/>
      <c r="CB254" s="57"/>
      <c r="CD254" s="49"/>
    </row>
    <row r="255" spans="21:82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2941</v>
      </c>
      <c r="CB255" t="s">
        <v>1144</v>
      </c>
      <c r="CD255" s="49"/>
    </row>
    <row r="256" spans="21:82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2840</v>
      </c>
      <c r="BZ256" s="85"/>
      <c r="CD256" s="49"/>
    </row>
    <row r="257" spans="23:82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2942</v>
      </c>
      <c r="CB257" s="3" t="s">
        <v>1152</v>
      </c>
      <c r="CD257" s="49"/>
    </row>
    <row r="258" spans="23:82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2840</v>
      </c>
      <c r="BZ258" s="85"/>
      <c r="CA258" s="1"/>
      <c r="CD258" s="49"/>
    </row>
    <row r="259" spans="23:82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2943</v>
      </c>
      <c r="CB259" s="3" t="s">
        <v>1153</v>
      </c>
      <c r="CD259" s="49"/>
    </row>
    <row r="260" spans="23:82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2840</v>
      </c>
      <c r="BZ260" s="85"/>
      <c r="CA260" s="1"/>
      <c r="CD260" s="49"/>
    </row>
    <row r="261" spans="23:82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2944</v>
      </c>
      <c r="CB261" s="58" t="s">
        <v>1154</v>
      </c>
      <c r="CD261" s="49"/>
    </row>
    <row r="262" spans="23:82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2841</v>
      </c>
      <c r="BZ262" s="85"/>
      <c r="CA262" s="1"/>
      <c r="CD262" s="49"/>
    </row>
    <row r="263" spans="23:82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2945</v>
      </c>
      <c r="CB263" s="3" t="s">
        <v>1155</v>
      </c>
      <c r="CD263" s="49"/>
    </row>
    <row r="264" spans="23:82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2840</v>
      </c>
      <c r="BZ264" s="85"/>
      <c r="CA264" s="1"/>
      <c r="CD264" s="49"/>
    </row>
    <row r="265" spans="23:82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2946</v>
      </c>
      <c r="CB265" s="3" t="s">
        <v>1156</v>
      </c>
      <c r="CD265" s="49"/>
    </row>
    <row r="266" spans="23:82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2840</v>
      </c>
      <c r="BZ266" s="85"/>
      <c r="CA266" s="1"/>
      <c r="CD266" s="49"/>
    </row>
    <row r="267" spans="23:82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2947</v>
      </c>
      <c r="CB267" s="3" t="s">
        <v>1157</v>
      </c>
      <c r="CD267" s="49"/>
    </row>
    <row r="268" spans="23:82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2840</v>
      </c>
      <c r="BZ268" s="85"/>
      <c r="CA268" s="1"/>
      <c r="CB268" s="57"/>
      <c r="CD268" s="49"/>
    </row>
    <row r="269" spans="23:82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2948</v>
      </c>
      <c r="CB269" s="3" t="s">
        <v>1158</v>
      </c>
      <c r="CD269" s="49"/>
    </row>
    <row r="270" spans="23:82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2840</v>
      </c>
      <c r="BZ270" s="85"/>
      <c r="CA270" s="1"/>
      <c r="CB270" s="57"/>
      <c r="CD270" s="49"/>
    </row>
    <row r="271" spans="23:82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2949</v>
      </c>
      <c r="CB271" s="3" t="s">
        <v>1159</v>
      </c>
      <c r="CD271" s="49"/>
    </row>
    <row r="272" spans="23:82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2840</v>
      </c>
      <c r="BZ272" s="85"/>
      <c r="CA272" s="1"/>
      <c r="CB272" s="57"/>
      <c r="CD272" s="49"/>
    </row>
    <row r="273" spans="23:82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2950</v>
      </c>
      <c r="CB273" s="3" t="s">
        <v>1160</v>
      </c>
      <c r="CD273" s="49"/>
    </row>
    <row r="274" spans="23:82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2841</v>
      </c>
      <c r="BZ274" s="85"/>
      <c r="CA274" s="1"/>
      <c r="CB274" s="57"/>
      <c r="CD274" s="49"/>
    </row>
    <row r="275" spans="23:82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2951</v>
      </c>
      <c r="CB275" s="3" t="s">
        <v>1161</v>
      </c>
      <c r="CD275" s="49"/>
    </row>
    <row r="276" spans="23:82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2840</v>
      </c>
      <c r="BZ276" s="85"/>
      <c r="CA276" s="1"/>
      <c r="CB276" s="57"/>
      <c r="CD276" s="49"/>
    </row>
    <row r="277" spans="23:82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2952</v>
      </c>
      <c r="CB277" s="3" t="s">
        <v>1162</v>
      </c>
      <c r="CD277" s="49"/>
    </row>
    <row r="278" spans="23:82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2840</v>
      </c>
      <c r="BZ278" s="85"/>
      <c r="CA278" s="1"/>
      <c r="CD278" s="49"/>
    </row>
    <row r="279" spans="23:82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2953</v>
      </c>
      <c r="CB279" s="3" t="s">
        <v>1163</v>
      </c>
      <c r="CD279" s="49"/>
    </row>
    <row r="280" spans="23:82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2840</v>
      </c>
      <c r="BZ280" s="85"/>
      <c r="CD280" s="49"/>
    </row>
    <row r="281" spans="23:82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2954</v>
      </c>
      <c r="CB281" s="3" t="s">
        <v>1164</v>
      </c>
      <c r="CD281" s="49"/>
    </row>
    <row r="282" spans="23:82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2840</v>
      </c>
      <c r="BZ282" s="85"/>
      <c r="CA282" s="1"/>
      <c r="CD282" s="49"/>
    </row>
    <row r="283" spans="23:82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2955</v>
      </c>
      <c r="CB283" s="3" t="s">
        <v>1165</v>
      </c>
      <c r="CD283" s="49"/>
    </row>
    <row r="284" spans="23:82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2840</v>
      </c>
      <c r="BZ284" s="85"/>
      <c r="CA284" s="1"/>
      <c r="CD284" s="49"/>
    </row>
    <row r="285" spans="23:82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2956</v>
      </c>
      <c r="CB285" s="3" t="s">
        <v>1166</v>
      </c>
      <c r="CD285" s="49"/>
    </row>
    <row r="286" spans="23:82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2840</v>
      </c>
      <c r="BZ286" s="85"/>
      <c r="CA286" s="1"/>
      <c r="CD286" s="49"/>
    </row>
    <row r="287" spans="23:82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</row>
    <row r="288" spans="23:82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2840</v>
      </c>
      <c r="BZ288" s="85"/>
      <c r="CA288" s="1"/>
      <c r="CB288" s="57"/>
      <c r="CD288" s="49"/>
    </row>
    <row r="289" spans="23:82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2957</v>
      </c>
      <c r="CB289" s="3" t="s">
        <v>1168</v>
      </c>
      <c r="CD289" s="49"/>
    </row>
    <row r="290" spans="23:82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2840</v>
      </c>
      <c r="BZ290" s="85"/>
      <c r="CB290" s="57"/>
      <c r="CD290" s="49"/>
    </row>
    <row r="291" spans="23:82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2958</v>
      </c>
      <c r="CB291" s="3" t="s">
        <v>1169</v>
      </c>
      <c r="CD291" s="49"/>
    </row>
    <row r="292" spans="23:82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2840</v>
      </c>
      <c r="BZ292" s="85"/>
      <c r="CA292" s="1"/>
      <c r="CB292" s="57"/>
      <c r="CD292" s="49"/>
    </row>
    <row r="293" spans="23:82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2959</v>
      </c>
      <c r="CB293" t="s">
        <v>1170</v>
      </c>
      <c r="CD293" s="49"/>
    </row>
    <row r="294" spans="23:82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2840</v>
      </c>
      <c r="BZ294" s="85"/>
      <c r="CA294" s="1"/>
      <c r="CB294" s="57"/>
      <c r="CD294" s="49"/>
    </row>
    <row r="295" spans="23:82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2960</v>
      </c>
      <c r="CB295" t="s">
        <v>1171</v>
      </c>
      <c r="CD295" s="49"/>
    </row>
    <row r="296" spans="23:82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2840</v>
      </c>
      <c r="BZ296" s="85"/>
      <c r="CA296" s="1"/>
      <c r="CB296" s="57"/>
      <c r="CD296" s="49"/>
    </row>
    <row r="297" spans="23:82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2961</v>
      </c>
      <c r="CB297" t="s">
        <v>1172</v>
      </c>
      <c r="CD297" s="49"/>
    </row>
    <row r="298" spans="23:82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2841</v>
      </c>
      <c r="BZ298" s="85"/>
      <c r="CA298" s="1"/>
      <c r="CD298" s="49"/>
    </row>
    <row r="299" spans="23:82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2962</v>
      </c>
      <c r="CB299" t="s">
        <v>1173</v>
      </c>
      <c r="CD299" s="49"/>
    </row>
    <row r="300" spans="23:82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2840</v>
      </c>
      <c r="BZ300" s="85"/>
      <c r="CA300" s="1"/>
      <c r="CD300" s="49"/>
    </row>
    <row r="301" spans="23:82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2963</v>
      </c>
      <c r="CB301" t="s">
        <v>1174</v>
      </c>
      <c r="CD301" s="49"/>
    </row>
    <row r="302" spans="23:82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2840</v>
      </c>
      <c r="BZ302" s="85"/>
      <c r="CA302" s="1"/>
      <c r="CD302" s="49"/>
    </row>
    <row r="303" spans="23:82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2964</v>
      </c>
      <c r="CB303" t="s">
        <v>1175</v>
      </c>
      <c r="CD303" s="49"/>
    </row>
    <row r="304" spans="23:82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2840</v>
      </c>
      <c r="BZ304" s="85"/>
      <c r="CA304" s="1"/>
      <c r="CD304" s="49"/>
    </row>
    <row r="305" spans="23:82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2965</v>
      </c>
      <c r="CB305" t="s">
        <v>1176</v>
      </c>
      <c r="CD305" s="49"/>
    </row>
    <row r="306" spans="23:82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2840</v>
      </c>
      <c r="BZ306" s="85"/>
      <c r="CA306" s="1"/>
      <c r="CD306" s="49"/>
    </row>
    <row r="307" spans="23:82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2966</v>
      </c>
      <c r="CB307" t="s">
        <v>1177</v>
      </c>
      <c r="CD307" s="49"/>
    </row>
    <row r="308" spans="23:82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2840</v>
      </c>
      <c r="BZ308" s="85"/>
      <c r="CA308" s="1"/>
      <c r="CD308" s="49"/>
    </row>
    <row r="309" spans="23:82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2967</v>
      </c>
      <c r="CB309" t="s">
        <v>1498</v>
      </c>
      <c r="CD309" s="49"/>
    </row>
    <row r="310" spans="23:82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2842</v>
      </c>
      <c r="BZ310" s="85"/>
      <c r="CA310" s="1"/>
      <c r="CD310" s="49"/>
    </row>
    <row r="311" spans="23:82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2968</v>
      </c>
      <c r="CB311" t="s">
        <v>1499</v>
      </c>
      <c r="CD311" s="49"/>
    </row>
    <row r="312" spans="23:82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2842</v>
      </c>
      <c r="BZ312" s="85"/>
      <c r="CA312" s="1"/>
      <c r="CD312" s="49"/>
    </row>
    <row r="313" spans="23:82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2969</v>
      </c>
      <c r="CB313" t="s">
        <v>1500</v>
      </c>
      <c r="CD313" s="49"/>
    </row>
    <row r="314" spans="23:82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2842</v>
      </c>
      <c r="BZ314" s="86"/>
      <c r="CA314" s="1"/>
      <c r="CD314" s="49"/>
    </row>
    <row r="315" spans="23:82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2970</v>
      </c>
      <c r="CB315" t="s">
        <v>1501</v>
      </c>
      <c r="CD315" s="49"/>
    </row>
    <row r="316" spans="23:82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2842</v>
      </c>
      <c r="BZ316" s="86"/>
      <c r="CA316" s="1"/>
      <c r="CD316" s="49"/>
    </row>
    <row r="317" spans="23:82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2971</v>
      </c>
      <c r="CB317" t="s">
        <v>1502</v>
      </c>
      <c r="CD317" s="49"/>
    </row>
    <row r="318" spans="23:82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2841</v>
      </c>
      <c r="BZ318" s="86"/>
      <c r="CA318" s="1"/>
      <c r="CD318" s="49"/>
    </row>
    <row r="319" spans="23:82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2972</v>
      </c>
      <c r="CB319" t="s">
        <v>1503</v>
      </c>
      <c r="CD319" s="49"/>
    </row>
    <row r="320" spans="23:82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2842</v>
      </c>
      <c r="BZ320" s="86"/>
      <c r="CA320" s="1"/>
      <c r="CD320" s="49"/>
    </row>
    <row r="321" spans="23:82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3057</v>
      </c>
      <c r="CB321" t="s">
        <v>1504</v>
      </c>
      <c r="CD321" s="49"/>
    </row>
    <row r="322" spans="23:82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</row>
    <row r="323" spans="23:82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2973</v>
      </c>
      <c r="CB323" t="s">
        <v>1505</v>
      </c>
      <c r="CD323" s="49"/>
    </row>
    <row r="324" spans="23:82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2842</v>
      </c>
      <c r="BZ324" s="86"/>
      <c r="CA324" s="1"/>
      <c r="CD324" s="49"/>
    </row>
    <row r="325" spans="23:82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2974</v>
      </c>
      <c r="CB325" t="s">
        <v>1506</v>
      </c>
      <c r="CD325" s="49"/>
    </row>
    <row r="326" spans="23:82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2841</v>
      </c>
      <c r="BZ326" s="86"/>
      <c r="CA326" s="1"/>
      <c r="CD326" s="49"/>
    </row>
    <row r="327" spans="23:82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2975</v>
      </c>
      <c r="CB327" t="s">
        <v>1507</v>
      </c>
      <c r="CD327" s="49"/>
    </row>
    <row r="328" spans="23:82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2842</v>
      </c>
      <c r="BZ328" s="86"/>
      <c r="CA328" s="1"/>
      <c r="CD328" s="49"/>
    </row>
    <row r="329" spans="23:82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2976</v>
      </c>
      <c r="CB329" t="s">
        <v>1508</v>
      </c>
      <c r="CD329" s="49"/>
    </row>
    <row r="330" spans="23:82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2842</v>
      </c>
      <c r="BZ330" s="86"/>
      <c r="CA330" s="1"/>
      <c r="CD330" s="49"/>
    </row>
    <row r="331" spans="23:82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2977</v>
      </c>
      <c r="CB331" t="s">
        <v>1509</v>
      </c>
      <c r="CD331" s="49"/>
    </row>
    <row r="332" spans="23:82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2842</v>
      </c>
      <c r="BZ332" s="86"/>
      <c r="CD332" s="49"/>
    </row>
    <row r="333" spans="23:82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3058</v>
      </c>
      <c r="CB333" t="s">
        <v>1510</v>
      </c>
      <c r="CD333" s="49"/>
    </row>
    <row r="334" spans="23:82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</row>
    <row r="335" spans="23:82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2978</v>
      </c>
      <c r="CB335" t="s">
        <v>1511</v>
      </c>
      <c r="CD335" s="49"/>
    </row>
    <row r="336" spans="23:82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2842</v>
      </c>
      <c r="BZ336" s="86"/>
      <c r="CA336" s="1"/>
      <c r="CD336" s="49"/>
    </row>
    <row r="337" spans="23:194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3059</v>
      </c>
      <c r="CB337" t="s">
        <v>1512</v>
      </c>
      <c r="CC337" s="49"/>
      <c r="CD337" s="49"/>
      <c r="CF337" s="49"/>
      <c r="CG337" s="18"/>
      <c r="CP337" s="49"/>
      <c r="CU337" s="49"/>
      <c r="CZ337" s="49"/>
      <c r="DA337" s="18"/>
      <c r="DE337" s="49"/>
      <c r="DJ337" s="49"/>
      <c r="DK337" s="296"/>
      <c r="DO337" s="49"/>
      <c r="DT337" s="49"/>
      <c r="DU337" s="18"/>
      <c r="FC337" s="49"/>
      <c r="FD337" s="339"/>
      <c r="GB337" s="49"/>
      <c r="GC337" s="339"/>
      <c r="GH337" s="49"/>
    </row>
    <row r="338" spans="23:194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2842</v>
      </c>
      <c r="BZ338" s="86"/>
      <c r="CA338" s="1"/>
      <c r="CC338" s="49"/>
      <c r="CD338" s="49"/>
      <c r="CF338" s="49"/>
      <c r="CG338" s="18"/>
      <c r="CP338" s="49"/>
      <c r="CU338" s="49"/>
      <c r="CZ338" s="49"/>
      <c r="DA338" s="18"/>
      <c r="DE338" s="49"/>
      <c r="DJ338" s="49"/>
      <c r="DK338" s="296"/>
      <c r="DO338" s="49"/>
      <c r="DT338" s="49"/>
      <c r="DU338" s="18"/>
      <c r="FC338" s="49"/>
      <c r="FD338" s="339"/>
      <c r="GB338" s="49"/>
      <c r="GC338" s="339"/>
      <c r="GH338" s="49"/>
    </row>
    <row r="339" spans="23:194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3060</v>
      </c>
      <c r="CB339" t="s">
        <v>1513</v>
      </c>
      <c r="CC339" s="49"/>
      <c r="CD339" s="49"/>
      <c r="CF339" s="49"/>
      <c r="CG339" s="18"/>
      <c r="CP339" s="49"/>
      <c r="CU339" s="49"/>
      <c r="CZ339" s="49"/>
      <c r="DA339" s="18"/>
      <c r="DE339" s="49"/>
      <c r="DJ339" s="49"/>
      <c r="DK339" s="296"/>
      <c r="DO339" s="49"/>
      <c r="DT339" s="49"/>
      <c r="DU339" s="18"/>
      <c r="FC339" s="49"/>
      <c r="FD339" s="339"/>
      <c r="GB339" s="49"/>
      <c r="GC339" s="339"/>
      <c r="GH339" s="49"/>
    </row>
    <row r="340" spans="23:194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18"/>
      <c r="CP340" s="49"/>
      <c r="CU340" s="49"/>
      <c r="CZ340" s="49"/>
      <c r="DA340" s="18"/>
      <c r="DE340" s="49"/>
      <c r="DJ340" s="49"/>
      <c r="DK340" s="296"/>
      <c r="DO340" s="49"/>
      <c r="DT340" s="49"/>
      <c r="DU340" s="18"/>
      <c r="FC340" s="49"/>
      <c r="FD340" s="339"/>
      <c r="GB340" s="49"/>
      <c r="GC340" s="339"/>
      <c r="GH340" s="49"/>
    </row>
    <row r="341" spans="23:194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3061</v>
      </c>
      <c r="CB341" t="s">
        <v>1514</v>
      </c>
      <c r="CC341" s="49"/>
      <c r="CD341" s="49"/>
      <c r="CF341" s="49"/>
      <c r="CG341" s="18"/>
      <c r="CP341" s="49"/>
      <c r="CU341" s="49"/>
      <c r="CZ341" s="49"/>
      <c r="DA341" s="18"/>
      <c r="DE341" s="49"/>
      <c r="DJ341" s="49"/>
      <c r="DK341" s="296"/>
      <c r="DO341" s="49"/>
      <c r="DT341" s="49"/>
      <c r="DU341" s="18"/>
      <c r="FC341" s="49"/>
      <c r="FD341" s="339"/>
      <c r="GB341" s="49"/>
      <c r="GC341" s="339"/>
      <c r="GH341" s="49"/>
    </row>
    <row r="342" spans="23:194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8"/>
      <c r="BW342" s="48" t="s">
        <v>2467</v>
      </c>
      <c r="BZ342" s="86"/>
      <c r="CA342" s="1"/>
      <c r="CC342" s="49"/>
      <c r="CD342" s="49"/>
      <c r="CF342" s="49"/>
      <c r="CG342" s="18"/>
      <c r="DT342" s="49"/>
      <c r="DU342" s="18"/>
      <c r="GG342" s="49"/>
      <c r="GH342" s="49"/>
    </row>
    <row r="343" spans="23:194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8"/>
      <c r="BW343" s="61" t="s">
        <v>2216</v>
      </c>
      <c r="BZ343" s="154">
        <v>25413.399999999972</v>
      </c>
      <c r="CA343" s="1" t="s">
        <v>3062</v>
      </c>
      <c r="CB343" t="s">
        <v>1515</v>
      </c>
      <c r="CC343" s="49"/>
      <c r="CD343" s="49"/>
    </row>
    <row r="344" spans="23:194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8"/>
      <c r="BW344" s="48">
        <v>2023</v>
      </c>
      <c r="BZ344" s="86"/>
      <c r="CA344" s="1"/>
      <c r="CD344" s="49"/>
    </row>
    <row r="345" spans="23:194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8"/>
      <c r="BW345" s="61" t="s">
        <v>2212</v>
      </c>
      <c r="BZ345" s="154">
        <v>25111.899999999994</v>
      </c>
      <c r="CA345" s="1" t="s">
        <v>3063</v>
      </c>
      <c r="CB345" s="3" t="s">
        <v>1853</v>
      </c>
      <c r="CD345" s="49"/>
    </row>
    <row r="346" spans="23:194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8"/>
      <c r="BW346" s="48">
        <v>2023</v>
      </c>
      <c r="BZ346" s="86"/>
      <c r="CA346" s="1"/>
      <c r="CB346" s="3"/>
      <c r="CD346" s="49"/>
    </row>
    <row r="347" spans="23:194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8"/>
      <c r="BW347" s="61" t="s">
        <v>156</v>
      </c>
      <c r="BZ347" s="154">
        <v>25055.850000000151</v>
      </c>
      <c r="CA347" s="1" t="s">
        <v>3064</v>
      </c>
      <c r="CB347" s="3" t="s">
        <v>1854</v>
      </c>
      <c r="CD347" s="49"/>
    </row>
    <row r="348" spans="23:194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8"/>
      <c r="BW348" s="48" t="s">
        <v>2376</v>
      </c>
      <c r="BX348" s="61"/>
      <c r="BZ348" s="86"/>
      <c r="CB348" s="3"/>
      <c r="CD348" s="49"/>
    </row>
    <row r="349" spans="23:194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8"/>
      <c r="BW349" s="61" t="s">
        <v>2195</v>
      </c>
      <c r="BZ349" s="154">
        <v>24681.700000000026</v>
      </c>
      <c r="CA349" s="1" t="s">
        <v>3065</v>
      </c>
      <c r="CB349" s="3" t="s">
        <v>1855</v>
      </c>
      <c r="CD349" s="49"/>
      <c r="GL349" s="356" t="s">
        <v>2467</v>
      </c>
    </row>
    <row r="350" spans="23:194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8"/>
      <c r="BW350" s="48">
        <v>2023</v>
      </c>
      <c r="BZ350" s="86"/>
      <c r="CA350" s="1"/>
      <c r="CD350" s="49"/>
    </row>
    <row r="351" spans="23:194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8"/>
      <c r="BW351" s="61" t="s">
        <v>2213</v>
      </c>
      <c r="BZ351" s="154">
        <v>24608.100000000024</v>
      </c>
      <c r="CA351" s="1" t="s">
        <v>3066</v>
      </c>
      <c r="CB351" s="3" t="s">
        <v>1856</v>
      </c>
      <c r="CD351" s="49"/>
    </row>
    <row r="352" spans="23:194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8"/>
      <c r="BW352" s="48">
        <v>2023</v>
      </c>
      <c r="BZ352" s="86"/>
      <c r="CA352" s="1"/>
      <c r="CD352" s="49"/>
    </row>
    <row r="353" spans="23:82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3067</v>
      </c>
      <c r="CB353" s="3" t="s">
        <v>1857</v>
      </c>
      <c r="CD353" s="49"/>
    </row>
    <row r="354" spans="23:82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</row>
    <row r="355" spans="23:82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3068</v>
      </c>
      <c r="CB355" s="3" t="s">
        <v>1858</v>
      </c>
      <c r="CD355" s="49"/>
    </row>
    <row r="356" spans="23:82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</row>
    <row r="357" spans="23:82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3069</v>
      </c>
      <c r="CB357" s="3" t="s">
        <v>1859</v>
      </c>
      <c r="CD357" s="49"/>
    </row>
    <row r="358" spans="23:82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</row>
    <row r="359" spans="23:82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3070</v>
      </c>
      <c r="CB359" s="3" t="s">
        <v>1860</v>
      </c>
      <c r="CD359" s="49"/>
    </row>
    <row r="360" spans="23:82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</row>
    <row r="361" spans="23:82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3071</v>
      </c>
      <c r="CB361" s="3" t="s">
        <v>2447</v>
      </c>
      <c r="CD361" s="49"/>
    </row>
    <row r="362" spans="23:82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</row>
    <row r="363" spans="23:82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3072</v>
      </c>
      <c r="CB363" s="3" t="s">
        <v>2448</v>
      </c>
      <c r="CD363" s="49"/>
    </row>
    <row r="364" spans="23:82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</row>
    <row r="365" spans="23:82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3073</v>
      </c>
      <c r="CB365" s="3" t="s">
        <v>2449</v>
      </c>
    </row>
    <row r="366" spans="23:82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82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3074</v>
      </c>
      <c r="CB367" s="3" t="s">
        <v>2450</v>
      </c>
    </row>
    <row r="368" spans="23:82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3075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3076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3077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3078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3079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3080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3081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3082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3083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3084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3085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8"/>
      <c r="BW391" s="61" t="s">
        <v>2221</v>
      </c>
      <c r="BZ391" s="154">
        <v>19575.600000000009</v>
      </c>
      <c r="CA391" s="1" t="s">
        <v>3086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8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8"/>
      <c r="BW393" s="61" t="s">
        <v>2206</v>
      </c>
      <c r="BZ393" s="154">
        <v>18222.299999999996</v>
      </c>
      <c r="CA393" s="1" t="s">
        <v>3087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8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8"/>
      <c r="BW395" s="61" t="s">
        <v>2204</v>
      </c>
      <c r="BZ395" s="154">
        <v>15787.899999999974</v>
      </c>
      <c r="CA395" s="1" t="s">
        <v>3088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8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8"/>
      <c r="BW397" s="243" t="s">
        <v>1670</v>
      </c>
      <c r="BZ397" s="154">
        <v>15287.475000000002</v>
      </c>
      <c r="CA397" s="1" t="s">
        <v>3089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8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8"/>
      <c r="BW399" s="243" t="s">
        <v>1669</v>
      </c>
      <c r="BZ399" s="154">
        <v>15233.324999999917</v>
      </c>
      <c r="CA399" s="1" t="s">
        <v>3090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8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3091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3092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3093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3094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3095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3096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3097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3098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3099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3100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3101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AU117" activePane="bottomRight" state="frozen"/>
      <selection pane="topRight" activeCell="E1" sqref="E1"/>
      <selection pane="bottomLeft" activeCell="A3" sqref="A3"/>
      <selection pane="bottomRight" activeCell="BW3" sqref="BW3:CB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3950</v>
      </c>
      <c r="CB1" s="202"/>
      <c r="CS1" s="202"/>
      <c r="CU1" s="305"/>
      <c r="CV1" s="202"/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3701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CD3" s="277"/>
      <c r="CE3" s="277"/>
      <c r="CF3" s="277"/>
      <c r="CG3" s="277"/>
      <c r="CH3" s="277"/>
      <c r="CI3" s="277"/>
      <c r="CJ3" s="277"/>
      <c r="CK3" s="277"/>
      <c r="CL3" s="277"/>
      <c r="CM3" s="277"/>
      <c r="CN3" s="277"/>
      <c r="CO3" s="277"/>
      <c r="CP3" s="277"/>
      <c r="CQ3" s="277"/>
      <c r="CR3" s="277"/>
      <c r="CS3" s="277"/>
      <c r="CT3" s="277"/>
      <c r="CU3" s="277"/>
      <c r="CV3" s="277"/>
      <c r="CW3" s="277"/>
      <c r="CX3" s="277"/>
      <c r="CY3" s="277"/>
      <c r="CZ3" s="277"/>
      <c r="DA3" s="49"/>
      <c r="DB3" s="277"/>
      <c r="DC3" s="277"/>
      <c r="DD3" s="277"/>
      <c r="DE3" s="277"/>
      <c r="DF3" s="277"/>
      <c r="DG3" s="277"/>
      <c r="DH3" s="277"/>
      <c r="DI3" s="277"/>
      <c r="DJ3" s="277"/>
      <c r="DK3" s="277"/>
      <c r="DL3" s="277"/>
      <c r="DM3" s="277"/>
      <c r="DN3" s="277"/>
      <c r="DO3" s="277"/>
      <c r="DP3" s="277"/>
      <c r="DQ3" s="277"/>
      <c r="DR3" s="277"/>
      <c r="DS3" s="277"/>
      <c r="DT3" s="277"/>
      <c r="DU3" s="277"/>
      <c r="DV3" s="277"/>
      <c r="DW3" s="277"/>
      <c r="DX3" s="277"/>
      <c r="DY3" s="277"/>
      <c r="DZ3" s="277"/>
      <c r="EA3" s="277"/>
      <c r="EB3" s="277"/>
      <c r="EC3" s="277"/>
      <c r="ED3" s="277"/>
      <c r="EE3" s="277"/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3421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CD4" s="277"/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49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277"/>
      <c r="DX4" s="277"/>
      <c r="DY4" s="277"/>
      <c r="DZ4" s="277"/>
      <c r="EA4" s="277"/>
      <c r="EB4" s="277"/>
      <c r="EC4" s="277"/>
      <c r="ED4" s="277"/>
      <c r="EE4" s="277"/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3624</v>
      </c>
      <c r="D5" s="56">
        <f>SUM(E5:HQ5)</f>
        <v>4260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CD5" s="277"/>
      <c r="CE5" s="277"/>
      <c r="CF5" s="277"/>
      <c r="CG5" s="277"/>
      <c r="CH5" s="277"/>
      <c r="CI5" s="277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77"/>
      <c r="CY5" s="277"/>
      <c r="CZ5" s="277"/>
      <c r="DA5" s="49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277"/>
      <c r="DX5" s="277"/>
      <c r="DY5" s="277"/>
      <c r="DZ5" s="277"/>
      <c r="EA5" s="277"/>
      <c r="EB5" s="277"/>
      <c r="EC5" s="277"/>
      <c r="ED5" s="277"/>
      <c r="EE5" s="277"/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4320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CD6" s="277"/>
      <c r="CE6" s="277"/>
      <c r="CF6" s="277"/>
      <c r="CG6" s="277"/>
      <c r="CH6" s="277"/>
      <c r="CI6" s="277"/>
      <c r="CJ6" s="277"/>
      <c r="CK6" s="277"/>
      <c r="CL6" s="277"/>
      <c r="CM6" s="277"/>
      <c r="CN6" s="277"/>
      <c r="CO6" s="277"/>
      <c r="CP6" s="277"/>
      <c r="CQ6" s="277"/>
      <c r="CR6" s="277"/>
      <c r="CS6" s="277"/>
      <c r="CT6" s="277"/>
      <c r="CU6" s="277"/>
      <c r="CV6" s="277"/>
      <c r="CW6" s="277"/>
      <c r="CX6" s="277"/>
      <c r="CY6" s="277"/>
      <c r="CZ6" s="277"/>
      <c r="DA6" s="49"/>
      <c r="DB6" s="277"/>
      <c r="DC6" s="277"/>
      <c r="DD6" s="277"/>
      <c r="DE6" s="277"/>
      <c r="DF6" s="277"/>
      <c r="DG6" s="277"/>
      <c r="DH6" s="277"/>
      <c r="DI6" s="277"/>
      <c r="DJ6" s="277"/>
      <c r="DK6" s="277"/>
      <c r="DL6" s="277"/>
      <c r="DM6" s="277"/>
      <c r="DN6" s="277"/>
      <c r="DO6" s="277"/>
      <c r="DP6" s="277"/>
      <c r="DQ6" s="277"/>
      <c r="DR6" s="277"/>
      <c r="DS6" s="277"/>
      <c r="DT6" s="277"/>
      <c r="DU6" s="277"/>
      <c r="DV6" s="277"/>
      <c r="DW6" s="277"/>
      <c r="DX6" s="277"/>
      <c r="DY6" s="277"/>
      <c r="DZ6" s="277"/>
      <c r="EA6" s="277"/>
      <c r="EB6" s="277"/>
      <c r="EC6" s="277"/>
      <c r="ED6" s="277"/>
      <c r="EE6" s="277"/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4233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CD7" s="277"/>
      <c r="CE7" s="277"/>
      <c r="CF7" s="277"/>
      <c r="CG7" s="277"/>
      <c r="CH7" s="277"/>
      <c r="CI7" s="277"/>
      <c r="CJ7" s="277"/>
      <c r="CK7" s="277"/>
      <c r="CL7" s="277"/>
      <c r="CM7" s="277"/>
      <c r="CN7" s="277"/>
      <c r="CO7" s="277"/>
      <c r="CP7" s="277"/>
      <c r="CQ7" s="277"/>
      <c r="CR7" s="277"/>
      <c r="CS7" s="277"/>
      <c r="CT7" s="277"/>
      <c r="CU7" s="277"/>
      <c r="CV7" s="277"/>
      <c r="CW7" s="277"/>
      <c r="CX7" s="277"/>
      <c r="CY7" s="277"/>
      <c r="CZ7" s="277"/>
      <c r="DA7" s="49"/>
      <c r="DB7" s="277"/>
      <c r="DC7" s="277"/>
      <c r="DD7" s="277"/>
      <c r="DE7" s="277"/>
      <c r="DF7" s="277"/>
      <c r="DG7" s="277"/>
      <c r="DH7" s="277"/>
      <c r="DI7" s="277"/>
      <c r="DJ7" s="277"/>
      <c r="DK7" s="277"/>
      <c r="DL7" s="277"/>
      <c r="DM7" s="277"/>
      <c r="DN7" s="277"/>
      <c r="DO7" s="277"/>
      <c r="DP7" s="277"/>
      <c r="DQ7" s="277"/>
      <c r="DR7" s="277"/>
      <c r="DS7" s="277"/>
      <c r="DT7" s="277"/>
      <c r="DU7" s="277"/>
      <c r="DV7" s="277"/>
      <c r="DW7" s="277"/>
      <c r="DX7" s="277"/>
      <c r="DY7" s="277"/>
      <c r="DZ7" s="277"/>
      <c r="EA7" s="277"/>
      <c r="EB7" s="277"/>
      <c r="EC7" s="277"/>
      <c r="ED7" s="277"/>
      <c r="EE7" s="277"/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3331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CD8" s="277"/>
      <c r="CE8" s="277"/>
      <c r="CF8" s="277"/>
      <c r="CG8" s="277"/>
      <c r="CH8" s="277"/>
      <c r="CI8" s="277"/>
      <c r="CJ8" s="277"/>
      <c r="CK8" s="277"/>
      <c r="CL8" s="277"/>
      <c r="CM8" s="277"/>
      <c r="CN8" s="277"/>
      <c r="CO8" s="277"/>
      <c r="CP8" s="277"/>
      <c r="CQ8" s="277"/>
      <c r="CR8" s="277"/>
      <c r="CS8" s="277"/>
      <c r="CT8" s="277"/>
      <c r="CU8" s="277"/>
      <c r="CV8" s="277"/>
      <c r="CW8" s="277"/>
      <c r="CX8" s="277"/>
      <c r="CY8" s="277"/>
      <c r="CZ8" s="277"/>
      <c r="DA8" s="49"/>
      <c r="DB8" s="277"/>
      <c r="DC8" s="277"/>
      <c r="DD8" s="277"/>
      <c r="DE8" s="277"/>
      <c r="DF8" s="277"/>
      <c r="DG8" s="277"/>
      <c r="DH8" s="277"/>
      <c r="DI8" s="277"/>
      <c r="DJ8" s="277"/>
      <c r="DK8" s="277"/>
      <c r="DL8" s="277"/>
      <c r="DM8" s="277"/>
      <c r="DN8" s="277"/>
      <c r="DO8" s="277"/>
      <c r="DP8" s="277"/>
      <c r="DQ8" s="277"/>
      <c r="DR8" s="277"/>
      <c r="DS8" s="277"/>
      <c r="DT8" s="277"/>
      <c r="DU8" s="277"/>
      <c r="DV8" s="277"/>
      <c r="DW8" s="277"/>
      <c r="DX8" s="277"/>
      <c r="DY8" s="277"/>
      <c r="DZ8" s="277"/>
      <c r="EA8" s="277"/>
      <c r="EB8" s="277"/>
      <c r="EC8" s="277"/>
      <c r="ED8" s="277"/>
      <c r="EE8" s="277"/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2658</v>
      </c>
      <c r="E9" s="277">
        <v>0</v>
      </c>
      <c r="F9" s="277">
        <v>44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CD9" s="277"/>
      <c r="CE9" s="277"/>
      <c r="CF9" s="277"/>
      <c r="CG9" s="277"/>
      <c r="CH9" s="277"/>
      <c r="CI9" s="277"/>
      <c r="CJ9" s="277"/>
      <c r="CK9" s="277"/>
      <c r="CL9" s="277"/>
      <c r="CM9" s="277"/>
      <c r="CN9" s="277"/>
      <c r="CO9" s="277"/>
      <c r="CP9" s="277"/>
      <c r="CQ9" s="277"/>
      <c r="CR9" s="277"/>
      <c r="CS9" s="277"/>
      <c r="CT9" s="277"/>
      <c r="CU9" s="277"/>
      <c r="CV9" s="277"/>
      <c r="CW9" s="277"/>
      <c r="CX9" s="277"/>
      <c r="CY9" s="277"/>
      <c r="CZ9" s="277"/>
      <c r="DA9" s="49"/>
      <c r="DB9" s="277"/>
      <c r="DC9" s="277"/>
      <c r="DD9" s="277"/>
      <c r="DE9" s="277"/>
      <c r="DF9" s="277"/>
      <c r="DG9" s="277"/>
      <c r="DH9" s="277"/>
      <c r="DI9" s="277"/>
      <c r="DJ9" s="277"/>
      <c r="DK9" s="277"/>
      <c r="DL9" s="277"/>
      <c r="DM9" s="277"/>
      <c r="DN9" s="277"/>
      <c r="DO9" s="277"/>
      <c r="DP9" s="277"/>
      <c r="DQ9" s="277"/>
      <c r="DR9" s="277"/>
      <c r="DS9" s="277"/>
      <c r="DT9" s="277"/>
      <c r="DU9" s="277"/>
      <c r="DV9" s="277"/>
      <c r="DW9" s="277"/>
      <c r="DX9" s="277"/>
      <c r="DY9" s="277"/>
      <c r="DZ9" s="277"/>
      <c r="EA9" s="277"/>
      <c r="EB9" s="277"/>
      <c r="EC9" s="277"/>
      <c r="ED9" s="277"/>
      <c r="EE9" s="277"/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3190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CD10" s="277"/>
      <c r="CE10" s="277"/>
      <c r="CF10" s="277"/>
      <c r="CG10" s="277"/>
      <c r="CH10" s="277"/>
      <c r="CI10" s="277"/>
      <c r="CJ10" s="277"/>
      <c r="CK10" s="277"/>
      <c r="CL10" s="277"/>
      <c r="CM10" s="277"/>
      <c r="CN10" s="277"/>
      <c r="CO10" s="277"/>
      <c r="CP10" s="277"/>
      <c r="CQ10" s="277"/>
      <c r="CR10" s="277"/>
      <c r="CS10" s="277"/>
      <c r="CT10" s="277"/>
      <c r="CU10" s="277"/>
      <c r="CV10" s="277"/>
      <c r="CW10" s="277"/>
      <c r="CX10" s="277"/>
      <c r="CY10" s="277"/>
      <c r="CZ10" s="277"/>
      <c r="DA10" s="49"/>
      <c r="DB10" s="277"/>
      <c r="DC10" s="277"/>
      <c r="DD10" s="277"/>
      <c r="DE10" s="277"/>
      <c r="DF10" s="277"/>
      <c r="DG10" s="277"/>
      <c r="DH10" s="277"/>
      <c r="DI10" s="277"/>
      <c r="DJ10" s="277"/>
      <c r="DK10" s="277"/>
      <c r="DL10" s="277"/>
      <c r="DM10" s="277"/>
      <c r="DN10" s="277"/>
      <c r="DO10" s="277"/>
      <c r="DP10" s="277"/>
      <c r="DQ10" s="277"/>
      <c r="DR10" s="277"/>
      <c r="DS10" s="277"/>
      <c r="DT10" s="277"/>
      <c r="DU10" s="277"/>
      <c r="DV10" s="277"/>
      <c r="DW10" s="277"/>
      <c r="DX10" s="277"/>
      <c r="DY10" s="277"/>
      <c r="DZ10" s="277"/>
      <c r="EA10" s="277"/>
      <c r="EB10" s="277"/>
      <c r="EC10" s="277"/>
      <c r="ED10" s="277"/>
      <c r="EE10" s="277"/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3625</v>
      </c>
      <c r="D11" s="56">
        <f>SUM(E11:HQ11)</f>
        <v>3887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CD11" s="277"/>
      <c r="CE11" s="277"/>
      <c r="CF11" s="277"/>
      <c r="CG11" s="277"/>
      <c r="CH11" s="277"/>
      <c r="CI11" s="277"/>
      <c r="CJ11" s="277"/>
      <c r="CK11" s="277"/>
      <c r="CL11" s="277"/>
      <c r="CM11" s="277"/>
      <c r="CN11" s="277"/>
      <c r="CO11" s="277"/>
      <c r="CP11" s="277"/>
      <c r="CQ11" s="277"/>
      <c r="CR11" s="277"/>
      <c r="CS11" s="277"/>
      <c r="CT11" s="277"/>
      <c r="CU11" s="277"/>
      <c r="CV11" s="277"/>
      <c r="CW11" s="277"/>
      <c r="CX11" s="277"/>
      <c r="CY11" s="277"/>
      <c r="CZ11" s="277"/>
      <c r="DA11" s="49"/>
      <c r="DB11" s="277"/>
      <c r="DC11" s="277"/>
      <c r="DD11" s="277"/>
      <c r="DE11" s="277"/>
      <c r="DF11" s="277"/>
      <c r="DG11" s="277"/>
      <c r="DH11" s="277"/>
      <c r="DI11" s="277"/>
      <c r="DJ11" s="277"/>
      <c r="DK11" s="277"/>
      <c r="DL11" s="277"/>
      <c r="DM11" s="277"/>
      <c r="DN11" s="277"/>
      <c r="DO11" s="277"/>
      <c r="DP11" s="277"/>
      <c r="DQ11" s="277"/>
      <c r="DR11" s="277"/>
      <c r="DS11" s="277"/>
      <c r="DT11" s="277"/>
      <c r="DU11" s="277"/>
      <c r="DV11" s="277"/>
      <c r="DW11" s="277"/>
      <c r="DX11" s="277"/>
      <c r="DY11" s="277"/>
      <c r="DZ11" s="277"/>
      <c r="EA11" s="277"/>
      <c r="EB11" s="277"/>
      <c r="EC11" s="277"/>
      <c r="ED11" s="277"/>
      <c r="EE11" s="277"/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2718</v>
      </c>
      <c r="D12" s="56">
        <f>SUM(E12:HQ12)</f>
        <v>4102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103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CD12" s="277"/>
      <c r="CE12" s="277"/>
      <c r="CF12" s="277"/>
      <c r="CG12" s="277"/>
      <c r="CH12" s="277"/>
      <c r="CI12" s="277"/>
      <c r="CJ12" s="277"/>
      <c r="CK12" s="277"/>
      <c r="CL12" s="277"/>
      <c r="CM12" s="277"/>
      <c r="CN12" s="277"/>
      <c r="CO12" s="277"/>
      <c r="CP12" s="277"/>
      <c r="CQ12" s="277"/>
      <c r="CR12" s="277"/>
      <c r="CS12" s="277"/>
      <c r="CT12" s="277"/>
      <c r="CU12" s="277"/>
      <c r="CV12" s="277"/>
      <c r="CW12" s="277"/>
      <c r="CX12" s="277"/>
      <c r="CY12" s="277"/>
      <c r="CZ12" s="277"/>
      <c r="DA12" s="49"/>
      <c r="DB12" s="277"/>
      <c r="DC12" s="277"/>
      <c r="DD12" s="277"/>
      <c r="DE12" s="277"/>
      <c r="DF12" s="277"/>
      <c r="DG12" s="277"/>
      <c r="DH12" s="277"/>
      <c r="DI12" s="277"/>
      <c r="DJ12" s="277"/>
      <c r="DK12" s="277"/>
      <c r="DL12" s="277"/>
      <c r="DM12" s="277"/>
      <c r="DN12" s="277"/>
      <c r="DO12" s="277"/>
      <c r="DP12" s="277"/>
      <c r="DQ12" s="277"/>
      <c r="DR12" s="277"/>
      <c r="DS12" s="277"/>
      <c r="DT12" s="277"/>
      <c r="DU12" s="277"/>
      <c r="DV12" s="277"/>
      <c r="DW12" s="277"/>
      <c r="DX12" s="277"/>
      <c r="DY12" s="277"/>
      <c r="DZ12" s="277"/>
      <c r="EA12" s="277"/>
      <c r="EB12" s="277"/>
      <c r="EC12" s="277"/>
      <c r="ED12" s="277"/>
      <c r="EE12" s="277"/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3626</v>
      </c>
      <c r="D13" s="56">
        <f>SUM(E13:HQ13)</f>
        <v>3796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CD13" s="277"/>
      <c r="CE13" s="277"/>
      <c r="CF13" s="277"/>
      <c r="CG13" s="277"/>
      <c r="CH13" s="277"/>
      <c r="CI13" s="277"/>
      <c r="CJ13" s="277"/>
      <c r="CK13" s="277"/>
      <c r="CL13" s="277"/>
      <c r="CM13" s="277"/>
      <c r="CN13" s="277"/>
      <c r="CO13" s="277"/>
      <c r="CP13" s="277"/>
      <c r="CQ13" s="277"/>
      <c r="CR13" s="277"/>
      <c r="CS13" s="277"/>
      <c r="CT13" s="277"/>
      <c r="CU13" s="277"/>
      <c r="CV13" s="277"/>
      <c r="CW13" s="277"/>
      <c r="CX13" s="277"/>
      <c r="CY13" s="277"/>
      <c r="CZ13" s="277"/>
      <c r="DA13" s="49"/>
      <c r="DB13" s="277"/>
      <c r="DC13" s="277"/>
      <c r="DD13" s="277"/>
      <c r="DE13" s="277"/>
      <c r="DF13" s="277"/>
      <c r="DG13" s="277"/>
      <c r="DH13" s="277"/>
      <c r="DI13" s="277"/>
      <c r="DJ13" s="277"/>
      <c r="DK13" s="277"/>
      <c r="DL13" s="277"/>
      <c r="DM13" s="277"/>
      <c r="DN13" s="277"/>
      <c r="DO13" s="277"/>
      <c r="DP13" s="277"/>
      <c r="DQ13" s="277"/>
      <c r="DR13" s="277"/>
      <c r="DS13" s="277"/>
      <c r="DT13" s="277"/>
      <c r="DU13" s="277"/>
      <c r="DV13" s="277"/>
      <c r="DW13" s="277"/>
      <c r="DX13" s="277"/>
      <c r="DY13" s="277"/>
      <c r="DZ13" s="277"/>
      <c r="EA13" s="277"/>
      <c r="EB13" s="277"/>
      <c r="EC13" s="277"/>
      <c r="ED13" s="277"/>
      <c r="EE13" s="277"/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4148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82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CD14" s="277"/>
      <c r="CE14" s="277"/>
      <c r="CF14" s="277"/>
      <c r="CG14" s="277"/>
      <c r="CH14" s="277"/>
      <c r="CI14" s="277"/>
      <c r="CJ14" s="277"/>
      <c r="CK14" s="277"/>
      <c r="CL14" s="277"/>
      <c r="CM14" s="277"/>
      <c r="CN14" s="277"/>
      <c r="CO14" s="277"/>
      <c r="CP14" s="277"/>
      <c r="CQ14" s="277"/>
      <c r="CR14" s="277"/>
      <c r="CS14" s="277"/>
      <c r="CT14" s="277"/>
      <c r="CU14" s="277"/>
      <c r="CV14" s="277"/>
      <c r="CW14" s="277"/>
      <c r="CX14" s="277"/>
      <c r="CY14" s="277"/>
      <c r="CZ14" s="277"/>
      <c r="DA14" s="49"/>
      <c r="DB14" s="277"/>
      <c r="DC14" s="277"/>
      <c r="DD14" s="277"/>
      <c r="DE14" s="277"/>
      <c r="DF14" s="277"/>
      <c r="DG14" s="277"/>
      <c r="DH14" s="277"/>
      <c r="DI14" s="277"/>
      <c r="DJ14" s="277"/>
      <c r="DK14" s="277"/>
      <c r="DL14" s="277"/>
      <c r="DM14" s="277"/>
      <c r="DN14" s="277"/>
      <c r="DO14" s="277"/>
      <c r="DP14" s="277"/>
      <c r="DQ14" s="277"/>
      <c r="DR14" s="277"/>
      <c r="DS14" s="277"/>
      <c r="DT14" s="277"/>
      <c r="DU14" s="277"/>
      <c r="DV14" s="277"/>
      <c r="DW14" s="277"/>
      <c r="DX14" s="277"/>
      <c r="DY14" s="277"/>
      <c r="DZ14" s="277"/>
      <c r="EA14" s="277"/>
      <c r="EB14" s="277"/>
      <c r="EC14" s="277"/>
      <c r="ED14" s="277"/>
      <c r="EE14" s="277"/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2849</v>
      </c>
      <c r="D15" s="56">
        <f>SUM(E15:HQ15)</f>
        <v>3697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CD15" s="277"/>
      <c r="CE15" s="277"/>
      <c r="CF15" s="277"/>
      <c r="CG15" s="277"/>
      <c r="CH15" s="277"/>
      <c r="CI15" s="277"/>
      <c r="CJ15" s="277"/>
      <c r="CK15" s="277"/>
      <c r="CL15" s="277"/>
      <c r="CM15" s="277"/>
      <c r="CN15" s="277"/>
      <c r="CO15" s="277"/>
      <c r="CP15" s="277"/>
      <c r="CQ15" s="277"/>
      <c r="CR15" s="277"/>
      <c r="CS15" s="277"/>
      <c r="CT15" s="277"/>
      <c r="CU15" s="277"/>
      <c r="CV15" s="277"/>
      <c r="CW15" s="277"/>
      <c r="CX15" s="277"/>
      <c r="CY15" s="277"/>
      <c r="CZ15" s="277"/>
      <c r="DA15" s="49"/>
      <c r="DB15" s="277"/>
      <c r="DC15" s="277"/>
      <c r="DD15" s="277"/>
      <c r="DE15" s="277"/>
      <c r="DF15" s="277"/>
      <c r="DG15" s="277"/>
      <c r="DH15" s="277"/>
      <c r="DI15" s="277"/>
      <c r="DJ15" s="277"/>
      <c r="DK15" s="277"/>
      <c r="DL15" s="277"/>
      <c r="DM15" s="277"/>
      <c r="DN15" s="277"/>
      <c r="DO15" s="277"/>
      <c r="DP15" s="277"/>
      <c r="DQ15" s="277"/>
      <c r="DR15" s="277"/>
      <c r="DS15" s="277"/>
      <c r="DT15" s="277"/>
      <c r="DU15" s="277"/>
      <c r="DV15" s="277"/>
      <c r="DW15" s="277"/>
      <c r="DX15" s="277"/>
      <c r="DY15" s="277"/>
      <c r="DZ15" s="277"/>
      <c r="EA15" s="277"/>
      <c r="EB15" s="277"/>
      <c r="EC15" s="277"/>
      <c r="ED15" s="277"/>
      <c r="EE15" s="277"/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3844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112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CD16" s="277"/>
      <c r="CE16" s="277"/>
      <c r="CF16" s="277"/>
      <c r="CG16" s="277"/>
      <c r="CH16" s="277"/>
      <c r="CI16" s="277"/>
      <c r="CJ16" s="277"/>
      <c r="CK16" s="277"/>
      <c r="CL16" s="277"/>
      <c r="CM16" s="277"/>
      <c r="CN16" s="277"/>
      <c r="CO16" s="277"/>
      <c r="CP16" s="277"/>
      <c r="CQ16" s="277"/>
      <c r="CR16" s="277"/>
      <c r="CS16" s="277"/>
      <c r="CT16" s="277"/>
      <c r="CU16" s="277"/>
      <c r="CV16" s="277"/>
      <c r="CW16" s="277"/>
      <c r="CX16" s="277"/>
      <c r="CY16" s="277"/>
      <c r="CZ16" s="277"/>
      <c r="DA16" s="49"/>
      <c r="DB16" s="277"/>
      <c r="DC16" s="277"/>
      <c r="DD16" s="277"/>
      <c r="DE16" s="277"/>
      <c r="DF16" s="277"/>
      <c r="DG16" s="277"/>
      <c r="DH16" s="277"/>
      <c r="DI16" s="277"/>
      <c r="DJ16" s="277"/>
      <c r="DK16" s="277"/>
      <c r="DL16" s="277"/>
      <c r="DM16" s="277"/>
      <c r="DN16" s="277"/>
      <c r="DO16" s="277"/>
      <c r="DP16" s="277"/>
      <c r="DQ16" s="277"/>
      <c r="DR16" s="277"/>
      <c r="DS16" s="277"/>
      <c r="DT16" s="277"/>
      <c r="DU16" s="277"/>
      <c r="DV16" s="277"/>
      <c r="DW16" s="277"/>
      <c r="DX16" s="277"/>
      <c r="DY16" s="277"/>
      <c r="DZ16" s="277"/>
      <c r="EA16" s="277"/>
      <c r="EB16" s="277"/>
      <c r="EC16" s="277"/>
      <c r="ED16" s="277"/>
      <c r="EE16" s="277"/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2708</v>
      </c>
      <c r="D17" s="56">
        <f>SUM(E17:HQ17)</f>
        <v>3674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CD17" s="277"/>
      <c r="CE17" s="277"/>
      <c r="CF17" s="277"/>
      <c r="CG17" s="277"/>
      <c r="CH17" s="277"/>
      <c r="CI17" s="277"/>
      <c r="CJ17" s="277"/>
      <c r="CK17" s="277"/>
      <c r="CL17" s="277"/>
      <c r="CM17" s="277"/>
      <c r="CN17" s="277"/>
      <c r="CO17" s="277"/>
      <c r="CP17" s="277"/>
      <c r="CQ17" s="277"/>
      <c r="CR17" s="277"/>
      <c r="CS17" s="277"/>
      <c r="CT17" s="277"/>
      <c r="CU17" s="277"/>
      <c r="CV17" s="277"/>
      <c r="CW17" s="277"/>
      <c r="CX17" s="277"/>
      <c r="CY17" s="277"/>
      <c r="CZ17" s="277"/>
      <c r="DA17" s="49"/>
      <c r="DB17" s="277"/>
      <c r="DC17" s="277"/>
      <c r="DD17" s="277"/>
      <c r="DE17" s="277"/>
      <c r="DF17" s="277"/>
      <c r="DG17" s="277"/>
      <c r="DH17" s="277"/>
      <c r="DI17" s="277"/>
      <c r="DJ17" s="277"/>
      <c r="DK17" s="277"/>
      <c r="DL17" s="277"/>
      <c r="DM17" s="277"/>
      <c r="DN17" s="277"/>
      <c r="DO17" s="277"/>
      <c r="DP17" s="277"/>
      <c r="DQ17" s="277"/>
      <c r="DR17" s="277"/>
      <c r="DS17" s="277"/>
      <c r="DT17" s="277"/>
      <c r="DU17" s="277"/>
      <c r="DV17" s="277"/>
      <c r="DW17" s="277"/>
      <c r="DX17" s="277"/>
      <c r="DY17" s="277"/>
      <c r="DZ17" s="277"/>
      <c r="EA17" s="277"/>
      <c r="EB17" s="277"/>
      <c r="EC17" s="277"/>
      <c r="ED17" s="277"/>
      <c r="EE17" s="277"/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3627</v>
      </c>
      <c r="D18" s="56">
        <f>SUM(E18:HQ18)</f>
        <v>2453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CD18" s="277"/>
      <c r="CE18" s="277"/>
      <c r="CF18" s="277"/>
      <c r="CG18" s="277"/>
      <c r="CH18" s="277"/>
      <c r="CI18" s="277"/>
      <c r="CJ18" s="277"/>
      <c r="CK18" s="277"/>
      <c r="CL18" s="277"/>
      <c r="CM18" s="277"/>
      <c r="CN18" s="277"/>
      <c r="CO18" s="277"/>
      <c r="CP18" s="277"/>
      <c r="CQ18" s="277"/>
      <c r="CR18" s="277"/>
      <c r="CS18" s="277"/>
      <c r="CT18" s="277"/>
      <c r="CU18" s="277"/>
      <c r="CV18" s="277"/>
      <c r="CW18" s="277"/>
      <c r="CX18" s="277"/>
      <c r="CY18" s="277"/>
      <c r="CZ18" s="277"/>
      <c r="DA18" s="49"/>
      <c r="DB18" s="277"/>
      <c r="DC18" s="277"/>
      <c r="DD18" s="277"/>
      <c r="DE18" s="277"/>
      <c r="DF18" s="277"/>
      <c r="DG18" s="277"/>
      <c r="DH18" s="277"/>
      <c r="DI18" s="277"/>
      <c r="DJ18" s="277"/>
      <c r="DK18" s="277"/>
      <c r="DL18" s="277"/>
      <c r="DM18" s="277"/>
      <c r="DN18" s="277"/>
      <c r="DO18" s="277"/>
      <c r="DP18" s="277"/>
      <c r="DQ18" s="277"/>
      <c r="DR18" s="277"/>
      <c r="DS18" s="277"/>
      <c r="DT18" s="277"/>
      <c r="DU18" s="277"/>
      <c r="DV18" s="277"/>
      <c r="DW18" s="277"/>
      <c r="DX18" s="277"/>
      <c r="DY18" s="277"/>
      <c r="DZ18" s="277"/>
      <c r="EA18" s="277"/>
      <c r="EB18" s="277"/>
      <c r="EC18" s="277"/>
      <c r="ED18" s="277"/>
      <c r="EE18" s="277"/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3867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CD19" s="277"/>
      <c r="CE19" s="277"/>
      <c r="CF19" s="277"/>
      <c r="CG19" s="277"/>
      <c r="CH19" s="277"/>
      <c r="CI19" s="277"/>
      <c r="CJ19" s="277"/>
      <c r="CK19" s="277"/>
      <c r="CL19" s="277"/>
      <c r="CM19" s="277"/>
      <c r="CN19" s="277"/>
      <c r="CO19" s="277"/>
      <c r="CP19" s="277"/>
      <c r="CQ19" s="277"/>
      <c r="CR19" s="277"/>
      <c r="CS19" s="277"/>
      <c r="CT19" s="277"/>
      <c r="CU19" s="277"/>
      <c r="CV19" s="277"/>
      <c r="CW19" s="277"/>
      <c r="CX19" s="277"/>
      <c r="CY19" s="277"/>
      <c r="CZ19" s="277"/>
      <c r="DA19" s="49"/>
      <c r="DB19" s="277"/>
      <c r="DC19" s="277"/>
      <c r="DD19" s="277"/>
      <c r="DE19" s="277"/>
      <c r="DF19" s="277"/>
      <c r="DG19" s="277"/>
      <c r="DH19" s="277"/>
      <c r="DI19" s="277"/>
      <c r="DJ19" s="277"/>
      <c r="DK19" s="277"/>
      <c r="DL19" s="277"/>
      <c r="DM19" s="277"/>
      <c r="DN19" s="277"/>
      <c r="DO19" s="277"/>
      <c r="DP19" s="277"/>
      <c r="DQ19" s="277"/>
      <c r="DR19" s="277"/>
      <c r="DS19" s="277"/>
      <c r="DT19" s="277"/>
      <c r="DU19" s="277"/>
      <c r="DV19" s="277"/>
      <c r="DW19" s="277"/>
      <c r="DX19" s="277"/>
      <c r="DY19" s="277"/>
      <c r="DZ19" s="277"/>
      <c r="EA19" s="277"/>
      <c r="EB19" s="277"/>
      <c r="EC19" s="277"/>
      <c r="ED19" s="277"/>
      <c r="EE19" s="277"/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3243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105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CD20" s="277"/>
      <c r="CE20" s="277"/>
      <c r="CF20" s="277"/>
      <c r="CG20" s="277"/>
      <c r="CH20" s="277"/>
      <c r="CI20" s="277"/>
      <c r="CJ20" s="277"/>
      <c r="CK20" s="277"/>
      <c r="CL20" s="277"/>
      <c r="CM20" s="277"/>
      <c r="CN20" s="277"/>
      <c r="CO20" s="277"/>
      <c r="CP20" s="277"/>
      <c r="CQ20" s="277"/>
      <c r="CR20" s="277"/>
      <c r="CS20" s="277"/>
      <c r="CT20" s="277"/>
      <c r="CU20" s="277"/>
      <c r="CV20" s="277"/>
      <c r="CW20" s="277"/>
      <c r="CX20" s="277"/>
      <c r="CY20" s="277"/>
      <c r="CZ20" s="277"/>
      <c r="DA20" s="49"/>
      <c r="DB20" s="277"/>
      <c r="DC20" s="277"/>
      <c r="DD20" s="277"/>
      <c r="DE20" s="277"/>
      <c r="DF20" s="277"/>
      <c r="DG20" s="277"/>
      <c r="DH20" s="277"/>
      <c r="DI20" s="277"/>
      <c r="DJ20" s="277"/>
      <c r="DK20" s="277"/>
      <c r="DL20" s="277"/>
      <c r="DM20" s="277"/>
      <c r="DN20" s="277"/>
      <c r="DO20" s="277"/>
      <c r="DP20" s="277"/>
      <c r="DQ20" s="277"/>
      <c r="DR20" s="277"/>
      <c r="DS20" s="277"/>
      <c r="DT20" s="277"/>
      <c r="DU20" s="277"/>
      <c r="DV20" s="277"/>
      <c r="DW20" s="277"/>
      <c r="DX20" s="277"/>
      <c r="DY20" s="277"/>
      <c r="DZ20" s="277"/>
      <c r="EA20" s="277"/>
      <c r="EB20" s="277"/>
      <c r="EC20" s="277"/>
      <c r="ED20" s="277"/>
      <c r="EE20" s="277"/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4602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CD21" s="277"/>
      <c r="CE21" s="277"/>
      <c r="CF21" s="277"/>
      <c r="CG21" s="277"/>
      <c r="CH21" s="277"/>
      <c r="CI21" s="277"/>
      <c r="CJ21" s="277"/>
      <c r="CK21" s="277"/>
      <c r="CL21" s="277"/>
      <c r="CM21" s="277"/>
      <c r="CN21" s="277"/>
      <c r="CO21" s="277"/>
      <c r="CP21" s="277"/>
      <c r="CQ21" s="277"/>
      <c r="CR21" s="277"/>
      <c r="CS21" s="277"/>
      <c r="CT21" s="277"/>
      <c r="CU21" s="277"/>
      <c r="CV21" s="277"/>
      <c r="CW21" s="277"/>
      <c r="CX21" s="277"/>
      <c r="CY21" s="277"/>
      <c r="CZ21" s="277"/>
      <c r="DA21" s="49"/>
      <c r="DB21" s="277"/>
      <c r="DC21" s="277"/>
      <c r="DD21" s="277"/>
      <c r="DE21" s="277"/>
      <c r="DF21" s="277"/>
      <c r="DG21" s="277"/>
      <c r="DH21" s="277"/>
      <c r="DI21" s="277"/>
      <c r="DJ21" s="277"/>
      <c r="DK21" s="277"/>
      <c r="DL21" s="277"/>
      <c r="DM21" s="277"/>
      <c r="DN21" s="277"/>
      <c r="DO21" s="277"/>
      <c r="DP21" s="277"/>
      <c r="DQ21" s="277"/>
      <c r="DR21" s="277"/>
      <c r="DS21" s="277"/>
      <c r="DT21" s="277"/>
      <c r="DU21" s="277"/>
      <c r="DV21" s="277"/>
      <c r="DW21" s="277"/>
      <c r="DX21" s="277"/>
      <c r="DY21" s="277"/>
      <c r="DZ21" s="277"/>
      <c r="EA21" s="277"/>
      <c r="EB21" s="277"/>
      <c r="EC21" s="277"/>
      <c r="ED21" s="277"/>
      <c r="EE21" s="277"/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4115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CD22" s="277"/>
      <c r="CE22" s="277"/>
      <c r="CF22" s="277"/>
      <c r="CG22" s="277"/>
      <c r="CH22" s="277"/>
      <c r="CI22" s="277"/>
      <c r="CJ22" s="277"/>
      <c r="CK22" s="277"/>
      <c r="CL22" s="277"/>
      <c r="CM22" s="277"/>
      <c r="CN22" s="277"/>
      <c r="CO22" s="277"/>
      <c r="CP22" s="277"/>
      <c r="CQ22" s="277"/>
      <c r="CR22" s="277"/>
      <c r="CS22" s="277"/>
      <c r="CT22" s="277"/>
      <c r="CU22" s="277"/>
      <c r="CV22" s="277"/>
      <c r="CW22" s="277"/>
      <c r="CX22" s="277"/>
      <c r="CY22" s="277"/>
      <c r="CZ22" s="277"/>
      <c r="DA22" s="49"/>
      <c r="DB22" s="277"/>
      <c r="DC22" s="277"/>
      <c r="DD22" s="277"/>
      <c r="DE22" s="277"/>
      <c r="DF22" s="277"/>
      <c r="DG22" s="277"/>
      <c r="DH22" s="277"/>
      <c r="DI22" s="277"/>
      <c r="DJ22" s="277"/>
      <c r="DK22" s="277"/>
      <c r="DL22" s="277"/>
      <c r="DM22" s="277"/>
      <c r="DN22" s="277"/>
      <c r="DO22" s="277"/>
      <c r="DP22" s="277"/>
      <c r="DQ22" s="277"/>
      <c r="DR22" s="277"/>
      <c r="DS22" s="277"/>
      <c r="DT22" s="277"/>
      <c r="DU22" s="277"/>
      <c r="DV22" s="277"/>
      <c r="DW22" s="277"/>
      <c r="DX22" s="277"/>
      <c r="DY22" s="277"/>
      <c r="DZ22" s="277"/>
      <c r="EA22" s="277"/>
      <c r="EB22" s="277"/>
      <c r="EC22" s="277"/>
      <c r="ED22" s="277"/>
      <c r="EE22" s="277"/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3628</v>
      </c>
      <c r="D23" s="56">
        <f>SUM(E23:HQ23)</f>
        <v>4293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CD23" s="277"/>
      <c r="CE23" s="277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  <c r="CR23" s="277"/>
      <c r="CS23" s="277"/>
      <c r="CT23" s="277"/>
      <c r="CU23" s="277"/>
      <c r="CV23" s="277"/>
      <c r="CW23" s="277"/>
      <c r="CX23" s="277"/>
      <c r="CY23" s="277"/>
      <c r="CZ23" s="277"/>
      <c r="DA23" s="49"/>
      <c r="DB23" s="277"/>
      <c r="DC23" s="277"/>
      <c r="DD23" s="277"/>
      <c r="DE23" s="277"/>
      <c r="DF23" s="277"/>
      <c r="DG23" s="277"/>
      <c r="DH23" s="277"/>
      <c r="DI23" s="277"/>
      <c r="DJ23" s="277"/>
      <c r="DK23" s="277"/>
      <c r="DL23" s="277"/>
      <c r="DM23" s="277"/>
      <c r="DN23" s="277"/>
      <c r="DO23" s="277"/>
      <c r="DP23" s="277"/>
      <c r="DQ23" s="277"/>
      <c r="DR23" s="277"/>
      <c r="DS23" s="277"/>
      <c r="DT23" s="277"/>
      <c r="DU23" s="277"/>
      <c r="DV23" s="277"/>
      <c r="DW23" s="277"/>
      <c r="DX23" s="277"/>
      <c r="DY23" s="277"/>
      <c r="DZ23" s="277"/>
      <c r="EA23" s="277"/>
      <c r="EB23" s="277"/>
      <c r="EC23" s="277"/>
      <c r="ED23" s="277"/>
      <c r="EE23" s="277"/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3922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CD24" s="277"/>
      <c r="CE24" s="277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  <c r="CR24" s="277"/>
      <c r="CS24" s="277"/>
      <c r="CT24" s="277"/>
      <c r="CU24" s="277"/>
      <c r="CV24" s="277"/>
      <c r="CW24" s="277"/>
      <c r="CX24" s="277"/>
      <c r="CY24" s="277"/>
      <c r="CZ24" s="277"/>
      <c r="DA24" s="49"/>
      <c r="DB24" s="277"/>
      <c r="DC24" s="277"/>
      <c r="DD24" s="277"/>
      <c r="DE24" s="277"/>
      <c r="DF24" s="277"/>
      <c r="DG24" s="277"/>
      <c r="DH24" s="277"/>
      <c r="DI24" s="277"/>
      <c r="DJ24" s="277"/>
      <c r="DK24" s="277"/>
      <c r="DL24" s="277"/>
      <c r="DM24" s="277"/>
      <c r="DN24" s="277"/>
      <c r="DO24" s="277"/>
      <c r="DP24" s="277"/>
      <c r="DQ24" s="277"/>
      <c r="DR24" s="277"/>
      <c r="DS24" s="277"/>
      <c r="DT24" s="277"/>
      <c r="DU24" s="277"/>
      <c r="DV24" s="277"/>
      <c r="DW24" s="277"/>
      <c r="DX24" s="277"/>
      <c r="DY24" s="277"/>
      <c r="DZ24" s="277"/>
      <c r="EA24" s="277"/>
      <c r="EB24" s="277"/>
      <c r="EC24" s="277"/>
      <c r="ED24" s="277"/>
      <c r="EE24" s="277"/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3629</v>
      </c>
      <c r="D25" s="56">
        <f>SUM(E25:HQ25)</f>
        <v>4071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CD25" s="277"/>
      <c r="CE25" s="277"/>
      <c r="CF25" s="277"/>
      <c r="CG25" s="277"/>
      <c r="CH25" s="277"/>
      <c r="CI25" s="277"/>
      <c r="CJ25" s="277"/>
      <c r="CK25" s="277"/>
      <c r="CL25" s="277"/>
      <c r="CM25" s="277"/>
      <c r="CN25" s="277"/>
      <c r="CO25" s="277"/>
      <c r="CP25" s="277"/>
      <c r="CQ25" s="277"/>
      <c r="CR25" s="277"/>
      <c r="CS25" s="277"/>
      <c r="CT25" s="277"/>
      <c r="CU25" s="277"/>
      <c r="CV25" s="277"/>
      <c r="CW25" s="277"/>
      <c r="CX25" s="277"/>
      <c r="CY25" s="277"/>
      <c r="CZ25" s="277"/>
      <c r="DA25" s="49"/>
      <c r="DB25" s="277"/>
      <c r="DC25" s="277"/>
      <c r="DD25" s="277"/>
      <c r="DE25" s="277"/>
      <c r="DF25" s="277"/>
      <c r="DG25" s="277"/>
      <c r="DH25" s="277"/>
      <c r="DI25" s="277"/>
      <c r="DJ25" s="277"/>
      <c r="DK25" s="277"/>
      <c r="DL25" s="277"/>
      <c r="DM25" s="277"/>
      <c r="DN25" s="277"/>
      <c r="DO25" s="277"/>
      <c r="DP25" s="277"/>
      <c r="DQ25" s="277"/>
      <c r="DR25" s="277"/>
      <c r="DS25" s="277"/>
      <c r="DT25" s="277"/>
      <c r="DU25" s="277"/>
      <c r="DV25" s="277"/>
      <c r="DW25" s="277"/>
      <c r="DX25" s="277"/>
      <c r="DY25" s="277"/>
      <c r="DZ25" s="277"/>
      <c r="EA25" s="277"/>
      <c r="EB25" s="277"/>
      <c r="EC25" s="277"/>
      <c r="ED25" s="277"/>
      <c r="EE25" s="277"/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2721</v>
      </c>
      <c r="D26" s="56">
        <f>SUM(E26:HQ26)</f>
        <v>3891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95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CD26" s="277"/>
      <c r="CE26" s="277"/>
      <c r="CF26" s="277"/>
      <c r="CG26" s="277"/>
      <c r="CH26" s="277"/>
      <c r="CI26" s="277"/>
      <c r="CJ26" s="277"/>
      <c r="CK26" s="277"/>
      <c r="CL26" s="277"/>
      <c r="CM26" s="277"/>
      <c r="CN26" s="277"/>
      <c r="CO26" s="277"/>
      <c r="CP26" s="277"/>
      <c r="CQ26" s="277"/>
      <c r="CR26" s="277"/>
      <c r="CS26" s="277"/>
      <c r="CT26" s="277"/>
      <c r="CU26" s="277"/>
      <c r="CV26" s="277"/>
      <c r="CW26" s="277"/>
      <c r="CX26" s="277"/>
      <c r="CY26" s="277"/>
      <c r="CZ26" s="277"/>
      <c r="DA26" s="49"/>
      <c r="DB26" s="277"/>
      <c r="DC26" s="277"/>
      <c r="DD26" s="277"/>
      <c r="DE26" s="277"/>
      <c r="DF26" s="277"/>
      <c r="DG26" s="277"/>
      <c r="DH26" s="277"/>
      <c r="DI26" s="277"/>
      <c r="DJ26" s="277"/>
      <c r="DK26" s="277"/>
      <c r="DL26" s="277"/>
      <c r="DM26" s="277"/>
      <c r="DN26" s="277"/>
      <c r="DO26" s="277"/>
      <c r="DP26" s="277"/>
      <c r="DQ26" s="277"/>
      <c r="DR26" s="277"/>
      <c r="DS26" s="277"/>
      <c r="DT26" s="277"/>
      <c r="DU26" s="277"/>
      <c r="DV26" s="277"/>
      <c r="DW26" s="277"/>
      <c r="DX26" s="277"/>
      <c r="DY26" s="277"/>
      <c r="DZ26" s="277"/>
      <c r="EA26" s="277"/>
      <c r="EB26" s="277"/>
      <c r="EC26" s="277"/>
      <c r="ED26" s="277"/>
      <c r="EE26" s="277"/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3566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CD27" s="277"/>
      <c r="CE27" s="277"/>
      <c r="CF27" s="277"/>
      <c r="CG27" s="277"/>
      <c r="CH27" s="277"/>
      <c r="CI27" s="277"/>
      <c r="CJ27" s="277"/>
      <c r="CK27" s="277"/>
      <c r="CL27" s="277"/>
      <c r="CM27" s="277"/>
      <c r="CN27" s="277"/>
      <c r="CO27" s="277"/>
      <c r="CP27" s="277"/>
      <c r="CQ27" s="277"/>
      <c r="CR27" s="277"/>
      <c r="CS27" s="277"/>
      <c r="CT27" s="277"/>
      <c r="CU27" s="277"/>
      <c r="CV27" s="277"/>
      <c r="CW27" s="277"/>
      <c r="CX27" s="277"/>
      <c r="CY27" s="277"/>
      <c r="CZ27" s="277"/>
      <c r="DA27" s="49"/>
      <c r="DB27" s="277"/>
      <c r="DC27" s="277"/>
      <c r="DD27" s="277"/>
      <c r="DE27" s="277"/>
      <c r="DF27" s="277"/>
      <c r="DG27" s="277"/>
      <c r="DH27" s="277"/>
      <c r="DI27" s="277"/>
      <c r="DJ27" s="277"/>
      <c r="DK27" s="277"/>
      <c r="DL27" s="277"/>
      <c r="DM27" s="277"/>
      <c r="DN27" s="277"/>
      <c r="DO27" s="277"/>
      <c r="DP27" s="277"/>
      <c r="DQ27" s="277"/>
      <c r="DR27" s="277"/>
      <c r="DS27" s="277"/>
      <c r="DT27" s="277"/>
      <c r="DU27" s="277"/>
      <c r="DV27" s="277"/>
      <c r="DW27" s="277"/>
      <c r="DX27" s="277"/>
      <c r="DY27" s="277"/>
      <c r="DZ27" s="277"/>
      <c r="EA27" s="277"/>
      <c r="EB27" s="277"/>
      <c r="EC27" s="277"/>
      <c r="ED27" s="277"/>
      <c r="EE27" s="277"/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3194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100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CD28" s="277"/>
      <c r="CE28" s="277"/>
      <c r="CF28" s="277"/>
      <c r="CG28" s="277"/>
      <c r="CH28" s="277"/>
      <c r="CI28" s="277"/>
      <c r="CJ28" s="277"/>
      <c r="CK28" s="277"/>
      <c r="CL28" s="277"/>
      <c r="CM28" s="277"/>
      <c r="CN28" s="277"/>
      <c r="CO28" s="277"/>
      <c r="CP28" s="277"/>
      <c r="CQ28" s="277"/>
      <c r="CR28" s="277"/>
      <c r="CS28" s="277"/>
      <c r="CT28" s="277"/>
      <c r="CU28" s="277"/>
      <c r="CV28" s="277"/>
      <c r="CW28" s="277"/>
      <c r="CX28" s="277"/>
      <c r="CY28" s="277"/>
      <c r="CZ28" s="277"/>
      <c r="DA28" s="49"/>
      <c r="DB28" s="277"/>
      <c r="DC28" s="277"/>
      <c r="DD28" s="277"/>
      <c r="DE28" s="277"/>
      <c r="DF28" s="277"/>
      <c r="DG28" s="277"/>
      <c r="DH28" s="277"/>
      <c r="DI28" s="277"/>
      <c r="DJ28" s="277"/>
      <c r="DK28" s="277"/>
      <c r="DL28" s="277"/>
      <c r="DM28" s="277"/>
      <c r="DN28" s="277"/>
      <c r="DO28" s="277"/>
      <c r="DP28" s="277"/>
      <c r="DQ28" s="277"/>
      <c r="DR28" s="277"/>
      <c r="DS28" s="277"/>
      <c r="DT28" s="277"/>
      <c r="DU28" s="277"/>
      <c r="DV28" s="277"/>
      <c r="DW28" s="277"/>
      <c r="DX28" s="277"/>
      <c r="DY28" s="277"/>
      <c r="DZ28" s="277"/>
      <c r="EA28" s="277"/>
      <c r="EB28" s="277"/>
      <c r="EC28" s="277"/>
      <c r="ED28" s="277"/>
      <c r="EE28" s="277"/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2823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84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CD29" s="277"/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49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4429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89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49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4276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CD31" s="277"/>
      <c r="CE31" s="277"/>
      <c r="CF31" s="277"/>
      <c r="CG31" s="277"/>
      <c r="CH31" s="277"/>
      <c r="CI31" s="277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49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3451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CD32" s="277"/>
      <c r="CE32" s="277"/>
      <c r="CF32" s="277"/>
      <c r="CG32" s="277"/>
      <c r="CH32" s="277"/>
      <c r="CI32" s="277"/>
      <c r="CJ32" s="277"/>
      <c r="CK32" s="277"/>
      <c r="CL32" s="277"/>
      <c r="CM32" s="277"/>
      <c r="CN32" s="277"/>
      <c r="CO32" s="277"/>
      <c r="CP32" s="277"/>
      <c r="CQ32" s="277"/>
      <c r="CR32" s="277"/>
      <c r="CS32" s="277"/>
      <c r="CT32" s="277"/>
      <c r="CU32" s="277"/>
      <c r="CV32" s="277"/>
      <c r="CW32" s="277"/>
      <c r="CX32" s="277"/>
      <c r="CY32" s="277"/>
      <c r="CZ32" s="277"/>
      <c r="DA32" s="49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2888</v>
      </c>
      <c r="E33" s="277">
        <v>61</v>
      </c>
      <c r="F33" s="277">
        <v>44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79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49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2717</v>
      </c>
      <c r="D34" s="56">
        <f>SUM(E34:HQ34)</f>
        <v>4149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49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3630</v>
      </c>
      <c r="D35" s="56">
        <f>SUM(E35:HQ35)</f>
        <v>2757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CD35" s="277"/>
      <c r="CE35" s="277"/>
      <c r="CF35" s="277"/>
      <c r="CG35" s="277"/>
      <c r="CH35" s="277"/>
      <c r="CI35" s="277"/>
      <c r="CJ35" s="277"/>
      <c r="CK35" s="277"/>
      <c r="CL35" s="277"/>
      <c r="CM35" s="277"/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49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4370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CD36" s="277"/>
      <c r="CE36" s="277"/>
      <c r="CF36" s="277"/>
      <c r="CG36" s="277"/>
      <c r="CH36" s="277"/>
      <c r="CI36" s="277"/>
      <c r="CJ36" s="277"/>
      <c r="CK36" s="277"/>
      <c r="CL36" s="277"/>
      <c r="CM36" s="277"/>
      <c r="CN36" s="277"/>
      <c r="CO36" s="277"/>
      <c r="CP36" s="277"/>
      <c r="CQ36" s="277"/>
      <c r="CR36" s="277"/>
      <c r="CS36" s="277"/>
      <c r="CT36" s="277"/>
      <c r="CU36" s="277"/>
      <c r="CV36" s="277"/>
      <c r="CW36" s="277"/>
      <c r="CX36" s="277"/>
      <c r="CY36" s="277"/>
      <c r="CZ36" s="277"/>
      <c r="DA36" s="49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3203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CD37" s="277"/>
      <c r="CE37" s="277"/>
      <c r="CF37" s="277"/>
      <c r="CG37" s="277"/>
      <c r="CH37" s="277"/>
      <c r="CI37" s="277"/>
      <c r="CJ37" s="277"/>
      <c r="CK37" s="277"/>
      <c r="CL37" s="277"/>
      <c r="CM37" s="277"/>
      <c r="CN37" s="277"/>
      <c r="CO37" s="277"/>
      <c r="CP37" s="277"/>
      <c r="CQ37" s="277"/>
      <c r="CR37" s="277"/>
      <c r="CS37" s="277"/>
      <c r="CT37" s="277"/>
      <c r="CU37" s="277"/>
      <c r="CV37" s="277"/>
      <c r="CW37" s="277"/>
      <c r="CX37" s="277"/>
      <c r="CY37" s="277"/>
      <c r="CZ37" s="277"/>
      <c r="DA37" s="49"/>
      <c r="DB37" s="277"/>
      <c r="DC37" s="277"/>
      <c r="DD37" s="277"/>
      <c r="DE37" s="277"/>
      <c r="DF37" s="277"/>
      <c r="DG37" s="277"/>
      <c r="DH37" s="277"/>
      <c r="DI37" s="277"/>
      <c r="DJ37" s="277"/>
      <c r="DK37" s="277"/>
      <c r="DL37" s="277"/>
      <c r="DM37" s="277"/>
      <c r="DN37" s="277"/>
      <c r="DO37" s="277"/>
      <c r="DP37" s="277"/>
      <c r="DQ37" s="277"/>
      <c r="DR37" s="277"/>
      <c r="DS37" s="277"/>
      <c r="DT37" s="277"/>
      <c r="DU37" s="277"/>
      <c r="DV37" s="277"/>
      <c r="DW37" s="277"/>
      <c r="DX37" s="277"/>
      <c r="DY37" s="277"/>
      <c r="DZ37" s="277"/>
      <c r="EA37" s="277"/>
      <c r="EB37" s="277"/>
      <c r="EC37" s="277"/>
      <c r="ED37" s="277"/>
      <c r="EE37" s="277"/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3659</v>
      </c>
      <c r="D38" s="56">
        <f>SUM(E38:HQ38)</f>
        <v>4299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49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4089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80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CD39" s="277"/>
      <c r="CE39" s="277"/>
      <c r="CF39" s="277"/>
      <c r="CG39" s="277"/>
      <c r="CH39" s="277"/>
      <c r="CI39" s="277"/>
      <c r="CJ39" s="277"/>
      <c r="CK39" s="277"/>
      <c r="CL39" s="277"/>
      <c r="CM39" s="277"/>
      <c r="CN39" s="277"/>
      <c r="CO39" s="277"/>
      <c r="CP39" s="277"/>
      <c r="CQ39" s="277"/>
      <c r="CR39" s="277"/>
      <c r="CS39" s="277"/>
      <c r="CT39" s="277"/>
      <c r="CU39" s="277"/>
      <c r="CV39" s="277"/>
      <c r="CW39" s="277"/>
      <c r="CX39" s="277"/>
      <c r="CY39" s="277"/>
      <c r="CZ39" s="277"/>
      <c r="DA39" s="49"/>
      <c r="DB39" s="277"/>
      <c r="DC39" s="277"/>
      <c r="DD39" s="277"/>
      <c r="DE39" s="277"/>
      <c r="DF39" s="277"/>
      <c r="DG39" s="277"/>
      <c r="DH39" s="277"/>
      <c r="DI39" s="277"/>
      <c r="DJ39" s="277"/>
      <c r="DK39" s="277"/>
      <c r="DL39" s="277"/>
      <c r="DM39" s="277"/>
      <c r="DN39" s="277"/>
      <c r="DO39" s="277"/>
      <c r="DP39" s="277"/>
      <c r="DQ39" s="277"/>
      <c r="DR39" s="277"/>
      <c r="DS39" s="277"/>
      <c r="DT39" s="277"/>
      <c r="DU39" s="277"/>
      <c r="DV39" s="277"/>
      <c r="DW39" s="277"/>
      <c r="DX39" s="277"/>
      <c r="DY39" s="277"/>
      <c r="DZ39" s="277"/>
      <c r="EA39" s="277"/>
      <c r="EB39" s="277"/>
      <c r="EC39" s="277"/>
      <c r="ED39" s="277"/>
      <c r="EE39" s="277"/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2726</v>
      </c>
      <c r="D40" s="56">
        <f>SUM(E40:HQ40)</f>
        <v>4071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CD40" s="277"/>
      <c r="CE40" s="277"/>
      <c r="CF40" s="277"/>
      <c r="CG40" s="277"/>
      <c r="CH40" s="277"/>
      <c r="CI40" s="277"/>
      <c r="CJ40" s="277"/>
      <c r="CK40" s="277"/>
      <c r="CL40" s="277"/>
      <c r="CM40" s="277"/>
      <c r="CN40" s="277"/>
      <c r="CO40" s="277"/>
      <c r="CP40" s="277"/>
      <c r="CQ40" s="277"/>
      <c r="CR40" s="277"/>
      <c r="CS40" s="277"/>
      <c r="CT40" s="277"/>
      <c r="CU40" s="277"/>
      <c r="CV40" s="277"/>
      <c r="CW40" s="277"/>
      <c r="CX40" s="277"/>
      <c r="CY40" s="277"/>
      <c r="CZ40" s="277"/>
      <c r="DA40" s="49"/>
      <c r="DB40" s="277"/>
      <c r="DC40" s="277"/>
      <c r="DD40" s="277"/>
      <c r="DE40" s="277"/>
      <c r="DF40" s="277"/>
      <c r="DG40" s="277"/>
      <c r="DH40" s="277"/>
      <c r="DI40" s="277"/>
      <c r="DJ40" s="277"/>
      <c r="DK40" s="277"/>
      <c r="DL40" s="277"/>
      <c r="DM40" s="277"/>
      <c r="DN40" s="277"/>
      <c r="DO40" s="277"/>
      <c r="DP40" s="277"/>
      <c r="DQ40" s="277"/>
      <c r="DR40" s="277"/>
      <c r="DS40" s="277"/>
      <c r="DT40" s="277"/>
      <c r="DU40" s="277"/>
      <c r="DV40" s="277"/>
      <c r="DW40" s="277"/>
      <c r="DX40" s="277"/>
      <c r="DY40" s="277"/>
      <c r="DZ40" s="277"/>
      <c r="EA40" s="277"/>
      <c r="EB40" s="277"/>
      <c r="EC40" s="277"/>
      <c r="ED40" s="277"/>
      <c r="EE40" s="277"/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3631</v>
      </c>
      <c r="D41" s="56">
        <f>SUM(E41:HQ41)</f>
        <v>3472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CD41" s="277"/>
      <c r="CE41" s="277"/>
      <c r="CF41" s="277"/>
      <c r="CG41" s="277"/>
      <c r="CH41" s="277"/>
      <c r="CI41" s="277"/>
      <c r="CJ41" s="277"/>
      <c r="CK41" s="277"/>
      <c r="CL41" s="277"/>
      <c r="CM41" s="277"/>
      <c r="CN41" s="277"/>
      <c r="CO41" s="277"/>
      <c r="CP41" s="277"/>
      <c r="CQ41" s="277"/>
      <c r="CR41" s="277"/>
      <c r="CS41" s="277"/>
      <c r="CT41" s="277"/>
      <c r="CU41" s="277"/>
      <c r="CV41" s="277"/>
      <c r="CW41" s="277"/>
      <c r="CX41" s="277"/>
      <c r="CY41" s="277"/>
      <c r="CZ41" s="277"/>
      <c r="DA41" s="49"/>
      <c r="DB41" s="277"/>
      <c r="DC41" s="277"/>
      <c r="DD41" s="277"/>
      <c r="DE41" s="277"/>
      <c r="DF41" s="277"/>
      <c r="DG41" s="277"/>
      <c r="DH41" s="277"/>
      <c r="DI41" s="277"/>
      <c r="DJ41" s="277"/>
      <c r="DK41" s="277"/>
      <c r="DL41" s="277"/>
      <c r="DM41" s="277"/>
      <c r="DN41" s="277"/>
      <c r="DO41" s="277"/>
      <c r="DP41" s="277"/>
      <c r="DQ41" s="277"/>
      <c r="DR41" s="277"/>
      <c r="DS41" s="277"/>
      <c r="DT41" s="277"/>
      <c r="DU41" s="277"/>
      <c r="DV41" s="277"/>
      <c r="DW41" s="277"/>
      <c r="DX41" s="277"/>
      <c r="DY41" s="277"/>
      <c r="DZ41" s="277"/>
      <c r="EA41" s="277"/>
      <c r="EB41" s="277"/>
      <c r="EC41" s="277"/>
      <c r="ED41" s="277"/>
      <c r="EE41" s="277"/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4061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89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CD42" s="277"/>
      <c r="CE42" s="277"/>
      <c r="CF42" s="277"/>
      <c r="CG42" s="277"/>
      <c r="CH42" s="277"/>
      <c r="CI42" s="277"/>
      <c r="CJ42" s="277"/>
      <c r="CK42" s="277"/>
      <c r="CL42" s="277"/>
      <c r="CM42" s="277"/>
      <c r="CN42" s="277"/>
      <c r="CO42" s="277"/>
      <c r="CP42" s="277"/>
      <c r="CQ42" s="277"/>
      <c r="CR42" s="277"/>
      <c r="CS42" s="277"/>
      <c r="CT42" s="277"/>
      <c r="CU42" s="277"/>
      <c r="CV42" s="277"/>
      <c r="CW42" s="277"/>
      <c r="CX42" s="277"/>
      <c r="CY42" s="277"/>
      <c r="CZ42" s="277"/>
      <c r="DA42" s="49"/>
      <c r="DB42" s="277"/>
      <c r="DC42" s="277"/>
      <c r="DD42" s="277"/>
      <c r="DE42" s="277"/>
      <c r="DF42" s="277"/>
      <c r="DG42" s="277"/>
      <c r="DH42" s="277"/>
      <c r="DI42" s="277"/>
      <c r="DJ42" s="277"/>
      <c r="DK42" s="277"/>
      <c r="DL42" s="277"/>
      <c r="DM42" s="277"/>
      <c r="DN42" s="277"/>
      <c r="DO42" s="277"/>
      <c r="DP42" s="277"/>
      <c r="DQ42" s="277"/>
      <c r="DR42" s="277"/>
      <c r="DS42" s="277"/>
      <c r="DT42" s="277"/>
      <c r="DU42" s="277"/>
      <c r="DV42" s="277"/>
      <c r="DW42" s="277"/>
      <c r="DX42" s="277"/>
      <c r="DY42" s="277"/>
      <c r="DZ42" s="277"/>
      <c r="EA42" s="277"/>
      <c r="EB42" s="277"/>
      <c r="EC42" s="277"/>
      <c r="ED42" s="277"/>
      <c r="EE42" s="277"/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3632</v>
      </c>
      <c r="D43" s="56">
        <f>SUM(E43:HQ43)</f>
        <v>3429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CD43" s="277"/>
      <c r="CE43" s="277"/>
      <c r="CF43" s="277"/>
      <c r="CG43" s="277"/>
      <c r="CH43" s="277"/>
      <c r="CI43" s="277"/>
      <c r="CJ43" s="277"/>
      <c r="CK43" s="277"/>
      <c r="CL43" s="277"/>
      <c r="CM43" s="277"/>
      <c r="CN43" s="277"/>
      <c r="CO43" s="277"/>
      <c r="CP43" s="277"/>
      <c r="CQ43" s="277"/>
      <c r="CR43" s="277"/>
      <c r="CS43" s="277"/>
      <c r="CT43" s="277"/>
      <c r="CU43" s="277"/>
      <c r="CV43" s="277"/>
      <c r="CW43" s="277"/>
      <c r="CX43" s="277"/>
      <c r="CY43" s="277"/>
      <c r="CZ43" s="277"/>
      <c r="DA43" s="49"/>
      <c r="DB43" s="277"/>
      <c r="DC43" s="277"/>
      <c r="DD43" s="277"/>
      <c r="DE43" s="277"/>
      <c r="DF43" s="277"/>
      <c r="DG43" s="277"/>
      <c r="DH43" s="277"/>
      <c r="DI43" s="277"/>
      <c r="DJ43" s="277"/>
      <c r="DK43" s="277"/>
      <c r="DL43" s="277"/>
      <c r="DM43" s="277"/>
      <c r="DN43" s="277"/>
      <c r="DO43" s="277"/>
      <c r="DP43" s="277"/>
      <c r="DQ43" s="277"/>
      <c r="DR43" s="277"/>
      <c r="DS43" s="277"/>
      <c r="DT43" s="277"/>
      <c r="DU43" s="277"/>
      <c r="DV43" s="277"/>
      <c r="DW43" s="277"/>
      <c r="DX43" s="277"/>
      <c r="DY43" s="277"/>
      <c r="DZ43" s="277"/>
      <c r="EA43" s="277"/>
      <c r="EB43" s="277"/>
      <c r="EC43" s="277"/>
      <c r="ED43" s="277"/>
      <c r="EE43" s="277"/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3634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CD44" s="277"/>
      <c r="CE44" s="277"/>
      <c r="CF44" s="277"/>
      <c r="CG44" s="277"/>
      <c r="CH44" s="277"/>
      <c r="CI44" s="277"/>
      <c r="CJ44" s="277"/>
      <c r="CK44" s="277"/>
      <c r="CL44" s="277"/>
      <c r="CM44" s="277"/>
      <c r="CN44" s="277"/>
      <c r="CO44" s="277"/>
      <c r="CP44" s="277"/>
      <c r="CQ44" s="277"/>
      <c r="CR44" s="277"/>
      <c r="CS44" s="277"/>
      <c r="CT44" s="277"/>
      <c r="CU44" s="277"/>
      <c r="CV44" s="277"/>
      <c r="CW44" s="277"/>
      <c r="CX44" s="277"/>
      <c r="CY44" s="277"/>
      <c r="CZ44" s="277"/>
      <c r="DA44" s="49"/>
      <c r="DB44" s="277"/>
      <c r="DC44" s="277"/>
      <c r="DD44" s="277"/>
      <c r="DE44" s="277"/>
      <c r="DF44" s="277"/>
      <c r="DG44" s="277"/>
      <c r="DH44" s="277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77"/>
      <c r="DX44" s="277"/>
      <c r="DY44" s="277"/>
      <c r="DZ44" s="277"/>
      <c r="EA44" s="277"/>
      <c r="EB44" s="277"/>
      <c r="EC44" s="277"/>
      <c r="ED44" s="277"/>
      <c r="EE44" s="277"/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3965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CD45" s="277"/>
      <c r="CE45" s="277"/>
      <c r="CF45" s="277"/>
      <c r="CG45" s="277"/>
      <c r="CH45" s="277"/>
      <c r="CI45" s="277"/>
      <c r="CJ45" s="277"/>
      <c r="CK45" s="277"/>
      <c r="CL45" s="277"/>
      <c r="CM45" s="277"/>
      <c r="CN45" s="277"/>
      <c r="CO45" s="277"/>
      <c r="CP45" s="277"/>
      <c r="CQ45" s="277"/>
      <c r="CR45" s="277"/>
      <c r="CS45" s="277"/>
      <c r="CT45" s="277"/>
      <c r="CU45" s="277"/>
      <c r="CV45" s="277"/>
      <c r="CW45" s="277"/>
      <c r="CX45" s="277"/>
      <c r="CY45" s="277"/>
      <c r="CZ45" s="277"/>
      <c r="DA45" s="49"/>
      <c r="DB45" s="277"/>
      <c r="DC45" s="277"/>
      <c r="DD45" s="277"/>
      <c r="DE45" s="277"/>
      <c r="DF45" s="277"/>
      <c r="DG45" s="277"/>
      <c r="DH45" s="277"/>
      <c r="DI45" s="277"/>
      <c r="DJ45" s="277"/>
      <c r="DK45" s="277"/>
      <c r="DL45" s="277"/>
      <c r="DM45" s="277"/>
      <c r="DN45" s="277"/>
      <c r="DO45" s="277"/>
      <c r="DP45" s="277"/>
      <c r="DQ45" s="277"/>
      <c r="DR45" s="277"/>
      <c r="DS45" s="277"/>
      <c r="DT45" s="277"/>
      <c r="DU45" s="277"/>
      <c r="DV45" s="277"/>
      <c r="DW45" s="277"/>
      <c r="DX45" s="277"/>
      <c r="DY45" s="277"/>
      <c r="DZ45" s="277"/>
      <c r="EA45" s="277"/>
      <c r="EB45" s="277"/>
      <c r="EC45" s="277"/>
      <c r="ED45" s="277"/>
      <c r="EE45" s="277"/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3633</v>
      </c>
      <c r="D46" s="56">
        <f>SUM(E46:HQ46)</f>
        <v>4367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89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CD46" s="277"/>
      <c r="CE46" s="277"/>
      <c r="CF46" s="277"/>
      <c r="CG46" s="277"/>
      <c r="CH46" s="277"/>
      <c r="CI46" s="277"/>
      <c r="CJ46" s="277"/>
      <c r="CK46" s="277"/>
      <c r="CL46" s="277"/>
      <c r="CM46" s="277"/>
      <c r="CN46" s="277"/>
      <c r="CO46" s="277"/>
      <c r="CP46" s="277"/>
      <c r="CQ46" s="277"/>
      <c r="CR46" s="277"/>
      <c r="CS46" s="277"/>
      <c r="CT46" s="277"/>
      <c r="CU46" s="277"/>
      <c r="CV46" s="277"/>
      <c r="CW46" s="277"/>
      <c r="CX46" s="277"/>
      <c r="CY46" s="277"/>
      <c r="CZ46" s="277"/>
      <c r="DA46" s="49"/>
      <c r="DB46" s="277"/>
      <c r="DC46" s="277"/>
      <c r="DD46" s="277"/>
      <c r="DE46" s="277"/>
      <c r="DF46" s="277"/>
      <c r="DG46" s="277"/>
      <c r="DH46" s="277"/>
      <c r="DI46" s="277"/>
      <c r="DJ46" s="277"/>
      <c r="DK46" s="277"/>
      <c r="DL46" s="277"/>
      <c r="DM46" s="277"/>
      <c r="DN46" s="277"/>
      <c r="DO46" s="277"/>
      <c r="DP46" s="277"/>
      <c r="DQ46" s="277"/>
      <c r="DR46" s="277"/>
      <c r="DS46" s="277"/>
      <c r="DT46" s="277"/>
      <c r="DU46" s="277"/>
      <c r="DV46" s="277"/>
      <c r="DW46" s="277"/>
      <c r="DX46" s="277"/>
      <c r="DY46" s="277"/>
      <c r="DZ46" s="277"/>
      <c r="EA46" s="277"/>
      <c r="EB46" s="277"/>
      <c r="EC46" s="277"/>
      <c r="ED46" s="277"/>
      <c r="EE46" s="277"/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3350</v>
      </c>
      <c r="E47" s="277">
        <v>0</v>
      </c>
      <c r="F47" s="277">
        <v>44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CD47" s="277"/>
      <c r="CE47" s="277"/>
      <c r="CF47" s="277"/>
      <c r="CG47" s="277"/>
      <c r="CH47" s="277"/>
      <c r="CI47" s="277"/>
      <c r="CJ47" s="277"/>
      <c r="CK47" s="277"/>
      <c r="CL47" s="277"/>
      <c r="CM47" s="277"/>
      <c r="CN47" s="277"/>
      <c r="CO47" s="277"/>
      <c r="CP47" s="277"/>
      <c r="CQ47" s="277"/>
      <c r="CR47" s="277"/>
      <c r="CS47" s="277"/>
      <c r="CT47" s="277"/>
      <c r="CU47" s="277"/>
      <c r="CV47" s="277"/>
      <c r="CW47" s="277"/>
      <c r="CX47" s="277"/>
      <c r="CY47" s="277"/>
      <c r="CZ47" s="277"/>
      <c r="DA47" s="49"/>
      <c r="DB47" s="277"/>
      <c r="DC47" s="277"/>
      <c r="DD47" s="277"/>
      <c r="DE47" s="277"/>
      <c r="DF47" s="277"/>
      <c r="DG47" s="277"/>
      <c r="DH47" s="277"/>
      <c r="DI47" s="277"/>
      <c r="DJ47" s="277"/>
      <c r="DK47" s="277"/>
      <c r="DL47" s="277"/>
      <c r="DM47" s="277"/>
      <c r="DN47" s="277"/>
      <c r="DO47" s="277"/>
      <c r="DP47" s="277"/>
      <c r="DQ47" s="277"/>
      <c r="DR47" s="277"/>
      <c r="DS47" s="277"/>
      <c r="DT47" s="277"/>
      <c r="DU47" s="277"/>
      <c r="DV47" s="277"/>
      <c r="DW47" s="277"/>
      <c r="DX47" s="277"/>
      <c r="DY47" s="277"/>
      <c r="DZ47" s="277"/>
      <c r="EA47" s="277"/>
      <c r="EB47" s="277"/>
      <c r="EC47" s="277"/>
      <c r="ED47" s="277"/>
      <c r="EE47" s="277"/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3524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CD48" s="277"/>
      <c r="CE48" s="277"/>
      <c r="CF48" s="277"/>
      <c r="CG48" s="277"/>
      <c r="CH48" s="277"/>
      <c r="CI48" s="277"/>
      <c r="CJ48" s="277"/>
      <c r="CK48" s="277"/>
      <c r="CL48" s="277"/>
      <c r="CM48" s="277"/>
      <c r="CN48" s="277"/>
      <c r="CO48" s="277"/>
      <c r="CP48" s="277"/>
      <c r="CQ48" s="277"/>
      <c r="CR48" s="277"/>
      <c r="CS48" s="277"/>
      <c r="CT48" s="277"/>
      <c r="CU48" s="277"/>
      <c r="CV48" s="277"/>
      <c r="CW48" s="277"/>
      <c r="CX48" s="277"/>
      <c r="CY48" s="277"/>
      <c r="CZ48" s="277"/>
      <c r="DA48" s="49"/>
      <c r="DB48" s="277"/>
      <c r="DC48" s="277"/>
      <c r="DD48" s="277"/>
      <c r="DE48" s="277"/>
      <c r="DF48" s="277"/>
      <c r="DG48" s="277"/>
      <c r="DH48" s="277"/>
      <c r="DI48" s="277"/>
      <c r="DJ48" s="277"/>
      <c r="DK48" s="277"/>
      <c r="DL48" s="277"/>
      <c r="DM48" s="277"/>
      <c r="DN48" s="277"/>
      <c r="DO48" s="277"/>
      <c r="DP48" s="277"/>
      <c r="DQ48" s="277"/>
      <c r="DR48" s="277"/>
      <c r="DS48" s="277"/>
      <c r="DT48" s="277"/>
      <c r="DU48" s="277"/>
      <c r="DV48" s="277"/>
      <c r="DW48" s="277"/>
      <c r="DX48" s="277"/>
      <c r="DY48" s="277"/>
      <c r="DZ48" s="277"/>
      <c r="EA48" s="277"/>
      <c r="EB48" s="277"/>
      <c r="EC48" s="277"/>
      <c r="ED48" s="277"/>
      <c r="EE48" s="277"/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3634</v>
      </c>
      <c r="D49" s="56">
        <f>SUM(E49:HQ49)</f>
        <v>4309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101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CD49" s="277"/>
      <c r="CE49" s="277"/>
      <c r="CF49" s="277"/>
      <c r="CG49" s="277"/>
      <c r="CH49" s="277"/>
      <c r="CI49" s="277"/>
      <c r="CJ49" s="277"/>
      <c r="CK49" s="277"/>
      <c r="CL49" s="277"/>
      <c r="CM49" s="277"/>
      <c r="CN49" s="277"/>
      <c r="CO49" s="277"/>
      <c r="CP49" s="277"/>
      <c r="CQ49" s="277"/>
      <c r="CR49" s="277"/>
      <c r="CS49" s="277"/>
      <c r="CT49" s="277"/>
      <c r="CU49" s="277"/>
      <c r="CV49" s="277"/>
      <c r="CW49" s="277"/>
      <c r="CX49" s="277"/>
      <c r="CY49" s="277"/>
      <c r="CZ49" s="277"/>
      <c r="DA49" s="49"/>
      <c r="DB49" s="277"/>
      <c r="DC49" s="277"/>
      <c r="DD49" s="277"/>
      <c r="DE49" s="277"/>
      <c r="DF49" s="277"/>
      <c r="DG49" s="277"/>
      <c r="DH49" s="277"/>
      <c r="DI49" s="277"/>
      <c r="DJ49" s="277"/>
      <c r="DK49" s="277"/>
      <c r="DL49" s="277"/>
      <c r="DM49" s="277"/>
      <c r="DN49" s="277"/>
      <c r="DO49" s="277"/>
      <c r="DP49" s="277"/>
      <c r="DQ49" s="277"/>
      <c r="DR49" s="277"/>
      <c r="DS49" s="277"/>
      <c r="DT49" s="277"/>
      <c r="DU49" s="277"/>
      <c r="DV49" s="277"/>
      <c r="DW49" s="277"/>
      <c r="DX49" s="277"/>
      <c r="DY49" s="277"/>
      <c r="DZ49" s="277"/>
      <c r="EA49" s="277"/>
      <c r="EB49" s="277"/>
      <c r="EC49" s="277"/>
      <c r="ED49" s="277"/>
      <c r="EE49" s="277"/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2720</v>
      </c>
      <c r="D50" s="56">
        <f>SUM(E50:HQ50)</f>
        <v>4390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CD50" s="277"/>
      <c r="CE50" s="277"/>
      <c r="CF50" s="277"/>
      <c r="CG50" s="277"/>
      <c r="CH50" s="277"/>
      <c r="CI50" s="277"/>
      <c r="CJ50" s="277"/>
      <c r="CK50" s="277"/>
      <c r="CL50" s="277"/>
      <c r="CM50" s="277"/>
      <c r="CN50" s="277"/>
      <c r="CO50" s="277"/>
      <c r="CP50" s="277"/>
      <c r="CQ50" s="277"/>
      <c r="CR50" s="277"/>
      <c r="CS50" s="277"/>
      <c r="CT50" s="277"/>
      <c r="CU50" s="277"/>
      <c r="CV50" s="277"/>
      <c r="CW50" s="277"/>
      <c r="CX50" s="277"/>
      <c r="CY50" s="277"/>
      <c r="CZ50" s="277"/>
      <c r="DA50" s="49"/>
      <c r="DB50" s="277"/>
      <c r="DC50" s="277"/>
      <c r="DD50" s="277"/>
      <c r="DE50" s="277"/>
      <c r="DF50" s="277"/>
      <c r="DG50" s="277"/>
      <c r="DH50" s="277"/>
      <c r="DI50" s="277"/>
      <c r="DJ50" s="277"/>
      <c r="DK50" s="277"/>
      <c r="DL50" s="277"/>
      <c r="DM50" s="277"/>
      <c r="DN50" s="277"/>
      <c r="DO50" s="277"/>
      <c r="DP50" s="277"/>
      <c r="DQ50" s="277"/>
      <c r="DR50" s="277"/>
      <c r="DS50" s="277"/>
      <c r="DT50" s="277"/>
      <c r="DU50" s="277"/>
      <c r="DV50" s="277"/>
      <c r="DW50" s="277"/>
      <c r="DX50" s="277"/>
      <c r="DY50" s="277"/>
      <c r="DZ50" s="277"/>
      <c r="EA50" s="277"/>
      <c r="EB50" s="277"/>
      <c r="EC50" s="277"/>
      <c r="ED50" s="277"/>
      <c r="EE50" s="277"/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4297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98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CD51" s="277"/>
      <c r="CE51" s="277"/>
      <c r="CF51" s="277"/>
      <c r="CG51" s="277"/>
      <c r="CH51" s="277"/>
      <c r="CI51" s="277"/>
      <c r="CJ51" s="277"/>
      <c r="CK51" s="277"/>
      <c r="CL51" s="277"/>
      <c r="CM51" s="277"/>
      <c r="CN51" s="277"/>
      <c r="CO51" s="277"/>
      <c r="CP51" s="277"/>
      <c r="CQ51" s="277"/>
      <c r="CR51" s="277"/>
      <c r="CS51" s="277"/>
      <c r="CT51" s="277"/>
      <c r="CU51" s="277"/>
      <c r="CV51" s="277"/>
      <c r="CW51" s="277"/>
      <c r="CX51" s="277"/>
      <c r="CY51" s="277"/>
      <c r="CZ51" s="277"/>
      <c r="DA51" s="49"/>
      <c r="DB51" s="277"/>
      <c r="DC51" s="277"/>
      <c r="DD51" s="277"/>
      <c r="DE51" s="277"/>
      <c r="DF51" s="277"/>
      <c r="DG51" s="277"/>
      <c r="DH51" s="277"/>
      <c r="DI51" s="277"/>
      <c r="DJ51" s="277"/>
      <c r="DK51" s="277"/>
      <c r="DL51" s="277"/>
      <c r="DM51" s="277"/>
      <c r="DN51" s="277"/>
      <c r="DO51" s="277"/>
      <c r="DP51" s="277"/>
      <c r="DQ51" s="277"/>
      <c r="DR51" s="277"/>
      <c r="DS51" s="277"/>
      <c r="DT51" s="277"/>
      <c r="DU51" s="277"/>
      <c r="DV51" s="277"/>
      <c r="DW51" s="277"/>
      <c r="DX51" s="277"/>
      <c r="DY51" s="277"/>
      <c r="DZ51" s="277"/>
      <c r="EA51" s="277"/>
      <c r="EB51" s="277"/>
      <c r="EC51" s="277"/>
      <c r="ED51" s="277"/>
      <c r="EE51" s="277"/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2712</v>
      </c>
      <c r="D52" s="56">
        <f>SUM(E52:HQ52)</f>
        <v>3642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82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CD52" s="277"/>
      <c r="CE52" s="277"/>
      <c r="CF52" s="277"/>
      <c r="CG52" s="277"/>
      <c r="CH52" s="277"/>
      <c r="CI52" s="277"/>
      <c r="CJ52" s="277"/>
      <c r="CK52" s="277"/>
      <c r="CL52" s="277"/>
      <c r="CM52" s="277"/>
      <c r="CN52" s="277"/>
      <c r="CO52" s="277"/>
      <c r="CP52" s="277"/>
      <c r="CQ52" s="277"/>
      <c r="CR52" s="277"/>
      <c r="CS52" s="277"/>
      <c r="CT52" s="277"/>
      <c r="CU52" s="277"/>
      <c r="CV52" s="277"/>
      <c r="CW52" s="277"/>
      <c r="CX52" s="277"/>
      <c r="CY52" s="277"/>
      <c r="CZ52" s="277"/>
      <c r="DA52" s="49"/>
      <c r="DB52" s="277"/>
      <c r="DC52" s="277"/>
      <c r="DD52" s="277"/>
      <c r="DE52" s="277"/>
      <c r="DF52" s="277"/>
      <c r="DG52" s="277"/>
      <c r="DH52" s="277"/>
      <c r="DI52" s="277"/>
      <c r="DJ52" s="277"/>
      <c r="DK52" s="277"/>
      <c r="DL52" s="277"/>
      <c r="DM52" s="277"/>
      <c r="DN52" s="277"/>
      <c r="DO52" s="277"/>
      <c r="DP52" s="277"/>
      <c r="DQ52" s="277"/>
      <c r="DR52" s="277"/>
      <c r="DS52" s="277"/>
      <c r="DT52" s="277"/>
      <c r="DU52" s="277"/>
      <c r="DV52" s="277"/>
      <c r="DW52" s="277"/>
      <c r="DX52" s="277"/>
      <c r="DY52" s="277"/>
      <c r="DZ52" s="277"/>
      <c r="EA52" s="277"/>
      <c r="EB52" s="277"/>
      <c r="EC52" s="277"/>
      <c r="ED52" s="277"/>
      <c r="EE52" s="277"/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3635</v>
      </c>
      <c r="D53" s="56">
        <f>SUM(E53:HQ53)</f>
        <v>3827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CD53" s="277"/>
      <c r="CE53" s="277"/>
      <c r="CF53" s="277"/>
      <c r="CG53" s="277"/>
      <c r="CH53" s="277"/>
      <c r="CI53" s="277"/>
      <c r="CJ53" s="277"/>
      <c r="CK53" s="277"/>
      <c r="CL53" s="277"/>
      <c r="CM53" s="277"/>
      <c r="CN53" s="277"/>
      <c r="CO53" s="277"/>
      <c r="CP53" s="277"/>
      <c r="CQ53" s="277"/>
      <c r="CR53" s="277"/>
      <c r="CS53" s="277"/>
      <c r="CT53" s="277"/>
      <c r="CU53" s="277"/>
      <c r="CV53" s="277"/>
      <c r="CW53" s="277"/>
      <c r="CX53" s="277"/>
      <c r="CY53" s="277"/>
      <c r="CZ53" s="277"/>
      <c r="DA53" s="49"/>
      <c r="DB53" s="277"/>
      <c r="DC53" s="277"/>
      <c r="DD53" s="277"/>
      <c r="DE53" s="277"/>
      <c r="DF53" s="277"/>
      <c r="DG53" s="277"/>
      <c r="DH53" s="277"/>
      <c r="DI53" s="277"/>
      <c r="DJ53" s="277"/>
      <c r="DK53" s="277"/>
      <c r="DL53" s="277"/>
      <c r="DM53" s="277"/>
      <c r="DN53" s="277"/>
      <c r="DO53" s="277"/>
      <c r="DP53" s="277"/>
      <c r="DQ53" s="277"/>
      <c r="DR53" s="277"/>
      <c r="DS53" s="277"/>
      <c r="DT53" s="277"/>
      <c r="DU53" s="277"/>
      <c r="DV53" s="277"/>
      <c r="DW53" s="277"/>
      <c r="DX53" s="277"/>
      <c r="DY53" s="277"/>
      <c r="DZ53" s="277"/>
      <c r="EA53" s="277"/>
      <c r="EB53" s="277"/>
      <c r="EC53" s="277"/>
      <c r="ED53" s="277"/>
      <c r="EE53" s="277"/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3641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CD54" s="277"/>
      <c r="CE54" s="277"/>
      <c r="CF54" s="277"/>
      <c r="CG54" s="277"/>
      <c r="CH54" s="277"/>
      <c r="CI54" s="277"/>
      <c r="CJ54" s="277"/>
      <c r="CK54" s="277"/>
      <c r="CL54" s="277"/>
      <c r="CM54" s="277"/>
      <c r="CN54" s="277"/>
      <c r="CO54" s="277"/>
      <c r="CP54" s="277"/>
      <c r="CQ54" s="277"/>
      <c r="CR54" s="277"/>
      <c r="CS54" s="277"/>
      <c r="CT54" s="277"/>
      <c r="CU54" s="277"/>
      <c r="CV54" s="277"/>
      <c r="CW54" s="277"/>
      <c r="CX54" s="277"/>
      <c r="CY54" s="277"/>
      <c r="CZ54" s="277"/>
      <c r="DA54" s="49"/>
      <c r="DB54" s="277"/>
      <c r="DC54" s="277"/>
      <c r="DD54" s="277"/>
      <c r="DE54" s="277"/>
      <c r="DF54" s="277"/>
      <c r="DG54" s="277"/>
      <c r="DH54" s="277"/>
      <c r="DI54" s="277"/>
      <c r="DJ54" s="277"/>
      <c r="DK54" s="277"/>
      <c r="DL54" s="277"/>
      <c r="DM54" s="277"/>
      <c r="DN54" s="277"/>
      <c r="DO54" s="277"/>
      <c r="DP54" s="277"/>
      <c r="DQ54" s="277"/>
      <c r="DR54" s="277"/>
      <c r="DS54" s="277"/>
      <c r="DT54" s="277"/>
      <c r="DU54" s="277"/>
      <c r="DV54" s="277"/>
      <c r="DW54" s="277"/>
      <c r="DX54" s="277"/>
      <c r="DY54" s="277"/>
      <c r="DZ54" s="277"/>
      <c r="EA54" s="277"/>
      <c r="EB54" s="277"/>
      <c r="EC54" s="277"/>
      <c r="ED54" s="277"/>
      <c r="EE54" s="277"/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3636</v>
      </c>
      <c r="D55" s="56">
        <f>SUM(E55:HQ55)</f>
        <v>3988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CD55" s="277"/>
      <c r="CE55" s="277"/>
      <c r="CF55" s="277"/>
      <c r="CG55" s="277"/>
      <c r="CH55" s="277"/>
      <c r="CI55" s="277"/>
      <c r="CJ55" s="277"/>
      <c r="CK55" s="277"/>
      <c r="CL55" s="277"/>
      <c r="CM55" s="277"/>
      <c r="CN55" s="277"/>
      <c r="CO55" s="277"/>
      <c r="CP55" s="277"/>
      <c r="CQ55" s="277"/>
      <c r="CR55" s="277"/>
      <c r="CS55" s="277"/>
      <c r="CT55" s="277"/>
      <c r="CU55" s="277"/>
      <c r="CV55" s="277"/>
      <c r="CW55" s="277"/>
      <c r="CX55" s="277"/>
      <c r="CY55" s="277"/>
      <c r="CZ55" s="277"/>
      <c r="DA55" s="49"/>
      <c r="DB55" s="277"/>
      <c r="DC55" s="277"/>
      <c r="DD55" s="277"/>
      <c r="DE55" s="277"/>
      <c r="DF55" s="277"/>
      <c r="DG55" s="277"/>
      <c r="DH55" s="277"/>
      <c r="DI55" s="277"/>
      <c r="DJ55" s="277"/>
      <c r="DK55" s="277"/>
      <c r="DL55" s="277"/>
      <c r="DM55" s="277"/>
      <c r="DN55" s="277"/>
      <c r="DO55" s="277"/>
      <c r="DP55" s="277"/>
      <c r="DQ55" s="277"/>
      <c r="DR55" s="277"/>
      <c r="DS55" s="277"/>
      <c r="DT55" s="277"/>
      <c r="DU55" s="277"/>
      <c r="DV55" s="277"/>
      <c r="DW55" s="277"/>
      <c r="DX55" s="277"/>
      <c r="DY55" s="277"/>
      <c r="DZ55" s="277"/>
      <c r="EA55" s="277"/>
      <c r="EB55" s="277"/>
      <c r="EC55" s="277"/>
      <c r="ED55" s="277"/>
      <c r="EE55" s="277"/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2734</v>
      </c>
      <c r="D56" s="56">
        <f>SUM(E56:HQ56)</f>
        <v>5264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91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CD56" s="277"/>
      <c r="CE56" s="277"/>
      <c r="CF56" s="277"/>
      <c r="CG56" s="277"/>
      <c r="CH56" s="277"/>
      <c r="CI56" s="277"/>
      <c r="CJ56" s="277"/>
      <c r="CK56" s="277"/>
      <c r="CL56" s="277"/>
      <c r="CM56" s="277"/>
      <c r="CN56" s="277"/>
      <c r="CO56" s="277"/>
      <c r="CP56" s="277"/>
      <c r="CQ56" s="277"/>
      <c r="CR56" s="277"/>
      <c r="CS56" s="277"/>
      <c r="CT56" s="277"/>
      <c r="CU56" s="277"/>
      <c r="CV56" s="277"/>
      <c r="CW56" s="277"/>
      <c r="CX56" s="277"/>
      <c r="CY56" s="277"/>
      <c r="CZ56" s="277"/>
      <c r="DA56" s="49"/>
      <c r="DB56" s="277"/>
      <c r="DC56" s="277"/>
      <c r="DD56" s="277"/>
      <c r="DE56" s="277"/>
      <c r="DF56" s="277"/>
      <c r="DG56" s="277"/>
      <c r="DH56" s="277"/>
      <c r="DI56" s="277"/>
      <c r="DJ56" s="277"/>
      <c r="DK56" s="277"/>
      <c r="DL56" s="277"/>
      <c r="DM56" s="277"/>
      <c r="DN56" s="277"/>
      <c r="DO56" s="277"/>
      <c r="DP56" s="277"/>
      <c r="DQ56" s="277"/>
      <c r="DR56" s="277"/>
      <c r="DS56" s="277"/>
      <c r="DT56" s="277"/>
      <c r="DU56" s="277"/>
      <c r="DV56" s="277"/>
      <c r="DW56" s="277"/>
      <c r="DX56" s="277"/>
      <c r="DY56" s="277"/>
      <c r="DZ56" s="277"/>
      <c r="EA56" s="277"/>
      <c r="EB56" s="277"/>
      <c r="EC56" s="277"/>
      <c r="ED56" s="277"/>
      <c r="EE56" s="277"/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4395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90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CD57" s="277"/>
      <c r="CE57" s="277"/>
      <c r="CF57" s="277"/>
      <c r="CG57" s="277"/>
      <c r="CH57" s="277"/>
      <c r="CI57" s="277"/>
      <c r="CJ57" s="277"/>
      <c r="CK57" s="277"/>
      <c r="CL57" s="277"/>
      <c r="CM57" s="277"/>
      <c r="CN57" s="277"/>
      <c r="CO57" s="277"/>
      <c r="CP57" s="277"/>
      <c r="CQ57" s="277"/>
      <c r="CR57" s="277"/>
      <c r="CS57" s="277"/>
      <c r="CT57" s="277"/>
      <c r="CU57" s="277"/>
      <c r="CV57" s="277"/>
      <c r="CW57" s="277"/>
      <c r="CX57" s="277"/>
      <c r="CY57" s="277"/>
      <c r="CZ57" s="277"/>
      <c r="DA57" s="49"/>
      <c r="DB57" s="277"/>
      <c r="DC57" s="277"/>
      <c r="DD57" s="277"/>
      <c r="DE57" s="277"/>
      <c r="DF57" s="277"/>
      <c r="DG57" s="277"/>
      <c r="DH57" s="277"/>
      <c r="DI57" s="277"/>
      <c r="DJ57" s="277"/>
      <c r="DK57" s="277"/>
      <c r="DL57" s="277"/>
      <c r="DM57" s="277"/>
      <c r="DN57" s="277"/>
      <c r="DO57" s="277"/>
      <c r="DP57" s="277"/>
      <c r="DQ57" s="277"/>
      <c r="DR57" s="277"/>
      <c r="DS57" s="277"/>
      <c r="DT57" s="277"/>
      <c r="DU57" s="277"/>
      <c r="DV57" s="277"/>
      <c r="DW57" s="277"/>
      <c r="DX57" s="277"/>
      <c r="DY57" s="277"/>
      <c r="DZ57" s="277"/>
      <c r="EA57" s="277"/>
      <c r="EB57" s="277"/>
      <c r="EC57" s="277"/>
      <c r="ED57" s="277"/>
      <c r="EE57" s="277"/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2733</v>
      </c>
      <c r="D58" s="56">
        <f>SUM(E58:HQ58)</f>
        <v>4083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CD58" s="277"/>
      <c r="CE58" s="277"/>
      <c r="CF58" s="277"/>
      <c r="CG58" s="277"/>
      <c r="CH58" s="277"/>
      <c r="CI58" s="277"/>
      <c r="CJ58" s="277"/>
      <c r="CK58" s="277"/>
      <c r="CL58" s="277"/>
      <c r="CM58" s="277"/>
      <c r="CN58" s="277"/>
      <c r="CO58" s="277"/>
      <c r="CP58" s="277"/>
      <c r="CQ58" s="277"/>
      <c r="CR58" s="277"/>
      <c r="CS58" s="277"/>
      <c r="CT58" s="277"/>
      <c r="CU58" s="277"/>
      <c r="CV58" s="277"/>
      <c r="CW58" s="277"/>
      <c r="CX58" s="277"/>
      <c r="CY58" s="277"/>
      <c r="CZ58" s="277"/>
      <c r="DA58" s="49"/>
      <c r="DB58" s="277"/>
      <c r="DC58" s="277"/>
      <c r="DD58" s="277"/>
      <c r="DE58" s="277"/>
      <c r="DF58" s="277"/>
      <c r="DG58" s="277"/>
      <c r="DH58" s="277"/>
      <c r="DI58" s="277"/>
      <c r="DJ58" s="277"/>
      <c r="DK58" s="277"/>
      <c r="DL58" s="277"/>
      <c r="DM58" s="277"/>
      <c r="DN58" s="277"/>
      <c r="DO58" s="277"/>
      <c r="DP58" s="277"/>
      <c r="DQ58" s="277"/>
      <c r="DR58" s="277"/>
      <c r="DS58" s="277"/>
      <c r="DT58" s="277"/>
      <c r="DU58" s="277"/>
      <c r="DV58" s="277"/>
      <c r="DW58" s="277"/>
      <c r="DX58" s="277"/>
      <c r="DY58" s="277"/>
      <c r="DZ58" s="277"/>
      <c r="EA58" s="277"/>
      <c r="EB58" s="277"/>
      <c r="EC58" s="277"/>
      <c r="ED58" s="277"/>
      <c r="EE58" s="277"/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4536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CD59" s="277"/>
      <c r="CE59" s="277"/>
      <c r="CF59" s="277"/>
      <c r="CG59" s="277"/>
      <c r="CH59" s="277"/>
      <c r="CI59" s="277"/>
      <c r="CJ59" s="277"/>
      <c r="CK59" s="277"/>
      <c r="CL59" s="277"/>
      <c r="CM59" s="277"/>
      <c r="CN59" s="277"/>
      <c r="CO59" s="277"/>
      <c r="CP59" s="277"/>
      <c r="CQ59" s="277"/>
      <c r="CR59" s="277"/>
      <c r="CS59" s="277"/>
      <c r="CT59" s="277"/>
      <c r="CU59" s="277"/>
      <c r="CV59" s="277"/>
      <c r="CW59" s="277"/>
      <c r="CX59" s="277"/>
      <c r="CY59" s="277"/>
      <c r="CZ59" s="277"/>
      <c r="DA59" s="49"/>
      <c r="DB59" s="277"/>
      <c r="DC59" s="277"/>
      <c r="DD59" s="277"/>
      <c r="DE59" s="277"/>
      <c r="DF59" s="277"/>
      <c r="DG59" s="277"/>
      <c r="DH59" s="277"/>
      <c r="DI59" s="277"/>
      <c r="DJ59" s="277"/>
      <c r="DK59" s="277"/>
      <c r="DL59" s="277"/>
      <c r="DM59" s="277"/>
      <c r="DN59" s="277"/>
      <c r="DO59" s="277"/>
      <c r="DP59" s="277"/>
      <c r="DQ59" s="277"/>
      <c r="DR59" s="277"/>
      <c r="DS59" s="277"/>
      <c r="DT59" s="277"/>
      <c r="DU59" s="277"/>
      <c r="DV59" s="277"/>
      <c r="DW59" s="277"/>
      <c r="DX59" s="277"/>
      <c r="DY59" s="277"/>
      <c r="DZ59" s="277"/>
      <c r="EA59" s="277"/>
      <c r="EB59" s="277"/>
      <c r="EC59" s="277"/>
      <c r="ED59" s="277"/>
      <c r="EE59" s="277"/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3637</v>
      </c>
      <c r="D60" s="56">
        <f>SUM(E60:HQ60)</f>
        <v>3912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CD60" s="277"/>
      <c r="CE60" s="277"/>
      <c r="CF60" s="277"/>
      <c r="CG60" s="277"/>
      <c r="CH60" s="277"/>
      <c r="CI60" s="277"/>
      <c r="CJ60" s="277"/>
      <c r="CK60" s="277"/>
      <c r="CL60" s="277"/>
      <c r="CM60" s="277"/>
      <c r="CN60" s="277"/>
      <c r="CO60" s="277"/>
      <c r="CP60" s="277"/>
      <c r="CQ60" s="277"/>
      <c r="CR60" s="277"/>
      <c r="CS60" s="277"/>
      <c r="CT60" s="277"/>
      <c r="CU60" s="277"/>
      <c r="CV60" s="277"/>
      <c r="CW60" s="277"/>
      <c r="CX60" s="277"/>
      <c r="CY60" s="277"/>
      <c r="CZ60" s="277"/>
      <c r="DA60" s="49"/>
      <c r="DB60" s="277"/>
      <c r="DC60" s="277"/>
      <c r="DD60" s="277"/>
      <c r="DE60" s="277"/>
      <c r="DF60" s="277"/>
      <c r="DG60" s="277"/>
      <c r="DH60" s="277"/>
      <c r="DI60" s="277"/>
      <c r="DJ60" s="277"/>
      <c r="DK60" s="277"/>
      <c r="DL60" s="277"/>
      <c r="DM60" s="277"/>
      <c r="DN60" s="277"/>
      <c r="DO60" s="277"/>
      <c r="DP60" s="277"/>
      <c r="DQ60" s="277"/>
      <c r="DR60" s="277"/>
      <c r="DS60" s="277"/>
      <c r="DT60" s="277"/>
      <c r="DU60" s="277"/>
      <c r="DV60" s="277"/>
      <c r="DW60" s="277"/>
      <c r="DX60" s="277"/>
      <c r="DY60" s="277"/>
      <c r="DZ60" s="277"/>
      <c r="EA60" s="277"/>
      <c r="EB60" s="277"/>
      <c r="EC60" s="277"/>
      <c r="ED60" s="277"/>
      <c r="EE60" s="277"/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2716</v>
      </c>
      <c r="D61" s="56">
        <f>SUM(E61:HQ61)</f>
        <v>4468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CD61" s="277"/>
      <c r="CE61" s="277"/>
      <c r="CF61" s="277"/>
      <c r="CG61" s="277"/>
      <c r="CH61" s="277"/>
      <c r="CI61" s="277"/>
      <c r="CJ61" s="277"/>
      <c r="CK61" s="277"/>
      <c r="CL61" s="277"/>
      <c r="CM61" s="277"/>
      <c r="CN61" s="277"/>
      <c r="CO61" s="277"/>
      <c r="CP61" s="277"/>
      <c r="CQ61" s="277"/>
      <c r="CR61" s="277"/>
      <c r="CS61" s="277"/>
      <c r="CT61" s="277"/>
      <c r="CU61" s="277"/>
      <c r="CV61" s="277"/>
      <c r="CW61" s="277"/>
      <c r="CX61" s="277"/>
      <c r="CY61" s="277"/>
      <c r="CZ61" s="277"/>
      <c r="DA61" s="49"/>
      <c r="DB61" s="277"/>
      <c r="DC61" s="277"/>
      <c r="DD61" s="277"/>
      <c r="DE61" s="277"/>
      <c r="DF61" s="277"/>
      <c r="DG61" s="277"/>
      <c r="DH61" s="277"/>
      <c r="DI61" s="277"/>
      <c r="DJ61" s="277"/>
      <c r="DK61" s="277"/>
      <c r="DL61" s="277"/>
      <c r="DM61" s="277"/>
      <c r="DN61" s="277"/>
      <c r="DO61" s="277"/>
      <c r="DP61" s="277"/>
      <c r="DQ61" s="277"/>
      <c r="DR61" s="277"/>
      <c r="DS61" s="277"/>
      <c r="DT61" s="277"/>
      <c r="DU61" s="277"/>
      <c r="DV61" s="277"/>
      <c r="DW61" s="277"/>
      <c r="DX61" s="277"/>
      <c r="DY61" s="277"/>
      <c r="DZ61" s="277"/>
      <c r="EA61" s="277"/>
      <c r="EB61" s="277"/>
      <c r="EC61" s="277"/>
      <c r="ED61" s="277"/>
      <c r="EE61" s="277"/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3644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CD62" s="277"/>
      <c r="CE62" s="277"/>
      <c r="CF62" s="277"/>
      <c r="CG62" s="277"/>
      <c r="CH62" s="277"/>
      <c r="CI62" s="277"/>
      <c r="CJ62" s="277"/>
      <c r="CK62" s="277"/>
      <c r="CL62" s="277"/>
      <c r="CM62" s="277"/>
      <c r="CN62" s="277"/>
      <c r="CO62" s="277"/>
      <c r="CP62" s="277"/>
      <c r="CQ62" s="277"/>
      <c r="CR62" s="277"/>
      <c r="CS62" s="277"/>
      <c r="CT62" s="277"/>
      <c r="CU62" s="277"/>
      <c r="CV62" s="277"/>
      <c r="CW62" s="277"/>
      <c r="CX62" s="277"/>
      <c r="CY62" s="277"/>
      <c r="CZ62" s="277"/>
      <c r="DA62" s="49"/>
      <c r="DB62" s="277"/>
      <c r="DC62" s="277"/>
      <c r="DD62" s="277"/>
      <c r="DE62" s="277"/>
      <c r="DF62" s="277"/>
      <c r="DG62" s="277"/>
      <c r="DH62" s="277"/>
      <c r="DI62" s="277"/>
      <c r="DJ62" s="277"/>
      <c r="DK62" s="277"/>
      <c r="DL62" s="277"/>
      <c r="DM62" s="277"/>
      <c r="DN62" s="277"/>
      <c r="DO62" s="277"/>
      <c r="DP62" s="277"/>
      <c r="DQ62" s="277"/>
      <c r="DR62" s="277"/>
      <c r="DS62" s="277"/>
      <c r="DT62" s="277"/>
      <c r="DU62" s="277"/>
      <c r="DV62" s="277"/>
      <c r="DW62" s="277"/>
      <c r="DX62" s="277"/>
      <c r="DY62" s="277"/>
      <c r="DZ62" s="277"/>
      <c r="EA62" s="277"/>
      <c r="EB62" s="277"/>
      <c r="EC62" s="277"/>
      <c r="ED62" s="277"/>
      <c r="EE62" s="277"/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4174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CD63" s="277"/>
      <c r="CE63" s="277"/>
      <c r="CF63" s="277"/>
      <c r="CG63" s="277"/>
      <c r="CH63" s="277"/>
      <c r="CI63" s="277"/>
      <c r="CJ63" s="277"/>
      <c r="CK63" s="277"/>
      <c r="CL63" s="277"/>
      <c r="CM63" s="277"/>
      <c r="CN63" s="277"/>
      <c r="CO63" s="277"/>
      <c r="CP63" s="277"/>
      <c r="CQ63" s="277"/>
      <c r="CR63" s="277"/>
      <c r="CS63" s="277"/>
      <c r="CT63" s="277"/>
      <c r="CU63" s="277"/>
      <c r="CV63" s="277"/>
      <c r="CW63" s="277"/>
      <c r="CX63" s="277"/>
      <c r="CY63" s="277"/>
      <c r="CZ63" s="277"/>
      <c r="DA63" s="49"/>
      <c r="DB63" s="277"/>
      <c r="DC63" s="277"/>
      <c r="DD63" s="277"/>
      <c r="DE63" s="277"/>
      <c r="DF63" s="277"/>
      <c r="DG63" s="277"/>
      <c r="DH63" s="277"/>
      <c r="DI63" s="277"/>
      <c r="DJ63" s="277"/>
      <c r="DK63" s="277"/>
      <c r="DL63" s="277"/>
      <c r="DM63" s="277"/>
      <c r="DN63" s="277"/>
      <c r="DO63" s="277"/>
      <c r="DP63" s="277"/>
      <c r="DQ63" s="277"/>
      <c r="DR63" s="277"/>
      <c r="DS63" s="277"/>
      <c r="DT63" s="277"/>
      <c r="DU63" s="277"/>
      <c r="DV63" s="277"/>
      <c r="DW63" s="277"/>
      <c r="DX63" s="277"/>
      <c r="DY63" s="277"/>
      <c r="DZ63" s="277"/>
      <c r="EA63" s="277"/>
      <c r="EB63" s="277"/>
      <c r="EC63" s="277"/>
      <c r="ED63" s="277"/>
      <c r="EE63" s="277"/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3357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CD64" s="277"/>
      <c r="CE64" s="277"/>
      <c r="CF64" s="277"/>
      <c r="CG64" s="277"/>
      <c r="CH64" s="277"/>
      <c r="CI64" s="277"/>
      <c r="CJ64" s="277"/>
      <c r="CK64" s="277"/>
      <c r="CL64" s="277"/>
      <c r="CM64" s="277"/>
      <c r="CN64" s="277"/>
      <c r="CO64" s="277"/>
      <c r="CP64" s="277"/>
      <c r="CQ64" s="277"/>
      <c r="CR64" s="277"/>
      <c r="CS64" s="277"/>
      <c r="CT64" s="277"/>
      <c r="CU64" s="277"/>
      <c r="CV64" s="277"/>
      <c r="CW64" s="277"/>
      <c r="CX64" s="277"/>
      <c r="CY64" s="277"/>
      <c r="CZ64" s="277"/>
      <c r="DA64" s="49"/>
      <c r="DB64" s="277"/>
      <c r="DC64" s="277"/>
      <c r="DD64" s="277"/>
      <c r="DE64" s="277"/>
      <c r="DF64" s="277"/>
      <c r="DG64" s="277"/>
      <c r="DH64" s="277"/>
      <c r="DI64" s="277"/>
      <c r="DJ64" s="277"/>
      <c r="DK64" s="277"/>
      <c r="DL64" s="277"/>
      <c r="DM64" s="277"/>
      <c r="DN64" s="277"/>
      <c r="DO64" s="277"/>
      <c r="DP64" s="277"/>
      <c r="DQ64" s="277"/>
      <c r="DR64" s="277"/>
      <c r="DS64" s="277"/>
      <c r="DT64" s="277"/>
      <c r="DU64" s="277"/>
      <c r="DV64" s="277"/>
      <c r="DW64" s="277"/>
      <c r="DX64" s="277"/>
      <c r="DY64" s="277"/>
      <c r="DZ64" s="277"/>
      <c r="EA64" s="277"/>
      <c r="EB64" s="277"/>
      <c r="EC64" s="277"/>
      <c r="ED64" s="277"/>
      <c r="EE64" s="277"/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4298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CD65" s="277"/>
      <c r="CE65" s="277"/>
      <c r="CF65" s="277"/>
      <c r="CG65" s="277"/>
      <c r="CH65" s="277"/>
      <c r="CI65" s="277"/>
      <c r="CJ65" s="277"/>
      <c r="CK65" s="277"/>
      <c r="CL65" s="277"/>
      <c r="CM65" s="277"/>
      <c r="CN65" s="277"/>
      <c r="CO65" s="277"/>
      <c r="CP65" s="277"/>
      <c r="CQ65" s="277"/>
      <c r="CR65" s="277"/>
      <c r="CS65" s="277"/>
      <c r="CT65" s="277"/>
      <c r="CU65" s="277"/>
      <c r="CV65" s="277"/>
      <c r="CW65" s="277"/>
      <c r="CX65" s="277"/>
      <c r="CY65" s="277"/>
      <c r="CZ65" s="277"/>
      <c r="DA65" s="49"/>
      <c r="DB65" s="277"/>
      <c r="DC65" s="277"/>
      <c r="DD65" s="277"/>
      <c r="DE65" s="277"/>
      <c r="DF65" s="277"/>
      <c r="DG65" s="277"/>
      <c r="DH65" s="277"/>
      <c r="DI65" s="277"/>
      <c r="DJ65" s="277"/>
      <c r="DK65" s="277"/>
      <c r="DL65" s="277"/>
      <c r="DM65" s="277"/>
      <c r="DN65" s="277"/>
      <c r="DO65" s="277"/>
      <c r="DP65" s="277"/>
      <c r="DQ65" s="277"/>
      <c r="DR65" s="277"/>
      <c r="DS65" s="277"/>
      <c r="DT65" s="277"/>
      <c r="DU65" s="277"/>
      <c r="DV65" s="277"/>
      <c r="DW65" s="277"/>
      <c r="DX65" s="277"/>
      <c r="DY65" s="277"/>
      <c r="DZ65" s="277"/>
      <c r="EA65" s="277"/>
      <c r="EB65" s="277"/>
      <c r="EC65" s="277"/>
      <c r="ED65" s="277"/>
      <c r="EE65" s="277"/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3324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CD66" s="277"/>
      <c r="CE66" s="277"/>
      <c r="CF66" s="277"/>
      <c r="CG66" s="277"/>
      <c r="CH66" s="277"/>
      <c r="CI66" s="277"/>
      <c r="CJ66" s="277"/>
      <c r="CK66" s="277"/>
      <c r="CL66" s="277"/>
      <c r="CM66" s="277"/>
      <c r="CN66" s="277"/>
      <c r="CO66" s="277"/>
      <c r="CP66" s="277"/>
      <c r="CQ66" s="277"/>
      <c r="CR66" s="277"/>
      <c r="CS66" s="277"/>
      <c r="CT66" s="277"/>
      <c r="CU66" s="277"/>
      <c r="CV66" s="277"/>
      <c r="CW66" s="277"/>
      <c r="CX66" s="277"/>
      <c r="CY66" s="277"/>
      <c r="CZ66" s="277"/>
      <c r="DA66" s="49"/>
      <c r="DB66" s="277"/>
      <c r="DC66" s="277"/>
      <c r="DD66" s="277"/>
      <c r="DE66" s="277"/>
      <c r="DF66" s="277"/>
      <c r="DG66" s="277"/>
      <c r="DH66" s="277"/>
      <c r="DI66" s="277"/>
      <c r="DJ66" s="277"/>
      <c r="DK66" s="277"/>
      <c r="DL66" s="277"/>
      <c r="DM66" s="277"/>
      <c r="DN66" s="277"/>
      <c r="DO66" s="277"/>
      <c r="DP66" s="277"/>
      <c r="DQ66" s="277"/>
      <c r="DR66" s="277"/>
      <c r="DS66" s="277"/>
      <c r="DT66" s="277"/>
      <c r="DU66" s="277"/>
      <c r="DV66" s="277"/>
      <c r="DW66" s="277"/>
      <c r="DX66" s="277"/>
      <c r="DY66" s="277"/>
      <c r="DZ66" s="277"/>
      <c r="EA66" s="277"/>
      <c r="EB66" s="277"/>
      <c r="EC66" s="277"/>
      <c r="ED66" s="277"/>
      <c r="EE66" s="277"/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3638</v>
      </c>
      <c r="D67" s="56">
        <f>SUM(E67:HQ67)</f>
        <v>4166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85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CD67" s="277"/>
      <c r="CE67" s="277"/>
      <c r="CF67" s="277"/>
      <c r="CG67" s="277"/>
      <c r="CH67" s="277"/>
      <c r="CI67" s="277"/>
      <c r="CJ67" s="277"/>
      <c r="CK67" s="277"/>
      <c r="CL67" s="277"/>
      <c r="CM67" s="277"/>
      <c r="CN67" s="277"/>
      <c r="CO67" s="277"/>
      <c r="CP67" s="277"/>
      <c r="CQ67" s="277"/>
      <c r="CR67" s="277"/>
      <c r="CS67" s="277"/>
      <c r="CT67" s="277"/>
      <c r="CU67" s="277"/>
      <c r="CV67" s="277"/>
      <c r="CW67" s="277"/>
      <c r="CX67" s="277"/>
      <c r="CY67" s="277"/>
      <c r="CZ67" s="277"/>
      <c r="DA67" s="49"/>
      <c r="DB67" s="277"/>
      <c r="DC67" s="277"/>
      <c r="DD67" s="277"/>
      <c r="DE67" s="277"/>
      <c r="DF67" s="277"/>
      <c r="DG67" s="277"/>
      <c r="DH67" s="277"/>
      <c r="DI67" s="277"/>
      <c r="DJ67" s="277"/>
      <c r="DK67" s="277"/>
      <c r="DL67" s="277"/>
      <c r="DM67" s="277"/>
      <c r="DN67" s="277"/>
      <c r="DO67" s="277"/>
      <c r="DP67" s="277"/>
      <c r="DQ67" s="277"/>
      <c r="DR67" s="277"/>
      <c r="DS67" s="277"/>
      <c r="DT67" s="277"/>
      <c r="DU67" s="277"/>
      <c r="DV67" s="277"/>
      <c r="DW67" s="277"/>
      <c r="DX67" s="277"/>
      <c r="DY67" s="277"/>
      <c r="DZ67" s="277"/>
      <c r="EA67" s="277"/>
      <c r="EB67" s="277"/>
      <c r="EC67" s="277"/>
      <c r="ED67" s="277"/>
      <c r="EE67" s="277"/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2727</v>
      </c>
      <c r="D68" s="56">
        <f>SUM(E68:HQ68)</f>
        <v>4532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CD68" s="277"/>
      <c r="CE68" s="277"/>
      <c r="CF68" s="277"/>
      <c r="CG68" s="277"/>
      <c r="CH68" s="277"/>
      <c r="CI68" s="277"/>
      <c r="CJ68" s="277"/>
      <c r="CK68" s="277"/>
      <c r="CL68" s="277"/>
      <c r="CM68" s="277"/>
      <c r="CN68" s="277"/>
      <c r="CO68" s="277"/>
      <c r="CP68" s="277"/>
      <c r="CQ68" s="277"/>
      <c r="CR68" s="277"/>
      <c r="CS68" s="277"/>
      <c r="CT68" s="277"/>
      <c r="CU68" s="277"/>
      <c r="CV68" s="277"/>
      <c r="CW68" s="277"/>
      <c r="CX68" s="277"/>
      <c r="CY68" s="277"/>
      <c r="CZ68" s="277"/>
      <c r="DA68" s="49"/>
      <c r="DB68" s="277"/>
      <c r="DC68" s="277"/>
      <c r="DD68" s="277"/>
      <c r="DE68" s="277"/>
      <c r="DF68" s="277"/>
      <c r="DG68" s="277"/>
      <c r="DH68" s="277"/>
      <c r="DI68" s="277"/>
      <c r="DJ68" s="277"/>
      <c r="DK68" s="277"/>
      <c r="DL68" s="277"/>
      <c r="DM68" s="277"/>
      <c r="DN68" s="277"/>
      <c r="DO68" s="277"/>
      <c r="DP68" s="277"/>
      <c r="DQ68" s="277"/>
      <c r="DR68" s="277"/>
      <c r="DS68" s="277"/>
      <c r="DT68" s="277"/>
      <c r="DU68" s="277"/>
      <c r="DV68" s="277"/>
      <c r="DW68" s="277"/>
      <c r="DX68" s="277"/>
      <c r="DY68" s="277"/>
      <c r="DZ68" s="277"/>
      <c r="EA68" s="277"/>
      <c r="EB68" s="277"/>
      <c r="EC68" s="277"/>
      <c r="ED68" s="277"/>
      <c r="EE68" s="277"/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3463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CD69" s="277"/>
      <c r="CE69" s="277"/>
      <c r="CF69" s="277"/>
      <c r="CG69" s="277"/>
      <c r="CH69" s="277"/>
      <c r="CI69" s="277"/>
      <c r="CJ69" s="277"/>
      <c r="CK69" s="277"/>
      <c r="CL69" s="277"/>
      <c r="CM69" s="277"/>
      <c r="CN69" s="277"/>
      <c r="CO69" s="277"/>
      <c r="CP69" s="277"/>
      <c r="CQ69" s="277"/>
      <c r="CR69" s="277"/>
      <c r="CS69" s="277"/>
      <c r="CT69" s="277"/>
      <c r="CU69" s="277"/>
      <c r="CV69" s="277"/>
      <c r="CW69" s="277"/>
      <c r="CX69" s="277"/>
      <c r="CY69" s="277"/>
      <c r="CZ69" s="277"/>
      <c r="DA69" s="49"/>
      <c r="DB69" s="277"/>
      <c r="DC69" s="277"/>
      <c r="DD69" s="277"/>
      <c r="DE69" s="277"/>
      <c r="DF69" s="277"/>
      <c r="DG69" s="277"/>
      <c r="DH69" s="277"/>
      <c r="DI69" s="277"/>
      <c r="DJ69" s="277"/>
      <c r="DK69" s="277"/>
      <c r="DL69" s="277"/>
      <c r="DM69" s="277"/>
      <c r="DN69" s="277"/>
      <c r="DO69" s="277"/>
      <c r="DP69" s="277"/>
      <c r="DQ69" s="277"/>
      <c r="DR69" s="277"/>
      <c r="DS69" s="277"/>
      <c r="DT69" s="277"/>
      <c r="DU69" s="277"/>
      <c r="DV69" s="277"/>
      <c r="DW69" s="277"/>
      <c r="DX69" s="277"/>
      <c r="DY69" s="277"/>
      <c r="DZ69" s="277"/>
      <c r="EA69" s="277"/>
      <c r="EB69" s="277"/>
      <c r="EC69" s="277"/>
      <c r="ED69" s="277"/>
      <c r="EE69" s="277"/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3146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CD70" s="277"/>
      <c r="CE70" s="277"/>
      <c r="CF70" s="277"/>
      <c r="CG70" s="277"/>
      <c r="CH70" s="277"/>
      <c r="CI70" s="277"/>
      <c r="CJ70" s="277"/>
      <c r="CK70" s="277"/>
      <c r="CL70" s="277"/>
      <c r="CM70" s="277"/>
      <c r="CN70" s="277"/>
      <c r="CO70" s="277"/>
      <c r="CP70" s="277"/>
      <c r="CQ70" s="277"/>
      <c r="CR70" s="277"/>
      <c r="CS70" s="277"/>
      <c r="CT70" s="277"/>
      <c r="CU70" s="277"/>
      <c r="CV70" s="277"/>
      <c r="CW70" s="277"/>
      <c r="CX70" s="277"/>
      <c r="CY70" s="277"/>
      <c r="CZ70" s="277"/>
      <c r="DA70" s="49"/>
      <c r="DB70" s="277"/>
      <c r="DC70" s="277"/>
      <c r="DD70" s="277"/>
      <c r="DE70" s="277"/>
      <c r="DF70" s="277"/>
      <c r="DG70" s="277"/>
      <c r="DH70" s="277"/>
      <c r="DI70" s="277"/>
      <c r="DJ70" s="277"/>
      <c r="DK70" s="277"/>
      <c r="DL70" s="277"/>
      <c r="DM70" s="277"/>
      <c r="DN70" s="277"/>
      <c r="DO70" s="277"/>
      <c r="DP70" s="277"/>
      <c r="DQ70" s="277"/>
      <c r="DR70" s="277"/>
      <c r="DS70" s="277"/>
      <c r="DT70" s="277"/>
      <c r="DU70" s="277"/>
      <c r="DV70" s="277"/>
      <c r="DW70" s="277"/>
      <c r="DX70" s="277"/>
      <c r="DY70" s="277"/>
      <c r="DZ70" s="277"/>
      <c r="EA70" s="277"/>
      <c r="EB70" s="277"/>
      <c r="EC70" s="277"/>
      <c r="ED70" s="277"/>
      <c r="EE70" s="277"/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3639</v>
      </c>
      <c r="D71" s="56">
        <f>SUM(E71:HQ71)</f>
        <v>3644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CD71" s="277"/>
      <c r="CE71" s="277"/>
      <c r="CF71" s="277"/>
      <c r="CG71" s="277"/>
      <c r="CH71" s="277"/>
      <c r="CI71" s="277"/>
      <c r="CJ71" s="277"/>
      <c r="CK71" s="277"/>
      <c r="CL71" s="277"/>
      <c r="CM71" s="277"/>
      <c r="CN71" s="277"/>
      <c r="CO71" s="277"/>
      <c r="CP71" s="277"/>
      <c r="CQ71" s="277"/>
      <c r="CR71" s="277"/>
      <c r="CS71" s="277"/>
      <c r="CT71" s="277"/>
      <c r="CU71" s="277"/>
      <c r="CV71" s="277"/>
      <c r="CW71" s="277"/>
      <c r="CX71" s="277"/>
      <c r="CY71" s="277"/>
      <c r="CZ71" s="277"/>
      <c r="DA71" s="49"/>
      <c r="DB71" s="277"/>
      <c r="DC71" s="277"/>
      <c r="DD71" s="277"/>
      <c r="DE71" s="277"/>
      <c r="DF71" s="277"/>
      <c r="DG71" s="277"/>
      <c r="DH71" s="277"/>
      <c r="DI71" s="277"/>
      <c r="DJ71" s="277"/>
      <c r="DK71" s="277"/>
      <c r="DL71" s="277"/>
      <c r="DM71" s="277"/>
      <c r="DN71" s="277"/>
      <c r="DO71" s="277"/>
      <c r="DP71" s="277"/>
      <c r="DQ71" s="277"/>
      <c r="DR71" s="277"/>
      <c r="DS71" s="277"/>
      <c r="DT71" s="277"/>
      <c r="DU71" s="277"/>
      <c r="DV71" s="277"/>
      <c r="DW71" s="277"/>
      <c r="DX71" s="277"/>
      <c r="DY71" s="277"/>
      <c r="DZ71" s="277"/>
      <c r="EA71" s="277"/>
      <c r="EB71" s="277"/>
      <c r="EC71" s="277"/>
      <c r="ED71" s="277"/>
      <c r="EE71" s="277"/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3640</v>
      </c>
      <c r="D72" s="56">
        <f>SUM(E72:HQ72)</f>
        <v>3628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77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CD72" s="277"/>
      <c r="CE72" s="277"/>
      <c r="CF72" s="277"/>
      <c r="CG72" s="277"/>
      <c r="CH72" s="277"/>
      <c r="CI72" s="277"/>
      <c r="CJ72" s="277"/>
      <c r="CK72" s="277"/>
      <c r="CL72" s="277"/>
      <c r="CM72" s="277"/>
      <c r="CN72" s="277"/>
      <c r="CO72" s="277"/>
      <c r="CP72" s="277"/>
      <c r="CQ72" s="277"/>
      <c r="CR72" s="277"/>
      <c r="CS72" s="277"/>
      <c r="CT72" s="277"/>
      <c r="CU72" s="277"/>
      <c r="CV72" s="277"/>
      <c r="CW72" s="277"/>
      <c r="CX72" s="277"/>
      <c r="CY72" s="277"/>
      <c r="CZ72" s="277"/>
      <c r="DA72" s="49"/>
      <c r="DB72" s="277"/>
      <c r="DC72" s="277"/>
      <c r="DD72" s="277"/>
      <c r="DE72" s="277"/>
      <c r="DF72" s="277"/>
      <c r="DG72" s="277"/>
      <c r="DH72" s="277"/>
      <c r="DI72" s="277"/>
      <c r="DJ72" s="277"/>
      <c r="DK72" s="277"/>
      <c r="DL72" s="277"/>
      <c r="DM72" s="277"/>
      <c r="DN72" s="277"/>
      <c r="DO72" s="277"/>
      <c r="DP72" s="277"/>
      <c r="DQ72" s="277"/>
      <c r="DR72" s="277"/>
      <c r="DS72" s="277"/>
      <c r="DT72" s="277"/>
      <c r="DU72" s="277"/>
      <c r="DV72" s="277"/>
      <c r="DW72" s="277"/>
      <c r="DX72" s="277"/>
      <c r="DY72" s="277"/>
      <c r="DZ72" s="277"/>
      <c r="EA72" s="277"/>
      <c r="EB72" s="277"/>
      <c r="EC72" s="277"/>
      <c r="ED72" s="277"/>
      <c r="EE72" s="277"/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4982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CD73" s="277"/>
      <c r="CE73" s="277"/>
      <c r="CF73" s="277"/>
      <c r="CG73" s="277"/>
      <c r="CH73" s="277"/>
      <c r="CI73" s="277"/>
      <c r="CJ73" s="277"/>
      <c r="CK73" s="277"/>
      <c r="CL73" s="277"/>
      <c r="CM73" s="277"/>
      <c r="CN73" s="277"/>
      <c r="CO73" s="277"/>
      <c r="CP73" s="277"/>
      <c r="CQ73" s="277"/>
      <c r="CR73" s="277"/>
      <c r="CS73" s="277"/>
      <c r="CT73" s="277"/>
      <c r="CU73" s="277"/>
      <c r="CV73" s="277"/>
      <c r="CW73" s="277"/>
      <c r="CX73" s="277"/>
      <c r="CY73" s="277"/>
      <c r="CZ73" s="277"/>
      <c r="DA73" s="49"/>
      <c r="DB73" s="277"/>
      <c r="DC73" s="277"/>
      <c r="DD73" s="277"/>
      <c r="DE73" s="277"/>
      <c r="DF73" s="277"/>
      <c r="DG73" s="277"/>
      <c r="DH73" s="277"/>
      <c r="DI73" s="277"/>
      <c r="DJ73" s="277"/>
      <c r="DK73" s="277"/>
      <c r="DL73" s="277"/>
      <c r="DM73" s="277"/>
      <c r="DN73" s="277"/>
      <c r="DO73" s="277"/>
      <c r="DP73" s="277"/>
      <c r="DQ73" s="277"/>
      <c r="DR73" s="277"/>
      <c r="DS73" s="277"/>
      <c r="DT73" s="277"/>
      <c r="DU73" s="277"/>
      <c r="DV73" s="277"/>
      <c r="DW73" s="277"/>
      <c r="DX73" s="277"/>
      <c r="DY73" s="277"/>
      <c r="DZ73" s="277"/>
      <c r="EA73" s="277"/>
      <c r="EB73" s="277"/>
      <c r="EC73" s="277"/>
      <c r="ED73" s="277"/>
      <c r="EE73" s="277"/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3428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CD74" s="277"/>
      <c r="CE74" s="277"/>
      <c r="CF74" s="277"/>
      <c r="CG74" s="277"/>
      <c r="CH74" s="277"/>
      <c r="CI74" s="277"/>
      <c r="CJ74" s="277"/>
      <c r="CK74" s="277"/>
      <c r="CL74" s="277"/>
      <c r="CM74" s="277"/>
      <c r="CN74" s="277"/>
      <c r="CO74" s="277"/>
      <c r="CP74" s="277"/>
      <c r="CQ74" s="277"/>
      <c r="CR74" s="277"/>
      <c r="CS74" s="277"/>
      <c r="CT74" s="277"/>
      <c r="CU74" s="277"/>
      <c r="CV74" s="277"/>
      <c r="CW74" s="277"/>
      <c r="CX74" s="277"/>
      <c r="CY74" s="277"/>
      <c r="CZ74" s="277"/>
      <c r="DA74" s="49"/>
      <c r="DB74" s="277"/>
      <c r="DC74" s="277"/>
      <c r="DD74" s="277"/>
      <c r="DE74" s="277"/>
      <c r="DF74" s="277"/>
      <c r="DG74" s="277"/>
      <c r="DH74" s="277"/>
      <c r="DI74" s="277"/>
      <c r="DJ74" s="277"/>
      <c r="DK74" s="277"/>
      <c r="DL74" s="277"/>
      <c r="DM74" s="277"/>
      <c r="DN74" s="277"/>
      <c r="DO74" s="277"/>
      <c r="DP74" s="277"/>
      <c r="DQ74" s="277"/>
      <c r="DR74" s="277"/>
      <c r="DS74" s="277"/>
      <c r="DT74" s="277"/>
      <c r="DU74" s="277"/>
      <c r="DV74" s="277"/>
      <c r="DW74" s="277"/>
      <c r="DX74" s="277"/>
      <c r="DY74" s="277"/>
      <c r="DZ74" s="277"/>
      <c r="EA74" s="277"/>
      <c r="EB74" s="277"/>
      <c r="EC74" s="277"/>
      <c r="ED74" s="277"/>
      <c r="EE74" s="277"/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4014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91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CD75" s="277"/>
      <c r="CE75" s="277"/>
      <c r="CF75" s="277"/>
      <c r="CG75" s="277"/>
      <c r="CH75" s="277"/>
      <c r="CI75" s="277"/>
      <c r="CJ75" s="277"/>
      <c r="CK75" s="277"/>
      <c r="CL75" s="277"/>
      <c r="CM75" s="277"/>
      <c r="CN75" s="277"/>
      <c r="CO75" s="277"/>
      <c r="CP75" s="277"/>
      <c r="CQ75" s="277"/>
      <c r="CR75" s="277"/>
      <c r="CS75" s="277"/>
      <c r="CT75" s="277"/>
      <c r="CU75" s="277"/>
      <c r="CV75" s="277"/>
      <c r="CW75" s="277"/>
      <c r="CX75" s="277"/>
      <c r="CY75" s="277"/>
      <c r="CZ75" s="277"/>
      <c r="DA75" s="49"/>
      <c r="DB75" s="277"/>
      <c r="DC75" s="277"/>
      <c r="DD75" s="277"/>
      <c r="DE75" s="277"/>
      <c r="DF75" s="277"/>
      <c r="DG75" s="277"/>
      <c r="DH75" s="277"/>
      <c r="DI75" s="277"/>
      <c r="DJ75" s="277"/>
      <c r="DK75" s="277"/>
      <c r="DL75" s="277"/>
      <c r="DM75" s="277"/>
      <c r="DN75" s="277"/>
      <c r="DO75" s="277"/>
      <c r="DP75" s="277"/>
      <c r="DQ75" s="277"/>
      <c r="DR75" s="277"/>
      <c r="DS75" s="277"/>
      <c r="DT75" s="277"/>
      <c r="DU75" s="277"/>
      <c r="DV75" s="277"/>
      <c r="DW75" s="277"/>
      <c r="DX75" s="277"/>
      <c r="DY75" s="277"/>
      <c r="DZ75" s="277"/>
      <c r="EA75" s="277"/>
      <c r="EB75" s="277"/>
      <c r="EC75" s="277"/>
      <c r="ED75" s="277"/>
      <c r="EE75" s="277"/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4203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78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CD76" s="277"/>
      <c r="CE76" s="277"/>
      <c r="CF76" s="277"/>
      <c r="CG76" s="277"/>
      <c r="CH76" s="277"/>
      <c r="CI76" s="277"/>
      <c r="CJ76" s="277"/>
      <c r="CK76" s="277"/>
      <c r="CL76" s="277"/>
      <c r="CM76" s="277"/>
      <c r="CN76" s="277"/>
      <c r="CO76" s="277"/>
      <c r="CP76" s="277"/>
      <c r="CQ76" s="277"/>
      <c r="CR76" s="277"/>
      <c r="CS76" s="277"/>
      <c r="CT76" s="277"/>
      <c r="CU76" s="277"/>
      <c r="CV76" s="277"/>
      <c r="CW76" s="277"/>
      <c r="CX76" s="277"/>
      <c r="CY76" s="277"/>
      <c r="CZ76" s="277"/>
      <c r="DA76" s="49"/>
      <c r="DB76" s="277"/>
      <c r="DC76" s="277"/>
      <c r="DD76" s="277"/>
      <c r="DE76" s="277"/>
      <c r="DF76" s="277"/>
      <c r="DG76" s="277"/>
      <c r="DH76" s="277"/>
      <c r="DI76" s="277"/>
      <c r="DJ76" s="277"/>
      <c r="DK76" s="277"/>
      <c r="DL76" s="277"/>
      <c r="DM76" s="277"/>
      <c r="DN76" s="277"/>
      <c r="DO76" s="277"/>
      <c r="DP76" s="277"/>
      <c r="DQ76" s="277"/>
      <c r="DR76" s="277"/>
      <c r="DS76" s="277"/>
      <c r="DT76" s="277"/>
      <c r="DU76" s="277"/>
      <c r="DV76" s="277"/>
      <c r="DW76" s="277"/>
      <c r="DX76" s="277"/>
      <c r="DY76" s="277"/>
      <c r="DZ76" s="277"/>
      <c r="EA76" s="277"/>
      <c r="EB76" s="277"/>
      <c r="EC76" s="277"/>
      <c r="ED76" s="277"/>
      <c r="EE76" s="277"/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3641</v>
      </c>
      <c r="B77" s="3"/>
      <c r="C77" s="253"/>
      <c r="D77" s="56">
        <f>SUM(E77:HQ77)</f>
        <v>4257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CD77" s="277"/>
      <c r="CE77" s="277"/>
      <c r="CF77" s="277"/>
      <c r="CG77" s="277"/>
      <c r="CH77" s="277"/>
      <c r="CI77" s="277"/>
      <c r="CJ77" s="277"/>
      <c r="CK77" s="277"/>
      <c r="CL77" s="277"/>
      <c r="CM77" s="277"/>
      <c r="CN77" s="277"/>
      <c r="CO77" s="277"/>
      <c r="CP77" s="277"/>
      <c r="CQ77" s="277"/>
      <c r="CR77" s="277"/>
      <c r="CS77" s="277"/>
      <c r="CT77" s="277"/>
      <c r="CU77" s="277"/>
      <c r="CV77" s="277"/>
      <c r="CW77" s="277"/>
      <c r="CX77" s="277"/>
      <c r="CY77" s="277"/>
      <c r="CZ77" s="277"/>
      <c r="DA77" s="49"/>
      <c r="DB77" s="277"/>
      <c r="DC77" s="277"/>
      <c r="DD77" s="277"/>
      <c r="DE77" s="277"/>
      <c r="DF77" s="277"/>
      <c r="DG77" s="277"/>
      <c r="DH77" s="277"/>
      <c r="DI77" s="277"/>
      <c r="DJ77" s="277"/>
      <c r="DK77" s="277"/>
      <c r="DL77" s="277"/>
      <c r="DM77" s="277"/>
      <c r="DN77" s="277"/>
      <c r="DO77" s="277"/>
      <c r="DP77" s="277"/>
      <c r="DQ77" s="277"/>
      <c r="DR77" s="277"/>
      <c r="DS77" s="277"/>
      <c r="DT77" s="277"/>
      <c r="DU77" s="277"/>
      <c r="DV77" s="277"/>
      <c r="DW77" s="277"/>
      <c r="DX77" s="277"/>
      <c r="DY77" s="277"/>
      <c r="DZ77" s="277"/>
      <c r="EA77" s="277"/>
      <c r="EB77" s="277"/>
      <c r="EC77" s="277"/>
      <c r="ED77" s="277"/>
      <c r="EE77" s="277"/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3672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CD78" s="277"/>
      <c r="CE78" s="277"/>
      <c r="CF78" s="277"/>
      <c r="CG78" s="277"/>
      <c r="CH78" s="277"/>
      <c r="CI78" s="277"/>
      <c r="CJ78" s="277"/>
      <c r="CK78" s="277"/>
      <c r="CL78" s="277"/>
      <c r="CM78" s="277"/>
      <c r="CN78" s="277"/>
      <c r="CO78" s="277"/>
      <c r="CP78" s="277"/>
      <c r="CQ78" s="277"/>
      <c r="CR78" s="277"/>
      <c r="CS78" s="277"/>
      <c r="CT78" s="277"/>
      <c r="CU78" s="277"/>
      <c r="CV78" s="277"/>
      <c r="CW78" s="277"/>
      <c r="CX78" s="277"/>
      <c r="CY78" s="277"/>
      <c r="CZ78" s="277"/>
      <c r="DA78" s="49"/>
      <c r="DB78" s="277"/>
      <c r="DC78" s="277"/>
      <c r="DD78" s="277"/>
      <c r="DE78" s="277"/>
      <c r="DF78" s="277"/>
      <c r="DG78" s="277"/>
      <c r="DH78" s="277"/>
      <c r="DI78" s="277"/>
      <c r="DJ78" s="277"/>
      <c r="DK78" s="277"/>
      <c r="DL78" s="277"/>
      <c r="DM78" s="277"/>
      <c r="DN78" s="277"/>
      <c r="DO78" s="277"/>
      <c r="DP78" s="277"/>
      <c r="DQ78" s="277"/>
      <c r="DR78" s="277"/>
      <c r="DS78" s="277"/>
      <c r="DT78" s="277"/>
      <c r="DU78" s="277"/>
      <c r="DV78" s="277"/>
      <c r="DW78" s="277"/>
      <c r="DX78" s="277"/>
      <c r="DY78" s="277"/>
      <c r="DZ78" s="277"/>
      <c r="EA78" s="277"/>
      <c r="EB78" s="277"/>
      <c r="EC78" s="277"/>
      <c r="ED78" s="277"/>
      <c r="EE78" s="277"/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4169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CD79" s="277"/>
      <c r="CE79" s="277"/>
      <c r="CF79" s="277"/>
      <c r="CG79" s="277"/>
      <c r="CH79" s="277"/>
      <c r="CI79" s="277"/>
      <c r="CJ79" s="277"/>
      <c r="CK79" s="277"/>
      <c r="CL79" s="277"/>
      <c r="CM79" s="277"/>
      <c r="CN79" s="277"/>
      <c r="CO79" s="277"/>
      <c r="CP79" s="277"/>
      <c r="CQ79" s="277"/>
      <c r="CR79" s="277"/>
      <c r="CS79" s="277"/>
      <c r="CT79" s="277"/>
      <c r="CU79" s="277"/>
      <c r="CV79" s="277"/>
      <c r="CW79" s="277"/>
      <c r="CX79" s="277"/>
      <c r="CY79" s="277"/>
      <c r="CZ79" s="277"/>
      <c r="DA79" s="49"/>
      <c r="DB79" s="277"/>
      <c r="DC79" s="277"/>
      <c r="DD79" s="277"/>
      <c r="DE79" s="277"/>
      <c r="DF79" s="277"/>
      <c r="DG79" s="277"/>
      <c r="DH79" s="277"/>
      <c r="DI79" s="277"/>
      <c r="DJ79" s="277"/>
      <c r="DK79" s="277"/>
      <c r="DL79" s="277"/>
      <c r="DM79" s="277"/>
      <c r="DN79" s="277"/>
      <c r="DO79" s="277"/>
      <c r="DP79" s="277"/>
      <c r="DQ79" s="277"/>
      <c r="DR79" s="277"/>
      <c r="DS79" s="277"/>
      <c r="DT79" s="277"/>
      <c r="DU79" s="277"/>
      <c r="DV79" s="277"/>
      <c r="DW79" s="277"/>
      <c r="DX79" s="277"/>
      <c r="DY79" s="277"/>
      <c r="DZ79" s="277"/>
      <c r="EA79" s="277"/>
      <c r="EB79" s="277"/>
      <c r="EC79" s="277"/>
      <c r="ED79" s="277"/>
      <c r="EE79" s="277"/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2713</v>
      </c>
      <c r="B80" s="61"/>
      <c r="C80" s="253"/>
      <c r="D80" s="56">
        <f>SUM(E80:HQ80)</f>
        <v>4761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CD80" s="277"/>
      <c r="CE80" s="277"/>
      <c r="CF80" s="277"/>
      <c r="CG80" s="277"/>
      <c r="CH80" s="277"/>
      <c r="CI80" s="277"/>
      <c r="CJ80" s="277"/>
      <c r="CK80" s="277"/>
      <c r="CL80" s="277"/>
      <c r="CM80" s="277"/>
      <c r="CN80" s="277"/>
      <c r="CO80" s="277"/>
      <c r="CP80" s="277"/>
      <c r="CQ80" s="277"/>
      <c r="CR80" s="277"/>
      <c r="CS80" s="277"/>
      <c r="CT80" s="277"/>
      <c r="CU80" s="277"/>
      <c r="CV80" s="277"/>
      <c r="CW80" s="277"/>
      <c r="CX80" s="277"/>
      <c r="CY80" s="277"/>
      <c r="CZ80" s="277"/>
      <c r="DA80" s="49"/>
      <c r="DB80" s="277"/>
      <c r="DC80" s="277"/>
      <c r="DD80" s="277"/>
      <c r="DE80" s="277"/>
      <c r="DF80" s="277"/>
      <c r="DG80" s="277"/>
      <c r="DH80" s="277"/>
      <c r="DI80" s="277"/>
      <c r="DJ80" s="277"/>
      <c r="DK80" s="277"/>
      <c r="DL80" s="277"/>
      <c r="DM80" s="277"/>
      <c r="DN80" s="277"/>
      <c r="DO80" s="277"/>
      <c r="DP80" s="277"/>
      <c r="DQ80" s="277"/>
      <c r="DR80" s="277"/>
      <c r="DS80" s="277"/>
      <c r="DT80" s="277"/>
      <c r="DU80" s="277"/>
      <c r="DV80" s="277"/>
      <c r="DW80" s="277"/>
      <c r="DX80" s="277"/>
      <c r="DY80" s="277"/>
      <c r="DZ80" s="277"/>
      <c r="EA80" s="277"/>
      <c r="EB80" s="277"/>
      <c r="EC80" s="277"/>
      <c r="ED80" s="277"/>
      <c r="EE80" s="277"/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4239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CD81" s="277"/>
      <c r="CE81" s="277"/>
      <c r="CF81" s="277"/>
      <c r="CG81" s="277"/>
      <c r="CH81" s="277"/>
      <c r="CI81" s="277"/>
      <c r="CJ81" s="277"/>
      <c r="CK81" s="277"/>
      <c r="CL81" s="277"/>
      <c r="CM81" s="277"/>
      <c r="CN81" s="277"/>
      <c r="CO81" s="277"/>
      <c r="CP81" s="277"/>
      <c r="CQ81" s="277"/>
      <c r="CR81" s="277"/>
      <c r="CS81" s="277"/>
      <c r="CT81" s="277"/>
      <c r="CU81" s="277"/>
      <c r="CV81" s="277"/>
      <c r="CW81" s="277"/>
      <c r="CX81" s="277"/>
      <c r="CY81" s="277"/>
      <c r="CZ81" s="277"/>
      <c r="DA81" s="49"/>
      <c r="DB81" s="277"/>
      <c r="DC81" s="277"/>
      <c r="DD81" s="277"/>
      <c r="DE81" s="277"/>
      <c r="DF81" s="277"/>
      <c r="DG81" s="277"/>
      <c r="DH81" s="277"/>
      <c r="DI81" s="277"/>
      <c r="DJ81" s="277"/>
      <c r="DK81" s="277"/>
      <c r="DL81" s="277"/>
      <c r="DM81" s="277"/>
      <c r="DN81" s="277"/>
      <c r="DO81" s="277"/>
      <c r="DP81" s="277"/>
      <c r="DQ81" s="277"/>
      <c r="DR81" s="277"/>
      <c r="DS81" s="277"/>
      <c r="DT81" s="277"/>
      <c r="DU81" s="277"/>
      <c r="DV81" s="277"/>
      <c r="DW81" s="277"/>
      <c r="DX81" s="277"/>
      <c r="DY81" s="277"/>
      <c r="DZ81" s="277"/>
      <c r="EA81" s="277"/>
      <c r="EB81" s="277"/>
      <c r="EC81" s="277"/>
      <c r="ED81" s="277"/>
      <c r="EE81" s="277"/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4312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CD82" s="277"/>
      <c r="CE82" s="277"/>
      <c r="CF82" s="277"/>
      <c r="CG82" s="277"/>
      <c r="CH82" s="277"/>
      <c r="CI82" s="277"/>
      <c r="CJ82" s="277"/>
      <c r="CK82" s="277"/>
      <c r="CL82" s="277"/>
      <c r="CM82" s="277"/>
      <c r="CN82" s="277"/>
      <c r="CO82" s="277"/>
      <c r="CP82" s="277"/>
      <c r="CQ82" s="277"/>
      <c r="CR82" s="277"/>
      <c r="CS82" s="277"/>
      <c r="CT82" s="277"/>
      <c r="CU82" s="277"/>
      <c r="CV82" s="277"/>
      <c r="CW82" s="277"/>
      <c r="CX82" s="277"/>
      <c r="CY82" s="277"/>
      <c r="CZ82" s="277"/>
      <c r="DA82" s="49"/>
      <c r="DB82" s="277"/>
      <c r="DC82" s="277"/>
      <c r="DD82" s="277"/>
      <c r="DE82" s="277"/>
      <c r="DF82" s="277"/>
      <c r="DG82" s="277"/>
      <c r="DH82" s="277"/>
      <c r="DI82" s="277"/>
      <c r="DJ82" s="277"/>
      <c r="DK82" s="277"/>
      <c r="DL82" s="277"/>
      <c r="DM82" s="277"/>
      <c r="DN82" s="277"/>
      <c r="DO82" s="277"/>
      <c r="DP82" s="277"/>
      <c r="DQ82" s="277"/>
      <c r="DR82" s="277"/>
      <c r="DS82" s="277"/>
      <c r="DT82" s="277"/>
      <c r="DU82" s="277"/>
      <c r="DV82" s="277"/>
      <c r="DW82" s="277"/>
      <c r="DX82" s="277"/>
      <c r="DY82" s="277"/>
      <c r="DZ82" s="277"/>
      <c r="EA82" s="277"/>
      <c r="EB82" s="277"/>
      <c r="EC82" s="277"/>
      <c r="ED82" s="277"/>
      <c r="EE82" s="277"/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2714</v>
      </c>
      <c r="B83" s="3"/>
      <c r="C83" s="253"/>
      <c r="D83" s="56">
        <f>SUM(E83:HQ83)</f>
        <v>4146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CD83" s="277"/>
      <c r="CE83" s="277"/>
      <c r="CF83" s="277"/>
      <c r="CG83" s="277"/>
      <c r="CH83" s="277"/>
      <c r="CI83" s="277"/>
      <c r="CJ83" s="277"/>
      <c r="CK83" s="277"/>
      <c r="CL83" s="277"/>
      <c r="CM83" s="277"/>
      <c r="CN83" s="277"/>
      <c r="CO83" s="277"/>
      <c r="CP83" s="277"/>
      <c r="CQ83" s="277"/>
      <c r="CR83" s="277"/>
      <c r="CS83" s="277"/>
      <c r="CT83" s="277"/>
      <c r="CU83" s="277"/>
      <c r="CV83" s="277"/>
      <c r="CW83" s="277"/>
      <c r="CX83" s="277"/>
      <c r="CY83" s="277"/>
      <c r="CZ83" s="277"/>
      <c r="DA83" s="49"/>
      <c r="DB83" s="277"/>
      <c r="DC83" s="277"/>
      <c r="DD83" s="277"/>
      <c r="DE83" s="277"/>
      <c r="DF83" s="277"/>
      <c r="DG83" s="277"/>
      <c r="DH83" s="277"/>
      <c r="DI83" s="277"/>
      <c r="DJ83" s="277"/>
      <c r="DK83" s="277"/>
      <c r="DL83" s="277"/>
      <c r="DM83" s="277"/>
      <c r="DN83" s="277"/>
      <c r="DO83" s="277"/>
      <c r="DP83" s="277"/>
      <c r="DQ83" s="277"/>
      <c r="DR83" s="277"/>
      <c r="DS83" s="277"/>
      <c r="DT83" s="277"/>
      <c r="DU83" s="277"/>
      <c r="DV83" s="277"/>
      <c r="DW83" s="277"/>
      <c r="DX83" s="277"/>
      <c r="DY83" s="277"/>
      <c r="DZ83" s="277"/>
      <c r="EA83" s="277"/>
      <c r="EB83" s="277"/>
      <c r="EC83" s="277"/>
      <c r="ED83" s="277"/>
      <c r="EE83" s="277"/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3642</v>
      </c>
      <c r="B84" s="3"/>
      <c r="C84" s="253"/>
      <c r="D84" s="56">
        <f>SUM(E84:HQ84)</f>
        <v>4134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CD84" s="277"/>
      <c r="CE84" s="277"/>
      <c r="CF84" s="277"/>
      <c r="CG84" s="277"/>
      <c r="CH84" s="277"/>
      <c r="CI84" s="277"/>
      <c r="CJ84" s="277"/>
      <c r="CK84" s="277"/>
      <c r="CL84" s="277"/>
      <c r="CM84" s="277"/>
      <c r="CN84" s="277"/>
      <c r="CO84" s="277"/>
      <c r="CP84" s="277"/>
      <c r="CQ84" s="277"/>
      <c r="CR84" s="277"/>
      <c r="CS84" s="277"/>
      <c r="CT84" s="277"/>
      <c r="CU84" s="277"/>
      <c r="CV84" s="277"/>
      <c r="CW84" s="277"/>
      <c r="CX84" s="277"/>
      <c r="CY84" s="277"/>
      <c r="CZ84" s="277"/>
      <c r="DA84" s="49"/>
      <c r="DB84" s="277"/>
      <c r="DC84" s="277"/>
      <c r="DD84" s="277"/>
      <c r="DE84" s="277"/>
      <c r="DF84" s="277"/>
      <c r="DG84" s="277"/>
      <c r="DH84" s="277"/>
      <c r="DI84" s="277"/>
      <c r="DJ84" s="277"/>
      <c r="DK84" s="277"/>
      <c r="DL84" s="277"/>
      <c r="DM84" s="277"/>
      <c r="DN84" s="277"/>
      <c r="DO84" s="277"/>
      <c r="DP84" s="277"/>
      <c r="DQ84" s="277"/>
      <c r="DR84" s="277"/>
      <c r="DS84" s="277"/>
      <c r="DT84" s="277"/>
      <c r="DU84" s="277"/>
      <c r="DV84" s="277"/>
      <c r="DW84" s="277"/>
      <c r="DX84" s="277"/>
      <c r="DY84" s="277"/>
      <c r="DZ84" s="277"/>
      <c r="EA84" s="277"/>
      <c r="EB84" s="277"/>
      <c r="EC84" s="277"/>
      <c r="ED84" s="277"/>
      <c r="EE84" s="277"/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3643</v>
      </c>
      <c r="B85" s="61"/>
      <c r="C85" s="252"/>
      <c r="D85" s="56">
        <f>SUM(E85:HQ85)</f>
        <v>4375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CD85" s="277"/>
      <c r="CE85" s="277"/>
      <c r="CF85" s="277"/>
      <c r="CG85" s="277"/>
      <c r="CH85" s="277"/>
      <c r="CI85" s="277"/>
      <c r="CJ85" s="277"/>
      <c r="CK85" s="277"/>
      <c r="CL85" s="277"/>
      <c r="CM85" s="277"/>
      <c r="CN85" s="277"/>
      <c r="CO85" s="277"/>
      <c r="CP85" s="277"/>
      <c r="CQ85" s="277"/>
      <c r="CR85" s="277"/>
      <c r="CS85" s="277"/>
      <c r="CT85" s="277"/>
      <c r="CU85" s="277"/>
      <c r="CV85" s="277"/>
      <c r="CW85" s="277"/>
      <c r="CX85" s="277"/>
      <c r="CY85" s="277"/>
      <c r="CZ85" s="277"/>
      <c r="DA85" s="49"/>
      <c r="DB85" s="277"/>
      <c r="DC85" s="277"/>
      <c r="DD85" s="277"/>
      <c r="DE85" s="277"/>
      <c r="DF85" s="277"/>
      <c r="DG85" s="277"/>
      <c r="DH85" s="277"/>
      <c r="DI85" s="277"/>
      <c r="DJ85" s="277"/>
      <c r="DK85" s="277"/>
      <c r="DL85" s="277"/>
      <c r="DM85" s="277"/>
      <c r="DN85" s="277"/>
      <c r="DO85" s="277"/>
      <c r="DP85" s="277"/>
      <c r="DQ85" s="277"/>
      <c r="DR85" s="277"/>
      <c r="DS85" s="277"/>
      <c r="DT85" s="277"/>
      <c r="DU85" s="277"/>
      <c r="DV85" s="277"/>
      <c r="DW85" s="277"/>
      <c r="DX85" s="277"/>
      <c r="DY85" s="277"/>
      <c r="DZ85" s="277"/>
      <c r="EA85" s="277"/>
      <c r="EB85" s="277"/>
      <c r="EC85" s="277"/>
      <c r="ED85" s="277"/>
      <c r="EE85" s="277"/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2954</v>
      </c>
      <c r="E86" s="277">
        <v>0</v>
      </c>
      <c r="F86" s="277">
        <v>0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110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92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114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CD86" s="277"/>
      <c r="CE86" s="277"/>
      <c r="CF86" s="277"/>
      <c r="CG86" s="277"/>
      <c r="CH86" s="277"/>
      <c r="CI86" s="277"/>
      <c r="CJ86" s="277"/>
      <c r="CK86" s="277"/>
      <c r="CL86" s="277"/>
      <c r="CM86" s="277"/>
      <c r="CN86" s="277"/>
      <c r="CO86" s="277"/>
      <c r="CP86" s="277"/>
      <c r="CQ86" s="277"/>
      <c r="CR86" s="277"/>
      <c r="CS86" s="277"/>
      <c r="CT86" s="277"/>
      <c r="CU86" s="277"/>
      <c r="CV86" s="277"/>
      <c r="CW86" s="277"/>
      <c r="CX86" s="277"/>
      <c r="CY86" s="277"/>
      <c r="CZ86" s="277"/>
      <c r="DA86" s="49"/>
      <c r="DB86" s="277"/>
      <c r="DC86" s="277"/>
      <c r="DD86" s="277"/>
      <c r="DE86" s="277"/>
      <c r="DF86" s="277"/>
      <c r="DG86" s="277"/>
      <c r="DH86" s="277"/>
      <c r="DI86" s="277"/>
      <c r="DJ86" s="277"/>
      <c r="DK86" s="277"/>
      <c r="DL86" s="277"/>
      <c r="DM86" s="277"/>
      <c r="DN86" s="277"/>
      <c r="DO86" s="277"/>
      <c r="DP86" s="277"/>
      <c r="DQ86" s="277"/>
      <c r="DR86" s="277"/>
      <c r="DS86" s="277"/>
      <c r="DT86" s="277"/>
      <c r="DU86" s="277"/>
      <c r="DV86" s="277"/>
      <c r="DW86" s="277"/>
      <c r="DX86" s="277"/>
      <c r="DY86" s="277"/>
      <c r="DZ86" s="277"/>
      <c r="EA86" s="277"/>
      <c r="EB86" s="277"/>
      <c r="EC86" s="277"/>
      <c r="ED86" s="277"/>
      <c r="EE86" s="277"/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3658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108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CD87" s="277"/>
      <c r="CE87" s="277"/>
      <c r="CF87" s="277"/>
      <c r="CG87" s="277"/>
      <c r="CH87" s="277"/>
      <c r="CI87" s="277"/>
      <c r="CJ87" s="277"/>
      <c r="CK87" s="277"/>
      <c r="CL87" s="277"/>
      <c r="CM87" s="277"/>
      <c r="CN87" s="277"/>
      <c r="CO87" s="277"/>
      <c r="CP87" s="277"/>
      <c r="CQ87" s="277"/>
      <c r="CR87" s="277"/>
      <c r="CS87" s="277"/>
      <c r="CT87" s="277"/>
      <c r="CU87" s="277"/>
      <c r="CV87" s="277"/>
      <c r="CW87" s="277"/>
      <c r="CX87" s="277"/>
      <c r="CY87" s="277"/>
      <c r="CZ87" s="277"/>
      <c r="DA87" s="49"/>
      <c r="DB87" s="277"/>
      <c r="DC87" s="277"/>
      <c r="DD87" s="277"/>
      <c r="DE87" s="277"/>
      <c r="DF87" s="277"/>
      <c r="DG87" s="277"/>
      <c r="DH87" s="277"/>
      <c r="DI87" s="277"/>
      <c r="DJ87" s="277"/>
      <c r="DK87" s="277"/>
      <c r="DL87" s="277"/>
      <c r="DM87" s="277"/>
      <c r="DN87" s="277"/>
      <c r="DO87" s="277"/>
      <c r="DP87" s="277"/>
      <c r="DQ87" s="277"/>
      <c r="DR87" s="277"/>
      <c r="DS87" s="277"/>
      <c r="DT87" s="277"/>
      <c r="DU87" s="277"/>
      <c r="DV87" s="277"/>
      <c r="DW87" s="277"/>
      <c r="DX87" s="277"/>
      <c r="DY87" s="277"/>
      <c r="DZ87" s="277"/>
      <c r="EA87" s="277"/>
      <c r="EB87" s="277"/>
      <c r="EC87" s="277"/>
      <c r="ED87" s="277"/>
      <c r="EE87" s="277"/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3186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CD88" s="277"/>
      <c r="CE88" s="277"/>
      <c r="CF88" s="277"/>
      <c r="CG88" s="277"/>
      <c r="CH88" s="277"/>
      <c r="CI88" s="277"/>
      <c r="CJ88" s="277"/>
      <c r="CK88" s="277"/>
      <c r="CL88" s="277"/>
      <c r="CM88" s="277"/>
      <c r="CN88" s="277"/>
      <c r="CO88" s="277"/>
      <c r="CP88" s="277"/>
      <c r="CQ88" s="277"/>
      <c r="CR88" s="277"/>
      <c r="CS88" s="277"/>
      <c r="CT88" s="277"/>
      <c r="CU88" s="277"/>
      <c r="CV88" s="277"/>
      <c r="CW88" s="277"/>
      <c r="CX88" s="277"/>
      <c r="CY88" s="277"/>
      <c r="CZ88" s="277"/>
      <c r="DA88" s="49"/>
      <c r="DB88" s="277"/>
      <c r="DC88" s="277"/>
      <c r="DD88" s="277"/>
      <c r="DE88" s="277"/>
      <c r="DF88" s="277"/>
      <c r="DG88" s="277"/>
      <c r="DH88" s="277"/>
      <c r="DI88" s="277"/>
      <c r="DJ88" s="277"/>
      <c r="DK88" s="277"/>
      <c r="DL88" s="277"/>
      <c r="DM88" s="277"/>
      <c r="DN88" s="277"/>
      <c r="DO88" s="277"/>
      <c r="DP88" s="277"/>
      <c r="DQ88" s="277"/>
      <c r="DR88" s="277"/>
      <c r="DS88" s="277"/>
      <c r="DT88" s="277"/>
      <c r="DU88" s="277"/>
      <c r="DV88" s="277"/>
      <c r="DW88" s="277"/>
      <c r="DX88" s="277"/>
      <c r="DY88" s="277"/>
      <c r="DZ88" s="277"/>
      <c r="EA88" s="277"/>
      <c r="EB88" s="277"/>
      <c r="EC88" s="277"/>
      <c r="ED88" s="277"/>
      <c r="EE88" s="277"/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2709</v>
      </c>
      <c r="B89" s="3"/>
      <c r="C89" s="253"/>
      <c r="D89" s="56">
        <f>SUM(E89:HQ89)</f>
        <v>4028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CD89" s="277"/>
      <c r="CE89" s="277"/>
      <c r="CF89" s="277"/>
      <c r="CG89" s="277"/>
      <c r="CH89" s="277"/>
      <c r="CI89" s="277"/>
      <c r="CJ89" s="277"/>
      <c r="CK89" s="277"/>
      <c r="CL89" s="277"/>
      <c r="CM89" s="277"/>
      <c r="CN89" s="277"/>
      <c r="CO89" s="277"/>
      <c r="CP89" s="277"/>
      <c r="CQ89" s="277"/>
      <c r="CR89" s="277"/>
      <c r="CS89" s="277"/>
      <c r="CT89" s="277"/>
      <c r="CU89" s="277"/>
      <c r="CV89" s="277"/>
      <c r="CW89" s="277"/>
      <c r="CX89" s="277"/>
      <c r="CY89" s="277"/>
      <c r="CZ89" s="277"/>
      <c r="DA89" s="49"/>
      <c r="DB89" s="277"/>
      <c r="DC89" s="277"/>
      <c r="DD89" s="277"/>
      <c r="DE89" s="277"/>
      <c r="DF89" s="277"/>
      <c r="DG89" s="277"/>
      <c r="DH89" s="277"/>
      <c r="DI89" s="277"/>
      <c r="DJ89" s="277"/>
      <c r="DK89" s="277"/>
      <c r="DL89" s="277"/>
      <c r="DM89" s="277"/>
      <c r="DN89" s="277"/>
      <c r="DO89" s="277"/>
      <c r="DP89" s="277"/>
      <c r="DQ89" s="277"/>
      <c r="DR89" s="277"/>
      <c r="DS89" s="277"/>
      <c r="DT89" s="277"/>
      <c r="DU89" s="277"/>
      <c r="DV89" s="277"/>
      <c r="DW89" s="277"/>
      <c r="DX89" s="277"/>
      <c r="DY89" s="277"/>
      <c r="DZ89" s="277"/>
      <c r="EA89" s="277"/>
      <c r="EB89" s="277"/>
      <c r="EC89" s="277"/>
      <c r="ED89" s="277"/>
      <c r="EE89" s="277"/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2735</v>
      </c>
      <c r="B90" s="61"/>
      <c r="C90" s="252"/>
      <c r="D90" s="56">
        <f>SUM(E90:HQ90)</f>
        <v>4430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104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CD90" s="277"/>
      <c r="CE90" s="277"/>
      <c r="CF90" s="277"/>
      <c r="CG90" s="277"/>
      <c r="CH90" s="277"/>
      <c r="CI90" s="277"/>
      <c r="CJ90" s="277"/>
      <c r="CK90" s="277"/>
      <c r="CL90" s="277"/>
      <c r="CM90" s="277"/>
      <c r="CN90" s="277"/>
      <c r="CO90" s="277"/>
      <c r="CP90" s="277"/>
      <c r="CQ90" s="277"/>
      <c r="CR90" s="277"/>
      <c r="CS90" s="277"/>
      <c r="CT90" s="277"/>
      <c r="CU90" s="277"/>
      <c r="CV90" s="277"/>
      <c r="CW90" s="277"/>
      <c r="CX90" s="277"/>
      <c r="CY90" s="277"/>
      <c r="CZ90" s="277"/>
      <c r="DA90" s="49"/>
      <c r="DB90" s="277"/>
      <c r="DC90" s="277"/>
      <c r="DD90" s="277"/>
      <c r="DE90" s="277"/>
      <c r="DF90" s="277"/>
      <c r="DG90" s="277"/>
      <c r="DH90" s="277"/>
      <c r="DI90" s="277"/>
      <c r="DJ90" s="277"/>
      <c r="DK90" s="277"/>
      <c r="DL90" s="277"/>
      <c r="DM90" s="277"/>
      <c r="DN90" s="277"/>
      <c r="DO90" s="277"/>
      <c r="DP90" s="277"/>
      <c r="DQ90" s="277"/>
      <c r="DR90" s="277"/>
      <c r="DS90" s="277"/>
      <c r="DT90" s="277"/>
      <c r="DU90" s="277"/>
      <c r="DV90" s="277"/>
      <c r="DW90" s="277"/>
      <c r="DX90" s="277"/>
      <c r="DY90" s="277"/>
      <c r="DZ90" s="277"/>
      <c r="EA90" s="277"/>
      <c r="EB90" s="277"/>
      <c r="EC90" s="277"/>
      <c r="ED90" s="277"/>
      <c r="EE90" s="277"/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3644</v>
      </c>
      <c r="B91" s="3"/>
      <c r="C91" s="253"/>
      <c r="D91" s="56">
        <f>SUM(E91:HQ91)</f>
        <v>3061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CD91" s="277"/>
      <c r="CE91" s="277"/>
      <c r="CF91" s="277"/>
      <c r="CG91" s="277"/>
      <c r="CH91" s="277"/>
      <c r="CI91" s="277"/>
      <c r="CJ91" s="277"/>
      <c r="CK91" s="277"/>
      <c r="CL91" s="277"/>
      <c r="CM91" s="277"/>
      <c r="CN91" s="277"/>
      <c r="CO91" s="277"/>
      <c r="CP91" s="277"/>
      <c r="CQ91" s="277"/>
      <c r="CR91" s="277"/>
      <c r="CS91" s="277"/>
      <c r="CT91" s="277"/>
      <c r="CU91" s="277"/>
      <c r="CV91" s="277"/>
      <c r="CW91" s="277"/>
      <c r="CX91" s="277"/>
      <c r="CY91" s="277"/>
      <c r="CZ91" s="277"/>
      <c r="DA91" s="49"/>
      <c r="DB91" s="277"/>
      <c r="DC91" s="277"/>
      <c r="DD91" s="277"/>
      <c r="DE91" s="277"/>
      <c r="DF91" s="277"/>
      <c r="DG91" s="277"/>
      <c r="DH91" s="277"/>
      <c r="DI91" s="277"/>
      <c r="DJ91" s="277"/>
      <c r="DK91" s="277"/>
      <c r="DL91" s="277"/>
      <c r="DM91" s="277"/>
      <c r="DN91" s="277"/>
      <c r="DO91" s="277"/>
      <c r="DP91" s="277"/>
      <c r="DQ91" s="277"/>
      <c r="DR91" s="277"/>
      <c r="DS91" s="277"/>
      <c r="DT91" s="277"/>
      <c r="DU91" s="277"/>
      <c r="DV91" s="277"/>
      <c r="DW91" s="277"/>
      <c r="DX91" s="277"/>
      <c r="DY91" s="277"/>
      <c r="DZ91" s="277"/>
      <c r="EA91" s="277"/>
      <c r="EB91" s="277"/>
      <c r="EC91" s="277"/>
      <c r="ED91" s="277"/>
      <c r="EE91" s="277"/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3645</v>
      </c>
      <c r="B92" s="3"/>
      <c r="C92" s="253"/>
      <c r="D92" s="56">
        <f>SUM(E92:HQ92)</f>
        <v>4365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CD92" s="277"/>
      <c r="CE92" s="277"/>
      <c r="CF92" s="277"/>
      <c r="CG92" s="277"/>
      <c r="CH92" s="277"/>
      <c r="CI92" s="277"/>
      <c r="CJ92" s="277"/>
      <c r="CK92" s="277"/>
      <c r="CL92" s="277"/>
      <c r="CM92" s="277"/>
      <c r="CN92" s="277"/>
      <c r="CO92" s="277"/>
      <c r="CP92" s="277"/>
      <c r="CQ92" s="277"/>
      <c r="CR92" s="277"/>
      <c r="CS92" s="277"/>
      <c r="CT92" s="277"/>
      <c r="CU92" s="277"/>
      <c r="CV92" s="277"/>
      <c r="CW92" s="277"/>
      <c r="CX92" s="277"/>
      <c r="CY92" s="277"/>
      <c r="CZ92" s="277"/>
      <c r="DA92" s="49"/>
      <c r="DB92" s="277"/>
      <c r="DC92" s="277"/>
      <c r="DD92" s="277"/>
      <c r="DE92" s="277"/>
      <c r="DF92" s="277"/>
      <c r="DG92" s="277"/>
      <c r="DH92" s="277"/>
      <c r="DI92" s="277"/>
      <c r="DJ92" s="277"/>
      <c r="DK92" s="277"/>
      <c r="DL92" s="277"/>
      <c r="DM92" s="277"/>
      <c r="DN92" s="277"/>
      <c r="DO92" s="277"/>
      <c r="DP92" s="277"/>
      <c r="DQ92" s="277"/>
      <c r="DR92" s="277"/>
      <c r="DS92" s="277"/>
      <c r="DT92" s="277"/>
      <c r="DU92" s="277"/>
      <c r="DV92" s="277"/>
      <c r="DW92" s="277"/>
      <c r="DX92" s="277"/>
      <c r="DY92" s="277"/>
      <c r="DZ92" s="277"/>
      <c r="EA92" s="277"/>
      <c r="EB92" s="277"/>
      <c r="EC92" s="277"/>
      <c r="ED92" s="277"/>
      <c r="EE92" s="277"/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3756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99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CD93" s="277"/>
      <c r="CE93" s="277"/>
      <c r="CF93" s="277"/>
      <c r="CG93" s="277"/>
      <c r="CH93" s="277"/>
      <c r="CI93" s="277"/>
      <c r="CJ93" s="277"/>
      <c r="CK93" s="277"/>
      <c r="CL93" s="277"/>
      <c r="CM93" s="277"/>
      <c r="CN93" s="277"/>
      <c r="CO93" s="277"/>
      <c r="CP93" s="277"/>
      <c r="CQ93" s="277"/>
      <c r="CR93" s="277"/>
      <c r="CS93" s="277"/>
      <c r="CT93" s="277"/>
      <c r="CU93" s="277"/>
      <c r="CV93" s="277"/>
      <c r="CW93" s="277"/>
      <c r="CX93" s="277"/>
      <c r="CY93" s="277"/>
      <c r="CZ93" s="277"/>
      <c r="DA93" s="49"/>
      <c r="DB93" s="277"/>
      <c r="DC93" s="277"/>
      <c r="DD93" s="277"/>
      <c r="DE93" s="277"/>
      <c r="DF93" s="277"/>
      <c r="DG93" s="277"/>
      <c r="DH93" s="277"/>
      <c r="DI93" s="277"/>
      <c r="DJ93" s="277"/>
      <c r="DK93" s="277"/>
      <c r="DL93" s="277"/>
      <c r="DM93" s="277"/>
      <c r="DN93" s="277"/>
      <c r="DO93" s="277"/>
      <c r="DP93" s="277"/>
      <c r="DQ93" s="277"/>
      <c r="DR93" s="277"/>
      <c r="DS93" s="277"/>
      <c r="DT93" s="277"/>
      <c r="DU93" s="277"/>
      <c r="DV93" s="277"/>
      <c r="DW93" s="277"/>
      <c r="DX93" s="277"/>
      <c r="DY93" s="277"/>
      <c r="DZ93" s="277"/>
      <c r="EA93" s="277"/>
      <c r="EB93" s="277"/>
      <c r="EC93" s="277"/>
      <c r="ED93" s="277"/>
      <c r="EE93" s="277"/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4465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CD94" s="277"/>
      <c r="CE94" s="277"/>
      <c r="CF94" s="277"/>
      <c r="CG94" s="277"/>
      <c r="CH94" s="277"/>
      <c r="CI94" s="277"/>
      <c r="CJ94" s="277"/>
      <c r="CK94" s="277"/>
      <c r="CL94" s="277"/>
      <c r="CM94" s="277"/>
      <c r="CN94" s="277"/>
      <c r="CO94" s="277"/>
      <c r="CP94" s="277"/>
      <c r="CQ94" s="277"/>
      <c r="CR94" s="277"/>
      <c r="CS94" s="277"/>
      <c r="CT94" s="277"/>
      <c r="CU94" s="277"/>
      <c r="CV94" s="277"/>
      <c r="CW94" s="277"/>
      <c r="CX94" s="277"/>
      <c r="CY94" s="277"/>
      <c r="CZ94" s="277"/>
      <c r="DA94" s="49"/>
      <c r="DB94" s="277"/>
      <c r="DC94" s="277"/>
      <c r="DD94" s="277"/>
      <c r="DE94" s="277"/>
      <c r="DF94" s="277"/>
      <c r="DG94" s="277"/>
      <c r="DH94" s="277"/>
      <c r="DI94" s="277"/>
      <c r="DJ94" s="277"/>
      <c r="DK94" s="277"/>
      <c r="DL94" s="277"/>
      <c r="DM94" s="277"/>
      <c r="DN94" s="277"/>
      <c r="DO94" s="277"/>
      <c r="DP94" s="277"/>
      <c r="DQ94" s="277"/>
      <c r="DR94" s="277"/>
      <c r="DS94" s="277"/>
      <c r="DT94" s="277"/>
      <c r="DU94" s="277"/>
      <c r="DV94" s="277"/>
      <c r="DW94" s="277"/>
      <c r="DX94" s="277"/>
      <c r="DY94" s="277"/>
      <c r="DZ94" s="277"/>
      <c r="EA94" s="277"/>
      <c r="EB94" s="277"/>
      <c r="EC94" s="277"/>
      <c r="ED94" s="277"/>
      <c r="EE94" s="277"/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4213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CD95" s="277"/>
      <c r="CE95" s="277"/>
      <c r="CF95" s="277"/>
      <c r="CG95" s="277"/>
      <c r="CH95" s="277"/>
      <c r="CI95" s="277"/>
      <c r="CJ95" s="277"/>
      <c r="CK95" s="277"/>
      <c r="CL95" s="277"/>
      <c r="CM95" s="277"/>
      <c r="CN95" s="277"/>
      <c r="CO95" s="277"/>
      <c r="CP95" s="277"/>
      <c r="CQ95" s="277"/>
      <c r="CR95" s="277"/>
      <c r="CS95" s="277"/>
      <c r="CT95" s="277"/>
      <c r="CU95" s="277"/>
      <c r="CV95" s="277"/>
      <c r="CW95" s="277"/>
      <c r="CX95" s="277"/>
      <c r="CY95" s="277"/>
      <c r="CZ95" s="277"/>
      <c r="DA95" s="49"/>
      <c r="DB95" s="277"/>
      <c r="DC95" s="277"/>
      <c r="DD95" s="277"/>
      <c r="DE95" s="277"/>
      <c r="DF95" s="277"/>
      <c r="DG95" s="277"/>
      <c r="DH95" s="277"/>
      <c r="DI95" s="277"/>
      <c r="DJ95" s="277"/>
      <c r="DK95" s="277"/>
      <c r="DL95" s="277"/>
      <c r="DM95" s="277"/>
      <c r="DN95" s="277"/>
      <c r="DO95" s="277"/>
      <c r="DP95" s="277"/>
      <c r="DQ95" s="277"/>
      <c r="DR95" s="277"/>
      <c r="DS95" s="277"/>
      <c r="DT95" s="277"/>
      <c r="DU95" s="277"/>
      <c r="DV95" s="277"/>
      <c r="DW95" s="277"/>
      <c r="DX95" s="277"/>
      <c r="DY95" s="277"/>
      <c r="DZ95" s="277"/>
      <c r="EA95" s="277"/>
      <c r="EB95" s="277"/>
      <c r="EC95" s="277"/>
      <c r="ED95" s="277"/>
      <c r="EE95" s="277"/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2724</v>
      </c>
      <c r="B96" s="61"/>
      <c r="C96" s="252"/>
      <c r="D96" s="56">
        <f>SUM(E96:HQ96)</f>
        <v>3700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93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CD96" s="277"/>
      <c r="CE96" s="277"/>
      <c r="CF96" s="277"/>
      <c r="CG96" s="277"/>
      <c r="CH96" s="277"/>
      <c r="CI96" s="277"/>
      <c r="CJ96" s="277"/>
      <c r="CK96" s="277"/>
      <c r="CL96" s="277"/>
      <c r="CM96" s="277"/>
      <c r="CN96" s="277"/>
      <c r="CO96" s="277"/>
      <c r="CP96" s="277"/>
      <c r="CQ96" s="277"/>
      <c r="CR96" s="277"/>
      <c r="CS96" s="277"/>
      <c r="CT96" s="277"/>
      <c r="CU96" s="277"/>
      <c r="CV96" s="277"/>
      <c r="CW96" s="277"/>
      <c r="CX96" s="277"/>
      <c r="CY96" s="277"/>
      <c r="CZ96" s="277"/>
      <c r="DA96" s="49"/>
      <c r="DB96" s="277"/>
      <c r="DC96" s="277"/>
      <c r="DD96" s="277"/>
      <c r="DE96" s="277"/>
      <c r="DF96" s="277"/>
      <c r="DG96" s="277"/>
      <c r="DH96" s="277"/>
      <c r="DI96" s="277"/>
      <c r="DJ96" s="277"/>
      <c r="DK96" s="277"/>
      <c r="DL96" s="277"/>
      <c r="DM96" s="277"/>
      <c r="DN96" s="277"/>
      <c r="DO96" s="277"/>
      <c r="DP96" s="277"/>
      <c r="DQ96" s="277"/>
      <c r="DR96" s="277"/>
      <c r="DS96" s="277"/>
      <c r="DT96" s="277"/>
      <c r="DU96" s="277"/>
      <c r="DV96" s="277"/>
      <c r="DW96" s="277"/>
      <c r="DX96" s="277"/>
      <c r="DY96" s="277"/>
      <c r="DZ96" s="277"/>
      <c r="EA96" s="277"/>
      <c r="EB96" s="277"/>
      <c r="EC96" s="277"/>
      <c r="ED96" s="277"/>
      <c r="EE96" s="277"/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3582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CD97" s="277"/>
      <c r="CE97" s="277"/>
      <c r="CF97" s="277"/>
      <c r="CG97" s="277"/>
      <c r="CH97" s="277"/>
      <c r="CI97" s="277"/>
      <c r="CJ97" s="277"/>
      <c r="CK97" s="277"/>
      <c r="CL97" s="277"/>
      <c r="CM97" s="277"/>
      <c r="CN97" s="277"/>
      <c r="CO97" s="277"/>
      <c r="CP97" s="277"/>
      <c r="CQ97" s="277"/>
      <c r="CR97" s="277"/>
      <c r="CS97" s="277"/>
      <c r="CT97" s="277"/>
      <c r="CU97" s="277"/>
      <c r="CV97" s="277"/>
      <c r="CW97" s="277"/>
      <c r="CX97" s="277"/>
      <c r="CY97" s="277"/>
      <c r="CZ97" s="277"/>
      <c r="DA97" s="49"/>
      <c r="DB97" s="277"/>
      <c r="DC97" s="277"/>
      <c r="DD97" s="277"/>
      <c r="DE97" s="277"/>
      <c r="DF97" s="277"/>
      <c r="DG97" s="277"/>
      <c r="DH97" s="277"/>
      <c r="DI97" s="277"/>
      <c r="DJ97" s="277"/>
      <c r="DK97" s="277"/>
      <c r="DL97" s="277"/>
      <c r="DM97" s="277"/>
      <c r="DN97" s="277"/>
      <c r="DO97" s="277"/>
      <c r="DP97" s="277"/>
      <c r="DQ97" s="277"/>
      <c r="DR97" s="277"/>
      <c r="DS97" s="277"/>
      <c r="DT97" s="277"/>
      <c r="DU97" s="277"/>
      <c r="DV97" s="277"/>
      <c r="DW97" s="277"/>
      <c r="DX97" s="277"/>
      <c r="DY97" s="277"/>
      <c r="DZ97" s="277"/>
      <c r="EA97" s="277"/>
      <c r="EB97" s="277"/>
      <c r="EC97" s="277"/>
      <c r="ED97" s="277"/>
      <c r="EE97" s="277"/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4056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CD98" s="277"/>
      <c r="CE98" s="277"/>
      <c r="CF98" s="277"/>
      <c r="CG98" s="277"/>
      <c r="CH98" s="277"/>
      <c r="CI98" s="277"/>
      <c r="CJ98" s="277"/>
      <c r="CK98" s="277"/>
      <c r="CL98" s="277"/>
      <c r="CM98" s="277"/>
      <c r="CN98" s="277"/>
      <c r="CO98" s="277"/>
      <c r="CP98" s="277"/>
      <c r="CQ98" s="277"/>
      <c r="CR98" s="277"/>
      <c r="CS98" s="277"/>
      <c r="CT98" s="277"/>
      <c r="CU98" s="277"/>
      <c r="CV98" s="277"/>
      <c r="CW98" s="277"/>
      <c r="CX98" s="277"/>
      <c r="CY98" s="277"/>
      <c r="CZ98" s="277"/>
      <c r="DA98" s="49"/>
      <c r="DB98" s="277"/>
      <c r="DC98" s="277"/>
      <c r="DD98" s="277"/>
      <c r="DE98" s="277"/>
      <c r="DF98" s="277"/>
      <c r="DG98" s="277"/>
      <c r="DH98" s="277"/>
      <c r="DI98" s="277"/>
      <c r="DJ98" s="277"/>
      <c r="DK98" s="277"/>
      <c r="DL98" s="277"/>
      <c r="DM98" s="277"/>
      <c r="DN98" s="277"/>
      <c r="DO98" s="277"/>
      <c r="DP98" s="277"/>
      <c r="DQ98" s="277"/>
      <c r="DR98" s="277"/>
      <c r="DS98" s="277"/>
      <c r="DT98" s="277"/>
      <c r="DU98" s="277"/>
      <c r="DV98" s="277"/>
      <c r="DW98" s="277"/>
      <c r="DX98" s="277"/>
      <c r="DY98" s="277"/>
      <c r="DZ98" s="277"/>
      <c r="EA98" s="277"/>
      <c r="EB98" s="277"/>
      <c r="EC98" s="277"/>
      <c r="ED98" s="277"/>
      <c r="EE98" s="277"/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3183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106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CD99" s="277"/>
      <c r="CE99" s="277"/>
      <c r="CF99" s="277"/>
      <c r="CG99" s="277"/>
      <c r="CH99" s="277"/>
      <c r="CI99" s="277"/>
      <c r="CJ99" s="277"/>
      <c r="CK99" s="277"/>
      <c r="CL99" s="277"/>
      <c r="CM99" s="277"/>
      <c r="CN99" s="277"/>
      <c r="CO99" s="277"/>
      <c r="CP99" s="277"/>
      <c r="CQ99" s="277"/>
      <c r="CR99" s="277"/>
      <c r="CS99" s="277"/>
      <c r="CT99" s="277"/>
      <c r="CU99" s="277"/>
      <c r="CV99" s="277"/>
      <c r="CW99" s="277"/>
      <c r="CX99" s="277"/>
      <c r="CY99" s="277"/>
      <c r="CZ99" s="277"/>
      <c r="DA99" s="49"/>
      <c r="DB99" s="277"/>
      <c r="DC99" s="277"/>
      <c r="DD99" s="277"/>
      <c r="DE99" s="277"/>
      <c r="DF99" s="277"/>
      <c r="DG99" s="277"/>
      <c r="DH99" s="277"/>
      <c r="DI99" s="277"/>
      <c r="DJ99" s="277"/>
      <c r="DK99" s="277"/>
      <c r="DL99" s="277"/>
      <c r="DM99" s="277"/>
      <c r="DN99" s="277"/>
      <c r="DO99" s="277"/>
      <c r="DP99" s="277"/>
      <c r="DQ99" s="277"/>
      <c r="DR99" s="277"/>
      <c r="DS99" s="277"/>
      <c r="DT99" s="277"/>
      <c r="DU99" s="277"/>
      <c r="DV99" s="277"/>
      <c r="DW99" s="277"/>
      <c r="DX99" s="277"/>
      <c r="DY99" s="277"/>
      <c r="DZ99" s="277"/>
      <c r="EA99" s="277"/>
      <c r="EB99" s="277"/>
      <c r="EC99" s="277"/>
      <c r="ED99" s="277"/>
      <c r="EE99" s="277"/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2725</v>
      </c>
      <c r="B100" s="3"/>
      <c r="C100" s="253"/>
      <c r="D100" s="56">
        <f>SUM(E100:HQ100)</f>
        <v>4757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86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CD100" s="277"/>
      <c r="CE100" s="277"/>
      <c r="CF100" s="277"/>
      <c r="CG100" s="277"/>
      <c r="CH100" s="277"/>
      <c r="CI100" s="277"/>
      <c r="CJ100" s="277"/>
      <c r="CK100" s="277"/>
      <c r="CL100" s="277"/>
      <c r="CM100" s="277"/>
      <c r="CN100" s="277"/>
      <c r="CO100" s="277"/>
      <c r="CP100" s="277"/>
      <c r="CQ100" s="277"/>
      <c r="CR100" s="277"/>
      <c r="CS100" s="277"/>
      <c r="CT100" s="277"/>
      <c r="CU100" s="277"/>
      <c r="CV100" s="277"/>
      <c r="CW100" s="277"/>
      <c r="CX100" s="277"/>
      <c r="CY100" s="277"/>
      <c r="CZ100" s="277"/>
      <c r="DA100" s="49"/>
      <c r="DB100" s="277"/>
      <c r="DC100" s="277"/>
      <c r="DD100" s="277"/>
      <c r="DE100" s="277"/>
      <c r="DF100" s="277"/>
      <c r="DG100" s="277"/>
      <c r="DH100" s="277"/>
      <c r="DI100" s="277"/>
      <c r="DJ100" s="277"/>
      <c r="DK100" s="277"/>
      <c r="DL100" s="277"/>
      <c r="DM100" s="277"/>
      <c r="DN100" s="277"/>
      <c r="DO100" s="277"/>
      <c r="DP100" s="277"/>
      <c r="DQ100" s="277"/>
      <c r="DR100" s="277"/>
      <c r="DS100" s="277"/>
      <c r="DT100" s="277"/>
      <c r="DU100" s="277"/>
      <c r="DV100" s="277"/>
      <c r="DW100" s="277"/>
      <c r="DX100" s="277"/>
      <c r="DY100" s="277"/>
      <c r="DZ100" s="277"/>
      <c r="EA100" s="277"/>
      <c r="EB100" s="277"/>
      <c r="EC100" s="277"/>
      <c r="ED100" s="277"/>
      <c r="EE100" s="277"/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3646</v>
      </c>
      <c r="B101" s="61"/>
      <c r="C101" s="253"/>
      <c r="D101" s="56">
        <f>SUM(E101:HQ101)</f>
        <v>2866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CD101" s="277"/>
      <c r="CE101" s="277"/>
      <c r="CF101" s="277"/>
      <c r="CG101" s="277"/>
      <c r="CH101" s="277"/>
      <c r="CI101" s="277"/>
      <c r="CJ101" s="277"/>
      <c r="CK101" s="277"/>
      <c r="CL101" s="277"/>
      <c r="CM101" s="277"/>
      <c r="CN101" s="277"/>
      <c r="CO101" s="277"/>
      <c r="CP101" s="277"/>
      <c r="CQ101" s="277"/>
      <c r="CR101" s="277"/>
      <c r="CS101" s="277"/>
      <c r="CT101" s="277"/>
      <c r="CU101" s="277"/>
      <c r="CV101" s="277"/>
      <c r="CW101" s="277"/>
      <c r="CX101" s="277"/>
      <c r="CY101" s="277"/>
      <c r="CZ101" s="277"/>
      <c r="DA101" s="49"/>
      <c r="DB101" s="277"/>
      <c r="DC101" s="277"/>
      <c r="DD101" s="277"/>
      <c r="DE101" s="277"/>
      <c r="DF101" s="277"/>
      <c r="DG101" s="277"/>
      <c r="DH101" s="277"/>
      <c r="DI101" s="277"/>
      <c r="DJ101" s="277"/>
      <c r="DK101" s="277"/>
      <c r="DL101" s="277"/>
      <c r="DM101" s="277"/>
      <c r="DN101" s="277"/>
      <c r="DO101" s="277"/>
      <c r="DP101" s="277"/>
      <c r="DQ101" s="277"/>
      <c r="DR101" s="277"/>
      <c r="DS101" s="277"/>
      <c r="DT101" s="277"/>
      <c r="DU101" s="277"/>
      <c r="DV101" s="277"/>
      <c r="DW101" s="277"/>
      <c r="DX101" s="277"/>
      <c r="DY101" s="277"/>
      <c r="DZ101" s="277"/>
      <c r="EA101" s="277"/>
      <c r="EB101" s="277"/>
      <c r="EC101" s="277"/>
      <c r="ED101" s="277"/>
      <c r="EE101" s="277"/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3098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CD102" s="277"/>
      <c r="CE102" s="277"/>
      <c r="CF102" s="277"/>
      <c r="CG102" s="277"/>
      <c r="CH102" s="277"/>
      <c r="CI102" s="277"/>
      <c r="CJ102" s="277"/>
      <c r="CK102" s="277"/>
      <c r="CL102" s="277"/>
      <c r="CM102" s="277"/>
      <c r="CN102" s="277"/>
      <c r="CO102" s="277"/>
      <c r="CP102" s="277"/>
      <c r="CQ102" s="277"/>
      <c r="CR102" s="277"/>
      <c r="CS102" s="277"/>
      <c r="CT102" s="277"/>
      <c r="CU102" s="277"/>
      <c r="CV102" s="277"/>
      <c r="CW102" s="277"/>
      <c r="CX102" s="277"/>
      <c r="CY102" s="277"/>
      <c r="CZ102" s="277"/>
      <c r="DA102" s="49"/>
      <c r="DB102" s="277"/>
      <c r="DC102" s="277"/>
      <c r="DD102" s="277"/>
      <c r="DE102" s="277"/>
      <c r="DF102" s="277"/>
      <c r="DG102" s="277"/>
      <c r="DH102" s="277"/>
      <c r="DI102" s="277"/>
      <c r="DJ102" s="277"/>
      <c r="DK102" s="277"/>
      <c r="DL102" s="277"/>
      <c r="DM102" s="277"/>
      <c r="DN102" s="277"/>
      <c r="DO102" s="277"/>
      <c r="DP102" s="277"/>
      <c r="DQ102" s="277"/>
      <c r="DR102" s="277"/>
      <c r="DS102" s="277"/>
      <c r="DT102" s="277"/>
      <c r="DU102" s="277"/>
      <c r="DV102" s="277"/>
      <c r="DW102" s="277"/>
      <c r="DX102" s="277"/>
      <c r="DY102" s="277"/>
      <c r="DZ102" s="277"/>
      <c r="EA102" s="277"/>
      <c r="EB102" s="277"/>
      <c r="EC102" s="277"/>
      <c r="ED102" s="277"/>
      <c r="EE102" s="277"/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3685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CD103" s="277"/>
      <c r="CE103" s="277"/>
      <c r="CF103" s="277"/>
      <c r="CG103" s="277"/>
      <c r="CH103" s="277"/>
      <c r="CI103" s="277"/>
      <c r="CJ103" s="277"/>
      <c r="CK103" s="277"/>
      <c r="CL103" s="277"/>
      <c r="CM103" s="277"/>
      <c r="CN103" s="277"/>
      <c r="CO103" s="277"/>
      <c r="CP103" s="277"/>
      <c r="CQ103" s="277"/>
      <c r="CR103" s="277"/>
      <c r="CS103" s="277"/>
      <c r="CT103" s="277"/>
      <c r="CU103" s="277"/>
      <c r="CV103" s="277"/>
      <c r="CW103" s="277"/>
      <c r="CX103" s="277"/>
      <c r="CY103" s="277"/>
      <c r="CZ103" s="277"/>
      <c r="DA103" s="49"/>
      <c r="DB103" s="277"/>
      <c r="DC103" s="277"/>
      <c r="DD103" s="277"/>
      <c r="DE103" s="277"/>
      <c r="DF103" s="277"/>
      <c r="DG103" s="277"/>
      <c r="DH103" s="277"/>
      <c r="DI103" s="277"/>
      <c r="DJ103" s="277"/>
      <c r="DK103" s="277"/>
      <c r="DL103" s="277"/>
      <c r="DM103" s="277"/>
      <c r="DN103" s="277"/>
      <c r="DO103" s="277"/>
      <c r="DP103" s="277"/>
      <c r="DQ103" s="277"/>
      <c r="DR103" s="277"/>
      <c r="DS103" s="277"/>
      <c r="DT103" s="277"/>
      <c r="DU103" s="277"/>
      <c r="DV103" s="277"/>
      <c r="DW103" s="277"/>
      <c r="DX103" s="277"/>
      <c r="DY103" s="277"/>
      <c r="DZ103" s="277"/>
      <c r="EA103" s="277"/>
      <c r="EB103" s="277"/>
      <c r="EC103" s="277"/>
      <c r="ED103" s="277"/>
      <c r="EE103" s="277"/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3224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CD104" s="277"/>
      <c r="CE104" s="277"/>
      <c r="CF104" s="277"/>
      <c r="CG104" s="277"/>
      <c r="CH104" s="277"/>
      <c r="CI104" s="277"/>
      <c r="CJ104" s="277"/>
      <c r="CK104" s="277"/>
      <c r="CL104" s="277"/>
      <c r="CM104" s="277"/>
      <c r="CN104" s="277"/>
      <c r="CO104" s="277"/>
      <c r="CP104" s="277"/>
      <c r="CQ104" s="277"/>
      <c r="CR104" s="277"/>
      <c r="CS104" s="277"/>
      <c r="CT104" s="277"/>
      <c r="CU104" s="277"/>
      <c r="CV104" s="277"/>
      <c r="CW104" s="277"/>
      <c r="CX104" s="277"/>
      <c r="CY104" s="277"/>
      <c r="CZ104" s="277"/>
      <c r="DA104" s="49"/>
      <c r="DB104" s="277"/>
      <c r="DC104" s="277"/>
      <c r="DD104" s="277"/>
      <c r="DE104" s="277"/>
      <c r="DF104" s="277"/>
      <c r="DG104" s="277"/>
      <c r="DH104" s="277"/>
      <c r="DI104" s="277"/>
      <c r="DJ104" s="277"/>
      <c r="DK104" s="277"/>
      <c r="DL104" s="277"/>
      <c r="DM104" s="277"/>
      <c r="DN104" s="277"/>
      <c r="DO104" s="277"/>
      <c r="DP104" s="277"/>
      <c r="DQ104" s="277"/>
      <c r="DR104" s="277"/>
      <c r="DS104" s="277"/>
      <c r="DT104" s="277"/>
      <c r="DU104" s="277"/>
      <c r="DV104" s="277"/>
      <c r="DW104" s="277"/>
      <c r="DX104" s="277"/>
      <c r="DY104" s="277"/>
      <c r="DZ104" s="277"/>
      <c r="EA104" s="277"/>
      <c r="EB104" s="277"/>
      <c r="EC104" s="277"/>
      <c r="ED104" s="277"/>
      <c r="EE104" s="277"/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3226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107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CD105" s="277"/>
      <c r="CE105" s="277"/>
      <c r="CF105" s="277"/>
      <c r="CG105" s="277"/>
      <c r="CH105" s="277"/>
      <c r="CI105" s="277"/>
      <c r="CJ105" s="277"/>
      <c r="CK105" s="277"/>
      <c r="CL105" s="277"/>
      <c r="CM105" s="277"/>
      <c r="CN105" s="277"/>
      <c r="CO105" s="277"/>
      <c r="CP105" s="277"/>
      <c r="CQ105" s="277"/>
      <c r="CR105" s="277"/>
      <c r="CS105" s="277"/>
      <c r="CT105" s="277"/>
      <c r="CU105" s="277"/>
      <c r="CV105" s="277"/>
      <c r="CW105" s="277"/>
      <c r="CX105" s="277"/>
      <c r="CY105" s="277"/>
      <c r="CZ105" s="277"/>
      <c r="DA105" s="49"/>
      <c r="DB105" s="277"/>
      <c r="DC105" s="277"/>
      <c r="DD105" s="277"/>
      <c r="DE105" s="277"/>
      <c r="DF105" s="277"/>
      <c r="DG105" s="277"/>
      <c r="DH105" s="277"/>
      <c r="DI105" s="277"/>
      <c r="DJ105" s="277"/>
      <c r="DK105" s="277"/>
      <c r="DL105" s="277"/>
      <c r="DM105" s="277"/>
      <c r="DN105" s="277"/>
      <c r="DO105" s="277"/>
      <c r="DP105" s="277"/>
      <c r="DQ105" s="277"/>
      <c r="DR105" s="277"/>
      <c r="DS105" s="277"/>
      <c r="DT105" s="277"/>
      <c r="DU105" s="277"/>
      <c r="DV105" s="277"/>
      <c r="DW105" s="277"/>
      <c r="DX105" s="277"/>
      <c r="DY105" s="277"/>
      <c r="DZ105" s="277"/>
      <c r="EA105" s="277"/>
      <c r="EB105" s="277"/>
      <c r="EC105" s="277"/>
      <c r="ED105" s="277"/>
      <c r="EE105" s="277"/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3966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CD106" s="277"/>
      <c r="CE106" s="277"/>
      <c r="CF106" s="277"/>
      <c r="CG106" s="277"/>
      <c r="CH106" s="277"/>
      <c r="CI106" s="277"/>
      <c r="CJ106" s="277"/>
      <c r="CK106" s="277"/>
      <c r="CL106" s="277"/>
      <c r="CM106" s="277"/>
      <c r="CN106" s="277"/>
      <c r="CO106" s="277"/>
      <c r="CP106" s="277"/>
      <c r="CQ106" s="277"/>
      <c r="CR106" s="277"/>
      <c r="CS106" s="277"/>
      <c r="CT106" s="277"/>
      <c r="CU106" s="277"/>
      <c r="CV106" s="277"/>
      <c r="CW106" s="277"/>
      <c r="CX106" s="277"/>
      <c r="CY106" s="277"/>
      <c r="CZ106" s="277"/>
      <c r="DA106" s="49"/>
      <c r="DB106" s="277"/>
      <c r="DC106" s="277"/>
      <c r="DD106" s="277"/>
      <c r="DE106" s="277"/>
      <c r="DF106" s="277"/>
      <c r="DG106" s="277"/>
      <c r="DH106" s="277"/>
      <c r="DI106" s="277"/>
      <c r="DJ106" s="277"/>
      <c r="DK106" s="277"/>
      <c r="DL106" s="277"/>
      <c r="DM106" s="277"/>
      <c r="DN106" s="277"/>
      <c r="DO106" s="277"/>
      <c r="DP106" s="277"/>
      <c r="DQ106" s="277"/>
      <c r="DR106" s="277"/>
      <c r="DS106" s="277"/>
      <c r="DT106" s="277"/>
      <c r="DU106" s="277"/>
      <c r="DV106" s="277"/>
      <c r="DW106" s="277"/>
      <c r="DX106" s="277"/>
      <c r="DY106" s="277"/>
      <c r="DZ106" s="277"/>
      <c r="EA106" s="277"/>
      <c r="EB106" s="277"/>
      <c r="EC106" s="277"/>
      <c r="ED106" s="277"/>
      <c r="EE106" s="277"/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2973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CD107" s="277"/>
      <c r="CE107" s="277"/>
      <c r="CF107" s="277"/>
      <c r="CG107" s="277"/>
      <c r="CH107" s="277"/>
      <c r="CI107" s="277"/>
      <c r="CJ107" s="277"/>
      <c r="CK107" s="277"/>
      <c r="CL107" s="277"/>
      <c r="CM107" s="277"/>
      <c r="CN107" s="277"/>
      <c r="CO107" s="277"/>
      <c r="CP107" s="277"/>
      <c r="CQ107" s="277"/>
      <c r="CR107" s="277"/>
      <c r="CS107" s="277"/>
      <c r="CT107" s="277"/>
      <c r="CU107" s="277"/>
      <c r="CV107" s="277"/>
      <c r="CW107" s="277"/>
      <c r="CX107" s="277"/>
      <c r="CY107" s="277"/>
      <c r="CZ107" s="277"/>
      <c r="DA107" s="49"/>
      <c r="DB107" s="277"/>
      <c r="DC107" s="277"/>
      <c r="DD107" s="277"/>
      <c r="DE107" s="277"/>
      <c r="DF107" s="277"/>
      <c r="DG107" s="277"/>
      <c r="DH107" s="277"/>
      <c r="DI107" s="277"/>
      <c r="DJ107" s="277"/>
      <c r="DK107" s="277"/>
      <c r="DL107" s="277"/>
      <c r="DM107" s="277"/>
      <c r="DN107" s="277"/>
      <c r="DO107" s="277"/>
      <c r="DP107" s="277"/>
      <c r="DQ107" s="277"/>
      <c r="DR107" s="277"/>
      <c r="DS107" s="277"/>
      <c r="DT107" s="277"/>
      <c r="DU107" s="277"/>
      <c r="DV107" s="277"/>
      <c r="DW107" s="277"/>
      <c r="DX107" s="277"/>
      <c r="DY107" s="277"/>
      <c r="DZ107" s="277"/>
      <c r="EA107" s="277"/>
      <c r="EB107" s="277"/>
      <c r="EC107" s="277"/>
      <c r="ED107" s="277"/>
      <c r="EE107" s="277"/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2715</v>
      </c>
      <c r="B108" s="3"/>
      <c r="C108" s="253"/>
      <c r="D108" s="56">
        <f>SUM(E108:HQ108)</f>
        <v>3064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96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111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CD108" s="277"/>
      <c r="CE108" s="277"/>
      <c r="CF108" s="277"/>
      <c r="CG108" s="277"/>
      <c r="CH108" s="277"/>
      <c r="CI108" s="277"/>
      <c r="CJ108" s="277"/>
      <c r="CK108" s="277"/>
      <c r="CL108" s="277"/>
      <c r="CM108" s="277"/>
      <c r="CN108" s="277"/>
      <c r="CO108" s="277"/>
      <c r="CP108" s="277"/>
      <c r="CQ108" s="277"/>
      <c r="CR108" s="277"/>
      <c r="CS108" s="277"/>
      <c r="CT108" s="277"/>
      <c r="CU108" s="277"/>
      <c r="CV108" s="277"/>
      <c r="CW108" s="277"/>
      <c r="CX108" s="277"/>
      <c r="CY108" s="277"/>
      <c r="CZ108" s="277"/>
      <c r="DA108" s="49"/>
      <c r="DB108" s="277"/>
      <c r="DC108" s="277"/>
      <c r="DD108" s="277"/>
      <c r="DE108" s="277"/>
      <c r="DF108" s="277"/>
      <c r="DG108" s="277"/>
      <c r="DH108" s="277"/>
      <c r="DI108" s="277"/>
      <c r="DJ108" s="277"/>
      <c r="DK108" s="277"/>
      <c r="DL108" s="277"/>
      <c r="DM108" s="277"/>
      <c r="DN108" s="277"/>
      <c r="DO108" s="277"/>
      <c r="DP108" s="277"/>
      <c r="DQ108" s="277"/>
      <c r="DR108" s="277"/>
      <c r="DS108" s="277"/>
      <c r="DT108" s="277"/>
      <c r="DU108" s="277"/>
      <c r="DV108" s="277"/>
      <c r="DW108" s="277"/>
      <c r="DX108" s="277"/>
      <c r="DY108" s="277"/>
      <c r="DZ108" s="277"/>
      <c r="EA108" s="277"/>
      <c r="EB108" s="277"/>
      <c r="EC108" s="277"/>
      <c r="ED108" s="277"/>
      <c r="EE108" s="277"/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2833</v>
      </c>
      <c r="B109" s="3"/>
      <c r="C109" s="253"/>
      <c r="D109" s="56">
        <f>SUM(E109:HQ109)</f>
        <v>3247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CD109" s="277"/>
      <c r="CE109" s="277"/>
      <c r="CF109" s="277"/>
      <c r="CG109" s="277"/>
      <c r="CH109" s="277"/>
      <c r="CI109" s="277"/>
      <c r="CJ109" s="277"/>
      <c r="CK109" s="277"/>
      <c r="CL109" s="277"/>
      <c r="CM109" s="277"/>
      <c r="CN109" s="277"/>
      <c r="CO109" s="277"/>
      <c r="CP109" s="277"/>
      <c r="CQ109" s="277"/>
      <c r="CR109" s="277"/>
      <c r="CS109" s="277"/>
      <c r="CT109" s="277"/>
      <c r="CU109" s="277"/>
      <c r="CV109" s="277"/>
      <c r="CW109" s="277"/>
      <c r="CX109" s="277"/>
      <c r="CY109" s="277"/>
      <c r="CZ109" s="277"/>
      <c r="DA109" s="49"/>
      <c r="DB109" s="277"/>
      <c r="DC109" s="277"/>
      <c r="DD109" s="277"/>
      <c r="DE109" s="277"/>
      <c r="DF109" s="277"/>
      <c r="DG109" s="277"/>
      <c r="DH109" s="277"/>
      <c r="DI109" s="277"/>
      <c r="DJ109" s="277"/>
      <c r="DK109" s="277"/>
      <c r="DL109" s="277"/>
      <c r="DM109" s="277"/>
      <c r="DN109" s="277"/>
      <c r="DO109" s="277"/>
      <c r="DP109" s="277"/>
      <c r="DQ109" s="277"/>
      <c r="DR109" s="277"/>
      <c r="DS109" s="277"/>
      <c r="DT109" s="277"/>
      <c r="DU109" s="277"/>
      <c r="DV109" s="277"/>
      <c r="DW109" s="277"/>
      <c r="DX109" s="277"/>
      <c r="DY109" s="277"/>
      <c r="DZ109" s="277"/>
      <c r="EA109" s="277"/>
      <c r="EB109" s="277"/>
      <c r="EC109" s="277"/>
      <c r="ED109" s="277"/>
      <c r="EE109" s="277"/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3647</v>
      </c>
      <c r="B110" s="61"/>
      <c r="C110" s="253"/>
      <c r="D110" s="56">
        <f>SUM(E110:HQ110)</f>
        <v>2398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CD110" s="277"/>
      <c r="CE110" s="277"/>
      <c r="CF110" s="277"/>
      <c r="CG110" s="277"/>
      <c r="CH110" s="277"/>
      <c r="CI110" s="277"/>
      <c r="CJ110" s="277"/>
      <c r="CK110" s="277"/>
      <c r="CL110" s="277"/>
      <c r="CM110" s="277"/>
      <c r="CN110" s="277"/>
      <c r="CO110" s="277"/>
      <c r="CP110" s="277"/>
      <c r="CQ110" s="277"/>
      <c r="CR110" s="277"/>
      <c r="CS110" s="277"/>
      <c r="CT110" s="277"/>
      <c r="CU110" s="277"/>
      <c r="CV110" s="277"/>
      <c r="CW110" s="277"/>
      <c r="CX110" s="277"/>
      <c r="CY110" s="277"/>
      <c r="CZ110" s="277"/>
      <c r="DA110" s="49"/>
      <c r="DB110" s="277"/>
      <c r="DC110" s="277"/>
      <c r="DD110" s="277"/>
      <c r="DE110" s="277"/>
      <c r="DF110" s="277"/>
      <c r="DG110" s="277"/>
      <c r="DH110" s="277"/>
      <c r="DI110" s="277"/>
      <c r="DJ110" s="277"/>
      <c r="DK110" s="277"/>
      <c r="DL110" s="277"/>
      <c r="DM110" s="277"/>
      <c r="DN110" s="277"/>
      <c r="DO110" s="277"/>
      <c r="DP110" s="277"/>
      <c r="DQ110" s="277"/>
      <c r="DR110" s="277"/>
      <c r="DS110" s="277"/>
      <c r="DT110" s="277"/>
      <c r="DU110" s="277"/>
      <c r="DV110" s="277"/>
      <c r="DW110" s="277"/>
      <c r="DX110" s="277"/>
      <c r="DY110" s="277"/>
      <c r="DZ110" s="277"/>
      <c r="EA110" s="277"/>
      <c r="EB110" s="277"/>
      <c r="EC110" s="277"/>
      <c r="ED110" s="277"/>
      <c r="EE110" s="277"/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3648</v>
      </c>
      <c r="B111" s="3"/>
      <c r="C111" s="252"/>
      <c r="D111" s="56">
        <f>SUM(E111:HQ111)</f>
        <v>3511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CD111" s="277"/>
      <c r="CE111" s="277"/>
      <c r="CF111" s="277"/>
      <c r="CG111" s="277"/>
      <c r="CH111" s="277"/>
      <c r="CI111" s="277"/>
      <c r="CJ111" s="277"/>
      <c r="CK111" s="277"/>
      <c r="CL111" s="277"/>
      <c r="CM111" s="277"/>
      <c r="CN111" s="277"/>
      <c r="CO111" s="277"/>
      <c r="CP111" s="277"/>
      <c r="CQ111" s="277"/>
      <c r="CR111" s="277"/>
      <c r="CS111" s="277"/>
      <c r="CT111" s="277"/>
      <c r="CU111" s="277"/>
      <c r="CV111" s="277"/>
      <c r="CW111" s="277"/>
      <c r="CX111" s="277"/>
      <c r="CY111" s="277"/>
      <c r="CZ111" s="277"/>
      <c r="DA111" s="49"/>
      <c r="DB111" s="277"/>
      <c r="DC111" s="277"/>
      <c r="DD111" s="277"/>
      <c r="DE111" s="277"/>
      <c r="DF111" s="277"/>
      <c r="DG111" s="277"/>
      <c r="DH111" s="277"/>
      <c r="DI111" s="277"/>
      <c r="DJ111" s="277"/>
      <c r="DK111" s="277"/>
      <c r="DL111" s="277"/>
      <c r="DM111" s="277"/>
      <c r="DN111" s="277"/>
      <c r="DO111" s="277"/>
      <c r="DP111" s="277"/>
      <c r="DQ111" s="277"/>
      <c r="DR111" s="277"/>
      <c r="DS111" s="277"/>
      <c r="DT111" s="277"/>
      <c r="DU111" s="277"/>
      <c r="DV111" s="277"/>
      <c r="DW111" s="277"/>
      <c r="DX111" s="277"/>
      <c r="DY111" s="277"/>
      <c r="DZ111" s="277"/>
      <c r="EA111" s="277"/>
      <c r="EB111" s="277"/>
      <c r="EC111" s="277"/>
      <c r="ED111" s="277"/>
      <c r="EE111" s="277"/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3354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CD112" s="277"/>
      <c r="CE112" s="277"/>
      <c r="CF112" s="277"/>
      <c r="CG112" s="277"/>
      <c r="CH112" s="277"/>
      <c r="CI112" s="277"/>
      <c r="CJ112" s="277"/>
      <c r="CK112" s="277"/>
      <c r="CL112" s="277"/>
      <c r="CM112" s="277"/>
      <c r="CN112" s="277"/>
      <c r="CO112" s="277"/>
      <c r="CP112" s="277"/>
      <c r="CQ112" s="277"/>
      <c r="CR112" s="277"/>
      <c r="CS112" s="277"/>
      <c r="CT112" s="277"/>
      <c r="CU112" s="277"/>
      <c r="CV112" s="277"/>
      <c r="CW112" s="277"/>
      <c r="CX112" s="277"/>
      <c r="CY112" s="277"/>
      <c r="CZ112" s="277"/>
      <c r="DA112" s="49"/>
      <c r="DB112" s="277"/>
      <c r="DC112" s="277"/>
      <c r="DD112" s="277"/>
      <c r="DE112" s="277"/>
      <c r="DF112" s="277"/>
      <c r="DG112" s="277"/>
      <c r="DH112" s="277"/>
      <c r="DI112" s="277"/>
      <c r="DJ112" s="277"/>
      <c r="DK112" s="277"/>
      <c r="DL112" s="277"/>
      <c r="DM112" s="277"/>
      <c r="DN112" s="277"/>
      <c r="DO112" s="277"/>
      <c r="DP112" s="277"/>
      <c r="DQ112" s="277"/>
      <c r="DR112" s="277"/>
      <c r="DS112" s="277"/>
      <c r="DT112" s="277"/>
      <c r="DU112" s="277"/>
      <c r="DV112" s="277"/>
      <c r="DW112" s="277"/>
      <c r="DX112" s="277"/>
      <c r="DY112" s="277"/>
      <c r="DZ112" s="277"/>
      <c r="EA112" s="277"/>
      <c r="EB112" s="277"/>
      <c r="EC112" s="277"/>
      <c r="ED112" s="277"/>
      <c r="EE112" s="277"/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2719</v>
      </c>
      <c r="B113" s="61"/>
      <c r="C113" s="252"/>
      <c r="D113" s="56">
        <f>SUM(E113:HQ113)</f>
        <v>4909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CD113" s="277"/>
      <c r="CE113" s="277"/>
      <c r="CF113" s="277"/>
      <c r="CG113" s="277"/>
      <c r="CH113" s="277"/>
      <c r="CI113" s="277"/>
      <c r="CJ113" s="277"/>
      <c r="CK113" s="277"/>
      <c r="CL113" s="277"/>
      <c r="CM113" s="277"/>
      <c r="CN113" s="277"/>
      <c r="CO113" s="277"/>
      <c r="CP113" s="277"/>
      <c r="CQ113" s="277"/>
      <c r="CR113" s="277"/>
      <c r="CS113" s="277"/>
      <c r="CT113" s="277"/>
      <c r="CU113" s="277"/>
      <c r="CV113" s="277"/>
      <c r="CW113" s="277"/>
      <c r="CX113" s="277"/>
      <c r="CY113" s="277"/>
      <c r="CZ113" s="277"/>
      <c r="DA113" s="49"/>
      <c r="DB113" s="277"/>
      <c r="DC113" s="277"/>
      <c r="DD113" s="277"/>
      <c r="DE113" s="277"/>
      <c r="DF113" s="277"/>
      <c r="DG113" s="277"/>
      <c r="DH113" s="277"/>
      <c r="DI113" s="277"/>
      <c r="DJ113" s="277"/>
      <c r="DK113" s="277"/>
      <c r="DL113" s="277"/>
      <c r="DM113" s="277"/>
      <c r="DN113" s="277"/>
      <c r="DO113" s="277"/>
      <c r="DP113" s="277"/>
      <c r="DQ113" s="277"/>
      <c r="DR113" s="277"/>
      <c r="DS113" s="277"/>
      <c r="DT113" s="277"/>
      <c r="DU113" s="277"/>
      <c r="DV113" s="277"/>
      <c r="DW113" s="277"/>
      <c r="DX113" s="277"/>
      <c r="DY113" s="277"/>
      <c r="DZ113" s="277"/>
      <c r="EA113" s="277"/>
      <c r="EB113" s="277"/>
      <c r="EC113" s="277"/>
      <c r="ED113" s="277"/>
      <c r="EE113" s="277"/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4311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95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CD114" s="277"/>
      <c r="CE114" s="277"/>
      <c r="CF114" s="277"/>
      <c r="CG114" s="277"/>
      <c r="CH114" s="277"/>
      <c r="CI114" s="277"/>
      <c r="CJ114" s="277"/>
      <c r="CK114" s="277"/>
      <c r="CL114" s="277"/>
      <c r="CM114" s="277"/>
      <c r="CN114" s="277"/>
      <c r="CO114" s="277"/>
      <c r="CP114" s="277"/>
      <c r="CQ114" s="277"/>
      <c r="CR114" s="277"/>
      <c r="CS114" s="277"/>
      <c r="CT114" s="277"/>
      <c r="CU114" s="277"/>
      <c r="CV114" s="277"/>
      <c r="CW114" s="277"/>
      <c r="CX114" s="277"/>
      <c r="CY114" s="277"/>
      <c r="CZ114" s="277"/>
      <c r="DA114" s="49"/>
      <c r="DB114" s="277"/>
      <c r="DC114" s="277"/>
      <c r="DD114" s="277"/>
      <c r="DE114" s="277"/>
      <c r="DF114" s="277"/>
      <c r="DG114" s="277"/>
      <c r="DH114" s="277"/>
      <c r="DI114" s="277"/>
      <c r="DJ114" s="277"/>
      <c r="DK114" s="277"/>
      <c r="DL114" s="277"/>
      <c r="DM114" s="277"/>
      <c r="DN114" s="277"/>
      <c r="DO114" s="277"/>
      <c r="DP114" s="277"/>
      <c r="DQ114" s="277"/>
      <c r="DR114" s="277"/>
      <c r="DS114" s="277"/>
      <c r="DT114" s="277"/>
      <c r="DU114" s="277"/>
      <c r="DV114" s="277"/>
      <c r="DW114" s="277"/>
      <c r="DX114" s="277"/>
      <c r="DY114" s="277"/>
      <c r="DZ114" s="277"/>
      <c r="EA114" s="277"/>
      <c r="EB114" s="277"/>
      <c r="EC114" s="277"/>
      <c r="ED114" s="277"/>
      <c r="EE114" s="277"/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3649</v>
      </c>
      <c r="B115" s="3"/>
      <c r="C115" s="252"/>
      <c r="D115" s="56">
        <f>SUM(E115:HQ115)</f>
        <v>4080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CD115" s="277"/>
      <c r="CE115" s="277"/>
      <c r="CF115" s="277"/>
      <c r="CG115" s="277"/>
      <c r="CH115" s="277"/>
      <c r="CI115" s="277"/>
      <c r="CJ115" s="277"/>
      <c r="CK115" s="277"/>
      <c r="CL115" s="277"/>
      <c r="CM115" s="277"/>
      <c r="CN115" s="277"/>
      <c r="CO115" s="277"/>
      <c r="CP115" s="277"/>
      <c r="CQ115" s="277"/>
      <c r="CR115" s="277"/>
      <c r="CS115" s="277"/>
      <c r="CT115" s="277"/>
      <c r="CU115" s="277"/>
      <c r="CV115" s="277"/>
      <c r="CW115" s="277"/>
      <c r="CX115" s="277"/>
      <c r="CY115" s="277"/>
      <c r="CZ115" s="277"/>
      <c r="DA115" s="49"/>
      <c r="DB115" s="277"/>
      <c r="DC115" s="277"/>
      <c r="DD115" s="277"/>
      <c r="DE115" s="277"/>
      <c r="DF115" s="277"/>
      <c r="DG115" s="277"/>
      <c r="DH115" s="277"/>
      <c r="DI115" s="277"/>
      <c r="DJ115" s="277"/>
      <c r="DK115" s="277"/>
      <c r="DL115" s="277"/>
      <c r="DM115" s="277"/>
      <c r="DN115" s="277"/>
      <c r="DO115" s="277"/>
      <c r="DP115" s="277"/>
      <c r="DQ115" s="277"/>
      <c r="DR115" s="277"/>
      <c r="DS115" s="277"/>
      <c r="DT115" s="277"/>
      <c r="DU115" s="277"/>
      <c r="DV115" s="277"/>
      <c r="DW115" s="277"/>
      <c r="DX115" s="277"/>
      <c r="DY115" s="277"/>
      <c r="DZ115" s="277"/>
      <c r="EA115" s="277"/>
      <c r="EB115" s="277"/>
      <c r="EC115" s="277"/>
      <c r="ED115" s="277"/>
      <c r="EE115" s="277"/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3689</v>
      </c>
      <c r="B116" s="3"/>
      <c r="C116" s="252"/>
      <c r="D116" s="56">
        <f>SUM(E116:HQ116)</f>
        <v>4061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113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CD116" s="277"/>
      <c r="CE116" s="277"/>
      <c r="CF116" s="277"/>
      <c r="CG116" s="277"/>
      <c r="CH116" s="277"/>
      <c r="CI116" s="277"/>
      <c r="CJ116" s="277"/>
      <c r="CK116" s="277"/>
      <c r="CL116" s="277"/>
      <c r="CM116" s="277"/>
      <c r="CN116" s="277"/>
      <c r="CO116" s="277"/>
      <c r="CP116" s="277"/>
      <c r="CQ116" s="277"/>
      <c r="CR116" s="277"/>
      <c r="CS116" s="277"/>
      <c r="CT116" s="277"/>
      <c r="CU116" s="277"/>
      <c r="CV116" s="277"/>
      <c r="CW116" s="277"/>
      <c r="CX116" s="277"/>
      <c r="CY116" s="277"/>
      <c r="CZ116" s="277"/>
      <c r="DA116" s="49"/>
      <c r="DB116" s="277"/>
      <c r="DC116" s="277"/>
      <c r="DD116" s="277"/>
      <c r="DE116" s="277"/>
      <c r="DF116" s="277"/>
      <c r="DG116" s="277"/>
      <c r="DH116" s="277"/>
      <c r="DI116" s="277"/>
      <c r="DJ116" s="277"/>
      <c r="DK116" s="277"/>
      <c r="DL116" s="277"/>
      <c r="DM116" s="277"/>
      <c r="DN116" s="277"/>
      <c r="DO116" s="277"/>
      <c r="DP116" s="277"/>
      <c r="DQ116" s="277"/>
      <c r="DR116" s="277"/>
      <c r="DS116" s="277"/>
      <c r="DT116" s="277"/>
      <c r="DU116" s="277"/>
      <c r="DV116" s="277"/>
      <c r="DW116" s="277"/>
      <c r="DX116" s="277"/>
      <c r="DY116" s="277"/>
      <c r="DZ116" s="277"/>
      <c r="EA116" s="277"/>
      <c r="EB116" s="277"/>
      <c r="EC116" s="277"/>
      <c r="ED116" s="277"/>
      <c r="EE116" s="277"/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2999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CD117" s="277"/>
      <c r="CE117" s="277"/>
      <c r="CF117" s="277"/>
      <c r="CG117" s="277"/>
      <c r="CH117" s="277"/>
      <c r="CI117" s="277"/>
      <c r="CJ117" s="277"/>
      <c r="CK117" s="277"/>
      <c r="CL117" s="277"/>
      <c r="CM117" s="277"/>
      <c r="CN117" s="277"/>
      <c r="CO117" s="277"/>
      <c r="CP117" s="277"/>
      <c r="CQ117" s="277"/>
      <c r="CR117" s="277"/>
      <c r="CS117" s="277"/>
      <c r="CT117" s="277"/>
      <c r="CU117" s="277"/>
      <c r="CV117" s="277"/>
      <c r="CW117" s="277"/>
      <c r="CX117" s="277"/>
      <c r="CY117" s="277"/>
      <c r="CZ117" s="277"/>
      <c r="DA117" s="49"/>
      <c r="DB117" s="277"/>
      <c r="DC117" s="277"/>
      <c r="DD117" s="277"/>
      <c r="DE117" s="277"/>
      <c r="DF117" s="277"/>
      <c r="DG117" s="277"/>
      <c r="DH117" s="277"/>
      <c r="DI117" s="277"/>
      <c r="DJ117" s="277"/>
      <c r="DK117" s="277"/>
      <c r="DL117" s="277"/>
      <c r="DM117" s="277"/>
      <c r="DN117" s="277"/>
      <c r="DO117" s="277"/>
      <c r="DP117" s="277"/>
      <c r="DQ117" s="277"/>
      <c r="DR117" s="277"/>
      <c r="DS117" s="277"/>
      <c r="DT117" s="277"/>
      <c r="DU117" s="277"/>
      <c r="DV117" s="277"/>
      <c r="DW117" s="277"/>
      <c r="DX117" s="277"/>
      <c r="DY117" s="277"/>
      <c r="DZ117" s="277"/>
      <c r="EA117" s="277"/>
      <c r="EB117" s="277"/>
      <c r="EC117" s="277"/>
      <c r="ED117" s="277"/>
      <c r="EE117" s="277"/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3725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CD118" s="277"/>
      <c r="CE118" s="277"/>
      <c r="CF118" s="277"/>
      <c r="CG118" s="277"/>
      <c r="CH118" s="277"/>
      <c r="CI118" s="277"/>
      <c r="CJ118" s="277"/>
      <c r="CK118" s="277"/>
      <c r="CL118" s="277"/>
      <c r="CM118" s="277"/>
      <c r="CN118" s="277"/>
      <c r="CO118" s="277"/>
      <c r="CP118" s="277"/>
      <c r="CQ118" s="277"/>
      <c r="CR118" s="277"/>
      <c r="CS118" s="277"/>
      <c r="CT118" s="277"/>
      <c r="CU118" s="277"/>
      <c r="CV118" s="277"/>
      <c r="CW118" s="277"/>
      <c r="CX118" s="277"/>
      <c r="CY118" s="277"/>
      <c r="CZ118" s="277"/>
      <c r="DA118" s="49"/>
      <c r="DB118" s="277"/>
      <c r="DC118" s="277"/>
      <c r="DD118" s="277"/>
      <c r="DE118" s="277"/>
      <c r="DF118" s="277"/>
      <c r="DG118" s="277"/>
      <c r="DH118" s="277"/>
      <c r="DI118" s="277"/>
      <c r="DJ118" s="277"/>
      <c r="DK118" s="277"/>
      <c r="DL118" s="277"/>
      <c r="DM118" s="277"/>
      <c r="DN118" s="277"/>
      <c r="DO118" s="277"/>
      <c r="DP118" s="277"/>
      <c r="DQ118" s="277"/>
      <c r="DR118" s="277"/>
      <c r="DS118" s="277"/>
      <c r="DT118" s="277"/>
      <c r="DU118" s="277"/>
      <c r="DV118" s="277"/>
      <c r="DW118" s="277"/>
      <c r="DX118" s="277"/>
      <c r="DY118" s="277"/>
      <c r="DZ118" s="277"/>
      <c r="EA118" s="277"/>
      <c r="EB118" s="277"/>
      <c r="EC118" s="277"/>
      <c r="ED118" s="277"/>
      <c r="EE118" s="277"/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3606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102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CD119" s="277"/>
      <c r="CE119" s="277"/>
      <c r="CF119" s="277"/>
      <c r="CG119" s="277"/>
      <c r="CH119" s="277"/>
      <c r="CI119" s="277"/>
      <c r="CJ119" s="277"/>
      <c r="CK119" s="277"/>
      <c r="CL119" s="277"/>
      <c r="CM119" s="277"/>
      <c r="CN119" s="277"/>
      <c r="CO119" s="277"/>
      <c r="CP119" s="277"/>
      <c r="CQ119" s="277"/>
      <c r="CR119" s="277"/>
      <c r="CS119" s="277"/>
      <c r="CT119" s="277"/>
      <c r="CU119" s="277"/>
      <c r="CV119" s="277"/>
      <c r="CW119" s="277"/>
      <c r="CX119" s="277"/>
      <c r="CY119" s="277"/>
      <c r="CZ119" s="277"/>
      <c r="DA119" s="49"/>
      <c r="DB119" s="277"/>
      <c r="DC119" s="277"/>
      <c r="DD119" s="277"/>
      <c r="DE119" s="277"/>
      <c r="DF119" s="277"/>
      <c r="DG119" s="277"/>
      <c r="DH119" s="277"/>
      <c r="DI119" s="277"/>
      <c r="DJ119" s="277"/>
      <c r="DK119" s="277"/>
      <c r="DL119" s="277"/>
      <c r="DM119" s="277"/>
      <c r="DN119" s="277"/>
      <c r="DO119" s="277"/>
      <c r="DP119" s="277"/>
      <c r="DQ119" s="277"/>
      <c r="DR119" s="277"/>
      <c r="DS119" s="277"/>
      <c r="DT119" s="277"/>
      <c r="DU119" s="277"/>
      <c r="DV119" s="277"/>
      <c r="DW119" s="277"/>
      <c r="DX119" s="277"/>
      <c r="DY119" s="277"/>
      <c r="DZ119" s="277"/>
      <c r="EA119" s="277"/>
      <c r="EB119" s="277"/>
      <c r="EC119" s="277"/>
      <c r="ED119" s="277"/>
      <c r="EE119" s="277"/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4028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CD120" s="277"/>
      <c r="CE120" s="277"/>
      <c r="CF120" s="277"/>
      <c r="CG120" s="277"/>
      <c r="CH120" s="277"/>
      <c r="CI120" s="277"/>
      <c r="CJ120" s="277"/>
      <c r="CK120" s="277"/>
      <c r="CL120" s="277"/>
      <c r="CM120" s="277"/>
      <c r="CN120" s="277"/>
      <c r="CO120" s="277"/>
      <c r="CP120" s="277"/>
      <c r="CQ120" s="277"/>
      <c r="CR120" s="277"/>
      <c r="CS120" s="277"/>
      <c r="CT120" s="277"/>
      <c r="CU120" s="277"/>
      <c r="CV120" s="277"/>
      <c r="CW120" s="277"/>
      <c r="CX120" s="277"/>
      <c r="CY120" s="277"/>
      <c r="CZ120" s="277"/>
      <c r="DA120" s="49"/>
      <c r="DB120" s="277"/>
      <c r="DC120" s="277"/>
      <c r="DD120" s="277"/>
      <c r="DE120" s="277"/>
      <c r="DF120" s="277"/>
      <c r="DG120" s="277"/>
      <c r="DH120" s="277"/>
      <c r="DI120" s="277"/>
      <c r="DJ120" s="277"/>
      <c r="DK120" s="277"/>
      <c r="DL120" s="277"/>
      <c r="DM120" s="277"/>
      <c r="DN120" s="277"/>
      <c r="DO120" s="277"/>
      <c r="DP120" s="277"/>
      <c r="DQ120" s="277"/>
      <c r="DR120" s="277"/>
      <c r="DS120" s="277"/>
      <c r="DT120" s="277"/>
      <c r="DU120" s="277"/>
      <c r="DV120" s="277"/>
      <c r="DW120" s="277"/>
      <c r="DX120" s="277"/>
      <c r="DY120" s="277"/>
      <c r="DZ120" s="277"/>
      <c r="EA120" s="277"/>
      <c r="EB120" s="277"/>
      <c r="EC120" s="277"/>
      <c r="ED120" s="277"/>
      <c r="EE120" s="277"/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3650</v>
      </c>
      <c r="B121" s="61"/>
      <c r="C121" s="253"/>
      <c r="D121" s="56">
        <f>SUM(E121:HQ121)</f>
        <v>4084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98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CD121" s="277"/>
      <c r="CE121" s="277"/>
      <c r="CF121" s="277"/>
      <c r="CG121" s="277"/>
      <c r="CH121" s="277"/>
      <c r="CI121" s="277"/>
      <c r="CJ121" s="277"/>
      <c r="CK121" s="277"/>
      <c r="CL121" s="277"/>
      <c r="CM121" s="277"/>
      <c r="CN121" s="277"/>
      <c r="CO121" s="277"/>
      <c r="CP121" s="277"/>
      <c r="CQ121" s="277"/>
      <c r="CR121" s="277"/>
      <c r="CS121" s="277"/>
      <c r="CT121" s="277"/>
      <c r="CU121" s="277"/>
      <c r="CV121" s="277"/>
      <c r="CW121" s="277"/>
      <c r="CX121" s="277"/>
      <c r="CY121" s="277"/>
      <c r="CZ121" s="277"/>
      <c r="DA121" s="49"/>
      <c r="DB121" s="277"/>
      <c r="DC121" s="277"/>
      <c r="DD121" s="277"/>
      <c r="DE121" s="277"/>
      <c r="DF121" s="277"/>
      <c r="DG121" s="277"/>
      <c r="DH121" s="277"/>
      <c r="DI121" s="277"/>
      <c r="DJ121" s="277"/>
      <c r="DK121" s="277"/>
      <c r="DL121" s="277"/>
      <c r="DM121" s="277"/>
      <c r="DN121" s="277"/>
      <c r="DO121" s="277"/>
      <c r="DP121" s="277"/>
      <c r="DQ121" s="277"/>
      <c r="DR121" s="277"/>
      <c r="DS121" s="277"/>
      <c r="DT121" s="277"/>
      <c r="DU121" s="277"/>
      <c r="DV121" s="277"/>
      <c r="DW121" s="277"/>
      <c r="DX121" s="277"/>
      <c r="DY121" s="277"/>
      <c r="DZ121" s="277"/>
      <c r="EA121" s="277"/>
      <c r="EB121" s="277"/>
      <c r="EC121" s="277"/>
      <c r="ED121" s="277"/>
      <c r="EE121" s="277"/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2722</v>
      </c>
      <c r="B122" s="3"/>
      <c r="C122" s="253"/>
      <c r="D122" s="56">
        <f>SUM(E122:HQ122)</f>
        <v>2846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CD122" s="277"/>
      <c r="CE122" s="277"/>
      <c r="CF122" s="277"/>
      <c r="CG122" s="277"/>
      <c r="CH122" s="277"/>
      <c r="CI122" s="277"/>
      <c r="CJ122" s="277"/>
      <c r="CK122" s="277"/>
      <c r="CL122" s="277"/>
      <c r="CM122" s="277"/>
      <c r="CN122" s="277"/>
      <c r="CO122" s="277"/>
      <c r="CP122" s="277"/>
      <c r="CQ122" s="277"/>
      <c r="CR122" s="277"/>
      <c r="CS122" s="277"/>
      <c r="CT122" s="277"/>
      <c r="CU122" s="277"/>
      <c r="CV122" s="277"/>
      <c r="CW122" s="277"/>
      <c r="CX122" s="277"/>
      <c r="CY122" s="277"/>
      <c r="CZ122" s="277"/>
      <c r="DA122" s="49"/>
      <c r="DB122" s="277"/>
      <c r="DC122" s="277"/>
      <c r="DD122" s="277"/>
      <c r="DE122" s="277"/>
      <c r="DF122" s="277"/>
      <c r="DG122" s="277"/>
      <c r="DH122" s="277"/>
      <c r="DI122" s="277"/>
      <c r="DJ122" s="277"/>
      <c r="DK122" s="277"/>
      <c r="DL122" s="277"/>
      <c r="DM122" s="277"/>
      <c r="DN122" s="277"/>
      <c r="DO122" s="277"/>
      <c r="DP122" s="277"/>
      <c r="DQ122" s="277"/>
      <c r="DR122" s="277"/>
      <c r="DS122" s="277"/>
      <c r="DT122" s="277"/>
      <c r="DU122" s="277"/>
      <c r="DV122" s="277"/>
      <c r="DW122" s="277"/>
      <c r="DX122" s="277"/>
      <c r="DY122" s="277"/>
      <c r="DZ122" s="277"/>
      <c r="EA122" s="277"/>
      <c r="EB122" s="277"/>
      <c r="EC122" s="277"/>
      <c r="ED122" s="277"/>
      <c r="EE122" s="277"/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4193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109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CD123" s="277"/>
      <c r="CE123" s="277"/>
      <c r="CF123" s="277"/>
      <c r="CG123" s="277"/>
      <c r="CH123" s="277"/>
      <c r="CI123" s="277"/>
      <c r="CJ123" s="277"/>
      <c r="CK123" s="277"/>
      <c r="CL123" s="277"/>
      <c r="CM123" s="277"/>
      <c r="CN123" s="277"/>
      <c r="CO123" s="277"/>
      <c r="CP123" s="277"/>
      <c r="CQ123" s="277"/>
      <c r="CR123" s="277"/>
      <c r="CS123" s="277"/>
      <c r="CT123" s="277"/>
      <c r="CU123" s="277"/>
      <c r="CV123" s="277"/>
      <c r="CW123" s="277"/>
      <c r="CX123" s="277"/>
      <c r="CY123" s="277"/>
      <c r="CZ123" s="277"/>
      <c r="DA123" s="49"/>
      <c r="DB123" s="277"/>
      <c r="DC123" s="277"/>
      <c r="DD123" s="277"/>
      <c r="DE123" s="277"/>
      <c r="DF123" s="277"/>
      <c r="DG123" s="277"/>
      <c r="DH123" s="277"/>
      <c r="DI123" s="277"/>
      <c r="DJ123" s="277"/>
      <c r="DK123" s="277"/>
      <c r="DL123" s="277"/>
      <c r="DM123" s="277"/>
      <c r="DN123" s="277"/>
      <c r="DO123" s="277"/>
      <c r="DP123" s="277"/>
      <c r="DQ123" s="277"/>
      <c r="DR123" s="277"/>
      <c r="DS123" s="277"/>
      <c r="DT123" s="277"/>
      <c r="DU123" s="277"/>
      <c r="DV123" s="277"/>
      <c r="DW123" s="277"/>
      <c r="DX123" s="277"/>
      <c r="DY123" s="277"/>
      <c r="DZ123" s="277"/>
      <c r="EA123" s="277"/>
      <c r="EB123" s="277"/>
      <c r="EC123" s="277"/>
      <c r="ED123" s="277"/>
      <c r="EE123" s="277"/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2723</v>
      </c>
      <c r="B124" s="3"/>
      <c r="C124" s="253"/>
      <c r="D124" s="56">
        <f>SUM(E124:HQ124)</f>
        <v>3807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87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</row>
    <row r="125" spans="1:198" ht="15.75">
      <c r="A125" s="284" t="s">
        <v>3651</v>
      </c>
      <c r="B125" s="61"/>
      <c r="C125" s="253"/>
      <c r="D125" s="56">
        <f>SUM(E125:HQ125)</f>
        <v>3227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84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</row>
    <row r="126" spans="1:198" ht="15.75">
      <c r="A126" s="107" t="s">
        <v>2728</v>
      </c>
      <c r="B126" s="3"/>
      <c r="C126" s="252"/>
      <c r="D126" s="56">
        <f>SUM(E126:HQ126)</f>
        <v>2635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</row>
    <row r="127" spans="1:198" ht="15.75">
      <c r="A127" s="285" t="s">
        <v>1671</v>
      </c>
      <c r="B127" s="3"/>
      <c r="C127" s="253"/>
      <c r="D127" s="56">
        <f>SUM(E127:HQ127)</f>
        <v>3833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91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</row>
    <row r="128" spans="1:198" ht="15.75">
      <c r="A128" s="107" t="s">
        <v>180</v>
      </c>
      <c r="B128" s="3"/>
      <c r="C128" s="253"/>
      <c r="D128" s="56">
        <f>SUM(E128:HQ128)</f>
        <v>4195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</row>
    <row r="129" spans="1:72" ht="15.75">
      <c r="A129" s="107" t="s">
        <v>2711</v>
      </c>
      <c r="B129" s="3"/>
      <c r="C129" s="253"/>
      <c r="D129" s="56">
        <f>SUM(E129:HQ129)</f>
        <v>4546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</row>
    <row r="130" spans="1:72" ht="15.75">
      <c r="A130" s="107" t="s">
        <v>2217</v>
      </c>
      <c r="B130" s="3"/>
      <c r="C130" s="253"/>
      <c r="D130" s="56">
        <f>SUM(E130:HQ130)</f>
        <v>2865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</row>
    <row r="131" spans="1:72" ht="15.75">
      <c r="A131" s="107" t="s">
        <v>2730</v>
      </c>
      <c r="B131" s="3"/>
      <c r="C131" s="253"/>
      <c r="D131" s="56">
        <f>SUM(E131:HQ131)</f>
        <v>3837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</row>
    <row r="132" spans="1:72" ht="15.75">
      <c r="A132" s="107" t="s">
        <v>155</v>
      </c>
      <c r="B132" s="3"/>
      <c r="C132" s="253"/>
      <c r="D132" s="56">
        <f>SUM(E132:HQ132)</f>
        <v>3417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</row>
    <row r="133" spans="1:72" ht="15.75">
      <c r="A133" s="284" t="s">
        <v>3652</v>
      </c>
      <c r="B133" s="61"/>
      <c r="C133" s="252"/>
      <c r="D133" s="56">
        <f>SUM(E133:HQ133)</f>
        <v>4620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</row>
    <row r="134" spans="1:72" ht="15.75">
      <c r="A134" s="107" t="s">
        <v>2731</v>
      </c>
      <c r="B134" s="3"/>
      <c r="C134" s="253"/>
      <c r="D134" s="56">
        <f>SUM(E134:HQ134)</f>
        <v>4126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</row>
    <row r="135" spans="1:72" ht="15.75">
      <c r="A135" s="107" t="s">
        <v>2729</v>
      </c>
      <c r="B135" s="3"/>
      <c r="C135" s="252"/>
      <c r="D135" s="56">
        <f>SUM(E135:HQ135)</f>
        <v>3953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</row>
    <row r="136" spans="1:72" ht="15.75">
      <c r="A136" s="107" t="s">
        <v>2710</v>
      </c>
      <c r="B136" s="61"/>
      <c r="C136" s="252"/>
      <c r="D136" s="56">
        <f>SUM(E136:HQ136)</f>
        <v>3477</v>
      </c>
      <c r="E136" s="277">
        <v>0</v>
      </c>
      <c r="F136" s="277">
        <v>41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93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</row>
    <row r="137" spans="1:72" ht="15.75">
      <c r="A137" s="107" t="s">
        <v>658</v>
      </c>
      <c r="B137" s="3"/>
      <c r="C137" s="253"/>
      <c r="D137" s="56">
        <f>SUM(E137:HQ137)</f>
        <v>3636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</row>
    <row r="138" spans="1:72" ht="15.75">
      <c r="A138" s="285" t="s">
        <v>1655</v>
      </c>
      <c r="B138" s="61"/>
      <c r="C138" s="252"/>
      <c r="D138" s="56">
        <f>SUM(E138:HQ138)</f>
        <v>3966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</row>
  </sheetData>
  <sortState xmlns:xlrd2="http://schemas.microsoft.com/office/spreadsheetml/2017/richdata2" ref="BW3:CC138">
    <sortCondition ref="BW3:BW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2991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2990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2711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2833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2734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2731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2729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2721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2723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2713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2710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2730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2714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2716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2715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2709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2719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2735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2685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2686</v>
      </c>
      <c r="B139" s="61" t="s">
        <v>2724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2687</v>
      </c>
      <c r="B140" s="61" t="s">
        <v>2722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2688</v>
      </c>
      <c r="B141" s="61" t="s">
        <v>2725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2689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2690</v>
      </c>
      <c r="B143" s="61" t="s">
        <v>2708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2691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2692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2693</v>
      </c>
      <c r="B146" s="61" t="s">
        <v>2712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2694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2695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2696</v>
      </c>
      <c r="B149" s="61" t="s">
        <v>2720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2697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2698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2699</v>
      </c>
      <c r="B152" s="61" t="s">
        <v>2726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2700</v>
      </c>
      <c r="B153" s="61" t="s">
        <v>2849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2701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2702</v>
      </c>
      <c r="B155" s="61" t="s">
        <v>2718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2703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2704</v>
      </c>
      <c r="B157" s="61" t="s">
        <v>2727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2705</v>
      </c>
      <c r="B158" s="61" t="s">
        <v>2737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2706</v>
      </c>
      <c r="B159" s="61" t="s">
        <v>2728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2707</v>
      </c>
      <c r="B160" s="61" t="s">
        <v>2733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2736</v>
      </c>
      <c r="B161" s="61" t="s">
        <v>2732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2834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2851</v>
      </c>
      <c r="B163" s="61" t="s">
        <v>2717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2901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2902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2903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2904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2905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3595</v>
      </c>
      <c r="B169" s="28" t="s">
        <v>3624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3596</v>
      </c>
      <c r="B170" s="28" t="s">
        <v>3625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3597</v>
      </c>
      <c r="B171" s="61" t="s">
        <v>3626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3598</v>
      </c>
      <c r="B172" s="28" t="s">
        <v>3627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3599</v>
      </c>
      <c r="B173" s="28" t="s">
        <v>3628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3600</v>
      </c>
      <c r="B174" s="28" t="s">
        <v>3629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3601</v>
      </c>
      <c r="B175" s="28" t="s">
        <v>3630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3602</v>
      </c>
      <c r="B176" s="28" t="s">
        <v>3659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3603</v>
      </c>
      <c r="B177" s="28" t="s">
        <v>3631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3604</v>
      </c>
      <c r="B178" s="28" t="s">
        <v>3632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3605</v>
      </c>
      <c r="B179" s="28" t="s">
        <v>3633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3606</v>
      </c>
      <c r="B180" s="28" t="s">
        <v>3634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3607</v>
      </c>
      <c r="B181" s="28" t="s">
        <v>3635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3612</v>
      </c>
      <c r="B182" s="28" t="s">
        <v>3636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3694</v>
      </c>
      <c r="B183" s="61" t="s">
        <v>3637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4224</v>
      </c>
      <c r="B184" s="28" t="s">
        <v>3638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4225</v>
      </c>
      <c r="B185" s="28" t="s">
        <v>3639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4226</v>
      </c>
      <c r="B186" s="28" t="s">
        <v>3640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4227</v>
      </c>
      <c r="B187" s="61" t="s">
        <v>3641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4228</v>
      </c>
      <c r="B188" s="28" t="s">
        <v>3642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4229</v>
      </c>
      <c r="B189" s="28" t="s">
        <v>3643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4230</v>
      </c>
      <c r="B190" s="28" t="s">
        <v>3644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4231</v>
      </c>
      <c r="B191" s="28" t="s">
        <v>3645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4232</v>
      </c>
      <c r="B192" s="28" t="s">
        <v>3646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4233</v>
      </c>
      <c r="B193" s="28" t="s">
        <v>3647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4234</v>
      </c>
      <c r="B194" s="28" t="s">
        <v>3648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4235</v>
      </c>
      <c r="B195" s="28" t="s">
        <v>3649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4236</v>
      </c>
      <c r="B196" s="61" t="s">
        <v>3689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4237</v>
      </c>
      <c r="B197" s="28" t="s">
        <v>3650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4238</v>
      </c>
      <c r="B198" s="28" t="s">
        <v>3651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4239</v>
      </c>
      <c r="B199" s="28" t="s">
        <v>3652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2979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2713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2731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2733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2716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2726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2732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2719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2730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2734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2711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2714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2721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2685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2686</v>
      </c>
      <c r="B335" s="61" t="s">
        <v>2833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2687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2688</v>
      </c>
      <c r="B337" s="61" t="s">
        <v>2723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2689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2690</v>
      </c>
      <c r="B339" s="61" t="s">
        <v>2729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2691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2692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2693</v>
      </c>
      <c r="B342" s="61" t="s">
        <v>2735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2694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2695</v>
      </c>
      <c r="B344" s="61" t="s">
        <v>2724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2696</v>
      </c>
      <c r="B345" s="61" t="s">
        <v>2718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2697</v>
      </c>
      <c r="B346" s="61" t="s">
        <v>2737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2698</v>
      </c>
      <c r="B347" s="61" t="s">
        <v>2720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2699</v>
      </c>
      <c r="B348" s="61" t="s">
        <v>2715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2700</v>
      </c>
      <c r="B349" s="61" t="s">
        <v>2708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2701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2702</v>
      </c>
      <c r="B351" s="61" t="s">
        <v>2722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2703</v>
      </c>
      <c r="B352" s="61" t="s">
        <v>2710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2704</v>
      </c>
      <c r="B353" s="61" t="s">
        <v>2849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2705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2706</v>
      </c>
      <c r="B355" s="61" t="s">
        <v>2712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2707</v>
      </c>
      <c r="B356" s="61" t="s">
        <v>2725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2736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2834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2851</v>
      </c>
      <c r="B359" s="61" t="s">
        <v>2717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2901</v>
      </c>
      <c r="B360" s="61" t="s">
        <v>2727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2902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2903</v>
      </c>
      <c r="B362" s="61" t="s">
        <v>2709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2904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2905</v>
      </c>
      <c r="B364" s="61" t="s">
        <v>2728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3595</v>
      </c>
      <c r="B365" s="28" t="s">
        <v>3624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3596</v>
      </c>
      <c r="B366" s="28" t="s">
        <v>3625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3597</v>
      </c>
      <c r="B367" s="61" t="s">
        <v>3626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3598</v>
      </c>
      <c r="B368" s="28" t="s">
        <v>3627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3599</v>
      </c>
      <c r="B369" s="28" t="s">
        <v>3628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3600</v>
      </c>
      <c r="B370" s="28" t="s">
        <v>3629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3601</v>
      </c>
      <c r="B371" s="28" t="s">
        <v>3630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3602</v>
      </c>
      <c r="B372" s="28" t="s">
        <v>3659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3603</v>
      </c>
      <c r="B373" s="28" t="s">
        <v>3631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3604</v>
      </c>
      <c r="B374" s="28" t="s">
        <v>3632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3605</v>
      </c>
      <c r="B375" s="28" t="s">
        <v>3633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3606</v>
      </c>
      <c r="B376" s="28" t="s">
        <v>3634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3607</v>
      </c>
      <c r="B377" s="28" t="s">
        <v>3635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3612</v>
      </c>
      <c r="B378" s="28" t="s">
        <v>3636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3694</v>
      </c>
      <c r="B379" s="61" t="s">
        <v>3637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4224</v>
      </c>
      <c r="B380" s="28" t="s">
        <v>3638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4225</v>
      </c>
      <c r="B381" s="28" t="s">
        <v>3639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4226</v>
      </c>
      <c r="B382" s="28" t="s">
        <v>3640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4227</v>
      </c>
      <c r="B383" s="61" t="s">
        <v>3641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4228</v>
      </c>
      <c r="B384" s="28" t="s">
        <v>3642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4229</v>
      </c>
      <c r="B385" s="28" t="s">
        <v>3643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4230</v>
      </c>
      <c r="B386" s="28" t="s">
        <v>3644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4231</v>
      </c>
      <c r="B387" s="28" t="s">
        <v>3645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4232</v>
      </c>
      <c r="B388" s="28" t="s">
        <v>3646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4233</v>
      </c>
      <c r="B389" s="28" t="s">
        <v>3647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4234</v>
      </c>
      <c r="B390" s="28" t="s">
        <v>3648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4235</v>
      </c>
      <c r="B391" s="28" t="s">
        <v>3649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4236</v>
      </c>
      <c r="B392" s="61" t="s">
        <v>3689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4237</v>
      </c>
      <c r="B393" s="28" t="s">
        <v>3650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4238</v>
      </c>
      <c r="B394" s="28" t="s">
        <v>3651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4239</v>
      </c>
      <c r="B395" s="28" t="s">
        <v>3652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3145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3146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3147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2717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2721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2711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2710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2729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2712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2714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2685</v>
      </c>
      <c r="B532" s="61" t="s">
        <v>2718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2686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2687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2688</v>
      </c>
      <c r="B535" s="61" t="s">
        <v>2730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2689</v>
      </c>
      <c r="B536" s="61" t="s">
        <v>2726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2690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2691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2692</v>
      </c>
      <c r="B539" s="61" t="s">
        <v>2737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2693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2694</v>
      </c>
      <c r="B541" s="61" t="s">
        <v>2732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2695</v>
      </c>
      <c r="B542" s="61" t="s">
        <v>2735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2696</v>
      </c>
      <c r="B543" s="61" t="s">
        <v>2724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2697</v>
      </c>
      <c r="B544" s="61" t="s">
        <v>2833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2698</v>
      </c>
      <c r="B545" s="61" t="s">
        <v>2715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2699</v>
      </c>
      <c r="B546" s="61" t="s">
        <v>2849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2700</v>
      </c>
      <c r="B547" s="61" t="s">
        <v>2720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2701</v>
      </c>
      <c r="B548" s="61" t="s">
        <v>2708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2702</v>
      </c>
      <c r="B549" s="61" t="s">
        <v>2723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2703</v>
      </c>
      <c r="B550" s="61" t="s">
        <v>2734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2704</v>
      </c>
      <c r="B551" s="61" t="s">
        <v>2719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2705</v>
      </c>
      <c r="B552" s="61" t="s">
        <v>2731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2706</v>
      </c>
      <c r="B553" s="61" t="s">
        <v>2722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2707</v>
      </c>
      <c r="B554" s="61" t="s">
        <v>2709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2736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2834</v>
      </c>
      <c r="B556" s="61" t="s">
        <v>2716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2851</v>
      </c>
      <c r="B557" s="61" t="s">
        <v>2725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2901</v>
      </c>
      <c r="B558" s="61" t="s">
        <v>2728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2902</v>
      </c>
      <c r="B559" s="61" t="s">
        <v>2713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2903</v>
      </c>
      <c r="B560" s="61" t="s">
        <v>2727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2904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2905</v>
      </c>
      <c r="B562" s="61" t="s">
        <v>2733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3595</v>
      </c>
      <c r="B563" s="28" t="s">
        <v>3624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3596</v>
      </c>
      <c r="B564" s="28" t="s">
        <v>3625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3597</v>
      </c>
      <c r="B565" s="61" t="s">
        <v>3626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3598</v>
      </c>
      <c r="B566" s="28" t="s">
        <v>3627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3599</v>
      </c>
      <c r="B567" s="28" t="s">
        <v>3628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3600</v>
      </c>
      <c r="B568" s="28" t="s">
        <v>3629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3601</v>
      </c>
      <c r="B569" s="28" t="s">
        <v>3630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3602</v>
      </c>
      <c r="B570" s="28" t="s">
        <v>3659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3603</v>
      </c>
      <c r="B571" s="28" t="s">
        <v>3631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3604</v>
      </c>
      <c r="B572" s="28" t="s">
        <v>3632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3605</v>
      </c>
      <c r="B573" s="28" t="s">
        <v>3633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3606</v>
      </c>
      <c r="B574" s="28" t="s">
        <v>3634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3607</v>
      </c>
      <c r="B575" s="28" t="s">
        <v>3635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3612</v>
      </c>
      <c r="B576" s="28" t="s">
        <v>3636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3694</v>
      </c>
      <c r="B577" s="61" t="s">
        <v>3637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4224</v>
      </c>
      <c r="B578" s="28" t="s">
        <v>3638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4225</v>
      </c>
      <c r="B579" s="28" t="s">
        <v>3639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4226</v>
      </c>
      <c r="B580" s="28" t="s">
        <v>3640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4227</v>
      </c>
      <c r="B581" s="61" t="s">
        <v>3641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4228</v>
      </c>
      <c r="B582" s="28" t="s">
        <v>3642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4229</v>
      </c>
      <c r="B583" s="28" t="s">
        <v>3643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4230</v>
      </c>
      <c r="B584" s="28" t="s">
        <v>3644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4231</v>
      </c>
      <c r="B585" s="28" t="s">
        <v>3645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4232</v>
      </c>
      <c r="B586" s="28" t="s">
        <v>3646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4233</v>
      </c>
      <c r="B587" s="28" t="s">
        <v>3647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4234</v>
      </c>
      <c r="B588" s="28" t="s">
        <v>3648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4235</v>
      </c>
      <c r="B589" s="28" t="s">
        <v>3649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4236</v>
      </c>
      <c r="B590" s="61" t="s">
        <v>3689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4237</v>
      </c>
      <c r="B591" s="28" t="s">
        <v>3650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4238</v>
      </c>
      <c r="B592" s="28" t="s">
        <v>3651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4239</v>
      </c>
      <c r="B593" s="28" t="s">
        <v>3652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2734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2708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2737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2717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2728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2849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2729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2715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2725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2712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2719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2710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2735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2685</v>
      </c>
      <c r="B730" s="61" t="s">
        <v>2833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2686</v>
      </c>
      <c r="B731" s="61" t="s">
        <v>2711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2687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2688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2689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2690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2691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2692</v>
      </c>
      <c r="B737" s="61" t="s">
        <v>2720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2693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2694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2695</v>
      </c>
      <c r="B740" s="61" t="s">
        <v>2721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2696</v>
      </c>
      <c r="B741" s="61" t="s">
        <v>2718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2697</v>
      </c>
      <c r="B742" s="61" t="s">
        <v>2709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2698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2699</v>
      </c>
      <c r="B744" s="61" t="s">
        <v>2731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2700</v>
      </c>
      <c r="B745" s="61" t="s">
        <v>2713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2701</v>
      </c>
      <c r="B746" s="61" t="s">
        <v>2724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2702</v>
      </c>
      <c r="B747" s="61" t="s">
        <v>2714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2703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2704</v>
      </c>
      <c r="B749" s="61" t="s">
        <v>2723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2705</v>
      </c>
      <c r="B750" s="61" t="s">
        <v>2722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2706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2707</v>
      </c>
      <c r="B752" s="61" t="s">
        <v>2727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2736</v>
      </c>
      <c r="B753" s="61" t="s">
        <v>2730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2834</v>
      </c>
      <c r="B754" s="61" t="s">
        <v>2716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2851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2901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2902</v>
      </c>
      <c r="B757" s="61" t="s">
        <v>2726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2903</v>
      </c>
      <c r="B758" s="61" t="s">
        <v>2733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2904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2905</v>
      </c>
      <c r="B760" s="61" t="s">
        <v>2732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3595</v>
      </c>
      <c r="B761" s="28" t="s">
        <v>3624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3596</v>
      </c>
      <c r="B762" s="28" t="s">
        <v>3625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3597</v>
      </c>
      <c r="B763" s="61" t="s">
        <v>3626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3598</v>
      </c>
      <c r="B764" s="28" t="s">
        <v>3627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3599</v>
      </c>
      <c r="B765" s="28" t="s">
        <v>3628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3600</v>
      </c>
      <c r="B766" s="28" t="s">
        <v>3629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3601</v>
      </c>
      <c r="B767" s="28" t="s">
        <v>3630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3602</v>
      </c>
      <c r="B768" s="28" t="s">
        <v>3659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3603</v>
      </c>
      <c r="B769" s="28" t="s">
        <v>3631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3604</v>
      </c>
      <c r="B770" s="28" t="s">
        <v>3632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3605</v>
      </c>
      <c r="B771" s="28" t="s">
        <v>3633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3606</v>
      </c>
      <c r="B772" s="28" t="s">
        <v>3634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3607</v>
      </c>
      <c r="B773" s="28" t="s">
        <v>3635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3612</v>
      </c>
      <c r="B774" s="28" t="s">
        <v>3636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3694</v>
      </c>
      <c r="B775" s="61" t="s">
        <v>3637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4224</v>
      </c>
      <c r="B776" s="28" t="s">
        <v>3638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4225</v>
      </c>
      <c r="B777" s="28" t="s">
        <v>3639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4226</v>
      </c>
      <c r="B778" s="28" t="s">
        <v>3640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4227</v>
      </c>
      <c r="B779" s="61" t="s">
        <v>3641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4228</v>
      </c>
      <c r="B780" s="28" t="s">
        <v>3642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4229</v>
      </c>
      <c r="B781" s="28" t="s">
        <v>3643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4230</v>
      </c>
      <c r="B782" s="28" t="s">
        <v>3644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4231</v>
      </c>
      <c r="B783" s="28" t="s">
        <v>3645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4232</v>
      </c>
      <c r="B784" s="28" t="s">
        <v>3646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4233</v>
      </c>
      <c r="B785" s="28" t="s">
        <v>3647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4234</v>
      </c>
      <c r="B786" s="28" t="s">
        <v>3648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4235</v>
      </c>
      <c r="B787" s="28" t="s">
        <v>3649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4236</v>
      </c>
      <c r="B788" s="61" t="s">
        <v>3689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4237</v>
      </c>
      <c r="B789" s="28" t="s">
        <v>3650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4238</v>
      </c>
      <c r="B790" s="28" t="s">
        <v>3651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4239</v>
      </c>
      <c r="B791" s="28" t="s">
        <v>3652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2733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2849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2735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2725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2730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2710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2720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2715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2719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2737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2727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2709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2712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2723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2722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2685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2686</v>
      </c>
      <c r="B929" s="61" t="s">
        <v>2732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2687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2688</v>
      </c>
      <c r="B931" s="61" t="s">
        <v>2724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2689</v>
      </c>
      <c r="B932" s="61" t="s">
        <v>2717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2690</v>
      </c>
      <c r="B933" s="61" t="s">
        <v>2728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2691</v>
      </c>
      <c r="B934" s="61" t="s">
        <v>2718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2692</v>
      </c>
      <c r="B935" s="61" t="s">
        <v>2729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2693</v>
      </c>
      <c r="B936" s="61" t="s">
        <v>2711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2694</v>
      </c>
      <c r="B937" s="61" t="s">
        <v>2721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2695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2696</v>
      </c>
      <c r="B939" s="61" t="s">
        <v>2716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2697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2698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2699</v>
      </c>
      <c r="B942" s="61" t="s">
        <v>2731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2700</v>
      </c>
      <c r="B943" s="61" t="s">
        <v>2734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2701</v>
      </c>
      <c r="B944" s="61" t="s">
        <v>2708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2702</v>
      </c>
      <c r="B945" s="61" t="s">
        <v>2726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2703</v>
      </c>
      <c r="B946" s="61" t="s">
        <v>2714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2704</v>
      </c>
      <c r="B947" s="61" t="s">
        <v>2833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2705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2706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2707</v>
      </c>
      <c r="B950" s="61" t="s">
        <v>2713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2736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2834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2851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2901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2902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2903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2904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2905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3152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3151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2730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2713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2716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2727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2723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2849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2717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2833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2733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2720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2685</v>
      </c>
      <c r="B1093" s="61" t="s">
        <v>2724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2686</v>
      </c>
      <c r="B1094" s="61" t="s">
        <v>2732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2687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2688</v>
      </c>
      <c r="B1096" s="61" t="s">
        <v>2709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2689</v>
      </c>
      <c r="B1097" s="61" t="s">
        <v>2712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2690</v>
      </c>
      <c r="B1098" s="61" t="s">
        <v>2729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2691</v>
      </c>
      <c r="B1099" s="61" t="s">
        <v>2718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2692</v>
      </c>
      <c r="B1100" s="61" t="s">
        <v>2719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2693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2694</v>
      </c>
      <c r="B1102" s="61" t="s">
        <v>2711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2695</v>
      </c>
      <c r="B1103" s="61" t="s">
        <v>2721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2696</v>
      </c>
      <c r="B1104" s="61" t="s">
        <v>2726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2697</v>
      </c>
      <c r="B1105" s="61" t="s">
        <v>2728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2698</v>
      </c>
      <c r="B1106" s="61" t="s">
        <v>2710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2699</v>
      </c>
      <c r="B1107" s="61" t="s">
        <v>2714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2700</v>
      </c>
      <c r="B1108" s="61" t="s">
        <v>2708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2701</v>
      </c>
      <c r="B1109" s="61" t="s">
        <v>2722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2702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2703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2704</v>
      </c>
      <c r="B1112" s="61" t="s">
        <v>2735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2705</v>
      </c>
      <c r="B1113" s="61" t="s">
        <v>2725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2706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2707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2736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2834</v>
      </c>
      <c r="B1117" s="61" t="s">
        <v>2737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2851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2901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2902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2903</v>
      </c>
      <c r="B1121" s="61" t="s">
        <v>2715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2904</v>
      </c>
      <c r="B1122" s="61" t="s">
        <v>2731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2905</v>
      </c>
      <c r="B1123" s="61" t="s">
        <v>2734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3154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3155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3153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2729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2731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2723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2711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2709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2726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2727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2716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2714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2833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2713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2721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2730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2708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2722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2685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2686</v>
      </c>
      <c r="B1259" s="61" t="s">
        <v>2719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2687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2688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2689</v>
      </c>
      <c r="B1262" s="61" t="s">
        <v>2735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2690</v>
      </c>
      <c r="B1263" s="61" t="s">
        <v>2724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2691</v>
      </c>
      <c r="B1264" s="61" t="s">
        <v>2849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2692</v>
      </c>
      <c r="B1265" s="61" t="s">
        <v>2720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2693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2694</v>
      </c>
      <c r="B1267" s="61" t="s">
        <v>2734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2695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2696</v>
      </c>
      <c r="B1269" s="61" t="s">
        <v>2712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2697</v>
      </c>
      <c r="B1270" s="61" t="s">
        <v>2733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2698</v>
      </c>
      <c r="B1271" s="61" t="s">
        <v>2717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2699</v>
      </c>
      <c r="B1272" s="61" t="s">
        <v>2732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2700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2701</v>
      </c>
      <c r="B1274" s="61" t="s">
        <v>2710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2702</v>
      </c>
      <c r="B1275" s="61" t="s">
        <v>2725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2703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2704</v>
      </c>
      <c r="B1277" s="61" t="s">
        <v>2728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2705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2706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2707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2736</v>
      </c>
      <c r="B1281" s="61" t="s">
        <v>2737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2834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2851</v>
      </c>
      <c r="B1283" s="61" t="s">
        <v>2715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2901</v>
      </c>
      <c r="B1284" s="61" t="s">
        <v>2718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2902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2903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2904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2905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2725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2735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2728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2712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2732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2849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2721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2727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2734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2718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2723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2685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2686</v>
      </c>
      <c r="B1424" s="61" t="s">
        <v>2730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2687</v>
      </c>
      <c r="B1425" s="61" t="s">
        <v>2724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2688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2689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2690</v>
      </c>
      <c r="B1428" s="61" t="s">
        <v>2719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2691</v>
      </c>
      <c r="B1429" s="61" t="s">
        <v>2737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2692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2693</v>
      </c>
      <c r="B1431" s="61" t="s">
        <v>2731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2694</v>
      </c>
      <c r="B1432" s="61" t="s">
        <v>2833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2695</v>
      </c>
      <c r="B1433" s="61" t="s">
        <v>2720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2696</v>
      </c>
      <c r="B1434" s="61" t="s">
        <v>2715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2697</v>
      </c>
      <c r="B1435" s="61" t="s">
        <v>2711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2698</v>
      </c>
      <c r="B1436" s="61" t="s">
        <v>2709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2699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2700</v>
      </c>
      <c r="B1438" s="61" t="s">
        <v>2722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2701</v>
      </c>
      <c r="B1439" s="61" t="s">
        <v>2726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2702</v>
      </c>
      <c r="B1440" s="61" t="s">
        <v>2708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2703</v>
      </c>
      <c r="B1441" s="61" t="s">
        <v>2710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2704</v>
      </c>
      <c r="B1442" s="61" t="s">
        <v>2729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2705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2706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2707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2736</v>
      </c>
      <c r="B1446" s="61" t="s">
        <v>2716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2834</v>
      </c>
      <c r="B1447" s="61" t="s">
        <v>2733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2851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2901</v>
      </c>
      <c r="B1449" s="61" t="s">
        <v>2713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2902</v>
      </c>
      <c r="B1450" s="61" t="s">
        <v>2717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2903</v>
      </c>
      <c r="B1451" s="61" t="s">
        <v>2714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2904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2905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3173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2726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2718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3174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2731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2721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2709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2720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2735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2729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2715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2734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2712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2849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2727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2685</v>
      </c>
      <c r="B1588" s="61" t="s">
        <v>2725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2686</v>
      </c>
      <c r="B1589" s="61" t="s">
        <v>2722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2687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2688</v>
      </c>
      <c r="B1591" s="61" t="s">
        <v>2732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2689</v>
      </c>
      <c r="B1592" s="61" t="s">
        <v>2708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2690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2691</v>
      </c>
      <c r="B1594" s="61" t="s">
        <v>2724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2692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2693</v>
      </c>
      <c r="B1596" s="61" t="s">
        <v>2719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2694</v>
      </c>
      <c r="B1597" s="61" t="s">
        <v>2728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2695</v>
      </c>
      <c r="B1598" s="61" t="s">
        <v>2730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2696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2697</v>
      </c>
      <c r="B1600" s="61" t="s">
        <v>2723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2698</v>
      </c>
      <c r="B1601" s="61" t="s">
        <v>2711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2699</v>
      </c>
      <c r="B1602" s="61" t="s">
        <v>2710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2700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2701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2702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2703</v>
      </c>
      <c r="B1606" s="61" t="s">
        <v>2737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2704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2705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2706</v>
      </c>
      <c r="B1609" s="61" t="s">
        <v>2713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2707</v>
      </c>
      <c r="B1610" s="61" t="s">
        <v>2716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2736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2834</v>
      </c>
      <c r="B1612" s="61" t="s">
        <v>2833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2851</v>
      </c>
      <c r="B1613" s="61" t="s">
        <v>2714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2901</v>
      </c>
      <c r="B1614" s="61" t="s">
        <v>2733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2902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2903</v>
      </c>
      <c r="B1616" s="61" t="s">
        <v>2717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2904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2905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3175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3176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3177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3178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2730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2720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2733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2722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2713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2729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2726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2716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2727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2714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2712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2849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2710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2724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2725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2723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2717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2711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2721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2734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2685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2686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2687</v>
      </c>
      <c r="B1755" s="61" t="s">
        <v>2833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2688</v>
      </c>
      <c r="B1756" s="61" t="s">
        <v>2709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2689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2690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2691</v>
      </c>
      <c r="B1759" s="61" t="s">
        <v>2728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2692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2693</v>
      </c>
      <c r="B1761" s="61" t="s">
        <v>2718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2694</v>
      </c>
      <c r="B1762" s="61" t="s">
        <v>2731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2695</v>
      </c>
      <c r="B1763" s="61" t="s">
        <v>2737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2696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2697</v>
      </c>
      <c r="B1765" s="61" t="s">
        <v>2719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2698</v>
      </c>
      <c r="B1766" s="61" t="s">
        <v>2708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2699</v>
      </c>
      <c r="B1767" s="61" t="s">
        <v>2715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2700</v>
      </c>
      <c r="B1768" s="61" t="s">
        <v>2735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2701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2702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2703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2704</v>
      </c>
      <c r="B1772" s="61" t="s">
        <v>2732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2705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2706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2707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2736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2834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2851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2901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2902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2903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2904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2905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3179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3180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2734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2713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2719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2717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2709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2708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2735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2722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2712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2715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2714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2721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2710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2711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2685</v>
      </c>
      <c r="B1918" s="61" t="s">
        <v>2733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2686</v>
      </c>
      <c r="B1919" s="61" t="s">
        <v>2849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2687</v>
      </c>
      <c r="B1920" s="61" t="s">
        <v>2720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2688</v>
      </c>
      <c r="B1921" s="61" t="s">
        <v>2727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2689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2690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2691</v>
      </c>
      <c r="B1924" s="61" t="s">
        <v>2728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2692</v>
      </c>
      <c r="B1925" s="61" t="s">
        <v>2729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2693</v>
      </c>
      <c r="B1926" s="61" t="s">
        <v>2731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2694</v>
      </c>
      <c r="B1927" s="61" t="s">
        <v>2737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2695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2696</v>
      </c>
      <c r="B1929" s="61" t="s">
        <v>2833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2697</v>
      </c>
      <c r="B1930" s="61" t="s">
        <v>2732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2698</v>
      </c>
      <c r="B1931" s="61" t="s">
        <v>2718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2699</v>
      </c>
      <c r="B1932" s="61" t="s">
        <v>2730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2700</v>
      </c>
      <c r="B1933" s="61" t="s">
        <v>2724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2701</v>
      </c>
      <c r="B1934" s="61" t="s">
        <v>2716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2702</v>
      </c>
      <c r="B1935" s="61" t="s">
        <v>2725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2703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2704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2705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2706</v>
      </c>
      <c r="B1939" s="61" t="s">
        <v>2726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2707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2736</v>
      </c>
      <c r="B1941" s="61" t="s">
        <v>2723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2834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2851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2901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2902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2903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2904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2905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3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2712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2718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2731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2734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2715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2732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2735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2721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2708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2722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2727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2726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2711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2710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2849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2725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2719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2730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2728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2685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2686</v>
      </c>
      <c r="B2084" s="61" t="s">
        <v>2716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2687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2688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2689</v>
      </c>
      <c r="B2087" s="61" t="s">
        <v>2709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2690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2691</v>
      </c>
      <c r="B2089" s="61" t="s">
        <v>2720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2692</v>
      </c>
      <c r="B2090" s="61" t="s">
        <v>2713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2693</v>
      </c>
      <c r="B2091" s="61" t="s">
        <v>2833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2694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2695</v>
      </c>
      <c r="B2093" s="61" t="s">
        <v>2729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2696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2697</v>
      </c>
      <c r="B2095" s="61" t="s">
        <v>2714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2698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2699</v>
      </c>
      <c r="B2097" s="61" t="s">
        <v>2724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2700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2701</v>
      </c>
      <c r="B2099" s="61" t="s">
        <v>2723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2702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2703</v>
      </c>
      <c r="B2101" s="61" t="s">
        <v>2737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2704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2705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2706</v>
      </c>
      <c r="B2104" s="61" t="s">
        <v>2733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2707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2736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2834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2851</v>
      </c>
      <c r="B2108" s="61" t="s">
        <v>2717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2901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2902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2903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2904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2905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3203</v>
      </c>
      <c r="U2126" s="3" t="s">
        <v>3204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3">
        <v>491.8</v>
      </c>
      <c r="P2127" s="65">
        <f t="shared" si="52"/>
        <v>1584.3499999999979</v>
      </c>
      <c r="R2127" t="s">
        <v>3205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3174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4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2849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2718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2728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2734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2732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2720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2727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2713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2721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2726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2712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2715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2714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2708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2725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2685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2686</v>
      </c>
      <c r="B2249" s="61" t="s">
        <v>2709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2687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2688</v>
      </c>
      <c r="B2251" s="61" t="s">
        <v>2722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2689</v>
      </c>
      <c r="B2252" s="61" t="s">
        <v>2730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2690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2691</v>
      </c>
      <c r="B2254" s="61" t="s">
        <v>2717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2692</v>
      </c>
      <c r="B2255" s="61" t="s">
        <v>2833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2693</v>
      </c>
      <c r="B2256" s="61" t="s">
        <v>2723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2694</v>
      </c>
      <c r="B2257" s="61" t="s">
        <v>2716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2695</v>
      </c>
      <c r="B2258" s="61" t="s">
        <v>2735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2696</v>
      </c>
      <c r="B2259" s="61" t="s">
        <v>2719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2697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2698</v>
      </c>
      <c r="B2261" s="61" t="s">
        <v>2731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2699</v>
      </c>
      <c r="B2262" s="61" t="s">
        <v>2737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2700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2701</v>
      </c>
      <c r="B2264" s="61" t="s">
        <v>2724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2702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2703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2704</v>
      </c>
      <c r="B2267" s="61" t="s">
        <v>2710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2705</v>
      </c>
      <c r="B2268" s="61" t="s">
        <v>2711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2706</v>
      </c>
      <c r="B2269" s="61" t="s">
        <v>2729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2707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2736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2834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2851</v>
      </c>
      <c r="B2273" s="61" t="s">
        <v>2733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2901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2902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2903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2904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2905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3">
        <v>470</v>
      </c>
      <c r="P2307" s="65">
        <f t="shared" si="57"/>
        <v>2437.6999999999989</v>
      </c>
      <c r="R2307" t="s">
        <v>3206</v>
      </c>
      <c r="U2307" s="3" t="s">
        <v>3207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2728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2849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2712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2737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2708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2725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2717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2734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2731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2685</v>
      </c>
      <c r="B2413" s="61" t="s">
        <v>2732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2686</v>
      </c>
      <c r="B2414" s="61" t="s">
        <v>2730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2687</v>
      </c>
      <c r="B2415" s="61" t="s">
        <v>2716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2688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2689</v>
      </c>
      <c r="B2417" s="61" t="s">
        <v>2735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2690</v>
      </c>
      <c r="B2418" s="61" t="s">
        <v>2727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2691</v>
      </c>
      <c r="B2419" s="61" t="s">
        <v>2719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2692</v>
      </c>
      <c r="B2420" s="61" t="s">
        <v>2722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2693</v>
      </c>
      <c r="B2421" s="61" t="s">
        <v>2713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2694</v>
      </c>
      <c r="B2422" s="61" t="s">
        <v>2726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2695</v>
      </c>
      <c r="B2423" s="61" t="s">
        <v>2710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2696</v>
      </c>
      <c r="B2424" s="61" t="s">
        <v>2721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2697</v>
      </c>
      <c r="B2425" s="61" t="s">
        <v>2833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2698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2699</v>
      </c>
      <c r="B2427" s="61" t="s">
        <v>2714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2700</v>
      </c>
      <c r="B2428" s="61" t="s">
        <v>2733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2701</v>
      </c>
      <c r="B2429" s="61" t="s">
        <v>2724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2702</v>
      </c>
      <c r="B2430" s="61" t="s">
        <v>2720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2703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2704</v>
      </c>
      <c r="B2432" s="61" t="s">
        <v>2729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2705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2706</v>
      </c>
      <c r="B2434" s="61" t="s">
        <v>2709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2707</v>
      </c>
      <c r="B2435" s="61" t="s">
        <v>2715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2736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2834</v>
      </c>
      <c r="B2437" s="61" t="s">
        <v>2718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2851</v>
      </c>
      <c r="B2438" s="61" t="s">
        <v>2711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2901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2902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2903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2904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2905</v>
      </c>
      <c r="B2443" s="61" t="s">
        <v>2723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3209</v>
      </c>
      <c r="U2450" s="3" t="s">
        <v>3210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3211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3212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2714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2729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2709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2716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2711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2727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2713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2833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2723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2731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2719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2722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2726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2733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2721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2708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2730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2685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2686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2687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2688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2689</v>
      </c>
      <c r="B2582" s="61" t="s">
        <v>2717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2690</v>
      </c>
      <c r="B2583" s="61" t="s">
        <v>2710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2691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2692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2693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2694</v>
      </c>
      <c r="B2587" s="61" t="s">
        <v>2712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2695</v>
      </c>
      <c r="B2588" s="61" t="s">
        <v>2724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2696</v>
      </c>
      <c r="B2589" s="61" t="s">
        <v>2849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2697</v>
      </c>
      <c r="B2590" s="61" t="s">
        <v>2725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2698</v>
      </c>
      <c r="B2591" s="61" t="s">
        <v>2728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2699</v>
      </c>
      <c r="B2592" s="61" t="s">
        <v>2732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2700</v>
      </c>
      <c r="B2593" s="61" t="s">
        <v>2720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2701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2702</v>
      </c>
      <c r="B2595" s="61" t="s">
        <v>2737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2703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2704</v>
      </c>
      <c r="B2597" s="61" t="s">
        <v>2735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2705</v>
      </c>
      <c r="B2598" s="61" t="s">
        <v>2715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2706</v>
      </c>
      <c r="B2599" s="61" t="s">
        <v>2734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2707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2736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2834</v>
      </c>
      <c r="B2602" s="61" t="s">
        <v>2718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2851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2901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2902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2903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2904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2905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3213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3214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2728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2734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2712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2718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2721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2727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2735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2719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2708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2725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2730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2731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2732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2715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2849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2685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2686</v>
      </c>
      <c r="B2744" s="61" t="s">
        <v>2711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2687</v>
      </c>
      <c r="B2745" s="61" t="s">
        <v>2709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2688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2689</v>
      </c>
      <c r="B2747" s="61" t="s">
        <v>2726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2690</v>
      </c>
      <c r="B2748" s="61" t="s">
        <v>2710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2691</v>
      </c>
      <c r="B2749" s="61" t="s">
        <v>2722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2692</v>
      </c>
      <c r="B2750" s="61" t="s">
        <v>2737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2693</v>
      </c>
      <c r="B2751" s="61" t="s">
        <v>2717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2694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2695</v>
      </c>
      <c r="B2753" s="61" t="s">
        <v>2714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2696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2697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2698</v>
      </c>
      <c r="B2756" s="61" t="s">
        <v>2729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2699</v>
      </c>
      <c r="B2757" s="61" t="s">
        <v>2713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2700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2701</v>
      </c>
      <c r="B2759" s="61" t="s">
        <v>2733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2702</v>
      </c>
      <c r="B2760" s="61" t="s">
        <v>2833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2703</v>
      </c>
      <c r="B2761" s="61" t="s">
        <v>2724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2704</v>
      </c>
      <c r="B2762" s="61" t="s">
        <v>2720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2705</v>
      </c>
      <c r="B2763" s="61" t="s">
        <v>2716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2706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2707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2736</v>
      </c>
      <c r="B2766" s="61" t="s">
        <v>2723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2834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2851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2901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2902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2903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2904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2905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2980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3221</v>
      </c>
      <c r="U2792" t="s">
        <v>3222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3223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2833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2725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3224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2732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2737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2712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2730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2724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2713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2849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2728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2718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2715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2709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2685</v>
      </c>
      <c r="B2908" s="61" t="s">
        <v>2735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2686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2687</v>
      </c>
      <c r="B2910" s="61" t="s">
        <v>2716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2688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2689</v>
      </c>
      <c r="B2912" s="61" t="s">
        <v>2719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2690</v>
      </c>
      <c r="B2913" s="61" t="s">
        <v>2717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2691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2692</v>
      </c>
      <c r="B2915" s="61" t="s">
        <v>2731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2693</v>
      </c>
      <c r="B2916" s="61" t="s">
        <v>2727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2694</v>
      </c>
      <c r="B2917" s="61" t="s">
        <v>2720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2695</v>
      </c>
      <c r="B2918" s="61" t="s">
        <v>2708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2696</v>
      </c>
      <c r="B2919" s="61" t="s">
        <v>2723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2697</v>
      </c>
      <c r="B2920" s="61" t="s">
        <v>2729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2698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2699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2700</v>
      </c>
      <c r="B2923" s="61" t="s">
        <v>2721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2701</v>
      </c>
      <c r="B2924" s="61" t="s">
        <v>2726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2702</v>
      </c>
      <c r="B2925" s="61" t="s">
        <v>2711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2703</v>
      </c>
      <c r="B2926" s="61" t="s">
        <v>2722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2704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2705</v>
      </c>
      <c r="B2928" s="61" t="s">
        <v>2710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2706</v>
      </c>
      <c r="B2929" s="61" t="s">
        <v>2714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2707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2736</v>
      </c>
      <c r="B2931" s="61" t="s">
        <v>2733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2834</v>
      </c>
      <c r="B2932" s="61" t="s">
        <v>2734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2851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2901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2902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2903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2904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2905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2981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3230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6">
        <v>490.6</v>
      </c>
      <c r="P2947" s="65">
        <f t="shared" si="77"/>
        <v>3008.3000000000052</v>
      </c>
      <c r="R2947" t="s">
        <v>3231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3232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3233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2709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2711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2714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2724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2727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2732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2725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2723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2708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2685</v>
      </c>
      <c r="B3073" s="61" t="s">
        <v>2722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2686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2687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2688</v>
      </c>
      <c r="B3076" s="61" t="s">
        <v>2719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2689</v>
      </c>
      <c r="B3077" s="61" t="s">
        <v>2730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2690</v>
      </c>
      <c r="B3078" s="61" t="s">
        <v>2716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2691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2692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2693</v>
      </c>
      <c r="B3081" s="61" t="s">
        <v>2737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2694</v>
      </c>
      <c r="B3082" s="61" t="s">
        <v>2833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2695</v>
      </c>
      <c r="B3083" s="61" t="s">
        <v>2849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2696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2697</v>
      </c>
      <c r="B3085" s="61" t="s">
        <v>2735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2698</v>
      </c>
      <c r="B3086" s="61" t="s">
        <v>2720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2699</v>
      </c>
      <c r="B3087" s="61" t="s">
        <v>2718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2700</v>
      </c>
      <c r="B3088" s="61" t="s">
        <v>2715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2701</v>
      </c>
      <c r="B3089" s="61" t="s">
        <v>2710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2702</v>
      </c>
      <c r="B3090" s="61" t="s">
        <v>2712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2703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2704</v>
      </c>
      <c r="B3092" s="61" t="s">
        <v>2713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2705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2706</v>
      </c>
      <c r="B3094" s="61" t="s">
        <v>2726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2707</v>
      </c>
      <c r="B3095" s="61" t="s">
        <v>2728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2736</v>
      </c>
      <c r="B3096" s="61" t="s">
        <v>2731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2834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2851</v>
      </c>
      <c r="B3098" s="61" t="s">
        <v>2721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2901</v>
      </c>
      <c r="B3099" s="61" t="s">
        <v>2733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2902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2903</v>
      </c>
      <c r="B3101" s="61" t="s">
        <v>2734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2904</v>
      </c>
      <c r="B3102" s="61" t="s">
        <v>2729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2905</v>
      </c>
      <c r="B3103" s="61" t="s">
        <v>2717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3234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3235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3236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2732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2709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2715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2712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2725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2730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2849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2720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2724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2737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2833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2728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2722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2685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2686</v>
      </c>
      <c r="B3239" s="61" t="s">
        <v>2721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2687</v>
      </c>
      <c r="B3240" s="61" t="s">
        <v>2713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2688</v>
      </c>
      <c r="B3241" s="61" t="s">
        <v>2719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2689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2690</v>
      </c>
      <c r="B3243" s="61" t="s">
        <v>2716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2691</v>
      </c>
      <c r="B3244" s="61" t="s">
        <v>2711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2692</v>
      </c>
      <c r="B3245" s="61" t="s">
        <v>2733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2693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2694</v>
      </c>
      <c r="B3247" s="61" t="s">
        <v>2717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2695</v>
      </c>
      <c r="B3248" s="61" t="s">
        <v>2708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2696</v>
      </c>
      <c r="B3249" s="61" t="s">
        <v>2735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2697</v>
      </c>
      <c r="B3250" s="61" t="s">
        <v>2726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2698</v>
      </c>
      <c r="B3251" s="61" t="s">
        <v>2727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2699</v>
      </c>
      <c r="B3252" s="61" t="s">
        <v>2731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2700</v>
      </c>
      <c r="B3253" s="61" t="s">
        <v>2718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2701</v>
      </c>
      <c r="B3254" s="61" t="s">
        <v>2723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2702</v>
      </c>
      <c r="B3255" s="61" t="s">
        <v>2729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2703</v>
      </c>
      <c r="B3256" s="61" t="s">
        <v>2710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2704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2705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2706</v>
      </c>
      <c r="B3259" s="61" t="s">
        <v>2734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2707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2736</v>
      </c>
      <c r="B3261" s="61" t="s">
        <v>2714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2834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2851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2901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2902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2903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2904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2905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3248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3249</v>
      </c>
      <c r="U3276" t="s">
        <v>3250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3251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3252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3253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3254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2729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2722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2713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2727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2724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2726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2711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2723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2721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2733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2833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2720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2716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2714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2708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2710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2730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2709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2712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2849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2735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2731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2685</v>
      </c>
      <c r="B3403" s="61" t="s">
        <v>2718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2686</v>
      </c>
      <c r="B3404" s="61" t="s">
        <v>2725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2687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2688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2689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2690</v>
      </c>
      <c r="B3408" s="61" t="s">
        <v>2719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2691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2692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2693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2694</v>
      </c>
      <c r="B3412" s="61" t="s">
        <v>2734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2695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2696</v>
      </c>
      <c r="B3414" s="61" t="s">
        <v>2737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2697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2698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2699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2700</v>
      </c>
      <c r="B3418" s="61" t="s">
        <v>2728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2701</v>
      </c>
      <c r="B3419" s="61" t="s">
        <v>2717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2702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2703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2704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2705</v>
      </c>
      <c r="B3423" s="61" t="s">
        <v>2732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2706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2707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2736</v>
      </c>
      <c r="B3426" s="61" t="s">
        <v>2715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2834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2851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2901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2902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2903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2904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2905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7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7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7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7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7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2732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7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2724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2720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2730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7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2715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2713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2710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2723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2711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7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2719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7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2735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2718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2712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2733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2714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2685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7" t="s">
        <v>279</v>
      </c>
      <c r="P3568" s="65">
        <f t="shared" ref="P3568:P3598" si="96">SUM(E3568:M3568)</f>
        <v>60.4</v>
      </c>
    </row>
    <row r="3569" spans="1:18" ht="15">
      <c r="A3569" s="258" t="s">
        <v>2686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2687</v>
      </c>
      <c r="B3570" s="61" t="s">
        <v>2721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2688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2689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2690</v>
      </c>
      <c r="B3573" s="61" t="s">
        <v>2717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2691</v>
      </c>
      <c r="B3574" s="61" t="s">
        <v>2728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2692</v>
      </c>
      <c r="B3575" s="61" t="s">
        <v>2833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2693</v>
      </c>
      <c r="B3576" s="61" t="s">
        <v>2716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2694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2695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7" t="s">
        <v>279</v>
      </c>
      <c r="P3578" s="65">
        <f t="shared" si="96"/>
        <v>33</v>
      </c>
    </row>
    <row r="3579" spans="1:18" ht="15">
      <c r="A3579" s="258" t="s">
        <v>2696</v>
      </c>
      <c r="B3579" s="61" t="s">
        <v>2849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2697</v>
      </c>
      <c r="B3580" s="61" t="s">
        <v>2734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2698</v>
      </c>
      <c r="B3581" s="61" t="s">
        <v>2727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2699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7" t="s">
        <v>279</v>
      </c>
      <c r="P3582" s="65">
        <f t="shared" si="96"/>
        <v>29.4</v>
      </c>
    </row>
    <row r="3583" spans="1:18" ht="15">
      <c r="A3583" s="258" t="s">
        <v>2700</v>
      </c>
      <c r="B3583" s="61" t="s">
        <v>2722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2701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2702</v>
      </c>
      <c r="B3585" s="61" t="s">
        <v>2737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7" t="s">
        <v>279</v>
      </c>
      <c r="P3585" s="65">
        <f t="shared" si="96"/>
        <v>0</v>
      </c>
    </row>
    <row r="3586" spans="1:16" ht="15">
      <c r="A3586" s="258" t="s">
        <v>2703</v>
      </c>
      <c r="B3586" s="61" t="s">
        <v>2708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7" t="s">
        <v>279</v>
      </c>
      <c r="P3586" s="65">
        <f t="shared" si="96"/>
        <v>0</v>
      </c>
    </row>
    <row r="3587" spans="1:16" ht="15">
      <c r="A3587" s="258" t="s">
        <v>2704</v>
      </c>
      <c r="B3587" s="61" t="s">
        <v>2726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7" t="s">
        <v>279</v>
      </c>
      <c r="P3587" s="65">
        <f t="shared" si="96"/>
        <v>0</v>
      </c>
    </row>
    <row r="3588" spans="1:16" ht="15">
      <c r="A3588" s="258" t="s">
        <v>2705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2706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2707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2736</v>
      </c>
      <c r="B3591" s="61" t="s">
        <v>2709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7" t="s">
        <v>279</v>
      </c>
      <c r="P3591" s="65">
        <f t="shared" si="96"/>
        <v>0</v>
      </c>
    </row>
    <row r="3592" spans="1:16" ht="15">
      <c r="A3592" s="258" t="s">
        <v>2834</v>
      </c>
      <c r="B3592" s="61" t="s">
        <v>2725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7" t="s">
        <v>279</v>
      </c>
      <c r="P3592" s="65">
        <f t="shared" si="96"/>
        <v>0</v>
      </c>
    </row>
    <row r="3593" spans="1:16" ht="15">
      <c r="A3593" s="258" t="s">
        <v>2851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2901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2902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2903</v>
      </c>
      <c r="B3596" s="61" t="s">
        <v>2731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7" t="s">
        <v>279</v>
      </c>
      <c r="P3596" s="65">
        <f t="shared" si="96"/>
        <v>0</v>
      </c>
    </row>
    <row r="3597" spans="1:16" ht="15">
      <c r="A3597" s="258" t="s">
        <v>2904</v>
      </c>
      <c r="B3597" s="61" t="s">
        <v>2729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7" t="s">
        <v>279</v>
      </c>
      <c r="P3597" s="65">
        <f t="shared" si="96"/>
        <v>0</v>
      </c>
    </row>
    <row r="3598" spans="1:16" ht="15">
      <c r="A3598" s="258" t="s">
        <v>2905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3306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2982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3307</v>
      </c>
      <c r="U3607" t="s">
        <v>3308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2982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2716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2723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2726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2729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2727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2720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2724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2708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2734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2718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2721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2731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2735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2722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2719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2849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2730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2833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2714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2685</v>
      </c>
      <c r="B3733" s="61" t="s">
        <v>2732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2686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2687</v>
      </c>
      <c r="B3735" s="61" t="s">
        <v>2715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2688</v>
      </c>
      <c r="B3736" s="61" t="s">
        <v>2710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2689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2690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2691</v>
      </c>
      <c r="B3739" s="61" t="s">
        <v>2725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2692</v>
      </c>
      <c r="B3740" s="61" t="s">
        <v>2713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2693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2694</v>
      </c>
      <c r="B3742" s="61" t="s">
        <v>2712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2695</v>
      </c>
      <c r="B3743" s="61" t="s">
        <v>2717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2696</v>
      </c>
      <c r="B3744" s="61" t="s">
        <v>2711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2697</v>
      </c>
      <c r="B3745" s="61" t="s">
        <v>2737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2698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2699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2700</v>
      </c>
      <c r="B3748" s="61" t="s">
        <v>2733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2701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2702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2703</v>
      </c>
      <c r="B3751" s="61" t="s">
        <v>2709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2704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2705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2706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2707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2736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2834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2851</v>
      </c>
      <c r="B3758" s="61" t="s">
        <v>2728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2901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2902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2903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2904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2905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2737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2718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2849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2708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2721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2717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2726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2720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2712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2732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2734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2733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2716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2727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2713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2714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2709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2735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2724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2685</v>
      </c>
      <c r="B3898" s="61" t="s">
        <v>2725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2686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2687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2688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2689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2690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2691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2692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2693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2694</v>
      </c>
      <c r="B3907" s="61" t="s">
        <v>2715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2695</v>
      </c>
      <c r="B3908" s="61" t="s">
        <v>2833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2696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2697</v>
      </c>
      <c r="B3910" s="61" t="s">
        <v>2719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2698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2699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2700</v>
      </c>
      <c r="B3913" s="61" t="s">
        <v>2722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2701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2702</v>
      </c>
      <c r="B3915" s="61" t="s">
        <v>2723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2703</v>
      </c>
      <c r="B3916" s="61" t="s">
        <v>2728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2704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2705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2706</v>
      </c>
      <c r="B3919" s="61" t="s">
        <v>2711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2707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2736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2834</v>
      </c>
      <c r="B3922" s="61" t="s">
        <v>2730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2851</v>
      </c>
      <c r="B3923" s="61" t="s">
        <v>2731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2901</v>
      </c>
      <c r="B3924" s="61" t="s">
        <v>2729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2902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2903</v>
      </c>
      <c r="B3926" s="61" t="s">
        <v>2710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2904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2905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3359</v>
      </c>
      <c r="U3937" t="s">
        <v>3360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3361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2713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2849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2724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2720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2726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2716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2719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2709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2722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2729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2708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2714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2685</v>
      </c>
      <c r="B4065" s="61" t="s">
        <v>2717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2686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2687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2688</v>
      </c>
      <c r="B4068" s="61" t="s">
        <v>2833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2689</v>
      </c>
      <c r="B4069" s="61" t="s">
        <v>2728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2690</v>
      </c>
      <c r="B4070" s="61" t="s">
        <v>2723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2691</v>
      </c>
      <c r="B4071" s="61" t="s">
        <v>2727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2692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2693</v>
      </c>
      <c r="B4073" s="61" t="s">
        <v>2731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2694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2695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2696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2697</v>
      </c>
      <c r="B4077" s="61" t="s">
        <v>2725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2698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2699</v>
      </c>
      <c r="B4079" s="61" t="s">
        <v>2718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2700</v>
      </c>
      <c r="B4080" s="61" t="s">
        <v>2721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2701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2702</v>
      </c>
      <c r="B4082" s="61" t="s">
        <v>2715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2703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2704</v>
      </c>
      <c r="B4084" s="61" t="s">
        <v>2733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2705</v>
      </c>
      <c r="B4085" s="61" t="s">
        <v>2712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2706</v>
      </c>
      <c r="B4086" s="61" t="s">
        <v>2735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2707</v>
      </c>
      <c r="B4087" s="61" t="s">
        <v>2737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2736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2834</v>
      </c>
      <c r="B4089" s="61" t="s">
        <v>2711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2851</v>
      </c>
      <c r="B4090" s="61" t="s">
        <v>2710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2901</v>
      </c>
      <c r="B4091" s="61" t="s">
        <v>2730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2902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2903</v>
      </c>
      <c r="B4093" s="61" t="s">
        <v>2732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2904</v>
      </c>
      <c r="B4094" s="61" t="s">
        <v>2734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2905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3362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3363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3364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2733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6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2730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2714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2729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2716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2727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2724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2723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2711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2721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2720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2849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2709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2685</v>
      </c>
      <c r="B4230" s="61" t="s">
        <v>2710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2686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2687</v>
      </c>
      <c r="B4232" s="61" t="s">
        <v>2833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2688</v>
      </c>
      <c r="B4233" s="61" t="s">
        <v>2722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2689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2690</v>
      </c>
      <c r="B4235" s="61" t="s">
        <v>2712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2691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2692</v>
      </c>
      <c r="B4237" s="61" t="s">
        <v>2728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2693</v>
      </c>
      <c r="B4238" s="61" t="s">
        <v>2734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2694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2695</v>
      </c>
      <c r="B4240" s="61" t="s">
        <v>2713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2696</v>
      </c>
      <c r="B4241" s="61" t="s">
        <v>2731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2697</v>
      </c>
      <c r="B4242" s="61" t="s">
        <v>2737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2698</v>
      </c>
      <c r="B4243" s="61" t="s">
        <v>2726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2699</v>
      </c>
      <c r="B4244" s="61" t="s">
        <v>2732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2700</v>
      </c>
      <c r="B4245" s="61" t="s">
        <v>2725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2701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2702</v>
      </c>
      <c r="B4247" s="61" t="s">
        <v>2735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2703</v>
      </c>
      <c r="B4248" s="61" t="s">
        <v>2719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2704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2705</v>
      </c>
      <c r="B4250" s="61" t="s">
        <v>2717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2706</v>
      </c>
      <c r="B4251" s="61" t="s">
        <v>2708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2707</v>
      </c>
      <c r="B4252" s="61" t="s">
        <v>2715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2736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2834</v>
      </c>
      <c r="B4254" s="61" t="s">
        <v>2718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2851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2901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2902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2903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2904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2905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3459</v>
      </c>
      <c r="U4268" t="s">
        <v>3460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3461</v>
      </c>
      <c r="U4284" t="s">
        <v>3460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3462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2713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3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2709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2724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2729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2711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2721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2720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2726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2735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2723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2849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2716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2710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2712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2731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2719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2685</v>
      </c>
      <c r="B4395" s="61" t="s">
        <v>2718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2686</v>
      </c>
      <c r="B4396" s="61" t="s">
        <v>2708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2687</v>
      </c>
      <c r="B4397" s="61" t="s">
        <v>2727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2688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2689</v>
      </c>
      <c r="B4399" s="61" t="s">
        <v>2730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2690</v>
      </c>
      <c r="B4400" s="61" t="s">
        <v>2714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2691</v>
      </c>
      <c r="B4401" s="61" t="s">
        <v>2722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2692</v>
      </c>
      <c r="B4402" s="61" t="s">
        <v>2737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2693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2694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2695</v>
      </c>
      <c r="B4405" s="61" t="s">
        <v>2728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2696</v>
      </c>
      <c r="B4406" s="61" t="s">
        <v>2733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2697</v>
      </c>
      <c r="B4407" s="61" t="s">
        <v>2732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2698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2699</v>
      </c>
      <c r="B4409" s="61" t="s">
        <v>2833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2700</v>
      </c>
      <c r="B4410" s="61" t="s">
        <v>2717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2701</v>
      </c>
      <c r="B4411" s="61" t="s">
        <v>2734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2702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2703</v>
      </c>
      <c r="B4413" s="61" t="s">
        <v>2725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2704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2705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2706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2707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2736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2834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2851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2901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2902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2903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2904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2905</v>
      </c>
      <c r="B4425" s="61" t="s">
        <v>2715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2983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3478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2730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2717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2724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2721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2833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2713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2732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2716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2714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2728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2725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2719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2711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2685</v>
      </c>
      <c r="B4694" s="61" t="s">
        <v>2729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2686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2687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2688</v>
      </c>
      <c r="B4697" s="61" t="s">
        <v>2718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2689</v>
      </c>
      <c r="B4698" s="61" t="s">
        <v>2712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2690</v>
      </c>
      <c r="B4699" s="61" t="s">
        <v>2737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2691</v>
      </c>
      <c r="B4700" s="61" t="s">
        <v>2734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2692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2693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2694</v>
      </c>
      <c r="B4703" s="61" t="s">
        <v>2723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2695</v>
      </c>
      <c r="B4704" s="61" t="s">
        <v>2849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2696</v>
      </c>
      <c r="B4705" s="61" t="s">
        <v>2722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2697</v>
      </c>
      <c r="B4706" s="61" t="s">
        <v>2727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2698</v>
      </c>
      <c r="B4707" s="61" t="s">
        <v>2715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2699</v>
      </c>
      <c r="B4708" s="61" t="s">
        <v>2710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2700</v>
      </c>
      <c r="B4709" s="61" t="s">
        <v>2735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2701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2702</v>
      </c>
      <c r="B4711" s="61" t="s">
        <v>2733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2703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2704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2705</v>
      </c>
      <c r="B4714" s="61" t="s">
        <v>2720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2706</v>
      </c>
      <c r="B4715" s="61" t="s">
        <v>2709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2707</v>
      </c>
      <c r="B4716" s="61" t="s">
        <v>2708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2736</v>
      </c>
      <c r="B4717" s="61" t="s">
        <v>2726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2834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2851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2901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2902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2903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2904</v>
      </c>
      <c r="B4723" s="61" t="s">
        <v>2731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2905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3486</v>
      </c>
      <c r="U4732" t="s">
        <v>3487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3488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3489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3490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2733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2714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2716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2709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2721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2710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2711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2724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2735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2731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2727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2722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2718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2849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2734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2713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2717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2726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2685</v>
      </c>
      <c r="B4859" s="61" t="s">
        <v>2725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2686</v>
      </c>
      <c r="B4860" s="61" t="s">
        <v>2715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2687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2688</v>
      </c>
      <c r="B4862" s="61" t="s">
        <v>2720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2689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2690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2691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2692</v>
      </c>
      <c r="B4866" s="61" t="s">
        <v>2730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2693</v>
      </c>
      <c r="B4867" s="61" t="s">
        <v>2723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2694</v>
      </c>
      <c r="B4868" s="61" t="s">
        <v>2732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2695</v>
      </c>
      <c r="B4869" s="61" t="s">
        <v>2833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2696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2697</v>
      </c>
      <c r="B4871" s="61" t="s">
        <v>2712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2698</v>
      </c>
      <c r="B4872" s="61" t="s">
        <v>2728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2699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2700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2701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2702</v>
      </c>
      <c r="B4876" s="61" t="s">
        <v>2737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2703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2704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2705</v>
      </c>
      <c r="B4879" s="61" t="s">
        <v>2729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2706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2707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2736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2834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2851</v>
      </c>
      <c r="B4884" s="61" t="s">
        <v>2719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2901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2902</v>
      </c>
      <c r="B4886" s="61" t="s">
        <v>2708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2903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2904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2905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2734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2849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2725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2721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2726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2730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2718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2717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2708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2719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2735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2710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2729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2709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2727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2716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2723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2685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2686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2687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2688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2689</v>
      </c>
      <c r="B5028" s="61" t="s">
        <v>2737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2690</v>
      </c>
      <c r="B5029" s="61" t="s">
        <v>2728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2691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2692</v>
      </c>
      <c r="B5031" s="61" t="s">
        <v>2714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2693</v>
      </c>
      <c r="B5032" s="61" t="s">
        <v>2732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2694</v>
      </c>
      <c r="B5033" s="61" t="s">
        <v>2712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2695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2696</v>
      </c>
      <c r="B5035" s="61" t="s">
        <v>2720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2697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2698</v>
      </c>
      <c r="B5037" s="61" t="s">
        <v>2733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2699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2700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2701</v>
      </c>
      <c r="B5040" s="61" t="s">
        <v>2715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2702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2703</v>
      </c>
      <c r="B5042" s="61" t="s">
        <v>2724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2704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2705</v>
      </c>
      <c r="B5044" s="61" t="s">
        <v>2731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2706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2707</v>
      </c>
      <c r="B5046" s="61" t="s">
        <v>2711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2736</v>
      </c>
      <c r="B5047" s="61" t="s">
        <v>2713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2834</v>
      </c>
      <c r="B5048" s="61" t="s">
        <v>2833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2851</v>
      </c>
      <c r="B5049" s="61" t="s">
        <v>2722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2901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2902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2903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2904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2905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3511</v>
      </c>
      <c r="U5061" t="s">
        <v>2984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3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2718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2715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2731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2712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2726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2735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2732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2708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2719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2710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2722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2725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2727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2713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2716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2730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2711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2721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2833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2849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2720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2714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2685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2686</v>
      </c>
      <c r="B5190" s="61" t="s">
        <v>2734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2687</v>
      </c>
      <c r="B5191" s="61" t="s">
        <v>2723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2688</v>
      </c>
      <c r="B5192" s="61" t="s">
        <v>2724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2689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2690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2691</v>
      </c>
      <c r="B5195" s="61" t="s">
        <v>2728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2692</v>
      </c>
      <c r="B5196" s="61" t="s">
        <v>2729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2693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2694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2695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2696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2697</v>
      </c>
      <c r="B5201" s="61" t="s">
        <v>2709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2698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2699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2700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2701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2702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2703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2704</v>
      </c>
      <c r="B5208" s="61" t="s">
        <v>2737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2705</v>
      </c>
      <c r="B5209" s="61" t="s">
        <v>2733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2706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2707</v>
      </c>
      <c r="B5211" s="61" t="s">
        <v>2717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2736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2834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2851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2901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2902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2903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2904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2905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2683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3594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2680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2682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2681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2684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2833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2713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2724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2729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2723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2714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2717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2708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2731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2720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2716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2722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2726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2685</v>
      </c>
      <c r="B5354" s="61" t="s">
        <v>2721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2686</v>
      </c>
      <c r="B5355" s="61" t="s">
        <v>2727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2687</v>
      </c>
      <c r="B5356" s="61" t="s">
        <v>2719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2688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2689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2690</v>
      </c>
      <c r="B5359" s="61" t="s">
        <v>2733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2691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2692</v>
      </c>
      <c r="B5361" s="61" t="s">
        <v>2737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2693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2694</v>
      </c>
      <c r="B5363" s="61" t="s">
        <v>2710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2695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2696</v>
      </c>
      <c r="B5365" s="61" t="s">
        <v>2712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2697</v>
      </c>
      <c r="B5366" s="61" t="s">
        <v>2730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2698</v>
      </c>
      <c r="B5367" s="61" t="s">
        <v>2734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2699</v>
      </c>
      <c r="B5368" s="61" t="s">
        <v>2735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2700</v>
      </c>
      <c r="B5369" s="61" t="s">
        <v>2718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2701</v>
      </c>
      <c r="B5370" s="61" t="s">
        <v>2849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2702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2703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2704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2705</v>
      </c>
      <c r="B5374" s="61" t="s">
        <v>2715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2706</v>
      </c>
      <c r="B5375" s="61" t="s">
        <v>2711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2707</v>
      </c>
      <c r="B5376" s="61" t="s">
        <v>2728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2736</v>
      </c>
      <c r="B5377" s="61" t="s">
        <v>2709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2834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2851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2901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2902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2903</v>
      </c>
      <c r="B5382" s="61" t="s">
        <v>2725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2904</v>
      </c>
      <c r="B5383" s="61" t="s">
        <v>2732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2905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3512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3513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2724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2718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2725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2833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2713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2849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2734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2730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2717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2716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2732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2708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2727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2715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2728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2720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2685</v>
      </c>
      <c r="B5519" s="61" t="s">
        <v>2735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2686</v>
      </c>
      <c r="B5520" s="61" t="s">
        <v>2726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2687</v>
      </c>
      <c r="B5521" s="61" t="s">
        <v>2711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2688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2689</v>
      </c>
      <c r="B5523" s="61" t="s">
        <v>2723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2690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2691</v>
      </c>
      <c r="B5525" s="61" t="s">
        <v>2709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2692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2693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2694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2695</v>
      </c>
      <c r="B5529" s="61" t="s">
        <v>2710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2696</v>
      </c>
      <c r="B5530" s="61" t="s">
        <v>2714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2697</v>
      </c>
      <c r="B5531" s="61" t="s">
        <v>2737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2698</v>
      </c>
      <c r="B5532" s="61" t="s">
        <v>2722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2699</v>
      </c>
      <c r="B5533" s="61" t="s">
        <v>2719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2700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2701</v>
      </c>
      <c r="B5535" s="61" t="s">
        <v>2721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2702</v>
      </c>
      <c r="B5536" s="61" t="s">
        <v>2729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2703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2704</v>
      </c>
      <c r="B5538" s="61" t="s">
        <v>2733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2705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2706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2707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2736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2834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2851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2901</v>
      </c>
      <c r="B5545" s="61" t="s">
        <v>2712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2902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2903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2904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2905</v>
      </c>
      <c r="B5549" s="61" t="s">
        <v>2731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3363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2725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2724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2735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2718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2833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2723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2710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2714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2716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2708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2734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2737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2729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2711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2730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2722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2685</v>
      </c>
      <c r="B5684" s="61" t="s">
        <v>2715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2686</v>
      </c>
      <c r="B5685" s="61" t="s">
        <v>2726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2687</v>
      </c>
      <c r="B5686" s="61" t="s">
        <v>2712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2688</v>
      </c>
      <c r="B5687" s="61" t="s">
        <v>2709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2689</v>
      </c>
      <c r="B5688" s="61" t="s">
        <v>2721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2690</v>
      </c>
      <c r="B5689" s="61" t="s">
        <v>2732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2691</v>
      </c>
      <c r="B5690" s="61" t="s">
        <v>2849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2692</v>
      </c>
      <c r="B5691" s="61" t="s">
        <v>2713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2693</v>
      </c>
      <c r="B5692" s="61" t="s">
        <v>2727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2694</v>
      </c>
      <c r="B5693" s="61" t="s">
        <v>2719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2695</v>
      </c>
      <c r="B5694" s="61" t="s">
        <v>2728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2696</v>
      </c>
      <c r="B5695" s="61" t="s">
        <v>2720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2697</v>
      </c>
      <c r="B5696" s="61" t="s">
        <v>2731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2698</v>
      </c>
      <c r="B5697" s="61" t="s">
        <v>2717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2699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2700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2701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2702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2703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2704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2705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2706</v>
      </c>
      <c r="B5705" s="61" t="s">
        <v>2733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2707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2736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2834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2851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2901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2902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2903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2904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2905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2737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2718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2849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2708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2721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2717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2726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2720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2712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2732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2734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2733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2716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2727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2713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2714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2709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2735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2724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2725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2715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2833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2685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2686</v>
      </c>
      <c r="B5850" s="61" t="s">
        <v>2719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2687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2688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2689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2690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2691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2692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2693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2694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2695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2696</v>
      </c>
      <c r="B5860" s="61" t="s">
        <v>2722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2697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2698</v>
      </c>
      <c r="B5862" s="61" t="s">
        <v>2723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2699</v>
      </c>
      <c r="B5863" s="61" t="s">
        <v>2728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2700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2701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2702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2703</v>
      </c>
      <c r="B5867" s="61" t="s">
        <v>2711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2704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2705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2706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2707</v>
      </c>
      <c r="B5871" s="61" t="s">
        <v>2730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2736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2834</v>
      </c>
      <c r="B5873" s="61" t="s">
        <v>2731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2851</v>
      </c>
      <c r="B5874" s="61" t="s">
        <v>2729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2901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2902</v>
      </c>
      <c r="B5876" s="61" t="s">
        <v>2710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2903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2904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2905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2737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2718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2849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2708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2721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2717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2726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2720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2712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2732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2734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2733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2716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2727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2713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2714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2709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2735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2724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2685</v>
      </c>
      <c r="B6014" s="61" t="s">
        <v>2725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2686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2687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2688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2689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2690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2691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2692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2693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2694</v>
      </c>
      <c r="B6023" s="61" t="s">
        <v>2715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2695</v>
      </c>
      <c r="B6024" s="61" t="s">
        <v>2833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2696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2697</v>
      </c>
      <c r="B6026" s="61" t="s">
        <v>2719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2698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2699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2700</v>
      </c>
      <c r="B6029" s="61" t="s">
        <v>2722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2701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2702</v>
      </c>
      <c r="B6031" s="61" t="s">
        <v>2723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2703</v>
      </c>
      <c r="B6032" s="61" t="s">
        <v>2728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2704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2705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2706</v>
      </c>
      <c r="B6035" s="61" t="s">
        <v>2711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2707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2736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2834</v>
      </c>
      <c r="B6038" s="61" t="s">
        <v>2730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2851</v>
      </c>
      <c r="B6039" s="61" t="s">
        <v>2731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2901</v>
      </c>
      <c r="B6040" s="61" t="s">
        <v>2729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2902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2903</v>
      </c>
      <c r="B6042" s="61" t="s">
        <v>2710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2904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2905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2661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3529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3530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3531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2721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2716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2732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2724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2726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2729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2730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2728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2713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2710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2709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2714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2717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2733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2723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2719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2708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2833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2712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2685</v>
      </c>
      <c r="B6179" s="61" t="s">
        <v>2711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2686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2687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2688</v>
      </c>
      <c r="B6182" s="61" t="s">
        <v>2720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2689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2690</v>
      </c>
      <c r="B6184" s="61" t="s">
        <v>2737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2691</v>
      </c>
      <c r="B6185" s="61" t="s">
        <v>2735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2692</v>
      </c>
      <c r="B6186" s="61" t="s">
        <v>2731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2693</v>
      </c>
      <c r="B6187" s="61" t="s">
        <v>2722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2694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2695</v>
      </c>
      <c r="B6189" s="61" t="s">
        <v>2849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2696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2697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2698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2699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2700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2701</v>
      </c>
      <c r="B6195" s="61" t="s">
        <v>2718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2702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2703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2704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2705</v>
      </c>
      <c r="B6199" s="61" t="s">
        <v>2727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2706</v>
      </c>
      <c r="B6200" s="61" t="s">
        <v>2734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2707</v>
      </c>
      <c r="B6201" s="61" t="s">
        <v>2715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2736</v>
      </c>
      <c r="B6202" s="61" t="s">
        <v>2725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2834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2851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2901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2902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2903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2904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2905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3532</v>
      </c>
      <c r="U6216" t="s">
        <v>3533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3175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3534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3535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2732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3536</v>
      </c>
    </row>
    <row r="6292" spans="1:18" ht="15">
      <c r="A6292" s="28" t="s">
        <v>791</v>
      </c>
      <c r="B6292" s="61" t="s">
        <v>2711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3537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2708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2714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2734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2717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2716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2720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2733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2710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2730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2731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2719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2723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2833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2715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2709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2849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2721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2685</v>
      </c>
      <c r="B6344" s="61" t="s">
        <v>2725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2686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2687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2688</v>
      </c>
      <c r="B6347" s="61" t="s">
        <v>2713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2689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2690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2691</v>
      </c>
      <c r="B6350" s="61" t="s">
        <v>2712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2692</v>
      </c>
      <c r="B6351" s="61" t="s">
        <v>2726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2693</v>
      </c>
      <c r="B6352" s="61" t="s">
        <v>2727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2694</v>
      </c>
      <c r="B6353" s="61" t="s">
        <v>2718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2695</v>
      </c>
      <c r="B6354" s="61" t="s">
        <v>2735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2696</v>
      </c>
      <c r="B6355" s="61" t="s">
        <v>2724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2697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2698</v>
      </c>
      <c r="B6357" s="61" t="s">
        <v>2729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2699</v>
      </c>
      <c r="B6358" s="61" t="s">
        <v>2728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2700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2701</v>
      </c>
      <c r="B6360" s="61" t="s">
        <v>2722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2702</v>
      </c>
      <c r="B6361" s="61" t="s">
        <v>2737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2703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2704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2705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2706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2707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2736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2834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2851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2901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2902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2903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2904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2905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2673</v>
      </c>
      <c r="T6381" s="3"/>
      <c r="U6381" s="3" t="s">
        <v>2985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2675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2674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2672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3581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3582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3583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3584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2728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2712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2849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2717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2721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2737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2719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2726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2735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2730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2732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2734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2722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2711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2708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2685</v>
      </c>
      <c r="B6509" s="61" t="s">
        <v>2709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2686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2687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2688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2689</v>
      </c>
      <c r="B6513" s="61" t="s">
        <v>2713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2690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2691</v>
      </c>
      <c r="B6515" s="61" t="s">
        <v>2724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2692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2693</v>
      </c>
      <c r="B6517" s="61" t="s">
        <v>2833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2694</v>
      </c>
      <c r="B6518" s="61" t="s">
        <v>2720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2695</v>
      </c>
      <c r="B6519" s="61" t="s">
        <v>2729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2696</v>
      </c>
      <c r="B6520" s="61" t="s">
        <v>2718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2697</v>
      </c>
      <c r="B6521" s="61" t="s">
        <v>2716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2698</v>
      </c>
      <c r="B6522" s="61" t="s">
        <v>2710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2699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2700</v>
      </c>
      <c r="B6524" s="61" t="s">
        <v>2725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2701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2702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2703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2704</v>
      </c>
      <c r="B6528" s="61" t="s">
        <v>2723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2705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2706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2707</v>
      </c>
      <c r="B6531" s="61" t="s">
        <v>2715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2736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2834</v>
      </c>
      <c r="B6533" s="61" t="s">
        <v>2714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2851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2901</v>
      </c>
      <c r="B6535" s="61" t="s">
        <v>2733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2902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2903</v>
      </c>
      <c r="B6537" s="61" t="s">
        <v>2727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2904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2905</v>
      </c>
      <c r="B6539" s="61" t="s">
        <v>2731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3585</v>
      </c>
      <c r="T6546" s="3"/>
      <c r="U6546" s="3" t="s">
        <v>3586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3587</v>
      </c>
      <c r="T6548" s="3"/>
      <c r="U6548" s="3" t="s">
        <v>3586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3588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3589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2833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2717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2724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2721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2716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2711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2713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2733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2730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2732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2729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2710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2737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2685</v>
      </c>
      <c r="B6674" s="61" t="s">
        <v>2849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2686</v>
      </c>
      <c r="B6675" s="61" t="s">
        <v>2720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2687</v>
      </c>
      <c r="B6676" s="61" t="s">
        <v>2718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2688</v>
      </c>
      <c r="B6677" s="61" t="s">
        <v>2734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2689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2690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2691</v>
      </c>
      <c r="B6680" s="61" t="s">
        <v>2708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2692</v>
      </c>
      <c r="B6681" s="61" t="s">
        <v>2719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2693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2694</v>
      </c>
      <c r="B6683" s="61" t="s">
        <v>2712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2695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2696</v>
      </c>
      <c r="B6685" s="61" t="s">
        <v>2709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2697</v>
      </c>
      <c r="B6686" s="61" t="s">
        <v>2715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2698</v>
      </c>
      <c r="B6687" s="61" t="s">
        <v>2722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2699</v>
      </c>
      <c r="B6688" s="61" t="s">
        <v>2723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2700</v>
      </c>
      <c r="B6689" s="61" t="s">
        <v>2735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2701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2702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2703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2704</v>
      </c>
      <c r="B6693" s="61" t="s">
        <v>2726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2705</v>
      </c>
      <c r="B6694" s="61" t="s">
        <v>2714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2706</v>
      </c>
      <c r="B6695" s="61" t="s">
        <v>2728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2707</v>
      </c>
      <c r="B6696" s="61" t="s">
        <v>2725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2736</v>
      </c>
      <c r="B6697" s="61" t="s">
        <v>2731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2834</v>
      </c>
      <c r="B6698" s="61" t="s">
        <v>2727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2851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2901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2902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2903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2904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2905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3590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2676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2730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2732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2721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2734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2728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2712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2714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2733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2725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2727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2685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2686</v>
      </c>
      <c r="B6840" s="61" t="s">
        <v>2726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2687</v>
      </c>
      <c r="B6841" s="61" t="s">
        <v>2709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2688</v>
      </c>
      <c r="B6842" s="61" t="s">
        <v>2735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2689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2690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2691</v>
      </c>
      <c r="B6845" s="61" t="s">
        <v>2722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2692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2693</v>
      </c>
      <c r="B6847" s="61" t="s">
        <v>2717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2694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2695</v>
      </c>
      <c r="B6849" s="61" t="s">
        <v>2711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2696</v>
      </c>
      <c r="B6850" s="61" t="s">
        <v>2719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2697</v>
      </c>
      <c r="B6851" s="61" t="s">
        <v>2833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2698</v>
      </c>
      <c r="B6852" s="61" t="s">
        <v>2713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2699</v>
      </c>
      <c r="B6853" s="61" t="s">
        <v>2716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2700</v>
      </c>
      <c r="B6854" s="61" t="s">
        <v>2849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2701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2702</v>
      </c>
      <c r="B6856" s="61" t="s">
        <v>2718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2703</v>
      </c>
      <c r="B6857" s="61" t="s">
        <v>2720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2704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2705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2706</v>
      </c>
      <c r="B6860" s="61" t="s">
        <v>2708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2707</v>
      </c>
      <c r="B6861" s="61" t="s">
        <v>2724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2736</v>
      </c>
      <c r="B6862" s="61" t="s">
        <v>2710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2834</v>
      </c>
      <c r="B6863" s="61" t="s">
        <v>2723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2851</v>
      </c>
      <c r="B6864" s="61" t="s">
        <v>2715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2901</v>
      </c>
      <c r="B6865" s="61" t="s">
        <v>2729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2902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2903</v>
      </c>
      <c r="B6867" s="61" t="s">
        <v>2737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2904</v>
      </c>
      <c r="B6868" s="61" t="s">
        <v>2731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2905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3591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3592</v>
      </c>
      <c r="U6888" s="3" t="s">
        <v>3593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2677</v>
      </c>
      <c r="U6890" s="3" t="s">
        <v>2986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2735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2730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2718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2709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2725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2712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2723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2710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2713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2849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2685</v>
      </c>
      <c r="B7004" s="61" t="s">
        <v>2719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2686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2687</v>
      </c>
      <c r="B7006" s="61" t="s">
        <v>2833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2688</v>
      </c>
      <c r="B7007" s="61" t="s">
        <v>2729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2689</v>
      </c>
      <c r="B7008" s="61" t="s">
        <v>2716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2690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2691</v>
      </c>
      <c r="B7010" s="61" t="s">
        <v>2728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2692</v>
      </c>
      <c r="B7011" s="61" t="s">
        <v>2708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2693</v>
      </c>
      <c r="B7012" s="61" t="s">
        <v>2732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2694</v>
      </c>
      <c r="B7013" s="61" t="s">
        <v>2727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2695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2696</v>
      </c>
      <c r="B7015" s="61" t="s">
        <v>2726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2697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2698</v>
      </c>
      <c r="B7017" s="61" t="s">
        <v>2733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2699</v>
      </c>
      <c r="B7018" s="61" t="s">
        <v>2721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2700</v>
      </c>
      <c r="B7019" s="61" t="s">
        <v>2720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2701</v>
      </c>
      <c r="B7020" s="61" t="s">
        <v>2731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2702</v>
      </c>
      <c r="B7021" s="61" t="s">
        <v>2715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2703</v>
      </c>
      <c r="B7022" s="61" t="s">
        <v>2724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2704</v>
      </c>
      <c r="B7023" s="61" t="s">
        <v>2711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2705</v>
      </c>
      <c r="B7024" s="61" t="s">
        <v>2734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2706</v>
      </c>
      <c r="B7025" s="61" t="s">
        <v>2737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2707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2736</v>
      </c>
      <c r="B7027" s="61" t="s">
        <v>2714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2834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2851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2901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2902</v>
      </c>
      <c r="B7031" s="61" t="s">
        <v>2717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2903</v>
      </c>
      <c r="B7032" s="61" t="s">
        <v>2722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2904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2905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2849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2725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2718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2715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2710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2737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2734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2712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2728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2717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2729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2723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2721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2833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2713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2709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2711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2724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2730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2716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2720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2719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2735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2732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2708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2685</v>
      </c>
      <c r="B7169" s="61" t="s">
        <v>2727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2686</v>
      </c>
      <c r="B7170" s="61" t="s">
        <v>2714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2687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2688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2689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2690</v>
      </c>
      <c r="B7174" s="61" t="s">
        <v>2733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2691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2692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2693</v>
      </c>
      <c r="B7177" s="61" t="s">
        <v>2726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2694</v>
      </c>
      <c r="B7178" s="61" t="s">
        <v>2722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2695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2696</v>
      </c>
      <c r="B7180" s="61" t="s">
        <v>2731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2697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2698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2699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2700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2701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2702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2703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2704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2705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2706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2707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2736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2834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2851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2901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2902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2903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2904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2905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2712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2730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2728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2732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2709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2717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2737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2726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2833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2734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2713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2849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2711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2720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2722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2714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2708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2721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2729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2710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2735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2724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2716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2719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2718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2685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2686</v>
      </c>
      <c r="B7335" s="61" t="s">
        <v>2723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2687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2688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2689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2690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2691</v>
      </c>
      <c r="B7340" s="61" t="s">
        <v>2715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2692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2693</v>
      </c>
      <c r="B7342" s="61" t="s">
        <v>2733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2694</v>
      </c>
      <c r="B7343" s="61" t="s">
        <v>2725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2695</v>
      </c>
      <c r="B7344" s="61" t="s">
        <v>2727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2696</v>
      </c>
      <c r="B7345" s="61" t="s">
        <v>2731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2697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2698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2699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2700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2701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2702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2703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2704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2705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2706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2707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2736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2834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2851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2901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2902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2903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2904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2905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58"/>
  <sheetViews>
    <sheetView zoomScale="90" zoomScaleNormal="90" workbookViewId="0"/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295" t="s">
        <v>17</v>
      </c>
      <c r="Q5" s="1">
        <v>2023</v>
      </c>
      <c r="R5" t="s">
        <v>202</v>
      </c>
      <c r="V5" s="1" t="s">
        <v>717</v>
      </c>
      <c r="W5" s="10">
        <v>1366.8000000000011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1661</v>
      </c>
      <c r="Q6" s="1">
        <v>2023</v>
      </c>
      <c r="R6" t="s">
        <v>202</v>
      </c>
      <c r="V6" s="1" t="s">
        <v>718</v>
      </c>
      <c r="W6" s="10">
        <v>1363.5000000000055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34" t="s">
        <v>1344</v>
      </c>
      <c r="Q7" s="1">
        <v>2024</v>
      </c>
      <c r="R7" t="s">
        <v>187</v>
      </c>
      <c r="V7" s="1" t="s">
        <v>717</v>
      </c>
      <c r="W7" s="10">
        <v>1352</v>
      </c>
      <c r="X7" s="104"/>
      <c r="Y7" s="18" t="s">
        <v>7</v>
      </c>
      <c r="Z7" s="34" t="s">
        <v>2713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>
      <c r="A8" s="18" t="s">
        <v>8</v>
      </c>
      <c r="B8" s="573" t="s">
        <v>2725</v>
      </c>
      <c r="E8" s="1">
        <v>2025</v>
      </c>
      <c r="F8" t="s">
        <v>193</v>
      </c>
      <c r="J8" s="1" t="s">
        <v>716</v>
      </c>
      <c r="K8" s="576">
        <v>857.5</v>
      </c>
      <c r="L8" s="104"/>
      <c r="M8" s="18" t="s">
        <v>8</v>
      </c>
      <c r="N8" s="295" t="s">
        <v>704</v>
      </c>
      <c r="Q8" s="1">
        <v>2023</v>
      </c>
      <c r="R8" t="s">
        <v>202</v>
      </c>
      <c r="V8" s="1" t="s">
        <v>761</v>
      </c>
      <c r="W8" s="10">
        <v>1341.1000000000004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295" t="s">
        <v>1753</v>
      </c>
      <c r="Q9" s="1">
        <v>2024</v>
      </c>
      <c r="R9" t="s">
        <v>187</v>
      </c>
      <c r="V9" s="1" t="s">
        <v>718</v>
      </c>
      <c r="W9" s="10">
        <v>1337.1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154</v>
      </c>
      <c r="Q10" s="1">
        <v>2024</v>
      </c>
      <c r="R10" t="s">
        <v>187</v>
      </c>
      <c r="V10" s="1" t="s">
        <v>761</v>
      </c>
      <c r="W10" s="10">
        <v>1334.9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>
      <c r="A11" s="18" t="s">
        <v>14</v>
      </c>
      <c r="B11" s="573" t="s">
        <v>2711</v>
      </c>
      <c r="E11" s="1">
        <v>2025</v>
      </c>
      <c r="F11" t="s">
        <v>193</v>
      </c>
      <c r="J11" s="1" t="s">
        <v>717</v>
      </c>
      <c r="K11" s="576">
        <v>827.40000000000009</v>
      </c>
      <c r="L11" s="104"/>
      <c r="M11" s="18" t="s">
        <v>14</v>
      </c>
      <c r="N11" s="295" t="s">
        <v>33</v>
      </c>
      <c r="Q11" s="1">
        <v>2022</v>
      </c>
      <c r="R11" t="s">
        <v>187</v>
      </c>
      <c r="V11" s="1" t="s">
        <v>716</v>
      </c>
      <c r="W11" s="10">
        <v>1326.900000000001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34" t="s">
        <v>682</v>
      </c>
      <c r="Q12" s="1">
        <v>2023</v>
      </c>
      <c r="R12" t="s">
        <v>202</v>
      </c>
      <c r="V12" s="1" t="s">
        <v>762</v>
      </c>
      <c r="W12" s="10">
        <v>1321.2999999999993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25</v>
      </c>
      <c r="Q13" s="1">
        <v>2022</v>
      </c>
      <c r="R13" t="s">
        <v>187</v>
      </c>
      <c r="V13" s="1" t="s">
        <v>717</v>
      </c>
      <c r="W13" s="10">
        <v>1317.2000000000007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1661</v>
      </c>
      <c r="Q14" s="1">
        <v>2024</v>
      </c>
      <c r="R14" t="s">
        <v>187</v>
      </c>
      <c r="V14" s="1" t="s">
        <v>762</v>
      </c>
      <c r="W14" s="10">
        <v>1315.4</v>
      </c>
      <c r="X14" s="104"/>
      <c r="Y14" s="18" t="s">
        <v>20</v>
      </c>
      <c r="Z14" s="34" t="s">
        <v>2709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37</v>
      </c>
      <c r="Q15" s="1">
        <v>2021</v>
      </c>
      <c r="R15" t="s">
        <v>187</v>
      </c>
      <c r="V15" s="1" t="s">
        <v>716</v>
      </c>
      <c r="W15" s="10">
        <v>1309.5999999999999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195" t="s">
        <v>1342</v>
      </c>
      <c r="Q16" s="1">
        <v>2021</v>
      </c>
      <c r="R16" t="s">
        <v>187</v>
      </c>
      <c r="V16" s="1" t="s">
        <v>717</v>
      </c>
      <c r="W16" s="10">
        <v>1307.6999999999994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31</v>
      </c>
      <c r="Q17" s="1">
        <v>2021</v>
      </c>
      <c r="R17" t="s">
        <v>187</v>
      </c>
      <c r="V17" s="1" t="s">
        <v>718</v>
      </c>
      <c r="W17" s="10">
        <v>1299.6999999999989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85" t="s">
        <v>33</v>
      </c>
      <c r="Q18" s="1">
        <v>2024</v>
      </c>
      <c r="R18" t="s">
        <v>187</v>
      </c>
      <c r="V18" s="1" t="s">
        <v>763</v>
      </c>
      <c r="W18" s="10">
        <v>1299.3</v>
      </c>
      <c r="X18" s="104"/>
      <c r="Y18" s="18" t="s">
        <v>28</v>
      </c>
      <c r="Z18" s="34" t="s">
        <v>2724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50" t="s">
        <v>155</v>
      </c>
      <c r="Q19" s="1">
        <v>2023</v>
      </c>
      <c r="R19" t="s">
        <v>202</v>
      </c>
      <c r="V19" s="1" t="s">
        <v>763</v>
      </c>
      <c r="W19" s="10">
        <v>1288.0000000000018</v>
      </c>
      <c r="X19" s="104"/>
      <c r="Y19" s="18" t="s">
        <v>30</v>
      </c>
      <c r="Z19" s="34" t="s">
        <v>2833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95" t="s">
        <v>1350</v>
      </c>
      <c r="Q20" s="1">
        <v>2021</v>
      </c>
      <c r="R20" t="s">
        <v>187</v>
      </c>
      <c r="V20" s="1" t="s">
        <v>761</v>
      </c>
      <c r="W20" s="10">
        <v>1284.7000000000016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682</v>
      </c>
      <c r="Q21" s="1">
        <v>2023</v>
      </c>
      <c r="R21" t="s">
        <v>1771</v>
      </c>
      <c r="V21" s="1" t="s">
        <v>716</v>
      </c>
      <c r="W21" s="10">
        <v>1284.7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34" t="s">
        <v>638</v>
      </c>
      <c r="Q22" s="1">
        <v>2023</v>
      </c>
      <c r="R22" t="s">
        <v>202</v>
      </c>
      <c r="V22" s="1" t="s">
        <v>764</v>
      </c>
      <c r="W22" s="10">
        <v>1283.600000000004</v>
      </c>
      <c r="X22" s="104"/>
      <c r="Y22" s="18" t="s">
        <v>36</v>
      </c>
      <c r="Z22" s="34" t="s">
        <v>2729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2022</v>
      </c>
      <c r="R23" t="s">
        <v>187</v>
      </c>
      <c r="V23" s="1" t="s">
        <v>718</v>
      </c>
      <c r="W23" s="10">
        <v>1278.5999999999995</v>
      </c>
      <c r="X23" s="104"/>
      <c r="Y23" s="18" t="s">
        <v>38</v>
      </c>
      <c r="Z23" s="34" t="s">
        <v>2711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195" t="s">
        <v>1344</v>
      </c>
      <c r="Q24" s="1">
        <v>2023</v>
      </c>
      <c r="R24" t="s">
        <v>202</v>
      </c>
      <c r="V24" s="1" t="s">
        <v>765</v>
      </c>
      <c r="W24" s="10">
        <v>1276.4000000000033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295" t="s">
        <v>683</v>
      </c>
      <c r="Q25" s="1">
        <v>2023</v>
      </c>
      <c r="R25" t="s">
        <v>202</v>
      </c>
      <c r="V25" s="1" t="s">
        <v>766</v>
      </c>
      <c r="W25" s="10">
        <v>1274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295" t="s">
        <v>1655</v>
      </c>
      <c r="Q26" s="1">
        <v>2023</v>
      </c>
      <c r="R26" t="s">
        <v>175</v>
      </c>
      <c r="V26" s="1" t="s">
        <v>716</v>
      </c>
      <c r="W26" s="10">
        <v>1273.1999999999998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295" t="s">
        <v>21</v>
      </c>
      <c r="Q27" s="1">
        <v>2024</v>
      </c>
      <c r="R27" t="s">
        <v>187</v>
      </c>
      <c r="V27" s="1" t="s">
        <v>764</v>
      </c>
      <c r="W27" s="10">
        <v>1262.8</v>
      </c>
      <c r="X27" s="104"/>
      <c r="Y27" s="18" t="s">
        <v>151</v>
      </c>
      <c r="Z27" s="34" t="s">
        <v>2721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295" t="s">
        <v>141</v>
      </c>
      <c r="Q28" s="1">
        <v>2024</v>
      </c>
      <c r="R28" t="s">
        <v>187</v>
      </c>
      <c r="V28" s="1" t="s">
        <v>765</v>
      </c>
      <c r="W28" s="10">
        <v>1260.7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50" t="s">
        <v>21</v>
      </c>
      <c r="Q29" s="1">
        <v>2021</v>
      </c>
      <c r="R29" t="s">
        <v>187</v>
      </c>
      <c r="V29" s="1" t="s">
        <v>762</v>
      </c>
      <c r="W29" s="10">
        <v>1257.5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>
      <c r="A30" s="18" t="s">
        <v>160</v>
      </c>
      <c r="B30" s="204" t="s">
        <v>2718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50" t="s">
        <v>2729</v>
      </c>
      <c r="Q30" s="1">
        <v>2024</v>
      </c>
      <c r="R30" t="s">
        <v>187</v>
      </c>
      <c r="V30" s="1" t="s">
        <v>766</v>
      </c>
      <c r="W30" s="10">
        <v>1257.3</v>
      </c>
      <c r="X30" s="104"/>
      <c r="Y30" s="18" t="s">
        <v>160</v>
      </c>
      <c r="Z30" s="34" t="s">
        <v>2720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50" t="s">
        <v>143</v>
      </c>
      <c r="Q31" s="1">
        <v>2022</v>
      </c>
      <c r="R31" t="s">
        <v>187</v>
      </c>
      <c r="V31" s="1" t="s">
        <v>761</v>
      </c>
      <c r="W31" s="10">
        <v>1256.2000000000003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>
      <c r="A32" s="18" t="s">
        <v>163</v>
      </c>
      <c r="B32" s="574" t="s">
        <v>3629</v>
      </c>
      <c r="E32" s="1">
        <v>2025</v>
      </c>
      <c r="F32" t="s">
        <v>193</v>
      </c>
      <c r="J32" s="1" t="s">
        <v>718</v>
      </c>
      <c r="K32" s="576">
        <v>764.90000000000009</v>
      </c>
      <c r="L32" s="104"/>
      <c r="M32" s="18" t="s">
        <v>163</v>
      </c>
      <c r="N32" s="34" t="s">
        <v>654</v>
      </c>
      <c r="Q32" s="1">
        <v>2023</v>
      </c>
      <c r="R32" t="s">
        <v>202</v>
      </c>
      <c r="V32" s="1" t="s">
        <v>767</v>
      </c>
      <c r="W32" s="10">
        <v>1249.4999999999945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>
      <c r="A33" s="18" t="s">
        <v>274</v>
      </c>
      <c r="B33" s="573" t="s">
        <v>2728</v>
      </c>
      <c r="E33" s="1">
        <v>2025</v>
      </c>
      <c r="F33" t="s">
        <v>193</v>
      </c>
      <c r="J33" s="1" t="s">
        <v>718</v>
      </c>
      <c r="K33" s="576">
        <v>764.9</v>
      </c>
      <c r="L33" s="104"/>
      <c r="M33" s="18" t="s">
        <v>274</v>
      </c>
      <c r="N33" s="34" t="s">
        <v>700</v>
      </c>
      <c r="Q33" s="1">
        <v>2021</v>
      </c>
      <c r="R33" t="s">
        <v>187</v>
      </c>
      <c r="V33" s="1" t="s">
        <v>763</v>
      </c>
      <c r="W33" s="10">
        <v>1246.5000000000009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1337</v>
      </c>
      <c r="Q34" s="1">
        <v>2024</v>
      </c>
      <c r="R34" t="s">
        <v>187</v>
      </c>
      <c r="V34" s="1" t="s">
        <v>767</v>
      </c>
      <c r="W34" s="10">
        <v>1241.2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34" t="s">
        <v>669</v>
      </c>
      <c r="Q35" s="1">
        <v>2023</v>
      </c>
      <c r="R35" t="s">
        <v>202</v>
      </c>
      <c r="V35" s="1" t="s">
        <v>816</v>
      </c>
      <c r="W35" s="10">
        <v>1240.2999999999993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295" t="s">
        <v>39</v>
      </c>
      <c r="Q36" s="1">
        <v>2021</v>
      </c>
      <c r="R36" t="s">
        <v>187</v>
      </c>
      <c r="V36" s="1" t="s">
        <v>764</v>
      </c>
      <c r="W36" s="10">
        <v>1229.8000000000002</v>
      </c>
      <c r="X36" s="104"/>
      <c r="Y36" s="18" t="s">
        <v>277</v>
      </c>
      <c r="Z36" s="34" t="s">
        <v>2726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295" t="s">
        <v>687</v>
      </c>
      <c r="Q37" s="1">
        <v>2023</v>
      </c>
      <c r="R37" t="s">
        <v>202</v>
      </c>
      <c r="V37" s="1" t="s">
        <v>817</v>
      </c>
      <c r="W37" s="10">
        <v>1226.1999999999971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>
      <c r="A38" s="18" t="s">
        <v>641</v>
      </c>
      <c r="B38" s="50" t="s">
        <v>3634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50" t="s">
        <v>11</v>
      </c>
      <c r="Q38" s="1">
        <v>2017</v>
      </c>
      <c r="R38" t="s">
        <v>175</v>
      </c>
      <c r="V38" s="1" t="s">
        <v>716</v>
      </c>
      <c r="W38" s="10">
        <v>1225.5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195" t="s">
        <v>21</v>
      </c>
      <c r="Q39" s="1">
        <v>2022</v>
      </c>
      <c r="R39" t="s">
        <v>1771</v>
      </c>
      <c r="V39" s="1" t="s">
        <v>716</v>
      </c>
      <c r="W39" s="10">
        <v>1225.2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195" t="s">
        <v>141</v>
      </c>
      <c r="Q40" s="1">
        <v>2020</v>
      </c>
      <c r="R40" t="s">
        <v>201</v>
      </c>
      <c r="V40" s="1" t="s">
        <v>716</v>
      </c>
      <c r="W40" s="10">
        <v>1219.2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153</v>
      </c>
      <c r="Q41" s="1">
        <v>2021</v>
      </c>
      <c r="R41" t="s">
        <v>187</v>
      </c>
      <c r="V41" s="1" t="s">
        <v>765</v>
      </c>
      <c r="W41" s="10">
        <v>1218.7000000000003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34" t="s">
        <v>2731</v>
      </c>
      <c r="Q42" s="1">
        <v>2024</v>
      </c>
      <c r="R42" t="s">
        <v>187</v>
      </c>
      <c r="V42" s="1" t="s">
        <v>816</v>
      </c>
      <c r="W42" s="10">
        <v>1218.5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2196</v>
      </c>
      <c r="Q43" s="1">
        <v>2024</v>
      </c>
      <c r="R43" t="s">
        <v>187</v>
      </c>
      <c r="V43" s="1" t="s">
        <v>817</v>
      </c>
      <c r="W43" s="10">
        <v>1217.7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195" t="s">
        <v>1351</v>
      </c>
      <c r="Q44" s="1">
        <v>2021</v>
      </c>
      <c r="R44" t="s">
        <v>187</v>
      </c>
      <c r="V44" s="1" t="s">
        <v>766</v>
      </c>
      <c r="W44" s="10">
        <v>1215.9000000000001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34" t="s">
        <v>660</v>
      </c>
      <c r="Q45" s="1">
        <v>2021</v>
      </c>
      <c r="R45" t="s">
        <v>187</v>
      </c>
      <c r="V45" s="1" t="s">
        <v>767</v>
      </c>
      <c r="W45" s="10">
        <v>1214.8000000000006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295" t="s">
        <v>1653</v>
      </c>
      <c r="Q46" s="1">
        <v>2023</v>
      </c>
      <c r="R46" t="s">
        <v>175</v>
      </c>
      <c r="V46" s="1" t="s">
        <v>717</v>
      </c>
      <c r="W46" s="10">
        <v>1211.0999999999985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142</v>
      </c>
      <c r="Q47" s="1">
        <v>2023</v>
      </c>
      <c r="R47" t="s">
        <v>202</v>
      </c>
      <c r="V47" s="1" t="s">
        <v>818</v>
      </c>
      <c r="W47" s="10">
        <v>1209.5999999999967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195" t="s">
        <v>1349</v>
      </c>
      <c r="Q48" s="1">
        <v>2022</v>
      </c>
      <c r="R48" t="s">
        <v>187</v>
      </c>
      <c r="V48" s="1" t="s">
        <v>762</v>
      </c>
      <c r="W48" s="10">
        <v>1204.4000000000001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2724</v>
      </c>
      <c r="Q49" s="1">
        <v>2025</v>
      </c>
      <c r="R49" t="s">
        <v>187</v>
      </c>
      <c r="V49" s="1" t="s">
        <v>716</v>
      </c>
      <c r="W49" s="10">
        <v>1202.3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576">
        <v>744.59999999999991</v>
      </c>
      <c r="L50" s="104"/>
      <c r="M50" s="18" t="s">
        <v>672</v>
      </c>
      <c r="N50" s="195" t="s">
        <v>654</v>
      </c>
      <c r="Q50" s="1">
        <v>2019</v>
      </c>
      <c r="R50" t="s">
        <v>202</v>
      </c>
      <c r="V50" s="1" t="s">
        <v>716</v>
      </c>
      <c r="W50" s="10">
        <v>1202.0000000000018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>
      <c r="A51" s="18" t="s">
        <v>677</v>
      </c>
      <c r="B51" s="34" t="s">
        <v>2712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295" t="s">
        <v>1655</v>
      </c>
      <c r="Q51" s="1">
        <v>2021</v>
      </c>
      <c r="R51" t="s">
        <v>187</v>
      </c>
      <c r="V51" s="1" t="s">
        <v>816</v>
      </c>
      <c r="W51" s="10">
        <v>1195.8000000000002</v>
      </c>
      <c r="X51" s="104"/>
      <c r="Y51" s="18" t="s">
        <v>677</v>
      </c>
      <c r="Z51" s="34" t="s">
        <v>2735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34" t="s">
        <v>682</v>
      </c>
      <c r="Q52" s="1">
        <v>2021</v>
      </c>
      <c r="R52" t="s">
        <v>187</v>
      </c>
      <c r="V52" s="1" t="s">
        <v>817</v>
      </c>
      <c r="W52" s="10">
        <v>1195.2000000000003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704</v>
      </c>
      <c r="Q53" s="1">
        <v>2023</v>
      </c>
      <c r="R53" t="s">
        <v>175</v>
      </c>
      <c r="V53" s="1" t="s">
        <v>718</v>
      </c>
      <c r="W53" s="10">
        <v>1192.9000000000001</v>
      </c>
      <c r="X53" s="104"/>
      <c r="Y53" s="18" t="s">
        <v>689</v>
      </c>
      <c r="Z53" s="34" t="s">
        <v>2723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50" t="s">
        <v>37</v>
      </c>
      <c r="Q54" s="1">
        <v>2024</v>
      </c>
      <c r="R54" t="s">
        <v>187</v>
      </c>
      <c r="V54" s="1" t="s">
        <v>818</v>
      </c>
      <c r="W54" s="10">
        <v>1192.4000000000001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>
      <c r="A55" s="18" t="s">
        <v>691</v>
      </c>
      <c r="B55" s="573" t="s">
        <v>686</v>
      </c>
      <c r="E55" s="1">
        <v>2025</v>
      </c>
      <c r="F55" t="s">
        <v>193</v>
      </c>
      <c r="J55" s="1" t="s">
        <v>763</v>
      </c>
      <c r="K55" s="576">
        <v>743</v>
      </c>
      <c r="L55" s="104"/>
      <c r="M55" s="18" t="s">
        <v>691</v>
      </c>
      <c r="N55" s="34" t="s">
        <v>154</v>
      </c>
      <c r="Q55" s="1">
        <v>2021</v>
      </c>
      <c r="R55" t="s">
        <v>187</v>
      </c>
      <c r="V55" s="1" t="s">
        <v>818</v>
      </c>
      <c r="W55" s="10">
        <v>1189.7999999999997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295" t="s">
        <v>1753</v>
      </c>
      <c r="Q56" s="1">
        <v>2022</v>
      </c>
      <c r="R56" t="s">
        <v>187</v>
      </c>
      <c r="V56" s="1" t="s">
        <v>763</v>
      </c>
      <c r="W56" s="10">
        <v>1188.4999999999995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34" t="s">
        <v>17</v>
      </c>
      <c r="Q57" s="1">
        <v>2024</v>
      </c>
      <c r="R57" t="s">
        <v>187</v>
      </c>
      <c r="V57" s="1" t="s">
        <v>819</v>
      </c>
      <c r="W57" s="10">
        <v>1187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>
      <c r="A58" s="18" t="s">
        <v>699</v>
      </c>
      <c r="B58" s="573" t="s">
        <v>675</v>
      </c>
      <c r="E58" s="1">
        <v>2025</v>
      </c>
      <c r="F58" t="s">
        <v>193</v>
      </c>
      <c r="J58" s="1" t="s">
        <v>764</v>
      </c>
      <c r="K58" s="576">
        <v>740.9</v>
      </c>
      <c r="L58" s="104"/>
      <c r="M58" s="18" t="s">
        <v>699</v>
      </c>
      <c r="N58" s="195" t="s">
        <v>1348</v>
      </c>
      <c r="Q58" s="1">
        <v>2021</v>
      </c>
      <c r="R58" t="s">
        <v>187</v>
      </c>
      <c r="V58" s="1" t="s">
        <v>819</v>
      </c>
      <c r="W58" s="10">
        <v>1186.2000000000012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3402</v>
      </c>
      <c r="AI58" s="10">
        <v>4761.2</v>
      </c>
    </row>
    <row r="59" spans="1:35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34" t="s">
        <v>683</v>
      </c>
      <c r="Q59" s="1">
        <v>2022</v>
      </c>
      <c r="R59" t="s">
        <v>187</v>
      </c>
      <c r="V59" s="1" t="s">
        <v>764</v>
      </c>
      <c r="W59" s="10">
        <v>1186.1999999999985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3403</v>
      </c>
      <c r="AI59" s="10">
        <v>4760.3999999999996</v>
      </c>
    </row>
    <row r="60" spans="1:35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50" t="s">
        <v>31</v>
      </c>
      <c r="Q60" s="1">
        <v>2018</v>
      </c>
      <c r="R60" t="s">
        <v>202</v>
      </c>
      <c r="V60" s="1" t="s">
        <v>716</v>
      </c>
      <c r="W60" s="10">
        <v>1184.7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3404</v>
      </c>
      <c r="AI60" s="10">
        <v>4753.6500000000015</v>
      </c>
    </row>
    <row r="61" spans="1:35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576">
        <v>736.7</v>
      </c>
      <c r="L61" s="104"/>
      <c r="M61" s="18" t="s">
        <v>703</v>
      </c>
      <c r="N61" s="50" t="s">
        <v>1351</v>
      </c>
      <c r="Q61" s="1">
        <v>2024</v>
      </c>
      <c r="R61" t="s">
        <v>187</v>
      </c>
      <c r="V61" s="1" t="s">
        <v>821</v>
      </c>
      <c r="W61" s="10">
        <v>1180.9000000000001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3405</v>
      </c>
      <c r="AI61" s="10">
        <v>4752</v>
      </c>
    </row>
    <row r="62" spans="1:35" ht="15">
      <c r="A62" s="18" t="s">
        <v>706</v>
      </c>
      <c r="B62" s="34" t="s">
        <v>3648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17</v>
      </c>
      <c r="Q62" s="1">
        <v>2022</v>
      </c>
      <c r="R62" t="s">
        <v>202</v>
      </c>
      <c r="V62" s="1" t="s">
        <v>716</v>
      </c>
      <c r="W62" s="10">
        <v>1180.5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3406</v>
      </c>
      <c r="AI62" s="10">
        <v>4751.2</v>
      </c>
    </row>
    <row r="63" spans="1:35" ht="15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195" t="s">
        <v>2723</v>
      </c>
      <c r="Q63" s="1">
        <v>2025</v>
      </c>
      <c r="R63" t="s">
        <v>187</v>
      </c>
      <c r="V63" s="1" t="s">
        <v>717</v>
      </c>
      <c r="W63" s="10">
        <v>1176.2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195" t="s">
        <v>1351</v>
      </c>
      <c r="Q64" s="1">
        <v>2023</v>
      </c>
      <c r="R64" t="s">
        <v>202</v>
      </c>
      <c r="V64" s="1" t="s">
        <v>819</v>
      </c>
      <c r="W64" s="10">
        <v>1174.8999999999996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3407</v>
      </c>
      <c r="AI64" s="10">
        <v>4740.8</v>
      </c>
    </row>
    <row r="65" spans="1:35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295" t="s">
        <v>15</v>
      </c>
      <c r="Q65" s="1">
        <v>2021</v>
      </c>
      <c r="R65" t="s">
        <v>187</v>
      </c>
      <c r="V65" s="1" t="s">
        <v>821</v>
      </c>
      <c r="W65" s="10">
        <v>1174.2999999999997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2203</v>
      </c>
      <c r="Q66" s="1">
        <v>2025</v>
      </c>
      <c r="R66" t="s">
        <v>1771</v>
      </c>
      <c r="V66" s="1" t="s">
        <v>716</v>
      </c>
      <c r="W66" s="10">
        <v>1173.9000000000001</v>
      </c>
      <c r="X66" s="104"/>
      <c r="Y66" s="18" t="s">
        <v>778</v>
      </c>
      <c r="Z66" s="34" t="s">
        <v>2849</v>
      </c>
      <c r="AA66" s="34"/>
      <c r="AC66" s="1">
        <v>2024</v>
      </c>
      <c r="AD66" t="s">
        <v>203</v>
      </c>
      <c r="AH66" s="1" t="s">
        <v>3408</v>
      </c>
      <c r="AI66" s="10">
        <v>4730.8999999999996</v>
      </c>
    </row>
    <row r="67" spans="1:35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295" t="s">
        <v>1337</v>
      </c>
      <c r="Q67" s="1">
        <v>2022</v>
      </c>
      <c r="R67" t="s">
        <v>1771</v>
      </c>
      <c r="V67" s="1" t="s">
        <v>717</v>
      </c>
      <c r="W67" s="10">
        <v>1171.8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3409</v>
      </c>
      <c r="AI67" s="10">
        <v>4707.4999999999991</v>
      </c>
    </row>
    <row r="68" spans="1:35">
      <c r="A68" s="18" t="s">
        <v>780</v>
      </c>
      <c r="B68" s="574" t="s">
        <v>3643</v>
      </c>
      <c r="E68" s="1">
        <v>2025</v>
      </c>
      <c r="F68" t="s">
        <v>193</v>
      </c>
      <c r="J68" s="1" t="s">
        <v>766</v>
      </c>
      <c r="K68" s="576">
        <v>731.1</v>
      </c>
      <c r="L68" s="104"/>
      <c r="M68" s="18" t="s">
        <v>780</v>
      </c>
      <c r="N68" s="50" t="s">
        <v>155</v>
      </c>
      <c r="Q68" s="1">
        <v>2023</v>
      </c>
      <c r="R68" t="s">
        <v>1771</v>
      </c>
      <c r="V68" s="1" t="s">
        <v>717</v>
      </c>
      <c r="W68" s="10">
        <v>1163.0999999999999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654</v>
      </c>
      <c r="Q69" s="1">
        <v>2024</v>
      </c>
      <c r="R69" t="s">
        <v>187</v>
      </c>
      <c r="V69" s="1" t="s">
        <v>820</v>
      </c>
      <c r="W69" s="10">
        <v>1162.7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3410</v>
      </c>
      <c r="AI69" s="10">
        <v>4702.5500000000011</v>
      </c>
    </row>
    <row r="70" spans="1:35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295" t="s">
        <v>1661</v>
      </c>
      <c r="Q70" s="1">
        <v>2021</v>
      </c>
      <c r="R70" t="s">
        <v>187</v>
      </c>
      <c r="V70" s="1" t="s">
        <v>820</v>
      </c>
      <c r="W70" s="10">
        <v>1162.1999999999998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5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195" t="s">
        <v>1337</v>
      </c>
      <c r="Q71" s="1">
        <v>2023</v>
      </c>
      <c r="R71" t="s">
        <v>202</v>
      </c>
      <c r="V71" s="1" t="s">
        <v>821</v>
      </c>
      <c r="W71" s="10">
        <v>1160.1000000000004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50" t="s">
        <v>1649</v>
      </c>
      <c r="Q72" s="1">
        <v>2021</v>
      </c>
      <c r="R72" t="s">
        <v>195</v>
      </c>
      <c r="V72" s="1" t="s">
        <v>716</v>
      </c>
      <c r="W72" s="10">
        <v>1159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3411</v>
      </c>
      <c r="AI72" s="10">
        <v>4681</v>
      </c>
    </row>
    <row r="73" spans="1:35">
      <c r="A73" s="18" t="s">
        <v>785</v>
      </c>
      <c r="B73" s="34" t="s">
        <v>2718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34" t="s">
        <v>651</v>
      </c>
      <c r="Q73" s="1">
        <v>2023</v>
      </c>
      <c r="R73" t="s">
        <v>175</v>
      </c>
      <c r="V73" s="1" t="s">
        <v>761</v>
      </c>
      <c r="W73" s="10">
        <v>1156.400000000001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295" t="s">
        <v>11</v>
      </c>
      <c r="Q74" s="1">
        <v>2023</v>
      </c>
      <c r="R74" t="s">
        <v>1771</v>
      </c>
      <c r="V74" s="1" t="s">
        <v>718</v>
      </c>
      <c r="W74" s="10">
        <v>1155.0999999999999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3412</v>
      </c>
      <c r="AI74" s="10">
        <v>4676.1999999999989</v>
      </c>
    </row>
    <row r="75" spans="1:35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50" t="s">
        <v>11</v>
      </c>
      <c r="Q75" s="1">
        <v>2019</v>
      </c>
      <c r="R75" t="s">
        <v>1771</v>
      </c>
      <c r="V75" s="1" t="s">
        <v>716</v>
      </c>
      <c r="W75" s="10">
        <v>1153.2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3413</v>
      </c>
      <c r="AI75" s="10">
        <v>4675.2</v>
      </c>
    </row>
    <row r="76" spans="1:35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34" t="s">
        <v>653</v>
      </c>
      <c r="Q76" s="1">
        <v>2021</v>
      </c>
      <c r="R76" t="s">
        <v>187</v>
      </c>
      <c r="V76" s="1" t="s">
        <v>822</v>
      </c>
      <c r="W76" s="10">
        <v>1147.0999999999999</v>
      </c>
      <c r="X76" s="104"/>
      <c r="Y76" s="18" t="s">
        <v>788</v>
      </c>
      <c r="Z76" s="34" t="s">
        <v>2716</v>
      </c>
      <c r="AA76" s="34"/>
      <c r="AC76" s="1">
        <v>2024</v>
      </c>
      <c r="AD76" t="s">
        <v>203</v>
      </c>
      <c r="AH76" s="1" t="s">
        <v>3414</v>
      </c>
      <c r="AI76" s="10">
        <v>4662.6499999999996</v>
      </c>
    </row>
    <row r="77" spans="1:35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34" t="s">
        <v>687</v>
      </c>
      <c r="Q77" s="1">
        <v>2021</v>
      </c>
      <c r="R77" t="s">
        <v>187</v>
      </c>
      <c r="V77" s="1" t="s">
        <v>823</v>
      </c>
      <c r="W77" s="10">
        <v>1146.5999999999999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34" t="s">
        <v>687</v>
      </c>
      <c r="Q78" s="1">
        <v>2022</v>
      </c>
      <c r="R78" t="s">
        <v>187</v>
      </c>
      <c r="V78" s="1" t="s">
        <v>765</v>
      </c>
      <c r="W78" s="10">
        <v>1145.2999999999993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34" t="s">
        <v>11</v>
      </c>
      <c r="Q79" s="1">
        <v>2025</v>
      </c>
      <c r="R79" t="s">
        <v>1771</v>
      </c>
      <c r="V79" s="1" t="s">
        <v>717</v>
      </c>
      <c r="W79" s="10">
        <v>1144.8499999999999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576">
        <v>719.19999999999993</v>
      </c>
      <c r="L80" s="104"/>
      <c r="M80" s="18" t="s">
        <v>792</v>
      </c>
      <c r="N80" s="295" t="s">
        <v>1649</v>
      </c>
      <c r="Q80" s="1">
        <v>2022</v>
      </c>
      <c r="R80" t="s">
        <v>187</v>
      </c>
      <c r="V80" s="1" t="s">
        <v>766</v>
      </c>
      <c r="W80" s="10">
        <v>1143.699999999998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195" t="s">
        <v>1345</v>
      </c>
      <c r="Q81" s="1">
        <v>2021</v>
      </c>
      <c r="R81" t="s">
        <v>187</v>
      </c>
      <c r="V81" s="1" t="s">
        <v>824</v>
      </c>
      <c r="W81" s="10">
        <v>1142.5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>
      <c r="A82" s="18" t="s">
        <v>794</v>
      </c>
      <c r="B82" s="50" t="s">
        <v>2726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2325</v>
      </c>
      <c r="Q82" s="1">
        <v>2024</v>
      </c>
      <c r="R82" t="s">
        <v>187</v>
      </c>
      <c r="V82" s="1" t="s">
        <v>822</v>
      </c>
      <c r="W82" s="10">
        <v>1142.45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34" t="s">
        <v>675</v>
      </c>
      <c r="Q83" s="1">
        <v>2021</v>
      </c>
      <c r="R83" t="s">
        <v>187</v>
      </c>
      <c r="V83" s="1" t="s">
        <v>825</v>
      </c>
      <c r="W83" s="10">
        <v>1141.0999999999995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>
      <c r="A84" s="18" t="s">
        <v>796</v>
      </c>
      <c r="B84" s="573" t="s">
        <v>3689</v>
      </c>
      <c r="E84" s="1">
        <v>2025</v>
      </c>
      <c r="F84" t="s">
        <v>193</v>
      </c>
      <c r="J84" s="1" t="s">
        <v>816</v>
      </c>
      <c r="K84" s="576">
        <v>715.4</v>
      </c>
      <c r="L84" s="104"/>
      <c r="M84" s="18" t="s">
        <v>796</v>
      </c>
      <c r="N84" s="195" t="s">
        <v>1337</v>
      </c>
      <c r="Q84" s="1">
        <v>2022</v>
      </c>
      <c r="R84" t="s">
        <v>187</v>
      </c>
      <c r="V84" s="1" t="s">
        <v>767</v>
      </c>
      <c r="W84" s="10">
        <v>1140.5000000000018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3415</v>
      </c>
      <c r="AI84" s="10">
        <v>4615</v>
      </c>
    </row>
    <row r="85" spans="1:35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34" t="s">
        <v>683</v>
      </c>
      <c r="Q85" s="1">
        <v>2021</v>
      </c>
      <c r="R85" t="s">
        <v>187</v>
      </c>
      <c r="V85" s="1" t="s">
        <v>829</v>
      </c>
      <c r="W85" s="10">
        <v>1140.4000000000015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195" t="s">
        <v>1343</v>
      </c>
      <c r="Q86" s="1">
        <v>2022</v>
      </c>
      <c r="R86" t="s">
        <v>187</v>
      </c>
      <c r="V86" s="1" t="s">
        <v>816</v>
      </c>
      <c r="W86" s="10">
        <v>1137.5999999999999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683</v>
      </c>
      <c r="Q87" s="1">
        <v>2023</v>
      </c>
      <c r="R87" t="s">
        <v>1771</v>
      </c>
      <c r="V87" s="1" t="s">
        <v>761</v>
      </c>
      <c r="W87" s="10">
        <v>1136.0999999999999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5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34" t="s">
        <v>31</v>
      </c>
      <c r="Q88" s="1">
        <v>2024</v>
      </c>
      <c r="R88" t="s">
        <v>187</v>
      </c>
      <c r="V88" s="1" t="s">
        <v>823</v>
      </c>
      <c r="W88" s="10">
        <v>1135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295" t="s">
        <v>6</v>
      </c>
      <c r="Q89" s="1">
        <v>2021</v>
      </c>
      <c r="R89" t="s">
        <v>187</v>
      </c>
      <c r="V89" s="1" t="s">
        <v>826</v>
      </c>
      <c r="W89" s="10">
        <v>1133.0999999999995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3416</v>
      </c>
      <c r="AI89" s="10">
        <v>4576.6000000000004</v>
      </c>
    </row>
    <row r="90" spans="1:35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50" t="s">
        <v>154</v>
      </c>
      <c r="Q90" s="1">
        <v>2020</v>
      </c>
      <c r="R90" t="s">
        <v>201</v>
      </c>
      <c r="V90" s="1" t="s">
        <v>717</v>
      </c>
      <c r="W90" s="10">
        <v>1132.4000000000001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295" t="s">
        <v>1670</v>
      </c>
      <c r="Q91" s="1">
        <v>2022</v>
      </c>
      <c r="R91" t="s">
        <v>187</v>
      </c>
      <c r="V91" s="1" t="s">
        <v>817</v>
      </c>
      <c r="W91" s="10">
        <v>1130.4999999999995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653</v>
      </c>
      <c r="Q92" s="1">
        <v>2025</v>
      </c>
      <c r="R92" t="s">
        <v>1771</v>
      </c>
      <c r="V92" s="1" t="s">
        <v>718</v>
      </c>
      <c r="W92" s="10">
        <v>1129.9000000000001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34" t="s">
        <v>704</v>
      </c>
      <c r="Q93" s="1">
        <v>2021</v>
      </c>
      <c r="R93" t="s">
        <v>187</v>
      </c>
      <c r="V93" s="1" t="s">
        <v>827</v>
      </c>
      <c r="W93" s="10">
        <v>1129.2999999999997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704</v>
      </c>
      <c r="Q94" s="1">
        <v>2022</v>
      </c>
      <c r="R94" t="s">
        <v>187</v>
      </c>
      <c r="V94" s="1" t="s">
        <v>818</v>
      </c>
      <c r="W94" s="10">
        <v>1129.2999999999984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5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34" t="s">
        <v>3229</v>
      </c>
      <c r="Q95" s="1">
        <v>2024</v>
      </c>
      <c r="R95" t="s">
        <v>197</v>
      </c>
      <c r="V95" s="1" t="s">
        <v>716</v>
      </c>
      <c r="W95" s="10">
        <v>1127.5999999999999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3417</v>
      </c>
      <c r="AI95" s="10">
        <v>4541.7</v>
      </c>
    </row>
    <row r="96" spans="1:35">
      <c r="A96" s="18" t="s">
        <v>808</v>
      </c>
      <c r="B96" s="575" t="s">
        <v>1666</v>
      </c>
      <c r="E96" s="1">
        <v>2025</v>
      </c>
      <c r="F96" t="s">
        <v>193</v>
      </c>
      <c r="J96" s="1" t="s">
        <v>817</v>
      </c>
      <c r="K96" s="576">
        <v>708.5</v>
      </c>
      <c r="L96" s="104"/>
      <c r="M96" s="18" t="s">
        <v>808</v>
      </c>
      <c r="N96" s="195" t="s">
        <v>9</v>
      </c>
      <c r="Q96" s="1">
        <v>2024</v>
      </c>
      <c r="R96" t="s">
        <v>187</v>
      </c>
      <c r="V96" s="1" t="s">
        <v>824</v>
      </c>
      <c r="W96" s="10">
        <v>1127.2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50" t="s">
        <v>155</v>
      </c>
      <c r="Q97" s="1">
        <v>2020</v>
      </c>
      <c r="R97" t="s">
        <v>201</v>
      </c>
      <c r="V97" s="1" t="s">
        <v>718</v>
      </c>
      <c r="W97" s="10">
        <v>1126.2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1753</v>
      </c>
      <c r="Q98" s="1">
        <v>2025</v>
      </c>
      <c r="R98" t="s">
        <v>1771</v>
      </c>
      <c r="V98" s="1" t="s">
        <v>761</v>
      </c>
      <c r="W98" s="10">
        <v>1125.05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295" t="s">
        <v>1667</v>
      </c>
      <c r="Q99" s="1">
        <v>2023</v>
      </c>
      <c r="R99" t="s">
        <v>202</v>
      </c>
      <c r="V99" s="1" t="s">
        <v>820</v>
      </c>
      <c r="W99" s="10">
        <v>1123.8000000000011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3418</v>
      </c>
      <c r="AI99" s="10">
        <v>4519.2000000000007</v>
      </c>
    </row>
    <row r="100" spans="1:35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295" t="s">
        <v>23</v>
      </c>
      <c r="Q100" s="1">
        <v>2021</v>
      </c>
      <c r="R100" t="s">
        <v>187</v>
      </c>
      <c r="V100" s="1" t="s">
        <v>828</v>
      </c>
      <c r="W100" s="10">
        <v>1121.6500000000001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3419</v>
      </c>
      <c r="AI100" s="10">
        <v>4511.7000000000007</v>
      </c>
    </row>
    <row r="101" spans="1:35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295" t="s">
        <v>2723</v>
      </c>
      <c r="Q101" s="1">
        <v>2024</v>
      </c>
      <c r="R101" t="s">
        <v>187</v>
      </c>
      <c r="V101" s="1" t="s">
        <v>825</v>
      </c>
      <c r="W101" s="10">
        <v>1119.5999999999999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3420</v>
      </c>
      <c r="AI101" s="10">
        <v>4508.7500000000009</v>
      </c>
    </row>
    <row r="102" spans="1:35">
      <c r="A102" s="18" t="s">
        <v>814</v>
      </c>
      <c r="B102" s="34" t="s">
        <v>3626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295" t="s">
        <v>11</v>
      </c>
      <c r="Q102" s="1">
        <v>2021</v>
      </c>
      <c r="R102" t="s">
        <v>187</v>
      </c>
      <c r="V102" s="1" t="s">
        <v>1449</v>
      </c>
      <c r="W102" s="10">
        <v>1119.2999999999997</v>
      </c>
      <c r="X102" s="104"/>
      <c r="Y102" s="18" t="s">
        <v>814</v>
      </c>
      <c r="Z102" s="34" t="s">
        <v>2710</v>
      </c>
      <c r="AA102" s="34"/>
      <c r="AC102" s="1">
        <v>2024</v>
      </c>
      <c r="AD102" t="s">
        <v>203</v>
      </c>
      <c r="AH102" s="1" t="s">
        <v>3421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562"/>
      <c r="P107" s="557"/>
      <c r="Q107" s="572"/>
      <c r="R107" s="557"/>
      <c r="S107" s="557"/>
      <c r="T107" s="576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562"/>
      <c r="P108" s="557"/>
      <c r="Q108" s="572"/>
      <c r="R108" s="557"/>
      <c r="S108" s="557"/>
      <c r="T108" s="576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561"/>
      <c r="P109" s="557"/>
      <c r="Q109" s="572"/>
      <c r="R109" s="557"/>
      <c r="S109" s="557"/>
      <c r="T109" s="576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562"/>
      <c r="P110" s="557"/>
      <c r="Q110" s="572"/>
      <c r="R110" s="557"/>
      <c r="S110" s="557"/>
      <c r="T110" s="576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4"/>
      <c r="P111" s="557"/>
      <c r="Q111" s="572"/>
      <c r="R111" s="557"/>
      <c r="S111" s="557"/>
      <c r="T111" s="576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562"/>
      <c r="P112" s="557"/>
      <c r="Q112" s="572"/>
      <c r="R112" s="557"/>
      <c r="S112" s="557"/>
      <c r="T112" s="576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562"/>
      <c r="P113" s="557"/>
      <c r="Q113" s="572"/>
      <c r="R113" s="557"/>
      <c r="S113" s="557"/>
      <c r="T113" s="576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4"/>
      <c r="P114" s="557"/>
      <c r="Q114" s="572"/>
      <c r="R114" s="557"/>
      <c r="S114" s="557"/>
      <c r="T114" s="576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561"/>
      <c r="P115" s="557"/>
      <c r="Q115" s="572"/>
      <c r="R115" s="557"/>
      <c r="S115" s="557"/>
      <c r="T115" s="576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4"/>
      <c r="P116" s="557"/>
      <c r="Q116" s="572"/>
      <c r="R116" s="557"/>
      <c r="S116" s="557"/>
      <c r="T116" s="576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562"/>
      <c r="P117" s="557"/>
      <c r="Q117" s="572"/>
      <c r="R117" s="557"/>
      <c r="S117" s="557"/>
      <c r="T117" s="576"/>
    </row>
    <row r="118" spans="1:20" ht="12.75" customHeight="1">
      <c r="O118" s="556"/>
      <c r="P118" s="557"/>
      <c r="Q118" s="572"/>
      <c r="R118" s="557"/>
      <c r="S118" s="557"/>
      <c r="T118" s="576"/>
    </row>
    <row r="119" spans="1:20" ht="12.75" customHeight="1">
      <c r="O119" s="504"/>
      <c r="P119" s="557"/>
      <c r="Q119" s="572"/>
      <c r="R119" s="557"/>
      <c r="S119" s="557"/>
      <c r="T119" s="560"/>
    </row>
    <row r="120" spans="1:20" ht="25.5">
      <c r="B120" s="23" t="s">
        <v>184</v>
      </c>
      <c r="O120" s="562"/>
      <c r="P120" s="557"/>
      <c r="Q120" s="572"/>
      <c r="R120" s="557"/>
      <c r="S120" s="557"/>
      <c r="T120" s="560"/>
    </row>
    <row r="121" spans="1:20" ht="12.75" customHeight="1">
      <c r="O121" s="556"/>
      <c r="P121" s="557"/>
      <c r="Q121" s="572"/>
      <c r="R121" s="557"/>
      <c r="S121" s="557"/>
      <c r="T121" s="560"/>
    </row>
    <row r="122" spans="1:20" ht="12.75" customHeight="1">
      <c r="A122" s="18" t="s">
        <v>0</v>
      </c>
      <c r="B122" s="50" t="s">
        <v>3645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3641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2724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2721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2731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2735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3634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3634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2726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2718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2728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2712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2718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2731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2734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2728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3624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3639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2725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2728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3629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3627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3639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3626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2725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2711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3629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2728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1350</v>
      </c>
      <c r="E332" s="1">
        <v>2021</v>
      </c>
      <c r="F332" s="1" t="s">
        <v>716</v>
      </c>
      <c r="G332" s="10">
        <v>680.3</v>
      </c>
    </row>
    <row r="333" spans="1:7">
      <c r="A333" s="18" t="s">
        <v>2</v>
      </c>
      <c r="B333" s="50" t="s">
        <v>31</v>
      </c>
      <c r="E333" s="1">
        <v>2021</v>
      </c>
      <c r="F333" s="1" t="s">
        <v>717</v>
      </c>
      <c r="G333" s="10">
        <v>672.9</v>
      </c>
    </row>
    <row r="334" spans="1:7">
      <c r="A334" s="18" t="s">
        <v>3</v>
      </c>
      <c r="B334" s="50" t="s">
        <v>9</v>
      </c>
      <c r="E334" s="1">
        <v>2018</v>
      </c>
      <c r="F334" s="1" t="s">
        <v>716</v>
      </c>
      <c r="G334" s="10">
        <v>659.3</v>
      </c>
    </row>
    <row r="335" spans="1:7">
      <c r="A335" s="18" t="s">
        <v>5</v>
      </c>
      <c r="B335" s="50" t="s">
        <v>675</v>
      </c>
      <c r="E335" s="1">
        <v>2021</v>
      </c>
      <c r="F335" s="1" t="s">
        <v>718</v>
      </c>
      <c r="G335" s="10">
        <v>635.1</v>
      </c>
    </row>
    <row r="336" spans="1:7">
      <c r="A336" s="18" t="s">
        <v>7</v>
      </c>
      <c r="B336" s="50" t="s">
        <v>668</v>
      </c>
      <c r="E336" s="1">
        <v>2021</v>
      </c>
      <c r="F336" s="1" t="s">
        <v>761</v>
      </c>
      <c r="G336" s="10">
        <v>614.5</v>
      </c>
    </row>
    <row r="337" spans="1:7">
      <c r="A337" s="18" t="s">
        <v>8</v>
      </c>
      <c r="B337" s="50" t="s">
        <v>704</v>
      </c>
      <c r="E337" s="1">
        <v>2023</v>
      </c>
      <c r="F337" s="1" t="s">
        <v>716</v>
      </c>
      <c r="G337" s="10">
        <v>609.9</v>
      </c>
    </row>
    <row r="338" spans="1:7">
      <c r="A338" s="18" t="s">
        <v>10</v>
      </c>
      <c r="B338" s="50" t="s">
        <v>674</v>
      </c>
      <c r="E338" s="1">
        <v>2019</v>
      </c>
      <c r="F338" s="1" t="s">
        <v>716</v>
      </c>
      <c r="G338" s="10">
        <v>600.35</v>
      </c>
    </row>
    <row r="339" spans="1:7">
      <c r="A339" s="18" t="s">
        <v>12</v>
      </c>
      <c r="B339" s="50" t="s">
        <v>700</v>
      </c>
      <c r="E339" s="1">
        <v>2024</v>
      </c>
      <c r="F339" s="1" t="s">
        <v>716</v>
      </c>
      <c r="G339" s="10">
        <v>582.29999999999995</v>
      </c>
    </row>
    <row r="340" spans="1:7">
      <c r="A340" s="18" t="s">
        <v>14</v>
      </c>
      <c r="B340" s="50" t="s">
        <v>1351</v>
      </c>
      <c r="E340" s="1">
        <v>2021</v>
      </c>
      <c r="F340" s="1" t="s">
        <v>762</v>
      </c>
      <c r="G340" s="10">
        <v>580</v>
      </c>
    </row>
    <row r="341" spans="1:7">
      <c r="A341" s="18" t="s">
        <v>16</v>
      </c>
      <c r="B341" s="50" t="s">
        <v>13</v>
      </c>
      <c r="E341" s="1">
        <v>2022</v>
      </c>
      <c r="F341" s="1" t="s">
        <v>716</v>
      </c>
      <c r="G341" s="10">
        <v>576.20000000000005</v>
      </c>
    </row>
    <row r="344" spans="1:7" ht="25.5">
      <c r="B344" s="23" t="s">
        <v>176</v>
      </c>
    </row>
    <row r="346" spans="1:7">
      <c r="A346" s="18" t="s">
        <v>0</v>
      </c>
      <c r="B346" s="50" t="s">
        <v>1333</v>
      </c>
      <c r="E346" s="1">
        <v>2021</v>
      </c>
      <c r="F346" s="1" t="s">
        <v>716</v>
      </c>
      <c r="G346" s="10">
        <v>649</v>
      </c>
    </row>
    <row r="347" spans="1:7">
      <c r="A347" s="18" t="s">
        <v>2</v>
      </c>
      <c r="B347" s="50" t="s">
        <v>31</v>
      </c>
      <c r="E347" s="1">
        <v>2021</v>
      </c>
      <c r="F347" s="1" t="s">
        <v>717</v>
      </c>
      <c r="G347" s="10">
        <v>647.5</v>
      </c>
    </row>
    <row r="348" spans="1:7">
      <c r="A348" s="18" t="s">
        <v>3</v>
      </c>
      <c r="B348" s="50" t="s">
        <v>1667</v>
      </c>
      <c r="E348" s="1">
        <v>2023</v>
      </c>
      <c r="F348" s="1" t="s">
        <v>716</v>
      </c>
      <c r="G348" s="10">
        <v>636.70000000000005</v>
      </c>
    </row>
    <row r="349" spans="1:7">
      <c r="A349" s="18" t="s">
        <v>5</v>
      </c>
      <c r="B349" s="50" t="s">
        <v>2212</v>
      </c>
      <c r="E349" s="1">
        <v>2023</v>
      </c>
      <c r="F349" s="1" t="s">
        <v>717</v>
      </c>
      <c r="G349" s="10">
        <v>624.29999999999995</v>
      </c>
    </row>
    <row r="350" spans="1:7">
      <c r="A350" s="18" t="s">
        <v>7</v>
      </c>
      <c r="B350" s="50" t="s">
        <v>1337</v>
      </c>
      <c r="E350" s="1">
        <v>2021</v>
      </c>
      <c r="F350" s="1" t="s">
        <v>718</v>
      </c>
      <c r="G350" s="10">
        <v>623.70000000000005</v>
      </c>
    </row>
    <row r="351" spans="1:7">
      <c r="A351" s="18" t="s">
        <v>8</v>
      </c>
      <c r="B351" s="50" t="s">
        <v>654</v>
      </c>
      <c r="E351" s="1">
        <v>2021</v>
      </c>
      <c r="F351" s="1" t="s">
        <v>761</v>
      </c>
      <c r="G351" s="10">
        <v>602</v>
      </c>
    </row>
    <row r="352" spans="1:7">
      <c r="A352" s="18" t="s">
        <v>10</v>
      </c>
      <c r="B352" s="50" t="s">
        <v>154</v>
      </c>
      <c r="E352" s="1">
        <v>2021</v>
      </c>
      <c r="F352" s="1" t="s">
        <v>762</v>
      </c>
      <c r="G352" s="10">
        <v>597.5</v>
      </c>
    </row>
    <row r="353" spans="1:7">
      <c r="A353" s="18" t="s">
        <v>12</v>
      </c>
      <c r="B353" s="50" t="s">
        <v>700</v>
      </c>
      <c r="E353" s="1">
        <v>2021</v>
      </c>
      <c r="F353" s="1" t="s">
        <v>763</v>
      </c>
      <c r="G353" s="10">
        <v>597.20000000000005</v>
      </c>
    </row>
    <row r="354" spans="1:7">
      <c r="A354" s="18" t="s">
        <v>14</v>
      </c>
      <c r="B354" s="50" t="s">
        <v>1350</v>
      </c>
      <c r="E354" s="1">
        <v>2021</v>
      </c>
      <c r="F354" s="1" t="s">
        <v>764</v>
      </c>
      <c r="G354" s="10">
        <v>588.1</v>
      </c>
    </row>
    <row r="355" spans="1:7">
      <c r="A355" s="18" t="s">
        <v>16</v>
      </c>
      <c r="B355" s="50" t="s">
        <v>683</v>
      </c>
      <c r="E355" s="1">
        <v>2021</v>
      </c>
      <c r="F355" s="1" t="s">
        <v>765</v>
      </c>
      <c r="G355" s="10">
        <v>587.4</v>
      </c>
    </row>
    <row r="358" spans="1:7" ht="25.5">
      <c r="B358" s="23" t="s">
        <v>196</v>
      </c>
    </row>
    <row r="360" spans="1:7">
      <c r="A360" s="18" t="s">
        <v>0</v>
      </c>
      <c r="B360" s="34" t="s">
        <v>667</v>
      </c>
      <c r="C360" s="3"/>
      <c r="D360" s="3"/>
      <c r="E360" s="1">
        <v>2020</v>
      </c>
      <c r="F360" s="1" t="s">
        <v>716</v>
      </c>
      <c r="G360" s="10">
        <v>753.69999999999709</v>
      </c>
    </row>
    <row r="361" spans="1:7">
      <c r="A361" s="18" t="s">
        <v>2</v>
      </c>
      <c r="B361" s="295" t="s">
        <v>23</v>
      </c>
      <c r="C361" s="3"/>
      <c r="D361" s="3"/>
      <c r="E361" s="1">
        <v>2020</v>
      </c>
      <c r="F361" s="1" t="s">
        <v>717</v>
      </c>
      <c r="G361" s="10">
        <v>731.80000000000291</v>
      </c>
    </row>
    <row r="362" spans="1:7">
      <c r="A362" s="18" t="s">
        <v>3</v>
      </c>
      <c r="B362" s="204" t="s">
        <v>1331</v>
      </c>
      <c r="C362" s="3"/>
      <c r="D362" s="3"/>
      <c r="E362" s="1">
        <v>2020</v>
      </c>
      <c r="F362" s="1" t="s">
        <v>718</v>
      </c>
      <c r="G362" s="10">
        <v>713.49999999999818</v>
      </c>
    </row>
    <row r="363" spans="1:7">
      <c r="A363" s="18" t="s">
        <v>5</v>
      </c>
      <c r="B363" s="295" t="s">
        <v>6</v>
      </c>
      <c r="C363" s="3"/>
      <c r="D363" s="3"/>
      <c r="E363" s="1">
        <v>2020</v>
      </c>
      <c r="F363" s="1" t="s">
        <v>761</v>
      </c>
      <c r="G363" s="10">
        <v>710.70000000000073</v>
      </c>
    </row>
    <row r="364" spans="1:7">
      <c r="A364" s="18" t="s">
        <v>7</v>
      </c>
      <c r="B364" s="34" t="s">
        <v>141</v>
      </c>
      <c r="C364" s="3"/>
      <c r="D364" s="3"/>
      <c r="E364" s="1">
        <v>2020</v>
      </c>
      <c r="F364" s="1" t="s">
        <v>762</v>
      </c>
      <c r="G364" s="10">
        <v>704.99999999999454</v>
      </c>
    </row>
    <row r="365" spans="1:7">
      <c r="A365" s="18" t="s">
        <v>8</v>
      </c>
      <c r="B365" s="204" t="s">
        <v>1337</v>
      </c>
      <c r="C365" s="3"/>
      <c r="D365" s="3"/>
      <c r="E365" s="1">
        <v>2021</v>
      </c>
      <c r="F365" s="1" t="s">
        <v>716</v>
      </c>
      <c r="G365" s="10">
        <v>700</v>
      </c>
    </row>
    <row r="366" spans="1:7">
      <c r="A366" s="18" t="s">
        <v>10</v>
      </c>
      <c r="B366" s="34" t="s">
        <v>153</v>
      </c>
      <c r="C366" s="3"/>
      <c r="D366" s="3"/>
      <c r="E366" s="1">
        <v>2020</v>
      </c>
      <c r="F366" s="1" t="s">
        <v>763</v>
      </c>
      <c r="G366" s="10">
        <v>685.19999999999891</v>
      </c>
    </row>
    <row r="367" spans="1:7">
      <c r="A367" s="18" t="s">
        <v>12</v>
      </c>
      <c r="B367" s="34" t="s">
        <v>13</v>
      </c>
      <c r="C367" s="3"/>
      <c r="D367" s="3"/>
      <c r="E367" s="1">
        <v>2021</v>
      </c>
      <c r="F367" s="1" t="s">
        <v>717</v>
      </c>
      <c r="G367" s="10">
        <v>673.9</v>
      </c>
    </row>
    <row r="368" spans="1:7">
      <c r="A368" s="18" t="s">
        <v>14</v>
      </c>
      <c r="B368" s="204" t="s">
        <v>1341</v>
      </c>
      <c r="C368" s="3"/>
      <c r="D368" s="3"/>
      <c r="E368" s="1">
        <v>2021</v>
      </c>
      <c r="F368" s="1" t="s">
        <v>718</v>
      </c>
      <c r="G368" s="10">
        <v>671.8</v>
      </c>
    </row>
    <row r="369" spans="1:7">
      <c r="A369" s="18" t="s">
        <v>16</v>
      </c>
      <c r="B369" s="34" t="s">
        <v>155</v>
      </c>
      <c r="C369" s="3"/>
      <c r="D369" s="3"/>
      <c r="E369" s="1">
        <v>2020</v>
      </c>
      <c r="F369" s="1" t="s">
        <v>764</v>
      </c>
      <c r="G369" s="10">
        <v>670.30000000000109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2732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2716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141</v>
      </c>
      <c r="E430" s="1">
        <v>2020</v>
      </c>
      <c r="F430" s="1" t="s">
        <v>716</v>
      </c>
      <c r="G430" s="10">
        <v>1219.1999999999998</v>
      </c>
    </row>
    <row r="431" spans="1:7">
      <c r="A431" s="18" t="s">
        <v>2</v>
      </c>
      <c r="B431" s="34" t="s">
        <v>154</v>
      </c>
      <c r="E431" s="1">
        <v>2020</v>
      </c>
      <c r="F431" s="1" t="s">
        <v>717</v>
      </c>
      <c r="G431" s="10">
        <v>1132.4000000000005</v>
      </c>
    </row>
    <row r="432" spans="1:7">
      <c r="A432" s="18" t="s">
        <v>3</v>
      </c>
      <c r="B432" s="34" t="s">
        <v>155</v>
      </c>
      <c r="E432" s="1">
        <v>2020</v>
      </c>
      <c r="F432" s="1" t="s">
        <v>718</v>
      </c>
      <c r="G432" s="10">
        <v>1126.1999999999989</v>
      </c>
    </row>
    <row r="433" spans="1:7">
      <c r="A433" s="18" t="s">
        <v>5</v>
      </c>
      <c r="B433" s="295" t="s">
        <v>692</v>
      </c>
      <c r="E433" s="1">
        <v>2024</v>
      </c>
      <c r="F433" s="1" t="s">
        <v>716</v>
      </c>
      <c r="G433" s="10">
        <v>1099.8</v>
      </c>
    </row>
    <row r="434" spans="1:7">
      <c r="A434" s="18" t="s">
        <v>7</v>
      </c>
      <c r="B434" s="34" t="s">
        <v>654</v>
      </c>
      <c r="E434" s="1">
        <v>2020</v>
      </c>
      <c r="F434" s="1" t="s">
        <v>761</v>
      </c>
      <c r="G434" s="10">
        <v>1088.6000000000013</v>
      </c>
    </row>
    <row r="435" spans="1:7">
      <c r="A435" s="18" t="s">
        <v>8</v>
      </c>
      <c r="B435" s="295" t="s">
        <v>17</v>
      </c>
      <c r="E435" s="1">
        <v>2020</v>
      </c>
      <c r="F435" s="1" t="s">
        <v>762</v>
      </c>
      <c r="G435" s="10">
        <v>1037.1000000000004</v>
      </c>
    </row>
    <row r="436" spans="1:7">
      <c r="A436" s="18" t="s">
        <v>10</v>
      </c>
      <c r="B436" s="34" t="s">
        <v>649</v>
      </c>
      <c r="E436" s="1">
        <v>2020</v>
      </c>
      <c r="F436" s="1" t="s">
        <v>763</v>
      </c>
      <c r="G436" s="10">
        <v>1020.4999999999982</v>
      </c>
    </row>
    <row r="437" spans="1:7">
      <c r="A437" s="18" t="s">
        <v>12</v>
      </c>
      <c r="B437" s="34" t="s">
        <v>638</v>
      </c>
      <c r="E437" s="1">
        <v>2020</v>
      </c>
      <c r="F437" s="1" t="s">
        <v>764</v>
      </c>
      <c r="G437" s="10">
        <v>1012.8000000000011</v>
      </c>
    </row>
    <row r="438" spans="1:7">
      <c r="A438" s="18" t="s">
        <v>14</v>
      </c>
      <c r="B438" s="50" t="s">
        <v>162</v>
      </c>
      <c r="E438" s="1">
        <v>2023</v>
      </c>
      <c r="F438" s="1" t="s">
        <v>716</v>
      </c>
      <c r="G438" s="10">
        <v>996.4</v>
      </c>
    </row>
    <row r="439" spans="1:7">
      <c r="A439" s="18" t="s">
        <v>16</v>
      </c>
      <c r="B439" s="185" t="s">
        <v>669</v>
      </c>
      <c r="E439" s="1">
        <v>2022</v>
      </c>
      <c r="F439" s="1" t="s">
        <v>716</v>
      </c>
      <c r="G439" s="10">
        <v>994.9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/>
    <row r="455" spans="1:7" ht="12.75" customHeight="1"/>
    <row r="456" spans="1:7" ht="25.5">
      <c r="B456" s="23" t="s">
        <v>203</v>
      </c>
    </row>
    <row r="458" spans="1:7" ht="12.75" customHeight="1">
      <c r="A458" s="18" t="s">
        <v>0</v>
      </c>
      <c r="B458" s="50" t="s">
        <v>1342</v>
      </c>
      <c r="E458" s="1">
        <v>2024</v>
      </c>
      <c r="F458" s="1" t="s">
        <v>716</v>
      </c>
      <c r="G458" s="10">
        <v>5395.9</v>
      </c>
    </row>
    <row r="459" spans="1:7" ht="12.75" customHeight="1">
      <c r="A459" s="18" t="s">
        <v>2</v>
      </c>
      <c r="B459" s="195" t="s">
        <v>2713</v>
      </c>
      <c r="E459" s="1">
        <v>2024</v>
      </c>
      <c r="F459" s="1" t="s">
        <v>717</v>
      </c>
      <c r="G459" s="10">
        <v>5329.55</v>
      </c>
    </row>
    <row r="460" spans="1:7" ht="12.75" customHeight="1">
      <c r="A460" s="18" t="s">
        <v>3</v>
      </c>
      <c r="B460" s="50" t="s">
        <v>1343</v>
      </c>
      <c r="E460" s="1">
        <v>2024</v>
      </c>
      <c r="F460" s="1" t="s">
        <v>718</v>
      </c>
      <c r="G460" s="10">
        <v>5327.3</v>
      </c>
    </row>
    <row r="461" spans="1:7" ht="12.75" customHeight="1">
      <c r="A461" s="18" t="s">
        <v>5</v>
      </c>
      <c r="B461" s="50" t="s">
        <v>9</v>
      </c>
      <c r="E461" s="1">
        <v>2024</v>
      </c>
      <c r="F461" s="1" t="s">
        <v>761</v>
      </c>
      <c r="G461" s="10">
        <v>5305.2</v>
      </c>
    </row>
    <row r="462" spans="1:7">
      <c r="A462" s="18" t="s">
        <v>7</v>
      </c>
      <c r="B462" s="50" t="s">
        <v>1344</v>
      </c>
      <c r="E462" s="1">
        <v>2024</v>
      </c>
      <c r="F462" s="1" t="s">
        <v>762</v>
      </c>
      <c r="G462" s="10">
        <v>5274.9</v>
      </c>
    </row>
    <row r="463" spans="1:7">
      <c r="A463" s="18" t="s">
        <v>8</v>
      </c>
      <c r="B463" s="50" t="s">
        <v>17</v>
      </c>
      <c r="E463" s="1">
        <v>2024</v>
      </c>
      <c r="F463" s="1" t="s">
        <v>763</v>
      </c>
      <c r="G463" s="10">
        <v>5254</v>
      </c>
    </row>
    <row r="464" spans="1:7">
      <c r="A464" s="18" t="s">
        <v>10</v>
      </c>
      <c r="B464" s="50" t="s">
        <v>651</v>
      </c>
      <c r="E464" s="1">
        <v>2024</v>
      </c>
      <c r="F464" s="1" t="s">
        <v>764</v>
      </c>
      <c r="G464" s="10">
        <v>5250.7</v>
      </c>
    </row>
    <row r="465" spans="1:7">
      <c r="A465" s="18" t="s">
        <v>12</v>
      </c>
      <c r="B465" s="50" t="s">
        <v>25</v>
      </c>
      <c r="E465" s="1">
        <v>2024</v>
      </c>
      <c r="F465" s="1" t="s">
        <v>765</v>
      </c>
      <c r="G465" s="10">
        <v>5222.8999999999996</v>
      </c>
    </row>
    <row r="466" spans="1:7">
      <c r="A466" s="18" t="s">
        <v>14</v>
      </c>
      <c r="B466" s="50" t="s">
        <v>2709</v>
      </c>
      <c r="E466" s="1">
        <v>2024</v>
      </c>
      <c r="F466" s="1" t="s">
        <v>766</v>
      </c>
      <c r="G466" s="10">
        <v>5199.1000000000004</v>
      </c>
    </row>
    <row r="467" spans="1:7">
      <c r="A467" s="18" t="s">
        <v>16</v>
      </c>
      <c r="B467" s="50" t="s">
        <v>155</v>
      </c>
      <c r="E467" s="1">
        <v>2024</v>
      </c>
      <c r="F467" s="1" t="s">
        <v>767</v>
      </c>
      <c r="G467" s="10">
        <v>5171.7</v>
      </c>
    </row>
    <row r="470" spans="1:7" ht="25.5">
      <c r="B470" s="23" t="s">
        <v>204</v>
      </c>
    </row>
    <row r="472" spans="1:7">
      <c r="A472" s="18" t="s">
        <v>0</v>
      </c>
      <c r="B472" s="50" t="s">
        <v>13</v>
      </c>
      <c r="E472" s="1">
        <v>2019</v>
      </c>
      <c r="F472" s="1" t="s">
        <v>716</v>
      </c>
      <c r="G472" s="10">
        <v>450.5</v>
      </c>
    </row>
    <row r="473" spans="1:7">
      <c r="A473" s="18" t="s">
        <v>2</v>
      </c>
      <c r="B473" s="50" t="s">
        <v>29</v>
      </c>
      <c r="E473" s="1">
        <v>2018</v>
      </c>
      <c r="F473" s="1" t="s">
        <v>716</v>
      </c>
      <c r="G473" s="10">
        <v>425.5</v>
      </c>
    </row>
    <row r="474" spans="1:7">
      <c r="A474" s="18" t="s">
        <v>3</v>
      </c>
      <c r="B474" s="50" t="s">
        <v>694</v>
      </c>
      <c r="E474" s="1">
        <v>2019</v>
      </c>
      <c r="F474" s="1" t="s">
        <v>717</v>
      </c>
      <c r="G474" s="10">
        <v>418</v>
      </c>
    </row>
    <row r="475" spans="1:7">
      <c r="A475" s="18" t="s">
        <v>5</v>
      </c>
      <c r="B475" s="50" t="s">
        <v>6</v>
      </c>
      <c r="E475" s="1">
        <v>2019</v>
      </c>
      <c r="F475" s="1" t="s">
        <v>718</v>
      </c>
      <c r="G475" s="10">
        <v>407.2</v>
      </c>
    </row>
    <row r="476" spans="1:7">
      <c r="A476" s="18" t="s">
        <v>7</v>
      </c>
      <c r="B476" s="50" t="s">
        <v>643</v>
      </c>
      <c r="E476" s="1">
        <v>2019</v>
      </c>
      <c r="F476" s="1" t="s">
        <v>761</v>
      </c>
      <c r="G476" s="10">
        <v>397</v>
      </c>
    </row>
    <row r="477" spans="1:7">
      <c r="A477" s="18" t="s">
        <v>8</v>
      </c>
      <c r="B477" s="50" t="s">
        <v>649</v>
      </c>
      <c r="E477" s="1">
        <v>2019</v>
      </c>
      <c r="F477" s="1" t="s">
        <v>762</v>
      </c>
      <c r="G477" s="10">
        <v>383.5</v>
      </c>
    </row>
    <row r="478" spans="1:7">
      <c r="A478" s="18" t="s">
        <v>10</v>
      </c>
      <c r="B478" s="50" t="s">
        <v>153</v>
      </c>
      <c r="E478" s="1">
        <v>2018</v>
      </c>
      <c r="F478" s="1" t="s">
        <v>717</v>
      </c>
      <c r="G478" s="10">
        <v>357.9</v>
      </c>
    </row>
    <row r="479" spans="1:7">
      <c r="A479" s="18" t="s">
        <v>12</v>
      </c>
      <c r="B479" s="50" t="s">
        <v>678</v>
      </c>
      <c r="E479" s="1">
        <v>2019</v>
      </c>
      <c r="F479" s="1" t="s">
        <v>763</v>
      </c>
      <c r="G479" s="10">
        <v>357</v>
      </c>
    </row>
    <row r="480" spans="1:7">
      <c r="A480" s="18" t="s">
        <v>14</v>
      </c>
      <c r="B480" s="50" t="s">
        <v>6</v>
      </c>
      <c r="E480" s="1">
        <v>2017</v>
      </c>
      <c r="F480" s="1" t="s">
        <v>716</v>
      </c>
      <c r="G480" s="10">
        <v>351.6</v>
      </c>
    </row>
    <row r="481" spans="1:7">
      <c r="A481" s="18" t="s">
        <v>16</v>
      </c>
      <c r="B481" s="50" t="s">
        <v>667</v>
      </c>
      <c r="E481" s="1">
        <v>2019</v>
      </c>
      <c r="F481" s="1" t="s">
        <v>764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0" t="s">
        <v>17</v>
      </c>
      <c r="E486" s="1">
        <v>2016</v>
      </c>
      <c r="F486" s="1" t="s">
        <v>716</v>
      </c>
      <c r="G486" s="10">
        <v>656</v>
      </c>
    </row>
    <row r="487" spans="1:7">
      <c r="A487" s="18" t="s">
        <v>2</v>
      </c>
      <c r="B487" s="50" t="s">
        <v>19</v>
      </c>
      <c r="E487" s="1">
        <v>2016</v>
      </c>
      <c r="F487" s="1" t="s">
        <v>717</v>
      </c>
      <c r="G487" s="10">
        <v>573.79999999999995</v>
      </c>
    </row>
    <row r="488" spans="1:7">
      <c r="A488" s="18" t="s">
        <v>3</v>
      </c>
      <c r="B488" s="50" t="s">
        <v>2197</v>
      </c>
      <c r="E488" s="1">
        <v>2023</v>
      </c>
      <c r="F488" s="1" t="s">
        <v>716</v>
      </c>
      <c r="G488" s="10">
        <v>566.5</v>
      </c>
    </row>
    <row r="489" spans="1:7">
      <c r="A489" s="18" t="s">
        <v>5</v>
      </c>
      <c r="B489" s="50" t="s">
        <v>162</v>
      </c>
      <c r="E489" s="1">
        <v>2018</v>
      </c>
      <c r="F489" s="1" t="s">
        <v>716</v>
      </c>
      <c r="G489" s="10">
        <v>545</v>
      </c>
    </row>
    <row r="490" spans="1:7">
      <c r="A490" s="18" t="s">
        <v>7</v>
      </c>
      <c r="B490" s="50" t="s">
        <v>27</v>
      </c>
      <c r="E490" s="1">
        <v>2017</v>
      </c>
      <c r="F490" s="1" t="s">
        <v>716</v>
      </c>
      <c r="G490" s="10">
        <v>533.4</v>
      </c>
    </row>
    <row r="491" spans="1:7">
      <c r="A491" s="18" t="s">
        <v>8</v>
      </c>
      <c r="B491" s="50" t="s">
        <v>142</v>
      </c>
      <c r="E491" s="1">
        <v>2017</v>
      </c>
      <c r="F491" s="1" t="s">
        <v>717</v>
      </c>
      <c r="G491" s="10">
        <v>531.29999999999995</v>
      </c>
    </row>
    <row r="492" spans="1:7">
      <c r="A492" s="18" t="s">
        <v>10</v>
      </c>
      <c r="B492" s="50" t="s">
        <v>692</v>
      </c>
      <c r="E492" s="1">
        <v>2023</v>
      </c>
      <c r="F492" s="1" t="s">
        <v>717</v>
      </c>
      <c r="G492" s="10">
        <v>531.1</v>
      </c>
    </row>
    <row r="493" spans="1:7">
      <c r="A493" s="18" t="s">
        <v>12</v>
      </c>
      <c r="B493" s="50" t="s">
        <v>27</v>
      </c>
      <c r="E493" s="1">
        <v>2016</v>
      </c>
      <c r="F493" s="1" t="s">
        <v>718</v>
      </c>
      <c r="G493" s="10">
        <v>527.79999999999995</v>
      </c>
    </row>
    <row r="494" spans="1:7">
      <c r="A494" s="18" t="s">
        <v>14</v>
      </c>
      <c r="B494" s="50" t="s">
        <v>155</v>
      </c>
      <c r="E494" s="1">
        <v>2022</v>
      </c>
      <c r="F494" s="1" t="s">
        <v>716</v>
      </c>
      <c r="G494" s="10">
        <v>525.6</v>
      </c>
    </row>
    <row r="495" spans="1:7">
      <c r="A495" s="18" t="s">
        <v>16</v>
      </c>
      <c r="B495" s="50" t="s">
        <v>682</v>
      </c>
      <c r="E495" s="1">
        <v>2024</v>
      </c>
      <c r="F495" s="1" t="s">
        <v>716</v>
      </c>
      <c r="G495" s="10">
        <v>510.2</v>
      </c>
    </row>
    <row r="498" spans="1:7" ht="25.5">
      <c r="B498" s="23" t="s">
        <v>206</v>
      </c>
    </row>
    <row r="500" spans="1:7">
      <c r="A500" s="18" t="s">
        <v>0</v>
      </c>
      <c r="B500" s="50" t="s">
        <v>11</v>
      </c>
      <c r="E500" s="1">
        <v>2023</v>
      </c>
      <c r="F500" s="1" t="s">
        <v>716</v>
      </c>
      <c r="G500" s="10">
        <v>929.6</v>
      </c>
    </row>
    <row r="501" spans="1:7">
      <c r="A501" s="18" t="s">
        <v>2</v>
      </c>
      <c r="B501" s="50" t="s">
        <v>154</v>
      </c>
      <c r="E501" s="1">
        <v>2018</v>
      </c>
      <c r="F501" s="1" t="s">
        <v>716</v>
      </c>
      <c r="G501" s="10">
        <v>869.4</v>
      </c>
    </row>
    <row r="502" spans="1:7">
      <c r="A502" s="18" t="s">
        <v>3</v>
      </c>
      <c r="B502" s="50" t="s">
        <v>9</v>
      </c>
      <c r="E502" s="1">
        <v>2017</v>
      </c>
      <c r="F502" s="1" t="s">
        <v>716</v>
      </c>
      <c r="G502" s="10">
        <v>851.2</v>
      </c>
    </row>
    <row r="503" spans="1:7">
      <c r="A503" s="18" t="s">
        <v>5</v>
      </c>
      <c r="B503" s="50" t="s">
        <v>25</v>
      </c>
      <c r="E503" s="1">
        <v>2017</v>
      </c>
      <c r="F503" s="1" t="s">
        <v>717</v>
      </c>
      <c r="G503" s="10">
        <v>847.5</v>
      </c>
    </row>
    <row r="504" spans="1:7">
      <c r="A504" s="18" t="s">
        <v>7</v>
      </c>
      <c r="B504" s="50" t="s">
        <v>31</v>
      </c>
      <c r="E504" s="1">
        <v>2017</v>
      </c>
      <c r="F504" s="1" t="s">
        <v>718</v>
      </c>
      <c r="G504" s="10">
        <v>824.4</v>
      </c>
    </row>
    <row r="505" spans="1:7">
      <c r="A505" s="18" t="s">
        <v>8</v>
      </c>
      <c r="B505" s="50" t="s">
        <v>23</v>
      </c>
      <c r="E505" s="1">
        <v>2017</v>
      </c>
      <c r="F505" s="1" t="s">
        <v>761</v>
      </c>
      <c r="G505" s="10">
        <v>803.8</v>
      </c>
    </row>
    <row r="506" spans="1:7">
      <c r="A506" s="18" t="s">
        <v>10</v>
      </c>
      <c r="B506" s="50" t="s">
        <v>683</v>
      </c>
      <c r="E506" s="1">
        <v>2023</v>
      </c>
      <c r="F506" s="1" t="s">
        <v>717</v>
      </c>
      <c r="G506" s="10">
        <v>794.8</v>
      </c>
    </row>
    <row r="507" spans="1:7">
      <c r="A507" s="18" t="s">
        <v>12</v>
      </c>
      <c r="B507" s="50" t="s">
        <v>11</v>
      </c>
      <c r="E507" s="1">
        <v>2017</v>
      </c>
      <c r="F507" s="1" t="s">
        <v>762</v>
      </c>
      <c r="G507" s="10">
        <v>735.7</v>
      </c>
    </row>
    <row r="508" spans="1:7">
      <c r="A508" s="18" t="s">
        <v>14</v>
      </c>
      <c r="B508" s="50" t="s">
        <v>154</v>
      </c>
      <c r="E508" s="1">
        <v>2023</v>
      </c>
      <c r="F508" s="1" t="s">
        <v>718</v>
      </c>
      <c r="G508" s="10">
        <v>703.3</v>
      </c>
    </row>
    <row r="509" spans="1:7">
      <c r="A509" s="18" t="s">
        <v>16</v>
      </c>
      <c r="B509" s="50" t="s">
        <v>143</v>
      </c>
      <c r="E509" s="1">
        <v>2023</v>
      </c>
      <c r="F509" s="1" t="s">
        <v>761</v>
      </c>
      <c r="G509" s="10">
        <v>702.5</v>
      </c>
    </row>
    <row r="512" spans="1:7" ht="25.5">
      <c r="B512" s="23" t="s">
        <v>2639</v>
      </c>
    </row>
    <row r="514" spans="1:7">
      <c r="A514" s="18" t="s">
        <v>0</v>
      </c>
      <c r="B514" s="50" t="s">
        <v>2734</v>
      </c>
      <c r="E514" s="1">
        <v>2024</v>
      </c>
      <c r="F514" s="1" t="s">
        <v>716</v>
      </c>
      <c r="G514" s="10">
        <v>923</v>
      </c>
    </row>
    <row r="515" spans="1:7">
      <c r="A515" s="18" t="s">
        <v>2</v>
      </c>
      <c r="B515" s="50" t="s">
        <v>2325</v>
      </c>
      <c r="E515" s="1">
        <v>2024</v>
      </c>
      <c r="F515" s="1" t="s">
        <v>717</v>
      </c>
      <c r="G515" s="10">
        <v>888.5</v>
      </c>
    </row>
    <row r="516" spans="1:7">
      <c r="A516" s="18" t="s">
        <v>3</v>
      </c>
      <c r="B516" s="50" t="s">
        <v>662</v>
      </c>
      <c r="E516" s="1">
        <v>2023</v>
      </c>
      <c r="F516" s="1" t="s">
        <v>716</v>
      </c>
      <c r="G516" s="10">
        <v>862.9</v>
      </c>
    </row>
    <row r="517" spans="1:7">
      <c r="A517" s="18" t="s">
        <v>5</v>
      </c>
      <c r="B517" s="50" t="s">
        <v>179</v>
      </c>
      <c r="E517" s="1">
        <v>2016</v>
      </c>
      <c r="F517" s="1" t="s">
        <v>716</v>
      </c>
      <c r="G517" s="10">
        <v>846.05</v>
      </c>
    </row>
    <row r="518" spans="1:7">
      <c r="A518" s="18" t="s">
        <v>7</v>
      </c>
      <c r="B518" s="50" t="s">
        <v>694</v>
      </c>
      <c r="E518" s="1">
        <v>2023</v>
      </c>
      <c r="F518" s="1" t="s">
        <v>717</v>
      </c>
      <c r="G518" s="10">
        <v>839</v>
      </c>
    </row>
    <row r="519" spans="1:7">
      <c r="A519" s="18" t="s">
        <v>8</v>
      </c>
      <c r="B519" s="50" t="s">
        <v>1348</v>
      </c>
      <c r="E519" s="1">
        <v>2024</v>
      </c>
      <c r="F519" s="1" t="s">
        <v>718</v>
      </c>
      <c r="G519" s="10">
        <v>829.3</v>
      </c>
    </row>
    <row r="520" spans="1:7">
      <c r="A520" s="18" t="s">
        <v>10</v>
      </c>
      <c r="B520" s="50" t="s">
        <v>1342</v>
      </c>
      <c r="E520" s="1">
        <v>2024</v>
      </c>
      <c r="F520" s="1" t="s">
        <v>761</v>
      </c>
      <c r="G520" s="10">
        <v>812.9</v>
      </c>
    </row>
    <row r="521" spans="1:7">
      <c r="A521" s="18" t="s">
        <v>12</v>
      </c>
      <c r="B521" s="50" t="s">
        <v>2849</v>
      </c>
      <c r="E521" s="1">
        <v>2024</v>
      </c>
      <c r="F521" s="1" t="s">
        <v>762</v>
      </c>
      <c r="G521" s="10">
        <v>809.1</v>
      </c>
    </row>
    <row r="522" spans="1:7">
      <c r="A522" s="18" t="s">
        <v>14</v>
      </c>
      <c r="B522" s="50" t="s">
        <v>2725</v>
      </c>
      <c r="E522" s="1">
        <v>2024</v>
      </c>
      <c r="F522" s="1" t="s">
        <v>763</v>
      </c>
      <c r="G522" s="10">
        <v>798</v>
      </c>
    </row>
    <row r="523" spans="1:7">
      <c r="A523" s="18" t="s">
        <v>16</v>
      </c>
      <c r="B523" s="50" t="s">
        <v>144</v>
      </c>
      <c r="E523" s="1">
        <v>2017</v>
      </c>
      <c r="F523" s="1" t="s">
        <v>716</v>
      </c>
      <c r="G523" s="10">
        <v>782.55</v>
      </c>
    </row>
    <row r="526" spans="1:7" ht="25.5">
      <c r="B526" s="23" t="s">
        <v>207</v>
      </c>
    </row>
    <row r="528" spans="1:7">
      <c r="A528" s="18" t="s">
        <v>0</v>
      </c>
      <c r="B528" s="50" t="s">
        <v>2718</v>
      </c>
      <c r="E528" s="1">
        <v>2024</v>
      </c>
      <c r="F528" s="1" t="s">
        <v>716</v>
      </c>
      <c r="G528" s="10">
        <v>768.5</v>
      </c>
    </row>
    <row r="529" spans="1:7">
      <c r="A529" s="18" t="s">
        <v>2</v>
      </c>
      <c r="B529" s="50" t="s">
        <v>153</v>
      </c>
      <c r="E529" s="1">
        <v>2019</v>
      </c>
      <c r="F529" s="1" t="s">
        <v>716</v>
      </c>
      <c r="G529" s="10">
        <v>761</v>
      </c>
    </row>
    <row r="530" spans="1:7">
      <c r="A530" s="18" t="s">
        <v>3</v>
      </c>
      <c r="B530" s="50" t="s">
        <v>25</v>
      </c>
      <c r="E530" s="1">
        <v>2024</v>
      </c>
      <c r="F530" s="1" t="s">
        <v>717</v>
      </c>
      <c r="G530" s="10">
        <v>687.9</v>
      </c>
    </row>
    <row r="531" spans="1:7">
      <c r="A531" s="18" t="s">
        <v>5</v>
      </c>
      <c r="B531" s="50" t="s">
        <v>153</v>
      </c>
      <c r="E531" s="1">
        <v>2024</v>
      </c>
      <c r="F531" s="1" t="s">
        <v>718</v>
      </c>
      <c r="G531" s="10">
        <v>668.7</v>
      </c>
    </row>
    <row r="532" spans="1:7">
      <c r="A532" s="18" t="s">
        <v>7</v>
      </c>
      <c r="B532" s="50" t="s">
        <v>1346</v>
      </c>
      <c r="E532" s="1">
        <v>2024</v>
      </c>
      <c r="F532" s="1" t="s">
        <v>761</v>
      </c>
      <c r="G532" s="10">
        <v>641.95000000000005</v>
      </c>
    </row>
    <row r="533" spans="1:7">
      <c r="A533" s="18" t="s">
        <v>8</v>
      </c>
      <c r="B533" s="50" t="s">
        <v>2715</v>
      </c>
      <c r="E533" s="1">
        <v>2024</v>
      </c>
      <c r="F533" s="1" t="s">
        <v>762</v>
      </c>
      <c r="G533" s="10">
        <v>633.29999999999995</v>
      </c>
    </row>
    <row r="534" spans="1:7">
      <c r="A534" s="18" t="s">
        <v>10</v>
      </c>
      <c r="B534" s="50" t="s">
        <v>37</v>
      </c>
      <c r="E534" s="1">
        <v>2024</v>
      </c>
      <c r="F534" s="1" t="s">
        <v>763</v>
      </c>
      <c r="G534" s="10">
        <v>630</v>
      </c>
    </row>
    <row r="535" spans="1:7">
      <c r="A535" s="18" t="s">
        <v>12</v>
      </c>
      <c r="B535" s="50" t="s">
        <v>1342</v>
      </c>
      <c r="E535" s="1">
        <v>2024</v>
      </c>
      <c r="F535" s="1" t="s">
        <v>764</v>
      </c>
      <c r="G535" s="10">
        <v>613.35</v>
      </c>
    </row>
    <row r="536" spans="1:7">
      <c r="A536" s="18" t="s">
        <v>14</v>
      </c>
      <c r="B536" s="50" t="s">
        <v>4</v>
      </c>
      <c r="E536" s="1">
        <v>2016</v>
      </c>
      <c r="F536" s="1" t="s">
        <v>716</v>
      </c>
      <c r="G536" s="10">
        <v>604.6</v>
      </c>
    </row>
    <row r="537" spans="1:7">
      <c r="A537" s="18" t="s">
        <v>16</v>
      </c>
      <c r="B537" s="50" t="s">
        <v>2731</v>
      </c>
      <c r="E537" s="1">
        <v>2024</v>
      </c>
      <c r="F537" s="1" t="s">
        <v>765</v>
      </c>
      <c r="G537" s="10">
        <v>604</v>
      </c>
    </row>
    <row r="540" spans="1:7" ht="25.5">
      <c r="B540" s="23" t="s">
        <v>346</v>
      </c>
    </row>
    <row r="542" spans="1:7">
      <c r="A542" s="18" t="s">
        <v>0</v>
      </c>
      <c r="B542" s="195" t="s">
        <v>1337</v>
      </c>
      <c r="E542" s="1">
        <v>2022</v>
      </c>
      <c r="F542" s="1" t="s">
        <v>716</v>
      </c>
      <c r="G542" s="10">
        <v>5873.5</v>
      </c>
    </row>
    <row r="543" spans="1:7">
      <c r="A543" s="18" t="s">
        <v>2</v>
      </c>
      <c r="B543" s="195" t="s">
        <v>1350</v>
      </c>
      <c r="E543" s="1">
        <v>2022</v>
      </c>
      <c r="F543" s="1" t="s">
        <v>717</v>
      </c>
      <c r="G543" s="10">
        <v>5515.0499999999993</v>
      </c>
    </row>
    <row r="544" spans="1:7">
      <c r="A544" s="18" t="s">
        <v>3</v>
      </c>
      <c r="B544" s="50" t="s">
        <v>21</v>
      </c>
      <c r="E544" s="1">
        <v>2022</v>
      </c>
      <c r="F544" s="1" t="s">
        <v>718</v>
      </c>
      <c r="G544" s="10">
        <v>5378.5</v>
      </c>
    </row>
    <row r="545" spans="1:7">
      <c r="A545" s="18" t="s">
        <v>5</v>
      </c>
      <c r="B545" s="34" t="s">
        <v>154</v>
      </c>
      <c r="E545" s="1">
        <v>2022</v>
      </c>
      <c r="F545" s="1" t="s">
        <v>761</v>
      </c>
      <c r="G545" s="10">
        <v>4903.2</v>
      </c>
    </row>
    <row r="546" spans="1:7">
      <c r="A546" s="18" t="s">
        <v>7</v>
      </c>
      <c r="B546" s="295" t="s">
        <v>37</v>
      </c>
      <c r="E546" s="1">
        <v>2022</v>
      </c>
      <c r="F546" s="1" t="s">
        <v>762</v>
      </c>
      <c r="G546" s="10">
        <v>4830.7999999999993</v>
      </c>
    </row>
    <row r="547" spans="1:7">
      <c r="A547" s="18" t="s">
        <v>8</v>
      </c>
      <c r="B547" s="34" t="s">
        <v>682</v>
      </c>
      <c r="E547" s="1">
        <v>2023</v>
      </c>
      <c r="F547" s="1" t="s">
        <v>716</v>
      </c>
      <c r="G547" s="10">
        <v>4820.1000000000004</v>
      </c>
    </row>
    <row r="548" spans="1:7">
      <c r="A548" s="18" t="s">
        <v>10</v>
      </c>
      <c r="B548" s="195" t="s">
        <v>1351</v>
      </c>
      <c r="E548" s="1">
        <v>2022</v>
      </c>
      <c r="F548" s="1" t="s">
        <v>763</v>
      </c>
      <c r="G548" s="10">
        <v>4788.05</v>
      </c>
    </row>
    <row r="549" spans="1:7">
      <c r="A549" s="18" t="s">
        <v>12</v>
      </c>
      <c r="B549" s="34" t="s">
        <v>651</v>
      </c>
      <c r="E549" s="1">
        <v>2022</v>
      </c>
      <c r="F549" s="1" t="s">
        <v>764</v>
      </c>
      <c r="G549" s="10">
        <v>4777.7</v>
      </c>
    </row>
    <row r="550" spans="1:7">
      <c r="A550" s="18" t="s">
        <v>14</v>
      </c>
      <c r="B550" s="195" t="s">
        <v>1341</v>
      </c>
      <c r="E550" s="1">
        <v>2022</v>
      </c>
      <c r="F550" s="1" t="s">
        <v>765</v>
      </c>
      <c r="G550" s="10">
        <v>4731</v>
      </c>
    </row>
    <row r="551" spans="1:7">
      <c r="A551" s="18" t="s">
        <v>16</v>
      </c>
      <c r="B551" s="34" t="s">
        <v>704</v>
      </c>
      <c r="E551" s="1">
        <v>2022</v>
      </c>
      <c r="F551" s="1" t="s">
        <v>766</v>
      </c>
      <c r="G551" s="10">
        <v>4701.4999999999991</v>
      </c>
    </row>
    <row r="554" spans="1:7" ht="25.5">
      <c r="B554" s="23" t="s">
        <v>208</v>
      </c>
    </row>
    <row r="556" spans="1:7">
      <c r="A556" s="18" t="s">
        <v>0</v>
      </c>
      <c r="B556" s="50" t="s">
        <v>2205</v>
      </c>
      <c r="E556" s="1">
        <v>2024</v>
      </c>
      <c r="F556" s="1" t="s">
        <v>716</v>
      </c>
      <c r="G556" s="10">
        <v>477.6</v>
      </c>
    </row>
    <row r="557" spans="1:7">
      <c r="A557" s="18" t="s">
        <v>2</v>
      </c>
      <c r="B557" s="50" t="s">
        <v>638</v>
      </c>
      <c r="E557" s="1">
        <v>2021</v>
      </c>
      <c r="F557" s="1" t="s">
        <v>716</v>
      </c>
      <c r="G557" s="10">
        <v>473.7</v>
      </c>
    </row>
    <row r="558" spans="1:7">
      <c r="A558" s="18" t="s">
        <v>3</v>
      </c>
      <c r="B558" s="50" t="s">
        <v>687</v>
      </c>
      <c r="E558" s="1">
        <v>2019</v>
      </c>
      <c r="F558" s="1" t="s">
        <v>716</v>
      </c>
      <c r="G558" s="10">
        <v>461</v>
      </c>
    </row>
    <row r="559" spans="1:7">
      <c r="A559" s="18" t="s">
        <v>5</v>
      </c>
      <c r="B559" s="50" t="s">
        <v>658</v>
      </c>
      <c r="E559" s="1">
        <v>2019</v>
      </c>
      <c r="F559" s="1" t="s">
        <v>717</v>
      </c>
      <c r="G559" s="10">
        <v>456.4</v>
      </c>
    </row>
    <row r="560" spans="1:7">
      <c r="A560" s="18" t="s">
        <v>7</v>
      </c>
      <c r="B560" s="50" t="s">
        <v>178</v>
      </c>
      <c r="E560" s="1">
        <v>2017</v>
      </c>
      <c r="F560" s="1" t="s">
        <v>716</v>
      </c>
      <c r="G560" s="10">
        <v>455.9</v>
      </c>
    </row>
    <row r="561" spans="1:7">
      <c r="A561" s="18" t="s">
        <v>8</v>
      </c>
      <c r="B561" s="50" t="s">
        <v>694</v>
      </c>
      <c r="E561" s="1">
        <v>2021</v>
      </c>
      <c r="F561" s="1" t="s">
        <v>717</v>
      </c>
      <c r="G561" s="10">
        <v>447.6</v>
      </c>
    </row>
    <row r="562" spans="1:7">
      <c r="A562" s="18" t="s">
        <v>10</v>
      </c>
      <c r="B562" s="50" t="s">
        <v>1346</v>
      </c>
      <c r="E562" s="1">
        <v>2021</v>
      </c>
      <c r="F562" s="1" t="s">
        <v>718</v>
      </c>
      <c r="G562" s="10">
        <v>432.4</v>
      </c>
    </row>
    <row r="563" spans="1:7">
      <c r="A563" s="18" t="s">
        <v>12</v>
      </c>
      <c r="B563" s="50" t="s">
        <v>694</v>
      </c>
      <c r="E563" s="1">
        <v>2024</v>
      </c>
      <c r="F563" s="1" t="s">
        <v>717</v>
      </c>
      <c r="G563" s="10">
        <v>431.3</v>
      </c>
    </row>
    <row r="564" spans="1:7">
      <c r="A564" s="18" t="s">
        <v>14</v>
      </c>
      <c r="B564" s="50" t="s">
        <v>25</v>
      </c>
      <c r="E564" s="1">
        <v>2021</v>
      </c>
      <c r="F564" s="1" t="s">
        <v>761</v>
      </c>
      <c r="G564" s="10">
        <v>427.4</v>
      </c>
    </row>
    <row r="565" spans="1:7">
      <c r="A565" s="18" t="s">
        <v>16</v>
      </c>
      <c r="B565" s="50" t="s">
        <v>2724</v>
      </c>
      <c r="E565" s="1">
        <v>2024</v>
      </c>
      <c r="F565" s="1" t="s">
        <v>718</v>
      </c>
      <c r="G565" s="10">
        <v>423</v>
      </c>
    </row>
    <row r="568" spans="1:7" ht="25.5">
      <c r="B568" s="23" t="s">
        <v>2134</v>
      </c>
    </row>
    <row r="570" spans="1:7">
      <c r="A570" s="18" t="s">
        <v>0</v>
      </c>
      <c r="B570" s="50" t="s">
        <v>2212</v>
      </c>
      <c r="E570" s="1">
        <v>2023</v>
      </c>
      <c r="F570" s="1" t="s">
        <v>716</v>
      </c>
      <c r="G570" s="10">
        <v>660.1</v>
      </c>
    </row>
    <row r="571" spans="1:7">
      <c r="A571" s="18" t="s">
        <v>2</v>
      </c>
      <c r="B571" s="50" t="s">
        <v>143</v>
      </c>
      <c r="E571" s="1">
        <v>2017</v>
      </c>
      <c r="F571" s="1" t="s">
        <v>716</v>
      </c>
      <c r="G571" s="10">
        <v>621.5</v>
      </c>
    </row>
    <row r="572" spans="1:7">
      <c r="A572" s="18" t="s">
        <v>3</v>
      </c>
      <c r="B572" s="50" t="s">
        <v>155</v>
      </c>
      <c r="E572" s="1">
        <v>2018</v>
      </c>
      <c r="F572" s="1" t="s">
        <v>716</v>
      </c>
      <c r="G572" s="10">
        <v>603.4</v>
      </c>
    </row>
    <row r="573" spans="1:7">
      <c r="A573" s="18" t="s">
        <v>5</v>
      </c>
      <c r="B573" s="50" t="s">
        <v>4</v>
      </c>
      <c r="E573" s="1">
        <v>2019</v>
      </c>
      <c r="F573" s="1" t="s">
        <v>716</v>
      </c>
      <c r="G573" s="10">
        <v>588.5</v>
      </c>
    </row>
    <row r="574" spans="1:7">
      <c r="A574" s="18" t="s">
        <v>7</v>
      </c>
      <c r="B574" s="50" t="s">
        <v>694</v>
      </c>
      <c r="E574" s="1">
        <v>2019</v>
      </c>
      <c r="F574" s="1" t="s">
        <v>717</v>
      </c>
      <c r="G574" s="10">
        <v>575</v>
      </c>
    </row>
    <row r="575" spans="1:7">
      <c r="A575" s="18" t="s">
        <v>8</v>
      </c>
      <c r="B575" s="50" t="s">
        <v>675</v>
      </c>
      <c r="E575" s="1">
        <v>2024</v>
      </c>
      <c r="F575" s="1" t="s">
        <v>762</v>
      </c>
      <c r="G575" s="10">
        <v>578.4</v>
      </c>
    </row>
    <row r="576" spans="1:7">
      <c r="A576" s="18" t="s">
        <v>10</v>
      </c>
      <c r="B576" s="50" t="s">
        <v>1337</v>
      </c>
      <c r="E576" s="1">
        <v>2024</v>
      </c>
      <c r="F576" s="1" t="s">
        <v>761</v>
      </c>
      <c r="G576" s="10">
        <v>590.5</v>
      </c>
    </row>
    <row r="577" spans="1:7">
      <c r="A577" s="18" t="s">
        <v>12</v>
      </c>
      <c r="B577" s="50" t="s">
        <v>1351</v>
      </c>
      <c r="E577" s="1">
        <v>2024</v>
      </c>
      <c r="F577" s="1" t="s">
        <v>718</v>
      </c>
      <c r="G577" s="10">
        <v>592.6</v>
      </c>
    </row>
    <row r="578" spans="1:7">
      <c r="A578" s="18" t="s">
        <v>14</v>
      </c>
      <c r="B578" s="50" t="s">
        <v>651</v>
      </c>
      <c r="E578" s="1">
        <v>2024</v>
      </c>
      <c r="F578" s="1" t="s">
        <v>717</v>
      </c>
      <c r="G578" s="10">
        <v>605.29999999999995</v>
      </c>
    </row>
    <row r="579" spans="1:7">
      <c r="A579" s="18" t="s">
        <v>16</v>
      </c>
      <c r="B579" s="50" t="s">
        <v>2725</v>
      </c>
      <c r="E579" s="1">
        <v>2024</v>
      </c>
      <c r="F579" s="1" t="s">
        <v>716</v>
      </c>
      <c r="G579" s="10">
        <v>642.5</v>
      </c>
    </row>
    <row r="582" spans="1:7" ht="25.5">
      <c r="B582" s="23" t="s">
        <v>2133</v>
      </c>
    </row>
    <row r="584" spans="1:7">
      <c r="A584" s="18" t="s">
        <v>0</v>
      </c>
      <c r="B584" s="50" t="s">
        <v>37</v>
      </c>
      <c r="E584" s="1">
        <v>2022</v>
      </c>
      <c r="F584" s="1" t="s">
        <v>716</v>
      </c>
      <c r="G584" s="10">
        <v>679.15</v>
      </c>
    </row>
    <row r="585" spans="1:7">
      <c r="A585" s="18" t="s">
        <v>2</v>
      </c>
      <c r="B585" s="50" t="s">
        <v>1690</v>
      </c>
      <c r="E585" s="1">
        <v>2022</v>
      </c>
      <c r="F585" s="1" t="s">
        <v>717</v>
      </c>
      <c r="G585" s="10">
        <v>668.7</v>
      </c>
    </row>
    <row r="586" spans="1:7">
      <c r="A586" s="18" t="s">
        <v>3</v>
      </c>
      <c r="B586" s="50" t="s">
        <v>25</v>
      </c>
      <c r="E586" s="1">
        <v>2022</v>
      </c>
      <c r="F586" s="1" t="s">
        <v>718</v>
      </c>
      <c r="G586" s="10">
        <v>602</v>
      </c>
    </row>
    <row r="587" spans="1:7">
      <c r="A587" s="18" t="s">
        <v>5</v>
      </c>
      <c r="B587" s="50" t="s">
        <v>143</v>
      </c>
      <c r="E587" s="1">
        <v>2017</v>
      </c>
      <c r="F587" s="1" t="s">
        <v>716</v>
      </c>
      <c r="G587" s="10">
        <v>589.6</v>
      </c>
    </row>
    <row r="588" spans="1:7">
      <c r="A588" s="18" t="s">
        <v>7</v>
      </c>
      <c r="B588" s="50" t="s">
        <v>31</v>
      </c>
      <c r="E588" s="1">
        <v>2022</v>
      </c>
      <c r="F588" s="1" t="s">
        <v>761</v>
      </c>
      <c r="G588" s="10">
        <v>566.5</v>
      </c>
    </row>
    <row r="589" spans="1:7">
      <c r="A589" s="18" t="s">
        <v>8</v>
      </c>
      <c r="B589" s="50" t="s">
        <v>35</v>
      </c>
      <c r="E589" s="1">
        <v>2017</v>
      </c>
      <c r="F589" s="1" t="s">
        <v>717</v>
      </c>
      <c r="G589" s="10">
        <v>565.4</v>
      </c>
    </row>
    <row r="590" spans="1:7">
      <c r="A590" s="18" t="s">
        <v>10</v>
      </c>
      <c r="B590" s="50" t="s">
        <v>1</v>
      </c>
      <c r="E590" s="1">
        <v>2019</v>
      </c>
      <c r="F590" s="1" t="s">
        <v>716</v>
      </c>
      <c r="G590" s="10">
        <v>552.29999999999995</v>
      </c>
    </row>
    <row r="591" spans="1:7">
      <c r="A591" s="18" t="s">
        <v>12</v>
      </c>
      <c r="B591" s="50" t="s">
        <v>1667</v>
      </c>
      <c r="E591" s="1">
        <v>2024</v>
      </c>
      <c r="F591" s="1" t="s">
        <v>718</v>
      </c>
      <c r="G591" s="10">
        <v>551.5</v>
      </c>
    </row>
    <row r="592" spans="1:7">
      <c r="A592" s="18" t="s">
        <v>14</v>
      </c>
      <c r="B592" s="50" t="s">
        <v>2728</v>
      </c>
      <c r="E592" s="1">
        <v>2024</v>
      </c>
      <c r="F592" s="1" t="s">
        <v>717</v>
      </c>
      <c r="G592" s="10">
        <v>585</v>
      </c>
    </row>
    <row r="593" spans="1:7">
      <c r="A593" s="18" t="s">
        <v>16</v>
      </c>
      <c r="B593" s="50" t="s">
        <v>669</v>
      </c>
      <c r="E593" s="1">
        <v>2024</v>
      </c>
      <c r="F593" s="1" t="s">
        <v>716</v>
      </c>
      <c r="G593" s="10">
        <v>595.6</v>
      </c>
    </row>
    <row r="596" spans="1:7" ht="25.5">
      <c r="B596" s="23" t="s">
        <v>211</v>
      </c>
    </row>
    <row r="598" spans="1:7">
      <c r="A598" s="18" t="s">
        <v>0</v>
      </c>
      <c r="B598" s="195" t="s">
        <v>1</v>
      </c>
      <c r="E598" s="1">
        <v>2019</v>
      </c>
      <c r="F598" s="1" t="s">
        <v>716</v>
      </c>
      <c r="G598" s="10">
        <v>468.6</v>
      </c>
    </row>
    <row r="599" spans="1:7">
      <c r="A599" s="18" t="s">
        <v>2</v>
      </c>
      <c r="B599" s="195" t="s">
        <v>662</v>
      </c>
      <c r="E599" s="1">
        <v>2019</v>
      </c>
      <c r="F599" s="1" t="s">
        <v>717</v>
      </c>
      <c r="G599" s="10">
        <v>434.2</v>
      </c>
    </row>
    <row r="600" spans="1:7">
      <c r="A600" s="18" t="s">
        <v>3</v>
      </c>
      <c r="B600" s="195" t="s">
        <v>686</v>
      </c>
      <c r="E600" s="1">
        <v>2019</v>
      </c>
      <c r="F600" s="1" t="s">
        <v>718</v>
      </c>
      <c r="G600" s="10">
        <v>385.8</v>
      </c>
    </row>
    <row r="601" spans="1:7">
      <c r="A601" s="18" t="s">
        <v>5</v>
      </c>
      <c r="B601" s="195" t="s">
        <v>668</v>
      </c>
      <c r="E601" s="1">
        <v>2019</v>
      </c>
      <c r="F601" s="1" t="s">
        <v>761</v>
      </c>
      <c r="G601" s="10">
        <v>383.7</v>
      </c>
    </row>
    <row r="602" spans="1:7">
      <c r="A602" s="18" t="s">
        <v>7</v>
      </c>
      <c r="B602" s="195" t="s">
        <v>660</v>
      </c>
      <c r="E602" s="1">
        <v>2019</v>
      </c>
      <c r="F602" s="1" t="s">
        <v>762</v>
      </c>
      <c r="G602" s="10">
        <v>376.7</v>
      </c>
    </row>
    <row r="603" spans="1:7">
      <c r="A603" s="18" t="s">
        <v>8</v>
      </c>
      <c r="B603" s="195" t="s">
        <v>692</v>
      </c>
      <c r="E603" s="1">
        <v>2019</v>
      </c>
      <c r="F603" s="1" t="s">
        <v>763</v>
      </c>
      <c r="G603" s="10">
        <v>351</v>
      </c>
    </row>
    <row r="604" spans="1:7">
      <c r="A604" s="18" t="s">
        <v>10</v>
      </c>
      <c r="B604" s="195" t="s">
        <v>667</v>
      </c>
      <c r="E604" s="1">
        <v>2019</v>
      </c>
      <c r="F604" s="1" t="s">
        <v>763</v>
      </c>
      <c r="G604" s="10">
        <v>351</v>
      </c>
    </row>
    <row r="605" spans="1:7">
      <c r="A605" s="18" t="s">
        <v>12</v>
      </c>
      <c r="B605" s="195" t="s">
        <v>688</v>
      </c>
      <c r="E605" s="1">
        <v>2019</v>
      </c>
      <c r="F605" s="1" t="s">
        <v>765</v>
      </c>
      <c r="G605" s="10">
        <v>349.3</v>
      </c>
    </row>
    <row r="606" spans="1:7">
      <c r="A606" s="18" t="s">
        <v>14</v>
      </c>
      <c r="B606" s="50" t="s">
        <v>141</v>
      </c>
      <c r="E606" s="1">
        <v>2017</v>
      </c>
      <c r="F606" s="1" t="s">
        <v>716</v>
      </c>
      <c r="G606" s="10">
        <v>341.3</v>
      </c>
    </row>
    <row r="607" spans="1:7">
      <c r="A607" s="18" t="s">
        <v>16</v>
      </c>
      <c r="B607" s="50" t="s">
        <v>19</v>
      </c>
      <c r="E607" s="1">
        <v>2017</v>
      </c>
      <c r="F607" s="1" t="s">
        <v>717</v>
      </c>
      <c r="G607" s="10">
        <v>341</v>
      </c>
    </row>
    <row r="610" spans="1:7" ht="25.5">
      <c r="B610" s="23" t="s">
        <v>212</v>
      </c>
    </row>
    <row r="612" spans="1:7">
      <c r="A612" s="18" t="s">
        <v>0</v>
      </c>
      <c r="B612" s="50" t="s">
        <v>37</v>
      </c>
      <c r="E612" s="1">
        <v>2023</v>
      </c>
      <c r="F612" s="1" t="s">
        <v>716</v>
      </c>
      <c r="G612" s="10">
        <v>770.7</v>
      </c>
    </row>
    <row r="613" spans="1:7">
      <c r="A613" s="18" t="s">
        <v>2</v>
      </c>
      <c r="B613" s="50" t="s">
        <v>1667</v>
      </c>
      <c r="E613" s="1">
        <v>2024</v>
      </c>
      <c r="F613" s="1" t="s">
        <v>716</v>
      </c>
      <c r="G613" s="10">
        <v>765.2</v>
      </c>
    </row>
    <row r="614" spans="1:7">
      <c r="A614" s="18" t="s">
        <v>3</v>
      </c>
      <c r="B614" s="50" t="s">
        <v>2194</v>
      </c>
      <c r="E614" s="1">
        <v>2024</v>
      </c>
      <c r="F614" s="1" t="s">
        <v>717</v>
      </c>
      <c r="G614" s="10">
        <v>728.1</v>
      </c>
    </row>
    <row r="615" spans="1:7">
      <c r="A615" s="18" t="s">
        <v>5</v>
      </c>
      <c r="B615" s="50" t="s">
        <v>142</v>
      </c>
      <c r="E615" s="1">
        <v>2021</v>
      </c>
      <c r="F615" s="1" t="s">
        <v>716</v>
      </c>
      <c r="G615" s="10">
        <v>726</v>
      </c>
    </row>
    <row r="616" spans="1:7">
      <c r="A616" s="18" t="s">
        <v>7</v>
      </c>
      <c r="B616" s="50" t="s">
        <v>141</v>
      </c>
      <c r="E616" s="1">
        <v>2023</v>
      </c>
      <c r="F616" s="1" t="s">
        <v>717</v>
      </c>
      <c r="G616" s="10">
        <v>715.8</v>
      </c>
    </row>
    <row r="617" spans="1:7">
      <c r="A617" s="18" t="s">
        <v>8</v>
      </c>
      <c r="B617" s="50" t="s">
        <v>2205</v>
      </c>
      <c r="E617" s="1">
        <v>2023</v>
      </c>
      <c r="F617" s="1" t="s">
        <v>718</v>
      </c>
      <c r="G617" s="10">
        <v>714.6</v>
      </c>
    </row>
    <row r="618" spans="1:7">
      <c r="A618" s="18" t="s">
        <v>10</v>
      </c>
      <c r="B618" s="50" t="s">
        <v>21</v>
      </c>
      <c r="E618" s="1">
        <v>2021</v>
      </c>
      <c r="F618" s="1" t="s">
        <v>717</v>
      </c>
      <c r="G618" s="10">
        <v>702.7</v>
      </c>
    </row>
    <row r="619" spans="1:7">
      <c r="A619" s="18" t="s">
        <v>12</v>
      </c>
      <c r="B619" s="50" t="s">
        <v>155</v>
      </c>
      <c r="E619" s="1">
        <v>2021</v>
      </c>
      <c r="F619" s="1" t="s">
        <v>718</v>
      </c>
      <c r="G619" s="10">
        <v>697.1</v>
      </c>
    </row>
    <row r="620" spans="1:7">
      <c r="A620" s="18" t="s">
        <v>14</v>
      </c>
      <c r="B620" s="50" t="s">
        <v>700</v>
      </c>
      <c r="E620" s="1">
        <v>2019</v>
      </c>
      <c r="F620" s="1" t="s">
        <v>716</v>
      </c>
      <c r="G620" s="10">
        <v>695.6</v>
      </c>
    </row>
    <row r="621" spans="1:7">
      <c r="A621" s="18" t="s">
        <v>16</v>
      </c>
      <c r="B621" s="50" t="s">
        <v>658</v>
      </c>
      <c r="E621" s="1">
        <v>2023</v>
      </c>
      <c r="F621" s="1" t="s">
        <v>761</v>
      </c>
      <c r="G621" s="10">
        <v>694.3</v>
      </c>
    </row>
    <row r="624" spans="1:7" ht="25.5">
      <c r="B624" s="23" t="s">
        <v>213</v>
      </c>
    </row>
    <row r="626" spans="1:7">
      <c r="A626" s="18" t="s">
        <v>0</v>
      </c>
      <c r="B626" s="50" t="s">
        <v>142</v>
      </c>
      <c r="E626" s="1">
        <v>2019</v>
      </c>
      <c r="F626" s="1" t="s">
        <v>716</v>
      </c>
      <c r="G626" s="10">
        <v>702.4</v>
      </c>
    </row>
    <row r="627" spans="1:7">
      <c r="A627" s="18" t="s">
        <v>2</v>
      </c>
      <c r="B627" s="50" t="s">
        <v>2203</v>
      </c>
      <c r="E627" s="1">
        <v>2023</v>
      </c>
      <c r="F627" s="1" t="s">
        <v>716</v>
      </c>
      <c r="G627" s="10">
        <v>682.1</v>
      </c>
    </row>
    <row r="628" spans="1:7">
      <c r="A628" s="18" t="s">
        <v>3</v>
      </c>
      <c r="B628" s="50" t="s">
        <v>1655</v>
      </c>
      <c r="E628" s="1">
        <v>2023</v>
      </c>
      <c r="F628" s="1" t="s">
        <v>717</v>
      </c>
      <c r="G628" s="10">
        <v>651.79999999999995</v>
      </c>
    </row>
    <row r="629" spans="1:7">
      <c r="A629" s="18" t="s">
        <v>5</v>
      </c>
      <c r="B629" s="50" t="s">
        <v>704</v>
      </c>
      <c r="E629" s="1">
        <v>2019</v>
      </c>
      <c r="F629" s="1" t="s">
        <v>717</v>
      </c>
      <c r="G629" s="10">
        <v>645.70000000000005</v>
      </c>
    </row>
    <row r="630" spans="1:7">
      <c r="A630" s="18" t="s">
        <v>7</v>
      </c>
      <c r="B630" s="50" t="s">
        <v>651</v>
      </c>
      <c r="E630" s="1">
        <v>2019</v>
      </c>
      <c r="F630" s="1" t="s">
        <v>718</v>
      </c>
      <c r="G630" s="10">
        <v>635.20000000000005</v>
      </c>
    </row>
    <row r="631" spans="1:7">
      <c r="A631" s="18" t="s">
        <v>8</v>
      </c>
      <c r="B631" s="50" t="s">
        <v>155</v>
      </c>
      <c r="E631" s="1">
        <v>2019</v>
      </c>
      <c r="F631" s="1" t="s">
        <v>761</v>
      </c>
      <c r="G631" s="10">
        <v>619.29999999999995</v>
      </c>
    </row>
    <row r="632" spans="1:7">
      <c r="A632" s="18" t="s">
        <v>10</v>
      </c>
      <c r="B632" s="50" t="s">
        <v>1653</v>
      </c>
      <c r="E632" s="1">
        <v>2023</v>
      </c>
      <c r="F632" s="1" t="s">
        <v>718</v>
      </c>
      <c r="G632" s="10">
        <v>615.79999999999995</v>
      </c>
    </row>
    <row r="633" spans="1:7">
      <c r="A633" s="18" t="s">
        <v>12</v>
      </c>
      <c r="B633" s="50" t="s">
        <v>9</v>
      </c>
      <c r="E633" s="1">
        <v>2019</v>
      </c>
      <c r="F633" s="1" t="s">
        <v>762</v>
      </c>
      <c r="G633" s="10">
        <v>610.6</v>
      </c>
    </row>
    <row r="634" spans="1:7">
      <c r="A634" s="18" t="s">
        <v>14</v>
      </c>
      <c r="B634" s="50" t="s">
        <v>704</v>
      </c>
      <c r="E634" s="1">
        <v>2023</v>
      </c>
      <c r="F634" s="1" t="s">
        <v>761</v>
      </c>
      <c r="G634" s="10">
        <v>585.29999999999995</v>
      </c>
    </row>
    <row r="635" spans="1:7">
      <c r="A635" s="18" t="s">
        <v>16</v>
      </c>
      <c r="B635" s="50" t="s">
        <v>667</v>
      </c>
      <c r="E635" s="1">
        <v>2019</v>
      </c>
      <c r="F635" s="1" t="s">
        <v>763</v>
      </c>
      <c r="G635" s="10">
        <v>576.9</v>
      </c>
    </row>
    <row r="638" spans="1:7" ht="25.5">
      <c r="B638" s="23" t="s">
        <v>347</v>
      </c>
    </row>
    <row r="640" spans="1:7">
      <c r="A640" s="18" t="s">
        <v>0</v>
      </c>
      <c r="B640" s="50" t="s">
        <v>668</v>
      </c>
      <c r="E640" s="1">
        <v>2024</v>
      </c>
      <c r="F640" s="1" t="s">
        <v>716</v>
      </c>
      <c r="G640" s="10">
        <v>1342.2</v>
      </c>
    </row>
    <row r="641" spans="1:7">
      <c r="A641" s="18" t="s">
        <v>2</v>
      </c>
      <c r="B641" s="50" t="s">
        <v>1334</v>
      </c>
      <c r="E641" s="1">
        <v>2024</v>
      </c>
      <c r="F641" s="1" t="s">
        <v>717</v>
      </c>
      <c r="G641" s="10">
        <v>1258</v>
      </c>
    </row>
    <row r="642" spans="1:7">
      <c r="A642" s="18" t="s">
        <v>3</v>
      </c>
      <c r="B642" s="50" t="s">
        <v>1334</v>
      </c>
      <c r="E642" s="1">
        <v>2023</v>
      </c>
      <c r="F642" s="1" t="s">
        <v>716</v>
      </c>
      <c r="G642" s="10">
        <v>1254.95</v>
      </c>
    </row>
    <row r="643" spans="1:7">
      <c r="A643" s="18" t="s">
        <v>5</v>
      </c>
      <c r="B643" s="50" t="s">
        <v>2728</v>
      </c>
      <c r="E643" s="1">
        <v>2024</v>
      </c>
      <c r="F643" s="1" t="s">
        <v>718</v>
      </c>
      <c r="G643" s="10">
        <v>913.8</v>
      </c>
    </row>
    <row r="644" spans="1:7">
      <c r="A644" s="18" t="s">
        <v>7</v>
      </c>
      <c r="B644" s="50" t="s">
        <v>1334</v>
      </c>
      <c r="E644" s="1">
        <v>2022</v>
      </c>
      <c r="F644" s="1" t="s">
        <v>716</v>
      </c>
      <c r="G644" s="10">
        <v>898.5</v>
      </c>
    </row>
    <row r="645" spans="1:7">
      <c r="A645" s="18" t="s">
        <v>8</v>
      </c>
      <c r="B645" s="50" t="s">
        <v>1342</v>
      </c>
      <c r="E645" s="1">
        <v>2024</v>
      </c>
      <c r="F645" s="1" t="s">
        <v>761</v>
      </c>
      <c r="G645" s="10">
        <v>892.5</v>
      </c>
    </row>
    <row r="646" spans="1:7">
      <c r="A646" s="18" t="s">
        <v>10</v>
      </c>
      <c r="B646" s="50" t="s">
        <v>682</v>
      </c>
      <c r="E646" s="1">
        <v>2022</v>
      </c>
      <c r="F646" s="1" t="s">
        <v>717</v>
      </c>
      <c r="G646" s="10">
        <v>874.5</v>
      </c>
    </row>
    <row r="647" spans="1:7">
      <c r="A647" s="18" t="s">
        <v>12</v>
      </c>
      <c r="B647" s="50" t="s">
        <v>31</v>
      </c>
      <c r="E647" s="1">
        <v>2021</v>
      </c>
      <c r="F647" s="1" t="s">
        <v>716</v>
      </c>
      <c r="G647" s="10">
        <v>854.6</v>
      </c>
    </row>
    <row r="648" spans="1:7">
      <c r="A648" s="18" t="s">
        <v>14</v>
      </c>
      <c r="B648" s="50" t="s">
        <v>686</v>
      </c>
      <c r="E648" s="1">
        <v>2024</v>
      </c>
      <c r="F648" s="1" t="s">
        <v>762</v>
      </c>
      <c r="G648" s="10">
        <v>854.5</v>
      </c>
    </row>
    <row r="649" spans="1:7">
      <c r="A649" s="18" t="s">
        <v>16</v>
      </c>
      <c r="B649" s="50" t="s">
        <v>2206</v>
      </c>
      <c r="E649" s="1">
        <v>2023</v>
      </c>
      <c r="F649" s="1" t="s">
        <v>717</v>
      </c>
      <c r="G649" s="10">
        <v>849.6</v>
      </c>
    </row>
    <row r="652" spans="1:7" ht="25.5">
      <c r="B652" s="23" t="s">
        <v>348</v>
      </c>
    </row>
    <row r="654" spans="1:7">
      <c r="A654" s="18" t="s">
        <v>0</v>
      </c>
      <c r="B654" s="50" t="s">
        <v>2211</v>
      </c>
      <c r="E654" s="1">
        <v>2023</v>
      </c>
      <c r="F654" s="1" t="s">
        <v>716</v>
      </c>
      <c r="G654" s="10">
        <v>1234</v>
      </c>
    </row>
    <row r="655" spans="1:7">
      <c r="A655" s="18" t="s">
        <v>2</v>
      </c>
      <c r="B655" s="50" t="s">
        <v>1658</v>
      </c>
      <c r="E655" s="1">
        <v>2024</v>
      </c>
      <c r="F655" s="1" t="s">
        <v>716</v>
      </c>
      <c r="G655" s="10">
        <v>1149.7</v>
      </c>
    </row>
    <row r="656" spans="1:7">
      <c r="A656" s="18" t="s">
        <v>3</v>
      </c>
      <c r="B656" s="50" t="s">
        <v>27</v>
      </c>
      <c r="E656" s="1">
        <v>2022</v>
      </c>
      <c r="F656" s="1" t="s">
        <v>716</v>
      </c>
      <c r="G656" s="10">
        <v>1006.25</v>
      </c>
    </row>
    <row r="657" spans="1:7">
      <c r="A657" s="18" t="s">
        <v>5</v>
      </c>
      <c r="B657" s="50" t="s">
        <v>2220</v>
      </c>
      <c r="E657" s="1">
        <v>2024</v>
      </c>
      <c r="F657" s="1" t="s">
        <v>717</v>
      </c>
      <c r="G657" s="10">
        <v>995.9</v>
      </c>
    </row>
    <row r="658" spans="1:7">
      <c r="A658" s="18" t="s">
        <v>7</v>
      </c>
      <c r="B658" s="50" t="s">
        <v>700</v>
      </c>
      <c r="E658" s="1">
        <v>2023</v>
      </c>
      <c r="F658" s="1" t="s">
        <v>717</v>
      </c>
      <c r="G658" s="10">
        <v>982.8</v>
      </c>
    </row>
    <row r="659" spans="1:7">
      <c r="A659" s="18" t="s">
        <v>8</v>
      </c>
      <c r="B659" s="50" t="s">
        <v>2833</v>
      </c>
      <c r="E659" s="1">
        <v>2024</v>
      </c>
      <c r="F659" s="1" t="s">
        <v>718</v>
      </c>
      <c r="G659" s="10">
        <v>964.1</v>
      </c>
    </row>
    <row r="660" spans="1:7">
      <c r="A660" s="18" t="s">
        <v>10</v>
      </c>
      <c r="B660" s="50" t="s">
        <v>2209</v>
      </c>
      <c r="E660" s="1">
        <v>2023</v>
      </c>
      <c r="F660" s="1" t="s">
        <v>718</v>
      </c>
      <c r="G660" s="10">
        <v>957.7</v>
      </c>
    </row>
    <row r="661" spans="1:7">
      <c r="A661" s="18" t="s">
        <v>12</v>
      </c>
      <c r="B661" s="50" t="s">
        <v>2219</v>
      </c>
      <c r="E661" s="1">
        <v>2024</v>
      </c>
      <c r="F661" s="1" t="s">
        <v>761</v>
      </c>
      <c r="G661" s="10">
        <v>956.4</v>
      </c>
    </row>
    <row r="662" spans="1:7">
      <c r="A662" s="18" t="s">
        <v>14</v>
      </c>
      <c r="B662" s="50" t="s">
        <v>25</v>
      </c>
      <c r="E662" s="1">
        <v>2024</v>
      </c>
      <c r="F662" s="1" t="s">
        <v>762</v>
      </c>
      <c r="G662" s="10">
        <v>956.2</v>
      </c>
    </row>
    <row r="663" spans="1:7">
      <c r="A663" s="18" t="s">
        <v>16</v>
      </c>
      <c r="B663" s="50" t="s">
        <v>178</v>
      </c>
      <c r="E663" s="1">
        <v>2017</v>
      </c>
      <c r="F663" s="1" t="s">
        <v>716</v>
      </c>
      <c r="G663" s="10">
        <v>939.3</v>
      </c>
    </row>
    <row r="666" spans="1:7" ht="25.5">
      <c r="B666" s="23" t="s">
        <v>349</v>
      </c>
    </row>
    <row r="668" spans="1:7">
      <c r="A668" s="18" t="s">
        <v>0</v>
      </c>
      <c r="B668" s="50" t="s">
        <v>1334</v>
      </c>
      <c r="E668" s="1">
        <v>2023</v>
      </c>
      <c r="F668" s="1" t="s">
        <v>716</v>
      </c>
      <c r="G668" s="10">
        <v>428.5</v>
      </c>
    </row>
    <row r="669" spans="1:7">
      <c r="A669" s="18" t="s">
        <v>2</v>
      </c>
      <c r="B669" s="50" t="s">
        <v>1334</v>
      </c>
      <c r="E669" s="1">
        <v>2024</v>
      </c>
      <c r="F669" s="1" t="s">
        <v>716</v>
      </c>
      <c r="G669" s="10">
        <v>410.5</v>
      </c>
    </row>
    <row r="670" spans="1:7">
      <c r="A670" s="18" t="s">
        <v>3</v>
      </c>
      <c r="B670" s="50" t="s">
        <v>2200</v>
      </c>
      <c r="E670" s="1">
        <v>2023</v>
      </c>
      <c r="F670" s="1" t="s">
        <v>717</v>
      </c>
      <c r="G670" s="10">
        <v>348.5</v>
      </c>
    </row>
    <row r="671" spans="1:7">
      <c r="A671" s="18" t="s">
        <v>5</v>
      </c>
      <c r="B671" s="50" t="s">
        <v>668</v>
      </c>
      <c r="E671" s="1">
        <v>2024</v>
      </c>
      <c r="F671" s="1" t="s">
        <v>717</v>
      </c>
      <c r="G671" s="10">
        <v>339</v>
      </c>
    </row>
    <row r="672" spans="1:7">
      <c r="A672" s="18" t="s">
        <v>7</v>
      </c>
      <c r="B672" s="50" t="s">
        <v>687</v>
      </c>
      <c r="E672" s="1">
        <v>2022</v>
      </c>
      <c r="F672" s="1" t="s">
        <v>716</v>
      </c>
      <c r="G672" s="10">
        <v>309.5</v>
      </c>
    </row>
    <row r="673" spans="1:7">
      <c r="A673" s="18" t="s">
        <v>8</v>
      </c>
      <c r="B673" s="50" t="s">
        <v>2217</v>
      </c>
      <c r="E673" s="1">
        <v>2023</v>
      </c>
      <c r="F673" s="1" t="s">
        <v>718</v>
      </c>
      <c r="G673" s="10">
        <v>297</v>
      </c>
    </row>
    <row r="674" spans="1:7">
      <c r="A674" s="18" t="s">
        <v>10</v>
      </c>
      <c r="B674" s="50" t="s">
        <v>1671</v>
      </c>
      <c r="E674" s="1">
        <v>2023</v>
      </c>
      <c r="F674" s="1" t="s">
        <v>761</v>
      </c>
      <c r="G674" s="10">
        <v>296</v>
      </c>
    </row>
    <row r="675" spans="1:7">
      <c r="A675" s="18" t="s">
        <v>12</v>
      </c>
      <c r="B675" s="50" t="s">
        <v>1337</v>
      </c>
      <c r="E675" s="1">
        <v>2023</v>
      </c>
      <c r="F675" s="1" t="s">
        <v>762</v>
      </c>
      <c r="G675" s="10">
        <v>291.5</v>
      </c>
    </row>
    <row r="676" spans="1:7">
      <c r="A676" s="18" t="s">
        <v>14</v>
      </c>
      <c r="B676" s="50" t="s">
        <v>1654</v>
      </c>
      <c r="E676" s="1">
        <v>2021</v>
      </c>
      <c r="F676" s="1" t="s">
        <v>716</v>
      </c>
      <c r="G676" s="10">
        <v>288.5</v>
      </c>
    </row>
    <row r="677" spans="1:7">
      <c r="A677" s="18" t="s">
        <v>16</v>
      </c>
      <c r="B677" s="50" t="s">
        <v>142</v>
      </c>
      <c r="E677" s="1">
        <v>2023</v>
      </c>
      <c r="F677" s="1" t="s">
        <v>763</v>
      </c>
      <c r="G677" s="10">
        <v>282</v>
      </c>
    </row>
    <row r="680" spans="1:7" ht="25.5">
      <c r="B680" s="23" t="s">
        <v>350</v>
      </c>
    </row>
    <row r="682" spans="1:7">
      <c r="A682" s="18" t="s">
        <v>0</v>
      </c>
      <c r="B682" s="50" t="s">
        <v>162</v>
      </c>
      <c r="E682" s="1">
        <v>2023</v>
      </c>
      <c r="F682" s="1" t="s">
        <v>716</v>
      </c>
      <c r="G682" s="10">
        <v>352.5</v>
      </c>
    </row>
    <row r="683" spans="1:7">
      <c r="A683" s="18" t="s">
        <v>2</v>
      </c>
      <c r="B683" s="50" t="s">
        <v>1344</v>
      </c>
      <c r="E683" s="1">
        <v>2023</v>
      </c>
      <c r="F683" s="1" t="s">
        <v>717</v>
      </c>
      <c r="G683" s="10">
        <v>328.5</v>
      </c>
    </row>
    <row r="684" spans="1:7">
      <c r="A684" s="18" t="s">
        <v>3</v>
      </c>
      <c r="B684" s="50" t="s">
        <v>2195</v>
      </c>
      <c r="E684" s="1">
        <v>2023</v>
      </c>
      <c r="F684" s="1" t="s">
        <v>717</v>
      </c>
      <c r="G684" s="10">
        <v>328.5</v>
      </c>
    </row>
    <row r="685" spans="1:7">
      <c r="A685" s="18" t="s">
        <v>5</v>
      </c>
      <c r="B685" s="50" t="s">
        <v>643</v>
      </c>
      <c r="E685" s="1">
        <v>2023</v>
      </c>
      <c r="F685" s="1" t="s">
        <v>761</v>
      </c>
      <c r="G685" s="10">
        <v>306.5</v>
      </c>
    </row>
    <row r="686" spans="1:7">
      <c r="A686" s="18" t="s">
        <v>7</v>
      </c>
      <c r="B686" s="50" t="s">
        <v>23</v>
      </c>
      <c r="E686" s="1">
        <v>2016</v>
      </c>
      <c r="F686" s="1" t="s">
        <v>716</v>
      </c>
      <c r="G686" s="10">
        <v>305</v>
      </c>
    </row>
    <row r="687" spans="1:7">
      <c r="A687" s="18" t="s">
        <v>8</v>
      </c>
      <c r="B687" s="50" t="s">
        <v>682</v>
      </c>
      <c r="E687" s="1">
        <v>2023</v>
      </c>
      <c r="F687" s="1" t="s">
        <v>762</v>
      </c>
      <c r="G687" s="10">
        <v>300</v>
      </c>
    </row>
    <row r="688" spans="1:7">
      <c r="A688" s="18" t="s">
        <v>10</v>
      </c>
      <c r="B688" s="50" t="s">
        <v>694</v>
      </c>
      <c r="E688" s="1">
        <v>2022</v>
      </c>
      <c r="F688" s="1" t="s">
        <v>716</v>
      </c>
      <c r="G688" s="10">
        <v>299.5</v>
      </c>
    </row>
    <row r="689" spans="1:7">
      <c r="A689" s="18" t="s">
        <v>12</v>
      </c>
      <c r="B689" s="50" t="s">
        <v>694</v>
      </c>
      <c r="E689" s="1">
        <v>2023</v>
      </c>
      <c r="F689" s="1" t="s">
        <v>763</v>
      </c>
      <c r="G689" s="10">
        <v>298.5</v>
      </c>
    </row>
    <row r="690" spans="1:7">
      <c r="A690" s="18" t="s">
        <v>14</v>
      </c>
      <c r="B690" s="50" t="s">
        <v>2211</v>
      </c>
      <c r="E690" s="1">
        <v>2023</v>
      </c>
      <c r="F690" s="1" t="s">
        <v>764</v>
      </c>
      <c r="G690" s="10">
        <v>296.5</v>
      </c>
    </row>
    <row r="691" spans="1:7">
      <c r="A691" s="18" t="s">
        <v>16</v>
      </c>
      <c r="B691" s="50" t="s">
        <v>1345</v>
      </c>
      <c r="E691" s="1">
        <v>2020</v>
      </c>
      <c r="F691" s="1" t="s">
        <v>716</v>
      </c>
      <c r="G691" s="10">
        <v>294.5</v>
      </c>
    </row>
    <row r="694" spans="1:7" ht="25.5">
      <c r="B694" s="23" t="s">
        <v>1945</v>
      </c>
    </row>
    <row r="696" spans="1:7">
      <c r="A696" s="18" t="s">
        <v>0</v>
      </c>
      <c r="B696" s="50" t="s">
        <v>1337</v>
      </c>
      <c r="E696" s="1">
        <v>2021</v>
      </c>
      <c r="F696" s="1" t="s">
        <v>716</v>
      </c>
      <c r="G696" s="10">
        <v>952.5</v>
      </c>
    </row>
    <row r="697" spans="1:7">
      <c r="A697" s="18" t="s">
        <v>2</v>
      </c>
      <c r="B697" s="50" t="s">
        <v>2849</v>
      </c>
      <c r="E697" s="1">
        <v>2024</v>
      </c>
      <c r="F697" s="1" t="s">
        <v>716</v>
      </c>
      <c r="G697" s="10">
        <v>924</v>
      </c>
    </row>
    <row r="698" spans="1:7">
      <c r="A698" s="18" t="s">
        <v>3</v>
      </c>
      <c r="B698" s="50" t="s">
        <v>153</v>
      </c>
      <c r="E698" s="1">
        <v>2021</v>
      </c>
      <c r="F698" s="1" t="s">
        <v>717</v>
      </c>
      <c r="G698" s="10">
        <v>888.9</v>
      </c>
    </row>
    <row r="699" spans="1:7">
      <c r="A699" s="18" t="s">
        <v>5</v>
      </c>
      <c r="B699" s="50" t="s">
        <v>700</v>
      </c>
      <c r="E699" s="1">
        <v>2021</v>
      </c>
      <c r="F699" s="1" t="s">
        <v>718</v>
      </c>
      <c r="G699" s="10">
        <v>876.3</v>
      </c>
    </row>
    <row r="700" spans="1:7">
      <c r="A700" s="18" t="s">
        <v>7</v>
      </c>
      <c r="B700" s="50" t="s">
        <v>11</v>
      </c>
      <c r="E700" s="1">
        <v>2021</v>
      </c>
      <c r="F700" s="1" t="s">
        <v>761</v>
      </c>
      <c r="G700" s="10">
        <v>849.5</v>
      </c>
    </row>
    <row r="701" spans="1:7">
      <c r="A701" s="18" t="s">
        <v>8</v>
      </c>
      <c r="B701" s="50" t="s">
        <v>9</v>
      </c>
      <c r="E701" s="1">
        <v>2021</v>
      </c>
      <c r="F701" s="1" t="s">
        <v>762</v>
      </c>
      <c r="G701" s="10">
        <v>849.1</v>
      </c>
    </row>
    <row r="702" spans="1:7">
      <c r="A702" s="18" t="s">
        <v>10</v>
      </c>
      <c r="B702" s="50" t="s">
        <v>683</v>
      </c>
      <c r="E702" s="1">
        <v>2021</v>
      </c>
      <c r="F702" s="1" t="s">
        <v>763</v>
      </c>
      <c r="G702" s="10">
        <v>846.4</v>
      </c>
    </row>
    <row r="703" spans="1:7">
      <c r="A703" s="18" t="s">
        <v>12</v>
      </c>
      <c r="B703" s="50" t="s">
        <v>1966</v>
      </c>
      <c r="E703" s="1">
        <v>2021</v>
      </c>
      <c r="F703" s="1" t="s">
        <v>764</v>
      </c>
      <c r="G703" s="10">
        <v>840.35</v>
      </c>
    </row>
    <row r="704" spans="1:7">
      <c r="A704" s="18" t="s">
        <v>14</v>
      </c>
      <c r="B704" s="50" t="s">
        <v>1342</v>
      </c>
      <c r="E704" s="1">
        <v>2021</v>
      </c>
      <c r="F704" s="1" t="s">
        <v>765</v>
      </c>
      <c r="G704" s="10">
        <v>837.5</v>
      </c>
    </row>
    <row r="705" spans="1:7">
      <c r="A705" s="18" t="s">
        <v>16</v>
      </c>
      <c r="B705" s="50" t="s">
        <v>6</v>
      </c>
      <c r="E705" s="1">
        <v>2021</v>
      </c>
      <c r="F705" s="1" t="s">
        <v>766</v>
      </c>
      <c r="G705" s="10">
        <v>829.45</v>
      </c>
    </row>
    <row r="708" spans="1:7" ht="25.5">
      <c r="B708" s="23" t="s">
        <v>1947</v>
      </c>
    </row>
    <row r="710" spans="1:7">
      <c r="A710" s="18" t="s">
        <v>0</v>
      </c>
      <c r="B710" s="34" t="s">
        <v>1334</v>
      </c>
      <c r="E710" s="1">
        <v>2024</v>
      </c>
      <c r="F710" s="1" t="s">
        <v>716</v>
      </c>
      <c r="G710" s="10">
        <v>1409</v>
      </c>
    </row>
    <row r="711" spans="1:7">
      <c r="A711" s="18" t="s">
        <v>2</v>
      </c>
      <c r="B711" s="34" t="s">
        <v>668</v>
      </c>
      <c r="E711" s="1">
        <v>2024</v>
      </c>
      <c r="F711" s="1" t="s">
        <v>717</v>
      </c>
      <c r="G711" s="10">
        <v>1364</v>
      </c>
    </row>
    <row r="712" spans="1:7">
      <c r="A712" s="18" t="s">
        <v>3</v>
      </c>
      <c r="B712" s="34" t="s">
        <v>2712</v>
      </c>
      <c r="E712" s="1">
        <v>2024</v>
      </c>
      <c r="F712" s="1" t="s">
        <v>718</v>
      </c>
      <c r="G712" s="10">
        <v>995</v>
      </c>
    </row>
    <row r="713" spans="1:7">
      <c r="A713" s="18" t="s">
        <v>5</v>
      </c>
      <c r="B713" s="295" t="s">
        <v>31</v>
      </c>
      <c r="E713" s="1">
        <v>2024</v>
      </c>
      <c r="F713" s="1" t="s">
        <v>761</v>
      </c>
      <c r="G713" s="10">
        <v>901.9</v>
      </c>
    </row>
    <row r="714" spans="1:7">
      <c r="A714" s="18" t="s">
        <v>7</v>
      </c>
      <c r="B714" s="295" t="s">
        <v>21</v>
      </c>
      <c r="E714" s="1">
        <v>2024</v>
      </c>
      <c r="F714" s="1" t="s">
        <v>762</v>
      </c>
      <c r="G714" s="10">
        <v>892.4</v>
      </c>
    </row>
    <row r="715" spans="1:7">
      <c r="A715" s="18" t="s">
        <v>8</v>
      </c>
      <c r="B715" s="295" t="s">
        <v>13</v>
      </c>
      <c r="E715" s="1">
        <v>2021</v>
      </c>
      <c r="F715" s="1" t="s">
        <v>716</v>
      </c>
      <c r="G715" s="10">
        <v>891.65000000000509</v>
      </c>
    </row>
    <row r="716" spans="1:7">
      <c r="A716" s="18" t="s">
        <v>10</v>
      </c>
      <c r="B716" s="34" t="s">
        <v>675</v>
      </c>
      <c r="E716" s="1">
        <v>2021</v>
      </c>
      <c r="F716" s="1" t="s">
        <v>717</v>
      </c>
      <c r="G716" s="10">
        <v>889.69999999999709</v>
      </c>
    </row>
    <row r="717" spans="1:7">
      <c r="A717" s="18" t="s">
        <v>12</v>
      </c>
      <c r="B717" s="34" t="s">
        <v>654</v>
      </c>
      <c r="E717" s="1">
        <v>2021</v>
      </c>
      <c r="F717" s="1" t="s">
        <v>718</v>
      </c>
      <c r="G717" s="10">
        <v>878.40000000000146</v>
      </c>
    </row>
    <row r="718" spans="1:7">
      <c r="A718" s="18" t="s">
        <v>14</v>
      </c>
      <c r="B718" s="295" t="s">
        <v>1655</v>
      </c>
      <c r="E718" s="1">
        <v>2021</v>
      </c>
      <c r="F718" s="1" t="s">
        <v>761</v>
      </c>
      <c r="G718" s="10">
        <v>862.49999999999636</v>
      </c>
    </row>
    <row r="719" spans="1:7">
      <c r="A719" s="18" t="s">
        <v>16</v>
      </c>
      <c r="B719" s="295" t="s">
        <v>1654</v>
      </c>
      <c r="E719" s="1">
        <v>2021</v>
      </c>
      <c r="F719" s="1" t="s">
        <v>762</v>
      </c>
      <c r="G719" s="10">
        <v>858</v>
      </c>
    </row>
    <row r="758" spans="22:22">
      <c r="V758">
        <v>41</v>
      </c>
    </row>
  </sheetData>
  <sortState xmlns:xlrd2="http://schemas.microsoft.com/office/spreadsheetml/2017/richdata2" ref="B3:K102">
    <sortCondition descending="1" ref="K3:K102"/>
    <sortCondition ref="B3:B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S4176"/>
  <sheetViews>
    <sheetView workbookViewId="0">
      <selection sqref="A1:XFD4198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32" t="s">
        <v>1657</v>
      </c>
      <c r="N1" s="58"/>
      <c r="P1" s="25"/>
      <c r="Q1" s="61"/>
    </row>
    <row r="2" spans="1:18" s="38" customFormat="1" ht="15.75">
      <c r="A2" s="534" t="s">
        <v>2645</v>
      </c>
      <c r="F2" s="534" t="s">
        <v>2646</v>
      </c>
      <c r="K2" s="534" t="s">
        <v>2647</v>
      </c>
      <c r="N2" s="3"/>
      <c r="P2" s="25"/>
      <c r="Q2" s="61"/>
    </row>
    <row r="3" spans="1:18" s="38" customFormat="1" ht="15.75">
      <c r="A3" s="178"/>
      <c r="B3"/>
      <c r="F3" s="178" t="s">
        <v>718</v>
      </c>
      <c r="G3" t="s">
        <v>4509</v>
      </c>
      <c r="K3" s="178" t="s">
        <v>716</v>
      </c>
      <c r="L3" t="s">
        <v>4453</v>
      </c>
      <c r="M3" s="537"/>
      <c r="P3" s="25"/>
      <c r="Q3" s="61"/>
    </row>
    <row r="4" spans="1:18" s="38" customFormat="1" ht="15.75">
      <c r="A4" s="178"/>
      <c r="B4"/>
      <c r="F4" s="178"/>
      <c r="G4"/>
      <c r="K4" s="178" t="s">
        <v>718</v>
      </c>
      <c r="L4" t="s">
        <v>4494</v>
      </c>
      <c r="P4" s="25"/>
      <c r="Q4" s="61"/>
    </row>
    <row r="5" spans="1:18" s="38" customFormat="1" ht="15.75">
      <c r="A5" s="178"/>
      <c r="B5"/>
      <c r="F5" s="534"/>
      <c r="K5" s="178" t="s">
        <v>716</v>
      </c>
      <c r="L5" t="s">
        <v>4495</v>
      </c>
      <c r="P5" s="25"/>
      <c r="Q5" s="61"/>
    </row>
    <row r="6" spans="1:18" s="38" customFormat="1" ht="15.75">
      <c r="A6" s="534"/>
      <c r="F6" s="534"/>
      <c r="K6" s="178" t="s">
        <v>716</v>
      </c>
      <c r="L6" t="s">
        <v>4496</v>
      </c>
      <c r="P6" s="25"/>
      <c r="Q6" s="61"/>
    </row>
    <row r="7" spans="1:18" s="38" customFormat="1" ht="15.75">
      <c r="A7" s="534"/>
      <c r="F7" s="534"/>
      <c r="K7" s="178" t="s">
        <v>717</v>
      </c>
      <c r="L7" t="s">
        <v>4793</v>
      </c>
      <c r="M7" s="400"/>
      <c r="N7"/>
      <c r="P7" s="25"/>
      <c r="Q7" s="61"/>
    </row>
    <row r="8" spans="1:18" s="38" customFormat="1" ht="15.75">
      <c r="A8" s="534"/>
      <c r="F8" s="534"/>
      <c r="K8" s="178" t="s">
        <v>717</v>
      </c>
      <c r="L8" t="s">
        <v>4794</v>
      </c>
      <c r="M8" s="400"/>
      <c r="N8"/>
      <c r="P8" s="25"/>
      <c r="Q8" s="61"/>
      <c r="R8" s="38" t="s">
        <v>2459</v>
      </c>
    </row>
    <row r="9" spans="1:18" s="38" customFormat="1" ht="15.75">
      <c r="A9" s="534"/>
      <c r="F9" s="534"/>
      <c r="K9" s="534"/>
      <c r="N9" s="3"/>
      <c r="P9" s="25"/>
      <c r="Q9" s="61"/>
    </row>
    <row r="10" spans="1:18" s="38" customFormat="1" ht="15.75">
      <c r="A10" s="534"/>
      <c r="F10" s="534"/>
      <c r="K10" s="534"/>
      <c r="N10" s="3"/>
      <c r="P10" s="25"/>
      <c r="Q10" s="61"/>
    </row>
    <row r="11" spans="1:18" s="38" customFormat="1" ht="15.75">
      <c r="A11" s="534"/>
      <c r="F11" s="534"/>
      <c r="K11" s="534"/>
      <c r="N11" s="3"/>
      <c r="P11" s="25"/>
      <c r="Q11" s="61"/>
    </row>
    <row r="12" spans="1:18" s="38" customFormat="1" ht="15.75">
      <c r="A12" s="534"/>
      <c r="F12" s="534"/>
      <c r="K12" s="534"/>
      <c r="N12" s="3"/>
      <c r="P12" s="25"/>
      <c r="Q12" s="61"/>
    </row>
    <row r="13" spans="1:18" s="38" customFormat="1" ht="15.75">
      <c r="A13" s="534"/>
      <c r="F13" s="534"/>
      <c r="I13" s="38" t="s">
        <v>2459</v>
      </c>
      <c r="K13" s="534"/>
      <c r="N13" s="3"/>
      <c r="P13" s="25"/>
      <c r="Q13" s="61"/>
    </row>
    <row r="14" spans="1:18" s="38" customFormat="1" ht="15.75">
      <c r="A14" s="534"/>
      <c r="F14" s="534"/>
      <c r="K14" s="534"/>
      <c r="L14" s="38" t="s">
        <v>2459</v>
      </c>
      <c r="N14" s="3"/>
      <c r="P14" s="25"/>
      <c r="Q14" s="61"/>
    </row>
    <row r="15" spans="1:18" s="38" customFormat="1" ht="15.75">
      <c r="A15" s="534"/>
      <c r="F15" s="534"/>
      <c r="K15" s="534"/>
      <c r="N15" s="3"/>
      <c r="P15" s="25"/>
      <c r="Q15" s="61"/>
    </row>
    <row r="16" spans="1:18" s="38" customFormat="1" ht="15.75">
      <c r="A16" s="534"/>
      <c r="F16" s="534"/>
      <c r="K16" s="534"/>
      <c r="N16" s="3"/>
      <c r="P16" s="25"/>
      <c r="Q16" s="61"/>
    </row>
    <row r="17" spans="1:17" s="38" customFormat="1" ht="15.75">
      <c r="A17" s="534"/>
      <c r="F17" s="534"/>
      <c r="K17" s="534"/>
      <c r="N17" s="3"/>
      <c r="P17" s="25"/>
      <c r="Q17" s="61"/>
    </row>
    <row r="18" spans="1:17" s="38" customFormat="1" ht="15.75">
      <c r="A18" s="534"/>
      <c r="F18" s="534"/>
      <c r="K18" s="534"/>
      <c r="N18" s="3"/>
      <c r="P18" s="25"/>
      <c r="Q18" s="61"/>
    </row>
    <row r="19" spans="1:17" s="38" customFormat="1" ht="15.75">
      <c r="A19" s="534"/>
      <c r="F19" s="534"/>
      <c r="K19" s="534"/>
      <c r="N19" s="3"/>
      <c r="P19" s="25"/>
      <c r="Q19" s="61"/>
    </row>
    <row r="20" spans="1:17" s="38" customFormat="1" ht="15.75">
      <c r="A20" s="534"/>
      <c r="F20" s="534"/>
      <c r="K20" s="534"/>
      <c r="N20" s="3"/>
      <c r="P20" s="25"/>
      <c r="Q20" s="61"/>
    </row>
    <row r="21" spans="1:17" s="38" customFormat="1" ht="15.75">
      <c r="A21" s="534"/>
      <c r="F21" s="534"/>
      <c r="K21" s="534"/>
      <c r="N21" s="3"/>
      <c r="P21" s="25"/>
      <c r="Q21" s="61"/>
    </row>
    <row r="22" spans="1:17" s="38" customFormat="1" ht="15.75">
      <c r="A22" s="534"/>
      <c r="F22" s="534"/>
      <c r="K22" s="534"/>
      <c r="N22" s="3"/>
      <c r="P22" s="25"/>
      <c r="Q22" s="61"/>
    </row>
    <row r="23" spans="1:17" s="38" customFormat="1" ht="15.75">
      <c r="A23" s="534"/>
      <c r="F23" s="534"/>
      <c r="K23" s="534"/>
      <c r="N23" s="3"/>
      <c r="P23" s="25"/>
      <c r="Q23" s="61"/>
    </row>
    <row r="24" spans="1:17" s="38" customFormat="1" ht="15.75">
      <c r="A24" s="534"/>
      <c r="F24" s="534"/>
      <c r="K24" s="534"/>
      <c r="N24" s="3"/>
      <c r="P24" s="25"/>
      <c r="Q24" s="61"/>
    </row>
    <row r="25" spans="1:17" s="38" customFormat="1" ht="15.75">
      <c r="A25" s="534"/>
      <c r="F25" s="534"/>
      <c r="K25" s="534"/>
      <c r="N25" s="3"/>
      <c r="P25" s="25"/>
      <c r="Q25" s="61"/>
    </row>
    <row r="26" spans="1:17" s="38" customFormat="1" ht="15.75">
      <c r="A26" s="534"/>
      <c r="F26" s="534"/>
      <c r="K26" s="534"/>
      <c r="N26" s="3"/>
      <c r="P26" s="25"/>
      <c r="Q26" s="61"/>
    </row>
    <row r="27" spans="1:17" s="38" customFormat="1" ht="15.75">
      <c r="A27" s="534"/>
      <c r="F27" s="534"/>
      <c r="K27" s="534"/>
      <c r="N27" s="3"/>
      <c r="P27" s="25"/>
      <c r="Q27" s="61"/>
    </row>
    <row r="28" spans="1:17" s="38" customFormat="1" ht="15.75">
      <c r="A28" s="533"/>
      <c r="N28" s="3"/>
      <c r="P28" s="25"/>
      <c r="Q28" s="61"/>
    </row>
    <row r="29" spans="1:17" s="38" customFormat="1" ht="15.75">
      <c r="A29" s="533"/>
      <c r="N29" s="3"/>
      <c r="P29" s="198"/>
      <c r="Q29" s="61"/>
    </row>
    <row r="30" spans="1:17" s="38" customFormat="1" ht="15.75">
      <c r="A30" s="533"/>
      <c r="N30" s="3"/>
      <c r="P30" s="25"/>
      <c r="Q30" s="61"/>
    </row>
    <row r="31" spans="1:17" s="38" customFormat="1" ht="15.75">
      <c r="A31" s="533"/>
      <c r="N31"/>
      <c r="P31" s="198"/>
      <c r="Q31" s="61"/>
    </row>
    <row r="32" spans="1:17" s="38" customFormat="1" ht="23.25">
      <c r="A32" s="532" t="s">
        <v>1346</v>
      </c>
      <c r="N32" s="3"/>
      <c r="P32" s="26"/>
      <c r="Q32" s="61"/>
    </row>
    <row r="33" spans="1:17" s="38" customFormat="1" ht="15.75">
      <c r="A33" s="534" t="s">
        <v>2645</v>
      </c>
      <c r="F33" s="534" t="s">
        <v>2646</v>
      </c>
      <c r="K33" s="534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4454</v>
      </c>
      <c r="M34"/>
      <c r="N34"/>
      <c r="P34" s="26"/>
      <c r="Q34" s="61"/>
    </row>
    <row r="35" spans="1:17" s="38" customFormat="1" ht="15.75">
      <c r="A35" s="533"/>
      <c r="F35" s="178"/>
      <c r="G35"/>
      <c r="K35" s="178"/>
      <c r="L35"/>
      <c r="N35" s="58"/>
      <c r="P35" s="26"/>
      <c r="Q35" s="61"/>
    </row>
    <row r="36" spans="1:17" s="38" customFormat="1" ht="15.75">
      <c r="A36" s="533"/>
      <c r="F36" s="178"/>
      <c r="G36"/>
      <c r="K36" s="178"/>
      <c r="L36"/>
      <c r="N36" s="58"/>
      <c r="P36" s="26"/>
      <c r="Q36" s="61"/>
    </row>
    <row r="37" spans="1:17" s="38" customFormat="1" ht="15.75">
      <c r="A37" s="533"/>
      <c r="F37" s="178"/>
      <c r="G37"/>
      <c r="K37" s="178"/>
      <c r="L37"/>
      <c r="N37" s="58"/>
      <c r="P37" s="26"/>
      <c r="Q37" s="61"/>
    </row>
    <row r="38" spans="1:17" s="38" customFormat="1" ht="15.75">
      <c r="A38" s="533"/>
      <c r="F38" s="178"/>
      <c r="G38"/>
      <c r="K38" s="178"/>
      <c r="L38"/>
      <c r="N38" s="58"/>
      <c r="P38" s="26"/>
      <c r="Q38" s="61"/>
    </row>
    <row r="39" spans="1:17" s="38" customFormat="1" ht="15.75">
      <c r="A39" s="533"/>
      <c r="F39" s="178"/>
      <c r="G39"/>
      <c r="K39" s="178"/>
      <c r="L39"/>
      <c r="N39" s="58"/>
      <c r="P39" s="26"/>
      <c r="Q39" s="61"/>
    </row>
    <row r="40" spans="1:17" s="38" customFormat="1" ht="15.75">
      <c r="A40" s="533"/>
      <c r="F40" s="178"/>
      <c r="G40"/>
      <c r="K40" s="178"/>
      <c r="L40"/>
      <c r="N40" s="58"/>
      <c r="P40" s="26"/>
      <c r="Q40" s="61"/>
    </row>
    <row r="41" spans="1:17" s="38" customFormat="1" ht="15.75">
      <c r="A41" s="533"/>
      <c r="F41" s="178"/>
      <c r="G41"/>
      <c r="K41" s="178"/>
      <c r="L41"/>
      <c r="N41" s="58"/>
      <c r="P41" s="26"/>
      <c r="Q41" s="61"/>
    </row>
    <row r="42" spans="1:17" s="38" customFormat="1" ht="15.75">
      <c r="A42" s="533"/>
      <c r="F42" s="178"/>
      <c r="G42"/>
      <c r="K42" s="178"/>
      <c r="L42"/>
      <c r="N42" s="58"/>
      <c r="P42" s="26"/>
      <c r="Q42" s="61"/>
    </row>
    <row r="43" spans="1:17" s="38" customFormat="1" ht="15.75">
      <c r="A43" s="533"/>
      <c r="F43" s="178"/>
      <c r="G43"/>
      <c r="K43" s="178"/>
      <c r="L43"/>
      <c r="N43" s="58"/>
      <c r="P43" s="26"/>
      <c r="Q43" s="61"/>
    </row>
    <row r="44" spans="1:17" s="38" customFormat="1" ht="15.75">
      <c r="A44" s="533"/>
      <c r="F44" s="178"/>
      <c r="G44"/>
      <c r="K44" s="178"/>
      <c r="L44"/>
      <c r="N44" s="58"/>
      <c r="P44" s="26"/>
      <c r="Q44" s="61"/>
    </row>
    <row r="45" spans="1:17" s="38" customFormat="1" ht="15.75">
      <c r="A45" s="533"/>
      <c r="F45" s="178"/>
      <c r="G45"/>
      <c r="K45" s="178"/>
      <c r="L45"/>
      <c r="N45" s="58"/>
      <c r="P45" s="26"/>
      <c r="Q45" s="61"/>
    </row>
    <row r="46" spans="1:17" s="38" customFormat="1" ht="15.75">
      <c r="A46" s="533"/>
      <c r="F46" s="178"/>
      <c r="G46"/>
      <c r="K46" s="178"/>
      <c r="L46"/>
      <c r="N46" s="58"/>
      <c r="P46" s="26"/>
      <c r="Q46" s="61"/>
    </row>
    <row r="47" spans="1:17" s="38" customFormat="1" ht="15.75">
      <c r="A47" s="533"/>
      <c r="N47" s="79"/>
      <c r="P47" s="25"/>
      <c r="Q47" s="61"/>
    </row>
    <row r="48" spans="1:17" s="38" customFormat="1" ht="15.75">
      <c r="A48" s="533"/>
      <c r="N48" s="58"/>
      <c r="P48" s="26"/>
      <c r="Q48" s="61"/>
    </row>
    <row r="49" spans="1:17" s="38" customFormat="1" ht="15.75">
      <c r="A49" s="533"/>
      <c r="N49" s="58"/>
      <c r="P49" s="198"/>
      <c r="Q49" s="61"/>
    </row>
    <row r="50" spans="1:17" s="38" customFormat="1" ht="15.75">
      <c r="A50" s="533"/>
      <c r="N50" s="3"/>
      <c r="P50" s="25"/>
      <c r="Q50" s="61"/>
    </row>
    <row r="51" spans="1:17" s="38" customFormat="1" ht="15.75">
      <c r="A51" s="533"/>
      <c r="N51" s="3"/>
      <c r="P51" s="21"/>
      <c r="Q51" s="61"/>
    </row>
    <row r="52" spans="1:17" s="38" customFormat="1" ht="15.75">
      <c r="A52" s="533"/>
      <c r="N52" s="58"/>
      <c r="P52" s="25"/>
      <c r="Q52" s="61"/>
    </row>
    <row r="53" spans="1:17" s="38" customFormat="1" ht="15.75">
      <c r="A53" s="533"/>
      <c r="N53" s="58"/>
      <c r="P53" s="25"/>
      <c r="Q53" s="61"/>
    </row>
    <row r="54" spans="1:17" s="38" customFormat="1" ht="15.75">
      <c r="A54" s="533"/>
      <c r="N54" s="58"/>
      <c r="P54" s="25"/>
      <c r="Q54" s="61"/>
    </row>
    <row r="55" spans="1:17" s="38" customFormat="1" ht="15.75">
      <c r="A55" s="533"/>
      <c r="N55" s="58"/>
      <c r="P55" s="25"/>
      <c r="Q55" s="61"/>
    </row>
    <row r="56" spans="1:17" s="38" customFormat="1" ht="15.75">
      <c r="A56" s="533"/>
      <c r="N56" s="79"/>
      <c r="P56" s="25"/>
      <c r="Q56" s="61"/>
    </row>
    <row r="57" spans="1:17" s="38" customFormat="1" ht="15.75">
      <c r="A57" s="533"/>
      <c r="N57" s="3"/>
      <c r="P57" s="198"/>
      <c r="Q57" s="61"/>
    </row>
    <row r="58" spans="1:17" s="38" customFormat="1" ht="15.75">
      <c r="A58" s="533"/>
      <c r="N58" s="79"/>
      <c r="P58" s="26"/>
      <c r="Q58" s="61"/>
    </row>
    <row r="59" spans="1:17" s="38" customFormat="1" ht="15.75">
      <c r="A59" s="533"/>
      <c r="N59" s="3"/>
      <c r="P59" s="25"/>
      <c r="Q59" s="61"/>
    </row>
    <row r="60" spans="1:17" s="38" customFormat="1" ht="15.75">
      <c r="A60" s="533"/>
      <c r="N60" s="3"/>
      <c r="P60" s="26"/>
      <c r="Q60" s="61"/>
    </row>
    <row r="61" spans="1:17" s="38" customFormat="1" ht="15.75">
      <c r="A61" s="533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8" customFormat="1" ht="23.25">
      <c r="A63" s="532" t="s">
        <v>3624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4" t="s">
        <v>2645</v>
      </c>
      <c r="F64" s="534" t="s">
        <v>2646</v>
      </c>
      <c r="K64" s="534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4399</v>
      </c>
      <c r="F65" s="178"/>
      <c r="G65"/>
      <c r="K65" s="178" t="s">
        <v>717</v>
      </c>
      <c r="L65" t="s">
        <v>4299</v>
      </c>
      <c r="M65"/>
      <c r="N65"/>
      <c r="P65" s="25"/>
      <c r="Q65" s="61"/>
    </row>
    <row r="66" spans="1:17" s="38" customFormat="1" ht="15.75">
      <c r="A66" s="547" t="s">
        <v>718</v>
      </c>
      <c r="B66" t="s">
        <v>4726</v>
      </c>
      <c r="F66" s="178"/>
      <c r="G66"/>
      <c r="K66" s="178" t="s">
        <v>717</v>
      </c>
      <c r="L66" t="s">
        <v>4300</v>
      </c>
      <c r="M66"/>
      <c r="N66"/>
      <c r="P66" s="25"/>
      <c r="Q66" s="61"/>
    </row>
    <row r="67" spans="1:17" s="38" customFormat="1" ht="15.75">
      <c r="A67" s="534"/>
      <c r="F67" s="534"/>
      <c r="K67" s="178" t="s">
        <v>718</v>
      </c>
      <c r="L67" t="s">
        <v>4400</v>
      </c>
      <c r="O67"/>
      <c r="P67" s="25"/>
      <c r="Q67" s="61"/>
    </row>
    <row r="68" spans="1:17" s="38" customFormat="1" ht="15.75">
      <c r="A68" s="534"/>
      <c r="F68" s="534"/>
      <c r="K68" s="178" t="s">
        <v>717</v>
      </c>
      <c r="L68" t="s">
        <v>4795</v>
      </c>
      <c r="M68"/>
      <c r="N68"/>
      <c r="P68" s="25"/>
      <c r="Q68" s="61"/>
    </row>
    <row r="69" spans="1:17" s="38" customFormat="1" ht="15.75">
      <c r="A69" s="534"/>
      <c r="F69" s="534"/>
      <c r="K69" s="178"/>
      <c r="L69"/>
      <c r="M69" s="26"/>
      <c r="N69" s="58"/>
      <c r="P69" s="25"/>
      <c r="Q69" s="61"/>
    </row>
    <row r="70" spans="1:17" s="38" customFormat="1" ht="15.75">
      <c r="A70" s="534"/>
      <c r="F70" s="534"/>
      <c r="K70" s="178"/>
      <c r="L70"/>
      <c r="M70" s="26"/>
      <c r="N70" s="58"/>
      <c r="P70" s="25"/>
      <c r="Q70" s="61"/>
    </row>
    <row r="71" spans="1:17" s="38" customFormat="1" ht="15.75">
      <c r="A71" s="534"/>
      <c r="F71" s="534"/>
      <c r="K71" s="178"/>
      <c r="L71"/>
      <c r="M71" s="26"/>
      <c r="N71" s="58"/>
      <c r="P71" s="25"/>
      <c r="Q71" s="61"/>
    </row>
    <row r="72" spans="1:17" s="38" customFormat="1" ht="15.75">
      <c r="A72" s="534"/>
      <c r="F72" s="534"/>
      <c r="K72" s="178"/>
      <c r="L72"/>
      <c r="M72" s="26"/>
      <c r="N72" s="58"/>
      <c r="P72" s="25"/>
      <c r="Q72" s="61"/>
    </row>
    <row r="73" spans="1:17" s="38" customFormat="1" ht="15.75">
      <c r="A73" s="534"/>
      <c r="F73" s="534"/>
      <c r="K73" s="178"/>
      <c r="L73"/>
      <c r="M73" s="26"/>
      <c r="N73" s="58"/>
      <c r="P73" s="25"/>
      <c r="Q73" s="61"/>
    </row>
    <row r="74" spans="1:17" s="38" customFormat="1" ht="15.75">
      <c r="A74" s="534"/>
      <c r="F74" s="534"/>
      <c r="K74" s="178"/>
      <c r="L74"/>
      <c r="M74" s="26"/>
      <c r="N74" s="58"/>
      <c r="P74" s="25"/>
      <c r="Q74" s="61"/>
    </row>
    <row r="75" spans="1:17" s="38" customFormat="1" ht="15.75">
      <c r="A75" s="534"/>
      <c r="F75" s="534"/>
      <c r="K75" s="178"/>
      <c r="L75"/>
      <c r="M75" s="26"/>
      <c r="N75" s="58"/>
      <c r="P75" s="25"/>
      <c r="Q75" s="61"/>
    </row>
    <row r="76" spans="1:17" s="38" customFormat="1" ht="15.75">
      <c r="A76" s="534"/>
      <c r="F76" s="534"/>
      <c r="K76" s="178"/>
      <c r="L76"/>
      <c r="M76" s="26"/>
      <c r="N76" s="58"/>
      <c r="P76" s="25"/>
      <c r="Q76" s="61"/>
    </row>
    <row r="77" spans="1:17" s="38" customFormat="1" ht="15.75">
      <c r="A77" s="534"/>
      <c r="F77" s="534"/>
      <c r="K77" s="178"/>
      <c r="L77"/>
      <c r="M77" s="26"/>
      <c r="N77" s="58"/>
      <c r="P77" s="25"/>
      <c r="Q77" s="61"/>
    </row>
    <row r="78" spans="1:17" s="38" customFormat="1" ht="15.75">
      <c r="A78" s="534"/>
      <c r="F78" s="534"/>
      <c r="K78" s="178"/>
      <c r="L78"/>
      <c r="M78" s="26"/>
      <c r="N78" s="58"/>
      <c r="P78" s="25"/>
      <c r="Q78" s="61"/>
    </row>
    <row r="79" spans="1:17" s="38" customFormat="1" ht="15.75">
      <c r="A79" s="534"/>
      <c r="F79" s="534"/>
      <c r="K79" s="534"/>
      <c r="M79" s="26"/>
      <c r="N79" s="58"/>
      <c r="P79" s="25"/>
      <c r="Q79" s="61"/>
    </row>
    <row r="80" spans="1:17" s="38" customFormat="1" ht="15.75">
      <c r="A80" s="534"/>
      <c r="F80" s="534"/>
      <c r="K80" s="534"/>
      <c r="M80" s="26"/>
      <c r="N80" s="58"/>
      <c r="P80" s="25"/>
      <c r="Q80" s="61"/>
    </row>
    <row r="81" spans="1:17" s="38" customFormat="1" ht="15.75">
      <c r="A81" s="534"/>
      <c r="F81" s="534"/>
      <c r="K81" s="534"/>
      <c r="M81" s="26"/>
      <c r="N81" s="58"/>
      <c r="P81" s="25"/>
      <c r="Q81" s="61"/>
    </row>
    <row r="82" spans="1:17" s="38" customFormat="1" ht="15.75">
      <c r="A82" s="534"/>
      <c r="F82" s="534"/>
      <c r="K82" s="534"/>
      <c r="M82" s="26"/>
      <c r="N82" s="58"/>
      <c r="P82" s="25"/>
      <c r="Q82" s="61"/>
    </row>
    <row r="83" spans="1:17" s="38" customFormat="1" ht="15.75">
      <c r="A83" s="533"/>
      <c r="M83" s="26"/>
      <c r="N83" s="3"/>
      <c r="P83" s="21"/>
      <c r="Q83" s="61"/>
    </row>
    <row r="84" spans="1:17" s="38" customFormat="1" ht="15.75">
      <c r="A84" s="533"/>
      <c r="K84" s="21"/>
      <c r="L84" s="203"/>
      <c r="M84" s="26"/>
      <c r="N84" s="3"/>
      <c r="P84" s="25"/>
      <c r="Q84" s="61"/>
    </row>
    <row r="85" spans="1:17" s="38" customFormat="1" ht="15.75">
      <c r="A85" s="533"/>
      <c r="K85" s="21"/>
      <c r="L85" s="203"/>
      <c r="M85" s="26"/>
      <c r="N85" s="79"/>
      <c r="P85" s="198"/>
      <c r="Q85" s="61"/>
    </row>
    <row r="86" spans="1:17" s="38" customFormat="1" ht="15.75">
      <c r="A86" s="533"/>
      <c r="K86" s="21"/>
      <c r="L86" s="203"/>
      <c r="M86" s="26"/>
      <c r="N86" s="3"/>
      <c r="P86" s="25"/>
      <c r="Q86" s="61"/>
    </row>
    <row r="87" spans="1:17" s="38" customFormat="1" ht="15.75">
      <c r="A87" s="533"/>
      <c r="K87" s="21"/>
      <c r="L87" s="203"/>
      <c r="M87" s="26"/>
      <c r="N87"/>
      <c r="P87" s="198"/>
      <c r="Q87" s="61"/>
    </row>
    <row r="88" spans="1:17" s="38" customFormat="1" ht="15.75">
      <c r="A88" s="533"/>
      <c r="K88" s="21"/>
      <c r="L88" s="203"/>
      <c r="M88" s="26"/>
      <c r="N88" s="79"/>
      <c r="P88" s="25"/>
      <c r="Q88" s="61"/>
    </row>
    <row r="89" spans="1:17" s="38" customFormat="1" ht="15.75">
      <c r="A89" s="533"/>
      <c r="K89" s="21"/>
      <c r="L89" s="203"/>
      <c r="M89" s="26"/>
      <c r="N89" s="3"/>
      <c r="P89" s="25"/>
      <c r="Q89" s="61"/>
    </row>
    <row r="90" spans="1:17" s="38" customFormat="1" ht="15.75">
      <c r="A90" s="533"/>
      <c r="K90" s="21"/>
      <c r="L90" s="203"/>
      <c r="M90" s="26"/>
      <c r="N90" s="58"/>
      <c r="P90" s="26"/>
      <c r="Q90" s="61"/>
    </row>
    <row r="91" spans="1:17" s="38" customFormat="1" ht="15.75">
      <c r="A91" s="533"/>
      <c r="K91" s="21"/>
      <c r="L91" s="203"/>
      <c r="M91" s="26"/>
      <c r="N91" s="58"/>
      <c r="P91" s="25"/>
      <c r="Q91" s="61"/>
    </row>
    <row r="92" spans="1:17" s="38" customFormat="1" ht="15.75">
      <c r="A92" s="533"/>
      <c r="K92" s="21"/>
      <c r="L92" s="203"/>
      <c r="M92" s="26"/>
      <c r="N92" s="79"/>
      <c r="P92" s="26"/>
      <c r="Q92" s="61"/>
    </row>
    <row r="93" spans="1:17" s="38" customFormat="1" ht="15.75">
      <c r="A93" s="533"/>
      <c r="K93" s="21"/>
      <c r="L93" s="203"/>
      <c r="M93" s="26"/>
      <c r="N93" s="3"/>
      <c r="P93" s="25"/>
      <c r="Q93" s="61"/>
    </row>
    <row r="94" spans="1:17" s="38" customFormat="1" ht="23.25">
      <c r="A94" s="532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4" t="s">
        <v>2645</v>
      </c>
      <c r="F95" s="534" t="s">
        <v>2646</v>
      </c>
      <c r="K95" s="534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4619</v>
      </c>
      <c r="F96" s="178" t="s">
        <v>718</v>
      </c>
      <c r="G96" t="s">
        <v>4796</v>
      </c>
      <c r="K96" s="178" t="s">
        <v>716</v>
      </c>
      <c r="L96" t="s">
        <v>4453</v>
      </c>
      <c r="M96" s="537"/>
      <c r="P96" s="25"/>
      <c r="Q96" s="61"/>
    </row>
    <row r="97" spans="1:17" s="38" customFormat="1" ht="15.75">
      <c r="A97" s="178"/>
      <c r="B97"/>
      <c r="F97" s="178"/>
      <c r="G97"/>
      <c r="K97" s="178" t="s">
        <v>718</v>
      </c>
      <c r="L97" t="s">
        <v>4727</v>
      </c>
      <c r="M97"/>
      <c r="N97"/>
      <c r="P97" s="25"/>
      <c r="Q97" s="61"/>
    </row>
    <row r="98" spans="1:17" s="38" customFormat="1" ht="15.75">
      <c r="A98" s="178"/>
      <c r="B98"/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4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4"/>
      <c r="F102" s="534"/>
      <c r="K102" s="178"/>
      <c r="L102"/>
      <c r="M102" s="26"/>
      <c r="N102" s="58"/>
      <c r="P102" s="25"/>
      <c r="Q102" s="61"/>
    </row>
    <row r="103" spans="1:17" s="38" customFormat="1" ht="15.75">
      <c r="A103" s="534"/>
      <c r="F103" s="534"/>
      <c r="K103" s="178"/>
      <c r="L103"/>
      <c r="M103" s="26"/>
      <c r="N103" s="58"/>
      <c r="P103" s="25"/>
      <c r="Q103" s="61"/>
    </row>
    <row r="104" spans="1:17" s="38" customFormat="1" ht="15.75">
      <c r="A104" s="534"/>
      <c r="F104" s="534"/>
      <c r="K104" s="178"/>
      <c r="L104"/>
      <c r="M104" s="26"/>
      <c r="N104" s="58"/>
      <c r="P104" s="25"/>
      <c r="Q104" s="61"/>
    </row>
    <row r="105" spans="1:17" s="38" customFormat="1" ht="15.75">
      <c r="A105" s="534"/>
      <c r="F105" s="534"/>
      <c r="K105" s="178"/>
      <c r="L105"/>
      <c r="M105" s="26"/>
      <c r="N105" s="58"/>
      <c r="P105" s="25"/>
      <c r="Q105" s="61"/>
    </row>
    <row r="106" spans="1:17" s="38" customFormat="1" ht="15.75">
      <c r="A106" s="534"/>
      <c r="F106" s="534"/>
      <c r="K106" s="178"/>
      <c r="L106"/>
      <c r="M106" s="26"/>
      <c r="N106" s="58"/>
      <c r="P106" s="25"/>
      <c r="Q106" s="61"/>
    </row>
    <row r="107" spans="1:17" s="38" customFormat="1" ht="15.75">
      <c r="A107" s="534"/>
      <c r="F107" s="534"/>
      <c r="K107" s="178"/>
      <c r="L107"/>
      <c r="M107" s="26"/>
      <c r="N107" s="58"/>
      <c r="P107" s="25"/>
      <c r="Q107" s="61"/>
    </row>
    <row r="108" spans="1:17" s="38" customFormat="1" ht="15.75">
      <c r="A108" s="534"/>
      <c r="F108" s="534"/>
      <c r="K108" s="178"/>
      <c r="L108"/>
      <c r="M108" s="26"/>
      <c r="N108" s="58"/>
      <c r="P108" s="25"/>
      <c r="Q108" s="61"/>
    </row>
    <row r="109" spans="1:17" s="38" customFormat="1" ht="15.75">
      <c r="A109" s="534"/>
      <c r="F109" s="534"/>
      <c r="K109" s="178"/>
      <c r="L109"/>
      <c r="M109" s="26"/>
      <c r="N109" s="58"/>
      <c r="P109" s="25"/>
      <c r="Q109" s="61"/>
    </row>
    <row r="110" spans="1:17" s="38" customFormat="1" ht="15.75">
      <c r="A110" s="534"/>
      <c r="F110" s="534"/>
      <c r="K110" s="534"/>
      <c r="M110" s="26"/>
      <c r="N110" s="58"/>
      <c r="P110" s="25"/>
      <c r="Q110" s="61"/>
    </row>
    <row r="111" spans="1:17" s="38" customFormat="1" ht="15.75">
      <c r="A111" s="534"/>
      <c r="F111" s="534"/>
      <c r="K111" s="534"/>
      <c r="M111" s="26"/>
      <c r="N111" s="58"/>
      <c r="P111" s="25"/>
      <c r="Q111" s="61"/>
    </row>
    <row r="112" spans="1:17" s="38" customFormat="1" ht="15.75">
      <c r="A112" s="534"/>
      <c r="F112" s="534"/>
      <c r="K112" s="534"/>
      <c r="M112" s="26"/>
      <c r="N112" s="58"/>
      <c r="P112" s="25"/>
      <c r="Q112" s="61"/>
    </row>
    <row r="113" spans="1:17" s="38" customFormat="1" ht="15.75">
      <c r="A113" s="534"/>
      <c r="F113" s="534"/>
      <c r="K113" s="534"/>
      <c r="M113" s="26"/>
      <c r="N113" s="58"/>
      <c r="P113" s="25"/>
      <c r="Q113" s="61"/>
    </row>
    <row r="114" spans="1:17" s="38" customFormat="1" ht="15.75">
      <c r="A114" s="534"/>
      <c r="F114" s="534"/>
      <c r="K114" s="534"/>
      <c r="M114" s="26"/>
      <c r="N114" s="58"/>
      <c r="P114" s="25"/>
      <c r="Q114" s="61"/>
    </row>
    <row r="115" spans="1:17" s="38" customFormat="1" ht="15.75">
      <c r="A115" s="534"/>
      <c r="F115" s="534"/>
      <c r="K115" s="534"/>
      <c r="M115" s="26"/>
      <c r="N115" s="58"/>
      <c r="P115" s="25"/>
      <c r="Q115" s="61"/>
    </row>
    <row r="116" spans="1:17" s="38" customFormat="1" ht="15.75">
      <c r="A116" s="533"/>
      <c r="K116" s="21"/>
      <c r="L116" s="203"/>
      <c r="M116" s="26"/>
      <c r="N116" s="58"/>
      <c r="P116" s="25"/>
      <c r="Q116" s="61"/>
    </row>
    <row r="117" spans="1:17" s="38" customFormat="1" ht="15.75">
      <c r="A117" s="533"/>
      <c r="K117" s="21"/>
      <c r="L117" s="203"/>
      <c r="M117" s="26"/>
      <c r="N117" s="58"/>
      <c r="P117" s="21"/>
      <c r="Q117" s="61"/>
    </row>
    <row r="118" spans="1:17" s="38" customFormat="1" ht="15.75">
      <c r="A118" s="533"/>
      <c r="K118" s="21"/>
      <c r="L118" s="203"/>
      <c r="M118" s="26"/>
      <c r="N118" s="58"/>
      <c r="P118" s="26"/>
      <c r="Q118" s="61"/>
    </row>
    <row r="119" spans="1:17" s="38" customFormat="1" ht="15.75">
      <c r="A119" s="533"/>
      <c r="K119" s="21"/>
      <c r="L119" s="203"/>
      <c r="M119" s="26"/>
      <c r="N119" s="3"/>
      <c r="P119" s="198"/>
      <c r="Q119" s="61"/>
    </row>
    <row r="120" spans="1:17" s="38" customFormat="1" ht="15.75">
      <c r="A120" s="533"/>
      <c r="K120" s="21"/>
      <c r="L120" s="203"/>
      <c r="M120" s="26"/>
      <c r="N120" s="3"/>
      <c r="P120" s="21"/>
      <c r="Q120" s="61"/>
    </row>
    <row r="121" spans="1:17" s="38" customFormat="1" ht="15.75">
      <c r="A121" s="533"/>
      <c r="K121" s="21"/>
      <c r="L121" s="203"/>
      <c r="M121" s="26"/>
      <c r="N121" s="58"/>
      <c r="P121" s="21"/>
      <c r="Q121" s="61"/>
    </row>
    <row r="122" spans="1:17" s="38" customFormat="1" ht="15.75">
      <c r="A122" s="533"/>
      <c r="K122" s="21"/>
      <c r="L122" s="203"/>
      <c r="M122" s="26"/>
      <c r="N122" s="58"/>
      <c r="P122" s="21"/>
      <c r="Q122" s="61"/>
    </row>
    <row r="123" spans="1:17" s="38" customFormat="1" ht="15.75">
      <c r="A123" s="533"/>
      <c r="K123" s="21"/>
      <c r="L123" s="203"/>
      <c r="M123" s="26"/>
      <c r="N123" s="3"/>
      <c r="P123" s="198"/>
      <c r="Q123" s="61"/>
    </row>
    <row r="124" spans="1:17" s="38" customFormat="1" ht="15.75">
      <c r="A124" s="533"/>
      <c r="K124" s="203"/>
      <c r="L124" s="25"/>
      <c r="M124" s="21"/>
      <c r="N124" s="79"/>
      <c r="P124" s="21"/>
      <c r="Q124" s="61"/>
    </row>
    <row r="125" spans="1:17" s="38" customFormat="1" ht="23.25">
      <c r="A125" s="532" t="s">
        <v>2195</v>
      </c>
      <c r="K125" s="25"/>
      <c r="L125" s="26"/>
      <c r="M125" s="400"/>
      <c r="N125" s="79"/>
      <c r="P125" s="25"/>
      <c r="Q125" s="61"/>
    </row>
    <row r="126" spans="1:17" s="38" customFormat="1" ht="15.75">
      <c r="A126" s="534" t="s">
        <v>2645</v>
      </c>
      <c r="F126" s="534" t="s">
        <v>2646</v>
      </c>
      <c r="K126" s="534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4301</v>
      </c>
      <c r="C127"/>
      <c r="F127" s="178"/>
      <c r="G127"/>
      <c r="K127" s="178" t="s">
        <v>718</v>
      </c>
      <c r="L127" t="s">
        <v>4302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4677</v>
      </c>
      <c r="F128" s="178"/>
      <c r="G128"/>
      <c r="K128" s="178" t="s">
        <v>717</v>
      </c>
      <c r="L128" t="s">
        <v>4401</v>
      </c>
      <c r="M128"/>
      <c r="N128"/>
      <c r="P128" s="25"/>
      <c r="Q128" s="61"/>
    </row>
    <row r="129" spans="1:17" s="38" customFormat="1" ht="15.75">
      <c r="A129" s="178"/>
      <c r="B129"/>
      <c r="F129" s="178"/>
      <c r="G129"/>
      <c r="K129" s="178" t="s">
        <v>717</v>
      </c>
      <c r="L129" t="s">
        <v>4497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4620</v>
      </c>
      <c r="M130" s="400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4678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4679</v>
      </c>
      <c r="P132" s="25"/>
      <c r="Q132" s="61"/>
    </row>
    <row r="133" spans="1:17" s="38" customFormat="1" ht="15.75">
      <c r="A133" s="533"/>
      <c r="K133" s="178" t="s">
        <v>718</v>
      </c>
      <c r="L133" t="s">
        <v>4797</v>
      </c>
      <c r="P133" s="25"/>
      <c r="Q133" s="61"/>
    </row>
    <row r="134" spans="1:17" s="38" customFormat="1" ht="15.75">
      <c r="A134" s="533"/>
      <c r="K134" s="178" t="s">
        <v>718</v>
      </c>
      <c r="L134" t="s">
        <v>4798</v>
      </c>
      <c r="P134" s="25"/>
      <c r="Q134" s="61"/>
    </row>
    <row r="135" spans="1:17" s="38" customFormat="1" ht="15.75">
      <c r="A135" s="533"/>
      <c r="K135" s="178"/>
      <c r="L135"/>
      <c r="M135" s="21"/>
      <c r="N135" s="58"/>
      <c r="P135" s="25"/>
      <c r="Q135" s="61"/>
    </row>
    <row r="136" spans="1:17" s="38" customFormat="1" ht="15.75">
      <c r="A136" s="533"/>
      <c r="K136" s="178"/>
      <c r="L136"/>
      <c r="M136" s="21"/>
      <c r="N136" s="58"/>
      <c r="P136" s="25"/>
      <c r="Q136" s="61"/>
    </row>
    <row r="137" spans="1:17" s="38" customFormat="1" ht="15.75">
      <c r="A137" s="533"/>
      <c r="K137" s="178"/>
      <c r="L137"/>
      <c r="M137" s="21"/>
      <c r="N137" s="58"/>
      <c r="P137" s="25"/>
      <c r="Q137" s="61"/>
    </row>
    <row r="138" spans="1:17" s="38" customFormat="1" ht="15.75">
      <c r="A138" s="533"/>
      <c r="K138" s="178"/>
      <c r="L138"/>
      <c r="M138" s="21"/>
      <c r="N138" s="58"/>
      <c r="P138" s="25"/>
      <c r="Q138" s="61"/>
    </row>
    <row r="139" spans="1:17" s="38" customFormat="1" ht="15.75">
      <c r="A139" s="533"/>
      <c r="K139" s="178"/>
      <c r="L139"/>
      <c r="M139" s="21"/>
      <c r="N139" s="58"/>
      <c r="P139" s="25"/>
      <c r="Q139" s="61"/>
    </row>
    <row r="140" spans="1:17" s="38" customFormat="1" ht="15.75">
      <c r="A140" s="533"/>
      <c r="K140" s="178"/>
      <c r="L140"/>
      <c r="M140" s="21"/>
      <c r="N140" s="58"/>
      <c r="P140" s="25"/>
      <c r="Q140" s="61"/>
    </row>
    <row r="141" spans="1:17" s="38" customFormat="1" ht="15.75">
      <c r="A141" s="533"/>
      <c r="K141" s="178"/>
      <c r="L141"/>
      <c r="M141" s="21"/>
      <c r="N141" s="58"/>
      <c r="P141" s="25"/>
      <c r="Q141" s="61"/>
    </row>
    <row r="142" spans="1:17" s="38" customFormat="1" ht="15.75">
      <c r="A142" s="533"/>
      <c r="K142" s="178"/>
      <c r="L142"/>
      <c r="M142" s="21"/>
      <c r="N142" s="58"/>
      <c r="P142" s="25"/>
      <c r="Q142" s="61"/>
    </row>
    <row r="143" spans="1:17" s="38" customFormat="1" ht="15.75">
      <c r="A143" s="533"/>
      <c r="K143" s="25"/>
      <c r="L143" s="26"/>
      <c r="M143" s="21"/>
      <c r="N143" s="58"/>
      <c r="P143" s="25"/>
      <c r="Q143" s="61"/>
    </row>
    <row r="144" spans="1:17" s="38" customFormat="1" ht="15.75">
      <c r="A144" s="533"/>
      <c r="K144" s="25"/>
      <c r="L144" s="26"/>
      <c r="M144" s="21"/>
      <c r="N144" s="58"/>
      <c r="P144" s="25"/>
      <c r="Q144" s="61"/>
    </row>
    <row r="145" spans="1:17" s="38" customFormat="1" ht="15.75">
      <c r="A145" s="533"/>
      <c r="K145" s="25"/>
      <c r="L145" s="26"/>
      <c r="M145" s="21"/>
      <c r="N145" s="58"/>
      <c r="P145" s="25"/>
      <c r="Q145" s="61"/>
    </row>
    <row r="146" spans="1:17" s="38" customFormat="1" ht="15.75">
      <c r="A146" s="533"/>
      <c r="K146" s="25"/>
      <c r="L146" s="26"/>
      <c r="M146" s="21"/>
      <c r="N146" s="58"/>
      <c r="P146" s="25"/>
      <c r="Q146" s="61"/>
    </row>
    <row r="147" spans="1:17" s="38" customFormat="1" ht="15.75">
      <c r="A147" s="533"/>
      <c r="K147" s="25"/>
      <c r="L147" s="26"/>
      <c r="M147" s="21"/>
      <c r="N147" s="58"/>
      <c r="P147" s="25"/>
      <c r="Q147" s="61"/>
    </row>
    <row r="148" spans="1:17" s="38" customFormat="1" ht="15.75">
      <c r="A148" s="533"/>
      <c r="K148" s="25"/>
      <c r="L148" s="26"/>
      <c r="M148" s="21"/>
      <c r="N148" s="58"/>
      <c r="P148" s="25"/>
      <c r="Q148" s="61"/>
    </row>
    <row r="149" spans="1:17" s="38" customFormat="1" ht="15.75">
      <c r="A149" s="533"/>
      <c r="K149" s="25"/>
      <c r="L149" s="26"/>
      <c r="M149" s="21"/>
      <c r="N149" s="58"/>
      <c r="P149" s="25"/>
      <c r="Q149" s="61"/>
    </row>
    <row r="150" spans="1:17" s="38" customFormat="1" ht="15.75">
      <c r="A150" s="533"/>
      <c r="K150" s="25"/>
      <c r="L150" s="26"/>
      <c r="M150" s="21"/>
      <c r="N150" s="58"/>
      <c r="P150" s="25"/>
      <c r="Q150" s="61"/>
    </row>
    <row r="151" spans="1:17" s="38" customFormat="1" ht="15.75">
      <c r="A151" s="533"/>
      <c r="K151" s="25"/>
      <c r="L151" s="26"/>
      <c r="M151" s="21"/>
      <c r="N151" s="58"/>
      <c r="P151" s="25"/>
      <c r="Q151" s="61"/>
    </row>
    <row r="152" spans="1:17" s="38" customFormat="1" ht="15.75">
      <c r="A152" s="533"/>
      <c r="K152" s="25"/>
      <c r="L152" s="26"/>
      <c r="M152" s="21"/>
      <c r="N152" s="3"/>
      <c r="P152" s="25"/>
      <c r="Q152" s="61"/>
    </row>
    <row r="153" spans="1:17" s="38" customFormat="1" ht="15.75">
      <c r="A153" s="533"/>
      <c r="K153" s="25"/>
      <c r="L153" s="26"/>
      <c r="M153" s="21"/>
      <c r="N153" s="58"/>
      <c r="P153" s="26"/>
      <c r="Q153" s="61"/>
    </row>
    <row r="154" spans="1:17" s="38" customFormat="1" ht="15.75">
      <c r="A154" s="533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400"/>
      <c r="N155" s="3"/>
      <c r="P155" s="198"/>
      <c r="Q155" s="61"/>
    </row>
    <row r="156" spans="1:17" s="38" customFormat="1" ht="23.25">
      <c r="A156" s="532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4" t="s">
        <v>2645</v>
      </c>
      <c r="F157" s="534" t="s">
        <v>2646</v>
      </c>
      <c r="K157" s="534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4548</v>
      </c>
      <c r="F158" s="178"/>
      <c r="G158"/>
      <c r="K158" s="178" t="s">
        <v>716</v>
      </c>
      <c r="L158" t="s">
        <v>4402</v>
      </c>
      <c r="M158"/>
      <c r="N158"/>
      <c r="P158" s="26"/>
      <c r="Q158" s="61"/>
    </row>
    <row r="159" spans="1:17" s="38" customFormat="1" ht="15.75">
      <c r="A159" s="178"/>
      <c r="B159"/>
      <c r="F159" s="178"/>
      <c r="G159"/>
      <c r="K159" s="178"/>
      <c r="L159"/>
      <c r="M159" s="21"/>
      <c r="N159" s="58"/>
      <c r="P159" s="25"/>
      <c r="Q159" s="61"/>
    </row>
    <row r="160" spans="1:17" s="38" customFormat="1" ht="15.75">
      <c r="A160" s="178"/>
      <c r="B160"/>
      <c r="F160" s="178"/>
      <c r="G160"/>
      <c r="K160" s="178"/>
      <c r="L160"/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/>
      <c r="L161"/>
      <c r="M161" s="21"/>
      <c r="N161" s="58"/>
      <c r="P161" s="25"/>
      <c r="Q161" s="61"/>
    </row>
    <row r="162" spans="1:17" s="38" customFormat="1" ht="15.75">
      <c r="A162" s="178"/>
      <c r="B162"/>
      <c r="K162" s="178"/>
      <c r="L162"/>
      <c r="M162" s="21"/>
      <c r="N162" s="58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33"/>
      <c r="K167" s="21"/>
      <c r="L167" s="203"/>
      <c r="M167" s="21"/>
      <c r="N167" s="58"/>
      <c r="P167" s="25"/>
      <c r="Q167" s="61"/>
    </row>
    <row r="168" spans="1:17" s="38" customFormat="1" ht="15.75">
      <c r="A168" s="533"/>
      <c r="K168" s="21"/>
      <c r="L168" s="203"/>
      <c r="M168" s="21"/>
      <c r="N168" s="58"/>
      <c r="P168" s="25"/>
      <c r="Q168" s="61"/>
    </row>
    <row r="169" spans="1:17" s="38" customFormat="1" ht="15.75">
      <c r="A169" s="533"/>
      <c r="K169" s="21"/>
      <c r="L169" s="203"/>
      <c r="M169" s="21"/>
      <c r="N169" s="58"/>
      <c r="P169" s="25"/>
      <c r="Q169" s="61"/>
    </row>
    <row r="170" spans="1:17" s="38" customFormat="1" ht="15.75">
      <c r="A170" s="533"/>
      <c r="K170" s="21"/>
      <c r="L170" s="203"/>
      <c r="M170" s="21"/>
      <c r="N170" s="58"/>
      <c r="P170" s="25"/>
      <c r="Q170" s="61"/>
    </row>
    <row r="171" spans="1:17" s="38" customFormat="1" ht="15.75">
      <c r="A171" s="533"/>
      <c r="K171" s="21"/>
      <c r="L171" s="203"/>
      <c r="M171" s="21"/>
      <c r="N171" s="58"/>
      <c r="P171" s="25"/>
      <c r="Q171" s="61"/>
    </row>
    <row r="172" spans="1:17" s="38" customFormat="1" ht="15.75">
      <c r="A172" s="533"/>
      <c r="K172" s="21"/>
      <c r="L172" s="203"/>
      <c r="M172" s="21"/>
      <c r="N172" s="58"/>
      <c r="P172" s="25"/>
      <c r="Q172" s="61"/>
    </row>
    <row r="173" spans="1:17" s="38" customFormat="1" ht="15.75">
      <c r="A173" s="533"/>
      <c r="K173" s="21"/>
      <c r="L173" s="203"/>
      <c r="M173" s="21"/>
      <c r="N173" s="58"/>
      <c r="P173" s="25"/>
      <c r="Q173" s="61"/>
    </row>
    <row r="174" spans="1:17" s="38" customFormat="1" ht="15.75">
      <c r="A174" s="533"/>
      <c r="K174" s="21"/>
      <c r="L174" s="203"/>
      <c r="M174" s="21"/>
      <c r="N174" s="3"/>
      <c r="P174" s="21"/>
      <c r="Q174" s="61"/>
    </row>
    <row r="175" spans="1:17" s="38" customFormat="1" ht="15.75">
      <c r="A175" s="533"/>
      <c r="K175" s="21"/>
      <c r="L175" s="203"/>
      <c r="M175" s="21"/>
      <c r="N175" s="58"/>
      <c r="P175" s="21"/>
      <c r="Q175" s="61"/>
    </row>
    <row r="176" spans="1:17" s="38" customFormat="1" ht="15.75">
      <c r="A176" s="533"/>
      <c r="K176" s="21"/>
      <c r="L176" s="203"/>
      <c r="M176" s="21"/>
      <c r="N176" s="3"/>
      <c r="P176" s="21"/>
      <c r="Q176" s="61"/>
    </row>
    <row r="177" spans="1:17" s="38" customFormat="1" ht="15.75">
      <c r="A177" s="533"/>
      <c r="K177" s="21"/>
      <c r="L177" s="203"/>
      <c r="M177" s="21"/>
      <c r="N177" s="58"/>
      <c r="P177" s="198"/>
      <c r="Q177" s="61"/>
    </row>
    <row r="178" spans="1:17" s="38" customFormat="1" ht="15.75">
      <c r="A178" s="533"/>
      <c r="K178" s="21"/>
      <c r="L178" s="203"/>
      <c r="M178" s="21"/>
      <c r="N178" s="3"/>
      <c r="P178" s="26"/>
      <c r="Q178" s="61"/>
    </row>
    <row r="179" spans="1:17" s="38" customFormat="1" ht="15.75">
      <c r="A179" s="533"/>
      <c r="K179" s="21"/>
      <c r="L179" s="203"/>
      <c r="M179" s="21"/>
      <c r="N179" s="3"/>
      <c r="P179" s="198"/>
      <c r="Q179" s="61"/>
    </row>
    <row r="180" spans="1:17" s="38" customFormat="1" ht="15.75">
      <c r="A180" s="533"/>
      <c r="K180" s="21"/>
      <c r="L180" s="203"/>
      <c r="M180" s="21"/>
      <c r="N180" s="58"/>
      <c r="P180" s="198"/>
      <c r="Q180" s="61"/>
    </row>
    <row r="181" spans="1:17" s="38" customFormat="1" ht="15.75">
      <c r="A181" s="533"/>
      <c r="K181" s="21"/>
      <c r="L181" s="203"/>
      <c r="M181" s="21"/>
      <c r="N181" s="3"/>
      <c r="P181" s="26"/>
      <c r="Q181" s="61"/>
    </row>
    <row r="182" spans="1:17" s="38" customFormat="1" ht="15.75">
      <c r="A182" s="533"/>
      <c r="K182" s="21"/>
      <c r="L182" s="203"/>
      <c r="M182" s="21"/>
      <c r="N182" s="79"/>
      <c r="P182" s="26"/>
      <c r="Q182" s="61"/>
    </row>
    <row r="183" spans="1:17" s="38" customFormat="1" ht="15.75">
      <c r="A183" s="533"/>
      <c r="K183" s="21"/>
      <c r="L183" s="203"/>
      <c r="M183" s="21"/>
      <c r="N183" s="3"/>
      <c r="P183" s="26"/>
      <c r="Q183" s="61"/>
    </row>
    <row r="184" spans="1:17" s="38" customFormat="1" ht="15.75">
      <c r="A184" s="533"/>
      <c r="K184" s="21"/>
      <c r="L184" s="203"/>
      <c r="M184" s="21"/>
      <c r="N184" s="3"/>
      <c r="P184" s="198"/>
      <c r="Q184" s="61"/>
    </row>
    <row r="185" spans="1:17" s="38" customFormat="1" ht="15.75">
      <c r="A185" s="533"/>
      <c r="K185" s="21"/>
      <c r="L185" s="203"/>
      <c r="M185" s="21"/>
      <c r="N185" s="3"/>
      <c r="P185" s="25"/>
      <c r="Q185" s="61"/>
    </row>
    <row r="186" spans="1:17" s="38" customFormat="1" ht="15.75">
      <c r="A186" s="533"/>
      <c r="K186" s="21"/>
      <c r="L186" s="203"/>
      <c r="M186" s="21"/>
      <c r="N186" s="3"/>
      <c r="P186" s="21"/>
      <c r="Q186" s="61"/>
    </row>
    <row r="187" spans="1:17" s="38" customFormat="1" ht="23.25">
      <c r="A187" s="532" t="s">
        <v>1656</v>
      </c>
      <c r="K187" s="25"/>
      <c r="L187" s="21"/>
      <c r="M187" s="21"/>
      <c r="N187" s="25"/>
      <c r="P187" s="26"/>
    </row>
    <row r="188" spans="1:17" s="38" customFormat="1" ht="15.75">
      <c r="A188" s="534" t="s">
        <v>2645</v>
      </c>
      <c r="F188" s="534" t="s">
        <v>2646</v>
      </c>
      <c r="K188" s="534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4403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4680</v>
      </c>
      <c r="N190" s="25"/>
      <c r="P190" s="21"/>
    </row>
    <row r="191" spans="1:17" s="38" customFormat="1" ht="15.75">
      <c r="A191" s="534"/>
      <c r="F191" s="178"/>
      <c r="G191"/>
      <c r="K191" s="178" t="s">
        <v>717</v>
      </c>
      <c r="L191" t="s">
        <v>4799</v>
      </c>
      <c r="M191" s="400"/>
      <c r="N191"/>
      <c r="P191" s="21"/>
    </row>
    <row r="192" spans="1:17" s="38" customFormat="1" ht="15.75">
      <c r="A192" s="534"/>
      <c r="F192" s="178"/>
      <c r="G192"/>
      <c r="K192" s="178"/>
      <c r="L192"/>
      <c r="M192" s="21"/>
      <c r="N192" s="25"/>
      <c r="P192" s="21"/>
    </row>
    <row r="193" spans="1:17" s="38" customFormat="1" ht="15.75">
      <c r="A193" s="534"/>
      <c r="F193" s="178"/>
      <c r="G193"/>
      <c r="K193" s="178"/>
      <c r="L193"/>
      <c r="M193" s="21"/>
      <c r="N193" s="25"/>
      <c r="P193" s="21"/>
    </row>
    <row r="194" spans="1:17" s="38" customFormat="1" ht="15.75">
      <c r="A194" s="534"/>
      <c r="F194" s="534"/>
      <c r="K194" s="178"/>
      <c r="L194"/>
      <c r="M194" s="21"/>
      <c r="N194" s="25"/>
      <c r="P194" s="21"/>
    </row>
    <row r="195" spans="1:17" s="38" customFormat="1" ht="15.75">
      <c r="A195" s="534"/>
      <c r="F195" s="534"/>
      <c r="K195" s="178"/>
      <c r="L195"/>
      <c r="M195" s="21"/>
      <c r="N195" s="25"/>
      <c r="P195" s="21"/>
    </row>
    <row r="196" spans="1:17" s="38" customFormat="1" ht="15.75">
      <c r="A196" s="534"/>
      <c r="F196" s="534"/>
      <c r="K196" s="178"/>
      <c r="L196"/>
      <c r="M196" s="21"/>
      <c r="N196" s="25"/>
      <c r="P196" s="21"/>
    </row>
    <row r="197" spans="1:17" s="38" customFormat="1" ht="15.75">
      <c r="A197" s="534"/>
      <c r="F197" s="534"/>
      <c r="K197" s="178"/>
      <c r="L197"/>
      <c r="M197" s="21"/>
      <c r="N197" s="25"/>
      <c r="P197" s="21"/>
    </row>
    <row r="198" spans="1:17" s="38" customFormat="1" ht="15.75">
      <c r="A198" s="534"/>
      <c r="F198" s="534"/>
      <c r="K198" s="178"/>
      <c r="L198"/>
      <c r="M198" s="21"/>
      <c r="N198" s="25"/>
      <c r="P198" s="21"/>
    </row>
    <row r="199" spans="1:17" s="38" customFormat="1" ht="15.75">
      <c r="A199" s="534"/>
      <c r="F199" s="534"/>
      <c r="K199" s="178"/>
      <c r="L199"/>
      <c r="M199" s="21"/>
      <c r="N199" s="25"/>
      <c r="P199" s="21"/>
    </row>
    <row r="200" spans="1:17" s="38" customFormat="1" ht="15.75">
      <c r="A200" s="534"/>
      <c r="F200" s="534"/>
      <c r="K200" s="178"/>
      <c r="L200"/>
      <c r="M200" s="21"/>
      <c r="N200" s="25"/>
      <c r="P200" s="21"/>
    </row>
    <row r="201" spans="1:17" s="38" customFormat="1" ht="15.75">
      <c r="A201" s="533"/>
      <c r="K201" s="178"/>
      <c r="L201"/>
      <c r="M201" s="21"/>
      <c r="N201" s="58"/>
      <c r="P201" s="21"/>
      <c r="Q201" s="61"/>
    </row>
    <row r="202" spans="1:17" s="38" customFormat="1" ht="15.75">
      <c r="A202" s="533"/>
      <c r="K202" s="178"/>
      <c r="L202"/>
      <c r="M202" s="21"/>
      <c r="N202" s="3"/>
      <c r="P202" s="21"/>
      <c r="Q202" s="61"/>
    </row>
    <row r="203" spans="1:17" s="38" customFormat="1" ht="15.75">
      <c r="A203" s="533"/>
      <c r="K203" s="21"/>
      <c r="L203" s="203"/>
      <c r="M203" s="21"/>
      <c r="N203" s="3"/>
      <c r="P203" s="25"/>
      <c r="Q203" s="61"/>
    </row>
    <row r="204" spans="1:17" s="38" customFormat="1" ht="15.75">
      <c r="A204" s="533"/>
      <c r="K204" s="21"/>
      <c r="L204" s="203"/>
      <c r="M204" s="21"/>
      <c r="N204" s="3"/>
      <c r="P204" s="198"/>
      <c r="Q204" s="61"/>
    </row>
    <row r="205" spans="1:17" s="38" customFormat="1" ht="15.75">
      <c r="A205" s="533"/>
      <c r="K205" s="21"/>
      <c r="L205" s="203"/>
      <c r="M205" s="21"/>
      <c r="N205" s="58"/>
      <c r="P205" s="21"/>
      <c r="Q205" s="61"/>
    </row>
    <row r="206" spans="1:17" s="38" customFormat="1" ht="15.75">
      <c r="A206" s="533"/>
      <c r="K206" s="21"/>
      <c r="L206" s="203"/>
      <c r="M206" s="21"/>
      <c r="N206" s="58"/>
      <c r="P206" s="25"/>
      <c r="Q206" s="61"/>
    </row>
    <row r="207" spans="1:17" s="38" customFormat="1" ht="15.75">
      <c r="A207" s="533"/>
      <c r="K207" s="21"/>
      <c r="L207" s="203"/>
      <c r="M207" s="21"/>
      <c r="N207" s="58"/>
      <c r="P207" s="25"/>
      <c r="Q207" s="61"/>
    </row>
    <row r="208" spans="1:17" s="38" customFormat="1" ht="15.75">
      <c r="A208" s="533"/>
      <c r="K208" s="21"/>
      <c r="L208" s="203"/>
      <c r="M208" s="21"/>
      <c r="N208" s="58"/>
      <c r="P208" s="25"/>
      <c r="Q208" s="61"/>
    </row>
    <row r="209" spans="1:17" s="38" customFormat="1" ht="15.75">
      <c r="A209" s="533"/>
      <c r="K209" s="21"/>
      <c r="L209" s="203"/>
      <c r="M209" s="21"/>
      <c r="N209" s="58"/>
      <c r="P209" s="25"/>
      <c r="Q209" s="61"/>
    </row>
    <row r="210" spans="1:17" s="38" customFormat="1" ht="15.75">
      <c r="A210" s="533"/>
      <c r="K210" s="21"/>
      <c r="L210" s="203"/>
      <c r="M210" s="21"/>
      <c r="N210" s="58"/>
      <c r="P210" s="25"/>
      <c r="Q210" s="61"/>
    </row>
    <row r="211" spans="1:17" s="38" customFormat="1" ht="15.75">
      <c r="A211" s="533"/>
      <c r="K211" s="21"/>
      <c r="L211" s="203"/>
      <c r="M211" s="21"/>
      <c r="N211" s="58"/>
      <c r="P211" s="25"/>
      <c r="Q211" s="61"/>
    </row>
    <row r="212" spans="1:17" s="38" customFormat="1" ht="15.75">
      <c r="A212" s="533"/>
      <c r="K212" s="21"/>
      <c r="L212" s="203"/>
      <c r="M212" s="21"/>
      <c r="N212" s="3"/>
      <c r="P212" s="25"/>
      <c r="Q212" s="61"/>
    </row>
    <row r="213" spans="1:17" s="38" customFormat="1" ht="15.75">
      <c r="A213" s="533"/>
      <c r="K213" s="21"/>
      <c r="L213" s="203"/>
      <c r="M213" s="21"/>
      <c r="N213" s="3"/>
      <c r="P213" s="25"/>
      <c r="Q213" s="61"/>
    </row>
    <row r="214" spans="1:17" s="38" customFormat="1" ht="15.75">
      <c r="A214" s="533"/>
      <c r="K214" s="21"/>
      <c r="L214" s="203"/>
      <c r="M214" s="21"/>
      <c r="N214" s="3"/>
      <c r="P214" s="25"/>
      <c r="Q214" s="61"/>
    </row>
    <row r="215" spans="1:17" s="38" customFormat="1" ht="15.75">
      <c r="A215" s="533"/>
      <c r="K215" s="21"/>
      <c r="L215" s="203"/>
      <c r="M215" s="21"/>
      <c r="N215" s="58"/>
      <c r="P215" s="21"/>
      <c r="Q215" s="61"/>
    </row>
    <row r="216" spans="1:17" s="38" customFormat="1" ht="15.75">
      <c r="A216" s="533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400"/>
      <c r="N217" s="3"/>
      <c r="P217" s="25"/>
      <c r="Q217" s="61"/>
    </row>
    <row r="218" spans="1:17" s="38" customFormat="1" ht="23.25">
      <c r="A218" s="532" t="s">
        <v>1664</v>
      </c>
      <c r="K218" s="25"/>
      <c r="L218" s="26"/>
      <c r="M218" s="24"/>
      <c r="N218" s="25"/>
      <c r="P218" s="21"/>
    </row>
    <row r="219" spans="1:17" s="38" customFormat="1" ht="15.75">
      <c r="A219" s="534" t="s">
        <v>2645</v>
      </c>
      <c r="F219" s="534" t="s">
        <v>2646</v>
      </c>
      <c r="K219" s="534" t="s">
        <v>2647</v>
      </c>
      <c r="M219" s="21"/>
      <c r="N219" s="25"/>
      <c r="P219" s="198"/>
    </row>
    <row r="220" spans="1:17" s="38" customFormat="1" ht="15.75">
      <c r="A220" s="178"/>
      <c r="B220"/>
      <c r="F220" s="178"/>
      <c r="G220"/>
      <c r="K220" s="178"/>
      <c r="L220"/>
      <c r="M220" s="21"/>
      <c r="N220" s="25"/>
      <c r="P220" s="25"/>
    </row>
    <row r="221" spans="1:17" s="38" customFormat="1" ht="15.75">
      <c r="A221" s="178"/>
      <c r="B221"/>
      <c r="F221" s="178"/>
      <c r="G221"/>
      <c r="K221" s="178"/>
      <c r="L221"/>
      <c r="M221" s="21"/>
      <c r="N221" s="25"/>
      <c r="P221" s="25"/>
    </row>
    <row r="222" spans="1:17" s="38" customFormat="1" ht="15.75">
      <c r="A222" s="533"/>
      <c r="F222" s="178"/>
      <c r="G222"/>
      <c r="K222" s="178"/>
      <c r="L222"/>
      <c r="M222" s="21"/>
      <c r="N222" s="25"/>
      <c r="P222" s="25"/>
    </row>
    <row r="223" spans="1:17" s="38" customFormat="1" ht="15.75">
      <c r="A223" s="533"/>
      <c r="F223" s="178"/>
      <c r="G223"/>
      <c r="K223" s="178"/>
      <c r="L223"/>
      <c r="M223" s="21"/>
      <c r="N223" s="25"/>
      <c r="P223" s="25"/>
    </row>
    <row r="224" spans="1:17" s="38" customFormat="1" ht="15.75">
      <c r="A224" s="533"/>
      <c r="F224" s="178"/>
      <c r="G224"/>
      <c r="K224" s="178"/>
      <c r="L224"/>
      <c r="M224" s="21"/>
      <c r="N224" s="25"/>
      <c r="P224" s="25"/>
    </row>
    <row r="225" spans="1:16" s="38" customFormat="1" ht="15.75">
      <c r="A225" s="533"/>
      <c r="K225" s="178"/>
      <c r="L225"/>
      <c r="M225" s="21"/>
      <c r="N225" s="25"/>
      <c r="P225" s="25"/>
    </row>
    <row r="226" spans="1:16" s="38" customFormat="1" ht="15.75">
      <c r="A226" s="533"/>
      <c r="K226" s="178"/>
      <c r="L226"/>
      <c r="M226" s="21"/>
      <c r="N226" s="25"/>
      <c r="P226" s="25"/>
    </row>
    <row r="227" spans="1:16" s="38" customFormat="1" ht="15.75">
      <c r="A227" s="533"/>
      <c r="K227" s="178"/>
      <c r="L227"/>
      <c r="M227" s="21"/>
      <c r="N227" s="25"/>
      <c r="P227" s="25"/>
    </row>
    <row r="228" spans="1:16" s="38" customFormat="1" ht="15.75">
      <c r="A228" s="533"/>
      <c r="K228" s="178"/>
      <c r="L228"/>
      <c r="M228" s="21"/>
      <c r="N228" s="25"/>
      <c r="P228" s="25"/>
    </row>
    <row r="229" spans="1:16" s="38" customFormat="1" ht="15.75">
      <c r="A229" s="533"/>
      <c r="K229" s="178"/>
      <c r="L229"/>
      <c r="M229" s="21"/>
      <c r="N229" s="25"/>
      <c r="P229" s="25"/>
    </row>
    <row r="230" spans="1:16" s="38" customFormat="1" ht="15.75">
      <c r="A230" s="533"/>
      <c r="K230" s="178"/>
      <c r="L230"/>
      <c r="M230" s="21"/>
      <c r="N230" s="25"/>
      <c r="P230" s="25"/>
    </row>
    <row r="231" spans="1:16" s="38" customFormat="1" ht="15.75">
      <c r="A231" s="533"/>
      <c r="K231" s="178"/>
      <c r="L231"/>
      <c r="M231" s="21"/>
      <c r="N231" s="25"/>
      <c r="P231" s="25"/>
    </row>
    <row r="232" spans="1:16" s="38" customFormat="1" ht="15.75">
      <c r="A232" s="533"/>
      <c r="K232" s="178"/>
      <c r="L232"/>
      <c r="M232" s="21"/>
      <c r="N232" s="25"/>
      <c r="P232" s="25"/>
    </row>
    <row r="233" spans="1:16" s="38" customFormat="1" ht="15.75">
      <c r="A233" s="533"/>
      <c r="K233" s="178"/>
      <c r="L233"/>
      <c r="M233" s="21"/>
      <c r="N233" s="25"/>
      <c r="P233" s="25"/>
    </row>
    <row r="234" spans="1:16" s="38" customFormat="1" ht="15.75">
      <c r="A234" s="533"/>
      <c r="K234" s="178"/>
      <c r="L234"/>
      <c r="M234" s="21"/>
      <c r="N234" s="25"/>
      <c r="P234" s="25"/>
    </row>
    <row r="235" spans="1:16" s="38" customFormat="1" ht="15.75">
      <c r="A235" s="533"/>
      <c r="K235" s="178"/>
      <c r="L235"/>
      <c r="M235" s="21"/>
      <c r="N235" s="25"/>
      <c r="P235" s="25"/>
    </row>
    <row r="236" spans="1:16" s="38" customFormat="1" ht="15.75">
      <c r="A236" s="533"/>
      <c r="K236" s="178"/>
      <c r="L236"/>
      <c r="M236" s="21"/>
      <c r="N236" s="25"/>
      <c r="P236" s="25"/>
    </row>
    <row r="237" spans="1:16" s="38" customFormat="1" ht="15.75">
      <c r="A237" s="533"/>
      <c r="K237" s="178"/>
      <c r="L237"/>
      <c r="M237" s="21"/>
      <c r="N237" s="25"/>
      <c r="P237" s="25"/>
    </row>
    <row r="238" spans="1:16" s="38" customFormat="1" ht="15.75">
      <c r="A238" s="533"/>
      <c r="K238" s="178"/>
      <c r="L238"/>
      <c r="M238" s="21"/>
      <c r="N238" s="25"/>
      <c r="P238" s="25"/>
    </row>
    <row r="239" spans="1:16" s="38" customFormat="1" ht="15.75">
      <c r="A239" s="533"/>
      <c r="K239" s="178"/>
      <c r="L239"/>
      <c r="M239" s="21"/>
      <c r="N239" s="25"/>
      <c r="P239" s="25"/>
    </row>
    <row r="240" spans="1:16" s="38" customFormat="1" ht="15.75">
      <c r="A240" s="533"/>
      <c r="K240" s="178"/>
      <c r="L240"/>
      <c r="M240" s="21"/>
      <c r="N240" s="25"/>
      <c r="P240" s="25"/>
    </row>
    <row r="241" spans="1:16" s="38" customFormat="1" ht="15.75">
      <c r="A241" s="533"/>
      <c r="K241" s="178"/>
      <c r="L241"/>
      <c r="M241" s="21"/>
      <c r="N241" s="25"/>
      <c r="P241" s="25"/>
    </row>
    <row r="242" spans="1:16" s="38" customFormat="1" ht="15.75">
      <c r="A242" s="533"/>
      <c r="K242" s="178"/>
      <c r="L242"/>
      <c r="M242" s="21"/>
      <c r="N242" s="25"/>
      <c r="P242" s="25"/>
    </row>
    <row r="243" spans="1:16" s="38" customFormat="1" ht="15.75">
      <c r="A243" s="533"/>
      <c r="K243" s="25"/>
      <c r="L243" s="21"/>
      <c r="M243" s="21"/>
      <c r="N243" s="25"/>
      <c r="P243" s="26"/>
    </row>
    <row r="244" spans="1:16" s="38" customFormat="1" ht="15.75">
      <c r="A244" s="533"/>
      <c r="K244" s="25"/>
      <c r="L244" s="21"/>
      <c r="M244" s="21"/>
      <c r="N244" s="25"/>
      <c r="P244" s="21"/>
    </row>
    <row r="245" spans="1:16" s="38" customFormat="1" ht="15.75">
      <c r="A245" s="533"/>
      <c r="K245" s="25"/>
      <c r="L245" s="21"/>
      <c r="M245" s="21"/>
      <c r="N245" s="25"/>
      <c r="P245" s="198"/>
    </row>
    <row r="246" spans="1:16" s="38" customFormat="1" ht="15.75">
      <c r="A246" s="533"/>
      <c r="K246" s="25"/>
      <c r="L246" s="21"/>
      <c r="M246" s="21"/>
      <c r="N246" s="25"/>
      <c r="P246" s="25"/>
    </row>
    <row r="247" spans="1:16" s="38" customFormat="1" ht="15.75">
      <c r="A247" s="533"/>
      <c r="K247" s="25"/>
      <c r="L247" s="21"/>
      <c r="M247" s="21"/>
      <c r="N247" s="25"/>
      <c r="P247" s="26"/>
    </row>
    <row r="248" spans="1:16" s="38" customFormat="1" ht="15.75">
      <c r="A248" s="533"/>
      <c r="K248" s="25"/>
      <c r="L248" s="21"/>
      <c r="M248" s="21"/>
      <c r="N248" s="25"/>
      <c r="P248" s="21"/>
    </row>
    <row r="249" spans="1:16" s="38" customFormat="1" ht="23.25">
      <c r="A249" s="532" t="s">
        <v>3625</v>
      </c>
      <c r="K249" s="25"/>
      <c r="L249" s="21"/>
      <c r="M249" s="21"/>
      <c r="N249" s="25"/>
      <c r="P249" s="21"/>
    </row>
    <row r="250" spans="1:16" s="38" customFormat="1" ht="15.75">
      <c r="A250" s="534" t="s">
        <v>2645</v>
      </c>
      <c r="F250" s="534" t="s">
        <v>2646</v>
      </c>
      <c r="K250" s="534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4404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4497</v>
      </c>
    </row>
    <row r="253" spans="1:16" s="38" customFormat="1" ht="15.75">
      <c r="A253" s="534"/>
      <c r="F253" s="534"/>
      <c r="K253" s="178" t="s">
        <v>717</v>
      </c>
      <c r="L253" t="s">
        <v>4498</v>
      </c>
    </row>
    <row r="254" spans="1:16" s="38" customFormat="1" ht="15.75">
      <c r="A254" s="534"/>
      <c r="F254" s="534"/>
      <c r="K254" s="178" t="s">
        <v>718</v>
      </c>
      <c r="L254" t="s">
        <v>4499</v>
      </c>
    </row>
    <row r="255" spans="1:16" s="38" customFormat="1" ht="15.75">
      <c r="A255" s="534"/>
      <c r="F255" s="534"/>
      <c r="K255" s="178" t="s">
        <v>718</v>
      </c>
      <c r="L255" t="s">
        <v>4621</v>
      </c>
      <c r="M255" s="400"/>
      <c r="N255"/>
    </row>
    <row r="256" spans="1:16" s="38" customFormat="1" ht="15.75">
      <c r="A256" s="534"/>
      <c r="F256" s="534"/>
      <c r="K256" s="178" t="s">
        <v>716</v>
      </c>
      <c r="L256" t="s">
        <v>4620</v>
      </c>
      <c r="M256" s="400"/>
      <c r="N256"/>
    </row>
    <row r="257" spans="1:14" s="38" customFormat="1" ht="15.75">
      <c r="A257" s="534"/>
      <c r="F257" s="534"/>
      <c r="K257" s="178"/>
      <c r="L257"/>
      <c r="M257" s="21"/>
      <c r="N257" s="25"/>
    </row>
    <row r="258" spans="1:14" s="38" customFormat="1" ht="15.75">
      <c r="A258" s="534"/>
      <c r="F258" s="534"/>
      <c r="K258" s="178"/>
      <c r="L258"/>
      <c r="M258" s="21"/>
      <c r="N258" s="25"/>
    </row>
    <row r="259" spans="1:14" s="38" customFormat="1" ht="15.75">
      <c r="A259" s="534"/>
      <c r="F259" s="534"/>
      <c r="K259" s="178"/>
      <c r="L259"/>
      <c r="M259" s="21"/>
      <c r="N259" s="25"/>
    </row>
    <row r="260" spans="1:14" s="38" customFormat="1" ht="15.75">
      <c r="A260" s="534"/>
      <c r="F260" s="534"/>
      <c r="K260" s="178"/>
      <c r="L260"/>
      <c r="M260" s="21"/>
      <c r="N260" s="25"/>
    </row>
    <row r="261" spans="1:14" s="38" customFormat="1" ht="15.75">
      <c r="A261" s="534"/>
      <c r="F261" s="534"/>
      <c r="K261" s="178"/>
      <c r="L261"/>
      <c r="M261" s="21"/>
      <c r="N261" s="25"/>
    </row>
    <row r="262" spans="1:14" s="38" customFormat="1" ht="15.75">
      <c r="A262" s="534"/>
      <c r="F262" s="534"/>
      <c r="K262" s="534"/>
      <c r="M262" s="21"/>
      <c r="N262" s="25"/>
    </row>
    <row r="263" spans="1:14" s="38" customFormat="1" ht="15.75">
      <c r="A263" s="534"/>
      <c r="F263" s="534"/>
      <c r="K263" s="534"/>
      <c r="M263" s="21"/>
      <c r="N263" s="25"/>
    </row>
    <row r="264" spans="1:14" s="38" customFormat="1" ht="15.75">
      <c r="A264" s="534"/>
      <c r="F264" s="534"/>
      <c r="K264" s="534"/>
      <c r="M264" s="21"/>
      <c r="N264" s="25"/>
    </row>
    <row r="265" spans="1:14" s="38" customFormat="1" ht="15.75">
      <c r="A265" s="534"/>
      <c r="F265" s="534"/>
      <c r="K265" s="534"/>
      <c r="M265" s="21"/>
      <c r="N265" s="25"/>
    </row>
    <row r="266" spans="1:14" s="38" customFormat="1" ht="15.75">
      <c r="A266" s="534"/>
      <c r="F266" s="534"/>
      <c r="K266" s="534"/>
      <c r="M266" s="21"/>
      <c r="N266" s="25"/>
    </row>
    <row r="267" spans="1:14" s="38" customFormat="1" ht="15.75">
      <c r="A267" s="534"/>
      <c r="F267" s="534"/>
      <c r="K267" s="534"/>
      <c r="M267" s="21"/>
      <c r="N267" s="25"/>
    </row>
    <row r="268" spans="1:14" s="38" customFormat="1" ht="15.75">
      <c r="A268" s="534"/>
      <c r="F268" s="534"/>
      <c r="K268" s="534"/>
      <c r="M268" s="21"/>
      <c r="N268" s="25"/>
    </row>
    <row r="269" spans="1:14" s="38" customFormat="1" ht="15.75">
      <c r="A269" s="534"/>
      <c r="F269" s="534"/>
      <c r="K269" s="534"/>
      <c r="M269" s="21"/>
      <c r="N269" s="25"/>
    </row>
    <row r="270" spans="1:14" s="38" customFormat="1" ht="15.75">
      <c r="A270" s="534"/>
      <c r="F270" s="534"/>
      <c r="K270" s="534"/>
      <c r="M270" s="21"/>
      <c r="N270" s="25"/>
    </row>
    <row r="271" spans="1:14" s="38" customFormat="1" ht="15.75">
      <c r="A271" s="534"/>
      <c r="F271" s="534"/>
      <c r="K271" s="534"/>
      <c r="M271" s="21"/>
      <c r="N271" s="25"/>
    </row>
    <row r="272" spans="1:14" s="38" customFormat="1" ht="15.75">
      <c r="A272" s="534"/>
      <c r="F272" s="534"/>
      <c r="K272" s="534"/>
      <c r="M272" s="21"/>
      <c r="N272" s="25"/>
    </row>
    <row r="273" spans="1:15" s="38" customFormat="1" ht="15.75">
      <c r="A273" s="534"/>
      <c r="F273" s="534"/>
      <c r="K273" s="534"/>
      <c r="M273" s="21"/>
      <c r="N273" s="25"/>
    </row>
    <row r="274" spans="1:15" s="38" customFormat="1" ht="15.75">
      <c r="A274" s="534"/>
      <c r="F274" s="534"/>
      <c r="K274" s="534"/>
      <c r="M274" s="21"/>
      <c r="N274" s="25"/>
    </row>
    <row r="275" spans="1:15" s="38" customFormat="1" ht="15.75">
      <c r="A275" s="533"/>
      <c r="K275" s="25"/>
      <c r="L275" s="21"/>
      <c r="M275" s="21"/>
      <c r="N275" s="25"/>
    </row>
    <row r="276" spans="1:15" s="38" customFormat="1" ht="15.75">
      <c r="A276" s="533"/>
      <c r="K276" s="25"/>
      <c r="L276" s="21"/>
      <c r="M276" s="21"/>
      <c r="N276" s="25"/>
    </row>
    <row r="277" spans="1:15" s="38" customFormat="1" ht="15.75">
      <c r="A277" s="533"/>
      <c r="K277" s="25"/>
      <c r="L277" s="21"/>
      <c r="M277" s="21"/>
      <c r="N277" s="25"/>
    </row>
    <row r="278" spans="1:15" s="38" customFormat="1" ht="15.75">
      <c r="A278" s="533"/>
      <c r="K278" s="25"/>
      <c r="L278" s="21"/>
      <c r="M278" s="21"/>
      <c r="N278" s="25"/>
    </row>
    <row r="279" spans="1:15" s="38" customFormat="1" ht="15.75">
      <c r="A279" s="533"/>
      <c r="K279" s="25"/>
      <c r="L279" s="21"/>
      <c r="M279" s="21"/>
      <c r="N279" s="25"/>
    </row>
    <row r="280" spans="1:15" s="38" customFormat="1" ht="23.25">
      <c r="A280" s="532" t="s">
        <v>2718</v>
      </c>
      <c r="K280" s="25"/>
      <c r="L280" s="21"/>
      <c r="M280" s="21"/>
      <c r="N280" s="25"/>
    </row>
    <row r="281" spans="1:15" s="38" customFormat="1" ht="15.75">
      <c r="A281" s="534" t="s">
        <v>2645</v>
      </c>
      <c r="F281" s="534" t="s">
        <v>2646</v>
      </c>
      <c r="K281" s="534" t="s">
        <v>2647</v>
      </c>
      <c r="M281" s="21"/>
      <c r="N281" s="25"/>
    </row>
    <row r="282" spans="1:15" s="38" customFormat="1" ht="15.75">
      <c r="A282" s="178" t="s">
        <v>718</v>
      </c>
      <c r="B282" t="s">
        <v>4681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4303</v>
      </c>
      <c r="M282"/>
      <c r="N282"/>
      <c r="O282"/>
    </row>
    <row r="283" spans="1:15" s="38" customFormat="1" ht="15.75">
      <c r="A283" s="178" t="s">
        <v>717</v>
      </c>
      <c r="B283" t="s">
        <v>4682</v>
      </c>
      <c r="C283"/>
      <c r="D283"/>
      <c r="K283" s="178" t="s">
        <v>716</v>
      </c>
      <c r="L283" t="s">
        <v>4401</v>
      </c>
      <c r="M283"/>
      <c r="N283"/>
    </row>
    <row r="284" spans="1:15" s="38" customFormat="1" ht="15.75">
      <c r="A284" s="178" t="s">
        <v>716</v>
      </c>
      <c r="B284" t="s">
        <v>4728</v>
      </c>
      <c r="K284" s="178" t="s">
        <v>717</v>
      </c>
      <c r="L284" t="s">
        <v>4405</v>
      </c>
      <c r="O284"/>
    </row>
    <row r="285" spans="1:15" s="38" customFormat="1" ht="15.75">
      <c r="A285" s="178"/>
      <c r="B285"/>
      <c r="K285" s="178" t="s">
        <v>718</v>
      </c>
      <c r="L285" t="s">
        <v>4560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4800</v>
      </c>
    </row>
    <row r="287" spans="1:15" s="38" customFormat="1" ht="15.75">
      <c r="A287" s="178"/>
      <c r="B287"/>
      <c r="K287" s="178"/>
      <c r="L287"/>
      <c r="M287" s="21"/>
      <c r="N287" s="25"/>
    </row>
    <row r="288" spans="1:15" s="38" customFormat="1" ht="15.75">
      <c r="A288" s="178"/>
      <c r="B288"/>
      <c r="K288" s="178"/>
      <c r="L288"/>
      <c r="M288" s="21"/>
      <c r="N288" s="25"/>
    </row>
    <row r="289" spans="1:14" s="38" customFormat="1" ht="15.75">
      <c r="A289" s="178"/>
      <c r="B289"/>
      <c r="K289" s="178"/>
      <c r="L289"/>
      <c r="M289" s="21"/>
      <c r="N289" s="25"/>
    </row>
    <row r="290" spans="1:14" s="38" customFormat="1" ht="15.75">
      <c r="A290" s="178"/>
      <c r="B290"/>
      <c r="K290" s="178"/>
      <c r="L290"/>
      <c r="M290" s="21"/>
      <c r="N290" s="25"/>
    </row>
    <row r="291" spans="1:14" s="38" customFormat="1" ht="15.75">
      <c r="A291" s="178"/>
      <c r="B291"/>
      <c r="K291" s="178"/>
      <c r="L291"/>
      <c r="M291" s="21"/>
      <c r="N291" s="25"/>
    </row>
    <row r="292" spans="1:14" s="38" customFormat="1" ht="15.75">
      <c r="A292" s="178"/>
      <c r="B292"/>
      <c r="K292" s="178"/>
      <c r="L292"/>
      <c r="M292" s="21"/>
      <c r="N292" s="25"/>
    </row>
    <row r="293" spans="1:14" s="38" customFormat="1" ht="15.75">
      <c r="A293" s="178"/>
      <c r="B293"/>
      <c r="K293" s="178"/>
      <c r="L293"/>
      <c r="M293" s="21"/>
      <c r="N293" s="25"/>
    </row>
    <row r="294" spans="1:14" s="38" customFormat="1" ht="15.75">
      <c r="A294" s="178"/>
      <c r="B294"/>
      <c r="K294" s="178"/>
      <c r="L294"/>
      <c r="M294" s="21"/>
      <c r="N294" s="25"/>
    </row>
    <row r="295" spans="1:14" s="38" customFormat="1" ht="15.75">
      <c r="A295" s="178"/>
      <c r="B295"/>
      <c r="K295" s="178"/>
      <c r="L295"/>
      <c r="M295" s="21"/>
      <c r="N295" s="25"/>
    </row>
    <row r="296" spans="1:14" s="38" customFormat="1" ht="15.75">
      <c r="A296" s="178"/>
      <c r="B296"/>
      <c r="K296" s="178"/>
      <c r="L296"/>
      <c r="M296" s="21"/>
      <c r="N296" s="25"/>
    </row>
    <row r="297" spans="1:14" s="38" customFormat="1" ht="15.75">
      <c r="A297" s="178"/>
      <c r="B297"/>
      <c r="K297" s="178"/>
      <c r="L297"/>
      <c r="M297" s="21"/>
      <c r="N297" s="25"/>
    </row>
    <row r="298" spans="1:14" s="38" customFormat="1" ht="15.75">
      <c r="A298" s="178"/>
      <c r="B298"/>
      <c r="K298" s="178"/>
      <c r="L298"/>
      <c r="M298" s="21"/>
      <c r="N298" s="25"/>
    </row>
    <row r="299" spans="1:14" s="38" customFormat="1" ht="15.75">
      <c r="A299" s="178"/>
      <c r="B299"/>
      <c r="K299" s="178"/>
      <c r="L299"/>
      <c r="M299" s="21"/>
      <c r="N299" s="25"/>
    </row>
    <row r="300" spans="1:14" s="38" customFormat="1" ht="15.75">
      <c r="A300" s="178"/>
      <c r="B300"/>
      <c r="K300" s="178"/>
      <c r="L300"/>
      <c r="M300" s="21"/>
      <c r="N300" s="25"/>
    </row>
    <row r="301" spans="1:14" s="38" customFormat="1" ht="15.75">
      <c r="A301" s="178"/>
      <c r="B301"/>
      <c r="K301" s="178"/>
      <c r="L301"/>
      <c r="M301" s="21"/>
      <c r="N301" s="25"/>
    </row>
    <row r="302" spans="1:14" s="38" customFormat="1" ht="15.75">
      <c r="A302" s="178"/>
      <c r="B302"/>
      <c r="K302" s="178"/>
      <c r="L302"/>
      <c r="M302" s="21"/>
      <c r="N302" s="25"/>
    </row>
    <row r="303" spans="1:14" s="38" customFormat="1" ht="15.75">
      <c r="A303" s="178"/>
      <c r="B303"/>
      <c r="K303" s="178"/>
      <c r="L303"/>
      <c r="M303" s="21"/>
      <c r="N303" s="25"/>
    </row>
    <row r="304" spans="1:14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33"/>
      <c r="K306" s="25"/>
      <c r="L306" s="21"/>
      <c r="M306" s="21"/>
      <c r="N306" s="25"/>
    </row>
    <row r="307" spans="1:15" s="38" customFormat="1" ht="15.75">
      <c r="A307" s="533"/>
      <c r="K307" s="25"/>
      <c r="L307" s="21"/>
      <c r="M307" s="21"/>
      <c r="N307" s="25"/>
    </row>
    <row r="308" spans="1:15" s="38" customFormat="1" ht="15.75">
      <c r="A308" s="533"/>
      <c r="K308" s="25"/>
      <c r="L308" s="21"/>
      <c r="M308" s="21"/>
      <c r="N308" s="25"/>
    </row>
    <row r="309" spans="1:15" s="38" customFormat="1" ht="15.75">
      <c r="A309" s="533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400"/>
      <c r="N310" s="26"/>
    </row>
    <row r="311" spans="1:15" s="38" customFormat="1" ht="23.25">
      <c r="A311" s="532" t="s">
        <v>3626</v>
      </c>
      <c r="K311" s="21"/>
      <c r="L311" s="25"/>
      <c r="M311" s="24"/>
      <c r="N311" s="21"/>
    </row>
    <row r="312" spans="1:15" s="38" customFormat="1" ht="15.75">
      <c r="A312" s="534" t="s">
        <v>2645</v>
      </c>
      <c r="F312" s="534" t="s">
        <v>2646</v>
      </c>
      <c r="K312" s="534" t="s">
        <v>2647</v>
      </c>
      <c r="N312" s="26"/>
    </row>
    <row r="313" spans="1:15" s="38" customFormat="1" ht="15.75">
      <c r="A313" s="178" t="s">
        <v>716</v>
      </c>
      <c r="B313" t="s">
        <v>4622</v>
      </c>
      <c r="C313"/>
      <c r="D313"/>
      <c r="E313"/>
      <c r="F313" s="178"/>
      <c r="G313"/>
      <c r="K313" s="178" t="s">
        <v>718</v>
      </c>
      <c r="L313" t="s">
        <v>4304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4400</v>
      </c>
      <c r="O314"/>
    </row>
    <row r="315" spans="1:15" s="38" customFormat="1" ht="15.75">
      <c r="A315" s="178"/>
      <c r="B315"/>
      <c r="K315" s="178"/>
      <c r="L315"/>
      <c r="N315" s="26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33"/>
      <c r="K318" s="178"/>
      <c r="L318"/>
      <c r="N318" s="26"/>
    </row>
    <row r="319" spans="1:15" s="38" customFormat="1" ht="15.75">
      <c r="A319" s="533"/>
      <c r="K319" s="178"/>
      <c r="L319"/>
      <c r="N319" s="26"/>
    </row>
    <row r="320" spans="1:15" s="38" customFormat="1" ht="15.75">
      <c r="A320" s="533"/>
      <c r="K320" s="178"/>
      <c r="L320"/>
      <c r="N320" s="26"/>
    </row>
    <row r="321" spans="1:14" s="38" customFormat="1" ht="15.75">
      <c r="A321" s="533"/>
      <c r="K321" s="178"/>
      <c r="L321"/>
      <c r="N321" s="26"/>
    </row>
    <row r="322" spans="1:14" s="38" customFormat="1" ht="15.75">
      <c r="A322" s="533"/>
      <c r="K322" s="178"/>
      <c r="L322"/>
      <c r="N322" s="26"/>
    </row>
    <row r="323" spans="1:14" s="38" customFormat="1" ht="15.75">
      <c r="A323" s="533"/>
      <c r="K323" s="178"/>
      <c r="L323"/>
      <c r="N323" s="26"/>
    </row>
    <row r="324" spans="1:14" s="38" customFormat="1" ht="15.75">
      <c r="A324" s="533"/>
      <c r="K324" s="178"/>
      <c r="L324"/>
      <c r="N324" s="26"/>
    </row>
    <row r="325" spans="1:14" s="38" customFormat="1" ht="15.75">
      <c r="A325" s="533"/>
      <c r="K325" s="25"/>
      <c r="L325" s="26"/>
      <c r="N325" s="26"/>
    </row>
    <row r="326" spans="1:14" s="38" customFormat="1" ht="15.75">
      <c r="A326" s="533"/>
      <c r="K326" s="25"/>
      <c r="L326" s="26"/>
      <c r="N326" s="26"/>
    </row>
    <row r="327" spans="1:14" s="38" customFormat="1" ht="15.75">
      <c r="A327" s="533"/>
      <c r="K327" s="25"/>
      <c r="L327" s="26"/>
      <c r="N327" s="26"/>
    </row>
    <row r="328" spans="1:14" s="38" customFormat="1" ht="15.75">
      <c r="A328" s="533"/>
      <c r="K328" s="25"/>
      <c r="L328" s="26"/>
      <c r="N328" s="26"/>
    </row>
    <row r="329" spans="1:14" s="38" customFormat="1" ht="15.75">
      <c r="A329" s="533"/>
      <c r="K329" s="25"/>
      <c r="L329" s="26"/>
      <c r="N329" s="26"/>
    </row>
    <row r="330" spans="1:14" s="38" customFormat="1" ht="15.75">
      <c r="A330" s="533"/>
      <c r="K330" s="25"/>
      <c r="L330" s="26"/>
      <c r="N330" s="26"/>
    </row>
    <row r="331" spans="1:14" s="38" customFormat="1" ht="15.75">
      <c r="A331" s="533"/>
      <c r="K331" s="25"/>
      <c r="L331" s="26"/>
      <c r="N331" s="26"/>
    </row>
    <row r="332" spans="1:14" s="38" customFormat="1" ht="15.75">
      <c r="A332" s="533"/>
      <c r="K332" s="25"/>
      <c r="L332" s="26"/>
      <c r="N332" s="26"/>
    </row>
    <row r="333" spans="1:14" s="38" customFormat="1" ht="15.75">
      <c r="A333" s="533"/>
      <c r="K333" s="25"/>
      <c r="L333" s="26"/>
      <c r="N333" s="26"/>
    </row>
    <row r="334" spans="1:14" s="38" customFormat="1" ht="15.75">
      <c r="A334" s="533"/>
      <c r="K334" s="25"/>
      <c r="L334" s="26"/>
      <c r="N334" s="26"/>
    </row>
    <row r="335" spans="1:14" s="38" customFormat="1" ht="15.75">
      <c r="A335" s="533"/>
      <c r="K335" s="25"/>
      <c r="L335" s="26"/>
      <c r="N335" s="26"/>
    </row>
    <row r="336" spans="1:14" s="38" customFormat="1" ht="15.75">
      <c r="A336" s="533"/>
      <c r="K336" s="25"/>
      <c r="L336" s="26"/>
      <c r="N336" s="26"/>
    </row>
    <row r="337" spans="1:15" s="38" customFormat="1" ht="15.75">
      <c r="A337" s="533"/>
      <c r="K337" s="25"/>
      <c r="L337" s="26"/>
      <c r="N337" s="26"/>
    </row>
    <row r="338" spans="1:15" s="38" customFormat="1" ht="15.75">
      <c r="A338" s="533"/>
      <c r="K338" s="25"/>
      <c r="L338" s="26"/>
      <c r="N338" s="26"/>
    </row>
    <row r="339" spans="1:15" s="38" customFormat="1" ht="15.75">
      <c r="A339" s="533"/>
      <c r="K339" s="25"/>
      <c r="L339" s="26"/>
      <c r="N339" s="26"/>
    </row>
    <row r="340" spans="1:15" s="38" customFormat="1" ht="15.75">
      <c r="A340" s="533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32" t="s">
        <v>1342</v>
      </c>
      <c r="K342" s="21"/>
      <c r="L342" s="203"/>
      <c r="N342" s="203"/>
    </row>
    <row r="343" spans="1:15" s="38" customFormat="1" ht="15.75">
      <c r="A343" s="534" t="s">
        <v>2645</v>
      </c>
      <c r="F343" s="534" t="s">
        <v>2646</v>
      </c>
      <c r="K343" s="534" t="s">
        <v>2647</v>
      </c>
      <c r="N343" s="203"/>
    </row>
    <row r="344" spans="1:15" s="38" customFormat="1" ht="15.75">
      <c r="A344" s="178"/>
      <c r="B344"/>
      <c r="F344" s="178"/>
      <c r="G344"/>
      <c r="K344" s="178" t="s">
        <v>717</v>
      </c>
      <c r="L344" t="s">
        <v>4305</v>
      </c>
      <c r="M344"/>
      <c r="N344"/>
      <c r="O344"/>
    </row>
    <row r="345" spans="1:15" s="38" customFormat="1" ht="15.75">
      <c r="A345" s="178"/>
      <c r="B345"/>
      <c r="F345" s="178"/>
      <c r="G345"/>
      <c r="K345" s="178"/>
      <c r="L345"/>
      <c r="N345" s="203"/>
    </row>
    <row r="346" spans="1:15" s="38" customFormat="1" ht="15.75">
      <c r="A346" s="178"/>
      <c r="B346"/>
      <c r="F346" s="534"/>
      <c r="K346" s="178"/>
      <c r="L346"/>
      <c r="N346" s="203"/>
    </row>
    <row r="347" spans="1:15" s="38" customFormat="1" ht="15.75">
      <c r="A347" s="178"/>
      <c r="B347"/>
      <c r="F347" s="534"/>
      <c r="K347" s="178"/>
      <c r="L347"/>
      <c r="N347" s="203"/>
    </row>
    <row r="348" spans="1:15" s="38" customFormat="1" ht="15.75">
      <c r="A348" s="178"/>
      <c r="B348"/>
      <c r="F348" s="534"/>
      <c r="K348" s="178"/>
      <c r="L348"/>
      <c r="N348" s="203"/>
    </row>
    <row r="349" spans="1:15" s="38" customFormat="1" ht="15.75">
      <c r="A349" s="178"/>
      <c r="B349"/>
      <c r="F349" s="534"/>
      <c r="K349" s="178"/>
      <c r="L349"/>
      <c r="N349" s="203"/>
    </row>
    <row r="350" spans="1:15" s="38" customFormat="1" ht="15.75">
      <c r="A350" s="178"/>
      <c r="B350"/>
      <c r="F350" s="534"/>
      <c r="K350" s="178"/>
      <c r="L350"/>
      <c r="N350" s="203"/>
    </row>
    <row r="351" spans="1:15" s="38" customFormat="1" ht="15.75">
      <c r="A351" s="178"/>
      <c r="B351"/>
      <c r="F351" s="534"/>
      <c r="K351" s="178"/>
      <c r="L351"/>
      <c r="N351" s="203"/>
    </row>
    <row r="352" spans="1:15" s="38" customFormat="1" ht="15.75">
      <c r="A352" s="178"/>
      <c r="B352"/>
      <c r="F352" s="534"/>
      <c r="K352" s="178"/>
      <c r="L352"/>
      <c r="N352" s="203"/>
    </row>
    <row r="353" spans="1:14" s="38" customFormat="1" ht="15.75">
      <c r="A353" s="178"/>
      <c r="B353"/>
      <c r="F353" s="534"/>
      <c r="K353" s="178"/>
      <c r="L353"/>
      <c r="N353" s="203"/>
    </row>
    <row r="354" spans="1:14" s="38" customFormat="1" ht="15.75">
      <c r="A354" s="534"/>
      <c r="F354" s="534"/>
      <c r="K354" s="178"/>
      <c r="L354"/>
      <c r="N354" s="203"/>
    </row>
    <row r="355" spans="1:14" s="38" customFormat="1" ht="15.75">
      <c r="A355" s="533"/>
      <c r="K355" s="178"/>
      <c r="L355"/>
      <c r="N355" s="203"/>
    </row>
    <row r="356" spans="1:14" s="38" customFormat="1" ht="15.75">
      <c r="A356" s="533"/>
      <c r="K356" s="178"/>
      <c r="L356"/>
      <c r="N356" s="203"/>
    </row>
    <row r="357" spans="1:14" s="38" customFormat="1" ht="15.75">
      <c r="A357" s="533"/>
      <c r="K357" s="178"/>
      <c r="L357"/>
      <c r="N357" s="203"/>
    </row>
    <row r="358" spans="1:14" s="38" customFormat="1" ht="15.75">
      <c r="A358" s="533"/>
      <c r="K358" s="203"/>
      <c r="L358" s="21"/>
      <c r="N358" s="203"/>
    </row>
    <row r="359" spans="1:14" s="38" customFormat="1" ht="15.75">
      <c r="A359" s="533"/>
      <c r="K359" s="203"/>
      <c r="L359" s="21"/>
      <c r="N359" s="203"/>
    </row>
    <row r="360" spans="1:14" s="38" customFormat="1" ht="15.75">
      <c r="A360" s="533"/>
      <c r="K360" s="203"/>
      <c r="L360" s="21"/>
      <c r="N360" s="203"/>
    </row>
    <row r="361" spans="1:14" s="38" customFormat="1" ht="15.75">
      <c r="A361" s="533"/>
      <c r="K361" s="203"/>
      <c r="L361" s="21"/>
      <c r="N361" s="203"/>
    </row>
    <row r="362" spans="1:14" s="38" customFormat="1" ht="15.75">
      <c r="A362" s="533"/>
      <c r="K362" s="203"/>
      <c r="L362" s="21"/>
      <c r="N362" s="203"/>
    </row>
    <row r="363" spans="1:14" s="38" customFormat="1" ht="15.75">
      <c r="A363" s="533"/>
      <c r="K363" s="203"/>
      <c r="L363" s="21"/>
      <c r="N363" s="203"/>
    </row>
    <row r="364" spans="1:14" s="38" customFormat="1" ht="15.75">
      <c r="A364" s="533"/>
      <c r="K364" s="203"/>
      <c r="L364" s="21"/>
      <c r="N364" s="203"/>
    </row>
    <row r="365" spans="1:14" s="38" customFormat="1" ht="15.75">
      <c r="A365" s="533"/>
      <c r="K365" s="203"/>
      <c r="L365" s="21"/>
      <c r="N365" s="203"/>
    </row>
    <row r="366" spans="1:14" s="38" customFormat="1" ht="15.75">
      <c r="A366" s="533"/>
      <c r="K366" s="203"/>
      <c r="L366" s="21"/>
      <c r="N366" s="203"/>
    </row>
    <row r="367" spans="1:14" s="38" customFormat="1" ht="15.75">
      <c r="A367" s="533"/>
      <c r="K367" s="203"/>
      <c r="L367" s="21"/>
      <c r="N367" s="203"/>
    </row>
    <row r="368" spans="1:14" s="38" customFormat="1" ht="15.75">
      <c r="A368" s="533"/>
      <c r="K368" s="203"/>
      <c r="L368" s="21"/>
      <c r="N368" s="203"/>
    </row>
    <row r="369" spans="1:14" s="38" customFormat="1" ht="15.75">
      <c r="A369" s="533"/>
      <c r="K369" s="203"/>
      <c r="L369" s="21"/>
      <c r="N369" s="203"/>
    </row>
    <row r="370" spans="1:14" s="38" customFormat="1" ht="15.75">
      <c r="A370" s="533"/>
      <c r="K370" s="203"/>
      <c r="L370" s="21"/>
      <c r="N370" s="203"/>
    </row>
    <row r="371" spans="1:14" s="38" customFormat="1" ht="15.75">
      <c r="A371" s="533"/>
      <c r="K371" s="203"/>
      <c r="L371" s="21"/>
      <c r="N371" s="203"/>
    </row>
    <row r="372" spans="1:14" s="38" customFormat="1" ht="15.75">
      <c r="A372" s="533"/>
      <c r="K372" s="203"/>
      <c r="L372" s="21"/>
      <c r="N372" s="203"/>
    </row>
    <row r="373" spans="1:14" s="38" customFormat="1" ht="23.25">
      <c r="A373" s="532" t="s">
        <v>2849</v>
      </c>
      <c r="K373" s="203"/>
      <c r="L373" s="21"/>
      <c r="N373" s="203"/>
    </row>
    <row r="374" spans="1:14" s="38" customFormat="1" ht="15.75">
      <c r="A374" s="534" t="s">
        <v>2645</v>
      </c>
      <c r="F374" s="534" t="s">
        <v>2646</v>
      </c>
      <c r="K374" s="534" t="s">
        <v>2647</v>
      </c>
      <c r="N374" s="203"/>
    </row>
    <row r="375" spans="1:14" s="38" customFormat="1" ht="15.75">
      <c r="A375" s="178" t="s">
        <v>716</v>
      </c>
      <c r="B375" t="s">
        <v>4406</v>
      </c>
      <c r="F375" s="178"/>
      <c r="G375"/>
      <c r="K375" s="178" t="s">
        <v>716</v>
      </c>
      <c r="L375" t="s">
        <v>4407</v>
      </c>
    </row>
    <row r="376" spans="1:14" s="38" customFormat="1" ht="15.75">
      <c r="A376" s="178" t="s">
        <v>717</v>
      </c>
      <c r="B376" t="s">
        <v>4549</v>
      </c>
      <c r="K376" s="178" t="s">
        <v>717</v>
      </c>
      <c r="L376" t="s">
        <v>4561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33"/>
      <c r="K400" s="203"/>
      <c r="L400" s="21"/>
      <c r="N400" s="203"/>
    </row>
    <row r="401" spans="1:14" s="38" customFormat="1" ht="15.75">
      <c r="A401" s="533"/>
      <c r="K401" s="203"/>
      <c r="L401" s="21"/>
      <c r="N401" s="203"/>
    </row>
    <row r="402" spans="1:14" s="38" customFormat="1" ht="15.75">
      <c r="A402" s="533"/>
      <c r="K402" s="203"/>
      <c r="L402" s="21"/>
      <c r="N402" s="203"/>
    </row>
    <row r="403" spans="1:14" s="38" customFormat="1" ht="15.75">
      <c r="A403" s="533"/>
      <c r="K403" s="25"/>
      <c r="L403" s="203"/>
      <c r="N403" s="25"/>
    </row>
    <row r="404" spans="1:14" s="38" customFormat="1" ht="23.25">
      <c r="A404" s="532" t="s">
        <v>675</v>
      </c>
      <c r="K404" s="26"/>
      <c r="L404" s="25"/>
      <c r="N404" s="26"/>
    </row>
    <row r="405" spans="1:14" s="38" customFormat="1" ht="15.75">
      <c r="A405" s="534" t="s">
        <v>2645</v>
      </c>
      <c r="F405" s="534" t="s">
        <v>2646</v>
      </c>
      <c r="K405" s="534" t="s">
        <v>2647</v>
      </c>
      <c r="N405" s="203"/>
    </row>
    <row r="406" spans="1:14" s="38" customFormat="1" ht="15.75">
      <c r="A406" s="178" t="s">
        <v>716</v>
      </c>
      <c r="B406" t="s">
        <v>4677</v>
      </c>
      <c r="K406" s="178" t="s">
        <v>717</v>
      </c>
      <c r="L406" t="s">
        <v>4497</v>
      </c>
    </row>
    <row r="407" spans="1:14" s="38" customFormat="1" ht="15.75">
      <c r="A407" s="178" t="s">
        <v>718</v>
      </c>
      <c r="B407" t="s">
        <v>4729</v>
      </c>
      <c r="C407"/>
      <c r="D407"/>
      <c r="K407" s="178" t="s">
        <v>717</v>
      </c>
      <c r="L407" t="s">
        <v>4620</v>
      </c>
      <c r="M407" s="400"/>
      <c r="N407"/>
    </row>
    <row r="408" spans="1:14" s="38" customFormat="1" ht="15.75">
      <c r="A408" s="533"/>
      <c r="K408" s="178"/>
      <c r="L408"/>
      <c r="N408" s="203"/>
    </row>
    <row r="409" spans="1:14" s="38" customFormat="1" ht="15.75">
      <c r="A409" s="533"/>
      <c r="K409" s="178"/>
      <c r="L409"/>
      <c r="N409" s="203"/>
    </row>
    <row r="410" spans="1:14" s="38" customFormat="1" ht="15.75">
      <c r="A410" s="533"/>
      <c r="K410" s="178"/>
      <c r="L410"/>
      <c r="N410" s="203"/>
    </row>
    <row r="411" spans="1:14" s="38" customFormat="1" ht="15.75">
      <c r="A411" s="533"/>
      <c r="K411" s="178"/>
      <c r="L411"/>
      <c r="N411" s="203"/>
    </row>
    <row r="412" spans="1:14" s="38" customFormat="1" ht="15.75">
      <c r="A412" s="533"/>
      <c r="K412" s="178"/>
      <c r="L412"/>
      <c r="N412" s="203"/>
    </row>
    <row r="413" spans="1:14" s="38" customFormat="1" ht="15.75">
      <c r="A413" s="533"/>
      <c r="K413" s="178"/>
      <c r="L413"/>
      <c r="N413" s="203"/>
    </row>
    <row r="414" spans="1:14" s="38" customFormat="1" ht="15.75">
      <c r="A414" s="533"/>
      <c r="K414" s="178"/>
      <c r="L414"/>
      <c r="N414" s="203"/>
    </row>
    <row r="415" spans="1:14" s="38" customFormat="1" ht="15.75">
      <c r="A415" s="533"/>
      <c r="K415" s="178"/>
      <c r="L415"/>
      <c r="N415" s="203"/>
    </row>
    <row r="416" spans="1:14" s="38" customFormat="1" ht="15.75">
      <c r="A416" s="533"/>
      <c r="K416" s="203"/>
      <c r="L416" s="26"/>
      <c r="N416" s="203"/>
    </row>
    <row r="417" spans="1:14" s="38" customFormat="1" ht="15.75">
      <c r="A417" s="533"/>
      <c r="K417" s="203"/>
      <c r="L417" s="26"/>
      <c r="N417" s="203"/>
    </row>
    <row r="418" spans="1:14" s="38" customFormat="1" ht="15.75">
      <c r="A418" s="533"/>
      <c r="K418" s="203"/>
      <c r="L418" s="26"/>
      <c r="N418" s="203"/>
    </row>
    <row r="419" spans="1:14" s="38" customFormat="1" ht="15.75">
      <c r="A419" s="533"/>
      <c r="K419" s="203"/>
      <c r="L419" s="26"/>
      <c r="N419" s="203"/>
    </row>
    <row r="420" spans="1:14" s="38" customFormat="1" ht="15.75">
      <c r="A420" s="533"/>
      <c r="K420" s="203"/>
      <c r="L420" s="26"/>
      <c r="N420" s="203"/>
    </row>
    <row r="421" spans="1:14" s="38" customFormat="1" ht="15.75">
      <c r="A421" s="533"/>
      <c r="K421" s="203"/>
      <c r="L421" s="26"/>
      <c r="N421" s="203"/>
    </row>
    <row r="422" spans="1:14" s="38" customFormat="1" ht="15.75">
      <c r="A422" s="533"/>
      <c r="K422" s="203"/>
      <c r="L422" s="26"/>
      <c r="N422" s="203"/>
    </row>
    <row r="423" spans="1:14" s="38" customFormat="1" ht="15.75">
      <c r="A423" s="533"/>
      <c r="K423" s="203"/>
      <c r="L423" s="26"/>
      <c r="N423" s="203"/>
    </row>
    <row r="424" spans="1:14" s="38" customFormat="1" ht="15.75">
      <c r="A424" s="533"/>
      <c r="K424" s="203"/>
      <c r="L424" s="26"/>
      <c r="N424" s="203"/>
    </row>
    <row r="425" spans="1:14" s="38" customFormat="1" ht="15.75">
      <c r="A425" s="533"/>
      <c r="K425" s="203"/>
      <c r="L425" s="26"/>
      <c r="N425" s="203"/>
    </row>
    <row r="426" spans="1:14" s="38" customFormat="1" ht="15.75">
      <c r="A426" s="533"/>
      <c r="K426" s="203"/>
      <c r="L426" s="26"/>
      <c r="N426" s="203"/>
    </row>
    <row r="427" spans="1:14" s="38" customFormat="1" ht="15.75">
      <c r="A427" s="533"/>
      <c r="K427" s="203"/>
      <c r="L427" s="26"/>
      <c r="N427" s="203"/>
    </row>
    <row r="428" spans="1:14" s="38" customFormat="1" ht="15.75">
      <c r="A428" s="533"/>
      <c r="K428" s="203"/>
      <c r="L428" s="26"/>
      <c r="N428" s="203"/>
    </row>
    <row r="429" spans="1:14" s="38" customFormat="1" ht="15.75">
      <c r="A429" s="533"/>
      <c r="K429" s="203"/>
      <c r="L429" s="26"/>
      <c r="N429" s="203"/>
    </row>
    <row r="430" spans="1:14" s="38" customFormat="1" ht="15.75">
      <c r="A430" s="533"/>
      <c r="K430" s="203"/>
      <c r="L430" s="26"/>
      <c r="N430" s="203"/>
    </row>
    <row r="431" spans="1:14" s="38" customFormat="1" ht="15.75">
      <c r="A431" s="533"/>
      <c r="K431" s="203"/>
      <c r="L431" s="26"/>
      <c r="N431" s="203"/>
    </row>
    <row r="432" spans="1:14" s="38" customFormat="1" ht="15.75">
      <c r="A432" s="533"/>
      <c r="K432" s="203"/>
      <c r="L432" s="26"/>
      <c r="N432" s="203"/>
    </row>
    <row r="433" spans="1:14" s="38" customFormat="1" ht="15.75">
      <c r="A433" s="533"/>
      <c r="K433" s="203"/>
      <c r="L433" s="26"/>
      <c r="N433" s="203"/>
    </row>
    <row r="434" spans="1:14" s="38" customFormat="1" ht="15.75">
      <c r="A434" s="533"/>
      <c r="K434" s="25"/>
      <c r="L434" s="21"/>
      <c r="N434" s="25"/>
    </row>
    <row r="435" spans="1:14" s="38" customFormat="1" ht="23.25">
      <c r="A435" s="532" t="s">
        <v>2708</v>
      </c>
      <c r="K435" s="25"/>
      <c r="L435" s="21"/>
      <c r="N435" s="25"/>
    </row>
    <row r="436" spans="1:14" s="38" customFormat="1" ht="15.75">
      <c r="A436" s="534" t="s">
        <v>2645</v>
      </c>
      <c r="F436" s="534" t="s">
        <v>2646</v>
      </c>
      <c r="K436" s="534" t="s">
        <v>2647</v>
      </c>
      <c r="N436" s="25"/>
    </row>
    <row r="437" spans="1:14" s="38" customFormat="1" ht="15.75">
      <c r="A437" s="178" t="s">
        <v>718</v>
      </c>
      <c r="B437" t="s">
        <v>4455</v>
      </c>
      <c r="F437" s="178" t="s">
        <v>717</v>
      </c>
      <c r="G437" t="s">
        <v>4456</v>
      </c>
      <c r="H437" s="537"/>
      <c r="K437" s="178" t="s">
        <v>718</v>
      </c>
      <c r="L437" t="s">
        <v>4457</v>
      </c>
      <c r="M437" s="537"/>
    </row>
    <row r="438" spans="1:14" s="38" customFormat="1" ht="15.75">
      <c r="A438" s="178"/>
      <c r="B438"/>
      <c r="F438" s="178"/>
      <c r="G438"/>
      <c r="K438" s="178"/>
      <c r="L438"/>
      <c r="N438" s="25"/>
    </row>
    <row r="439" spans="1:14" s="38" customFormat="1" ht="15.75">
      <c r="A439" s="534"/>
      <c r="F439" s="178"/>
      <c r="G439"/>
      <c r="K439" s="178"/>
      <c r="L439"/>
      <c r="N439" s="25"/>
    </row>
    <row r="440" spans="1:14" s="38" customFormat="1" ht="15.75">
      <c r="A440" s="534"/>
      <c r="F440" s="178"/>
      <c r="G440"/>
      <c r="K440" s="178"/>
      <c r="L440"/>
      <c r="N440" s="25"/>
    </row>
    <row r="441" spans="1:14" s="38" customFormat="1" ht="15.75">
      <c r="A441" s="534"/>
      <c r="F441" s="534"/>
      <c r="K441" s="178"/>
      <c r="L441"/>
      <c r="N441" s="25"/>
    </row>
    <row r="442" spans="1:14" s="38" customFormat="1" ht="15.75">
      <c r="A442" s="534"/>
      <c r="F442" s="534"/>
      <c r="K442" s="178"/>
      <c r="L442"/>
      <c r="N442" s="25"/>
    </row>
    <row r="443" spans="1:14" s="38" customFormat="1" ht="15.75">
      <c r="A443" s="534"/>
      <c r="F443" s="534"/>
      <c r="K443" s="178"/>
      <c r="L443"/>
      <c r="N443" s="25"/>
    </row>
    <row r="444" spans="1:14" s="38" customFormat="1" ht="15.75">
      <c r="A444" s="534"/>
      <c r="F444" s="534"/>
      <c r="K444" s="534"/>
      <c r="N444" s="25"/>
    </row>
    <row r="445" spans="1:14" s="38" customFormat="1" ht="15.75">
      <c r="A445" s="534"/>
      <c r="F445" s="534"/>
      <c r="K445" s="534"/>
      <c r="N445" s="25"/>
    </row>
    <row r="446" spans="1:14" s="38" customFormat="1" ht="15.75">
      <c r="A446" s="534"/>
      <c r="F446" s="534"/>
      <c r="K446" s="534"/>
      <c r="N446" s="25"/>
    </row>
    <row r="447" spans="1:14" s="38" customFormat="1" ht="15.75">
      <c r="A447" s="534"/>
      <c r="F447" s="534"/>
      <c r="K447" s="534"/>
      <c r="N447" s="25"/>
    </row>
    <row r="448" spans="1:14" s="38" customFormat="1" ht="15.75">
      <c r="A448" s="534"/>
      <c r="F448" s="534"/>
      <c r="K448" s="534"/>
      <c r="N448" s="25"/>
    </row>
    <row r="449" spans="1:14" s="38" customFormat="1" ht="15.75">
      <c r="A449" s="534"/>
      <c r="F449" s="534"/>
      <c r="K449" s="534"/>
      <c r="N449" s="25"/>
    </row>
    <row r="450" spans="1:14" s="38" customFormat="1" ht="15.75">
      <c r="A450" s="534"/>
      <c r="F450" s="534"/>
      <c r="K450" s="534"/>
      <c r="N450" s="25"/>
    </row>
    <row r="451" spans="1:14" s="38" customFormat="1" ht="15.75">
      <c r="A451" s="534"/>
      <c r="F451" s="534"/>
      <c r="K451" s="534"/>
      <c r="N451" s="25"/>
    </row>
    <row r="452" spans="1:14" s="38" customFormat="1" ht="15.75">
      <c r="A452" s="534"/>
      <c r="F452" s="534"/>
      <c r="K452" s="534"/>
      <c r="N452" s="25"/>
    </row>
    <row r="453" spans="1:14" s="38" customFormat="1" ht="15.75">
      <c r="A453" s="534"/>
      <c r="F453" s="534"/>
      <c r="K453" s="534"/>
      <c r="N453" s="25"/>
    </row>
    <row r="454" spans="1:14" s="38" customFormat="1" ht="15.75">
      <c r="A454" s="534"/>
      <c r="F454" s="534"/>
      <c r="K454" s="534"/>
      <c r="N454" s="25"/>
    </row>
    <row r="455" spans="1:14" s="38" customFormat="1" ht="15.75">
      <c r="A455" s="534"/>
      <c r="F455" s="534"/>
      <c r="K455" s="534"/>
      <c r="N455" s="25"/>
    </row>
    <row r="456" spans="1:14" s="38" customFormat="1" ht="15.75">
      <c r="A456" s="534"/>
      <c r="F456" s="534"/>
      <c r="K456" s="534"/>
      <c r="N456" s="25"/>
    </row>
    <row r="457" spans="1:14" s="38" customFormat="1" ht="15.75">
      <c r="A457" s="534"/>
      <c r="F457" s="534"/>
      <c r="K457" s="534"/>
      <c r="N457" s="25"/>
    </row>
    <row r="458" spans="1:14" s="38" customFormat="1" ht="15.75">
      <c r="A458" s="533"/>
      <c r="K458" s="25"/>
      <c r="L458" s="21"/>
      <c r="N458" s="25"/>
    </row>
    <row r="459" spans="1:14" s="38" customFormat="1" ht="15.75">
      <c r="A459" s="533"/>
      <c r="K459" s="25"/>
      <c r="L459" s="21"/>
      <c r="N459" s="25"/>
    </row>
    <row r="460" spans="1:14" s="38" customFormat="1" ht="15.75">
      <c r="A460" s="533"/>
      <c r="K460" s="25"/>
      <c r="L460" s="21"/>
      <c r="N460" s="25"/>
    </row>
    <row r="461" spans="1:14" s="38" customFormat="1" ht="15.75">
      <c r="A461" s="533"/>
      <c r="K461" s="25"/>
      <c r="L461" s="21"/>
      <c r="N461" s="25"/>
    </row>
    <row r="462" spans="1:14" s="38" customFormat="1" ht="15.75">
      <c r="A462" s="533"/>
      <c r="K462" s="25"/>
      <c r="L462" s="21"/>
      <c r="N462" s="25"/>
    </row>
    <row r="463" spans="1:14" s="38" customFormat="1" ht="15.75">
      <c r="A463" s="533"/>
      <c r="K463" s="25"/>
      <c r="L463" s="21"/>
      <c r="N463" s="25"/>
    </row>
    <row r="464" spans="1:14" s="38" customFormat="1" ht="15.75">
      <c r="A464" s="533"/>
      <c r="K464" s="25"/>
      <c r="L464" s="21"/>
      <c r="N464" s="25"/>
    </row>
    <row r="465" spans="1:14" s="38" customFormat="1" ht="15.75">
      <c r="A465" s="533"/>
      <c r="K465" s="26"/>
      <c r="L465" s="203"/>
      <c r="N465" s="26"/>
    </row>
    <row r="466" spans="1:14" s="38" customFormat="1" ht="23.25">
      <c r="A466" s="532" t="s">
        <v>3627</v>
      </c>
      <c r="K466" s="21"/>
      <c r="L466" s="25"/>
      <c r="N466" s="21"/>
    </row>
    <row r="467" spans="1:14" s="38" customFormat="1" ht="15.75">
      <c r="A467" s="534" t="s">
        <v>2645</v>
      </c>
      <c r="F467" s="534" t="s">
        <v>2646</v>
      </c>
      <c r="K467" s="534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4456</v>
      </c>
      <c r="H468" s="537"/>
      <c r="K468" s="178" t="s">
        <v>718</v>
      </c>
      <c r="L468" t="s">
        <v>4458</v>
      </c>
      <c r="M468" s="537"/>
    </row>
    <row r="469" spans="1:14" s="38" customFormat="1" ht="15.75">
      <c r="A469" s="533"/>
      <c r="K469" s="178" t="s">
        <v>718</v>
      </c>
      <c r="L469" t="s">
        <v>4459</v>
      </c>
      <c r="M469" s="537"/>
    </row>
    <row r="470" spans="1:14" s="38" customFormat="1" ht="15.75">
      <c r="A470" s="533"/>
      <c r="K470" s="178" t="s">
        <v>716</v>
      </c>
      <c r="L470" t="s">
        <v>4457</v>
      </c>
      <c r="M470" s="537"/>
    </row>
    <row r="471" spans="1:14" s="38" customFormat="1" ht="15.75">
      <c r="A471" s="533"/>
      <c r="K471" s="178"/>
      <c r="L471"/>
      <c r="N471" s="25"/>
    </row>
    <row r="472" spans="1:14" s="38" customFormat="1" ht="15.75">
      <c r="A472" s="533"/>
      <c r="K472" s="178"/>
      <c r="L472"/>
      <c r="N472" s="25"/>
    </row>
    <row r="473" spans="1:14" s="38" customFormat="1" ht="15.75">
      <c r="A473" s="533"/>
      <c r="K473" s="178"/>
      <c r="L473"/>
      <c r="N473" s="25"/>
    </row>
    <row r="474" spans="1:14" s="38" customFormat="1" ht="15.75">
      <c r="A474" s="533"/>
      <c r="K474" s="178"/>
      <c r="L474"/>
      <c r="N474" s="25"/>
    </row>
    <row r="475" spans="1:14" s="38" customFormat="1" ht="15.75">
      <c r="A475" s="533"/>
      <c r="K475" s="178"/>
      <c r="L475"/>
      <c r="N475" s="25"/>
    </row>
    <row r="476" spans="1:14" s="38" customFormat="1" ht="15.75">
      <c r="A476" s="533"/>
      <c r="K476" s="178"/>
      <c r="L476"/>
      <c r="N476" s="25"/>
    </row>
    <row r="477" spans="1:14" s="38" customFormat="1" ht="15.75">
      <c r="A477" s="533"/>
      <c r="K477" s="178"/>
      <c r="L477"/>
      <c r="N477" s="25"/>
    </row>
    <row r="478" spans="1:14" s="38" customFormat="1" ht="15.75">
      <c r="A478" s="533"/>
      <c r="K478" s="178"/>
      <c r="L478"/>
      <c r="N478" s="25"/>
    </row>
    <row r="479" spans="1:14" s="38" customFormat="1" ht="15.75">
      <c r="A479" s="533"/>
      <c r="K479" s="178"/>
      <c r="L479"/>
      <c r="N479" s="25"/>
    </row>
    <row r="480" spans="1:14" s="38" customFormat="1" ht="15.75">
      <c r="A480" s="533"/>
      <c r="K480" s="178"/>
      <c r="L480"/>
      <c r="N480" s="25"/>
    </row>
    <row r="481" spans="1:14" s="38" customFormat="1" ht="15.75">
      <c r="A481" s="533"/>
      <c r="K481" s="178"/>
      <c r="L481"/>
      <c r="N481" s="25"/>
    </row>
    <row r="482" spans="1:14" s="38" customFormat="1" ht="15.75">
      <c r="A482" s="533"/>
      <c r="K482" s="178"/>
      <c r="L482"/>
      <c r="N482" s="25"/>
    </row>
    <row r="483" spans="1:14" s="38" customFormat="1" ht="15.75">
      <c r="A483" s="533"/>
      <c r="K483" s="178"/>
      <c r="L483"/>
      <c r="N483" s="25"/>
    </row>
    <row r="484" spans="1:14" s="38" customFormat="1" ht="15.75">
      <c r="A484" s="533"/>
      <c r="K484" s="178"/>
      <c r="L484"/>
      <c r="N484" s="25"/>
    </row>
    <row r="485" spans="1:14" s="38" customFormat="1" ht="15.75">
      <c r="A485" s="533"/>
      <c r="K485" s="178"/>
      <c r="L485"/>
      <c r="N485" s="25"/>
    </row>
    <row r="486" spans="1:14" s="38" customFormat="1" ht="15.75">
      <c r="A486" s="533"/>
      <c r="K486" s="178"/>
      <c r="L486"/>
      <c r="N486" s="25"/>
    </row>
    <row r="487" spans="1:14" s="38" customFormat="1" ht="15.75">
      <c r="A487" s="533"/>
      <c r="K487" s="178"/>
      <c r="L487"/>
      <c r="N487" s="25"/>
    </row>
    <row r="488" spans="1:14" s="38" customFormat="1" ht="15.75">
      <c r="A488" s="533"/>
      <c r="K488" s="178"/>
      <c r="L488"/>
      <c r="N488" s="25"/>
    </row>
    <row r="489" spans="1:14" s="38" customFormat="1" ht="15.75">
      <c r="A489" s="533"/>
      <c r="K489" s="178"/>
      <c r="L489"/>
      <c r="N489" s="25"/>
    </row>
    <row r="490" spans="1:14" s="38" customFormat="1" ht="15.75">
      <c r="A490" s="533"/>
      <c r="K490" s="178"/>
      <c r="L490"/>
      <c r="N490" s="25"/>
    </row>
    <row r="491" spans="1:14" s="38" customFormat="1" ht="15.75">
      <c r="A491" s="533"/>
      <c r="K491" s="178"/>
      <c r="L491"/>
      <c r="N491" s="25"/>
    </row>
    <row r="492" spans="1:14" s="38" customFormat="1" ht="15.75">
      <c r="A492" s="533"/>
      <c r="K492" s="178"/>
      <c r="L492"/>
      <c r="N492" s="25"/>
    </row>
    <row r="493" spans="1:14" s="38" customFormat="1" ht="15.75">
      <c r="A493" s="533"/>
      <c r="L493" s="25"/>
      <c r="N493" s="25"/>
    </row>
    <row r="494" spans="1:14" s="38" customFormat="1" ht="15.75">
      <c r="A494" s="533"/>
      <c r="L494" s="25"/>
      <c r="N494" s="25"/>
    </row>
    <row r="495" spans="1:14" s="38" customFormat="1" ht="15.75">
      <c r="A495" s="533"/>
      <c r="L495" s="25"/>
      <c r="N495" s="25"/>
    </row>
    <row r="496" spans="1:14" s="38" customFormat="1" ht="15.75">
      <c r="A496" s="533"/>
      <c r="L496" s="25"/>
      <c r="N496" s="25"/>
    </row>
    <row r="497" spans="1:14" s="38" customFormat="1" ht="23.25">
      <c r="A497" s="532" t="s">
        <v>1653</v>
      </c>
      <c r="K497" s="21"/>
      <c r="L497" s="25"/>
      <c r="N497" s="25"/>
    </row>
    <row r="498" spans="1:14" s="38" customFormat="1" ht="15.75">
      <c r="A498" s="534" t="s">
        <v>2645</v>
      </c>
      <c r="F498" s="534" t="s">
        <v>2646</v>
      </c>
      <c r="K498" s="534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4727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4"/>
      <c r="K518" s="178"/>
      <c r="L518"/>
      <c r="N518" s="25"/>
    </row>
    <row r="519" spans="1:14" s="38" customFormat="1" ht="15.75">
      <c r="A519" s="534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33"/>
      <c r="K523" s="178"/>
      <c r="L523"/>
      <c r="N523" s="25"/>
    </row>
    <row r="524" spans="1:14" s="38" customFormat="1" ht="15.75">
      <c r="A524" s="533"/>
      <c r="K524" s="178"/>
      <c r="L524"/>
      <c r="N524" s="25"/>
    </row>
    <row r="525" spans="1:14" s="38" customFormat="1" ht="15.75">
      <c r="A525" s="533"/>
      <c r="K525" s="178"/>
      <c r="L525"/>
      <c r="N525" s="25"/>
    </row>
    <row r="526" spans="1:14" s="38" customFormat="1" ht="15.75">
      <c r="A526" s="533"/>
      <c r="K526" s="178"/>
      <c r="L526"/>
      <c r="N526" s="25"/>
    </row>
    <row r="527" spans="1:14" s="38" customFormat="1" ht="15.75">
      <c r="A527" s="533"/>
      <c r="F527" s="178"/>
      <c r="G527"/>
      <c r="K527" s="178"/>
      <c r="L527"/>
      <c r="N527" s="25"/>
    </row>
    <row r="528" spans="1:14" s="38" customFormat="1" ht="23.25">
      <c r="A528" s="532" t="s">
        <v>2196</v>
      </c>
      <c r="L528" s="25"/>
      <c r="N528" s="25"/>
    </row>
    <row r="529" spans="1:18" s="38" customFormat="1" ht="15.75">
      <c r="A529" s="534" t="s">
        <v>2645</v>
      </c>
      <c r="F529" s="534" t="s">
        <v>2646</v>
      </c>
      <c r="K529" s="534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4306</v>
      </c>
      <c r="H530"/>
      <c r="I530"/>
      <c r="K530" s="178" t="s">
        <v>716</v>
      </c>
      <c r="L530" t="s">
        <v>4299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4300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4562</v>
      </c>
      <c r="Q532" s="178"/>
      <c r="R532"/>
    </row>
    <row r="533" spans="1:18" s="38" customFormat="1" ht="15.75">
      <c r="A533" s="178"/>
      <c r="B533"/>
      <c r="F533" s="178"/>
      <c r="G533"/>
      <c r="K533" s="178"/>
      <c r="L533"/>
      <c r="N533" s="25"/>
      <c r="Q533" s="178"/>
      <c r="R533"/>
    </row>
    <row r="534" spans="1:18" s="38" customFormat="1" ht="15.75">
      <c r="A534" s="178"/>
      <c r="B534"/>
      <c r="F534" s="178"/>
      <c r="G534"/>
      <c r="K534" s="178"/>
      <c r="L534"/>
      <c r="N534" s="25"/>
      <c r="Q534" s="178"/>
      <c r="R534"/>
    </row>
    <row r="535" spans="1:18" s="38" customFormat="1" ht="15.75">
      <c r="A535" s="533"/>
      <c r="F535" s="178"/>
      <c r="G535"/>
      <c r="K535" s="178"/>
      <c r="L535"/>
      <c r="N535" s="25"/>
      <c r="Q535" s="178"/>
      <c r="R535"/>
    </row>
    <row r="536" spans="1:18" s="38" customFormat="1" ht="15.75">
      <c r="A536" s="533"/>
      <c r="F536" s="178"/>
      <c r="G536"/>
      <c r="K536" s="178"/>
      <c r="L536"/>
      <c r="N536" s="25"/>
      <c r="Q536" s="178"/>
      <c r="R536"/>
    </row>
    <row r="537" spans="1:18" s="38" customFormat="1" ht="15.75">
      <c r="A537" s="533"/>
      <c r="F537" s="178"/>
      <c r="G537"/>
      <c r="K537" s="178"/>
      <c r="L537"/>
      <c r="N537" s="25"/>
      <c r="Q537" s="178"/>
      <c r="R537"/>
    </row>
    <row r="538" spans="1:18" s="38" customFormat="1" ht="15.75">
      <c r="A538" s="533"/>
      <c r="K538" s="178"/>
      <c r="L538"/>
      <c r="N538" s="25"/>
      <c r="Q538" s="178"/>
      <c r="R538"/>
    </row>
    <row r="539" spans="1:18" s="38" customFormat="1" ht="15.75">
      <c r="A539" s="533"/>
      <c r="K539" s="178"/>
      <c r="L539"/>
      <c r="N539" s="25"/>
      <c r="Q539" s="178"/>
      <c r="R539"/>
    </row>
    <row r="540" spans="1:18" s="38" customFormat="1" ht="15.75">
      <c r="A540" s="533"/>
      <c r="K540" s="178"/>
      <c r="L540"/>
      <c r="N540" s="25"/>
      <c r="Q540" s="178"/>
      <c r="R540"/>
    </row>
    <row r="541" spans="1:18" s="38" customFormat="1" ht="15.75">
      <c r="A541" s="533"/>
      <c r="K541" s="178"/>
      <c r="L541"/>
      <c r="N541" s="25"/>
      <c r="Q541" s="178"/>
      <c r="R541"/>
    </row>
    <row r="542" spans="1:18" s="38" customFormat="1" ht="15.75">
      <c r="A542" s="533"/>
      <c r="K542" s="178"/>
      <c r="L542"/>
      <c r="N542" s="25"/>
      <c r="Q542" s="178"/>
      <c r="R542"/>
    </row>
    <row r="543" spans="1:18" s="38" customFormat="1" ht="15.75">
      <c r="A543" s="533"/>
      <c r="K543" s="178"/>
      <c r="L543"/>
      <c r="N543" s="25"/>
      <c r="Q543" s="178"/>
      <c r="R543"/>
    </row>
    <row r="544" spans="1:18" s="38" customFormat="1" ht="15.75">
      <c r="A544" s="533"/>
      <c r="K544" s="178"/>
      <c r="L544"/>
      <c r="N544" s="25"/>
      <c r="Q544" s="178"/>
      <c r="R544"/>
    </row>
    <row r="545" spans="1:18" s="38" customFormat="1" ht="15.75">
      <c r="A545" s="533"/>
      <c r="K545" s="178"/>
      <c r="L545"/>
      <c r="N545" s="25"/>
      <c r="Q545" s="178"/>
      <c r="R545"/>
    </row>
    <row r="546" spans="1:18" s="38" customFormat="1" ht="15.75">
      <c r="A546" s="533"/>
      <c r="K546" s="178"/>
      <c r="L546"/>
      <c r="N546" s="25"/>
      <c r="Q546" s="178"/>
      <c r="R546"/>
    </row>
    <row r="547" spans="1:18" s="38" customFormat="1" ht="15.75">
      <c r="A547" s="533"/>
      <c r="K547" s="178"/>
      <c r="L547"/>
      <c r="N547" s="25"/>
      <c r="Q547" s="178"/>
      <c r="R547"/>
    </row>
    <row r="548" spans="1:18" s="38" customFormat="1" ht="15.75">
      <c r="A548" s="533"/>
      <c r="K548" s="178"/>
      <c r="L548"/>
      <c r="N548" s="25"/>
      <c r="Q548" s="178"/>
      <c r="R548"/>
    </row>
    <row r="549" spans="1:18" s="38" customFormat="1" ht="15.75">
      <c r="A549" s="533"/>
      <c r="K549" s="178"/>
      <c r="L549"/>
      <c r="N549" s="25"/>
      <c r="Q549" s="178"/>
      <c r="R549"/>
    </row>
    <row r="550" spans="1:18" s="38" customFormat="1" ht="15.75">
      <c r="A550" s="533"/>
      <c r="K550" s="178"/>
      <c r="L550"/>
      <c r="N550" s="25"/>
      <c r="Q550" s="178"/>
      <c r="R550"/>
    </row>
    <row r="551" spans="1:18" s="38" customFormat="1" ht="15.75">
      <c r="A551" s="533"/>
      <c r="K551" s="178"/>
      <c r="L551"/>
      <c r="N551" s="25"/>
      <c r="Q551" s="178"/>
      <c r="R551"/>
    </row>
    <row r="552" spans="1:18" s="38" customFormat="1" ht="15.75">
      <c r="A552" s="533"/>
      <c r="K552" s="178"/>
      <c r="L552"/>
      <c r="N552" s="25"/>
      <c r="Q552" s="178"/>
      <c r="R552"/>
    </row>
    <row r="553" spans="1:18" s="38" customFormat="1" ht="15.75">
      <c r="A553" s="533"/>
      <c r="K553" s="178"/>
      <c r="L553"/>
      <c r="N553" s="25"/>
      <c r="Q553" s="178"/>
      <c r="R553"/>
    </row>
    <row r="554" spans="1:18" s="38" customFormat="1" ht="15.75">
      <c r="A554" s="533"/>
      <c r="K554" s="178"/>
      <c r="L554"/>
      <c r="N554" s="25"/>
      <c r="Q554" s="178"/>
      <c r="R554"/>
    </row>
    <row r="555" spans="1:18" s="38" customFormat="1" ht="15.75">
      <c r="A555" s="533"/>
      <c r="K555" s="178"/>
      <c r="L555"/>
      <c r="N555" s="25"/>
      <c r="Q555" s="178"/>
      <c r="R555"/>
    </row>
    <row r="556" spans="1:18" s="38" customFormat="1" ht="15.75">
      <c r="A556" s="533"/>
      <c r="K556" s="178"/>
      <c r="L556"/>
      <c r="N556" s="25"/>
      <c r="Q556" s="178"/>
      <c r="R556"/>
    </row>
    <row r="557" spans="1:18" s="38" customFormat="1" ht="15.75">
      <c r="A557" s="533"/>
      <c r="K557" s="178"/>
      <c r="L557"/>
      <c r="N557" s="25"/>
      <c r="Q557" s="178"/>
      <c r="R557"/>
    </row>
    <row r="558" spans="1:18" s="38" customFormat="1" ht="15.75">
      <c r="A558" s="533"/>
      <c r="K558" s="178"/>
      <c r="L558"/>
      <c r="N558" s="25"/>
      <c r="Q558" s="178"/>
      <c r="R558"/>
    </row>
    <row r="559" spans="1:18" s="38" customFormat="1" ht="23.25">
      <c r="A559" s="532" t="s">
        <v>153</v>
      </c>
      <c r="L559" s="25"/>
      <c r="N559" s="25"/>
      <c r="Q559" s="178"/>
      <c r="R559"/>
    </row>
    <row r="560" spans="1:18" s="38" customFormat="1" ht="15.75">
      <c r="A560" s="534" t="s">
        <v>2645</v>
      </c>
      <c r="F560" s="534" t="s">
        <v>2646</v>
      </c>
      <c r="K560" s="534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4301</v>
      </c>
      <c r="C561"/>
      <c r="F561" s="178" t="s">
        <v>717</v>
      </c>
      <c r="G561" t="s">
        <v>4510</v>
      </c>
      <c r="K561" s="178" t="s">
        <v>717</v>
      </c>
      <c r="L561" t="s">
        <v>4454</v>
      </c>
      <c r="M561"/>
      <c r="N561"/>
      <c r="Q561" s="178"/>
      <c r="R561"/>
    </row>
    <row r="562" spans="1:18" s="38" customFormat="1" ht="15.75">
      <c r="A562" s="547" t="s">
        <v>716</v>
      </c>
      <c r="B562" t="s">
        <v>4408</v>
      </c>
      <c r="F562" s="534"/>
      <c r="K562" s="178" t="s">
        <v>717</v>
      </c>
      <c r="L562" t="s">
        <v>4460</v>
      </c>
      <c r="Q562" s="178"/>
      <c r="R562"/>
    </row>
    <row r="563" spans="1:18" s="38" customFormat="1" ht="15.75">
      <c r="A563" s="547" t="s">
        <v>717</v>
      </c>
      <c r="B563" t="s">
        <v>4550</v>
      </c>
      <c r="C563"/>
      <c r="F563" s="534"/>
      <c r="K563" s="178" t="s">
        <v>717</v>
      </c>
      <c r="L563" t="s">
        <v>4500</v>
      </c>
      <c r="Q563" s="178"/>
      <c r="R563"/>
    </row>
    <row r="564" spans="1:18" s="38" customFormat="1" ht="15.75">
      <c r="A564" s="178" t="s">
        <v>718</v>
      </c>
      <c r="B564" t="s">
        <v>4623</v>
      </c>
      <c r="F564" s="534"/>
      <c r="K564" s="178" t="s">
        <v>717</v>
      </c>
      <c r="L564" t="s">
        <v>4501</v>
      </c>
      <c r="Q564" s="178"/>
      <c r="R564"/>
    </row>
    <row r="565" spans="1:18" s="38" customFormat="1" ht="15.75">
      <c r="A565" s="547" t="s">
        <v>716</v>
      </c>
      <c r="B565" t="s">
        <v>4801</v>
      </c>
      <c r="F565" s="534"/>
      <c r="K565" s="178" t="s">
        <v>717</v>
      </c>
      <c r="L565" t="s">
        <v>4502</v>
      </c>
      <c r="Q565" s="178"/>
      <c r="R565"/>
    </row>
    <row r="566" spans="1:18" s="38" customFormat="1" ht="15.75">
      <c r="A566" s="534"/>
      <c r="F566" s="534"/>
      <c r="K566" s="178" t="s">
        <v>717</v>
      </c>
      <c r="L566" t="s">
        <v>4563</v>
      </c>
      <c r="M566"/>
      <c r="N566"/>
      <c r="Q566" s="178"/>
      <c r="R566"/>
    </row>
    <row r="567" spans="1:18" s="38" customFormat="1" ht="15.75">
      <c r="A567" s="534"/>
      <c r="F567" s="534"/>
      <c r="K567" s="178" t="s">
        <v>716</v>
      </c>
      <c r="L567" t="s">
        <v>4683</v>
      </c>
      <c r="N567" s="25"/>
      <c r="Q567" s="178"/>
      <c r="R567"/>
    </row>
    <row r="568" spans="1:18" s="38" customFormat="1" ht="15.75">
      <c r="A568" s="534"/>
      <c r="F568" s="534"/>
      <c r="K568" s="178" t="s">
        <v>718</v>
      </c>
      <c r="L568" t="s">
        <v>4730</v>
      </c>
      <c r="M568"/>
      <c r="N568"/>
      <c r="Q568" s="178"/>
      <c r="R568"/>
    </row>
    <row r="569" spans="1:18" s="38" customFormat="1" ht="15.75">
      <c r="A569" s="534"/>
      <c r="F569" s="534"/>
      <c r="K569" s="178" t="s">
        <v>718</v>
      </c>
      <c r="L569" t="s">
        <v>4731</v>
      </c>
      <c r="M569"/>
      <c r="N569"/>
      <c r="Q569" s="178"/>
      <c r="R569"/>
    </row>
    <row r="570" spans="1:18" s="38" customFormat="1" ht="15.75">
      <c r="A570" s="534"/>
      <c r="F570" s="534"/>
      <c r="K570" s="178" t="s">
        <v>718</v>
      </c>
      <c r="L570" t="s">
        <v>4802</v>
      </c>
      <c r="M570"/>
      <c r="N570"/>
      <c r="Q570" s="178"/>
      <c r="R570"/>
    </row>
    <row r="571" spans="1:18" s="38" customFormat="1" ht="15.75">
      <c r="A571" s="534"/>
      <c r="F571" s="534"/>
      <c r="K571" s="178" t="s">
        <v>717</v>
      </c>
      <c r="L571" t="s">
        <v>4800</v>
      </c>
      <c r="Q571" s="178"/>
      <c r="R571"/>
    </row>
    <row r="572" spans="1:18" s="38" customFormat="1" ht="15.75">
      <c r="A572" s="534"/>
      <c r="F572" s="534"/>
      <c r="K572" s="534"/>
      <c r="N572" s="25"/>
      <c r="Q572" s="178"/>
      <c r="R572"/>
    </row>
    <row r="573" spans="1:18" s="38" customFormat="1" ht="15.75">
      <c r="A573" s="534"/>
      <c r="F573" s="534"/>
      <c r="K573" s="534"/>
      <c r="N573" s="25"/>
      <c r="Q573" s="178"/>
      <c r="R573"/>
    </row>
    <row r="574" spans="1:18" s="38" customFormat="1" ht="15.75">
      <c r="A574" s="534"/>
      <c r="F574" s="534"/>
      <c r="K574" s="534"/>
      <c r="N574" s="25"/>
      <c r="Q574" s="178"/>
      <c r="R574"/>
    </row>
    <row r="575" spans="1:18" s="38" customFormat="1" ht="15.75">
      <c r="A575" s="534"/>
      <c r="F575" s="534"/>
      <c r="K575" s="534"/>
      <c r="N575" s="25"/>
      <c r="Q575" s="178"/>
      <c r="R575"/>
    </row>
    <row r="576" spans="1:18" s="38" customFormat="1" ht="15.75">
      <c r="A576" s="534"/>
      <c r="F576" s="534"/>
      <c r="K576" s="534"/>
      <c r="N576" s="25"/>
      <c r="Q576" s="178"/>
      <c r="R576"/>
    </row>
    <row r="577" spans="1:18" s="38" customFormat="1" ht="15.75">
      <c r="A577" s="534"/>
      <c r="F577" s="534"/>
      <c r="K577" s="534"/>
      <c r="N577" s="25"/>
      <c r="Q577" s="178"/>
      <c r="R577"/>
    </row>
    <row r="578" spans="1:18" s="38" customFormat="1" ht="15.75">
      <c r="A578" s="534"/>
      <c r="F578" s="534"/>
      <c r="K578" s="534"/>
      <c r="N578" s="25"/>
      <c r="Q578" s="178"/>
      <c r="R578"/>
    </row>
    <row r="579" spans="1:18" s="38" customFormat="1" ht="15.75">
      <c r="A579" s="534"/>
      <c r="F579" s="534"/>
      <c r="K579" s="534"/>
      <c r="N579" s="25"/>
      <c r="Q579" s="178"/>
      <c r="R579"/>
    </row>
    <row r="580" spans="1:18" s="38" customFormat="1" ht="15.75">
      <c r="A580" s="534"/>
      <c r="F580" s="534"/>
      <c r="K580" s="534"/>
      <c r="N580" s="25"/>
      <c r="Q580" s="178"/>
      <c r="R580"/>
    </row>
    <row r="581" spans="1:18" s="38" customFormat="1" ht="15.75">
      <c r="A581" s="534"/>
      <c r="F581" s="534"/>
      <c r="K581" s="534"/>
      <c r="N581" s="25"/>
      <c r="Q581" s="178"/>
      <c r="R581"/>
    </row>
    <row r="582" spans="1:18" s="38" customFormat="1" ht="15.75">
      <c r="A582" s="534"/>
      <c r="F582" s="534"/>
      <c r="K582" s="534"/>
      <c r="N582" s="25"/>
      <c r="Q582" s="178"/>
      <c r="R582"/>
    </row>
    <row r="583" spans="1:18" s="38" customFormat="1" ht="15.75">
      <c r="A583" s="534"/>
      <c r="F583" s="534"/>
      <c r="K583" s="534"/>
      <c r="N583" s="25"/>
      <c r="Q583" s="178"/>
      <c r="R583"/>
    </row>
    <row r="584" spans="1:18" s="38" customFormat="1" ht="15.75">
      <c r="A584" s="534"/>
      <c r="F584" s="534"/>
      <c r="K584" s="534"/>
      <c r="N584" s="25"/>
      <c r="Q584" s="178"/>
      <c r="R584"/>
    </row>
    <row r="585" spans="1:18" s="38" customFormat="1" ht="15.75">
      <c r="A585" s="534"/>
      <c r="F585" s="534"/>
      <c r="K585" s="534"/>
      <c r="N585" s="25"/>
      <c r="Q585" s="178"/>
      <c r="R585"/>
    </row>
    <row r="586" spans="1:18" s="38" customFormat="1" ht="15.75">
      <c r="A586" s="534"/>
      <c r="F586" s="534"/>
      <c r="K586" s="534"/>
      <c r="N586" s="25"/>
      <c r="Q586" s="178"/>
      <c r="R586"/>
    </row>
    <row r="587" spans="1:18" s="38" customFormat="1" ht="15.75">
      <c r="A587" s="534"/>
      <c r="F587" s="534"/>
      <c r="K587" s="534"/>
      <c r="N587" s="25"/>
      <c r="Q587" s="178"/>
      <c r="R587"/>
    </row>
    <row r="588" spans="1:18" s="38" customFormat="1" ht="15.75">
      <c r="A588" s="533"/>
      <c r="K588" s="178"/>
      <c r="L588"/>
      <c r="N588" s="25"/>
      <c r="Q588" s="178"/>
      <c r="R588"/>
    </row>
    <row r="589" spans="1:18" s="38" customFormat="1" ht="15.75">
      <c r="A589" s="533"/>
      <c r="K589" s="178"/>
      <c r="L589"/>
      <c r="N589" s="25"/>
      <c r="Q589" s="178"/>
      <c r="R589"/>
    </row>
    <row r="590" spans="1:18" s="38" customFormat="1" ht="23.25">
      <c r="A590" s="532" t="s">
        <v>1665</v>
      </c>
      <c r="L590" s="25"/>
      <c r="N590" s="25"/>
      <c r="Q590" s="178"/>
      <c r="R590"/>
    </row>
    <row r="591" spans="1:18" s="38" customFormat="1" ht="15.75">
      <c r="A591" s="534" t="s">
        <v>2645</v>
      </c>
      <c r="F591" s="534" t="s">
        <v>2646</v>
      </c>
      <c r="K591" s="534" t="s">
        <v>2647</v>
      </c>
      <c r="N591" s="25"/>
    </row>
    <row r="592" spans="1:18" s="38" customFormat="1" ht="15.75">
      <c r="A592" s="178" t="s">
        <v>716</v>
      </c>
      <c r="B592" t="s">
        <v>4307</v>
      </c>
      <c r="F592" s="178" t="s">
        <v>718</v>
      </c>
      <c r="G592" t="s">
        <v>4510</v>
      </c>
      <c r="K592" s="178" t="s">
        <v>716</v>
      </c>
      <c r="L592" t="s">
        <v>4461</v>
      </c>
      <c r="M592"/>
      <c r="N592"/>
      <c r="O592"/>
    </row>
    <row r="593" spans="1:19" s="38" customFormat="1" ht="15.75">
      <c r="A593" s="178" t="s">
        <v>716</v>
      </c>
      <c r="B593" t="s">
        <v>4308</v>
      </c>
      <c r="F593" s="178"/>
      <c r="G593"/>
      <c r="K593" s="178" t="s">
        <v>718</v>
      </c>
      <c r="L593" t="s">
        <v>4500</v>
      </c>
    </row>
    <row r="594" spans="1:19" s="38" customFormat="1" ht="15.75">
      <c r="A594" s="178" t="s">
        <v>716</v>
      </c>
      <c r="B594" t="s">
        <v>4409</v>
      </c>
      <c r="F594" s="178"/>
      <c r="G594"/>
      <c r="K594" s="178" t="s">
        <v>718</v>
      </c>
      <c r="L594" t="s">
        <v>4501</v>
      </c>
    </row>
    <row r="595" spans="1:19" s="38" customFormat="1" ht="15.75">
      <c r="A595" s="178" t="s">
        <v>718</v>
      </c>
      <c r="B595" t="s">
        <v>4462</v>
      </c>
      <c r="F595" s="178"/>
      <c r="G595"/>
      <c r="K595" s="178" t="s">
        <v>718</v>
      </c>
      <c r="L595" t="s">
        <v>4502</v>
      </c>
    </row>
    <row r="596" spans="1:19" s="38" customFormat="1" ht="15.75">
      <c r="A596" s="178"/>
      <c r="B596"/>
      <c r="K596" s="178"/>
      <c r="L596"/>
      <c r="N596" s="25"/>
    </row>
    <row r="597" spans="1:19" s="38" customFormat="1" ht="15.75">
      <c r="A597" s="178"/>
      <c r="B597"/>
      <c r="K597" s="178"/>
      <c r="L597"/>
      <c r="N597" s="25"/>
    </row>
    <row r="598" spans="1:19" s="38" customFormat="1" ht="15.75">
      <c r="A598" s="533"/>
      <c r="K598" s="178"/>
      <c r="L598"/>
      <c r="N598" s="25"/>
    </row>
    <row r="599" spans="1:19" s="38" customFormat="1" ht="15.75">
      <c r="A599" s="533"/>
      <c r="K599" s="178"/>
      <c r="L599"/>
      <c r="N599" s="25"/>
      <c r="S599" s="38" t="s">
        <v>2459</v>
      </c>
    </row>
    <row r="600" spans="1:19" s="38" customFormat="1" ht="15.75">
      <c r="A600" s="533"/>
      <c r="K600" s="178"/>
      <c r="L600"/>
      <c r="N600" s="25"/>
    </row>
    <row r="601" spans="1:19" s="38" customFormat="1" ht="15.75">
      <c r="A601" s="533"/>
      <c r="K601" s="178"/>
      <c r="L601"/>
      <c r="N601" s="25"/>
    </row>
    <row r="602" spans="1:19" s="38" customFormat="1" ht="15.75">
      <c r="A602" s="533"/>
      <c r="K602" s="178"/>
      <c r="L602"/>
      <c r="N602" s="25"/>
    </row>
    <row r="603" spans="1:19" s="38" customFormat="1" ht="15.75">
      <c r="A603" s="533"/>
      <c r="K603" s="178"/>
      <c r="L603"/>
      <c r="N603" s="25"/>
    </row>
    <row r="604" spans="1:19" s="38" customFormat="1" ht="15.75">
      <c r="A604" s="533"/>
      <c r="K604" s="178"/>
      <c r="L604"/>
      <c r="N604" s="25"/>
    </row>
    <row r="605" spans="1:19" s="38" customFormat="1" ht="15.75">
      <c r="A605" s="533"/>
      <c r="K605" s="178"/>
      <c r="L605"/>
      <c r="N605" s="25"/>
    </row>
    <row r="606" spans="1:19" s="38" customFormat="1" ht="15.75">
      <c r="A606" s="533"/>
      <c r="K606" s="178"/>
      <c r="L606"/>
      <c r="N606" s="25"/>
    </row>
    <row r="607" spans="1:19" s="38" customFormat="1" ht="15.75">
      <c r="A607" s="533"/>
      <c r="K607" s="178"/>
      <c r="L607"/>
      <c r="N607" s="25"/>
    </row>
    <row r="608" spans="1:19" s="38" customFormat="1" ht="15.75">
      <c r="A608" s="533"/>
      <c r="K608" s="178"/>
      <c r="L608"/>
      <c r="N608" s="25"/>
    </row>
    <row r="609" spans="1:15" s="38" customFormat="1" ht="15.75">
      <c r="A609" s="533"/>
      <c r="K609" s="178"/>
      <c r="L609"/>
      <c r="N609" s="25"/>
    </row>
    <row r="610" spans="1:15" s="38" customFormat="1" ht="15.75">
      <c r="A610" s="533"/>
      <c r="K610" s="178"/>
      <c r="L610"/>
      <c r="N610" s="25"/>
    </row>
    <row r="611" spans="1:15" s="38" customFormat="1" ht="15.75">
      <c r="A611" s="533"/>
      <c r="K611" s="178"/>
      <c r="L611"/>
      <c r="N611" s="25"/>
    </row>
    <row r="612" spans="1:15" s="38" customFormat="1" ht="15.75">
      <c r="A612" s="533"/>
      <c r="K612" s="178"/>
      <c r="L612"/>
      <c r="N612" s="25"/>
    </row>
    <row r="613" spans="1:15" s="38" customFormat="1" ht="15.75">
      <c r="A613" s="533"/>
      <c r="L613" s="25"/>
      <c r="N613" s="25"/>
    </row>
    <row r="614" spans="1:15" s="38" customFormat="1" ht="15.75">
      <c r="A614" s="533"/>
      <c r="L614" s="25"/>
      <c r="N614" s="25"/>
    </row>
    <row r="615" spans="1:15" s="38" customFormat="1" ht="15.75">
      <c r="A615" s="533"/>
      <c r="L615" s="25"/>
      <c r="N615" s="25"/>
    </row>
    <row r="616" spans="1:15" s="38" customFormat="1" ht="15.75">
      <c r="A616" s="533"/>
      <c r="L616" s="25"/>
      <c r="N616" s="25"/>
    </row>
    <row r="617" spans="1:15" s="38" customFormat="1" ht="15.75">
      <c r="A617" s="533"/>
      <c r="L617" s="25"/>
      <c r="N617" s="25"/>
    </row>
    <row r="618" spans="1:15" s="38" customFormat="1" ht="15.75">
      <c r="A618" s="533"/>
      <c r="L618" s="25"/>
      <c r="N618" s="25"/>
    </row>
    <row r="619" spans="1:15" s="38" customFormat="1" ht="15.75">
      <c r="A619" s="533"/>
      <c r="L619" s="25"/>
      <c r="N619" s="25"/>
    </row>
    <row r="620" spans="1:15" s="38" customFormat="1" ht="15.75">
      <c r="A620" s="533"/>
      <c r="L620" s="25"/>
      <c r="N620" s="25"/>
    </row>
    <row r="621" spans="1:15" s="38" customFormat="1" ht="23.25">
      <c r="A621" s="532" t="s">
        <v>3628</v>
      </c>
      <c r="L621" s="21"/>
      <c r="N621" s="21"/>
    </row>
    <row r="622" spans="1:15" s="38" customFormat="1" ht="15.75">
      <c r="A622" s="534" t="s">
        <v>2645</v>
      </c>
      <c r="F622" s="534" t="s">
        <v>2646</v>
      </c>
      <c r="K622" s="534" t="s">
        <v>2647</v>
      </c>
      <c r="N622" s="26"/>
    </row>
    <row r="623" spans="1:15" s="38" customFormat="1" ht="15.75">
      <c r="A623" s="547" t="s">
        <v>717</v>
      </c>
      <c r="B623" t="s">
        <v>4801</v>
      </c>
      <c r="F623" s="178"/>
      <c r="G623"/>
      <c r="K623" s="178" t="s">
        <v>717</v>
      </c>
      <c r="L623" t="s">
        <v>4302</v>
      </c>
      <c r="M623"/>
      <c r="N623"/>
      <c r="O623"/>
    </row>
    <row r="624" spans="1:15" s="38" customFormat="1" ht="15.75">
      <c r="A624" s="533"/>
      <c r="F624" s="178"/>
      <c r="G624"/>
      <c r="K624" s="178" t="s">
        <v>716</v>
      </c>
      <c r="L624" t="s">
        <v>4503</v>
      </c>
    </row>
    <row r="625" spans="1:14" s="38" customFormat="1" ht="15.75">
      <c r="A625" s="533"/>
      <c r="F625" s="178"/>
      <c r="G625"/>
      <c r="K625" s="178" t="s">
        <v>717</v>
      </c>
      <c r="L625" t="s">
        <v>4498</v>
      </c>
    </row>
    <row r="626" spans="1:14" s="38" customFormat="1" ht="15.75">
      <c r="A626" s="533"/>
      <c r="K626" s="178" t="s">
        <v>718</v>
      </c>
      <c r="L626" t="s">
        <v>4499</v>
      </c>
    </row>
    <row r="627" spans="1:14" s="38" customFormat="1" ht="15.75">
      <c r="A627" s="533"/>
      <c r="K627" s="178" t="s">
        <v>717</v>
      </c>
      <c r="L627" t="s">
        <v>4803</v>
      </c>
      <c r="M627"/>
      <c r="N627"/>
    </row>
    <row r="628" spans="1:14" s="38" customFormat="1" ht="15.75">
      <c r="A628" s="533"/>
      <c r="K628" s="178" t="s">
        <v>717</v>
      </c>
      <c r="L628" t="s">
        <v>4804</v>
      </c>
      <c r="M628"/>
      <c r="N628"/>
    </row>
    <row r="629" spans="1:14" s="38" customFormat="1" ht="15.75">
      <c r="A629" s="533"/>
      <c r="K629" s="178"/>
      <c r="L629"/>
      <c r="N629" s="26"/>
    </row>
    <row r="630" spans="1:14" s="38" customFormat="1" ht="15.75">
      <c r="A630" s="533"/>
      <c r="K630" s="178"/>
      <c r="L630"/>
      <c r="N630" s="26"/>
    </row>
    <row r="631" spans="1:14" s="38" customFormat="1" ht="15.75">
      <c r="A631" s="533"/>
      <c r="K631" s="178"/>
      <c r="L631"/>
      <c r="N631" s="26"/>
    </row>
    <row r="632" spans="1:14" s="38" customFormat="1" ht="15.75">
      <c r="A632" s="533"/>
      <c r="K632" s="178"/>
      <c r="L632"/>
      <c r="N632" s="26"/>
    </row>
    <row r="633" spans="1:14" s="38" customFormat="1" ht="15.75">
      <c r="A633" s="533"/>
      <c r="K633" s="178"/>
      <c r="L633"/>
      <c r="N633" s="26"/>
    </row>
    <row r="634" spans="1:14" s="38" customFormat="1" ht="15.75">
      <c r="A634" s="533"/>
      <c r="K634" s="178"/>
      <c r="L634"/>
      <c r="N634" s="26"/>
    </row>
    <row r="635" spans="1:14" s="38" customFormat="1" ht="15.75">
      <c r="A635" s="533"/>
      <c r="K635" s="178"/>
      <c r="L635"/>
      <c r="N635" s="26"/>
    </row>
    <row r="636" spans="1:14" s="38" customFormat="1" ht="15.75">
      <c r="A636" s="533"/>
      <c r="K636" s="178"/>
      <c r="L636"/>
      <c r="N636" s="26"/>
    </row>
    <row r="637" spans="1:14" s="38" customFormat="1" ht="15.75">
      <c r="A637" s="533"/>
      <c r="K637" s="178"/>
      <c r="L637"/>
      <c r="N637" s="26"/>
    </row>
    <row r="638" spans="1:14" s="38" customFormat="1" ht="15.75">
      <c r="A638" s="533"/>
      <c r="K638" s="178"/>
      <c r="L638"/>
      <c r="N638" s="26"/>
    </row>
    <row r="639" spans="1:14" s="38" customFormat="1" ht="15.75">
      <c r="A639" s="533"/>
      <c r="K639" s="178"/>
      <c r="L639"/>
      <c r="N639" s="26"/>
    </row>
    <row r="640" spans="1:14" s="38" customFormat="1" ht="15.75">
      <c r="A640" s="533"/>
      <c r="K640" s="178"/>
      <c r="L640"/>
      <c r="N640" s="26"/>
    </row>
    <row r="641" spans="1:14" s="38" customFormat="1" ht="15.75">
      <c r="A641" s="533"/>
      <c r="K641" s="178"/>
      <c r="L641"/>
      <c r="N641" s="26"/>
    </row>
    <row r="642" spans="1:14" s="38" customFormat="1" ht="15.75">
      <c r="A642" s="533"/>
      <c r="K642" s="178"/>
      <c r="L642"/>
      <c r="N642" s="26"/>
    </row>
    <row r="643" spans="1:14" s="38" customFormat="1" ht="15.75">
      <c r="A643" s="533"/>
      <c r="K643" s="178"/>
      <c r="L643"/>
      <c r="N643" s="26"/>
    </row>
    <row r="644" spans="1:14" s="38" customFormat="1" ht="15.75">
      <c r="A644" s="533"/>
      <c r="K644" s="178"/>
      <c r="L644"/>
      <c r="N644" s="26"/>
    </row>
    <row r="645" spans="1:14" s="38" customFormat="1" ht="15.75">
      <c r="A645" s="533"/>
      <c r="K645" s="178"/>
      <c r="L645"/>
      <c r="N645" s="26"/>
    </row>
    <row r="646" spans="1:14" s="38" customFormat="1" ht="15.75">
      <c r="A646" s="533"/>
      <c r="L646" s="26"/>
      <c r="N646" s="26"/>
    </row>
    <row r="647" spans="1:14" s="38" customFormat="1" ht="15.75">
      <c r="A647" s="533"/>
      <c r="L647" s="26"/>
      <c r="N647" s="26"/>
    </row>
    <row r="648" spans="1:14" s="38" customFormat="1" ht="15.75">
      <c r="A648" s="533"/>
      <c r="L648" s="26"/>
      <c r="N648" s="26"/>
    </row>
    <row r="649" spans="1:14" s="38" customFormat="1" ht="15.75">
      <c r="A649" s="533"/>
      <c r="L649" s="26"/>
      <c r="N649" s="26"/>
    </row>
    <row r="650" spans="1:14" s="38" customFormat="1" ht="15.75">
      <c r="A650" s="533"/>
      <c r="L650" s="26"/>
      <c r="N650" s="26"/>
    </row>
    <row r="651" spans="1:14" s="38" customFormat="1" ht="15.75">
      <c r="A651" s="533"/>
      <c r="L651" s="26"/>
      <c r="N651" s="26"/>
    </row>
    <row r="652" spans="1:14" s="38" customFormat="1" ht="23.25">
      <c r="A652" s="532" t="s">
        <v>2212</v>
      </c>
      <c r="L652" s="26"/>
      <c r="N652" s="26"/>
    </row>
    <row r="653" spans="1:14" s="38" customFormat="1" ht="15.75">
      <c r="A653" s="534" t="s">
        <v>2645</v>
      </c>
      <c r="F653" s="534" t="s">
        <v>2646</v>
      </c>
      <c r="K653" s="534" t="s">
        <v>2647</v>
      </c>
      <c r="N653" s="26"/>
    </row>
    <row r="654" spans="1:14" s="38" customFormat="1" ht="15.75">
      <c r="A654" s="178" t="s">
        <v>716</v>
      </c>
      <c r="B654" t="s">
        <v>4548</v>
      </c>
      <c r="F654" s="178"/>
      <c r="G654"/>
      <c r="K654" s="178" t="s">
        <v>717</v>
      </c>
      <c r="L654" t="s">
        <v>4683</v>
      </c>
      <c r="N654" s="25"/>
    </row>
    <row r="655" spans="1:14" s="38" customFormat="1" ht="15.75">
      <c r="A655" s="178" t="s">
        <v>716</v>
      </c>
      <c r="B655" t="s">
        <v>4732</v>
      </c>
      <c r="F655" s="178"/>
      <c r="G655"/>
      <c r="K655" s="178"/>
      <c r="L655"/>
      <c r="N655" s="26"/>
    </row>
    <row r="656" spans="1:14" s="38" customFormat="1" ht="15.75">
      <c r="A656" s="178"/>
      <c r="B656"/>
      <c r="F656" s="178"/>
      <c r="G656"/>
      <c r="K656" s="178"/>
      <c r="L656"/>
      <c r="N656" s="26"/>
    </row>
    <row r="657" spans="1:14" s="38" customFormat="1" ht="15.75">
      <c r="A657" s="178"/>
      <c r="B657"/>
      <c r="F657" s="178"/>
      <c r="G657"/>
      <c r="K657" s="178"/>
      <c r="L657"/>
      <c r="N657" s="26"/>
    </row>
    <row r="658" spans="1:14" s="38" customFormat="1" ht="15.75">
      <c r="A658" s="178"/>
      <c r="B658"/>
      <c r="F658" s="178"/>
      <c r="G658"/>
      <c r="K658" s="178"/>
      <c r="L658"/>
      <c r="N658" s="26"/>
    </row>
    <row r="659" spans="1:14" s="38" customFormat="1" ht="15.75">
      <c r="A659" s="534"/>
      <c r="F659" s="178"/>
      <c r="G659"/>
      <c r="K659" s="178"/>
      <c r="L659"/>
      <c r="N659" s="26"/>
    </row>
    <row r="660" spans="1:14" s="38" customFormat="1" ht="15.75">
      <c r="A660" s="534"/>
      <c r="F660" s="178"/>
      <c r="G660"/>
      <c r="K660" s="178"/>
      <c r="L660"/>
      <c r="N660" s="26"/>
    </row>
    <row r="661" spans="1:14" s="38" customFormat="1" ht="15.75">
      <c r="A661" s="534"/>
      <c r="F661" s="534"/>
      <c r="K661" s="178"/>
      <c r="L661"/>
      <c r="N661" s="26"/>
    </row>
    <row r="662" spans="1:14" s="38" customFormat="1" ht="15.75">
      <c r="A662" s="534"/>
      <c r="F662" s="534"/>
      <c r="K662" s="178"/>
      <c r="L662"/>
      <c r="N662" s="26"/>
    </row>
    <row r="663" spans="1:14" s="38" customFormat="1" ht="15.75">
      <c r="A663" s="534"/>
      <c r="F663" s="534"/>
      <c r="K663" s="178"/>
      <c r="L663"/>
      <c r="N663" s="26"/>
    </row>
    <row r="664" spans="1:14" s="38" customFormat="1" ht="15.75">
      <c r="A664" s="534"/>
      <c r="F664" s="534"/>
      <c r="K664" s="178"/>
      <c r="L664"/>
      <c r="N664" s="26"/>
    </row>
    <row r="665" spans="1:14" s="38" customFormat="1" ht="15.75">
      <c r="A665" s="534"/>
      <c r="F665" s="534"/>
      <c r="K665" s="178"/>
      <c r="L665"/>
      <c r="N665" s="26"/>
    </row>
    <row r="666" spans="1:14" s="38" customFormat="1" ht="15.75">
      <c r="A666" s="534"/>
      <c r="F666" s="534"/>
      <c r="K666" s="178"/>
      <c r="L666"/>
      <c r="N666" s="26"/>
    </row>
    <row r="667" spans="1:14" s="38" customFormat="1" ht="15.75">
      <c r="A667" s="534"/>
      <c r="F667" s="534"/>
      <c r="K667" s="178"/>
      <c r="L667"/>
      <c r="N667" s="26"/>
    </row>
    <row r="668" spans="1:14" s="38" customFormat="1" ht="15.75">
      <c r="A668" s="534"/>
      <c r="F668" s="534"/>
      <c r="K668" s="178"/>
      <c r="L668"/>
      <c r="N668" s="26"/>
    </row>
    <row r="669" spans="1:14" s="38" customFormat="1" ht="15.75">
      <c r="A669" s="534"/>
      <c r="F669" s="534"/>
      <c r="K669" s="178"/>
      <c r="L669"/>
      <c r="N669" s="26"/>
    </row>
    <row r="670" spans="1:14" s="38" customFormat="1" ht="15.75">
      <c r="A670" s="534"/>
      <c r="F670" s="534"/>
      <c r="K670" s="178"/>
      <c r="L670"/>
      <c r="N670" s="26"/>
    </row>
    <row r="671" spans="1:14" s="38" customFormat="1" ht="15.75">
      <c r="A671" s="534"/>
      <c r="F671" s="534"/>
      <c r="K671" s="178"/>
      <c r="L671"/>
      <c r="N671" s="26"/>
    </row>
    <row r="672" spans="1:14" s="38" customFormat="1" ht="15.75">
      <c r="A672" s="534"/>
      <c r="F672" s="534"/>
      <c r="K672" s="178"/>
      <c r="L672"/>
      <c r="N672" s="26"/>
    </row>
    <row r="673" spans="1:15" s="38" customFormat="1" ht="15.75">
      <c r="A673" s="534"/>
      <c r="F673" s="534"/>
      <c r="K673" s="178"/>
      <c r="L673"/>
      <c r="N673" s="26"/>
    </row>
    <row r="674" spans="1:15" s="38" customFormat="1" ht="15.75">
      <c r="A674" s="534"/>
      <c r="F674" s="534"/>
      <c r="K674" s="178"/>
      <c r="L674"/>
      <c r="N674" s="26"/>
    </row>
    <row r="675" spans="1:15" s="38" customFormat="1" ht="15.75">
      <c r="A675" s="534"/>
      <c r="F675" s="534"/>
      <c r="K675" s="178"/>
      <c r="L675"/>
      <c r="N675" s="26"/>
    </row>
    <row r="676" spans="1:15" s="38" customFormat="1" ht="15.75">
      <c r="A676" s="534"/>
      <c r="F676" s="534"/>
      <c r="K676" s="178"/>
      <c r="L676"/>
      <c r="N676" s="26"/>
    </row>
    <row r="677" spans="1:15" s="38" customFormat="1" ht="15.75">
      <c r="A677" s="533"/>
      <c r="L677" s="26"/>
      <c r="N677" s="26"/>
    </row>
    <row r="678" spans="1:15" s="38" customFormat="1" ht="15.75">
      <c r="A678" s="533"/>
      <c r="L678" s="26"/>
      <c r="N678" s="26"/>
    </row>
    <row r="679" spans="1:15" s="38" customFormat="1" ht="15.75">
      <c r="A679" s="533"/>
      <c r="L679" s="26"/>
      <c r="N679" s="26"/>
    </row>
    <row r="680" spans="1:15" s="38" customFormat="1" ht="15.75">
      <c r="A680" s="533"/>
      <c r="L680" s="26"/>
      <c r="N680" s="26"/>
    </row>
    <row r="681" spans="1:15" s="38" customFormat="1" ht="15.75">
      <c r="A681" s="533"/>
      <c r="L681" s="26"/>
      <c r="N681" s="26"/>
    </row>
    <row r="682" spans="1:15" s="38" customFormat="1" ht="15.75">
      <c r="A682" s="533"/>
      <c r="L682" s="21"/>
      <c r="N682" s="21"/>
    </row>
    <row r="683" spans="1:15" s="38" customFormat="1" ht="23.25">
      <c r="A683" s="532" t="s">
        <v>3629</v>
      </c>
      <c r="L683" s="203"/>
    </row>
    <row r="684" spans="1:15" s="38" customFormat="1" ht="15.75">
      <c r="A684" s="534" t="s">
        <v>2645</v>
      </c>
      <c r="F684" s="534" t="s">
        <v>2646</v>
      </c>
      <c r="K684" s="534" t="s">
        <v>2647</v>
      </c>
    </row>
    <row r="685" spans="1:15" s="38" customFormat="1" ht="15.75">
      <c r="A685" s="178" t="s">
        <v>718</v>
      </c>
      <c r="B685" t="s">
        <v>4684</v>
      </c>
      <c r="F685" s="178" t="s">
        <v>716</v>
      </c>
      <c r="G685" t="s">
        <v>4425</v>
      </c>
      <c r="K685" s="178" t="s">
        <v>717</v>
      </c>
      <c r="L685" t="s">
        <v>4400</v>
      </c>
      <c r="O685"/>
    </row>
    <row r="686" spans="1:15" s="38" customFormat="1" ht="15.75">
      <c r="A686" s="178" t="s">
        <v>717</v>
      </c>
      <c r="B686" t="s">
        <v>4729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4805</v>
      </c>
      <c r="F687" s="178"/>
      <c r="G687"/>
      <c r="K687" s="178"/>
      <c r="L687"/>
    </row>
    <row r="688" spans="1:15" s="38" customFormat="1" ht="15.75">
      <c r="A688" s="178"/>
      <c r="B688"/>
      <c r="F688" s="534"/>
      <c r="K688" s="178"/>
      <c r="L688"/>
    </row>
    <row r="689" spans="1:12" s="38" customFormat="1" ht="15.75">
      <c r="A689" s="178"/>
      <c r="B689"/>
      <c r="F689" s="534"/>
      <c r="K689" s="178"/>
      <c r="L689"/>
    </row>
    <row r="690" spans="1:12" s="38" customFormat="1" ht="15.75">
      <c r="A690" s="178"/>
      <c r="B690"/>
      <c r="F690" s="534"/>
      <c r="K690" s="178"/>
      <c r="L690"/>
    </row>
    <row r="691" spans="1:12" s="38" customFormat="1" ht="15.75">
      <c r="A691" s="178"/>
      <c r="B691"/>
      <c r="F691" s="534"/>
      <c r="K691" s="534"/>
    </row>
    <row r="692" spans="1:12" s="38" customFormat="1" ht="15.75">
      <c r="A692" s="178"/>
      <c r="B692"/>
      <c r="F692" s="534"/>
      <c r="K692" s="534"/>
    </row>
    <row r="693" spans="1:12" s="38" customFormat="1" ht="15.75">
      <c r="A693" s="178"/>
      <c r="B693"/>
      <c r="F693" s="534"/>
      <c r="K693" s="534"/>
    </row>
    <row r="694" spans="1:12" s="38" customFormat="1" ht="15.75">
      <c r="A694" s="178"/>
      <c r="B694"/>
      <c r="F694" s="534"/>
      <c r="K694" s="534"/>
    </row>
    <row r="695" spans="1:12" s="38" customFormat="1" ht="15.75">
      <c r="A695" s="178"/>
      <c r="B695"/>
      <c r="F695" s="534"/>
      <c r="K695" s="534"/>
    </row>
    <row r="696" spans="1:12" s="38" customFormat="1" ht="15.75">
      <c r="A696" s="178"/>
      <c r="B696"/>
      <c r="F696" s="534"/>
      <c r="K696" s="534"/>
    </row>
    <row r="697" spans="1:12" s="38" customFormat="1" ht="15.75">
      <c r="A697" s="178"/>
      <c r="B697"/>
      <c r="F697" s="534"/>
      <c r="K697" s="534"/>
    </row>
    <row r="698" spans="1:12" s="38" customFormat="1" ht="15.75">
      <c r="A698" s="178"/>
      <c r="B698"/>
      <c r="F698" s="534"/>
      <c r="K698" s="534"/>
    </row>
    <row r="699" spans="1:12" s="38" customFormat="1" ht="15.75">
      <c r="A699" s="178"/>
      <c r="B699"/>
      <c r="F699" s="534"/>
      <c r="K699" s="534"/>
    </row>
    <row r="700" spans="1:12" s="38" customFormat="1" ht="15.75">
      <c r="A700" s="178"/>
      <c r="B700"/>
      <c r="F700" s="534"/>
      <c r="K700" s="534"/>
    </row>
    <row r="701" spans="1:12" s="38" customFormat="1" ht="15.75">
      <c r="A701" s="178"/>
      <c r="B701"/>
      <c r="F701" s="534"/>
      <c r="K701" s="534"/>
    </row>
    <row r="702" spans="1:12" s="38" customFormat="1" ht="15.75">
      <c r="A702" s="178"/>
      <c r="B702"/>
      <c r="F702" s="534"/>
      <c r="K702" s="534"/>
    </row>
    <row r="703" spans="1:12" s="38" customFormat="1" ht="15.75">
      <c r="A703" s="178"/>
      <c r="B703"/>
      <c r="F703" s="534"/>
      <c r="K703" s="534"/>
    </row>
    <row r="704" spans="1:12" s="38" customFormat="1" ht="15.75">
      <c r="A704" s="178"/>
      <c r="B704"/>
      <c r="F704" s="534"/>
      <c r="K704" s="534"/>
    </row>
    <row r="705" spans="1:15" s="38" customFormat="1" ht="15.75">
      <c r="A705" s="178"/>
      <c r="B705"/>
      <c r="F705" s="534"/>
      <c r="K705" s="534"/>
    </row>
    <row r="706" spans="1:15" s="38" customFormat="1" ht="15.75">
      <c r="A706" s="178"/>
      <c r="B706"/>
      <c r="F706" s="534"/>
      <c r="K706" s="534"/>
    </row>
    <row r="707" spans="1:15" s="38" customFormat="1" ht="15.75">
      <c r="A707" s="178"/>
      <c r="B707"/>
      <c r="F707" s="534"/>
      <c r="K707" s="534"/>
    </row>
    <row r="708" spans="1:15" s="38" customFormat="1" ht="15.75">
      <c r="A708" s="178"/>
      <c r="B708"/>
      <c r="F708" s="534"/>
      <c r="K708" s="534"/>
    </row>
    <row r="709" spans="1:15" s="38" customFormat="1" ht="15.75">
      <c r="A709" s="534"/>
      <c r="F709" s="534"/>
      <c r="K709" s="534"/>
    </row>
    <row r="710" spans="1:15" s="38" customFormat="1" ht="15.75">
      <c r="A710" s="534"/>
      <c r="F710" s="534"/>
      <c r="K710" s="534"/>
    </row>
    <row r="711" spans="1:15" s="38" customFormat="1" ht="15.75">
      <c r="A711" s="534"/>
      <c r="F711" s="534"/>
      <c r="K711" s="534"/>
    </row>
    <row r="712" spans="1:15" s="38" customFormat="1" ht="15.75">
      <c r="A712" s="534"/>
      <c r="F712" s="534"/>
      <c r="K712" s="534"/>
    </row>
    <row r="713" spans="1:15" s="38" customFormat="1" ht="15.75">
      <c r="A713" s="534"/>
      <c r="F713" s="534"/>
      <c r="K713" s="534"/>
    </row>
    <row r="714" spans="1:15" s="38" customFormat="1" ht="23.25">
      <c r="A714" s="532" t="s">
        <v>2721</v>
      </c>
      <c r="L714" s="203"/>
    </row>
    <row r="715" spans="1:15" s="38" customFormat="1" ht="15.75">
      <c r="A715" s="534" t="s">
        <v>2645</v>
      </c>
      <c r="F715" s="534" t="s">
        <v>2646</v>
      </c>
      <c r="K715" s="534" t="s">
        <v>2647</v>
      </c>
    </row>
    <row r="716" spans="1:15" s="38" customFormat="1" ht="15.75">
      <c r="A716" s="178"/>
      <c r="B716"/>
      <c r="F716" s="178" t="s">
        <v>718</v>
      </c>
      <c r="G716" t="s">
        <v>4463</v>
      </c>
      <c r="H716"/>
      <c r="I716"/>
      <c r="K716" s="178" t="s">
        <v>716</v>
      </c>
      <c r="L716" t="s">
        <v>4309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4464</v>
      </c>
      <c r="M717"/>
      <c r="N717"/>
    </row>
    <row r="718" spans="1:15" s="38" customFormat="1" ht="15.75">
      <c r="A718" s="534"/>
      <c r="F718" s="534"/>
      <c r="K718" s="178" t="s">
        <v>716</v>
      </c>
      <c r="L718" t="s">
        <v>4465</v>
      </c>
      <c r="M718"/>
      <c r="N718"/>
    </row>
    <row r="719" spans="1:15" s="38" customFormat="1" ht="15.75">
      <c r="A719" s="534"/>
      <c r="F719" s="534"/>
      <c r="K719" s="178" t="s">
        <v>718</v>
      </c>
      <c r="L719" t="s">
        <v>4466</v>
      </c>
      <c r="M719"/>
      <c r="N719"/>
    </row>
    <row r="720" spans="1:15" s="38" customFormat="1" ht="15.75">
      <c r="A720" s="534"/>
      <c r="F720" s="534"/>
      <c r="K720" s="178" t="s">
        <v>716</v>
      </c>
      <c r="L720" t="s">
        <v>4564</v>
      </c>
    </row>
    <row r="721" spans="1:12" s="38" customFormat="1" ht="15.75">
      <c r="A721" s="534"/>
      <c r="F721" s="534"/>
      <c r="K721" s="178"/>
      <c r="L721"/>
    </row>
    <row r="722" spans="1:12" s="38" customFormat="1" ht="15.75">
      <c r="A722" s="534"/>
      <c r="F722" s="534"/>
      <c r="K722" s="178"/>
      <c r="L722"/>
    </row>
    <row r="723" spans="1:12" s="38" customFormat="1" ht="15.75">
      <c r="A723" s="534"/>
      <c r="F723" s="534"/>
      <c r="K723" s="178"/>
      <c r="L723"/>
    </row>
    <row r="724" spans="1:12" s="38" customFormat="1" ht="15.75">
      <c r="A724" s="534"/>
      <c r="F724" s="534"/>
      <c r="K724" s="178"/>
      <c r="L724"/>
    </row>
    <row r="725" spans="1:12" s="38" customFormat="1" ht="15.75">
      <c r="A725" s="534"/>
      <c r="F725" s="534"/>
      <c r="K725" s="534"/>
    </row>
    <row r="726" spans="1:12" s="38" customFormat="1" ht="15.75">
      <c r="A726" s="534"/>
      <c r="F726" s="534"/>
      <c r="K726" s="534"/>
    </row>
    <row r="727" spans="1:12" s="38" customFormat="1" ht="15.75">
      <c r="A727" s="534"/>
      <c r="F727" s="534"/>
      <c r="K727" s="534"/>
    </row>
    <row r="728" spans="1:12" s="38" customFormat="1" ht="15.75">
      <c r="A728" s="534"/>
      <c r="F728" s="534"/>
      <c r="K728" s="534"/>
    </row>
    <row r="729" spans="1:12" s="38" customFormat="1" ht="15.75">
      <c r="A729" s="534"/>
      <c r="F729" s="534"/>
      <c r="K729" s="534"/>
    </row>
    <row r="730" spans="1:12" s="38" customFormat="1" ht="15.75">
      <c r="A730" s="534"/>
      <c r="F730" s="534"/>
      <c r="K730" s="534"/>
    </row>
    <row r="731" spans="1:12" s="38" customFormat="1" ht="15.75">
      <c r="A731" s="534"/>
      <c r="F731" s="534"/>
      <c r="K731" s="534"/>
    </row>
    <row r="732" spans="1:12" s="38" customFormat="1" ht="15.75">
      <c r="A732" s="534"/>
      <c r="F732" s="534"/>
      <c r="K732" s="534"/>
    </row>
    <row r="733" spans="1:12" s="38" customFormat="1" ht="15.75">
      <c r="A733" s="534"/>
      <c r="F733" s="534"/>
      <c r="K733" s="534"/>
    </row>
    <row r="734" spans="1:12" s="38" customFormat="1" ht="15.75">
      <c r="A734" s="534"/>
      <c r="F734" s="534"/>
      <c r="K734" s="534"/>
    </row>
    <row r="735" spans="1:12" s="38" customFormat="1" ht="15.75">
      <c r="A735" s="534"/>
      <c r="F735" s="534"/>
      <c r="K735" s="534"/>
    </row>
    <row r="736" spans="1:12" s="38" customFormat="1" ht="15.75">
      <c r="A736" s="534"/>
      <c r="F736" s="534"/>
      <c r="K736" s="534"/>
    </row>
    <row r="737" spans="1:14" s="38" customFormat="1" ht="15.75">
      <c r="A737" s="534"/>
      <c r="F737" s="534"/>
      <c r="K737" s="534"/>
    </row>
    <row r="738" spans="1:14" s="38" customFormat="1" ht="15.75">
      <c r="A738" s="534"/>
      <c r="F738" s="534"/>
      <c r="K738" s="534"/>
    </row>
    <row r="739" spans="1:14" s="38" customFormat="1" ht="15.75">
      <c r="A739" s="534"/>
      <c r="F739" s="534"/>
      <c r="K739" s="534"/>
    </row>
    <row r="740" spans="1:14" s="38" customFormat="1" ht="15.75">
      <c r="A740" s="534"/>
      <c r="F740" s="534"/>
      <c r="K740" s="534"/>
    </row>
    <row r="741" spans="1:14" s="38" customFormat="1" ht="15.75">
      <c r="A741" s="533"/>
      <c r="L741" s="25"/>
    </row>
    <row r="742" spans="1:14" s="38" customFormat="1" ht="15.75">
      <c r="A742" s="533"/>
      <c r="L742" s="25"/>
    </row>
    <row r="743" spans="1:14" s="38" customFormat="1" ht="15.75">
      <c r="A743" s="533"/>
      <c r="L743" s="25"/>
    </row>
    <row r="744" spans="1:14" s="38" customFormat="1" ht="15.75">
      <c r="A744" s="533"/>
      <c r="L744" s="25"/>
    </row>
    <row r="745" spans="1:14" s="38" customFormat="1" ht="23.25">
      <c r="A745" s="532" t="s">
        <v>1661</v>
      </c>
      <c r="L745" s="25"/>
    </row>
    <row r="746" spans="1:14" s="38" customFormat="1" ht="15.75">
      <c r="A746" s="534" t="s">
        <v>2645</v>
      </c>
      <c r="F746" s="534" t="s">
        <v>2646</v>
      </c>
      <c r="K746" s="534" t="s">
        <v>2647</v>
      </c>
    </row>
    <row r="747" spans="1:14" s="38" customFormat="1" ht="15.75">
      <c r="A747" s="547" t="s">
        <v>716</v>
      </c>
      <c r="B747" t="s">
        <v>4504</v>
      </c>
      <c r="F747" s="178" t="s">
        <v>716</v>
      </c>
      <c r="G747" t="s">
        <v>4463</v>
      </c>
      <c r="H747"/>
      <c r="K747" s="178" t="s">
        <v>718</v>
      </c>
      <c r="L747" t="s">
        <v>4410</v>
      </c>
    </row>
    <row r="748" spans="1:14" s="38" customFormat="1" ht="15.75">
      <c r="A748" s="533"/>
      <c r="F748" s="178" t="s">
        <v>717</v>
      </c>
      <c r="G748" t="s">
        <v>4565</v>
      </c>
      <c r="H748"/>
      <c r="K748" s="178" t="s">
        <v>716</v>
      </c>
      <c r="L748" t="s">
        <v>4566</v>
      </c>
      <c r="M748"/>
      <c r="N748"/>
    </row>
    <row r="749" spans="1:14" s="38" customFormat="1" ht="15.75">
      <c r="A749" s="533"/>
      <c r="F749" s="178" t="s">
        <v>718</v>
      </c>
      <c r="G749" t="s">
        <v>4685</v>
      </c>
      <c r="K749" s="178" t="s">
        <v>717</v>
      </c>
      <c r="L749" t="s">
        <v>4686</v>
      </c>
      <c r="N749" s="25"/>
    </row>
    <row r="750" spans="1:14" s="38" customFormat="1" ht="15.75">
      <c r="A750" s="533"/>
      <c r="K750" s="178"/>
      <c r="L750"/>
    </row>
    <row r="751" spans="1:14" s="38" customFormat="1" ht="15.75">
      <c r="A751" s="533"/>
      <c r="K751" s="178"/>
      <c r="L751"/>
    </row>
    <row r="752" spans="1:14" s="38" customFormat="1" ht="15.75">
      <c r="A752" s="533"/>
      <c r="K752" s="178"/>
      <c r="L752"/>
    </row>
    <row r="753" spans="1:12" s="38" customFormat="1" ht="15.75">
      <c r="A753" s="533"/>
      <c r="K753" s="178"/>
      <c r="L753"/>
    </row>
    <row r="754" spans="1:12" s="38" customFormat="1" ht="15.75">
      <c r="A754" s="533"/>
      <c r="K754" s="178"/>
      <c r="L754"/>
    </row>
    <row r="755" spans="1:12" s="38" customFormat="1" ht="15.75">
      <c r="A755" s="533"/>
      <c r="K755" s="178"/>
      <c r="L755"/>
    </row>
    <row r="756" spans="1:12" s="38" customFormat="1" ht="15.75">
      <c r="A756" s="533"/>
      <c r="K756" s="178"/>
      <c r="L756"/>
    </row>
    <row r="757" spans="1:12" s="38" customFormat="1" ht="15.75">
      <c r="A757" s="533"/>
      <c r="K757" s="178"/>
      <c r="L757"/>
    </row>
    <row r="758" spans="1:12" s="38" customFormat="1" ht="15.75">
      <c r="A758" s="533"/>
      <c r="K758" s="178"/>
      <c r="L758"/>
    </row>
    <row r="759" spans="1:12" s="38" customFormat="1" ht="15.75">
      <c r="A759" s="533"/>
      <c r="K759" s="178"/>
      <c r="L759"/>
    </row>
    <row r="760" spans="1:12" s="38" customFormat="1" ht="15.75">
      <c r="A760" s="533"/>
      <c r="K760" s="178"/>
      <c r="L760"/>
    </row>
    <row r="761" spans="1:12" s="38" customFormat="1" ht="15.75">
      <c r="A761" s="533"/>
      <c r="K761" s="178"/>
      <c r="L761"/>
    </row>
    <row r="762" spans="1:12" s="38" customFormat="1" ht="15.75">
      <c r="A762" s="533"/>
      <c r="K762" s="178"/>
      <c r="L762"/>
    </row>
    <row r="763" spans="1:12" s="38" customFormat="1" ht="15.75">
      <c r="A763" s="533"/>
      <c r="K763" s="178"/>
      <c r="L763"/>
    </row>
    <row r="764" spans="1:12" s="38" customFormat="1" ht="15.75">
      <c r="A764" s="533"/>
      <c r="K764" s="178"/>
      <c r="L764"/>
    </row>
    <row r="765" spans="1:12" s="38" customFormat="1" ht="15.75">
      <c r="A765" s="533"/>
      <c r="K765" s="178"/>
      <c r="L765"/>
    </row>
    <row r="766" spans="1:12" s="38" customFormat="1" ht="15.75">
      <c r="A766" s="533"/>
      <c r="K766" s="178"/>
      <c r="L766"/>
    </row>
    <row r="767" spans="1:12" s="38" customFormat="1" ht="15.75">
      <c r="A767" s="533"/>
      <c r="K767" s="178"/>
      <c r="L767"/>
    </row>
    <row r="768" spans="1:12" s="38" customFormat="1" ht="15.75">
      <c r="A768" s="533"/>
      <c r="K768" s="178"/>
      <c r="L768"/>
    </row>
    <row r="769" spans="1:13" s="38" customFormat="1" ht="15.75">
      <c r="A769" s="533"/>
      <c r="K769" s="178"/>
      <c r="L769"/>
    </row>
    <row r="770" spans="1:13" s="38" customFormat="1" ht="15.75">
      <c r="A770" s="533"/>
      <c r="K770" s="178"/>
      <c r="L770"/>
    </row>
    <row r="771" spans="1:13" s="38" customFormat="1" ht="15.75">
      <c r="A771" s="533"/>
      <c r="L771" s="25"/>
    </row>
    <row r="772" spans="1:13" s="38" customFormat="1" ht="15.75">
      <c r="A772" s="533"/>
      <c r="L772" s="25"/>
    </row>
    <row r="773" spans="1:13" s="38" customFormat="1" ht="15.75">
      <c r="A773" s="533"/>
      <c r="L773" s="25"/>
    </row>
    <row r="774" spans="1:13" s="38" customFormat="1" ht="15.75">
      <c r="A774" s="533"/>
      <c r="L774" s="25"/>
    </row>
    <row r="775" spans="1:13" s="38" customFormat="1" ht="15">
      <c r="A775" s="39"/>
      <c r="L775" s="26"/>
    </row>
    <row r="776" spans="1:13" s="38" customFormat="1" ht="23.25">
      <c r="A776" s="532" t="s">
        <v>11</v>
      </c>
      <c r="L776" s="21"/>
    </row>
    <row r="777" spans="1:13" s="38" customFormat="1" ht="15.75">
      <c r="A777" s="534" t="s">
        <v>2645</v>
      </c>
      <c r="F777" s="534" t="s">
        <v>2646</v>
      </c>
      <c r="K777" s="534" t="s">
        <v>2647</v>
      </c>
      <c r="M777" s="536"/>
    </row>
    <row r="778" spans="1:13" s="38" customFormat="1" ht="15.75">
      <c r="A778" s="178"/>
      <c r="B778"/>
      <c r="F778" s="178" t="s">
        <v>717</v>
      </c>
      <c r="G778" t="s">
        <v>4687</v>
      </c>
      <c r="K778" s="178" t="s">
        <v>717</v>
      </c>
      <c r="L778" t="s">
        <v>4467</v>
      </c>
    </row>
    <row r="779" spans="1:13" s="38" customFormat="1" ht="15.75">
      <c r="A779" s="534"/>
      <c r="F779" s="534"/>
      <c r="K779" s="178"/>
      <c r="L779"/>
      <c r="M779" s="536"/>
    </row>
    <row r="780" spans="1:13" s="38" customFormat="1" ht="15.75">
      <c r="A780" s="534"/>
      <c r="F780" s="534"/>
      <c r="K780" s="178"/>
      <c r="L780"/>
      <c r="M780" s="536"/>
    </row>
    <row r="781" spans="1:13" s="38" customFormat="1" ht="15.75">
      <c r="A781" s="534"/>
      <c r="F781" s="534"/>
      <c r="K781" s="178"/>
      <c r="L781"/>
      <c r="M781" s="536"/>
    </row>
    <row r="782" spans="1:13" s="38" customFormat="1" ht="15.75">
      <c r="A782" s="534"/>
      <c r="F782" s="534"/>
      <c r="K782" s="178"/>
      <c r="L782"/>
      <c r="M782" s="536"/>
    </row>
    <row r="783" spans="1:13" s="38" customFormat="1" ht="15.75">
      <c r="A783" s="534"/>
      <c r="F783" s="534"/>
      <c r="K783" s="178"/>
      <c r="L783"/>
      <c r="M783" s="536"/>
    </row>
    <row r="784" spans="1:13" s="38" customFormat="1" ht="15.75">
      <c r="A784" s="534"/>
      <c r="F784" s="534"/>
      <c r="K784" s="178"/>
      <c r="L784"/>
      <c r="M784" s="536"/>
    </row>
    <row r="785" spans="1:13" s="38" customFormat="1" ht="15.75">
      <c r="A785" s="534"/>
      <c r="F785" s="534"/>
      <c r="K785" s="178"/>
      <c r="L785"/>
      <c r="M785" s="536"/>
    </row>
    <row r="786" spans="1:13" s="38" customFormat="1" ht="15.75">
      <c r="A786" s="534"/>
      <c r="F786" s="534"/>
      <c r="K786" s="178"/>
      <c r="L786"/>
      <c r="M786" s="536"/>
    </row>
    <row r="787" spans="1:13" s="38" customFormat="1" ht="15.75">
      <c r="A787" s="534"/>
      <c r="F787" s="534"/>
      <c r="K787" s="534"/>
      <c r="M787" s="536"/>
    </row>
    <row r="788" spans="1:13" s="38" customFormat="1" ht="15.75">
      <c r="A788" s="534"/>
      <c r="F788" s="534"/>
      <c r="K788" s="534"/>
      <c r="M788" s="536"/>
    </row>
    <row r="789" spans="1:13" s="38" customFormat="1" ht="15.75">
      <c r="A789" s="534"/>
      <c r="F789" s="534"/>
      <c r="K789" s="534"/>
      <c r="M789" s="536"/>
    </row>
    <row r="790" spans="1:13" s="38" customFormat="1" ht="15.75">
      <c r="A790" s="534"/>
      <c r="F790" s="534"/>
      <c r="K790" s="534"/>
      <c r="M790" s="536"/>
    </row>
    <row r="791" spans="1:13" s="38" customFormat="1" ht="15.75">
      <c r="A791" s="534"/>
      <c r="F791" s="534"/>
      <c r="K791" s="534"/>
      <c r="M791" s="536"/>
    </row>
    <row r="792" spans="1:13" s="38" customFormat="1" ht="15.75">
      <c r="A792" s="534"/>
      <c r="F792" s="534"/>
      <c r="K792" s="534"/>
      <c r="M792" s="536"/>
    </row>
    <row r="793" spans="1:13" s="38" customFormat="1" ht="15.75">
      <c r="A793" s="534"/>
      <c r="F793" s="534"/>
      <c r="K793" s="534"/>
      <c r="M793" s="536"/>
    </row>
    <row r="794" spans="1:13" s="38" customFormat="1" ht="15.75">
      <c r="A794" s="534"/>
      <c r="F794" s="534"/>
      <c r="K794" s="534"/>
      <c r="M794" s="536"/>
    </row>
    <row r="795" spans="1:13" s="38" customFormat="1" ht="15.75">
      <c r="A795" s="534"/>
      <c r="F795" s="534"/>
      <c r="K795" s="534"/>
      <c r="M795" s="536"/>
    </row>
    <row r="796" spans="1:13" s="38" customFormat="1" ht="15.75">
      <c r="A796" s="534"/>
      <c r="F796" s="534"/>
      <c r="K796" s="534"/>
      <c r="M796" s="536"/>
    </row>
    <row r="797" spans="1:13" s="38" customFormat="1" ht="15.75">
      <c r="A797" s="534"/>
      <c r="F797" s="534"/>
      <c r="K797" s="534"/>
      <c r="M797" s="536"/>
    </row>
    <row r="798" spans="1:13" s="38" customFormat="1" ht="15.75">
      <c r="A798" s="534"/>
      <c r="F798" s="534"/>
      <c r="K798" s="534"/>
      <c r="M798" s="536"/>
    </row>
    <row r="799" spans="1:13" s="38" customFormat="1" ht="15.75">
      <c r="A799" s="534"/>
      <c r="F799" s="534"/>
      <c r="K799" s="534"/>
      <c r="M799" s="536"/>
    </row>
    <row r="800" spans="1:13" s="38" customFormat="1" ht="15.75">
      <c r="A800" s="534"/>
      <c r="F800" s="534"/>
      <c r="K800" s="534"/>
      <c r="M800" s="536"/>
    </row>
    <row r="801" spans="1:15" s="38" customFormat="1" ht="15.75">
      <c r="A801" s="534"/>
      <c r="F801" s="534"/>
      <c r="K801" s="534"/>
      <c r="M801" s="536"/>
    </row>
    <row r="802" spans="1:15" s="38" customFormat="1" ht="15.75">
      <c r="A802" s="533"/>
      <c r="L802" s="26"/>
      <c r="M802" s="536"/>
    </row>
    <row r="803" spans="1:15" s="38" customFormat="1" ht="15.75">
      <c r="A803" s="533"/>
      <c r="L803" s="26"/>
      <c r="M803" s="536"/>
    </row>
    <row r="804" spans="1:15" s="38" customFormat="1" ht="15.75">
      <c r="A804" s="533"/>
      <c r="L804" s="26"/>
      <c r="M804" s="536"/>
    </row>
    <row r="805" spans="1:15" s="38" customFormat="1" ht="15.75">
      <c r="A805" s="533"/>
      <c r="L805" s="26"/>
      <c r="M805" s="536"/>
    </row>
    <row r="806" spans="1:15" s="38" customFormat="1" ht="15.75">
      <c r="A806" s="533"/>
      <c r="L806" s="26"/>
      <c r="M806" s="536"/>
    </row>
    <row r="807" spans="1:15" s="38" customFormat="1" ht="23.25">
      <c r="A807" s="532" t="s">
        <v>2197</v>
      </c>
      <c r="L807" s="203"/>
      <c r="M807" s="536"/>
    </row>
    <row r="808" spans="1:15" s="38" customFormat="1" ht="15.75">
      <c r="A808" s="534" t="s">
        <v>2645</v>
      </c>
      <c r="F808" s="534" t="s">
        <v>2646</v>
      </c>
      <c r="K808" s="534" t="s">
        <v>2647</v>
      </c>
    </row>
    <row r="809" spans="1:15" s="38" customFormat="1" ht="15.75">
      <c r="A809" s="178"/>
      <c r="B809"/>
      <c r="K809" s="178" t="s">
        <v>718</v>
      </c>
      <c r="L809" t="s">
        <v>4411</v>
      </c>
      <c r="O809"/>
    </row>
    <row r="810" spans="1:15" s="38" customFormat="1" ht="15.75">
      <c r="A810" s="178"/>
      <c r="B810"/>
      <c r="K810" s="178" t="s">
        <v>717</v>
      </c>
      <c r="L810" t="s">
        <v>4457</v>
      </c>
      <c r="M810" s="537"/>
    </row>
    <row r="811" spans="1:15" s="38" customFormat="1" ht="15.75">
      <c r="A811" s="178"/>
      <c r="B811"/>
      <c r="K811" s="178" t="s">
        <v>717</v>
      </c>
      <c r="L811" t="s">
        <v>4793</v>
      </c>
      <c r="M811" s="400"/>
      <c r="N811"/>
    </row>
    <row r="812" spans="1:15" s="38" customFormat="1" ht="15.75">
      <c r="A812" s="178"/>
      <c r="B812"/>
      <c r="K812" s="178" t="s">
        <v>717</v>
      </c>
      <c r="L812" t="s">
        <v>4794</v>
      </c>
      <c r="M812" s="400"/>
      <c r="N812"/>
    </row>
    <row r="813" spans="1:15" s="38" customFormat="1" ht="15.75">
      <c r="A813" s="178"/>
      <c r="B813"/>
      <c r="K813" s="178"/>
      <c r="L813"/>
    </row>
    <row r="814" spans="1:15" s="38" customFormat="1" ht="15.75">
      <c r="A814" s="178"/>
      <c r="B814"/>
      <c r="K814" s="178"/>
      <c r="L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33"/>
      <c r="L834" s="21"/>
    </row>
    <row r="835" spans="1:15" s="38" customFormat="1" ht="15.75">
      <c r="A835" s="533"/>
      <c r="L835" s="21"/>
    </row>
    <row r="836" spans="1:15" s="38" customFormat="1" ht="15.75">
      <c r="A836" s="533"/>
      <c r="L836" s="21"/>
    </row>
    <row r="837" spans="1:15" s="38" customFormat="1" ht="15.75">
      <c r="A837" s="533"/>
      <c r="L837" s="21"/>
    </row>
    <row r="838" spans="1:15" s="38" customFormat="1" ht="23.25">
      <c r="A838" s="532" t="s">
        <v>4209</v>
      </c>
      <c r="L838" s="21"/>
    </row>
    <row r="839" spans="1:15" s="38" customFormat="1" ht="15.75">
      <c r="A839" s="534" t="s">
        <v>2645</v>
      </c>
      <c r="F839" s="534" t="s">
        <v>2646</v>
      </c>
      <c r="K839" s="534" t="s">
        <v>2647</v>
      </c>
    </row>
    <row r="840" spans="1:15" s="38" customFormat="1" ht="15.75">
      <c r="A840" s="178"/>
      <c r="B840"/>
      <c r="F840" s="178"/>
      <c r="G840"/>
      <c r="K840" s="178" t="s">
        <v>717</v>
      </c>
      <c r="L840" t="s">
        <v>4310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33"/>
      <c r="L859" s="21"/>
    </row>
    <row r="860" spans="1:12" s="38" customFormat="1" ht="15.75">
      <c r="A860" s="533"/>
      <c r="L860" s="21"/>
    </row>
    <row r="861" spans="1:12" s="38" customFormat="1" ht="15.75">
      <c r="A861" s="533"/>
      <c r="L861" s="21"/>
    </row>
    <row r="862" spans="1:12" s="38" customFormat="1" ht="15.75">
      <c r="A862" s="533"/>
      <c r="L862" s="21"/>
    </row>
    <row r="863" spans="1:12" s="38" customFormat="1" ht="15.75">
      <c r="A863" s="533"/>
      <c r="L863" s="21"/>
    </row>
    <row r="864" spans="1:12" s="38" customFormat="1" ht="15.75">
      <c r="A864" s="533"/>
      <c r="L864" s="21"/>
    </row>
    <row r="865" spans="1:12" s="38" customFormat="1" ht="15.75">
      <c r="A865" s="533"/>
      <c r="L865" s="21"/>
    </row>
    <row r="866" spans="1:12" s="38" customFormat="1" ht="15.75">
      <c r="A866" s="533"/>
      <c r="L866" s="21"/>
    </row>
    <row r="867" spans="1:12" s="38" customFormat="1" ht="15.75">
      <c r="A867" s="533"/>
      <c r="L867" s="21"/>
    </row>
    <row r="868" spans="1:12" s="38" customFormat="1" ht="15.75">
      <c r="A868" s="533"/>
      <c r="L868" s="21"/>
    </row>
    <row r="869" spans="1:12" s="38" customFormat="1" ht="23.25">
      <c r="A869" s="532" t="s">
        <v>1344</v>
      </c>
    </row>
    <row r="870" spans="1:12" s="38" customFormat="1" ht="15.75">
      <c r="A870" s="534" t="s">
        <v>2645</v>
      </c>
      <c r="F870" s="534" t="s">
        <v>2646</v>
      </c>
      <c r="K870" s="534" t="s">
        <v>2647</v>
      </c>
    </row>
    <row r="871" spans="1:12" s="38" customFormat="1" ht="15.75">
      <c r="A871" s="178" t="s">
        <v>716</v>
      </c>
      <c r="B871" t="s">
        <v>4455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33"/>
      <c r="L890" s="21"/>
    </row>
    <row r="891" spans="1:12" s="38" customFormat="1" ht="15.75">
      <c r="A891" s="533"/>
      <c r="L891" s="21"/>
    </row>
    <row r="892" spans="1:12" s="38" customFormat="1" ht="15.75">
      <c r="A892" s="533"/>
      <c r="L892" s="21"/>
    </row>
    <row r="893" spans="1:12" s="38" customFormat="1" ht="15.75">
      <c r="A893" s="533"/>
      <c r="L893" s="21"/>
    </row>
    <row r="894" spans="1:12" s="38" customFormat="1" ht="15.75">
      <c r="A894" s="533"/>
      <c r="L894" s="21"/>
    </row>
    <row r="895" spans="1:12" s="38" customFormat="1" ht="15.75">
      <c r="A895" s="533"/>
      <c r="L895" s="21"/>
    </row>
    <row r="896" spans="1:12" s="38" customFormat="1" ht="15.75">
      <c r="A896" s="533"/>
      <c r="L896" s="21"/>
    </row>
    <row r="897" spans="1:15" s="38" customFormat="1" ht="15.75">
      <c r="A897" s="533"/>
      <c r="L897" s="21"/>
    </row>
    <row r="898" spans="1:15" s="38" customFormat="1" ht="15.75">
      <c r="A898" s="533"/>
      <c r="L898" s="21"/>
    </row>
    <row r="899" spans="1:15" s="38" customFormat="1" ht="15.75">
      <c r="A899" s="533"/>
    </row>
    <row r="900" spans="1:15" s="38" customFormat="1" ht="23.25">
      <c r="A900" s="532" t="s">
        <v>633</v>
      </c>
    </row>
    <row r="901" spans="1:15" s="38" customFormat="1" ht="15.75">
      <c r="A901" s="534" t="s">
        <v>2645</v>
      </c>
      <c r="F901" s="534" t="s">
        <v>2646</v>
      </c>
      <c r="K901" s="534" t="s">
        <v>2647</v>
      </c>
    </row>
    <row r="902" spans="1:15" s="38" customFormat="1" ht="15.75">
      <c r="A902" s="178" t="s">
        <v>716</v>
      </c>
      <c r="B902" t="s">
        <v>4462</v>
      </c>
      <c r="F902" s="178" t="s">
        <v>716</v>
      </c>
      <c r="G902" t="s">
        <v>4468</v>
      </c>
      <c r="H902"/>
      <c r="I902"/>
      <c r="J902"/>
      <c r="K902" s="178" t="s">
        <v>717</v>
      </c>
      <c r="L902" t="s">
        <v>4461</v>
      </c>
      <c r="M902"/>
      <c r="N902"/>
      <c r="O902"/>
    </row>
    <row r="903" spans="1:15" s="38" customFormat="1" ht="15.75">
      <c r="A903" s="178" t="s">
        <v>718</v>
      </c>
      <c r="B903" t="s">
        <v>4551</v>
      </c>
      <c r="F903" s="178"/>
      <c r="G903"/>
      <c r="K903" s="178"/>
      <c r="L903"/>
    </row>
    <row r="904" spans="1:15" s="38" customFormat="1" ht="15.75">
      <c r="A904" s="178"/>
      <c r="B904"/>
      <c r="F904" s="178"/>
      <c r="G904"/>
      <c r="K904" s="178"/>
      <c r="L904"/>
    </row>
    <row r="905" spans="1:15" s="38" customFormat="1" ht="15.75">
      <c r="A905" s="178"/>
      <c r="B905"/>
      <c r="F905" s="178"/>
      <c r="G905"/>
      <c r="K905" s="178"/>
      <c r="L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33"/>
    </row>
    <row r="924" spans="1:12" s="38" customFormat="1" ht="15.75">
      <c r="A924" s="533"/>
    </row>
    <row r="925" spans="1:12" s="38" customFormat="1" ht="15.75">
      <c r="A925" s="533"/>
    </row>
    <row r="926" spans="1:12" s="38" customFormat="1" ht="15.75">
      <c r="A926" s="533"/>
    </row>
    <row r="927" spans="1:12" s="38" customFormat="1" ht="15.75">
      <c r="A927" s="533"/>
    </row>
    <row r="928" spans="1:12" s="38" customFormat="1" ht="15.75">
      <c r="A928" s="533"/>
    </row>
    <row r="929" spans="1:14" s="38" customFormat="1" ht="15.75">
      <c r="A929" s="533"/>
    </row>
    <row r="930" spans="1:14" s="38" customFormat="1" ht="15.75">
      <c r="A930" s="533"/>
    </row>
    <row r="931" spans="1:14" s="38" customFormat="1" ht="23.25">
      <c r="A931" s="532" t="s">
        <v>1658</v>
      </c>
    </row>
    <row r="932" spans="1:14" s="38" customFormat="1" ht="15.75">
      <c r="A932" s="534" t="s">
        <v>2645</v>
      </c>
      <c r="F932" s="534" t="s">
        <v>2646</v>
      </c>
      <c r="K932" s="534" t="s">
        <v>2647</v>
      </c>
    </row>
    <row r="933" spans="1:14" s="38" customFormat="1" ht="15.75">
      <c r="A933" s="178"/>
      <c r="B933"/>
      <c r="K933" s="178" t="s">
        <v>716</v>
      </c>
      <c r="L933" t="s">
        <v>4402</v>
      </c>
      <c r="M933"/>
      <c r="N933"/>
    </row>
    <row r="934" spans="1:14" s="38" customFormat="1" ht="15.75">
      <c r="A934" s="178"/>
      <c r="B934"/>
      <c r="K934" s="178"/>
      <c r="L934"/>
    </row>
    <row r="935" spans="1:14" s="38" customFormat="1" ht="15.75">
      <c r="A935" s="178"/>
      <c r="B935"/>
      <c r="K935" s="178"/>
      <c r="L935"/>
    </row>
    <row r="936" spans="1:14" s="38" customFormat="1" ht="15.75">
      <c r="A936" s="178"/>
      <c r="B936"/>
      <c r="K936" s="178"/>
      <c r="L936"/>
    </row>
    <row r="937" spans="1:14" s="38" customFormat="1" ht="15.75">
      <c r="A937" s="178"/>
      <c r="B937"/>
      <c r="K937" s="178"/>
      <c r="L937"/>
    </row>
    <row r="938" spans="1:14" s="38" customFormat="1" ht="15.75">
      <c r="A938" s="178"/>
      <c r="B938"/>
    </row>
    <row r="939" spans="1:14" s="38" customFormat="1" ht="15.75">
      <c r="A939" s="178"/>
      <c r="B939"/>
    </row>
    <row r="940" spans="1:14" s="38" customFormat="1" ht="15.75">
      <c r="A940" s="178"/>
      <c r="B940"/>
    </row>
    <row r="941" spans="1:14" s="38" customFormat="1" ht="15.75">
      <c r="A941" s="178"/>
      <c r="B941"/>
    </row>
    <row r="942" spans="1:14" s="38" customFormat="1" ht="15.75">
      <c r="A942" s="178"/>
      <c r="B942"/>
    </row>
    <row r="943" spans="1:14" s="38" customFormat="1" ht="15.75">
      <c r="A943" s="178"/>
      <c r="B943"/>
    </row>
    <row r="944" spans="1:14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33"/>
    </row>
    <row r="958" spans="1:2" s="38" customFormat="1" ht="15.75">
      <c r="A958" s="533"/>
    </row>
    <row r="959" spans="1:2" s="38" customFormat="1" ht="15.75">
      <c r="A959" s="533"/>
    </row>
    <row r="960" spans="1:2" s="38" customFormat="1" ht="15.75">
      <c r="A960" s="533"/>
    </row>
    <row r="961" spans="1:15" s="38" customFormat="1" ht="15.75">
      <c r="A961" s="533"/>
    </row>
    <row r="962" spans="1:15" s="38" customFormat="1" ht="23.25">
      <c r="A962" s="532" t="s">
        <v>2717</v>
      </c>
    </row>
    <row r="963" spans="1:15" s="38" customFormat="1" ht="15.75">
      <c r="A963" s="534" t="s">
        <v>2645</v>
      </c>
      <c r="F963" s="534" t="s">
        <v>2646</v>
      </c>
      <c r="K963" s="534" t="s">
        <v>2647</v>
      </c>
    </row>
    <row r="964" spans="1:15" s="38" customFormat="1" ht="15.75">
      <c r="A964" s="178"/>
      <c r="B964"/>
      <c r="F964" s="178" t="s">
        <v>716</v>
      </c>
      <c r="G964" t="s">
        <v>4412</v>
      </c>
      <c r="H964"/>
      <c r="I964"/>
      <c r="K964" s="178" t="s">
        <v>718</v>
      </c>
      <c r="L964" t="s">
        <v>4413</v>
      </c>
      <c r="M964"/>
      <c r="N964"/>
    </row>
    <row r="965" spans="1:15" s="38" customFormat="1" ht="15.75">
      <c r="A965" s="534"/>
      <c r="F965" s="178" t="s">
        <v>716</v>
      </c>
      <c r="G965" t="s">
        <v>4414</v>
      </c>
      <c r="H965"/>
      <c r="K965" s="178" t="s">
        <v>717</v>
      </c>
      <c r="L965" t="s">
        <v>4403</v>
      </c>
      <c r="M965"/>
      <c r="N965"/>
      <c r="O965"/>
    </row>
    <row r="966" spans="1:15" s="38" customFormat="1" ht="15.75">
      <c r="A966" s="534"/>
      <c r="F966" s="534"/>
      <c r="K966" s="178" t="s">
        <v>718</v>
      </c>
      <c r="L966" t="s">
        <v>4415</v>
      </c>
      <c r="M966"/>
      <c r="N966"/>
    </row>
    <row r="967" spans="1:15" s="38" customFormat="1" ht="15.75">
      <c r="A967" s="534"/>
      <c r="F967" s="534"/>
      <c r="K967" s="178" t="s">
        <v>716</v>
      </c>
      <c r="L967" t="s">
        <v>4416</v>
      </c>
      <c r="M967"/>
      <c r="N967"/>
    </row>
    <row r="968" spans="1:15" s="38" customFormat="1" ht="15.75">
      <c r="A968" s="534"/>
      <c r="F968" s="534"/>
      <c r="K968" s="178" t="s">
        <v>716</v>
      </c>
      <c r="L968" t="s">
        <v>4799</v>
      </c>
      <c r="M968" s="400"/>
      <c r="N968"/>
    </row>
    <row r="969" spans="1:15" s="38" customFormat="1" ht="15.75">
      <c r="A969" s="534"/>
      <c r="F969" s="534"/>
      <c r="K969" s="178"/>
      <c r="L969"/>
    </row>
    <row r="970" spans="1:15" s="38" customFormat="1" ht="15.75">
      <c r="A970" s="534"/>
      <c r="F970" s="534"/>
      <c r="K970" s="178"/>
      <c r="L970"/>
    </row>
    <row r="971" spans="1:15" s="38" customFormat="1" ht="15.75">
      <c r="A971" s="534"/>
      <c r="F971" s="534"/>
      <c r="K971" s="178"/>
      <c r="L971"/>
    </row>
    <row r="972" spans="1:15" s="38" customFormat="1" ht="15.75">
      <c r="A972" s="534"/>
      <c r="F972" s="534"/>
      <c r="K972" s="178"/>
      <c r="L972"/>
    </row>
    <row r="973" spans="1:15" s="38" customFormat="1" ht="15.75">
      <c r="A973" s="534"/>
      <c r="F973" s="534"/>
      <c r="K973" s="534"/>
    </row>
    <row r="974" spans="1:15" s="38" customFormat="1" ht="15.75">
      <c r="A974" s="534"/>
      <c r="F974" s="534"/>
      <c r="K974" s="534"/>
    </row>
    <row r="975" spans="1:15" s="38" customFormat="1" ht="15.75">
      <c r="A975" s="534"/>
      <c r="F975" s="534"/>
      <c r="K975" s="534"/>
    </row>
    <row r="976" spans="1:15" s="38" customFormat="1" ht="15.75">
      <c r="A976" s="534"/>
      <c r="F976" s="534"/>
      <c r="K976" s="534"/>
    </row>
    <row r="977" spans="1:11" s="38" customFormat="1" ht="15.75">
      <c r="A977" s="534"/>
      <c r="F977" s="534"/>
      <c r="K977" s="534"/>
    </row>
    <row r="978" spans="1:11" s="38" customFormat="1" ht="15.75">
      <c r="A978" s="534"/>
      <c r="F978" s="534"/>
      <c r="K978" s="534"/>
    </row>
    <row r="979" spans="1:11" s="38" customFormat="1" ht="15.75">
      <c r="A979" s="534"/>
      <c r="F979" s="534"/>
      <c r="K979" s="534"/>
    </row>
    <row r="980" spans="1:11" s="38" customFormat="1" ht="15.75">
      <c r="A980" s="534"/>
      <c r="F980" s="534"/>
      <c r="K980" s="534"/>
    </row>
    <row r="981" spans="1:11" s="38" customFormat="1" ht="15.75">
      <c r="A981" s="534"/>
      <c r="F981" s="534"/>
      <c r="K981" s="534"/>
    </row>
    <row r="982" spans="1:11" s="38" customFormat="1" ht="15.75">
      <c r="A982" s="534"/>
      <c r="F982" s="534"/>
      <c r="K982" s="534"/>
    </row>
    <row r="983" spans="1:11" s="38" customFormat="1" ht="15.75">
      <c r="A983" s="534"/>
      <c r="F983" s="534"/>
      <c r="K983" s="534"/>
    </row>
    <row r="984" spans="1:11" s="38" customFormat="1" ht="15.75">
      <c r="A984" s="534"/>
      <c r="F984" s="534"/>
      <c r="K984" s="534"/>
    </row>
    <row r="985" spans="1:11" s="38" customFormat="1" ht="15.75">
      <c r="A985" s="534"/>
      <c r="F985" s="534"/>
      <c r="K985" s="534"/>
    </row>
    <row r="986" spans="1:11" s="38" customFormat="1" ht="15.75">
      <c r="A986" s="533"/>
    </row>
    <row r="987" spans="1:11" s="38" customFormat="1" ht="15.75">
      <c r="A987" s="533"/>
    </row>
    <row r="988" spans="1:11" s="38" customFormat="1" ht="15.75">
      <c r="A988" s="533"/>
    </row>
    <row r="989" spans="1:11" s="38" customFormat="1" ht="15.75">
      <c r="A989" s="533"/>
    </row>
    <row r="990" spans="1:11" s="38" customFormat="1" ht="15.75">
      <c r="A990" s="533"/>
    </row>
    <row r="991" spans="1:11" s="38" customFormat="1" ht="15.75">
      <c r="A991" s="533"/>
    </row>
    <row r="992" spans="1:11" s="38" customFormat="1" ht="15.75">
      <c r="A992" s="533"/>
    </row>
    <row r="993" spans="1:15" s="38" customFormat="1" ht="23.25">
      <c r="A993" s="532" t="s">
        <v>3630</v>
      </c>
    </row>
    <row r="994" spans="1:15" s="38" customFormat="1" ht="15.75">
      <c r="A994" s="534" t="s">
        <v>2645</v>
      </c>
      <c r="F994" s="534" t="s">
        <v>2646</v>
      </c>
      <c r="K994" s="534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4414</v>
      </c>
      <c r="H995"/>
      <c r="I995"/>
      <c r="K995" s="178" t="s">
        <v>718</v>
      </c>
      <c r="L995" t="s">
        <v>4311</v>
      </c>
      <c r="M995"/>
      <c r="N995"/>
    </row>
    <row r="996" spans="1:15" s="38" customFormat="1" ht="15.75">
      <c r="A996" s="178"/>
      <c r="B996"/>
      <c r="F996" s="178"/>
      <c r="G996"/>
      <c r="K996" s="178" t="s">
        <v>718</v>
      </c>
      <c r="L996" t="s">
        <v>4416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4469</v>
      </c>
      <c r="M997"/>
      <c r="N997"/>
      <c r="O997"/>
    </row>
    <row r="998" spans="1:15" s="38" customFormat="1" ht="15.75">
      <c r="A998" s="178"/>
      <c r="B998"/>
      <c r="F998" s="178"/>
      <c r="G998"/>
      <c r="K998" s="178"/>
      <c r="L998"/>
    </row>
    <row r="999" spans="1:15" s="38" customFormat="1" ht="15.75">
      <c r="A999" s="178"/>
      <c r="B999"/>
      <c r="F999" s="178"/>
      <c r="G999"/>
      <c r="K999" s="178"/>
      <c r="L999"/>
    </row>
    <row r="1000" spans="1:15" s="38" customFormat="1" ht="15.75">
      <c r="A1000" s="178"/>
      <c r="B1000"/>
      <c r="F1000" s="534"/>
      <c r="K1000" s="178"/>
      <c r="L1000"/>
    </row>
    <row r="1001" spans="1:15" s="38" customFormat="1" ht="15.75">
      <c r="A1001" s="534"/>
      <c r="F1001" s="534"/>
      <c r="K1001" s="178"/>
      <c r="L1001"/>
    </row>
    <row r="1002" spans="1:15" s="38" customFormat="1" ht="15.75">
      <c r="A1002" s="534"/>
      <c r="F1002" s="534"/>
      <c r="K1002" s="178"/>
      <c r="L1002"/>
    </row>
    <row r="1003" spans="1:15" s="38" customFormat="1" ht="15.75">
      <c r="A1003" s="534"/>
      <c r="F1003" s="534"/>
      <c r="K1003" s="178"/>
      <c r="L1003"/>
    </row>
    <row r="1004" spans="1:15" s="38" customFormat="1" ht="15.75">
      <c r="A1004" s="534"/>
      <c r="F1004" s="534"/>
      <c r="K1004" s="178"/>
      <c r="L1004"/>
    </row>
    <row r="1005" spans="1:15" s="38" customFormat="1" ht="15.75">
      <c r="A1005" s="534"/>
      <c r="F1005" s="534"/>
      <c r="K1005" s="178"/>
      <c r="L1005"/>
    </row>
    <row r="1006" spans="1:15" s="38" customFormat="1" ht="15.75">
      <c r="A1006" s="534"/>
      <c r="F1006" s="534"/>
      <c r="K1006" s="178"/>
      <c r="L1006"/>
    </row>
    <row r="1007" spans="1:15" s="38" customFormat="1" ht="15.75">
      <c r="A1007" s="534"/>
      <c r="F1007" s="534"/>
      <c r="K1007" s="178"/>
      <c r="L1007"/>
    </row>
    <row r="1008" spans="1:15" s="38" customFormat="1" ht="15.75">
      <c r="A1008" s="534"/>
      <c r="F1008" s="534"/>
      <c r="K1008" s="178"/>
      <c r="L1008"/>
    </row>
    <row r="1009" spans="1:12" s="38" customFormat="1" ht="15.75">
      <c r="A1009" s="534"/>
      <c r="F1009" s="534"/>
      <c r="K1009" s="178"/>
      <c r="L1009"/>
    </row>
    <row r="1010" spans="1:12" s="38" customFormat="1" ht="15.75">
      <c r="A1010" s="534"/>
      <c r="F1010" s="534"/>
      <c r="K1010" s="178"/>
      <c r="L1010"/>
    </row>
    <row r="1011" spans="1:12" s="38" customFormat="1" ht="15.75">
      <c r="A1011" s="534"/>
      <c r="F1011" s="534"/>
      <c r="K1011" s="178"/>
      <c r="L1011"/>
    </row>
    <row r="1012" spans="1:12" s="38" customFormat="1" ht="15.75">
      <c r="A1012" s="534"/>
      <c r="F1012" s="534"/>
      <c r="K1012" s="178"/>
      <c r="L1012"/>
    </row>
    <row r="1013" spans="1:12" s="38" customFormat="1" ht="15.75">
      <c r="A1013" s="534"/>
      <c r="F1013" s="534"/>
      <c r="K1013" s="534"/>
    </row>
    <row r="1014" spans="1:12" s="38" customFormat="1" ht="15.75">
      <c r="A1014" s="534"/>
      <c r="F1014" s="534"/>
      <c r="K1014" s="534"/>
    </row>
    <row r="1015" spans="1:12" s="38" customFormat="1" ht="15.75">
      <c r="A1015" s="533"/>
    </row>
    <row r="1016" spans="1:12" s="38" customFormat="1" ht="15.75">
      <c r="A1016" s="533"/>
    </row>
    <row r="1017" spans="1:12" s="38" customFormat="1" ht="15.75">
      <c r="A1017" s="533"/>
    </row>
    <row r="1018" spans="1:12" s="38" customFormat="1" ht="15.75">
      <c r="A1018" s="533"/>
    </row>
    <row r="1019" spans="1:12" s="38" customFormat="1" ht="15.75">
      <c r="A1019" s="533"/>
    </row>
    <row r="1020" spans="1:12" s="38" customFormat="1" ht="15.75">
      <c r="A1020" s="533"/>
    </row>
    <row r="1021" spans="1:12" s="38" customFormat="1" ht="15.75">
      <c r="A1021" s="533"/>
    </row>
    <row r="1022" spans="1:12" s="38" customFormat="1" ht="15.75">
      <c r="A1022" s="533"/>
    </row>
    <row r="1023" spans="1:12" s="38" customFormat="1" ht="15.75">
      <c r="A1023" s="533"/>
    </row>
    <row r="1024" spans="1:12" s="38" customFormat="1" ht="23.25">
      <c r="A1024" s="532" t="s">
        <v>687</v>
      </c>
    </row>
    <row r="1025" spans="1:12" s="38" customFormat="1" ht="15.75">
      <c r="A1025" s="534" t="s">
        <v>2645</v>
      </c>
      <c r="F1025" s="534" t="s">
        <v>2646</v>
      </c>
      <c r="K1025" s="534" t="s">
        <v>2647</v>
      </c>
    </row>
    <row r="1026" spans="1:12" s="38" customFormat="1" ht="15.75">
      <c r="A1026" s="178" t="s">
        <v>718</v>
      </c>
      <c r="B1026" t="s">
        <v>4312</v>
      </c>
      <c r="F1026" s="178" t="s">
        <v>718</v>
      </c>
      <c r="G1026" t="s">
        <v>4456</v>
      </c>
      <c r="H1026" s="537"/>
      <c r="K1026" s="178" t="s">
        <v>716</v>
      </c>
      <c r="L1026" t="s">
        <v>4498</v>
      </c>
    </row>
    <row r="1027" spans="1:12" s="38" customFormat="1" ht="15.75">
      <c r="A1027" s="178" t="s">
        <v>718</v>
      </c>
      <c r="B1027" t="s">
        <v>4505</v>
      </c>
      <c r="F1027" s="178" t="s">
        <v>717</v>
      </c>
      <c r="G1027" t="s">
        <v>4509</v>
      </c>
      <c r="K1027" s="178" t="s">
        <v>717</v>
      </c>
      <c r="L1027" t="s">
        <v>4499</v>
      </c>
    </row>
    <row r="1028" spans="1:12" s="38" customFormat="1" ht="15.75">
      <c r="A1028" s="547" t="s">
        <v>718</v>
      </c>
      <c r="B1028" t="s">
        <v>4550</v>
      </c>
      <c r="C1028"/>
      <c r="F1028" s="534"/>
      <c r="K1028" s="178"/>
      <c r="L1028"/>
    </row>
    <row r="1029" spans="1:12" s="38" customFormat="1" ht="15.75">
      <c r="A1029" s="178" t="s">
        <v>718</v>
      </c>
      <c r="B1029" t="s">
        <v>4728</v>
      </c>
      <c r="F1029" s="534"/>
      <c r="K1029" s="178"/>
      <c r="L1029"/>
    </row>
    <row r="1030" spans="1:12" s="38" customFormat="1" ht="15.75">
      <c r="A1030" s="534"/>
      <c r="F1030" s="534"/>
      <c r="K1030" s="178"/>
      <c r="L1030"/>
    </row>
    <row r="1031" spans="1:12" s="38" customFormat="1" ht="15.75">
      <c r="A1031" s="534"/>
      <c r="F1031" s="534"/>
      <c r="K1031" s="534"/>
    </row>
    <row r="1032" spans="1:12" s="38" customFormat="1" ht="15.75">
      <c r="A1032" s="534"/>
      <c r="F1032" s="534"/>
      <c r="K1032" s="534"/>
    </row>
    <row r="1033" spans="1:12" s="38" customFormat="1" ht="15.75">
      <c r="A1033" s="534"/>
      <c r="F1033" s="534"/>
      <c r="K1033" s="534"/>
    </row>
    <row r="1034" spans="1:12" s="38" customFormat="1" ht="15.75">
      <c r="A1034" s="534"/>
      <c r="F1034" s="534"/>
      <c r="K1034" s="534"/>
    </row>
    <row r="1035" spans="1:12" s="38" customFormat="1" ht="15.75">
      <c r="A1035" s="534"/>
      <c r="F1035" s="534"/>
      <c r="K1035" s="534"/>
    </row>
    <row r="1036" spans="1:12" s="38" customFormat="1" ht="15.75">
      <c r="A1036" s="534"/>
      <c r="F1036" s="534"/>
      <c r="K1036" s="534"/>
    </row>
    <row r="1037" spans="1:12" s="38" customFormat="1" ht="15.75">
      <c r="A1037" s="534"/>
      <c r="F1037" s="534"/>
      <c r="K1037" s="534"/>
    </row>
    <row r="1038" spans="1:12" s="38" customFormat="1" ht="15.75">
      <c r="A1038" s="534"/>
      <c r="F1038" s="534"/>
      <c r="K1038" s="534"/>
    </row>
    <row r="1039" spans="1:12" s="38" customFormat="1" ht="15.75">
      <c r="A1039" s="533"/>
    </row>
    <row r="1040" spans="1:12" s="38" customFormat="1" ht="15.75">
      <c r="A1040" s="533"/>
    </row>
    <row r="1041" spans="1:11" s="38" customFormat="1" ht="15.75">
      <c r="A1041" s="533"/>
    </row>
    <row r="1042" spans="1:11" s="38" customFormat="1" ht="15.75">
      <c r="A1042" s="533"/>
    </row>
    <row r="1043" spans="1:11" s="38" customFormat="1" ht="15.75">
      <c r="A1043" s="533"/>
    </row>
    <row r="1044" spans="1:11" s="38" customFormat="1" ht="15.75">
      <c r="A1044" s="533"/>
    </row>
    <row r="1045" spans="1:11" s="38" customFormat="1" ht="15.75">
      <c r="A1045" s="533"/>
    </row>
    <row r="1046" spans="1:11" s="38" customFormat="1" ht="15.75">
      <c r="A1046" s="533"/>
    </row>
    <row r="1047" spans="1:11" s="38" customFormat="1" ht="15.75">
      <c r="A1047" s="533"/>
    </row>
    <row r="1048" spans="1:11" s="38" customFormat="1" ht="15.75">
      <c r="A1048" s="533"/>
    </row>
    <row r="1049" spans="1:11" s="38" customFormat="1" ht="15.75">
      <c r="A1049" s="533"/>
    </row>
    <row r="1050" spans="1:11" s="38" customFormat="1" ht="15.75">
      <c r="A1050" s="533"/>
    </row>
    <row r="1051" spans="1:11" s="38" customFormat="1" ht="15.75">
      <c r="A1051" s="533"/>
    </row>
    <row r="1052" spans="1:11" s="38" customFormat="1" ht="15.75">
      <c r="A1052" s="533"/>
    </row>
    <row r="1053" spans="1:11" s="38" customFormat="1" ht="15.75">
      <c r="A1053" s="533"/>
    </row>
    <row r="1054" spans="1:11" s="38" customFormat="1" ht="15.75">
      <c r="A1054" s="533"/>
    </row>
    <row r="1055" spans="1:11" s="38" customFormat="1" ht="23.25">
      <c r="A1055" s="532" t="s">
        <v>639</v>
      </c>
    </row>
    <row r="1056" spans="1:11" s="38" customFormat="1" ht="15.75">
      <c r="A1056" s="534" t="s">
        <v>2645</v>
      </c>
      <c r="F1056" s="534" t="s">
        <v>2646</v>
      </c>
      <c r="K1056" s="534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4458</v>
      </c>
      <c r="M1057" s="537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4469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4688</v>
      </c>
    </row>
    <row r="1060" spans="1:15" s="38" customFormat="1" ht="15.75">
      <c r="A1060" s="533"/>
      <c r="F1060" s="178"/>
      <c r="G1060"/>
      <c r="K1060" s="178"/>
      <c r="L1060"/>
    </row>
    <row r="1061" spans="1:15" s="38" customFormat="1" ht="15.75">
      <c r="A1061" s="533"/>
      <c r="K1061" s="178"/>
      <c r="L1061"/>
    </row>
    <row r="1062" spans="1:15" s="38" customFormat="1" ht="15.75">
      <c r="A1062" s="533"/>
      <c r="K1062" s="178"/>
      <c r="L1062"/>
    </row>
    <row r="1063" spans="1:15" s="38" customFormat="1" ht="15.75">
      <c r="A1063" s="533"/>
      <c r="K1063" s="178"/>
      <c r="L1063"/>
    </row>
    <row r="1064" spans="1:15" s="38" customFormat="1" ht="15.75">
      <c r="A1064" s="533"/>
      <c r="K1064" s="178"/>
      <c r="L1064"/>
    </row>
    <row r="1065" spans="1:15" s="38" customFormat="1" ht="15.75">
      <c r="A1065" s="533"/>
      <c r="K1065" s="178"/>
      <c r="L1065"/>
    </row>
    <row r="1066" spans="1:15" s="38" customFormat="1" ht="15.75">
      <c r="A1066" s="533"/>
      <c r="K1066" s="178"/>
      <c r="L1066"/>
    </row>
    <row r="1067" spans="1:15" s="38" customFormat="1" ht="15.75">
      <c r="A1067" s="533"/>
      <c r="K1067" s="178"/>
      <c r="L1067"/>
    </row>
    <row r="1068" spans="1:15" s="38" customFormat="1" ht="15.75">
      <c r="A1068" s="533"/>
    </row>
    <row r="1069" spans="1:15" s="38" customFormat="1" ht="15.75">
      <c r="A1069" s="533"/>
    </row>
    <row r="1070" spans="1:15" s="38" customFormat="1" ht="15.75">
      <c r="A1070" s="533"/>
    </row>
    <row r="1071" spans="1:15" s="38" customFormat="1" ht="15.75">
      <c r="A1071" s="533"/>
    </row>
    <row r="1072" spans="1:15" s="38" customFormat="1" ht="15.75">
      <c r="A1072" s="533"/>
    </row>
    <row r="1073" spans="1:15" s="38" customFormat="1" ht="15.75">
      <c r="A1073" s="533"/>
    </row>
    <row r="1074" spans="1:15" s="38" customFormat="1" ht="15.75">
      <c r="A1074" s="533"/>
    </row>
    <row r="1075" spans="1:15" s="38" customFormat="1" ht="15.75">
      <c r="A1075" s="533"/>
    </row>
    <row r="1076" spans="1:15" s="38" customFormat="1" ht="15.75">
      <c r="A1076" s="533"/>
    </row>
    <row r="1077" spans="1:15" s="38" customFormat="1" ht="15.75">
      <c r="A1077" s="533"/>
    </row>
    <row r="1078" spans="1:15" s="38" customFormat="1" ht="15.75">
      <c r="A1078" s="533"/>
    </row>
    <row r="1079" spans="1:15" s="38" customFormat="1" ht="15.75">
      <c r="A1079" s="533"/>
    </row>
    <row r="1080" spans="1:15" s="38" customFormat="1" ht="15.75">
      <c r="A1080" s="533"/>
    </row>
    <row r="1081" spans="1:15" s="38" customFormat="1" ht="15.75">
      <c r="A1081" s="533"/>
    </row>
    <row r="1082" spans="1:15" s="38" customFormat="1" ht="15.75">
      <c r="A1082" s="533"/>
    </row>
    <row r="1083" spans="1:15" s="38" customFormat="1" ht="15.75">
      <c r="A1083" s="533"/>
    </row>
    <row r="1084" spans="1:15" s="38" customFormat="1" ht="15.75">
      <c r="A1084" s="533"/>
    </row>
    <row r="1085" spans="1:15" s="38" customFormat="1" ht="15.75">
      <c r="A1085" s="533"/>
    </row>
    <row r="1086" spans="1:15" s="38" customFormat="1" ht="23.25">
      <c r="A1086" s="532" t="s">
        <v>3659</v>
      </c>
      <c r="O1086" s="24"/>
    </row>
    <row r="1087" spans="1:15" ht="15.75">
      <c r="A1087" s="534" t="s">
        <v>2645</v>
      </c>
      <c r="B1087" s="38"/>
      <c r="C1087" s="38"/>
      <c r="D1087" s="38"/>
      <c r="E1087" s="38"/>
      <c r="F1087" s="534" t="s">
        <v>2646</v>
      </c>
      <c r="G1087" s="38"/>
      <c r="H1087" s="38"/>
      <c r="I1087" s="38"/>
      <c r="J1087" s="38"/>
      <c r="K1087" s="534" t="s">
        <v>2647</v>
      </c>
      <c r="L1087" s="38"/>
      <c r="M1087" s="10"/>
      <c r="O1087" s="89"/>
    </row>
    <row r="1088" spans="1:15" ht="15.75">
      <c r="A1088" s="534"/>
      <c r="B1088" s="38"/>
      <c r="C1088" s="38"/>
      <c r="D1088" s="38"/>
      <c r="E1088" s="38"/>
      <c r="F1088" s="178" t="s">
        <v>716</v>
      </c>
      <c r="G1088" t="s">
        <v>4733</v>
      </c>
      <c r="J1088" s="38"/>
      <c r="K1088" s="178" t="s">
        <v>716</v>
      </c>
      <c r="L1088" t="s">
        <v>4734</v>
      </c>
      <c r="O1088" s="89"/>
    </row>
    <row r="1089" spans="1:15" ht="15.75">
      <c r="A1089" s="534"/>
      <c r="B1089" s="38"/>
      <c r="C1089" s="38"/>
      <c r="D1089" s="38"/>
      <c r="E1089" s="38"/>
      <c r="F1089" s="178"/>
      <c r="H1089" s="38"/>
      <c r="I1089" s="38"/>
      <c r="J1089" s="38"/>
      <c r="K1089" s="178"/>
      <c r="M1089" s="10"/>
      <c r="O1089" s="89"/>
    </row>
    <row r="1090" spans="1:15" ht="15.75">
      <c r="A1090" s="534"/>
      <c r="B1090" s="38"/>
      <c r="C1090" s="38"/>
      <c r="D1090" s="38"/>
      <c r="E1090" s="38"/>
      <c r="F1090" s="534"/>
      <c r="G1090" s="38"/>
      <c r="H1090" s="38"/>
      <c r="I1090" s="38"/>
      <c r="J1090" s="38"/>
      <c r="K1090" s="178"/>
      <c r="M1090" s="10"/>
      <c r="O1090" s="89"/>
    </row>
    <row r="1091" spans="1:15" ht="15.75">
      <c r="A1091" s="534"/>
      <c r="B1091" s="38"/>
      <c r="C1091" s="38"/>
      <c r="D1091" s="38"/>
      <c r="E1091" s="38"/>
      <c r="F1091" s="534"/>
      <c r="G1091" s="38"/>
      <c r="H1091" s="38"/>
      <c r="I1091" s="38"/>
      <c r="J1091" s="38"/>
      <c r="K1091" s="178"/>
      <c r="M1091" s="10"/>
      <c r="O1091" s="89"/>
    </row>
    <row r="1092" spans="1:15" ht="15.75">
      <c r="A1092" s="534"/>
      <c r="B1092" s="38"/>
      <c r="C1092" s="38"/>
      <c r="D1092" s="38"/>
      <c r="E1092" s="38"/>
      <c r="F1092" s="534"/>
      <c r="G1092" s="38"/>
      <c r="H1092" s="38"/>
      <c r="I1092" s="38"/>
      <c r="J1092" s="38"/>
      <c r="K1092" s="178"/>
      <c r="M1092" s="10"/>
      <c r="O1092" s="89"/>
    </row>
    <row r="1093" spans="1:15" ht="15.75">
      <c r="A1093" s="534"/>
      <c r="B1093" s="38"/>
      <c r="C1093" s="38"/>
      <c r="D1093" s="38"/>
      <c r="E1093" s="38"/>
      <c r="F1093" s="534"/>
      <c r="G1093" s="38"/>
      <c r="H1093" s="38"/>
      <c r="I1093" s="38"/>
      <c r="J1093" s="38"/>
      <c r="K1093" s="178"/>
      <c r="M1093" s="10"/>
      <c r="O1093" s="89"/>
    </row>
    <row r="1094" spans="1:15" ht="15.75">
      <c r="A1094" s="534"/>
      <c r="B1094" s="38"/>
      <c r="C1094" s="38"/>
      <c r="D1094" s="38"/>
      <c r="E1094" s="38"/>
      <c r="F1094" s="534"/>
      <c r="G1094" s="38"/>
      <c r="H1094" s="38"/>
      <c r="I1094" s="38"/>
      <c r="J1094" s="38"/>
      <c r="K1094" s="178"/>
      <c r="M1094" s="10"/>
      <c r="O1094" s="89"/>
    </row>
    <row r="1095" spans="1:15" ht="15.75">
      <c r="A1095" s="534"/>
      <c r="B1095" s="38"/>
      <c r="C1095" s="38"/>
      <c r="D1095" s="38"/>
      <c r="E1095" s="38"/>
      <c r="F1095" s="534"/>
      <c r="G1095" s="38"/>
      <c r="H1095" s="38"/>
      <c r="I1095" s="38"/>
      <c r="J1095" s="38"/>
      <c r="K1095" s="534"/>
      <c r="L1095" s="38"/>
      <c r="M1095" s="10"/>
      <c r="O1095" s="89"/>
    </row>
    <row r="1096" spans="1:15" ht="15.75">
      <c r="A1096" s="534"/>
      <c r="B1096" s="38"/>
      <c r="C1096" s="38"/>
      <c r="D1096" s="38"/>
      <c r="E1096" s="38"/>
      <c r="F1096" s="534"/>
      <c r="G1096" s="38"/>
      <c r="H1096" s="38"/>
      <c r="I1096" s="38"/>
      <c r="J1096" s="38"/>
      <c r="K1096" s="534"/>
      <c r="L1096" s="38"/>
      <c r="M1096" s="10"/>
      <c r="O1096" s="89"/>
    </row>
    <row r="1097" spans="1:15" ht="15.75">
      <c r="A1097" s="533"/>
      <c r="B1097" s="38"/>
      <c r="K1097" s="17"/>
      <c r="M1097" s="10"/>
      <c r="O1097" s="89"/>
    </row>
    <row r="1098" spans="1:15" ht="15.75">
      <c r="A1098" s="533"/>
      <c r="B1098" s="38"/>
      <c r="K1098" s="17"/>
      <c r="M1098" s="10"/>
      <c r="O1098" s="89"/>
    </row>
    <row r="1099" spans="1:15" ht="15.75">
      <c r="A1099" s="533"/>
      <c r="B1099" s="38"/>
      <c r="K1099" s="17"/>
      <c r="M1099" s="10"/>
      <c r="O1099" s="89"/>
    </row>
    <row r="1100" spans="1:15" ht="15.75">
      <c r="A1100" s="533"/>
      <c r="B1100" s="38"/>
      <c r="K1100" s="17"/>
      <c r="M1100" s="10"/>
      <c r="O1100" s="89"/>
    </row>
    <row r="1101" spans="1:15" ht="15.75">
      <c r="A1101" s="533"/>
      <c r="B1101" s="38"/>
      <c r="K1101" s="17"/>
      <c r="M1101" s="10"/>
      <c r="O1101" s="89"/>
    </row>
    <row r="1102" spans="1:15" ht="15.75">
      <c r="A1102" s="533"/>
      <c r="B1102" s="38"/>
      <c r="K1102" s="17"/>
      <c r="M1102" s="10"/>
      <c r="O1102" s="89"/>
    </row>
    <row r="1103" spans="1:15" ht="15.75">
      <c r="A1103" s="533"/>
      <c r="B1103" s="38"/>
      <c r="K1103" s="17"/>
      <c r="M1103" s="10"/>
      <c r="O1103" s="89"/>
    </row>
    <row r="1104" spans="1:15" ht="15.75">
      <c r="A1104" s="533"/>
      <c r="B1104" s="38"/>
      <c r="K1104" s="17"/>
      <c r="M1104" s="10"/>
      <c r="O1104" s="89"/>
    </row>
    <row r="1105" spans="1:15" ht="15.75">
      <c r="A1105" s="533"/>
      <c r="B1105" s="38"/>
      <c r="K1105" s="17"/>
      <c r="M1105" s="10"/>
      <c r="O1105" s="89"/>
    </row>
    <row r="1106" spans="1:15" ht="15.75">
      <c r="A1106" s="533"/>
      <c r="B1106" s="38"/>
      <c r="K1106" s="17"/>
      <c r="M1106" s="10"/>
      <c r="O1106" s="89"/>
    </row>
    <row r="1107" spans="1:15" ht="15.75">
      <c r="A1107" s="533"/>
      <c r="B1107" s="38"/>
      <c r="K1107" s="17"/>
      <c r="M1107" s="10"/>
      <c r="O1107" s="89"/>
    </row>
    <row r="1108" spans="1:15" ht="15.75">
      <c r="A1108" s="533"/>
      <c r="B1108" s="38"/>
      <c r="K1108" s="17"/>
      <c r="M1108" s="10"/>
      <c r="O1108" s="89"/>
    </row>
    <row r="1109" spans="1:15" ht="15.75">
      <c r="A1109" s="533"/>
      <c r="B1109" s="38"/>
      <c r="K1109" s="17"/>
      <c r="M1109" s="10"/>
      <c r="O1109" s="89"/>
    </row>
    <row r="1110" spans="1:15" ht="15.75">
      <c r="A1110" s="533"/>
      <c r="B1110" s="38"/>
      <c r="K1110" s="17"/>
      <c r="M1110" s="10"/>
      <c r="O1110" s="89"/>
    </row>
    <row r="1111" spans="1:15" ht="15.75">
      <c r="A1111" s="533"/>
      <c r="B1111" s="38"/>
      <c r="K1111" s="17"/>
      <c r="M1111" s="10"/>
      <c r="O1111" s="89"/>
    </row>
    <row r="1112" spans="1:15" ht="15.75">
      <c r="A1112" s="533"/>
      <c r="B1112" s="38"/>
      <c r="K1112" s="17"/>
      <c r="M1112" s="10"/>
      <c r="O1112" s="89"/>
    </row>
    <row r="1113" spans="1:15" ht="15.75">
      <c r="A1113" s="533"/>
      <c r="B1113" s="38"/>
      <c r="K1113" s="17"/>
      <c r="M1113" s="10"/>
      <c r="O1113" s="89"/>
    </row>
    <row r="1114" spans="1:15" ht="15.75">
      <c r="A1114" s="533"/>
      <c r="B1114" s="38"/>
      <c r="K1114" s="17"/>
      <c r="M1114" s="10"/>
      <c r="O1114" s="89"/>
    </row>
    <row r="1115" spans="1:15" ht="15.75">
      <c r="A1115" s="533"/>
      <c r="B1115" s="38"/>
      <c r="K1115" s="17"/>
      <c r="M1115" s="10"/>
      <c r="O1115" s="89"/>
    </row>
    <row r="1116" spans="1:15" ht="15.75">
      <c r="A1116" s="533"/>
      <c r="B1116" s="38"/>
      <c r="K1116" s="17"/>
      <c r="M1116" s="10"/>
      <c r="O1116" s="89"/>
    </row>
    <row r="1117" spans="1:15" s="38" customFormat="1" ht="23.25">
      <c r="A1117" s="532" t="s">
        <v>15</v>
      </c>
      <c r="K1117" s="89"/>
      <c r="M1117" s="10"/>
      <c r="O1117" s="400"/>
    </row>
    <row r="1118" spans="1:15" ht="15.75">
      <c r="A1118" s="534" t="s">
        <v>2645</v>
      </c>
      <c r="B1118" s="38"/>
      <c r="C1118" s="38"/>
      <c r="D1118" s="38"/>
      <c r="E1118" s="38"/>
      <c r="F1118" s="534" t="s">
        <v>2646</v>
      </c>
      <c r="G1118" s="38"/>
      <c r="H1118" s="38"/>
      <c r="I1118" s="38"/>
      <c r="J1118" s="38"/>
      <c r="K1118" s="534" t="s">
        <v>2647</v>
      </c>
      <c r="L1118" s="38"/>
      <c r="M1118" s="17"/>
      <c r="O1118" s="401"/>
    </row>
    <row r="1119" spans="1:15" ht="15.75">
      <c r="A1119" s="178"/>
      <c r="C1119" s="38"/>
      <c r="D1119" s="38"/>
      <c r="E1119" s="38"/>
      <c r="F1119" s="178" t="s">
        <v>717</v>
      </c>
      <c r="G1119" t="s">
        <v>4470</v>
      </c>
      <c r="H1119" s="38"/>
      <c r="I1119" s="38"/>
      <c r="J1119" s="38"/>
      <c r="K1119" s="178" t="s">
        <v>717</v>
      </c>
      <c r="L1119" t="s">
        <v>4471</v>
      </c>
      <c r="M1119" s="38"/>
      <c r="N1119" s="38"/>
      <c r="O1119" s="401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4680</v>
      </c>
      <c r="M1120" s="38"/>
      <c r="N1120" s="25"/>
      <c r="O1120" s="401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4795</v>
      </c>
      <c r="O1121" s="401"/>
    </row>
    <row r="1122" spans="1:15" ht="15.75">
      <c r="A1122" s="178"/>
      <c r="C1122" s="38"/>
      <c r="D1122" s="38"/>
      <c r="E1122" s="38"/>
      <c r="F1122" s="534"/>
      <c r="G1122" s="38"/>
      <c r="H1122" s="38"/>
      <c r="I1122" s="38"/>
      <c r="J1122" s="38"/>
      <c r="K1122" s="178"/>
      <c r="M1122" s="17"/>
      <c r="O1122" s="401"/>
    </row>
    <row r="1123" spans="1:15" ht="15.75">
      <c r="A1123" s="178"/>
      <c r="C1123" s="38"/>
      <c r="D1123" s="38"/>
      <c r="E1123" s="38"/>
      <c r="F1123" s="534"/>
      <c r="G1123" s="38"/>
      <c r="H1123" s="38"/>
      <c r="I1123" s="38"/>
      <c r="J1123" s="38"/>
      <c r="K1123" s="178"/>
      <c r="M1123" s="17"/>
      <c r="O1123" s="401"/>
    </row>
    <row r="1124" spans="1:15" ht="15.75">
      <c r="A1124" s="534"/>
      <c r="B1124" s="38"/>
      <c r="C1124" s="38"/>
      <c r="D1124" s="38"/>
      <c r="E1124" s="38"/>
      <c r="F1124" s="534"/>
      <c r="G1124" s="38"/>
      <c r="H1124" s="38"/>
      <c r="I1124" s="38"/>
      <c r="J1124" s="38"/>
      <c r="K1124" s="178"/>
      <c r="M1124" s="17"/>
      <c r="O1124" s="401"/>
    </row>
    <row r="1125" spans="1:15" ht="15.75">
      <c r="A1125" s="534"/>
      <c r="B1125" s="38"/>
      <c r="C1125" s="38"/>
      <c r="D1125" s="38"/>
      <c r="E1125" s="38"/>
      <c r="F1125" s="534"/>
      <c r="G1125" s="38"/>
      <c r="H1125" s="38"/>
      <c r="I1125" s="38"/>
      <c r="J1125" s="38"/>
      <c r="K1125" s="178"/>
      <c r="M1125" s="17"/>
      <c r="O1125" s="401"/>
    </row>
    <row r="1126" spans="1:15" ht="15.75">
      <c r="A1126" s="534"/>
      <c r="B1126" s="38"/>
      <c r="C1126" s="38"/>
      <c r="D1126" s="38"/>
      <c r="E1126" s="38"/>
      <c r="F1126" s="534"/>
      <c r="G1126" s="38"/>
      <c r="H1126" s="38"/>
      <c r="I1126" s="38"/>
      <c r="J1126" s="38"/>
      <c r="K1126" s="178"/>
      <c r="M1126" s="17"/>
      <c r="O1126" s="401"/>
    </row>
    <row r="1127" spans="1:15" ht="15.75">
      <c r="A1127" s="534"/>
      <c r="B1127" s="38"/>
      <c r="C1127" s="38"/>
      <c r="D1127" s="38"/>
      <c r="E1127" s="38"/>
      <c r="F1127" s="534"/>
      <c r="G1127" s="38"/>
      <c r="H1127" s="38"/>
      <c r="I1127" s="38"/>
      <c r="J1127" s="38"/>
      <c r="K1127" s="178"/>
      <c r="M1127" s="17"/>
      <c r="O1127" s="401"/>
    </row>
    <row r="1128" spans="1:15" ht="15.75">
      <c r="A1128" s="534"/>
      <c r="B1128" s="38"/>
      <c r="C1128" s="38"/>
      <c r="D1128" s="38"/>
      <c r="E1128" s="38"/>
      <c r="F1128" s="534"/>
      <c r="G1128" s="38"/>
      <c r="H1128" s="38"/>
      <c r="I1128" s="38"/>
      <c r="J1128" s="38"/>
      <c r="K1128" s="178"/>
      <c r="M1128" s="17"/>
      <c r="O1128" s="401"/>
    </row>
    <row r="1129" spans="1:15" ht="15.75">
      <c r="A1129" s="534"/>
      <c r="B1129" s="38"/>
      <c r="C1129" s="38"/>
      <c r="D1129" s="38"/>
      <c r="E1129" s="38"/>
      <c r="F1129" s="534"/>
      <c r="G1129" s="38"/>
      <c r="H1129" s="38"/>
      <c r="I1129" s="38"/>
      <c r="J1129" s="38"/>
      <c r="K1129" s="178"/>
      <c r="M1129" s="17"/>
      <c r="O1129" s="401"/>
    </row>
    <row r="1130" spans="1:15" ht="15.75">
      <c r="A1130" s="534"/>
      <c r="B1130" s="38"/>
      <c r="C1130" s="38"/>
      <c r="D1130" s="38"/>
      <c r="E1130" s="38"/>
      <c r="F1130" s="534"/>
      <c r="G1130" s="38"/>
      <c r="H1130" s="38"/>
      <c r="I1130" s="38"/>
      <c r="J1130" s="38"/>
      <c r="K1130" s="178"/>
      <c r="M1130" s="17"/>
      <c r="O1130" s="401"/>
    </row>
    <row r="1131" spans="1:15" ht="15.75">
      <c r="A1131" s="534"/>
      <c r="B1131" s="38"/>
      <c r="C1131" s="38"/>
      <c r="D1131" s="38"/>
      <c r="E1131" s="38"/>
      <c r="F1131" s="534"/>
      <c r="G1131" s="38"/>
      <c r="H1131" s="38"/>
      <c r="I1131" s="38"/>
      <c r="J1131" s="38"/>
      <c r="K1131" s="178"/>
      <c r="M1131" s="17"/>
      <c r="O1131" s="401"/>
    </row>
    <row r="1132" spans="1:15" ht="15.75">
      <c r="A1132" s="534"/>
      <c r="B1132" s="38"/>
      <c r="C1132" s="38"/>
      <c r="D1132" s="38"/>
      <c r="E1132" s="38"/>
      <c r="F1132" s="534"/>
      <c r="G1132" s="38"/>
      <c r="H1132" s="38"/>
      <c r="I1132" s="38"/>
      <c r="J1132" s="38"/>
      <c r="K1132" s="534"/>
      <c r="L1132" s="38"/>
      <c r="M1132" s="17"/>
      <c r="O1132" s="401"/>
    </row>
    <row r="1133" spans="1:15" ht="15.75">
      <c r="A1133" s="534"/>
      <c r="B1133" s="38"/>
      <c r="C1133" s="38"/>
      <c r="D1133" s="38"/>
      <c r="E1133" s="38"/>
      <c r="F1133" s="534"/>
      <c r="G1133" s="38"/>
      <c r="H1133" s="38"/>
      <c r="I1133" s="38"/>
      <c r="J1133" s="38"/>
      <c r="K1133" s="534"/>
      <c r="L1133" s="38"/>
      <c r="M1133" s="17"/>
      <c r="O1133" s="401"/>
    </row>
    <row r="1134" spans="1:15" ht="15.75">
      <c r="A1134" s="534"/>
      <c r="B1134" s="38"/>
      <c r="C1134" s="38"/>
      <c r="D1134" s="38"/>
      <c r="E1134" s="38"/>
      <c r="F1134" s="534"/>
      <c r="G1134" s="38"/>
      <c r="H1134" s="38"/>
      <c r="I1134" s="38"/>
      <c r="J1134" s="38"/>
      <c r="K1134" s="534"/>
      <c r="L1134" s="38"/>
      <c r="M1134" s="17"/>
      <c r="O1134" s="401"/>
    </row>
    <row r="1135" spans="1:15" ht="15.75">
      <c r="A1135" s="534"/>
      <c r="B1135" s="38"/>
      <c r="C1135" s="38"/>
      <c r="D1135" s="38"/>
      <c r="E1135" s="38"/>
      <c r="F1135" s="534"/>
      <c r="G1135" s="38"/>
      <c r="H1135" s="38"/>
      <c r="I1135" s="38"/>
      <c r="J1135" s="38"/>
      <c r="K1135" s="534"/>
      <c r="L1135" s="38"/>
      <c r="M1135" s="17"/>
      <c r="O1135" s="401"/>
    </row>
    <row r="1136" spans="1:15" ht="15.75">
      <c r="A1136" s="534"/>
      <c r="B1136" s="38"/>
      <c r="C1136" s="38"/>
      <c r="D1136" s="38"/>
      <c r="E1136" s="38"/>
      <c r="F1136" s="534"/>
      <c r="G1136" s="38"/>
      <c r="H1136" s="38"/>
      <c r="I1136" s="38"/>
      <c r="J1136" s="38"/>
      <c r="K1136" s="534"/>
      <c r="L1136" s="38"/>
      <c r="M1136" s="17"/>
      <c r="O1136" s="401"/>
    </row>
    <row r="1137" spans="1:15" ht="15.75">
      <c r="A1137" s="533"/>
      <c r="B1137" s="38"/>
      <c r="K1137" s="10"/>
      <c r="M1137" s="17"/>
      <c r="O1137" s="401"/>
    </row>
    <row r="1138" spans="1:15" ht="15.75">
      <c r="A1138" s="533"/>
      <c r="B1138" s="38"/>
      <c r="K1138" s="10"/>
      <c r="M1138" s="17"/>
      <c r="O1138" s="401"/>
    </row>
    <row r="1139" spans="1:15" ht="15.75">
      <c r="A1139" s="533"/>
      <c r="B1139" s="38"/>
      <c r="K1139" s="10"/>
      <c r="M1139" s="17"/>
      <c r="O1139" s="401"/>
    </row>
    <row r="1140" spans="1:15" ht="15.75">
      <c r="A1140" s="533"/>
      <c r="B1140" s="38"/>
      <c r="K1140" s="10"/>
      <c r="M1140" s="17"/>
      <c r="O1140" s="401"/>
    </row>
    <row r="1141" spans="1:15" ht="15.75">
      <c r="A1141" s="533"/>
      <c r="B1141" s="38"/>
      <c r="K1141" s="10"/>
      <c r="M1141" s="17"/>
      <c r="O1141" s="401"/>
    </row>
    <row r="1142" spans="1:15" ht="15.75">
      <c r="A1142" s="533"/>
      <c r="B1142" s="38"/>
      <c r="K1142" s="10"/>
      <c r="M1142" s="17"/>
      <c r="O1142" s="401"/>
    </row>
    <row r="1143" spans="1:15" ht="15.75">
      <c r="A1143" s="533"/>
      <c r="B1143" s="38"/>
      <c r="K1143" s="10"/>
      <c r="M1143" s="17"/>
      <c r="O1143" s="401"/>
    </row>
    <row r="1144" spans="1:15" ht="15.75">
      <c r="A1144" s="533"/>
      <c r="B1144" s="38"/>
      <c r="K1144" s="10"/>
      <c r="M1144" s="17"/>
      <c r="O1144" s="401"/>
    </row>
    <row r="1145" spans="1:15" ht="15.75">
      <c r="A1145" s="533"/>
      <c r="B1145" s="38"/>
      <c r="K1145" s="10"/>
      <c r="M1145" s="17"/>
      <c r="O1145" s="401"/>
    </row>
    <row r="1146" spans="1:15" ht="15.75">
      <c r="A1146" s="533"/>
      <c r="B1146" s="38"/>
      <c r="K1146" s="10"/>
      <c r="M1146" s="17"/>
      <c r="O1146" s="401"/>
    </row>
    <row r="1147" spans="1:15" s="38" customFormat="1" ht="15.75">
      <c r="A1147" s="533"/>
      <c r="K1147" s="17"/>
      <c r="M1147" s="10"/>
      <c r="O1147" s="401"/>
    </row>
    <row r="1148" spans="1:15" s="38" customFormat="1" ht="23.25">
      <c r="A1148" s="532" t="s">
        <v>2726</v>
      </c>
      <c r="K1148" s="400"/>
      <c r="M1148" s="17"/>
      <c r="O1148" s="89"/>
    </row>
    <row r="1149" spans="1:15" ht="15.75">
      <c r="A1149" s="534" t="s">
        <v>2645</v>
      </c>
      <c r="B1149" s="38"/>
      <c r="C1149" s="38"/>
      <c r="D1149" s="38"/>
      <c r="E1149" s="38"/>
      <c r="F1149" s="534" t="s">
        <v>2646</v>
      </c>
      <c r="G1149" s="38"/>
      <c r="H1149" s="38"/>
      <c r="I1149" s="38"/>
      <c r="J1149" s="38"/>
      <c r="K1149" s="534" t="s">
        <v>2647</v>
      </c>
      <c r="L1149" s="38"/>
      <c r="M1149" s="400"/>
    </row>
    <row r="1150" spans="1:15" ht="15.75">
      <c r="A1150" s="178" t="s">
        <v>716</v>
      </c>
      <c r="B1150" t="s">
        <v>4624</v>
      </c>
      <c r="C1150" s="38"/>
      <c r="D1150" s="38"/>
      <c r="E1150" s="38"/>
      <c r="F1150" s="178" t="s">
        <v>718</v>
      </c>
      <c r="G1150" t="s">
        <v>4425</v>
      </c>
      <c r="H1150" s="38"/>
      <c r="I1150" s="38"/>
      <c r="J1150" s="38"/>
      <c r="K1150" s="178" t="s">
        <v>717</v>
      </c>
      <c r="L1150" t="s">
        <v>4411</v>
      </c>
      <c r="M1150" s="38"/>
      <c r="N1150" s="38"/>
      <c r="O1150" s="38"/>
    </row>
    <row r="1151" spans="1:15" ht="15.75">
      <c r="A1151" s="178" t="s">
        <v>718</v>
      </c>
      <c r="B1151" t="s">
        <v>4682</v>
      </c>
      <c r="E1151" s="38"/>
      <c r="F1151" s="178" t="s">
        <v>717</v>
      </c>
      <c r="G1151" t="s">
        <v>4625</v>
      </c>
      <c r="H1151" s="400"/>
      <c r="J1151" s="38"/>
      <c r="K1151" s="178" t="s">
        <v>718</v>
      </c>
      <c r="L1151" t="s">
        <v>4405</v>
      </c>
      <c r="M1151" s="38"/>
      <c r="N1151" s="38"/>
    </row>
    <row r="1152" spans="1:15" ht="15.75">
      <c r="A1152" s="178" t="s">
        <v>717</v>
      </c>
      <c r="B1152" t="s">
        <v>4732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4472</v>
      </c>
    </row>
    <row r="1153" spans="1:15" ht="15.75">
      <c r="A1153" s="178"/>
      <c r="C1153" s="38"/>
      <c r="D1153" s="38"/>
      <c r="E1153" s="38"/>
      <c r="F1153" s="534"/>
      <c r="I1153" s="38"/>
      <c r="J1153" s="38"/>
      <c r="K1153" s="178" t="s">
        <v>717</v>
      </c>
      <c r="L1153" t="s">
        <v>4563</v>
      </c>
    </row>
    <row r="1154" spans="1:15" ht="15.75">
      <c r="A1154" s="178"/>
      <c r="C1154" s="38"/>
      <c r="D1154" s="38"/>
      <c r="E1154" s="38"/>
      <c r="F1154" s="534"/>
      <c r="G1154" s="38"/>
      <c r="H1154" s="38"/>
      <c r="I1154" s="38"/>
      <c r="J1154" s="38"/>
      <c r="K1154" s="178" t="s">
        <v>718</v>
      </c>
      <c r="L1154" t="s">
        <v>4567</v>
      </c>
      <c r="M1154" s="38"/>
      <c r="N1154" s="38"/>
      <c r="O1154" s="38"/>
    </row>
    <row r="1155" spans="1:15" ht="15.75">
      <c r="A1155" s="534"/>
      <c r="B1155" s="38"/>
      <c r="C1155" s="38"/>
      <c r="D1155" s="38"/>
      <c r="E1155" s="38"/>
      <c r="F1155" s="534"/>
      <c r="G1155" s="38"/>
      <c r="H1155" s="38"/>
      <c r="I1155" s="38"/>
      <c r="J1155" s="38"/>
      <c r="K1155" s="178" t="s">
        <v>716</v>
      </c>
      <c r="L1155" t="s">
        <v>4621</v>
      </c>
      <c r="M1155" s="400"/>
    </row>
    <row r="1156" spans="1:15" ht="15.75">
      <c r="A1156" s="534"/>
      <c r="B1156" s="38"/>
      <c r="C1156" s="38"/>
      <c r="D1156" s="38"/>
      <c r="E1156" s="38"/>
      <c r="F1156" s="534"/>
      <c r="G1156" s="38"/>
      <c r="H1156" s="38"/>
      <c r="I1156" s="38"/>
      <c r="J1156" s="38"/>
      <c r="K1156" s="178" t="s">
        <v>716</v>
      </c>
      <c r="L1156" t="s">
        <v>4626</v>
      </c>
      <c r="M1156" s="400"/>
    </row>
    <row r="1157" spans="1:15" ht="15.75">
      <c r="A1157" s="534"/>
      <c r="B1157" s="38"/>
      <c r="C1157" s="38"/>
      <c r="D1157" s="38"/>
      <c r="E1157" s="38"/>
      <c r="F1157" s="534"/>
      <c r="G1157" s="38"/>
      <c r="H1157" s="38"/>
      <c r="I1157" s="38"/>
      <c r="J1157" s="38"/>
      <c r="K1157" s="178" t="s">
        <v>717</v>
      </c>
      <c r="L1157" t="s">
        <v>4689</v>
      </c>
      <c r="M1157" s="38"/>
      <c r="N1157" s="38"/>
      <c r="O1157" s="38"/>
    </row>
    <row r="1158" spans="1:15" ht="15.75">
      <c r="A1158" s="534"/>
      <c r="B1158" s="38"/>
      <c r="C1158" s="38"/>
      <c r="D1158" s="38"/>
      <c r="E1158" s="38"/>
      <c r="F1158" s="534"/>
      <c r="G1158" s="38"/>
      <c r="H1158" s="38"/>
      <c r="I1158" s="38"/>
      <c r="J1158" s="38"/>
      <c r="K1158" s="178" t="s">
        <v>717</v>
      </c>
      <c r="L1158" t="s">
        <v>4679</v>
      </c>
      <c r="M1158" s="38"/>
      <c r="N1158" s="38"/>
      <c r="O1158" s="38"/>
    </row>
    <row r="1159" spans="1:15" ht="15.75">
      <c r="A1159" s="534"/>
      <c r="B1159" s="38"/>
      <c r="C1159" s="38"/>
      <c r="D1159" s="38"/>
      <c r="E1159" s="38"/>
      <c r="F1159" s="534"/>
      <c r="G1159" s="38"/>
      <c r="H1159" s="38"/>
      <c r="I1159" s="38"/>
      <c r="J1159" s="38"/>
      <c r="K1159" s="178" t="s">
        <v>717</v>
      </c>
      <c r="L1159" t="s">
        <v>4803</v>
      </c>
    </row>
    <row r="1160" spans="1:15" ht="15.75">
      <c r="A1160" s="534"/>
      <c r="B1160" s="38"/>
      <c r="C1160" s="38"/>
      <c r="D1160" s="38"/>
      <c r="E1160" s="38"/>
      <c r="F1160" s="534"/>
      <c r="G1160" s="38"/>
      <c r="H1160" s="38"/>
      <c r="I1160" s="38"/>
      <c r="J1160" s="38"/>
      <c r="K1160" s="178" t="s">
        <v>717</v>
      </c>
      <c r="L1160" t="s">
        <v>4804</v>
      </c>
    </row>
    <row r="1161" spans="1:15" ht="15.75">
      <c r="A1161" s="534"/>
      <c r="B1161" s="38"/>
      <c r="C1161" s="38"/>
      <c r="D1161" s="38"/>
      <c r="E1161" s="38"/>
      <c r="F1161" s="534"/>
      <c r="G1161" s="38"/>
      <c r="H1161" s="38"/>
      <c r="I1161" s="38"/>
      <c r="J1161" s="38"/>
      <c r="K1161" s="534"/>
      <c r="L1161" s="38"/>
      <c r="M1161" s="400"/>
    </row>
    <row r="1162" spans="1:15" ht="15.75">
      <c r="A1162" s="534"/>
      <c r="B1162" s="38"/>
      <c r="C1162" s="38"/>
      <c r="D1162" s="38"/>
      <c r="E1162" s="38"/>
      <c r="F1162" s="534"/>
      <c r="G1162" s="38"/>
      <c r="H1162" s="38"/>
      <c r="I1162" s="38"/>
      <c r="J1162" s="38"/>
      <c r="K1162" s="534"/>
      <c r="L1162" s="38"/>
      <c r="M1162" s="400"/>
    </row>
    <row r="1163" spans="1:15" ht="15.75">
      <c r="A1163" s="534"/>
      <c r="B1163" s="38"/>
      <c r="C1163" s="38"/>
      <c r="D1163" s="38"/>
      <c r="E1163" s="38"/>
      <c r="F1163" s="534"/>
      <c r="G1163" s="38"/>
      <c r="H1163" s="38"/>
      <c r="I1163" s="38"/>
      <c r="J1163" s="38"/>
      <c r="K1163" s="534"/>
      <c r="L1163" s="38"/>
      <c r="M1163" s="400"/>
    </row>
    <row r="1164" spans="1:15" ht="15.75">
      <c r="A1164" s="534"/>
      <c r="B1164" s="38"/>
      <c r="C1164" s="38"/>
      <c r="D1164" s="38"/>
      <c r="E1164" s="38"/>
      <c r="F1164" s="534"/>
      <c r="G1164" s="38"/>
      <c r="H1164" s="38"/>
      <c r="I1164" s="38"/>
      <c r="J1164" s="38"/>
      <c r="K1164" s="534"/>
      <c r="L1164" s="38"/>
      <c r="M1164" s="400"/>
    </row>
    <row r="1165" spans="1:15" ht="15.75">
      <c r="A1165" s="534"/>
      <c r="B1165" s="38"/>
      <c r="C1165" s="38"/>
      <c r="D1165" s="38"/>
      <c r="E1165" s="38"/>
      <c r="F1165" s="534"/>
      <c r="G1165" s="38"/>
      <c r="H1165" s="38"/>
      <c r="I1165" s="38"/>
      <c r="J1165" s="38"/>
      <c r="K1165" s="534"/>
      <c r="L1165" s="38"/>
      <c r="M1165" s="400"/>
    </row>
    <row r="1166" spans="1:15" ht="15.75">
      <c r="A1166" s="534"/>
      <c r="B1166" s="38"/>
      <c r="C1166" s="38"/>
      <c r="D1166" s="38"/>
      <c r="E1166" s="38"/>
      <c r="F1166" s="534"/>
      <c r="G1166" s="38"/>
      <c r="H1166" s="38"/>
      <c r="I1166" s="38"/>
      <c r="J1166" s="38"/>
      <c r="K1166" s="534"/>
      <c r="L1166" s="38"/>
      <c r="M1166" s="400"/>
    </row>
    <row r="1167" spans="1:15" ht="15.75">
      <c r="A1167" s="534"/>
      <c r="B1167" s="38"/>
      <c r="C1167" s="38"/>
      <c r="D1167" s="38"/>
      <c r="E1167" s="38"/>
      <c r="F1167" s="534"/>
      <c r="G1167" s="38"/>
      <c r="H1167" s="38"/>
      <c r="I1167" s="38"/>
      <c r="J1167" s="38"/>
      <c r="K1167" s="534"/>
      <c r="L1167" s="38"/>
      <c r="M1167" s="400"/>
    </row>
    <row r="1168" spans="1:15" ht="15.75">
      <c r="A1168" s="534"/>
      <c r="B1168" s="38"/>
      <c r="C1168" s="38"/>
      <c r="D1168" s="38"/>
      <c r="E1168" s="38"/>
      <c r="F1168" s="534"/>
      <c r="G1168" s="38"/>
      <c r="H1168" s="38"/>
      <c r="I1168" s="38"/>
      <c r="J1168" s="38"/>
      <c r="K1168" s="534"/>
      <c r="L1168" s="38"/>
      <c r="M1168" s="400"/>
    </row>
    <row r="1169" spans="1:13" ht="15.75">
      <c r="A1169" s="534"/>
      <c r="B1169" s="38"/>
      <c r="C1169" s="38"/>
      <c r="D1169" s="38"/>
      <c r="E1169" s="38"/>
      <c r="F1169" s="534"/>
      <c r="G1169" s="38"/>
      <c r="H1169" s="38"/>
      <c r="I1169" s="38"/>
      <c r="J1169" s="38"/>
      <c r="K1169" s="534"/>
      <c r="L1169" s="38"/>
      <c r="M1169" s="400"/>
    </row>
    <row r="1170" spans="1:13" ht="15.75">
      <c r="A1170" s="534"/>
      <c r="B1170" s="38"/>
      <c r="C1170" s="38"/>
      <c r="D1170" s="38"/>
      <c r="E1170" s="38"/>
      <c r="F1170" s="534"/>
      <c r="G1170" s="38"/>
      <c r="H1170" s="38"/>
      <c r="I1170" s="38"/>
      <c r="J1170" s="38"/>
      <c r="K1170" s="534"/>
      <c r="L1170" s="38"/>
      <c r="M1170" s="400"/>
    </row>
    <row r="1171" spans="1:13" ht="15.75">
      <c r="A1171" s="534"/>
      <c r="B1171" s="38"/>
      <c r="C1171" s="38"/>
      <c r="D1171" s="38"/>
      <c r="E1171" s="38"/>
      <c r="F1171" s="534"/>
      <c r="G1171" s="38"/>
      <c r="H1171" s="38"/>
      <c r="I1171" s="38"/>
      <c r="J1171" s="38"/>
      <c r="K1171" s="534"/>
      <c r="L1171" s="38"/>
      <c r="M1171" s="400"/>
    </row>
    <row r="1172" spans="1:13" ht="15.75">
      <c r="A1172" s="534"/>
      <c r="B1172" s="38"/>
      <c r="C1172" s="38"/>
      <c r="D1172" s="38"/>
      <c r="E1172" s="38"/>
      <c r="F1172" s="534"/>
      <c r="G1172" s="38"/>
      <c r="H1172" s="38"/>
      <c r="I1172" s="38"/>
      <c r="J1172" s="38"/>
      <c r="K1172" s="534"/>
      <c r="L1172" s="38"/>
      <c r="M1172" s="400"/>
    </row>
    <row r="1173" spans="1:13" ht="15.75">
      <c r="A1173" s="534"/>
      <c r="B1173" s="38"/>
      <c r="C1173" s="38"/>
      <c r="D1173" s="38"/>
      <c r="E1173" s="38"/>
      <c r="F1173" s="534"/>
      <c r="G1173" s="38"/>
      <c r="H1173" s="38"/>
      <c r="I1173" s="38"/>
      <c r="J1173" s="38"/>
      <c r="K1173" s="534"/>
      <c r="L1173" s="38"/>
      <c r="M1173" s="400"/>
    </row>
    <row r="1174" spans="1:13" ht="15.75">
      <c r="A1174" s="534"/>
      <c r="B1174" s="38"/>
      <c r="C1174" s="38"/>
      <c r="D1174" s="38"/>
      <c r="E1174" s="38"/>
      <c r="F1174" s="534"/>
      <c r="G1174" s="38"/>
      <c r="H1174" s="38"/>
      <c r="I1174" s="38"/>
      <c r="J1174" s="38"/>
      <c r="K1174" s="534"/>
      <c r="L1174" s="38"/>
      <c r="M1174" s="400"/>
    </row>
    <row r="1175" spans="1:13" ht="15.75">
      <c r="A1175" s="534"/>
      <c r="B1175" s="38"/>
      <c r="C1175" s="38"/>
      <c r="D1175" s="38"/>
      <c r="E1175" s="38"/>
      <c r="F1175" s="534"/>
      <c r="G1175" s="38"/>
      <c r="H1175" s="38"/>
      <c r="I1175" s="38"/>
      <c r="J1175" s="38"/>
      <c r="K1175" s="534"/>
      <c r="L1175" s="38"/>
      <c r="M1175" s="400"/>
    </row>
    <row r="1176" spans="1:13" ht="15.75">
      <c r="A1176" s="534"/>
      <c r="B1176" s="38"/>
      <c r="C1176" s="38"/>
      <c r="D1176" s="38"/>
      <c r="E1176" s="38"/>
      <c r="F1176" s="534"/>
      <c r="G1176" s="38"/>
      <c r="H1176" s="38"/>
      <c r="I1176" s="38"/>
      <c r="J1176" s="38"/>
      <c r="K1176" s="534"/>
      <c r="L1176" s="38"/>
      <c r="M1176" s="400"/>
    </row>
    <row r="1177" spans="1:13" ht="15.75">
      <c r="A1177" s="534"/>
      <c r="B1177" s="38"/>
      <c r="C1177" s="38"/>
      <c r="D1177" s="38"/>
      <c r="E1177" s="38"/>
      <c r="F1177" s="534"/>
      <c r="G1177" s="38"/>
      <c r="H1177" s="38"/>
      <c r="I1177" s="38"/>
      <c r="J1177" s="38"/>
      <c r="K1177" s="534"/>
      <c r="L1177" s="38"/>
      <c r="M1177" s="400"/>
    </row>
    <row r="1178" spans="1:13" ht="15.75">
      <c r="A1178" s="534"/>
      <c r="B1178" s="38"/>
      <c r="C1178" s="38"/>
      <c r="D1178" s="38"/>
      <c r="E1178" s="38"/>
      <c r="F1178" s="534"/>
      <c r="G1178" s="38"/>
      <c r="H1178" s="38"/>
      <c r="I1178" s="38"/>
      <c r="J1178" s="38"/>
      <c r="K1178" s="534"/>
      <c r="L1178" s="38"/>
      <c r="M1178" s="400"/>
    </row>
    <row r="1179" spans="1:13" ht="23.25">
      <c r="A1179" s="532" t="s">
        <v>3631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400"/>
      <c r="L1179" s="38"/>
      <c r="M1179" s="400"/>
    </row>
    <row r="1180" spans="1:13" ht="15.75">
      <c r="A1180" s="534" t="s">
        <v>2645</v>
      </c>
      <c r="B1180" s="38"/>
      <c r="C1180" s="38"/>
      <c r="D1180" s="38"/>
      <c r="E1180" s="38"/>
      <c r="F1180" s="534" t="s">
        <v>2646</v>
      </c>
      <c r="G1180" s="38"/>
      <c r="H1180" s="38"/>
      <c r="I1180" s="38"/>
      <c r="J1180" s="38"/>
      <c r="K1180" s="534" t="s">
        <v>2647</v>
      </c>
      <c r="L1180" s="38"/>
      <c r="M1180" s="400"/>
    </row>
    <row r="1181" spans="1:13" ht="15.75">
      <c r="A1181" s="178" t="s">
        <v>717</v>
      </c>
      <c r="B1181" s="540" t="s">
        <v>4417</v>
      </c>
      <c r="C1181" s="38"/>
      <c r="D1181" s="38"/>
      <c r="E1181" s="38"/>
      <c r="F1181" s="178" t="s">
        <v>717</v>
      </c>
      <c r="G1181" t="s">
        <v>4806</v>
      </c>
      <c r="H1181" s="400"/>
      <c r="I1181" s="38"/>
      <c r="J1181" s="38"/>
      <c r="K1181" s="178"/>
      <c r="M1181" s="400"/>
    </row>
    <row r="1182" spans="1:13" ht="15.75">
      <c r="A1182" s="178"/>
      <c r="C1182" s="38"/>
      <c r="D1182" s="38"/>
      <c r="E1182" s="38"/>
      <c r="F1182" s="534"/>
      <c r="G1182" s="38"/>
      <c r="H1182" s="38"/>
      <c r="I1182" s="38"/>
      <c r="J1182" s="38"/>
      <c r="K1182" s="178"/>
      <c r="M1182" s="400"/>
    </row>
    <row r="1183" spans="1:13" ht="15.75">
      <c r="A1183" s="178"/>
      <c r="C1183" s="38"/>
      <c r="D1183" s="38"/>
      <c r="E1183" s="38"/>
      <c r="F1183" s="534"/>
      <c r="G1183" s="38"/>
      <c r="H1183" s="38"/>
      <c r="I1183" s="38"/>
      <c r="J1183" s="38"/>
      <c r="K1183" s="178"/>
      <c r="M1183" s="400"/>
    </row>
    <row r="1184" spans="1:13" ht="15.75">
      <c r="A1184" s="178"/>
      <c r="C1184" s="38"/>
      <c r="D1184" s="38"/>
      <c r="E1184" s="38"/>
      <c r="F1184" s="534"/>
      <c r="G1184" s="38"/>
      <c r="H1184" s="38"/>
      <c r="I1184" s="38"/>
      <c r="J1184" s="38"/>
      <c r="K1184" s="178"/>
      <c r="M1184" s="400"/>
    </row>
    <row r="1185" spans="1:13" ht="15.75">
      <c r="A1185" s="178"/>
      <c r="C1185" s="38"/>
      <c r="D1185" s="38"/>
      <c r="E1185" s="38"/>
      <c r="F1185" s="534"/>
      <c r="G1185" s="38"/>
      <c r="H1185" s="38"/>
      <c r="I1185" s="38"/>
      <c r="J1185" s="38"/>
      <c r="K1185" s="178"/>
      <c r="M1185" s="400"/>
    </row>
    <row r="1186" spans="1:13" ht="15.75">
      <c r="A1186" s="178"/>
      <c r="C1186" s="38"/>
      <c r="D1186" s="38"/>
      <c r="E1186" s="38"/>
      <c r="F1186" s="534"/>
      <c r="G1186" s="38"/>
      <c r="H1186" s="38"/>
      <c r="I1186" s="38"/>
      <c r="J1186" s="38"/>
      <c r="K1186" s="178"/>
      <c r="M1186" s="400"/>
    </row>
    <row r="1187" spans="1:13" ht="15.75">
      <c r="A1187" s="178"/>
      <c r="C1187" s="38"/>
      <c r="D1187" s="38"/>
      <c r="E1187" s="38"/>
      <c r="F1187" s="534"/>
      <c r="G1187" s="38"/>
      <c r="H1187" s="38"/>
      <c r="I1187" s="38"/>
      <c r="J1187" s="38"/>
      <c r="K1187" s="178"/>
      <c r="M1187" s="400"/>
    </row>
    <row r="1188" spans="1:13" ht="15.75">
      <c r="A1188" s="178"/>
      <c r="C1188" s="38"/>
      <c r="D1188" s="38"/>
      <c r="E1188" s="38"/>
      <c r="F1188" s="534"/>
      <c r="G1188" s="38"/>
      <c r="H1188" s="38"/>
      <c r="I1188" s="38"/>
      <c r="J1188" s="38"/>
      <c r="K1188" s="178"/>
      <c r="M1188" s="400"/>
    </row>
    <row r="1189" spans="1:13" ht="15.75">
      <c r="A1189" s="178"/>
      <c r="C1189" s="38"/>
      <c r="D1189" s="38"/>
      <c r="E1189" s="38"/>
      <c r="F1189" s="534"/>
      <c r="G1189" s="38"/>
      <c r="H1189" s="38"/>
      <c r="I1189" s="38"/>
      <c r="J1189" s="38"/>
      <c r="K1189" s="534"/>
      <c r="L1189" s="38"/>
      <c r="M1189" s="400"/>
    </row>
    <row r="1190" spans="1:13" ht="15.75">
      <c r="A1190" s="178"/>
      <c r="C1190" s="38"/>
      <c r="D1190" s="38"/>
      <c r="E1190" s="38"/>
      <c r="F1190" s="534"/>
      <c r="G1190" s="38"/>
      <c r="H1190" s="38"/>
      <c r="I1190" s="38"/>
      <c r="J1190" s="38"/>
      <c r="K1190" s="534"/>
      <c r="L1190" s="38"/>
      <c r="M1190" s="400"/>
    </row>
    <row r="1191" spans="1:13" ht="15.75">
      <c r="A1191" s="178"/>
      <c r="C1191" s="38"/>
      <c r="D1191" s="38"/>
      <c r="E1191" s="38"/>
      <c r="F1191" s="534"/>
      <c r="G1191" s="38"/>
      <c r="H1191" s="38"/>
      <c r="I1191" s="38"/>
      <c r="J1191" s="38"/>
      <c r="K1191" s="534"/>
      <c r="L1191" s="38"/>
      <c r="M1191" s="400"/>
    </row>
    <row r="1192" spans="1:13" ht="15.75">
      <c r="A1192" s="178"/>
      <c r="C1192" s="38"/>
      <c r="D1192" s="38"/>
      <c r="E1192" s="38"/>
      <c r="F1192" s="534"/>
      <c r="G1192" s="38"/>
      <c r="H1192" s="38"/>
      <c r="I1192" s="38"/>
      <c r="J1192" s="38"/>
      <c r="K1192" s="534"/>
      <c r="L1192" s="38"/>
      <c r="M1192" s="400"/>
    </row>
    <row r="1193" spans="1:13" ht="15.75">
      <c r="A1193" s="178"/>
      <c r="C1193" s="38"/>
      <c r="D1193" s="38"/>
      <c r="E1193" s="38"/>
      <c r="F1193" s="534"/>
      <c r="G1193" s="38"/>
      <c r="H1193" s="38"/>
      <c r="I1193" s="38"/>
      <c r="J1193" s="38"/>
      <c r="K1193" s="534"/>
      <c r="L1193" s="38"/>
      <c r="M1193" s="400"/>
    </row>
    <row r="1194" spans="1:13" ht="15.75">
      <c r="A1194" s="534"/>
      <c r="B1194" s="38"/>
      <c r="C1194" s="38"/>
      <c r="D1194" s="38"/>
      <c r="E1194" s="38"/>
      <c r="F1194" s="534"/>
      <c r="G1194" s="38"/>
      <c r="H1194" s="38"/>
      <c r="I1194" s="38"/>
      <c r="J1194" s="38"/>
      <c r="K1194" s="534"/>
      <c r="L1194" s="38"/>
      <c r="M1194" s="400"/>
    </row>
    <row r="1195" spans="1:13" ht="15.75">
      <c r="A1195" s="534"/>
      <c r="B1195" s="38"/>
      <c r="C1195" s="38"/>
      <c r="D1195" s="38"/>
      <c r="E1195" s="38"/>
      <c r="F1195" s="534"/>
      <c r="G1195" s="38"/>
      <c r="H1195" s="38"/>
      <c r="I1195" s="38"/>
      <c r="J1195" s="38"/>
      <c r="K1195" s="534"/>
      <c r="L1195" s="38"/>
      <c r="M1195" s="400"/>
    </row>
    <row r="1196" spans="1:13" ht="15.75">
      <c r="A1196" s="534"/>
      <c r="B1196" s="38"/>
      <c r="C1196" s="38"/>
      <c r="D1196" s="38"/>
      <c r="E1196" s="38"/>
      <c r="F1196" s="534"/>
      <c r="G1196" s="38"/>
      <c r="H1196" s="38"/>
      <c r="I1196" s="38"/>
      <c r="J1196" s="38"/>
      <c r="K1196" s="534"/>
      <c r="L1196" s="38"/>
      <c r="M1196" s="400"/>
    </row>
    <row r="1197" spans="1:13" ht="15.75">
      <c r="A1197" s="534"/>
      <c r="B1197" s="38"/>
      <c r="C1197" s="38"/>
      <c r="D1197" s="38"/>
      <c r="E1197" s="38"/>
      <c r="F1197" s="534"/>
      <c r="G1197" s="38"/>
      <c r="H1197" s="38"/>
      <c r="I1197" s="38"/>
      <c r="J1197" s="38"/>
      <c r="K1197" s="534"/>
      <c r="L1197" s="38"/>
      <c r="M1197" s="400"/>
    </row>
    <row r="1198" spans="1:13" ht="15.75">
      <c r="A1198" s="534"/>
      <c r="B1198" s="38"/>
      <c r="C1198" s="38"/>
      <c r="D1198" s="38"/>
      <c r="E1198" s="38"/>
      <c r="F1198" s="534"/>
      <c r="G1198" s="38"/>
      <c r="H1198" s="38"/>
      <c r="I1198" s="38"/>
      <c r="J1198" s="38"/>
      <c r="K1198" s="534"/>
      <c r="L1198" s="38"/>
      <c r="M1198" s="400"/>
    </row>
    <row r="1199" spans="1:13" ht="15.75">
      <c r="A1199" s="534"/>
      <c r="B1199" s="38"/>
      <c r="C1199" s="38"/>
      <c r="D1199" s="38"/>
      <c r="E1199" s="38"/>
      <c r="F1199" s="534"/>
      <c r="G1199" s="38"/>
      <c r="H1199" s="38"/>
      <c r="I1199" s="38"/>
      <c r="J1199" s="38"/>
      <c r="K1199" s="534"/>
      <c r="L1199" s="38"/>
      <c r="M1199" s="400"/>
    </row>
    <row r="1200" spans="1:13" ht="15.75">
      <c r="A1200" s="534"/>
      <c r="B1200" s="38"/>
      <c r="C1200" s="38"/>
      <c r="D1200" s="38"/>
      <c r="E1200" s="38"/>
      <c r="F1200" s="534"/>
      <c r="G1200" s="38"/>
      <c r="H1200" s="38"/>
      <c r="I1200" s="38"/>
      <c r="J1200" s="38"/>
      <c r="K1200" s="534"/>
      <c r="L1200" s="38"/>
      <c r="M1200" s="400"/>
    </row>
    <row r="1201" spans="1:15" ht="15.75">
      <c r="A1201" s="534"/>
      <c r="B1201" s="38"/>
      <c r="C1201" s="38"/>
      <c r="D1201" s="38"/>
      <c r="E1201" s="38"/>
      <c r="F1201" s="534"/>
      <c r="G1201" s="38"/>
      <c r="H1201" s="38"/>
      <c r="I1201" s="38"/>
      <c r="J1201" s="38"/>
      <c r="K1201" s="534"/>
      <c r="L1201" s="38"/>
      <c r="M1201" s="400"/>
    </row>
    <row r="1202" spans="1:15" ht="15.75">
      <c r="A1202" s="534"/>
      <c r="B1202" s="38"/>
      <c r="C1202" s="38"/>
      <c r="D1202" s="38"/>
      <c r="E1202" s="38"/>
      <c r="F1202" s="534"/>
      <c r="G1202" s="38"/>
      <c r="H1202" s="38"/>
      <c r="I1202" s="38"/>
      <c r="J1202" s="38"/>
      <c r="K1202" s="534"/>
      <c r="L1202" s="38"/>
      <c r="M1202" s="400"/>
    </row>
    <row r="1203" spans="1:15" ht="15.75">
      <c r="A1203" s="534"/>
      <c r="B1203" s="38"/>
      <c r="C1203" s="38"/>
      <c r="D1203" s="38"/>
      <c r="E1203" s="38"/>
      <c r="F1203" s="534"/>
      <c r="G1203" s="38"/>
      <c r="H1203" s="38"/>
      <c r="I1203" s="38"/>
      <c r="J1203" s="38"/>
      <c r="K1203" s="534"/>
      <c r="L1203" s="38"/>
      <c r="M1203" s="400"/>
    </row>
    <row r="1204" spans="1:15" ht="15.75">
      <c r="A1204" s="534"/>
      <c r="B1204" s="38"/>
      <c r="C1204" s="38"/>
      <c r="D1204" s="38"/>
      <c r="E1204" s="38"/>
      <c r="F1204" s="534"/>
      <c r="G1204" s="38"/>
      <c r="H1204" s="38"/>
      <c r="I1204" s="38"/>
      <c r="J1204" s="38"/>
      <c r="K1204" s="534"/>
      <c r="L1204" s="38"/>
      <c r="M1204" s="400"/>
    </row>
    <row r="1205" spans="1:15" ht="15.75">
      <c r="A1205" s="534"/>
      <c r="B1205" s="38"/>
      <c r="C1205" s="38"/>
      <c r="D1205" s="38"/>
      <c r="E1205" s="38"/>
      <c r="F1205" s="534"/>
      <c r="G1205" s="38"/>
      <c r="H1205" s="38"/>
      <c r="I1205" s="38"/>
      <c r="J1205" s="38"/>
      <c r="K1205" s="534"/>
      <c r="L1205" s="38"/>
      <c r="M1205" s="400"/>
    </row>
    <row r="1206" spans="1:15" ht="15.75">
      <c r="A1206" s="534"/>
      <c r="B1206" s="38"/>
      <c r="C1206" s="38"/>
      <c r="D1206" s="38"/>
      <c r="E1206" s="38"/>
      <c r="F1206" s="534"/>
      <c r="G1206" s="38"/>
      <c r="H1206" s="38"/>
      <c r="I1206" s="38"/>
      <c r="J1206" s="38"/>
      <c r="K1206" s="534"/>
      <c r="L1206" s="38"/>
      <c r="M1206" s="400"/>
    </row>
    <row r="1207" spans="1:15" ht="15.75">
      <c r="A1207" s="534"/>
      <c r="B1207" s="38"/>
      <c r="C1207" s="38"/>
      <c r="D1207" s="38"/>
      <c r="E1207" s="38"/>
      <c r="F1207" s="534"/>
      <c r="G1207" s="38"/>
      <c r="H1207" s="38"/>
      <c r="I1207" s="38"/>
      <c r="J1207" s="38"/>
      <c r="K1207" s="534"/>
      <c r="L1207" s="38"/>
      <c r="M1207" s="400"/>
    </row>
    <row r="1208" spans="1:15" ht="15.75">
      <c r="A1208" s="534"/>
      <c r="B1208" s="38"/>
      <c r="C1208" s="38"/>
      <c r="D1208" s="38"/>
      <c r="E1208" s="38"/>
      <c r="F1208" s="534"/>
      <c r="G1208" s="38"/>
      <c r="H1208" s="38"/>
      <c r="I1208" s="38"/>
      <c r="J1208" s="38"/>
      <c r="K1208" s="534"/>
      <c r="L1208" s="38"/>
      <c r="M1208" s="400"/>
    </row>
    <row r="1209" spans="1:15" ht="15.75">
      <c r="A1209" s="534"/>
      <c r="B1209" s="38"/>
      <c r="C1209" s="38"/>
      <c r="D1209" s="38"/>
      <c r="E1209" s="38"/>
      <c r="F1209" s="534"/>
      <c r="G1209" s="38"/>
      <c r="H1209" s="38"/>
      <c r="I1209" s="38"/>
      <c r="J1209" s="38"/>
      <c r="K1209" s="534"/>
      <c r="L1209" s="38"/>
      <c r="M1209" s="400"/>
    </row>
    <row r="1210" spans="1:15" ht="23.25">
      <c r="A1210" s="532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400"/>
      <c r="L1210" s="38"/>
      <c r="M1210" s="400"/>
    </row>
    <row r="1211" spans="1:15" ht="15.75">
      <c r="A1211" s="534" t="s">
        <v>2645</v>
      </c>
      <c r="B1211" s="38"/>
      <c r="C1211" s="38"/>
      <c r="D1211" s="38"/>
      <c r="E1211" s="38"/>
      <c r="F1211" s="534" t="s">
        <v>2646</v>
      </c>
      <c r="G1211" s="38"/>
      <c r="H1211" s="38"/>
      <c r="I1211" s="38"/>
      <c r="J1211" s="38"/>
      <c r="K1211" s="534" t="s">
        <v>2647</v>
      </c>
      <c r="L1211" s="38"/>
      <c r="M1211" s="400"/>
    </row>
    <row r="1212" spans="1:15" ht="15.75">
      <c r="A1212" s="534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4310</v>
      </c>
    </row>
    <row r="1213" spans="1:15" ht="15.75">
      <c r="A1213" s="534"/>
      <c r="B1213" s="38"/>
      <c r="C1213" s="38"/>
      <c r="D1213" s="38"/>
      <c r="E1213" s="38"/>
      <c r="F1213" s="534"/>
      <c r="G1213" s="38"/>
      <c r="H1213" s="38"/>
      <c r="I1213" s="38"/>
      <c r="J1213" s="38"/>
      <c r="K1213" s="178" t="s">
        <v>718</v>
      </c>
      <c r="L1213" t="s">
        <v>4688</v>
      </c>
      <c r="M1213" s="38"/>
      <c r="N1213" s="38"/>
      <c r="O1213" s="38"/>
    </row>
    <row r="1214" spans="1:15" ht="15.75">
      <c r="A1214" s="534"/>
      <c r="B1214" s="38"/>
      <c r="C1214" s="38"/>
      <c r="D1214" s="38"/>
      <c r="E1214" s="38"/>
      <c r="F1214" s="534"/>
      <c r="G1214" s="38"/>
      <c r="H1214" s="38"/>
      <c r="I1214" s="38"/>
      <c r="J1214" s="38"/>
      <c r="K1214" s="178"/>
      <c r="M1214" s="400"/>
    </row>
    <row r="1215" spans="1:15" ht="15.75">
      <c r="A1215" s="534"/>
      <c r="B1215" s="38"/>
      <c r="C1215" s="38"/>
      <c r="D1215" s="38"/>
      <c r="E1215" s="38"/>
      <c r="F1215" s="534"/>
      <c r="G1215" s="38"/>
      <c r="H1215" s="38"/>
      <c r="I1215" s="38"/>
      <c r="J1215" s="38"/>
      <c r="K1215" s="178"/>
      <c r="M1215" s="400"/>
    </row>
    <row r="1216" spans="1:15" ht="15.75">
      <c r="A1216" s="534"/>
      <c r="B1216" s="38"/>
      <c r="C1216" s="38"/>
      <c r="D1216" s="38"/>
      <c r="E1216" s="38"/>
      <c r="F1216" s="534"/>
      <c r="G1216" s="38"/>
      <c r="H1216" s="38"/>
      <c r="I1216" s="38"/>
      <c r="J1216" s="38"/>
      <c r="K1216" s="178"/>
      <c r="M1216" s="400"/>
    </row>
    <row r="1217" spans="1:13" ht="15.75">
      <c r="A1217" s="534"/>
      <c r="B1217" s="38"/>
      <c r="C1217" s="38"/>
      <c r="D1217" s="38"/>
      <c r="E1217" s="38"/>
      <c r="F1217" s="534"/>
      <c r="G1217" s="38"/>
      <c r="H1217" s="38"/>
      <c r="I1217" s="38"/>
      <c r="J1217" s="38"/>
      <c r="K1217" s="178"/>
      <c r="M1217" s="400"/>
    </row>
    <row r="1218" spans="1:13" ht="15.75">
      <c r="A1218" s="534"/>
      <c r="B1218" s="38"/>
      <c r="C1218" s="38"/>
      <c r="D1218" s="38"/>
      <c r="E1218" s="38"/>
      <c r="F1218" s="534"/>
      <c r="G1218" s="38"/>
      <c r="H1218" s="38"/>
      <c r="I1218" s="38"/>
      <c r="J1218" s="38"/>
      <c r="K1218" s="178"/>
      <c r="M1218" s="400"/>
    </row>
    <row r="1219" spans="1:13" ht="15.75">
      <c r="A1219" s="534"/>
      <c r="B1219" s="38"/>
      <c r="C1219" s="38"/>
      <c r="D1219" s="38"/>
      <c r="E1219" s="38"/>
      <c r="F1219" s="534"/>
      <c r="G1219" s="38"/>
      <c r="H1219" s="38"/>
      <c r="I1219" s="38"/>
      <c r="J1219" s="38"/>
      <c r="K1219" s="178"/>
      <c r="M1219" s="400"/>
    </row>
    <row r="1220" spans="1:13" ht="15.75">
      <c r="A1220" s="534"/>
      <c r="B1220" s="38"/>
      <c r="C1220" s="38"/>
      <c r="D1220" s="38"/>
      <c r="E1220" s="38"/>
      <c r="F1220" s="534"/>
      <c r="G1220" s="38"/>
      <c r="H1220" s="38"/>
      <c r="I1220" s="38"/>
      <c r="J1220" s="38"/>
      <c r="K1220" s="178"/>
      <c r="M1220" s="400"/>
    </row>
    <row r="1221" spans="1:13" ht="15.75">
      <c r="A1221" s="534"/>
      <c r="B1221" s="38"/>
      <c r="C1221" s="38"/>
      <c r="D1221" s="38"/>
      <c r="E1221" s="38"/>
      <c r="F1221" s="534"/>
      <c r="G1221" s="38"/>
      <c r="H1221" s="38"/>
      <c r="I1221" s="38"/>
      <c r="J1221" s="38"/>
      <c r="K1221" s="178"/>
      <c r="M1221" s="400"/>
    </row>
    <row r="1222" spans="1:13" ht="15.75">
      <c r="A1222" s="534"/>
      <c r="B1222" s="38"/>
      <c r="C1222" s="38"/>
      <c r="D1222" s="38"/>
      <c r="E1222" s="38"/>
      <c r="F1222" s="534"/>
      <c r="G1222" s="38"/>
      <c r="H1222" s="38"/>
      <c r="I1222" s="38"/>
      <c r="J1222" s="38"/>
      <c r="K1222" s="178"/>
      <c r="M1222" s="400"/>
    </row>
    <row r="1223" spans="1:13" ht="15.75">
      <c r="A1223" s="534"/>
      <c r="B1223" s="38"/>
      <c r="C1223" s="38"/>
      <c r="D1223" s="38"/>
      <c r="E1223" s="38"/>
      <c r="F1223" s="534"/>
      <c r="G1223" s="38"/>
      <c r="H1223" s="38"/>
      <c r="I1223" s="38"/>
      <c r="J1223" s="38"/>
      <c r="K1223" s="178"/>
      <c r="M1223" s="400"/>
    </row>
    <row r="1224" spans="1:13" ht="15.75">
      <c r="A1224" s="534"/>
      <c r="B1224" s="38"/>
      <c r="C1224" s="38"/>
      <c r="D1224" s="38"/>
      <c r="E1224" s="38"/>
      <c r="F1224" s="534"/>
      <c r="G1224" s="38"/>
      <c r="H1224" s="38"/>
      <c r="I1224" s="38"/>
      <c r="J1224" s="38"/>
      <c r="K1224" s="178"/>
      <c r="M1224" s="400"/>
    </row>
    <row r="1225" spans="1:13" ht="15.75">
      <c r="A1225" s="534"/>
      <c r="B1225" s="38"/>
      <c r="C1225" s="38"/>
      <c r="D1225" s="38"/>
      <c r="E1225" s="38"/>
      <c r="F1225" s="534"/>
      <c r="G1225" s="38"/>
      <c r="H1225" s="38"/>
      <c r="I1225" s="38"/>
      <c r="J1225" s="38"/>
      <c r="K1225" s="178"/>
      <c r="M1225" s="400"/>
    </row>
    <row r="1226" spans="1:13" ht="15.75">
      <c r="A1226" s="534"/>
      <c r="B1226" s="38"/>
      <c r="C1226" s="38"/>
      <c r="D1226" s="38"/>
      <c r="E1226" s="38"/>
      <c r="F1226" s="534"/>
      <c r="G1226" s="38"/>
      <c r="H1226" s="38"/>
      <c r="I1226" s="38"/>
      <c r="J1226" s="38"/>
      <c r="K1226" s="178"/>
      <c r="M1226" s="400"/>
    </row>
    <row r="1227" spans="1:13" ht="15.75">
      <c r="A1227" s="534"/>
      <c r="B1227" s="38"/>
      <c r="C1227" s="38"/>
      <c r="D1227" s="38"/>
      <c r="E1227" s="38"/>
      <c r="F1227" s="534"/>
      <c r="G1227" s="38"/>
      <c r="H1227" s="38"/>
      <c r="I1227" s="38"/>
      <c r="J1227" s="38"/>
      <c r="K1227" s="178"/>
      <c r="M1227" s="400"/>
    </row>
    <row r="1228" spans="1:13" ht="15.75">
      <c r="A1228" s="534"/>
      <c r="B1228" s="38"/>
      <c r="C1228" s="38"/>
      <c r="D1228" s="38"/>
      <c r="E1228" s="38"/>
      <c r="F1228" s="534"/>
      <c r="G1228" s="38"/>
      <c r="H1228" s="38"/>
      <c r="I1228" s="38"/>
      <c r="J1228" s="38"/>
      <c r="K1228" s="178"/>
      <c r="M1228" s="400"/>
    </row>
    <row r="1229" spans="1:13" ht="15.75">
      <c r="A1229" s="534"/>
      <c r="B1229" s="38"/>
      <c r="C1229" s="38"/>
      <c r="D1229" s="38"/>
      <c r="E1229" s="38"/>
      <c r="F1229" s="534"/>
      <c r="G1229" s="38"/>
      <c r="H1229" s="38"/>
      <c r="I1229" s="38"/>
      <c r="J1229" s="38"/>
      <c r="K1229" s="534"/>
      <c r="L1229" s="38"/>
      <c r="M1229" s="400"/>
    </row>
    <row r="1230" spans="1:13" ht="15.75">
      <c r="A1230" s="534"/>
      <c r="B1230" s="38"/>
      <c r="C1230" s="38"/>
      <c r="D1230" s="38"/>
      <c r="E1230" s="38"/>
      <c r="F1230" s="534"/>
      <c r="G1230" s="38"/>
      <c r="H1230" s="38"/>
      <c r="I1230" s="38"/>
      <c r="J1230" s="38"/>
      <c r="K1230" s="534"/>
      <c r="L1230" s="38"/>
      <c r="M1230" s="400"/>
    </row>
    <row r="1231" spans="1:13" ht="15.75">
      <c r="A1231" s="534"/>
      <c r="B1231" s="38"/>
      <c r="C1231" s="38"/>
      <c r="D1231" s="38"/>
      <c r="E1231" s="38"/>
      <c r="F1231" s="534"/>
      <c r="G1231" s="38"/>
      <c r="H1231" s="38"/>
      <c r="I1231" s="38"/>
      <c r="J1231" s="38"/>
      <c r="K1231" s="534"/>
      <c r="L1231" s="38"/>
      <c r="M1231" s="400"/>
    </row>
    <row r="1232" spans="1:13" ht="15.75">
      <c r="A1232" s="534"/>
      <c r="B1232" s="38"/>
      <c r="C1232" s="38"/>
      <c r="D1232" s="38"/>
      <c r="E1232" s="38"/>
      <c r="F1232" s="534"/>
      <c r="G1232" s="38"/>
      <c r="H1232" s="38"/>
      <c r="I1232" s="38"/>
      <c r="J1232" s="38"/>
      <c r="K1232" s="534"/>
      <c r="L1232" s="38"/>
      <c r="M1232" s="400"/>
    </row>
    <row r="1233" spans="1:13" ht="15.75">
      <c r="A1233" s="534"/>
      <c r="B1233" s="38"/>
      <c r="C1233" s="38"/>
      <c r="D1233" s="38"/>
      <c r="E1233" s="38"/>
      <c r="F1233" s="534"/>
      <c r="G1233" s="38"/>
      <c r="H1233" s="38"/>
      <c r="I1233" s="38"/>
      <c r="J1233" s="38"/>
      <c r="K1233" s="534"/>
      <c r="L1233" s="38"/>
      <c r="M1233" s="400"/>
    </row>
    <row r="1234" spans="1:13" ht="15.75">
      <c r="A1234" s="534"/>
      <c r="B1234" s="38"/>
      <c r="C1234" s="38"/>
      <c r="D1234" s="38"/>
      <c r="E1234" s="38"/>
      <c r="F1234" s="534"/>
      <c r="G1234" s="38"/>
      <c r="H1234" s="38"/>
      <c r="I1234" s="38"/>
      <c r="J1234" s="38"/>
      <c r="K1234" s="534"/>
      <c r="L1234" s="38"/>
      <c r="M1234" s="400"/>
    </row>
    <row r="1235" spans="1:13" ht="15.75">
      <c r="A1235" s="534"/>
      <c r="B1235" s="38"/>
      <c r="C1235" s="38"/>
      <c r="D1235" s="38"/>
      <c r="E1235" s="38"/>
      <c r="F1235" s="534"/>
      <c r="G1235" s="38"/>
      <c r="H1235" s="38"/>
      <c r="I1235" s="38"/>
      <c r="J1235" s="38"/>
      <c r="K1235" s="534"/>
      <c r="L1235" s="38"/>
      <c r="M1235" s="400"/>
    </row>
    <row r="1236" spans="1:13" ht="15.75">
      <c r="A1236" s="534"/>
      <c r="B1236" s="38"/>
      <c r="C1236" s="38"/>
      <c r="D1236" s="38"/>
      <c r="E1236" s="38"/>
      <c r="F1236" s="534"/>
      <c r="G1236" s="38"/>
      <c r="H1236" s="38"/>
      <c r="I1236" s="38"/>
      <c r="J1236" s="38"/>
      <c r="K1236" s="534"/>
      <c r="L1236" s="38"/>
      <c r="M1236" s="400"/>
    </row>
    <row r="1237" spans="1:13" ht="15.75">
      <c r="A1237" s="534"/>
      <c r="B1237" s="38"/>
      <c r="C1237" s="38"/>
      <c r="D1237" s="38"/>
      <c r="E1237" s="38"/>
      <c r="F1237" s="534"/>
      <c r="G1237" s="38"/>
      <c r="H1237" s="38"/>
      <c r="I1237" s="38"/>
      <c r="J1237" s="38"/>
      <c r="K1237" s="534"/>
      <c r="L1237" s="38"/>
      <c r="M1237" s="400"/>
    </row>
    <row r="1238" spans="1:13" ht="15.75">
      <c r="A1238" s="534"/>
      <c r="B1238" s="38"/>
      <c r="C1238" s="38"/>
      <c r="D1238" s="38"/>
      <c r="E1238" s="38"/>
      <c r="F1238" s="534"/>
      <c r="G1238" s="38"/>
      <c r="H1238" s="38"/>
      <c r="I1238" s="38"/>
      <c r="J1238" s="38"/>
      <c r="K1238" s="534"/>
      <c r="L1238" s="38"/>
      <c r="M1238" s="400"/>
    </row>
    <row r="1239" spans="1:13" ht="15.75">
      <c r="A1239" s="534"/>
      <c r="B1239" s="38"/>
      <c r="C1239" s="38"/>
      <c r="D1239" s="38"/>
      <c r="E1239" s="38"/>
      <c r="F1239" s="534"/>
      <c r="G1239" s="38"/>
      <c r="H1239" s="38"/>
      <c r="I1239" s="38"/>
      <c r="J1239" s="38"/>
      <c r="K1239" s="534"/>
      <c r="L1239" s="38"/>
      <c r="M1239" s="400"/>
    </row>
    <row r="1240" spans="1:13" ht="15.75">
      <c r="A1240" s="534"/>
      <c r="B1240" s="38"/>
      <c r="C1240" s="38"/>
      <c r="D1240" s="38"/>
      <c r="E1240" s="38"/>
      <c r="F1240" s="534"/>
      <c r="G1240" s="38"/>
      <c r="H1240" s="38"/>
      <c r="I1240" s="38"/>
      <c r="J1240" s="38"/>
      <c r="K1240" s="534"/>
      <c r="L1240" s="38"/>
      <c r="M1240" s="400"/>
    </row>
    <row r="1241" spans="1:13" ht="23.25">
      <c r="A1241" s="532" t="s">
        <v>3632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400"/>
      <c r="L1241" s="38"/>
      <c r="M1241" s="400"/>
    </row>
    <row r="1242" spans="1:13" ht="15.75">
      <c r="A1242" s="534" t="s">
        <v>2645</v>
      </c>
      <c r="B1242" s="38"/>
      <c r="C1242" s="38"/>
      <c r="D1242" s="38"/>
      <c r="E1242" s="38"/>
      <c r="F1242" s="534" t="s">
        <v>2646</v>
      </c>
      <c r="G1242" s="38"/>
      <c r="H1242" s="38"/>
      <c r="I1242" s="38"/>
      <c r="J1242" s="38"/>
      <c r="K1242" s="534" t="s">
        <v>2647</v>
      </c>
      <c r="L1242" s="38"/>
      <c r="M1242" s="400"/>
    </row>
    <row r="1243" spans="1:13" ht="15.75">
      <c r="A1243" s="178" t="s">
        <v>718</v>
      </c>
      <c r="B1243" t="s">
        <v>4549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4299</v>
      </c>
    </row>
    <row r="1244" spans="1:13" ht="15.75">
      <c r="A1244" s="178" t="s">
        <v>717</v>
      </c>
      <c r="B1244" t="s">
        <v>4735</v>
      </c>
      <c r="C1244" s="38"/>
      <c r="D1244" s="38"/>
      <c r="E1244" s="38"/>
      <c r="F1244" s="534"/>
      <c r="G1244" s="38"/>
      <c r="H1244" s="38"/>
      <c r="I1244" s="38"/>
      <c r="J1244" s="38"/>
      <c r="K1244" s="178" t="s">
        <v>717</v>
      </c>
      <c r="L1244" t="s">
        <v>4300</v>
      </c>
    </row>
    <row r="1245" spans="1:13" ht="15.75">
      <c r="A1245" s="178"/>
      <c r="C1245" s="38"/>
      <c r="D1245" s="38"/>
      <c r="E1245" s="38"/>
      <c r="F1245" s="534"/>
      <c r="G1245" s="38"/>
      <c r="H1245" s="38"/>
      <c r="I1245" s="38"/>
      <c r="J1245" s="38"/>
      <c r="K1245" s="178" t="s">
        <v>716</v>
      </c>
      <c r="L1245" t="s">
        <v>4793</v>
      </c>
      <c r="M1245" s="400"/>
    </row>
    <row r="1246" spans="1:13" ht="15.75">
      <c r="A1246" s="534"/>
      <c r="C1246" s="38"/>
      <c r="D1246" s="38"/>
      <c r="E1246" s="38"/>
      <c r="F1246" s="534"/>
      <c r="G1246" s="38"/>
      <c r="H1246" s="38"/>
      <c r="I1246" s="38"/>
      <c r="J1246" s="38"/>
      <c r="K1246" s="178"/>
      <c r="M1246" s="400"/>
    </row>
    <row r="1247" spans="1:13" ht="15.75">
      <c r="A1247" s="534"/>
      <c r="B1247" s="38"/>
      <c r="C1247" s="38"/>
      <c r="D1247" s="38"/>
      <c r="E1247" s="38"/>
      <c r="F1247" s="534"/>
      <c r="G1247" s="38"/>
      <c r="H1247" s="38"/>
      <c r="I1247" s="38"/>
      <c r="J1247" s="38"/>
      <c r="K1247" s="178"/>
      <c r="M1247" s="400"/>
    </row>
    <row r="1248" spans="1:13" ht="15.75">
      <c r="A1248" s="534"/>
      <c r="B1248" s="38"/>
      <c r="C1248" s="38"/>
      <c r="D1248" s="38"/>
      <c r="E1248" s="38"/>
      <c r="F1248" s="534"/>
      <c r="G1248" s="38"/>
      <c r="H1248" s="38"/>
      <c r="I1248" s="38"/>
      <c r="J1248" s="38"/>
      <c r="K1248" s="178"/>
      <c r="M1248" s="400"/>
    </row>
    <row r="1249" spans="1:13" ht="15.75">
      <c r="A1249" s="534"/>
      <c r="B1249" s="38"/>
      <c r="C1249" s="38"/>
      <c r="D1249" s="38"/>
      <c r="E1249" s="38"/>
      <c r="F1249" s="534"/>
      <c r="G1249" s="38"/>
      <c r="H1249" s="38"/>
      <c r="I1249" s="38"/>
      <c r="J1249" s="38"/>
      <c r="K1249" s="178"/>
      <c r="M1249" s="400"/>
    </row>
    <row r="1250" spans="1:13" ht="15.75">
      <c r="A1250" s="534"/>
      <c r="B1250" s="38"/>
      <c r="C1250" s="38"/>
      <c r="D1250" s="38"/>
      <c r="E1250" s="38"/>
      <c r="F1250" s="534"/>
      <c r="G1250" s="38"/>
      <c r="H1250" s="38"/>
      <c r="I1250" s="38"/>
      <c r="J1250" s="38"/>
      <c r="K1250" s="178"/>
      <c r="M1250" s="400"/>
    </row>
    <row r="1251" spans="1:13" ht="15.75">
      <c r="A1251" s="534"/>
      <c r="B1251" s="38"/>
      <c r="C1251" s="38"/>
      <c r="D1251" s="38"/>
      <c r="E1251" s="38"/>
      <c r="F1251" s="534"/>
      <c r="G1251" s="38"/>
      <c r="H1251" s="38"/>
      <c r="I1251" s="38"/>
      <c r="J1251" s="38"/>
      <c r="K1251" s="178"/>
      <c r="M1251" s="400"/>
    </row>
    <row r="1252" spans="1:13" ht="15.75">
      <c r="A1252" s="534"/>
      <c r="B1252" s="38"/>
      <c r="C1252" s="38"/>
      <c r="D1252" s="38"/>
      <c r="E1252" s="38"/>
      <c r="F1252" s="534"/>
      <c r="G1252" s="38"/>
      <c r="H1252" s="38"/>
      <c r="I1252" s="38"/>
      <c r="J1252" s="38"/>
      <c r="K1252" s="178"/>
      <c r="M1252" s="400"/>
    </row>
    <row r="1253" spans="1:13" ht="15.75">
      <c r="A1253" s="534"/>
      <c r="B1253" s="38"/>
      <c r="C1253" s="38"/>
      <c r="D1253" s="38"/>
      <c r="E1253" s="38"/>
      <c r="F1253" s="534"/>
      <c r="G1253" s="38"/>
      <c r="H1253" s="38"/>
      <c r="I1253" s="38"/>
      <c r="J1253" s="38"/>
      <c r="K1253" s="178"/>
      <c r="M1253" s="400"/>
    </row>
    <row r="1254" spans="1:13" ht="15.75">
      <c r="A1254" s="534"/>
      <c r="B1254" s="38"/>
      <c r="C1254" s="38"/>
      <c r="D1254" s="38"/>
      <c r="E1254" s="38"/>
      <c r="F1254" s="534"/>
      <c r="G1254" s="38"/>
      <c r="H1254" s="38"/>
      <c r="I1254" s="38"/>
      <c r="J1254" s="38"/>
      <c r="K1254" s="534"/>
      <c r="L1254" s="38"/>
      <c r="M1254" s="400"/>
    </row>
    <row r="1255" spans="1:13" ht="15.75">
      <c r="A1255" s="534"/>
      <c r="B1255" s="38"/>
      <c r="C1255" s="38"/>
      <c r="D1255" s="38"/>
      <c r="E1255" s="38"/>
      <c r="F1255" s="534"/>
      <c r="G1255" s="38"/>
      <c r="H1255" s="38"/>
      <c r="I1255" s="38"/>
      <c r="J1255" s="38"/>
      <c r="K1255" s="534"/>
      <c r="L1255" s="38"/>
      <c r="M1255" s="400"/>
    </row>
    <row r="1256" spans="1:13" ht="15.75">
      <c r="A1256" s="534"/>
      <c r="B1256" s="38"/>
      <c r="C1256" s="38"/>
      <c r="D1256" s="38"/>
      <c r="E1256" s="38"/>
      <c r="F1256" s="534"/>
      <c r="G1256" s="38"/>
      <c r="H1256" s="38"/>
      <c r="I1256" s="38"/>
      <c r="J1256" s="38"/>
      <c r="K1256" s="534"/>
      <c r="L1256" s="38"/>
      <c r="M1256" s="400"/>
    </row>
    <row r="1257" spans="1:13" ht="15.75">
      <c r="A1257" s="534"/>
      <c r="B1257" s="38"/>
      <c r="C1257" s="38"/>
      <c r="D1257" s="38"/>
      <c r="E1257" s="38"/>
      <c r="F1257" s="534"/>
      <c r="G1257" s="38"/>
      <c r="H1257" s="38"/>
      <c r="I1257" s="38"/>
      <c r="J1257" s="38"/>
      <c r="K1257" s="534"/>
      <c r="L1257" s="38"/>
      <c r="M1257" s="400"/>
    </row>
    <row r="1258" spans="1:13" ht="15.75">
      <c r="A1258" s="534"/>
      <c r="B1258" s="38"/>
      <c r="C1258" s="38"/>
      <c r="D1258" s="38"/>
      <c r="E1258" s="38"/>
      <c r="F1258" s="534"/>
      <c r="G1258" s="38"/>
      <c r="H1258" s="38"/>
      <c r="I1258" s="38"/>
      <c r="J1258" s="38"/>
      <c r="K1258" s="534"/>
      <c r="L1258" s="38"/>
      <c r="M1258" s="400"/>
    </row>
    <row r="1259" spans="1:13" ht="15.75">
      <c r="A1259" s="534"/>
      <c r="B1259" s="38"/>
      <c r="C1259" s="38"/>
      <c r="D1259" s="38"/>
      <c r="E1259" s="38"/>
      <c r="F1259" s="534"/>
      <c r="G1259" s="38"/>
      <c r="H1259" s="38"/>
      <c r="I1259" s="38"/>
      <c r="J1259" s="38"/>
      <c r="K1259" s="534"/>
      <c r="L1259" s="38"/>
      <c r="M1259" s="400"/>
    </row>
    <row r="1260" spans="1:13" ht="15.75">
      <c r="A1260" s="534"/>
      <c r="B1260" s="38"/>
      <c r="C1260" s="38"/>
      <c r="D1260" s="38"/>
      <c r="E1260" s="38"/>
      <c r="F1260" s="534"/>
      <c r="G1260" s="38"/>
      <c r="H1260" s="38"/>
      <c r="I1260" s="38"/>
      <c r="J1260" s="38"/>
      <c r="K1260" s="534"/>
      <c r="L1260" s="38"/>
      <c r="M1260" s="400"/>
    </row>
    <row r="1261" spans="1:13" ht="15.75">
      <c r="A1261" s="534"/>
      <c r="B1261" s="38"/>
      <c r="C1261" s="38"/>
      <c r="D1261" s="38"/>
      <c r="E1261" s="38"/>
      <c r="F1261" s="534"/>
      <c r="G1261" s="38"/>
      <c r="H1261" s="38"/>
      <c r="I1261" s="38"/>
      <c r="J1261" s="38"/>
      <c r="K1261" s="534"/>
      <c r="L1261" s="38"/>
      <c r="M1261" s="400"/>
    </row>
    <row r="1262" spans="1:13" ht="15.75">
      <c r="A1262" s="533"/>
      <c r="B1262" s="38"/>
      <c r="K1262" s="401"/>
      <c r="M1262" s="400"/>
    </row>
    <row r="1263" spans="1:13" ht="15.75">
      <c r="A1263" s="533"/>
      <c r="B1263" s="38"/>
      <c r="K1263" s="401"/>
      <c r="M1263" s="400"/>
    </row>
    <row r="1264" spans="1:13" ht="15.75">
      <c r="A1264" s="533"/>
      <c r="B1264" s="38"/>
      <c r="K1264" s="401"/>
      <c r="M1264" s="400"/>
    </row>
    <row r="1265" spans="1:15" ht="15.75">
      <c r="A1265" s="533"/>
      <c r="B1265" s="38"/>
      <c r="K1265" s="401"/>
      <c r="M1265" s="400"/>
    </row>
    <row r="1266" spans="1:15" ht="15.75">
      <c r="A1266" s="533"/>
      <c r="B1266" s="38"/>
      <c r="K1266" s="401"/>
      <c r="M1266" s="400"/>
    </row>
    <row r="1267" spans="1:15" ht="15.75">
      <c r="A1267" s="533"/>
      <c r="B1267" s="38"/>
      <c r="K1267" s="401"/>
      <c r="M1267" s="400"/>
    </row>
    <row r="1268" spans="1:15" ht="15.75">
      <c r="A1268" s="533"/>
      <c r="B1268" s="38"/>
      <c r="K1268" s="401"/>
      <c r="M1268" s="400"/>
    </row>
    <row r="1269" spans="1:15" ht="15.75">
      <c r="A1269" s="533"/>
      <c r="B1269" s="38"/>
      <c r="K1269" s="401"/>
      <c r="M1269" s="400"/>
    </row>
    <row r="1270" spans="1:15" ht="15.75">
      <c r="A1270" s="533"/>
      <c r="B1270" s="38"/>
      <c r="K1270" s="401"/>
      <c r="M1270" s="400"/>
    </row>
    <row r="1271" spans="1:15" s="38" customFormat="1" ht="15.75">
      <c r="A1271" s="533"/>
      <c r="K1271" s="17"/>
      <c r="M1271" s="89"/>
      <c r="O1271" s="400"/>
    </row>
    <row r="1272" spans="1:15" s="38" customFormat="1" ht="23.25">
      <c r="A1272" s="532" t="s">
        <v>1654</v>
      </c>
      <c r="K1272" s="17"/>
      <c r="M1272" s="401"/>
    </row>
    <row r="1273" spans="1:15" s="38" customFormat="1" ht="15.75">
      <c r="A1273" s="534" t="s">
        <v>2645</v>
      </c>
      <c r="F1273" s="534" t="s">
        <v>2646</v>
      </c>
      <c r="K1273" s="534" t="s">
        <v>2647</v>
      </c>
      <c r="M1273" s="537"/>
    </row>
    <row r="1274" spans="1:15" s="38" customFormat="1" ht="15.75">
      <c r="A1274" s="178" t="s">
        <v>716</v>
      </c>
      <c r="B1274" t="s">
        <v>4313</v>
      </c>
      <c r="F1274" s="178" t="s">
        <v>716</v>
      </c>
      <c r="G1274" t="s">
        <v>4807</v>
      </c>
      <c r="H1274"/>
      <c r="I1274"/>
      <c r="K1274" s="178" t="s">
        <v>716</v>
      </c>
      <c r="L1274" t="s">
        <v>4458</v>
      </c>
      <c r="M1274" s="537"/>
    </row>
    <row r="1275" spans="1:15" s="38" customFormat="1" ht="15.75">
      <c r="A1275" s="178" t="s">
        <v>717</v>
      </c>
      <c r="B1275" t="s">
        <v>4307</v>
      </c>
      <c r="F1275" s="534"/>
      <c r="K1275" s="178" t="s">
        <v>718</v>
      </c>
      <c r="L1275" t="s">
        <v>4500</v>
      </c>
    </row>
    <row r="1276" spans="1:15" s="38" customFormat="1" ht="15.75">
      <c r="A1276" s="178" t="s">
        <v>718</v>
      </c>
      <c r="B1276" t="s">
        <v>4316</v>
      </c>
      <c r="F1276" s="534"/>
      <c r="K1276" s="178" t="s">
        <v>718</v>
      </c>
      <c r="L1276" t="s">
        <v>4501</v>
      </c>
    </row>
    <row r="1277" spans="1:15" s="38" customFormat="1" ht="15.75">
      <c r="A1277" s="534"/>
      <c r="F1277" s="534"/>
      <c r="K1277" s="178" t="s">
        <v>718</v>
      </c>
      <c r="L1277" t="s">
        <v>4502</v>
      </c>
    </row>
    <row r="1278" spans="1:15" s="38" customFormat="1" ht="15.75">
      <c r="A1278" s="534"/>
      <c r="F1278" s="534"/>
      <c r="K1278" s="178" t="s">
        <v>718</v>
      </c>
      <c r="L1278" t="s">
        <v>4568</v>
      </c>
      <c r="M1278"/>
      <c r="N1278"/>
    </row>
    <row r="1279" spans="1:15" s="38" customFormat="1" ht="15.75">
      <c r="A1279" s="534"/>
      <c r="F1279" s="534"/>
      <c r="K1279" s="178" t="s">
        <v>717</v>
      </c>
      <c r="L1279" t="s">
        <v>4734</v>
      </c>
      <c r="M1279"/>
      <c r="N1279"/>
    </row>
    <row r="1280" spans="1:15" s="38" customFormat="1" ht="15.75">
      <c r="A1280" s="534"/>
      <c r="F1280" s="534"/>
      <c r="K1280" s="178" t="s">
        <v>716</v>
      </c>
      <c r="L1280" t="s">
        <v>4797</v>
      </c>
    </row>
    <row r="1281" spans="1:13" s="38" customFormat="1" ht="15.75">
      <c r="A1281" s="534"/>
      <c r="F1281" s="534"/>
      <c r="K1281" s="178"/>
      <c r="L1281"/>
      <c r="M1281" s="537"/>
    </row>
    <row r="1282" spans="1:13" s="38" customFormat="1" ht="15.75">
      <c r="A1282" s="534"/>
      <c r="F1282" s="534"/>
      <c r="K1282" s="178"/>
      <c r="L1282"/>
      <c r="M1282" s="537"/>
    </row>
    <row r="1283" spans="1:13" s="38" customFormat="1" ht="15.75">
      <c r="A1283" s="534"/>
      <c r="F1283" s="534"/>
      <c r="K1283" s="178"/>
      <c r="L1283"/>
      <c r="M1283" s="537"/>
    </row>
    <row r="1284" spans="1:13" s="38" customFormat="1" ht="15.75">
      <c r="A1284" s="534"/>
      <c r="F1284" s="534"/>
      <c r="K1284" s="178"/>
      <c r="L1284"/>
      <c r="M1284" s="537"/>
    </row>
    <row r="1285" spans="1:13" s="38" customFormat="1" ht="15.75">
      <c r="A1285" s="534"/>
      <c r="F1285" s="534"/>
      <c r="K1285" s="534"/>
      <c r="M1285" s="537"/>
    </row>
    <row r="1286" spans="1:13" s="38" customFormat="1" ht="15.75">
      <c r="A1286" s="534"/>
      <c r="F1286" s="534"/>
      <c r="K1286" s="534"/>
      <c r="M1286" s="537"/>
    </row>
    <row r="1287" spans="1:13" s="38" customFormat="1" ht="15.75">
      <c r="A1287" s="534"/>
      <c r="F1287" s="534"/>
      <c r="K1287" s="534"/>
      <c r="M1287" s="537"/>
    </row>
    <row r="1288" spans="1:13" s="38" customFormat="1" ht="15.75">
      <c r="A1288" s="534"/>
      <c r="F1288" s="534"/>
      <c r="K1288" s="534"/>
      <c r="M1288" s="537"/>
    </row>
    <row r="1289" spans="1:13" s="38" customFormat="1" ht="15.75">
      <c r="A1289" s="534"/>
      <c r="F1289" s="534"/>
      <c r="K1289" s="534"/>
      <c r="M1289" s="537"/>
    </row>
    <row r="1290" spans="1:13" s="38" customFormat="1" ht="15.75">
      <c r="A1290" s="534"/>
      <c r="F1290" s="534"/>
      <c r="K1290" s="534"/>
      <c r="M1290" s="537"/>
    </row>
    <row r="1291" spans="1:13" s="38" customFormat="1" ht="15.75">
      <c r="A1291" s="534"/>
      <c r="F1291" s="534"/>
      <c r="K1291" s="534"/>
      <c r="M1291" s="537"/>
    </row>
    <row r="1292" spans="1:13" s="38" customFormat="1" ht="15.75">
      <c r="A1292" s="534"/>
      <c r="F1292" s="534"/>
      <c r="K1292" s="534"/>
      <c r="M1292" s="537"/>
    </row>
    <row r="1293" spans="1:13" s="38" customFormat="1" ht="15.75">
      <c r="A1293" s="534"/>
      <c r="F1293" s="534"/>
      <c r="K1293" s="534"/>
      <c r="M1293" s="537"/>
    </row>
    <row r="1294" spans="1:13" s="38" customFormat="1" ht="15.75">
      <c r="A1294" s="534"/>
      <c r="F1294" s="534"/>
      <c r="K1294" s="534"/>
      <c r="M1294" s="537"/>
    </row>
    <row r="1295" spans="1:13" s="38" customFormat="1" ht="15.75">
      <c r="A1295" s="534"/>
      <c r="F1295" s="534"/>
      <c r="K1295" s="534"/>
      <c r="M1295" s="537"/>
    </row>
    <row r="1296" spans="1:13" s="38" customFormat="1" ht="15.75">
      <c r="A1296" s="533"/>
      <c r="K1296" s="535"/>
      <c r="M1296" s="537"/>
    </row>
    <row r="1297" spans="1:13" s="38" customFormat="1" ht="15.75">
      <c r="A1297" s="533"/>
      <c r="K1297" s="535"/>
      <c r="M1297" s="537"/>
    </row>
    <row r="1298" spans="1:13" s="38" customFormat="1" ht="15.75">
      <c r="A1298" s="533"/>
      <c r="K1298" s="535"/>
      <c r="M1298" s="537"/>
    </row>
    <row r="1299" spans="1:13" s="38" customFormat="1" ht="15.75">
      <c r="A1299" s="533"/>
      <c r="K1299" s="535"/>
      <c r="M1299" s="537"/>
    </row>
    <row r="1300" spans="1:13" s="38" customFormat="1" ht="15.75">
      <c r="A1300" s="533"/>
      <c r="K1300" s="535"/>
      <c r="M1300" s="537"/>
    </row>
    <row r="1301" spans="1:13" s="38" customFormat="1" ht="15.75">
      <c r="A1301" s="533"/>
      <c r="K1301" s="535"/>
      <c r="M1301" s="537"/>
    </row>
    <row r="1302" spans="1:13" s="38" customFormat="1" ht="15.75">
      <c r="A1302" s="533"/>
      <c r="K1302" s="535"/>
      <c r="M1302" s="537"/>
    </row>
    <row r="1303" spans="1:13" s="38" customFormat="1" ht="23.25">
      <c r="A1303" s="532" t="s">
        <v>17</v>
      </c>
      <c r="K1303" s="17"/>
      <c r="M1303" s="537"/>
    </row>
    <row r="1304" spans="1:13" s="38" customFormat="1" ht="15.75">
      <c r="A1304" s="534" t="s">
        <v>2645</v>
      </c>
      <c r="F1304" s="534" t="s">
        <v>2646</v>
      </c>
      <c r="K1304" s="534" t="s">
        <v>2647</v>
      </c>
      <c r="M1304" s="537"/>
    </row>
    <row r="1305" spans="1:13" s="38" customFormat="1" ht="15.75">
      <c r="A1305" s="178"/>
      <c r="B1305"/>
      <c r="F1305" s="178"/>
      <c r="G1305"/>
      <c r="K1305" s="178" t="s">
        <v>718</v>
      </c>
      <c r="L1305" t="s">
        <v>4410</v>
      </c>
    </row>
    <row r="1306" spans="1:13" s="38" customFormat="1" ht="15.75">
      <c r="A1306" s="178"/>
      <c r="B1306"/>
      <c r="K1306" s="178" t="s">
        <v>718</v>
      </c>
      <c r="L1306" t="s">
        <v>4453</v>
      </c>
      <c r="M1306" s="537"/>
    </row>
    <row r="1307" spans="1:13" s="38" customFormat="1" ht="15.75">
      <c r="A1307" s="178"/>
      <c r="B1307"/>
      <c r="K1307" s="178" t="s">
        <v>717</v>
      </c>
      <c r="L1307" t="s">
        <v>4498</v>
      </c>
    </row>
    <row r="1308" spans="1:13" s="38" customFormat="1" ht="15.75">
      <c r="A1308" s="178"/>
      <c r="B1308"/>
      <c r="K1308" s="178" t="s">
        <v>718</v>
      </c>
      <c r="L1308" t="s">
        <v>4499</v>
      </c>
    </row>
    <row r="1309" spans="1:13" s="38" customFormat="1" ht="15.75">
      <c r="A1309" s="178"/>
      <c r="B1309"/>
      <c r="K1309" s="178"/>
      <c r="L1309"/>
      <c r="M1309" s="537"/>
    </row>
    <row r="1310" spans="1:13" s="38" customFormat="1" ht="15.75">
      <c r="A1310" s="533"/>
      <c r="K1310" s="178"/>
      <c r="L1310"/>
      <c r="M1310" s="537"/>
    </row>
    <row r="1311" spans="1:13" s="38" customFormat="1" ht="15.75">
      <c r="A1311" s="533"/>
      <c r="K1311" s="178"/>
      <c r="L1311"/>
      <c r="M1311" s="537"/>
    </row>
    <row r="1312" spans="1:13" s="38" customFormat="1" ht="15.75">
      <c r="A1312" s="533"/>
      <c r="K1312" s="178"/>
      <c r="L1312"/>
      <c r="M1312" s="537"/>
    </row>
    <row r="1313" spans="1:13" s="38" customFormat="1" ht="15.75">
      <c r="A1313" s="533"/>
      <c r="K1313" s="178"/>
      <c r="L1313"/>
      <c r="M1313" s="537"/>
    </row>
    <row r="1314" spans="1:13" s="38" customFormat="1" ht="15.75">
      <c r="A1314" s="533"/>
      <c r="K1314" s="178"/>
      <c r="L1314"/>
      <c r="M1314" s="537"/>
    </row>
    <row r="1315" spans="1:13" s="38" customFormat="1" ht="15.75">
      <c r="A1315" s="533"/>
      <c r="K1315" s="178"/>
      <c r="L1315"/>
      <c r="M1315" s="537"/>
    </row>
    <row r="1316" spans="1:13" s="38" customFormat="1" ht="15.75">
      <c r="A1316" s="533"/>
      <c r="K1316" s="178"/>
      <c r="L1316"/>
      <c r="M1316" s="537"/>
    </row>
    <row r="1317" spans="1:13" s="38" customFormat="1" ht="15.75">
      <c r="A1317" s="533"/>
      <c r="K1317" s="178"/>
      <c r="L1317"/>
      <c r="M1317" s="537"/>
    </row>
    <row r="1318" spans="1:13" s="38" customFormat="1" ht="15.75">
      <c r="A1318" s="533"/>
      <c r="K1318" s="178"/>
      <c r="L1318"/>
      <c r="M1318" s="537"/>
    </row>
    <row r="1319" spans="1:13" s="38" customFormat="1" ht="15.75">
      <c r="A1319" s="533"/>
      <c r="K1319" s="178"/>
      <c r="L1319"/>
      <c r="M1319" s="537"/>
    </row>
    <row r="1320" spans="1:13" s="38" customFormat="1" ht="15.75">
      <c r="A1320" s="533"/>
      <c r="K1320" s="178"/>
      <c r="L1320"/>
      <c r="M1320" s="537"/>
    </row>
    <row r="1321" spans="1:13" s="38" customFormat="1" ht="15.75">
      <c r="A1321" s="533"/>
      <c r="K1321" s="178"/>
      <c r="L1321"/>
      <c r="M1321" s="537"/>
    </row>
    <row r="1322" spans="1:13" s="38" customFormat="1" ht="15.75">
      <c r="A1322" s="533"/>
      <c r="K1322" s="178"/>
      <c r="L1322"/>
      <c r="M1322" s="537"/>
    </row>
    <row r="1323" spans="1:13" s="38" customFormat="1" ht="15.75">
      <c r="A1323" s="533"/>
      <c r="K1323" s="178"/>
      <c r="L1323"/>
      <c r="M1323" s="537"/>
    </row>
    <row r="1324" spans="1:13" s="38" customFormat="1" ht="15.75">
      <c r="A1324" s="533"/>
      <c r="K1324" s="178"/>
      <c r="L1324"/>
      <c r="M1324" s="537"/>
    </row>
    <row r="1325" spans="1:13" s="38" customFormat="1" ht="15.75">
      <c r="A1325" s="533"/>
      <c r="K1325" s="178"/>
      <c r="L1325"/>
      <c r="M1325" s="537"/>
    </row>
    <row r="1326" spans="1:13" s="38" customFormat="1" ht="15.75">
      <c r="A1326" s="533"/>
      <c r="K1326" s="535"/>
      <c r="M1326" s="537"/>
    </row>
    <row r="1327" spans="1:13" s="38" customFormat="1" ht="15.75">
      <c r="A1327" s="533"/>
      <c r="K1327" s="535"/>
      <c r="M1327" s="537"/>
    </row>
    <row r="1328" spans="1:13" s="38" customFormat="1" ht="15.75">
      <c r="A1328" s="533"/>
      <c r="K1328" s="535"/>
      <c r="M1328" s="537"/>
    </row>
    <row r="1329" spans="1:13" s="38" customFormat="1" ht="15.75">
      <c r="A1329" s="533"/>
      <c r="K1329" s="535"/>
      <c r="M1329" s="537"/>
    </row>
    <row r="1330" spans="1:13" s="38" customFormat="1" ht="15.75">
      <c r="A1330" s="533"/>
      <c r="K1330" s="535"/>
      <c r="M1330" s="537"/>
    </row>
    <row r="1331" spans="1:13" s="38" customFormat="1" ht="15.75">
      <c r="A1331" s="533"/>
      <c r="K1331" s="535"/>
      <c r="M1331" s="537"/>
    </row>
    <row r="1332" spans="1:13" s="38" customFormat="1" ht="15.75">
      <c r="A1332" s="533"/>
      <c r="K1332" s="535"/>
      <c r="M1332" s="537"/>
    </row>
    <row r="1333" spans="1:13" s="38" customFormat="1" ht="15">
      <c r="K1333" s="536"/>
    </row>
    <row r="1334" spans="1:13" s="38" customFormat="1" ht="23.25">
      <c r="A1334" s="532" t="s">
        <v>3633</v>
      </c>
      <c r="K1334" s="89"/>
    </row>
    <row r="1335" spans="1:13" ht="15.75">
      <c r="A1335" s="534" t="s">
        <v>2645</v>
      </c>
      <c r="B1335" s="38"/>
      <c r="C1335" s="38"/>
      <c r="D1335" s="38"/>
      <c r="E1335" s="38"/>
      <c r="F1335" s="534" t="s">
        <v>2646</v>
      </c>
      <c r="G1335" s="38"/>
      <c r="H1335" s="38"/>
      <c r="I1335" s="38"/>
      <c r="J1335" s="38"/>
      <c r="K1335" s="534" t="s">
        <v>2647</v>
      </c>
      <c r="L1335" s="38"/>
    </row>
    <row r="1336" spans="1:13" ht="15.75">
      <c r="A1336" s="178" t="s">
        <v>718</v>
      </c>
      <c r="B1336" t="s">
        <v>4314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33"/>
      <c r="F1338" s="178"/>
      <c r="K1338" s="178"/>
    </row>
    <row r="1339" spans="1:13" ht="15.75">
      <c r="A1339" s="533"/>
      <c r="F1339" s="178"/>
      <c r="K1339" s="178"/>
    </row>
    <row r="1340" spans="1:13" ht="15.75">
      <c r="A1340" s="533"/>
      <c r="B1340" s="38"/>
      <c r="C1340" s="38"/>
      <c r="F1340" s="178"/>
      <c r="K1340" s="178"/>
    </row>
    <row r="1341" spans="1:13" ht="15.75">
      <c r="A1341" s="533"/>
      <c r="B1341" s="38"/>
      <c r="K1341" s="178"/>
    </row>
    <row r="1342" spans="1:13" ht="15.75">
      <c r="A1342" s="533"/>
      <c r="B1342" s="38"/>
      <c r="K1342" s="178"/>
    </row>
    <row r="1343" spans="1:13" ht="15.75">
      <c r="A1343" s="533"/>
      <c r="B1343" s="38"/>
      <c r="K1343" s="178"/>
    </row>
    <row r="1344" spans="1:13" ht="15.75">
      <c r="A1344" s="533"/>
      <c r="B1344" s="38"/>
      <c r="K1344" s="178"/>
    </row>
    <row r="1345" spans="1:11" ht="15.75">
      <c r="A1345" s="533"/>
      <c r="B1345" s="38"/>
      <c r="K1345" s="178"/>
    </row>
    <row r="1346" spans="1:11" ht="15.75">
      <c r="A1346" s="533"/>
      <c r="B1346" s="38"/>
      <c r="K1346" s="178"/>
    </row>
    <row r="1347" spans="1:11" ht="15.75">
      <c r="A1347" s="533"/>
      <c r="B1347" s="38"/>
      <c r="K1347" s="10"/>
    </row>
    <row r="1348" spans="1:11" ht="15.75">
      <c r="A1348" s="533"/>
      <c r="B1348" s="38"/>
      <c r="K1348" s="10"/>
    </row>
    <row r="1349" spans="1:11" ht="15.75">
      <c r="A1349" s="533"/>
      <c r="B1349" s="38"/>
      <c r="K1349" s="10"/>
    </row>
    <row r="1350" spans="1:11" ht="15.75">
      <c r="A1350" s="533"/>
      <c r="B1350" s="38"/>
      <c r="K1350" s="10"/>
    </row>
    <row r="1351" spans="1:11" ht="15.75">
      <c r="A1351" s="533"/>
      <c r="B1351" s="38"/>
      <c r="K1351" s="10"/>
    </row>
    <row r="1352" spans="1:11" ht="15.75">
      <c r="A1352" s="533"/>
      <c r="B1352" s="38"/>
      <c r="K1352" s="10"/>
    </row>
    <row r="1353" spans="1:11" ht="15.75">
      <c r="A1353" s="533"/>
      <c r="B1353" s="38"/>
      <c r="K1353" s="10"/>
    </row>
    <row r="1354" spans="1:11" ht="15.75">
      <c r="A1354" s="533"/>
      <c r="B1354" s="38"/>
      <c r="K1354" s="10"/>
    </row>
    <row r="1355" spans="1:11" ht="15.75">
      <c r="A1355" s="533"/>
      <c r="B1355" s="38"/>
      <c r="K1355" s="10"/>
    </row>
    <row r="1356" spans="1:11" ht="15.75">
      <c r="A1356" s="533"/>
      <c r="B1356" s="38"/>
      <c r="K1356" s="10"/>
    </row>
    <row r="1357" spans="1:11" ht="15.75">
      <c r="A1357" s="533"/>
      <c r="B1357" s="38"/>
      <c r="K1357" s="10"/>
    </row>
    <row r="1358" spans="1:11" ht="15.75">
      <c r="A1358" s="533"/>
      <c r="B1358" s="38"/>
      <c r="K1358" s="10"/>
    </row>
    <row r="1359" spans="1:11" ht="15.75">
      <c r="A1359" s="533"/>
      <c r="B1359" s="38"/>
      <c r="K1359" s="10"/>
    </row>
    <row r="1360" spans="1:11" ht="15.75">
      <c r="A1360" s="533"/>
      <c r="B1360" s="38"/>
      <c r="K1360" s="10"/>
    </row>
    <row r="1361" spans="1:14" ht="15.75">
      <c r="A1361" s="533"/>
      <c r="B1361" s="38"/>
      <c r="K1361" s="10"/>
    </row>
    <row r="1362" spans="1:14" ht="15.75">
      <c r="A1362" s="533"/>
      <c r="B1362" s="38"/>
      <c r="K1362" s="10"/>
    </row>
    <row r="1363" spans="1:14" ht="15.75">
      <c r="A1363" s="533"/>
      <c r="B1363" s="38"/>
      <c r="K1363" s="10"/>
    </row>
    <row r="1364" spans="1:14" ht="15.75">
      <c r="A1364" s="533"/>
      <c r="B1364" s="38"/>
      <c r="K1364" s="10"/>
    </row>
    <row r="1365" spans="1:14" ht="23.25">
      <c r="A1365" s="532" t="s">
        <v>162</v>
      </c>
      <c r="B1365" s="38"/>
      <c r="K1365" s="10"/>
    </row>
    <row r="1366" spans="1:14" ht="15.75">
      <c r="A1366" s="534" t="s">
        <v>2645</v>
      </c>
      <c r="B1366" s="38"/>
      <c r="C1366" s="38"/>
      <c r="D1366" s="38"/>
      <c r="E1366" s="38"/>
      <c r="F1366" s="534" t="s">
        <v>2646</v>
      </c>
      <c r="G1366" s="38"/>
      <c r="H1366" s="38"/>
      <c r="I1366" s="38"/>
      <c r="J1366" s="38"/>
      <c r="K1366" s="534" t="s">
        <v>2647</v>
      </c>
      <c r="L1366" s="38"/>
    </row>
    <row r="1367" spans="1:14" ht="15.75">
      <c r="A1367" s="178" t="s">
        <v>718</v>
      </c>
      <c r="B1367" s="540" t="s">
        <v>4315</v>
      </c>
      <c r="C1367" s="38"/>
      <c r="K1367" s="178" t="s">
        <v>716</v>
      </c>
      <c r="L1367" t="s">
        <v>4418</v>
      </c>
    </row>
    <row r="1368" spans="1:14" ht="15.75">
      <c r="A1368" s="178"/>
      <c r="K1368" s="178" t="s">
        <v>717</v>
      </c>
      <c r="L1368" t="s">
        <v>4506</v>
      </c>
      <c r="M1368" s="38"/>
      <c r="N1368" s="38"/>
    </row>
    <row r="1369" spans="1:14" ht="15.75">
      <c r="A1369" s="178"/>
      <c r="K1369" s="17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33"/>
      <c r="B1394" s="38"/>
      <c r="K1394" s="10"/>
    </row>
    <row r="1395" spans="1:14" s="38" customFormat="1" ht="15.75">
      <c r="A1395" s="533"/>
      <c r="K1395" s="400"/>
    </row>
    <row r="1396" spans="1:14" s="38" customFormat="1" ht="23.25">
      <c r="A1396" s="532" t="s">
        <v>2201</v>
      </c>
      <c r="K1396" s="401"/>
    </row>
    <row r="1397" spans="1:14" ht="15.75">
      <c r="A1397" s="534" t="s">
        <v>2645</v>
      </c>
      <c r="B1397" s="38"/>
      <c r="C1397" s="38"/>
      <c r="D1397" s="38"/>
      <c r="E1397" s="38"/>
      <c r="F1397" s="534" t="s">
        <v>2646</v>
      </c>
      <c r="G1397" s="38"/>
      <c r="H1397" s="38"/>
      <c r="I1397" s="38"/>
      <c r="J1397" s="38"/>
      <c r="K1397" s="534" t="s">
        <v>2647</v>
      </c>
      <c r="L1397" s="38"/>
    </row>
    <row r="1398" spans="1:14" ht="15.75">
      <c r="A1398" s="178" t="s">
        <v>717</v>
      </c>
      <c r="B1398" t="s">
        <v>4312</v>
      </c>
      <c r="C1398" s="38"/>
      <c r="D1398" s="38"/>
      <c r="E1398" s="38"/>
      <c r="F1398" s="178"/>
      <c r="K1398" s="178" t="s">
        <v>716</v>
      </c>
      <c r="L1398" t="s">
        <v>4310</v>
      </c>
    </row>
    <row r="1399" spans="1:14" ht="15.75">
      <c r="A1399" s="178"/>
      <c r="F1399" s="178"/>
      <c r="K1399" s="178" t="s">
        <v>718</v>
      </c>
      <c r="L1399" t="s">
        <v>4411</v>
      </c>
      <c r="M1399" s="38"/>
      <c r="N1399" s="38"/>
    </row>
    <row r="1400" spans="1:14" ht="15.75">
      <c r="A1400" s="178"/>
      <c r="K1400" s="178" t="s">
        <v>717</v>
      </c>
      <c r="L1400" t="s">
        <v>4793</v>
      </c>
      <c r="M1400" s="400"/>
    </row>
    <row r="1401" spans="1:14" ht="15.75">
      <c r="A1401" s="178"/>
      <c r="K1401" s="178" t="s">
        <v>717</v>
      </c>
      <c r="L1401" t="s">
        <v>4794</v>
      </c>
      <c r="M1401" s="400"/>
    </row>
    <row r="1402" spans="1:14" ht="15.75">
      <c r="A1402" s="178"/>
      <c r="K1402" s="178"/>
    </row>
    <row r="1403" spans="1:14" ht="15.75">
      <c r="A1403" s="178"/>
      <c r="K1403" s="17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33"/>
      <c r="B1422" s="38"/>
      <c r="K1422" s="89"/>
    </row>
    <row r="1423" spans="1:11" ht="15.75">
      <c r="A1423" s="533"/>
      <c r="B1423" s="38"/>
      <c r="K1423" s="89"/>
    </row>
    <row r="1424" spans="1:11" ht="15.75">
      <c r="A1424" s="533"/>
      <c r="B1424" s="38"/>
      <c r="K1424" s="89"/>
    </row>
    <row r="1425" spans="1:14" ht="15.75">
      <c r="A1425" s="533"/>
      <c r="B1425" s="38"/>
      <c r="K1425" s="89"/>
    </row>
    <row r="1426" spans="1:14" s="38" customFormat="1" ht="15.75">
      <c r="A1426" s="533"/>
      <c r="K1426" s="10"/>
    </row>
    <row r="1427" spans="1:14" s="38" customFormat="1" ht="23.25">
      <c r="A1427" s="532" t="s">
        <v>3634</v>
      </c>
      <c r="K1427" s="17"/>
    </row>
    <row r="1428" spans="1:14" ht="15.75">
      <c r="A1428" s="534" t="s">
        <v>2645</v>
      </c>
      <c r="B1428" s="38"/>
      <c r="C1428" s="38"/>
      <c r="D1428" s="38"/>
      <c r="E1428" s="38"/>
      <c r="F1428" s="534" t="s">
        <v>2646</v>
      </c>
      <c r="G1428" s="38"/>
      <c r="H1428" s="38"/>
      <c r="I1428" s="38"/>
      <c r="J1428" s="38"/>
      <c r="K1428" s="534" t="s">
        <v>2647</v>
      </c>
      <c r="L1428" s="38"/>
    </row>
    <row r="1429" spans="1:14" ht="15.75">
      <c r="A1429" s="178" t="s">
        <v>718</v>
      </c>
      <c r="B1429" t="s">
        <v>4507</v>
      </c>
      <c r="F1429" s="178"/>
      <c r="K1429" s="178" t="s">
        <v>717</v>
      </c>
      <c r="L1429" t="s">
        <v>4299</v>
      </c>
    </row>
    <row r="1430" spans="1:14" ht="15.75">
      <c r="A1430" s="178" t="s">
        <v>718</v>
      </c>
      <c r="B1430" t="s">
        <v>4627</v>
      </c>
      <c r="C1430" s="38"/>
      <c r="D1430" s="38"/>
      <c r="F1430" s="178"/>
      <c r="K1430" s="178" t="s">
        <v>717</v>
      </c>
      <c r="L1430" t="s">
        <v>4300</v>
      </c>
    </row>
    <row r="1431" spans="1:14" ht="15.75">
      <c r="A1431" s="178" t="s">
        <v>717</v>
      </c>
      <c r="B1431" t="s">
        <v>4623</v>
      </c>
      <c r="C1431" s="38"/>
      <c r="D1431" s="38"/>
      <c r="F1431" s="178"/>
      <c r="K1431" s="178" t="s">
        <v>718</v>
      </c>
      <c r="L1431" t="s">
        <v>4503</v>
      </c>
      <c r="M1431" s="38"/>
      <c r="N1431" s="38"/>
    </row>
    <row r="1432" spans="1:14" ht="15.75">
      <c r="A1432" s="533"/>
      <c r="B1432" s="38"/>
      <c r="K1432" s="178"/>
    </row>
    <row r="1433" spans="1:14" ht="15.75">
      <c r="A1433" s="533"/>
      <c r="B1433" s="38"/>
      <c r="K1433" s="178"/>
    </row>
    <row r="1434" spans="1:14" ht="15.75">
      <c r="A1434" s="533"/>
      <c r="B1434" s="38"/>
      <c r="K1434" s="178"/>
    </row>
    <row r="1435" spans="1:14" ht="15.75">
      <c r="A1435" s="533"/>
      <c r="B1435" s="38"/>
      <c r="K1435" s="178"/>
    </row>
    <row r="1436" spans="1:14" ht="15.75">
      <c r="A1436" s="533"/>
      <c r="B1436" s="38"/>
      <c r="K1436" s="178"/>
    </row>
    <row r="1437" spans="1:14" ht="15.75">
      <c r="A1437" s="533"/>
      <c r="B1437" s="38"/>
      <c r="K1437" s="178"/>
    </row>
    <row r="1438" spans="1:14" ht="15.75">
      <c r="A1438" s="533"/>
      <c r="B1438" s="38"/>
      <c r="K1438" s="400"/>
    </row>
    <row r="1439" spans="1:14" ht="15.75">
      <c r="A1439" s="533"/>
      <c r="B1439" s="38"/>
      <c r="K1439" s="400"/>
    </row>
    <row r="1440" spans="1:14" ht="15.75">
      <c r="A1440" s="533"/>
      <c r="B1440" s="38"/>
      <c r="K1440" s="400"/>
    </row>
    <row r="1441" spans="1:11" ht="15.75">
      <c r="A1441" s="533"/>
      <c r="B1441" s="38"/>
      <c r="K1441" s="400"/>
    </row>
    <row r="1442" spans="1:11" ht="15.75">
      <c r="A1442" s="533"/>
      <c r="B1442" s="38"/>
      <c r="K1442" s="400"/>
    </row>
    <row r="1443" spans="1:11" ht="15.75">
      <c r="A1443" s="533"/>
      <c r="B1443" s="38"/>
      <c r="K1443" s="400"/>
    </row>
    <row r="1444" spans="1:11" ht="15.75">
      <c r="A1444" s="533"/>
      <c r="B1444" s="38"/>
      <c r="K1444" s="400"/>
    </row>
    <row r="1445" spans="1:11" ht="15.75">
      <c r="A1445" s="533"/>
      <c r="B1445" s="38"/>
      <c r="K1445" s="400"/>
    </row>
    <row r="1446" spans="1:11" ht="15.75">
      <c r="A1446" s="533"/>
      <c r="B1446" s="38"/>
      <c r="K1446" s="400"/>
    </row>
    <row r="1447" spans="1:11" ht="15.75">
      <c r="A1447" s="533"/>
      <c r="B1447" s="38"/>
      <c r="K1447" s="400"/>
    </row>
    <row r="1448" spans="1:11" ht="15.75">
      <c r="A1448" s="533"/>
      <c r="B1448" s="38"/>
      <c r="K1448" s="400"/>
    </row>
    <row r="1449" spans="1:11" ht="15.75">
      <c r="A1449" s="533"/>
      <c r="B1449" s="38"/>
      <c r="K1449" s="400"/>
    </row>
    <row r="1450" spans="1:11" ht="15.75">
      <c r="A1450" s="533"/>
      <c r="B1450" s="38"/>
      <c r="K1450" s="400"/>
    </row>
    <row r="1451" spans="1:11" ht="15.75">
      <c r="A1451" s="533"/>
      <c r="B1451" s="38"/>
      <c r="K1451" s="400"/>
    </row>
    <row r="1452" spans="1:11" ht="15.75">
      <c r="A1452" s="533"/>
      <c r="B1452" s="38"/>
      <c r="K1452" s="400"/>
    </row>
    <row r="1453" spans="1:11" ht="15.75">
      <c r="A1453" s="533"/>
      <c r="B1453" s="38"/>
      <c r="K1453" s="400"/>
    </row>
    <row r="1454" spans="1:11" ht="15.75">
      <c r="A1454" s="533"/>
      <c r="B1454" s="38"/>
      <c r="K1454" s="400"/>
    </row>
    <row r="1455" spans="1:11" ht="15.75">
      <c r="A1455" s="533"/>
      <c r="B1455" s="38"/>
      <c r="K1455" s="400"/>
    </row>
    <row r="1456" spans="1:11" ht="15.75">
      <c r="A1456" s="533"/>
      <c r="B1456" s="38"/>
      <c r="K1456" s="400"/>
    </row>
    <row r="1457" spans="1:12" ht="15.75">
      <c r="A1457" s="533"/>
      <c r="B1457" s="38"/>
      <c r="K1457" s="400"/>
    </row>
    <row r="1458" spans="1:12" s="38" customFormat="1" ht="23.25">
      <c r="A1458" s="532" t="s">
        <v>2720</v>
      </c>
      <c r="K1458" s="10"/>
    </row>
    <row r="1459" spans="1:12" s="38" customFormat="1" ht="15.75">
      <c r="A1459" s="534" t="s">
        <v>2645</v>
      </c>
      <c r="F1459" s="534" t="s">
        <v>2646</v>
      </c>
      <c r="K1459" s="534" t="s">
        <v>2647</v>
      </c>
    </row>
    <row r="1460" spans="1:12" s="38" customFormat="1" ht="15.75">
      <c r="A1460" s="178" t="s">
        <v>716</v>
      </c>
      <c r="B1460" t="s">
        <v>4627</v>
      </c>
      <c r="F1460" s="178"/>
      <c r="G1460"/>
      <c r="K1460" s="178"/>
      <c r="L1460"/>
    </row>
    <row r="1461" spans="1:12" s="38" customFormat="1" ht="15.75">
      <c r="A1461" s="534"/>
      <c r="F1461" s="178"/>
      <c r="G1461"/>
      <c r="K1461" s="178"/>
      <c r="L1461"/>
    </row>
    <row r="1462" spans="1:12" s="38" customFormat="1" ht="15.75">
      <c r="A1462" s="534"/>
      <c r="F1462" s="178"/>
      <c r="G1462"/>
      <c r="K1462" s="178"/>
      <c r="L1462"/>
    </row>
    <row r="1463" spans="1:12" s="38" customFormat="1" ht="15.75">
      <c r="A1463" s="534"/>
      <c r="F1463" s="178"/>
      <c r="G1463"/>
      <c r="K1463" s="178"/>
      <c r="L1463"/>
    </row>
    <row r="1464" spans="1:12" s="38" customFormat="1" ht="15.75">
      <c r="A1464" s="534"/>
      <c r="F1464" s="178"/>
      <c r="G1464"/>
      <c r="K1464" s="178"/>
      <c r="L1464"/>
    </row>
    <row r="1465" spans="1:12" s="38" customFormat="1" ht="15.75">
      <c r="A1465" s="534"/>
      <c r="F1465" s="534"/>
      <c r="K1465" s="178"/>
      <c r="L1465"/>
    </row>
    <row r="1466" spans="1:12" s="38" customFormat="1" ht="15.75">
      <c r="A1466" s="534"/>
      <c r="F1466" s="534"/>
      <c r="K1466" s="178"/>
      <c r="L1466"/>
    </row>
    <row r="1467" spans="1:12" s="38" customFormat="1" ht="15.75">
      <c r="A1467" s="534"/>
      <c r="F1467" s="534"/>
      <c r="K1467" s="178"/>
      <c r="L1467"/>
    </row>
    <row r="1468" spans="1:12" s="38" customFormat="1" ht="15.75">
      <c r="A1468" s="534"/>
      <c r="F1468" s="534"/>
      <c r="K1468" s="178"/>
      <c r="L1468"/>
    </row>
    <row r="1469" spans="1:12" s="38" customFormat="1" ht="15.75">
      <c r="A1469" s="534"/>
      <c r="F1469" s="534"/>
      <c r="K1469" s="178"/>
      <c r="L1469"/>
    </row>
    <row r="1470" spans="1:12" s="38" customFormat="1" ht="15.75">
      <c r="A1470" s="534"/>
      <c r="F1470" s="534"/>
      <c r="K1470" s="178"/>
      <c r="L1470"/>
    </row>
    <row r="1471" spans="1:12" s="38" customFormat="1" ht="15.75">
      <c r="A1471" s="534"/>
      <c r="F1471" s="534"/>
      <c r="K1471" s="178"/>
      <c r="L1471"/>
    </row>
    <row r="1472" spans="1:12" s="38" customFormat="1" ht="15.75">
      <c r="A1472" s="533"/>
      <c r="K1472" s="178"/>
      <c r="L1472"/>
    </row>
    <row r="1473" spans="1:12" s="38" customFormat="1" ht="15.75">
      <c r="A1473" s="533"/>
      <c r="K1473" s="178"/>
      <c r="L1473"/>
    </row>
    <row r="1474" spans="1:12" s="38" customFormat="1" ht="15.75">
      <c r="A1474" s="533"/>
      <c r="K1474" s="178"/>
      <c r="L1474"/>
    </row>
    <row r="1475" spans="1:12" s="38" customFormat="1" ht="15.75">
      <c r="A1475" s="533"/>
      <c r="K1475" s="178"/>
      <c r="L1475"/>
    </row>
    <row r="1476" spans="1:12" s="38" customFormat="1" ht="15.75">
      <c r="A1476" s="533"/>
      <c r="K1476" s="178"/>
      <c r="L1476"/>
    </row>
    <row r="1477" spans="1:12" s="38" customFormat="1" ht="15.75">
      <c r="A1477" s="533"/>
      <c r="K1477" s="178"/>
      <c r="L1477"/>
    </row>
    <row r="1478" spans="1:12" s="38" customFormat="1" ht="15.75">
      <c r="A1478" s="533"/>
      <c r="K1478" s="178"/>
      <c r="L1478"/>
    </row>
    <row r="1479" spans="1:12" s="38" customFormat="1" ht="15.75">
      <c r="A1479" s="533"/>
      <c r="K1479" s="16"/>
    </row>
    <row r="1480" spans="1:12" s="38" customFormat="1" ht="15.75">
      <c r="A1480" s="533"/>
      <c r="K1480" s="16"/>
    </row>
    <row r="1481" spans="1:12" s="38" customFormat="1" ht="15.75">
      <c r="A1481" s="533"/>
      <c r="K1481" s="16"/>
    </row>
    <row r="1482" spans="1:12" s="38" customFormat="1" ht="15.75">
      <c r="A1482" s="533"/>
      <c r="K1482" s="16"/>
    </row>
    <row r="1483" spans="1:12" s="38" customFormat="1" ht="15.75">
      <c r="A1483" s="533"/>
      <c r="K1483" s="16"/>
    </row>
    <row r="1484" spans="1:12" s="38" customFormat="1" ht="15.75">
      <c r="A1484" s="533"/>
      <c r="K1484" s="16"/>
    </row>
    <row r="1485" spans="1:12" s="38" customFormat="1" ht="15.75">
      <c r="A1485" s="533"/>
      <c r="K1485" s="16"/>
    </row>
    <row r="1486" spans="1:12" s="38" customFormat="1" ht="15.75">
      <c r="A1486" s="533"/>
      <c r="K1486" s="16"/>
    </row>
    <row r="1487" spans="1:12" s="38" customFormat="1" ht="15.75">
      <c r="A1487" s="533"/>
      <c r="K1487" s="16"/>
    </row>
    <row r="1488" spans="1:12" s="38" customFormat="1" ht="15.75">
      <c r="A1488" s="533"/>
      <c r="K1488" s="16"/>
    </row>
    <row r="1489" spans="1:14" s="38" customFormat="1" ht="23.25">
      <c r="A1489" s="532" t="s">
        <v>2220</v>
      </c>
      <c r="K1489" s="10"/>
    </row>
    <row r="1490" spans="1:14" s="38" customFormat="1" ht="15.75">
      <c r="A1490" s="534" t="s">
        <v>2645</v>
      </c>
      <c r="F1490" s="534" t="s">
        <v>2646</v>
      </c>
      <c r="K1490" s="534" t="s">
        <v>2647</v>
      </c>
    </row>
    <row r="1491" spans="1:14" s="38" customFormat="1" ht="15.75">
      <c r="A1491" s="178" t="s">
        <v>717</v>
      </c>
      <c r="B1491" t="s">
        <v>4627</v>
      </c>
      <c r="F1491" s="178"/>
      <c r="G1491"/>
      <c r="K1491" s="178" t="s">
        <v>717</v>
      </c>
      <c r="L1491" t="s">
        <v>4419</v>
      </c>
      <c r="M1491"/>
      <c r="N1491"/>
    </row>
    <row r="1492" spans="1:14" s="38" customFormat="1" ht="15.75">
      <c r="A1492" s="178"/>
      <c r="B1492"/>
      <c r="F1492" s="178"/>
      <c r="G1492"/>
      <c r="K1492" s="178"/>
      <c r="L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33"/>
      <c r="K1495" s="178"/>
      <c r="L1495"/>
    </row>
    <row r="1496" spans="1:14" s="38" customFormat="1" ht="15.75">
      <c r="A1496" s="533"/>
      <c r="K1496" s="178"/>
      <c r="L1496"/>
    </row>
    <row r="1497" spans="1:14" s="38" customFormat="1" ht="15.75">
      <c r="A1497" s="533"/>
      <c r="K1497" s="178"/>
      <c r="L1497"/>
    </row>
    <row r="1498" spans="1:14" s="38" customFormat="1" ht="15.75">
      <c r="A1498" s="533"/>
      <c r="K1498" s="178"/>
      <c r="L1498"/>
    </row>
    <row r="1499" spans="1:14" s="38" customFormat="1" ht="15.75">
      <c r="A1499" s="533"/>
      <c r="K1499" s="178"/>
      <c r="L1499"/>
    </row>
    <row r="1500" spans="1:14" s="38" customFormat="1" ht="15.75">
      <c r="A1500" s="533"/>
      <c r="K1500" s="178"/>
      <c r="L1500"/>
    </row>
    <row r="1501" spans="1:14" s="38" customFormat="1" ht="15.75">
      <c r="A1501" s="533"/>
      <c r="K1501" s="178"/>
      <c r="L1501"/>
    </row>
    <row r="1502" spans="1:14" s="38" customFormat="1" ht="15.75">
      <c r="A1502" s="533"/>
      <c r="K1502" s="178"/>
      <c r="L1502"/>
    </row>
    <row r="1503" spans="1:14" s="38" customFormat="1" ht="15.75">
      <c r="A1503" s="533"/>
      <c r="K1503" s="178"/>
      <c r="L1503"/>
    </row>
    <row r="1504" spans="1:14" s="38" customFormat="1" ht="15.75">
      <c r="A1504" s="533"/>
      <c r="K1504" s="178"/>
      <c r="L1504"/>
    </row>
    <row r="1505" spans="1:12" s="38" customFormat="1" ht="15.75">
      <c r="A1505" s="533"/>
      <c r="K1505" s="178"/>
      <c r="L1505"/>
    </row>
    <row r="1506" spans="1:12" s="38" customFormat="1" ht="15.75">
      <c r="A1506" s="533"/>
      <c r="K1506" s="178"/>
      <c r="L1506"/>
    </row>
    <row r="1507" spans="1:12" s="38" customFormat="1" ht="15.75">
      <c r="A1507" s="533"/>
      <c r="K1507" s="16"/>
    </row>
    <row r="1508" spans="1:12" s="38" customFormat="1" ht="15.75">
      <c r="A1508" s="533"/>
      <c r="K1508" s="16"/>
    </row>
    <row r="1509" spans="1:12" s="38" customFormat="1" ht="15.75">
      <c r="A1509" s="533"/>
      <c r="K1509" s="16"/>
    </row>
    <row r="1510" spans="1:12" s="38" customFormat="1" ht="15.75">
      <c r="A1510" s="533"/>
      <c r="K1510" s="16"/>
    </row>
    <row r="1511" spans="1:12" s="38" customFormat="1" ht="15.75">
      <c r="A1511" s="533"/>
      <c r="K1511" s="16"/>
    </row>
    <row r="1512" spans="1:12" s="38" customFormat="1" ht="15.75">
      <c r="A1512" s="533"/>
      <c r="K1512" s="16"/>
    </row>
    <row r="1513" spans="1:12" s="38" customFormat="1" ht="15.75">
      <c r="A1513" s="533"/>
      <c r="K1513" s="16"/>
    </row>
    <row r="1514" spans="1:12" s="38" customFormat="1" ht="15.75">
      <c r="A1514" s="533"/>
      <c r="K1514" s="16"/>
    </row>
    <row r="1515" spans="1:12" s="38" customFormat="1" ht="15.75">
      <c r="A1515" s="533"/>
      <c r="K1515" s="16"/>
    </row>
    <row r="1516" spans="1:12" s="38" customFormat="1" ht="15.75">
      <c r="A1516" s="533"/>
      <c r="K1516" s="16"/>
    </row>
    <row r="1517" spans="1:12" s="38" customFormat="1" ht="15.75">
      <c r="A1517" s="533"/>
      <c r="K1517" s="16"/>
    </row>
    <row r="1518" spans="1:12" s="38" customFormat="1" ht="15.75">
      <c r="A1518" s="533"/>
      <c r="K1518" s="16"/>
    </row>
    <row r="1519" spans="1:12" s="38" customFormat="1" ht="15.75">
      <c r="A1519" s="533"/>
      <c r="K1519" s="16"/>
    </row>
    <row r="1520" spans="1:12" s="38" customFormat="1" ht="23.25">
      <c r="A1520" s="532" t="s">
        <v>2712</v>
      </c>
      <c r="K1520" s="16"/>
    </row>
    <row r="1521" spans="1:15" s="38" customFormat="1" ht="15.75">
      <c r="A1521" s="534" t="s">
        <v>2645</v>
      </c>
      <c r="F1521" s="534" t="s">
        <v>2646</v>
      </c>
      <c r="K1521" s="534" t="s">
        <v>2647</v>
      </c>
    </row>
    <row r="1522" spans="1:15" s="38" customFormat="1" ht="15.75">
      <c r="A1522" s="178" t="s">
        <v>716</v>
      </c>
      <c r="B1522" t="s">
        <v>4505</v>
      </c>
      <c r="F1522" s="178"/>
      <c r="G1522"/>
      <c r="K1522" s="24"/>
      <c r="L1522"/>
      <c r="M1522"/>
      <c r="N1522"/>
      <c r="O1522"/>
    </row>
    <row r="1523" spans="1:15" s="38" customFormat="1" ht="15.75">
      <c r="A1523" s="178"/>
      <c r="B1523"/>
      <c r="F1523" s="178"/>
      <c r="G1523"/>
      <c r="K1523" s="178"/>
      <c r="L1523"/>
    </row>
    <row r="1524" spans="1:15" s="38" customFormat="1" ht="15.75">
      <c r="A1524" s="178"/>
      <c r="B1524"/>
      <c r="F1524" s="534"/>
      <c r="K1524" s="178"/>
      <c r="L1524"/>
    </row>
    <row r="1525" spans="1:15" s="38" customFormat="1" ht="15.75">
      <c r="A1525" s="534"/>
      <c r="F1525" s="534"/>
      <c r="K1525" s="178"/>
      <c r="L1525"/>
    </row>
    <row r="1526" spans="1:15" s="38" customFormat="1" ht="15.75">
      <c r="A1526" s="534"/>
      <c r="F1526" s="534"/>
      <c r="K1526" s="178"/>
      <c r="L1526"/>
    </row>
    <row r="1527" spans="1:15" s="38" customFormat="1" ht="15.75">
      <c r="A1527" s="534"/>
      <c r="F1527" s="534"/>
      <c r="K1527" s="178"/>
      <c r="L1527"/>
    </row>
    <row r="1528" spans="1:15" s="38" customFormat="1" ht="15.75">
      <c r="A1528" s="534"/>
      <c r="F1528" s="534"/>
      <c r="K1528" s="178"/>
      <c r="L1528"/>
    </row>
    <row r="1529" spans="1:15" s="38" customFormat="1" ht="15.75">
      <c r="A1529" s="534"/>
      <c r="F1529" s="534"/>
      <c r="K1529" s="178"/>
      <c r="L1529"/>
    </row>
    <row r="1530" spans="1:15" s="38" customFormat="1" ht="15.75">
      <c r="A1530" s="534"/>
      <c r="F1530" s="534"/>
      <c r="K1530" s="178"/>
      <c r="L1530"/>
    </row>
    <row r="1531" spans="1:15" s="38" customFormat="1" ht="15.75">
      <c r="A1531" s="534"/>
      <c r="F1531" s="534"/>
      <c r="K1531" s="178"/>
      <c r="L1531"/>
    </row>
    <row r="1532" spans="1:15" s="38" customFormat="1" ht="15.75">
      <c r="A1532" s="534"/>
      <c r="F1532" s="534"/>
      <c r="K1532" s="178"/>
      <c r="L1532"/>
    </row>
    <row r="1533" spans="1:15" s="38" customFormat="1" ht="15.75">
      <c r="A1533" s="534"/>
      <c r="F1533" s="534"/>
      <c r="K1533" s="534"/>
    </row>
    <row r="1534" spans="1:15" s="38" customFormat="1" ht="15.75">
      <c r="A1534" s="534"/>
      <c r="F1534" s="534"/>
      <c r="K1534" s="534"/>
    </row>
    <row r="1535" spans="1:15" s="38" customFormat="1" ht="15.75">
      <c r="A1535" s="534"/>
      <c r="F1535" s="534"/>
      <c r="K1535" s="534"/>
    </row>
    <row r="1536" spans="1:15" s="38" customFormat="1" ht="15.75">
      <c r="A1536" s="534"/>
      <c r="F1536" s="534"/>
      <c r="K1536" s="534"/>
    </row>
    <row r="1537" spans="1:16" s="38" customFormat="1" ht="15.75">
      <c r="A1537" s="534"/>
      <c r="F1537" s="534"/>
      <c r="K1537" s="534"/>
    </row>
    <row r="1538" spans="1:16" s="38" customFormat="1" ht="15.75">
      <c r="A1538" s="534"/>
      <c r="F1538" s="534"/>
      <c r="K1538" s="534"/>
    </row>
    <row r="1539" spans="1:16" s="38" customFormat="1" ht="15.75">
      <c r="A1539" s="534"/>
      <c r="F1539" s="534"/>
      <c r="K1539" s="534"/>
    </row>
    <row r="1540" spans="1:16" s="38" customFormat="1" ht="15.75">
      <c r="A1540" s="534"/>
      <c r="F1540" s="534"/>
      <c r="K1540" s="534"/>
    </row>
    <row r="1541" spans="1:16" s="38" customFormat="1" ht="15.75">
      <c r="A1541" s="534"/>
      <c r="F1541" s="534"/>
      <c r="K1541" s="534"/>
    </row>
    <row r="1542" spans="1:16" s="38" customFormat="1" ht="15.75">
      <c r="A1542" s="533"/>
      <c r="K1542" s="16"/>
    </row>
    <row r="1543" spans="1:16" s="38" customFormat="1" ht="15.75">
      <c r="A1543" s="533"/>
      <c r="K1543" s="16"/>
      <c r="P1543" s="38" t="s">
        <v>2459</v>
      </c>
    </row>
    <row r="1544" spans="1:16" s="38" customFormat="1" ht="15.75">
      <c r="A1544" s="533"/>
      <c r="K1544" s="16"/>
    </row>
    <row r="1545" spans="1:16" s="38" customFormat="1" ht="15.75">
      <c r="A1545" s="533"/>
      <c r="K1545" s="16"/>
    </row>
    <row r="1546" spans="1:16" s="38" customFormat="1" ht="15.75">
      <c r="A1546" s="533"/>
      <c r="K1546" s="16"/>
    </row>
    <row r="1547" spans="1:16" s="38" customFormat="1" ht="15.75">
      <c r="A1547" s="533"/>
      <c r="K1547" s="16"/>
    </row>
    <row r="1548" spans="1:16" s="38" customFormat="1" ht="15.75">
      <c r="A1548" s="533"/>
      <c r="K1548" s="16"/>
    </row>
    <row r="1549" spans="1:16" s="38" customFormat="1" ht="15.75">
      <c r="A1549" s="533"/>
      <c r="K1549" s="16"/>
    </row>
    <row r="1550" spans="1:16" s="38" customFormat="1" ht="15.75">
      <c r="A1550" s="533"/>
      <c r="K1550" s="16"/>
    </row>
    <row r="1551" spans="1:16" s="38" customFormat="1" ht="23.25">
      <c r="A1551" s="532" t="s">
        <v>3635</v>
      </c>
      <c r="K1551" s="16"/>
    </row>
    <row r="1552" spans="1:16" s="38" customFormat="1" ht="15.75">
      <c r="A1552" s="534" t="s">
        <v>2645</v>
      </c>
      <c r="F1552" s="534" t="s">
        <v>2646</v>
      </c>
      <c r="K1552" s="534" t="s">
        <v>2647</v>
      </c>
    </row>
    <row r="1553" spans="1:15" s="38" customFormat="1" ht="15.75">
      <c r="A1553" s="178"/>
      <c r="B1553"/>
      <c r="F1553" s="178"/>
      <c r="G1553"/>
      <c r="K1553" s="178" t="s">
        <v>718</v>
      </c>
      <c r="L1553" t="s">
        <v>4305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4569</v>
      </c>
    </row>
    <row r="1555" spans="1:15" s="38" customFormat="1" ht="15.75">
      <c r="A1555" s="178"/>
      <c r="B1555"/>
      <c r="F1555" s="178"/>
      <c r="G1555"/>
      <c r="K1555" s="178"/>
      <c r="L1555"/>
    </row>
    <row r="1556" spans="1:15" s="38" customFormat="1" ht="15.75">
      <c r="A1556" s="178"/>
      <c r="B1556"/>
      <c r="F1556" s="178"/>
      <c r="G1556"/>
      <c r="K1556" s="178"/>
      <c r="L1556"/>
    </row>
    <row r="1557" spans="1:15" s="38" customFormat="1" ht="15.75">
      <c r="A1557" s="178"/>
      <c r="B1557"/>
      <c r="F1557" s="178"/>
      <c r="G1557"/>
      <c r="K1557" s="178"/>
      <c r="L1557"/>
    </row>
    <row r="1558" spans="1:15" s="38" customFormat="1" ht="15.75">
      <c r="A1558" s="178"/>
      <c r="B1558"/>
      <c r="F1558" s="178"/>
      <c r="G1558"/>
      <c r="K1558" s="178"/>
      <c r="L1558"/>
    </row>
    <row r="1559" spans="1:15" s="38" customFormat="1" ht="15.75">
      <c r="A1559" s="178"/>
      <c r="B1559"/>
      <c r="F1559" s="178"/>
      <c r="G1559"/>
      <c r="K1559" s="178"/>
      <c r="L1559"/>
    </row>
    <row r="1560" spans="1:15" s="38" customFormat="1" ht="15.75">
      <c r="A1560" s="178"/>
      <c r="B1560"/>
      <c r="F1560" s="178"/>
      <c r="G1560"/>
      <c r="K1560" s="178"/>
      <c r="L1560"/>
    </row>
    <row r="1561" spans="1:15" s="38" customFormat="1" ht="15.75">
      <c r="A1561" s="533"/>
      <c r="F1561" s="178"/>
      <c r="G1561"/>
      <c r="K1561" s="178"/>
      <c r="L1561"/>
    </row>
    <row r="1562" spans="1:15" s="38" customFormat="1" ht="15.75">
      <c r="A1562" s="533"/>
      <c r="F1562" s="178"/>
      <c r="G1562"/>
      <c r="K1562" s="178"/>
      <c r="L1562"/>
    </row>
    <row r="1563" spans="1:15" s="38" customFormat="1" ht="15.75">
      <c r="A1563" s="534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33"/>
      <c r="F1569" s="178"/>
      <c r="G1569"/>
    </row>
    <row r="1570" spans="1:14" s="38" customFormat="1" ht="15.75">
      <c r="A1570" s="533"/>
      <c r="F1570" s="178"/>
      <c r="G1570"/>
    </row>
    <row r="1571" spans="1:14" s="38" customFormat="1" ht="15.75" customHeight="1">
      <c r="A1571" s="533"/>
      <c r="F1571" s="178"/>
      <c r="G1571"/>
    </row>
    <row r="1572" spans="1:14" s="38" customFormat="1" ht="15.75">
      <c r="A1572" s="533"/>
      <c r="F1572" s="178"/>
      <c r="G1572"/>
    </row>
    <row r="1573" spans="1:14" s="38" customFormat="1" ht="15.75">
      <c r="A1573" s="533"/>
      <c r="F1573" s="178"/>
      <c r="G1573"/>
    </row>
    <row r="1574" spans="1:14" s="38" customFormat="1" ht="15.75">
      <c r="A1574" s="533"/>
      <c r="F1574" s="178"/>
      <c r="G1574"/>
    </row>
    <row r="1575" spans="1:14" s="38" customFormat="1" ht="15.75">
      <c r="A1575" s="533"/>
      <c r="F1575" s="178"/>
      <c r="G1575"/>
    </row>
    <row r="1576" spans="1:14" s="38" customFormat="1" ht="15.75">
      <c r="A1576" s="533"/>
      <c r="F1576" s="178"/>
      <c r="G1576"/>
    </row>
    <row r="1577" spans="1:14" s="38" customFormat="1" ht="15.75">
      <c r="A1577" s="533"/>
      <c r="F1577" s="178"/>
      <c r="G1577"/>
    </row>
    <row r="1578" spans="1:14" s="38" customFormat="1" ht="15.75">
      <c r="A1578" s="533"/>
      <c r="F1578" s="178"/>
      <c r="G1578"/>
    </row>
    <row r="1579" spans="1:14" s="38" customFormat="1" ht="15.75">
      <c r="A1579" s="533"/>
      <c r="F1579" s="178"/>
      <c r="G1579"/>
      <c r="K1579" s="16"/>
    </row>
    <row r="1580" spans="1:14" s="38" customFormat="1" ht="15.75">
      <c r="A1580" s="533"/>
      <c r="F1580" s="178"/>
      <c r="G1580"/>
      <c r="K1580" s="16"/>
    </row>
    <row r="1581" spans="1:14" s="38" customFormat="1" ht="15.75">
      <c r="A1581" s="533"/>
      <c r="F1581" s="178"/>
      <c r="G1581"/>
      <c r="K1581" s="16"/>
    </row>
    <row r="1582" spans="1:14" s="38" customFormat="1" ht="23.25">
      <c r="A1582" s="532" t="s">
        <v>2200</v>
      </c>
      <c r="K1582" s="16"/>
    </row>
    <row r="1583" spans="1:14" s="38" customFormat="1" ht="15.75">
      <c r="A1583" s="534" t="s">
        <v>2645</v>
      </c>
      <c r="F1583" s="534" t="s">
        <v>2646</v>
      </c>
      <c r="K1583" s="534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4415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4465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4503</v>
      </c>
    </row>
    <row r="1587" spans="1:14" s="38" customFormat="1" ht="15.75">
      <c r="A1587" s="178"/>
      <c r="B1587"/>
      <c r="K1587" s="178" t="s">
        <v>718</v>
      </c>
      <c r="L1587" t="s">
        <v>4799</v>
      </c>
      <c r="M1587" s="400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33"/>
      <c r="K1609" s="16"/>
    </row>
    <row r="1610" spans="1:14" s="38" customFormat="1" ht="15.75">
      <c r="A1610" s="533"/>
      <c r="K1610" s="16"/>
    </row>
    <row r="1611" spans="1:14" s="38" customFormat="1" ht="15.75">
      <c r="A1611" s="533"/>
      <c r="K1611" s="16"/>
    </row>
    <row r="1612" spans="1:14" s="38" customFormat="1" ht="15">
      <c r="K1612" s="400"/>
    </row>
    <row r="1613" spans="1:14" s="38" customFormat="1" ht="23.25">
      <c r="A1613" s="532" t="s">
        <v>3636</v>
      </c>
      <c r="K1613" s="401"/>
    </row>
    <row r="1614" spans="1:14" s="38" customFormat="1" ht="15.75">
      <c r="A1614" s="534" t="s">
        <v>2645</v>
      </c>
      <c r="F1614" s="534" t="s">
        <v>2646</v>
      </c>
      <c r="K1614" s="534" t="s">
        <v>2647</v>
      </c>
    </row>
    <row r="1615" spans="1:14" s="38" customFormat="1" ht="15.75">
      <c r="A1615" s="178" t="s">
        <v>718</v>
      </c>
      <c r="B1615" t="s">
        <v>4552</v>
      </c>
      <c r="C1615"/>
      <c r="D1615"/>
      <c r="F1615" s="178" t="s">
        <v>716</v>
      </c>
      <c r="G1615" t="s">
        <v>4509</v>
      </c>
      <c r="K1615" s="178" t="s">
        <v>717</v>
      </c>
      <c r="L1615" t="s">
        <v>4410</v>
      </c>
    </row>
    <row r="1616" spans="1:14" s="38" customFormat="1" ht="15.75">
      <c r="A1616" s="178"/>
      <c r="B1616"/>
      <c r="F1616" s="178"/>
      <c r="G1616"/>
      <c r="K1616" s="178" t="s">
        <v>716</v>
      </c>
      <c r="L1616" t="s">
        <v>4794</v>
      </c>
      <c r="M1616" s="400"/>
      <c r="N1616"/>
    </row>
    <row r="1617" spans="1:12" s="38" customFormat="1" ht="15.75">
      <c r="A1617" s="178"/>
      <c r="B1617"/>
      <c r="F1617" s="178"/>
      <c r="G1617"/>
      <c r="K1617" s="178"/>
      <c r="L1617"/>
    </row>
    <row r="1618" spans="1:12" s="38" customFormat="1" ht="15.75">
      <c r="A1618" s="178"/>
      <c r="B1618"/>
      <c r="F1618" s="178"/>
      <c r="G1618"/>
      <c r="K1618" s="178"/>
      <c r="L1618"/>
    </row>
    <row r="1619" spans="1:12" s="38" customFormat="1" ht="15.75">
      <c r="A1619" s="534"/>
      <c r="F1619" s="534"/>
      <c r="K1619" s="178"/>
      <c r="L1619"/>
    </row>
    <row r="1620" spans="1:12" s="38" customFormat="1" ht="15.75">
      <c r="A1620" s="534"/>
      <c r="F1620" s="534"/>
      <c r="K1620" s="178"/>
      <c r="L1620"/>
    </row>
    <row r="1621" spans="1:12" s="38" customFormat="1" ht="15.75">
      <c r="A1621" s="534"/>
      <c r="F1621" s="534"/>
      <c r="K1621" s="178"/>
      <c r="L1621"/>
    </row>
    <row r="1622" spans="1:12" s="38" customFormat="1" ht="15.75">
      <c r="A1622" s="534"/>
      <c r="F1622" s="534"/>
      <c r="K1622" s="178"/>
      <c r="L1622"/>
    </row>
    <row r="1623" spans="1:12" s="38" customFormat="1" ht="15.75">
      <c r="A1623" s="534"/>
      <c r="F1623" s="534"/>
      <c r="K1623" s="178"/>
      <c r="L1623"/>
    </row>
    <row r="1624" spans="1:12" s="38" customFormat="1" ht="15.75">
      <c r="A1624" s="534"/>
      <c r="F1624" s="534"/>
      <c r="K1624" s="178"/>
      <c r="L1624"/>
    </row>
    <row r="1625" spans="1:12" s="38" customFormat="1" ht="15.75">
      <c r="A1625" s="534"/>
      <c r="F1625" s="534"/>
      <c r="K1625" s="178"/>
      <c r="L1625"/>
    </row>
    <row r="1626" spans="1:12" s="38" customFormat="1" ht="15.75">
      <c r="A1626" s="534"/>
      <c r="F1626" s="534"/>
      <c r="K1626" s="178"/>
      <c r="L1626"/>
    </row>
    <row r="1627" spans="1:12" s="38" customFormat="1" ht="15.75">
      <c r="A1627" s="534"/>
      <c r="F1627" s="534"/>
      <c r="K1627" s="178"/>
      <c r="L1627"/>
    </row>
    <row r="1628" spans="1:12" s="38" customFormat="1" ht="15.75">
      <c r="A1628" s="534"/>
      <c r="F1628" s="534"/>
      <c r="K1628" s="178"/>
      <c r="L1628"/>
    </row>
    <row r="1629" spans="1:12" s="38" customFormat="1" ht="15.75">
      <c r="A1629" s="534"/>
      <c r="F1629" s="534"/>
      <c r="K1629" s="178"/>
      <c r="L1629"/>
    </row>
    <row r="1630" spans="1:12" s="38" customFormat="1" ht="15.75">
      <c r="A1630" s="534"/>
      <c r="F1630" s="534"/>
      <c r="K1630" s="178"/>
      <c r="L1630"/>
    </row>
    <row r="1631" spans="1:12" s="38" customFormat="1" ht="15.75">
      <c r="A1631" s="534"/>
      <c r="F1631" s="534"/>
      <c r="K1631" s="178"/>
      <c r="L1631"/>
    </row>
    <row r="1632" spans="1:12" s="38" customFormat="1" ht="15.75">
      <c r="A1632" s="534"/>
      <c r="F1632" s="534"/>
      <c r="K1632" s="178"/>
      <c r="L1632"/>
    </row>
    <row r="1633" spans="1:15" s="38" customFormat="1" ht="15.75">
      <c r="A1633" s="534"/>
      <c r="F1633" s="534"/>
      <c r="K1633" s="178"/>
      <c r="L1633"/>
    </row>
    <row r="1634" spans="1:15" s="38" customFormat="1" ht="15.75">
      <c r="A1634" s="534"/>
      <c r="F1634" s="534"/>
      <c r="K1634" s="178"/>
      <c r="L1634"/>
    </row>
    <row r="1635" spans="1:15" s="38" customFormat="1" ht="15.75">
      <c r="A1635" s="534"/>
      <c r="F1635" s="534"/>
      <c r="K1635" s="534"/>
    </row>
    <row r="1636" spans="1:15" s="38" customFormat="1" ht="15.75">
      <c r="A1636" s="534"/>
      <c r="F1636" s="534"/>
      <c r="K1636" s="534"/>
    </row>
    <row r="1637" spans="1:15" s="38" customFormat="1" ht="15.75">
      <c r="A1637" s="534"/>
      <c r="F1637" s="534"/>
      <c r="K1637" s="534"/>
    </row>
    <row r="1638" spans="1:15" s="38" customFormat="1" ht="15.75">
      <c r="A1638" s="534"/>
      <c r="F1638" s="534"/>
      <c r="K1638" s="534"/>
    </row>
    <row r="1639" spans="1:15" s="38" customFormat="1" ht="15.75">
      <c r="A1639" s="534"/>
      <c r="F1639" s="534"/>
      <c r="K1639" s="534"/>
    </row>
    <row r="1640" spans="1:15" s="38" customFormat="1" ht="15.75">
      <c r="A1640" s="534"/>
      <c r="F1640" s="534"/>
      <c r="K1640" s="534"/>
    </row>
    <row r="1641" spans="1:15" s="38" customFormat="1" ht="15.75">
      <c r="A1641" s="534"/>
      <c r="F1641" s="534"/>
      <c r="K1641" s="534"/>
    </row>
    <row r="1642" spans="1:15" s="38" customFormat="1" ht="15.75">
      <c r="A1642" s="534"/>
      <c r="F1642" s="534"/>
      <c r="K1642" s="534"/>
    </row>
    <row r="1643" spans="1:15" s="38" customFormat="1" ht="15.75">
      <c r="A1643" s="533"/>
      <c r="K1643" s="537"/>
    </row>
    <row r="1644" spans="1:15" ht="23.25">
      <c r="A1644" s="532" t="s">
        <v>2734</v>
      </c>
    </row>
    <row r="1645" spans="1:15" s="38" customFormat="1" ht="15.75">
      <c r="A1645" s="534" t="s">
        <v>2645</v>
      </c>
      <c r="F1645" s="534" t="s">
        <v>2646</v>
      </c>
      <c r="K1645" s="534" t="s">
        <v>2647</v>
      </c>
    </row>
    <row r="1646" spans="1:15" s="38" customFormat="1" ht="15.75">
      <c r="A1646" s="178" t="s">
        <v>717</v>
      </c>
      <c r="B1646" s="540" t="s">
        <v>4315</v>
      </c>
      <c r="F1646" s="178" t="s">
        <v>717</v>
      </c>
      <c r="G1646" t="s">
        <v>4673</v>
      </c>
      <c r="H1646"/>
      <c r="I1646"/>
      <c r="K1646" s="178" t="s">
        <v>718</v>
      </c>
      <c r="L1646" t="s">
        <v>4469</v>
      </c>
      <c r="M1646"/>
      <c r="N1646"/>
      <c r="O1646"/>
    </row>
    <row r="1647" spans="1:15" s="38" customFormat="1" ht="15.75">
      <c r="A1647" s="178" t="s">
        <v>717</v>
      </c>
      <c r="B1647" t="s">
        <v>4677</v>
      </c>
      <c r="F1647" s="178"/>
      <c r="G1647"/>
      <c r="K1647" s="178" t="s">
        <v>717</v>
      </c>
      <c r="L1647" t="s">
        <v>4570</v>
      </c>
      <c r="M1647"/>
      <c r="N1647"/>
    </row>
    <row r="1648" spans="1:15" s="38" customFormat="1" ht="15.75">
      <c r="A1648" s="178"/>
      <c r="B1648"/>
      <c r="F1648" s="178"/>
      <c r="G1648"/>
      <c r="K1648" s="178" t="s">
        <v>717</v>
      </c>
      <c r="L1648" t="s">
        <v>4674</v>
      </c>
      <c r="M1648"/>
      <c r="N1648"/>
    </row>
    <row r="1649" spans="1:12" s="38" customFormat="1" ht="15.75">
      <c r="A1649" s="178"/>
      <c r="B1649"/>
      <c r="F1649" s="178"/>
      <c r="G1649"/>
      <c r="K1649" s="178"/>
      <c r="L1649"/>
    </row>
    <row r="1650" spans="1:12" s="38" customFormat="1" ht="15.75">
      <c r="A1650" s="178"/>
      <c r="B1650"/>
      <c r="F1650" s="178"/>
      <c r="G1650"/>
      <c r="K1650" s="178"/>
      <c r="L1650"/>
    </row>
    <row r="1651" spans="1:12" s="38" customFormat="1" ht="15.75">
      <c r="A1651" s="178"/>
      <c r="B1651"/>
      <c r="F1651" s="178"/>
      <c r="G1651"/>
      <c r="K1651" s="178"/>
      <c r="L1651"/>
    </row>
    <row r="1652" spans="1:12" s="38" customFormat="1" ht="15.75">
      <c r="A1652" s="534"/>
      <c r="F1652" s="534"/>
      <c r="K1652" s="178"/>
      <c r="L1652"/>
    </row>
    <row r="1653" spans="1:12" s="38" customFormat="1" ht="15.75">
      <c r="A1653" s="534"/>
      <c r="F1653" s="534"/>
      <c r="K1653" s="178"/>
      <c r="L1653"/>
    </row>
    <row r="1654" spans="1:12" s="38" customFormat="1" ht="15.75">
      <c r="A1654" s="534"/>
      <c r="F1654" s="534"/>
      <c r="K1654" s="178"/>
      <c r="L1654"/>
    </row>
    <row r="1655" spans="1:12" s="38" customFormat="1" ht="15.75">
      <c r="A1655" s="534"/>
      <c r="F1655" s="534"/>
      <c r="K1655" s="178"/>
      <c r="L1655"/>
    </row>
    <row r="1656" spans="1:12" s="38" customFormat="1" ht="15.75">
      <c r="A1656" s="534"/>
      <c r="F1656" s="534"/>
      <c r="K1656" s="178"/>
      <c r="L1656"/>
    </row>
    <row r="1657" spans="1:12" s="38" customFormat="1" ht="15.75">
      <c r="A1657" s="534"/>
      <c r="F1657" s="534"/>
      <c r="K1657" s="178"/>
      <c r="L1657"/>
    </row>
    <row r="1658" spans="1:12" s="38" customFormat="1" ht="15.75">
      <c r="A1658" s="534"/>
      <c r="F1658" s="534"/>
      <c r="K1658" s="178"/>
      <c r="L1658"/>
    </row>
    <row r="1659" spans="1:12" s="38" customFormat="1" ht="15.75">
      <c r="A1659" s="534"/>
      <c r="F1659" s="534"/>
      <c r="K1659" s="178"/>
      <c r="L1659"/>
    </row>
    <row r="1660" spans="1:12" s="38" customFormat="1" ht="15.75">
      <c r="A1660" s="534"/>
      <c r="F1660" s="534"/>
      <c r="K1660" s="178"/>
      <c r="L1660"/>
    </row>
    <row r="1661" spans="1:12" s="38" customFormat="1" ht="15.75">
      <c r="A1661" s="534"/>
      <c r="F1661" s="534"/>
      <c r="K1661" s="178"/>
      <c r="L1661"/>
    </row>
    <row r="1662" spans="1:12" s="38" customFormat="1" ht="15.75">
      <c r="A1662" s="534"/>
      <c r="F1662" s="534"/>
      <c r="K1662" s="178"/>
      <c r="L1662"/>
    </row>
    <row r="1663" spans="1:12" s="38" customFormat="1" ht="15.75">
      <c r="A1663" s="534"/>
      <c r="F1663" s="534"/>
      <c r="K1663" s="178"/>
      <c r="L1663"/>
    </row>
    <row r="1664" spans="1:12" s="38" customFormat="1" ht="15.75">
      <c r="A1664" s="534"/>
      <c r="F1664" s="534"/>
      <c r="K1664" s="178"/>
      <c r="L1664"/>
    </row>
    <row r="1665" spans="1:14" s="38" customFormat="1" ht="15.75">
      <c r="A1665" s="534"/>
      <c r="F1665" s="534"/>
      <c r="K1665" s="178"/>
      <c r="L1665"/>
    </row>
    <row r="1666" spans="1:14" s="38" customFormat="1" ht="15.75">
      <c r="A1666" s="534"/>
      <c r="F1666" s="534"/>
      <c r="K1666" s="178"/>
      <c r="L1666"/>
    </row>
    <row r="1667" spans="1:14" s="38" customFormat="1" ht="15.75">
      <c r="A1667" s="534"/>
      <c r="F1667" s="534"/>
      <c r="K1667" s="178"/>
      <c r="L1667"/>
    </row>
    <row r="1668" spans="1:14" s="38" customFormat="1" ht="15.75">
      <c r="A1668" s="534"/>
      <c r="F1668" s="534"/>
      <c r="K1668" s="178"/>
      <c r="L1668"/>
    </row>
    <row r="1669" spans="1:14" s="38" customFormat="1" ht="15.75">
      <c r="A1669" s="534"/>
      <c r="F1669" s="534"/>
      <c r="K1669" s="178"/>
      <c r="L1669"/>
    </row>
    <row r="1670" spans="1:14" s="38" customFormat="1" ht="15.75">
      <c r="A1670" s="534"/>
      <c r="F1670" s="534"/>
      <c r="K1670" s="178"/>
      <c r="L1670"/>
    </row>
    <row r="1671" spans="1:14" s="38" customFormat="1" ht="15.75">
      <c r="A1671" s="534"/>
      <c r="F1671" s="534"/>
      <c r="K1671" s="178"/>
      <c r="L1671"/>
    </row>
    <row r="1672" spans="1:14" s="38" customFormat="1" ht="15.75">
      <c r="A1672" s="534"/>
      <c r="F1672" s="534"/>
      <c r="K1672" s="178"/>
      <c r="L1672"/>
    </row>
    <row r="1673" spans="1:14" s="38" customFormat="1" ht="15.75">
      <c r="A1673" s="534"/>
      <c r="F1673" s="534"/>
      <c r="K1673" s="534"/>
    </row>
    <row r="1674" spans="1:14" s="38" customFormat="1" ht="15.75">
      <c r="A1674" s="534"/>
      <c r="F1674" s="534"/>
      <c r="K1674" s="534"/>
    </row>
    <row r="1675" spans="1:14" s="38" customFormat="1" ht="23.25">
      <c r="A1675" s="532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4" t="s">
        <v>2645</v>
      </c>
      <c r="F1676" s="534" t="s">
        <v>2646</v>
      </c>
      <c r="K1676" s="534" t="s">
        <v>2647</v>
      </c>
    </row>
    <row r="1677" spans="1:14" s="38" customFormat="1" ht="15.75">
      <c r="A1677" s="178" t="s">
        <v>717</v>
      </c>
      <c r="B1677" t="s">
        <v>4308</v>
      </c>
      <c r="F1677" s="178" t="s">
        <v>717</v>
      </c>
      <c r="G1677" t="s">
        <v>4412</v>
      </c>
      <c r="H1677"/>
      <c r="I1677"/>
      <c r="K1677" s="178" t="s">
        <v>716</v>
      </c>
      <c r="L1677" t="s">
        <v>4471</v>
      </c>
    </row>
    <row r="1678" spans="1:14" s="38" customFormat="1" ht="15.75">
      <c r="A1678" s="178" t="s">
        <v>717</v>
      </c>
      <c r="B1678" t="s">
        <v>4462</v>
      </c>
      <c r="F1678" s="178" t="s">
        <v>716</v>
      </c>
      <c r="G1678" t="s">
        <v>4470</v>
      </c>
      <c r="K1678" s="178" t="s">
        <v>716</v>
      </c>
      <c r="L1678" t="s">
        <v>4680</v>
      </c>
      <c r="N1678" s="25"/>
    </row>
    <row r="1679" spans="1:14" s="38" customFormat="1" ht="15.75">
      <c r="A1679" s="178"/>
      <c r="B1679"/>
      <c r="F1679" s="534"/>
      <c r="K1679" s="178"/>
      <c r="L1679"/>
    </row>
    <row r="1680" spans="1:14" s="38" customFormat="1" ht="15.75">
      <c r="A1680" s="178"/>
      <c r="B1680"/>
      <c r="F1680" s="534"/>
      <c r="K1680" s="178"/>
      <c r="L1680"/>
    </row>
    <row r="1681" spans="1:12" s="38" customFormat="1" ht="15.75">
      <c r="A1681" s="178"/>
      <c r="B1681"/>
      <c r="F1681" s="534"/>
      <c r="K1681" s="178"/>
      <c r="L1681"/>
    </row>
    <row r="1682" spans="1:12" s="38" customFormat="1" ht="15.75">
      <c r="A1682" s="178"/>
      <c r="B1682"/>
      <c r="F1682" s="534"/>
      <c r="K1682" s="178"/>
      <c r="L1682"/>
    </row>
    <row r="1683" spans="1:12" s="38" customFormat="1" ht="15.75">
      <c r="A1683" s="178"/>
      <c r="B1683"/>
      <c r="F1683" s="534"/>
      <c r="K1683" s="178"/>
      <c r="L1683"/>
    </row>
    <row r="1684" spans="1:12" s="38" customFormat="1" ht="15.75">
      <c r="A1684" s="178"/>
      <c r="B1684"/>
      <c r="F1684" s="534"/>
      <c r="K1684" s="178"/>
      <c r="L1684"/>
    </row>
    <row r="1685" spans="1:12" s="38" customFormat="1" ht="15.75">
      <c r="A1685" s="178"/>
      <c r="B1685"/>
      <c r="F1685" s="534"/>
      <c r="K1685" s="178"/>
      <c r="L1685"/>
    </row>
    <row r="1686" spans="1:12" s="38" customFormat="1" ht="15.75">
      <c r="A1686" s="178"/>
      <c r="B1686"/>
      <c r="F1686" s="534"/>
      <c r="K1686" s="534"/>
    </row>
    <row r="1687" spans="1:12" s="38" customFormat="1" ht="15.75">
      <c r="A1687" s="178"/>
      <c r="B1687"/>
      <c r="F1687" s="534"/>
      <c r="K1687" s="534"/>
    </row>
    <row r="1688" spans="1:12" s="38" customFormat="1" ht="15.75">
      <c r="A1688" s="178"/>
      <c r="B1688"/>
      <c r="F1688" s="534"/>
      <c r="K1688" s="534"/>
    </row>
    <row r="1689" spans="1:12" s="38" customFormat="1" ht="15.75">
      <c r="A1689" s="178"/>
      <c r="B1689"/>
      <c r="F1689" s="534"/>
      <c r="K1689" s="534"/>
    </row>
    <row r="1690" spans="1:12" s="38" customFormat="1" ht="15.75">
      <c r="A1690" s="178"/>
      <c r="B1690"/>
      <c r="F1690" s="534"/>
      <c r="K1690" s="534"/>
    </row>
    <row r="1691" spans="1:12" s="38" customFormat="1" ht="15.75">
      <c r="A1691" s="178"/>
      <c r="B1691"/>
      <c r="F1691" s="534"/>
      <c r="K1691" s="534"/>
    </row>
    <row r="1692" spans="1:12" s="38" customFormat="1" ht="15.75">
      <c r="A1692" s="178"/>
      <c r="B1692"/>
      <c r="F1692" s="534"/>
      <c r="K1692" s="534"/>
    </row>
    <row r="1693" spans="1:12" s="38" customFormat="1" ht="15.75">
      <c r="A1693" s="178"/>
      <c r="B1693"/>
      <c r="F1693" s="534"/>
      <c r="K1693" s="534"/>
    </row>
    <row r="1694" spans="1:12" s="38" customFormat="1" ht="15.75">
      <c r="A1694" s="178"/>
      <c r="B1694"/>
      <c r="F1694" s="534"/>
      <c r="K1694" s="534"/>
    </row>
    <row r="1695" spans="1:12" s="38" customFormat="1" ht="15.75">
      <c r="A1695" s="178"/>
      <c r="B1695"/>
      <c r="F1695" s="534"/>
      <c r="K1695" s="534"/>
    </row>
    <row r="1696" spans="1:12" s="38" customFormat="1" ht="15.75">
      <c r="A1696" s="534"/>
      <c r="F1696" s="534"/>
      <c r="K1696" s="534"/>
    </row>
    <row r="1697" spans="1:15" s="38" customFormat="1" ht="15.75">
      <c r="A1697" s="534"/>
      <c r="F1697" s="534"/>
      <c r="K1697" s="534"/>
    </row>
    <row r="1698" spans="1:15" s="38" customFormat="1" ht="15.75">
      <c r="A1698" s="534"/>
      <c r="F1698" s="534"/>
      <c r="K1698" s="534"/>
    </row>
    <row r="1699" spans="1:15" s="38" customFormat="1" ht="15.75">
      <c r="A1699" s="534"/>
      <c r="F1699" s="534"/>
      <c r="K1699" s="534"/>
    </row>
    <row r="1700" spans="1:15" s="38" customFormat="1" ht="15.75">
      <c r="A1700" s="534"/>
      <c r="F1700" s="534"/>
      <c r="K1700" s="534"/>
    </row>
    <row r="1701" spans="1:15" s="38" customFormat="1" ht="15.75">
      <c r="A1701" s="534"/>
      <c r="F1701" s="534"/>
      <c r="K1701" s="534"/>
    </row>
    <row r="1702" spans="1:15" s="38" customFormat="1" ht="15.75">
      <c r="A1702" s="534"/>
      <c r="F1702" s="534"/>
      <c r="K1702" s="534"/>
    </row>
    <row r="1703" spans="1:15" s="38" customFormat="1" ht="15.75">
      <c r="A1703" s="534"/>
      <c r="F1703" s="534"/>
      <c r="K1703" s="534"/>
    </row>
    <row r="1704" spans="1:15" s="38" customFormat="1" ht="15.75">
      <c r="A1704" s="534"/>
      <c r="F1704" s="534"/>
      <c r="K1704" s="534"/>
    </row>
    <row r="1705" spans="1:15" s="38" customFormat="1" ht="15.75">
      <c r="A1705" s="534"/>
      <c r="F1705" s="534"/>
      <c r="K1705" s="534"/>
    </row>
    <row r="1706" spans="1:15" s="38" customFormat="1" ht="23.25">
      <c r="A1706" s="532" t="s">
        <v>2733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4" t="s">
        <v>2645</v>
      </c>
      <c r="F1707" s="534" t="s">
        <v>2646</v>
      </c>
      <c r="K1707" s="534" t="s">
        <v>2647</v>
      </c>
    </row>
    <row r="1708" spans="1:15" s="38" customFormat="1" ht="15.75">
      <c r="A1708" s="178" t="s">
        <v>717</v>
      </c>
      <c r="B1708" t="s">
        <v>4316</v>
      </c>
      <c r="F1708" s="178"/>
      <c r="G1708"/>
      <c r="K1708" s="178" t="s">
        <v>717</v>
      </c>
      <c r="L1708" t="s">
        <v>4466</v>
      </c>
      <c r="M1708"/>
      <c r="N1708"/>
      <c r="O1708"/>
    </row>
    <row r="1709" spans="1:15" s="38" customFormat="1" ht="15.75">
      <c r="A1709" s="178" t="s">
        <v>718</v>
      </c>
      <c r="B1709" t="s">
        <v>4548</v>
      </c>
      <c r="F1709" s="178"/>
      <c r="G1709"/>
      <c r="K1709" s="178" t="s">
        <v>718</v>
      </c>
      <c r="L1709" t="s">
        <v>4571</v>
      </c>
      <c r="M1709"/>
      <c r="N1709"/>
    </row>
    <row r="1710" spans="1:15" s="38" customFormat="1" ht="15.75">
      <c r="A1710" s="178"/>
      <c r="B1710"/>
      <c r="F1710" s="534"/>
      <c r="K1710" s="178" t="s">
        <v>717</v>
      </c>
      <c r="L1710" t="s">
        <v>4690</v>
      </c>
      <c r="N1710" s="25"/>
    </row>
    <row r="1711" spans="1:15" s="38" customFormat="1" ht="15.75">
      <c r="A1711" s="178"/>
      <c r="B1711"/>
      <c r="F1711" s="534"/>
      <c r="K1711" s="178"/>
      <c r="L1711"/>
    </row>
    <row r="1712" spans="1:15" s="38" customFormat="1" ht="15.75">
      <c r="A1712" s="178"/>
      <c r="B1712"/>
      <c r="F1712" s="534"/>
      <c r="K1712" s="178"/>
      <c r="L1712"/>
    </row>
    <row r="1713" spans="1:12" s="38" customFormat="1" ht="15.75">
      <c r="A1713" s="178"/>
      <c r="B1713"/>
      <c r="F1713" s="534"/>
      <c r="K1713" s="178"/>
      <c r="L1713"/>
    </row>
    <row r="1714" spans="1:12" s="38" customFormat="1" ht="15.75">
      <c r="A1714" s="178"/>
      <c r="B1714"/>
      <c r="F1714" s="534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33"/>
      <c r="K1716" s="178"/>
      <c r="L1716"/>
    </row>
    <row r="1717" spans="1:12" s="38" customFormat="1" ht="15.75">
      <c r="A1717" s="533"/>
      <c r="K1717" s="178"/>
      <c r="L1717"/>
    </row>
    <row r="1718" spans="1:12" s="38" customFormat="1" ht="15.75">
      <c r="A1718" s="533"/>
      <c r="K1718" s="178"/>
      <c r="L1718"/>
    </row>
    <row r="1719" spans="1:12" s="38" customFormat="1" ht="15.75">
      <c r="A1719" s="533"/>
      <c r="K1719" s="178"/>
      <c r="L1719"/>
    </row>
    <row r="1720" spans="1:12" s="38" customFormat="1" ht="15.75">
      <c r="A1720" s="533"/>
      <c r="K1720" s="178"/>
      <c r="L1720"/>
    </row>
    <row r="1721" spans="1:12" s="38" customFormat="1" ht="15.75">
      <c r="A1721" s="533"/>
    </row>
    <row r="1722" spans="1:12" s="38" customFormat="1" ht="15.75">
      <c r="A1722" s="533"/>
    </row>
    <row r="1723" spans="1:12" s="38" customFormat="1" ht="15.75">
      <c r="A1723" s="533"/>
    </row>
    <row r="1724" spans="1:12" s="38" customFormat="1" ht="15.75">
      <c r="A1724" s="533"/>
    </row>
    <row r="1725" spans="1:12" s="38" customFormat="1" ht="15.75">
      <c r="A1725" s="533"/>
    </row>
    <row r="1726" spans="1:12" s="38" customFormat="1" ht="15.75">
      <c r="A1726" s="533"/>
    </row>
    <row r="1727" spans="1:12" s="38" customFormat="1" ht="15.75">
      <c r="A1727" s="533"/>
    </row>
    <row r="1728" spans="1:12" s="38" customFormat="1" ht="15.75">
      <c r="A1728" s="533"/>
    </row>
    <row r="1729" spans="1:12" s="38" customFormat="1" ht="15.75">
      <c r="A1729" s="533"/>
    </row>
    <row r="1730" spans="1:12" s="38" customFormat="1" ht="15.75">
      <c r="A1730" s="533"/>
    </row>
    <row r="1731" spans="1:12" s="38" customFormat="1" ht="15.75">
      <c r="A1731" s="533"/>
    </row>
    <row r="1732" spans="1:12" s="38" customFormat="1" ht="15.75">
      <c r="A1732" s="533"/>
    </row>
    <row r="1733" spans="1:12" s="38" customFormat="1" ht="15.75">
      <c r="A1733" s="533"/>
    </row>
    <row r="1734" spans="1:12" s="38" customFormat="1" ht="15.75">
      <c r="A1734" s="533"/>
    </row>
    <row r="1735" spans="1:12" s="38" customFormat="1" ht="15.75">
      <c r="A1735" s="533"/>
    </row>
    <row r="1736" spans="1:12" s="38" customFormat="1" ht="15.75">
      <c r="A1736" s="533"/>
    </row>
    <row r="1737" spans="1:12" ht="23.25">
      <c r="A1737" s="532" t="s">
        <v>2325</v>
      </c>
    </row>
    <row r="1738" spans="1:12" s="38" customFormat="1" ht="15.75">
      <c r="A1738" s="534" t="s">
        <v>2645</v>
      </c>
      <c r="F1738" s="534" t="s">
        <v>2646</v>
      </c>
      <c r="K1738" s="534" t="s">
        <v>2647</v>
      </c>
    </row>
    <row r="1739" spans="1:12" s="38" customFormat="1" ht="15.75">
      <c r="A1739" s="178" t="s">
        <v>718</v>
      </c>
      <c r="B1739" t="s">
        <v>4399</v>
      </c>
      <c r="F1739" s="178"/>
      <c r="G1739"/>
      <c r="K1739" s="178" t="s">
        <v>716</v>
      </c>
      <c r="L1739" t="s">
        <v>4689</v>
      </c>
    </row>
    <row r="1740" spans="1:12" s="38" customFormat="1" ht="15.75">
      <c r="A1740" s="178"/>
      <c r="B1740"/>
      <c r="F1740" s="178"/>
      <c r="G1740"/>
      <c r="K1740" s="178" t="s">
        <v>716</v>
      </c>
      <c r="L1740" t="s">
        <v>4679</v>
      </c>
    </row>
    <row r="1741" spans="1:12" s="38" customFormat="1" ht="15.75">
      <c r="A1741" s="178"/>
      <c r="B1741"/>
      <c r="F1741" s="178"/>
      <c r="G1741"/>
      <c r="K1741" s="178"/>
      <c r="L1741"/>
    </row>
    <row r="1742" spans="1:12" s="38" customFormat="1" ht="15.75">
      <c r="A1742" s="534"/>
      <c r="F1742" s="178"/>
      <c r="G1742"/>
      <c r="J1742" s="38" t="s">
        <v>2459</v>
      </c>
      <c r="K1742" s="178"/>
      <c r="L1742"/>
    </row>
    <row r="1743" spans="1:12" s="38" customFormat="1" ht="15.75">
      <c r="A1743" s="534"/>
      <c r="F1743" s="178"/>
      <c r="G1743"/>
      <c r="K1743" s="178"/>
      <c r="L1743"/>
    </row>
    <row r="1744" spans="1:12" s="38" customFormat="1" ht="15.75">
      <c r="A1744" s="534"/>
      <c r="F1744" s="178"/>
      <c r="G1744"/>
      <c r="K1744" s="178"/>
      <c r="L1744"/>
    </row>
    <row r="1745" spans="1:12" s="38" customFormat="1" ht="15.75">
      <c r="A1745" s="534"/>
      <c r="F1745" s="534"/>
      <c r="K1745" s="178"/>
      <c r="L1745"/>
    </row>
    <row r="1746" spans="1:12" s="38" customFormat="1" ht="15.75">
      <c r="A1746" s="534"/>
      <c r="F1746" s="534"/>
      <c r="K1746" s="178"/>
      <c r="L1746"/>
    </row>
    <row r="1747" spans="1:12" s="38" customFormat="1" ht="15.75">
      <c r="A1747" s="534"/>
      <c r="F1747" s="534"/>
      <c r="K1747" s="178"/>
      <c r="L1747"/>
    </row>
    <row r="1748" spans="1:12" s="38" customFormat="1" ht="15.75">
      <c r="A1748" s="534"/>
      <c r="F1748" s="534"/>
      <c r="K1748" s="178"/>
      <c r="L1748"/>
    </row>
    <row r="1749" spans="1:12" s="38" customFormat="1" ht="15.75">
      <c r="A1749" s="533"/>
      <c r="K1749" s="178"/>
      <c r="L1749"/>
    </row>
    <row r="1750" spans="1:12" s="38" customFormat="1" ht="15.75">
      <c r="A1750" s="533"/>
      <c r="K1750" s="178"/>
      <c r="L1750"/>
    </row>
    <row r="1751" spans="1:12" s="38" customFormat="1" ht="15.75">
      <c r="A1751" s="533"/>
      <c r="K1751" s="178"/>
      <c r="L1751"/>
    </row>
    <row r="1752" spans="1:12" s="38" customFormat="1" ht="15.75">
      <c r="A1752" s="533"/>
      <c r="K1752" s="178"/>
      <c r="L1752"/>
    </row>
    <row r="1753" spans="1:12" s="38" customFormat="1" ht="15.75">
      <c r="A1753" s="533"/>
      <c r="K1753" s="178"/>
      <c r="L1753"/>
    </row>
    <row r="1754" spans="1:12" s="38" customFormat="1" ht="15.75">
      <c r="A1754" s="533"/>
      <c r="K1754" s="178"/>
      <c r="L1754"/>
    </row>
    <row r="1755" spans="1:12" s="38" customFormat="1" ht="15.75">
      <c r="A1755" s="533"/>
      <c r="K1755" s="178"/>
      <c r="L1755"/>
    </row>
    <row r="1756" spans="1:12" s="38" customFormat="1" ht="15.75">
      <c r="A1756" s="533"/>
      <c r="K1756" s="178"/>
      <c r="L1756"/>
    </row>
    <row r="1757" spans="1:12" s="38" customFormat="1" ht="15.75">
      <c r="A1757" s="533"/>
      <c r="K1757" s="178"/>
      <c r="L1757"/>
    </row>
    <row r="1758" spans="1:12" s="38" customFormat="1" ht="15.75">
      <c r="A1758" s="533"/>
    </row>
    <row r="1759" spans="1:12" s="38" customFormat="1" ht="15.75">
      <c r="A1759" s="533"/>
    </row>
    <row r="1760" spans="1:12" s="38" customFormat="1" ht="15.75">
      <c r="A1760" s="533"/>
    </row>
    <row r="1761" spans="1:14" s="38" customFormat="1" ht="15.75">
      <c r="A1761" s="533"/>
    </row>
    <row r="1762" spans="1:14" s="38" customFormat="1" ht="15.75">
      <c r="A1762" s="533"/>
    </row>
    <row r="1763" spans="1:14" s="38" customFormat="1" ht="15.75">
      <c r="A1763" s="533"/>
    </row>
    <row r="1764" spans="1:14" s="38" customFormat="1" ht="15.75">
      <c r="A1764" s="533"/>
    </row>
    <row r="1765" spans="1:14" s="38" customFormat="1" ht="15.75">
      <c r="A1765" s="533"/>
    </row>
    <row r="1766" spans="1:14" s="38" customFormat="1" ht="15.75">
      <c r="A1766" s="533"/>
    </row>
    <row r="1767" spans="1:14" s="38" customFormat="1" ht="15.75">
      <c r="A1767" s="533"/>
    </row>
    <row r="1768" spans="1:14" ht="23.25">
      <c r="A1768" s="532" t="s">
        <v>3637</v>
      </c>
    </row>
    <row r="1769" spans="1:14" s="38" customFormat="1" ht="15.75">
      <c r="A1769" s="534" t="s">
        <v>2645</v>
      </c>
      <c r="F1769" s="534" t="s">
        <v>2646</v>
      </c>
      <c r="K1769" s="534" t="s">
        <v>2647</v>
      </c>
    </row>
    <row r="1770" spans="1:14" s="38" customFormat="1" ht="15.75">
      <c r="A1770" s="178"/>
      <c r="B1770"/>
      <c r="F1770" s="178" t="s">
        <v>717</v>
      </c>
      <c r="G1770" t="s">
        <v>4685</v>
      </c>
      <c r="K1770" s="178" t="s">
        <v>717</v>
      </c>
      <c r="L1770" t="s">
        <v>4299</v>
      </c>
      <c r="M1770"/>
      <c r="N1770"/>
    </row>
    <row r="1771" spans="1:14" s="38" customFormat="1" ht="15.75">
      <c r="A1771" s="534"/>
      <c r="F1771" s="178"/>
      <c r="G1771"/>
      <c r="K1771" s="178" t="s">
        <v>717</v>
      </c>
      <c r="L1771" t="s">
        <v>4300</v>
      </c>
      <c r="M1771"/>
      <c r="N1771"/>
    </row>
    <row r="1772" spans="1:14" s="38" customFormat="1" ht="15.75">
      <c r="A1772" s="534"/>
      <c r="F1772" s="534"/>
      <c r="K1772" s="178" t="s">
        <v>716</v>
      </c>
      <c r="L1772" t="s">
        <v>4473</v>
      </c>
      <c r="M1772"/>
      <c r="N1772"/>
    </row>
    <row r="1773" spans="1:14" s="38" customFormat="1" ht="15.75">
      <c r="A1773" s="534"/>
      <c r="F1773" s="534"/>
      <c r="K1773" s="178" t="s">
        <v>716</v>
      </c>
      <c r="L1773" t="s">
        <v>4690</v>
      </c>
      <c r="N1773" s="25"/>
    </row>
    <row r="1774" spans="1:14" s="38" customFormat="1" ht="15.75">
      <c r="A1774" s="534"/>
      <c r="F1774" s="534"/>
      <c r="K1774" s="178" t="s">
        <v>718</v>
      </c>
      <c r="L1774" t="s">
        <v>4686</v>
      </c>
      <c r="N1774" s="25"/>
    </row>
    <row r="1775" spans="1:14" s="38" customFormat="1" ht="15.75">
      <c r="A1775" s="534"/>
      <c r="F1775" s="534"/>
      <c r="K1775" s="178"/>
      <c r="L1775"/>
    </row>
    <row r="1776" spans="1:14" s="38" customFormat="1" ht="15.75">
      <c r="A1776" s="534"/>
      <c r="F1776" s="534"/>
      <c r="K1776" s="178"/>
      <c r="L1776"/>
    </row>
    <row r="1777" spans="1:12" s="38" customFormat="1" ht="15.75">
      <c r="A1777" s="534"/>
      <c r="F1777" s="534"/>
      <c r="K1777" s="178"/>
      <c r="L1777"/>
    </row>
    <row r="1778" spans="1:12" s="38" customFormat="1" ht="15.75">
      <c r="A1778" s="534"/>
      <c r="F1778" s="534"/>
      <c r="K1778" s="178"/>
      <c r="L1778"/>
    </row>
    <row r="1779" spans="1:12" s="38" customFormat="1" ht="15.75">
      <c r="A1779" s="534"/>
      <c r="F1779" s="534"/>
      <c r="K1779" s="178"/>
      <c r="L1779"/>
    </row>
    <row r="1780" spans="1:12" s="38" customFormat="1" ht="15.75">
      <c r="A1780" s="534"/>
      <c r="F1780" s="534"/>
      <c r="K1780" s="178"/>
      <c r="L1780"/>
    </row>
    <row r="1781" spans="1:12" s="38" customFormat="1" ht="15.75">
      <c r="A1781" s="534"/>
      <c r="F1781" s="534"/>
      <c r="K1781" s="178"/>
      <c r="L1781"/>
    </row>
    <row r="1782" spans="1:12" s="38" customFormat="1" ht="15.75">
      <c r="A1782" s="534"/>
      <c r="F1782" s="534"/>
      <c r="K1782" s="178"/>
      <c r="L1782"/>
    </row>
    <row r="1783" spans="1:12" s="38" customFormat="1" ht="15.75">
      <c r="A1783" s="534"/>
      <c r="F1783" s="534"/>
      <c r="K1783" s="534"/>
    </row>
    <row r="1784" spans="1:12" s="38" customFormat="1" ht="15.75">
      <c r="A1784" s="534"/>
      <c r="F1784" s="534"/>
      <c r="K1784" s="534"/>
    </row>
    <row r="1785" spans="1:12" s="38" customFormat="1" ht="15.75">
      <c r="A1785" s="534"/>
      <c r="F1785" s="534"/>
      <c r="K1785" s="534"/>
    </row>
    <row r="1786" spans="1:12" s="38" customFormat="1" ht="15.75">
      <c r="A1786" s="534"/>
      <c r="F1786" s="534"/>
      <c r="K1786" s="534"/>
    </row>
    <row r="1787" spans="1:12" s="38" customFormat="1" ht="15.75">
      <c r="A1787" s="534"/>
      <c r="F1787" s="534"/>
      <c r="K1787" s="534"/>
    </row>
    <row r="1788" spans="1:12" s="38" customFormat="1" ht="15.75">
      <c r="A1788" s="534"/>
      <c r="F1788" s="534"/>
      <c r="K1788" s="534"/>
    </row>
    <row r="1789" spans="1:12" s="38" customFormat="1" ht="15.75">
      <c r="A1789" s="534"/>
      <c r="F1789" s="534"/>
      <c r="K1789" s="534"/>
    </row>
    <row r="1790" spans="1:12" s="38" customFormat="1" ht="15.75">
      <c r="A1790" s="534"/>
      <c r="F1790" s="534"/>
      <c r="K1790" s="534"/>
    </row>
    <row r="1791" spans="1:12" s="38" customFormat="1" ht="15.75">
      <c r="A1791" s="534"/>
      <c r="F1791" s="534"/>
      <c r="K1791" s="534"/>
    </row>
    <row r="1792" spans="1:12" s="38" customFormat="1" ht="15.75">
      <c r="A1792" s="534"/>
      <c r="F1792" s="534"/>
      <c r="K1792" s="534"/>
    </row>
    <row r="1793" spans="1:14" s="38" customFormat="1" ht="15.75">
      <c r="A1793" s="534"/>
      <c r="F1793" s="534"/>
      <c r="K1793" s="534"/>
    </row>
    <row r="1794" spans="1:14" s="38" customFormat="1" ht="15.75">
      <c r="A1794" s="534"/>
      <c r="F1794" s="534"/>
      <c r="K1794" s="534"/>
    </row>
    <row r="1795" spans="1:14" s="38" customFormat="1" ht="15.75">
      <c r="A1795" s="534"/>
      <c r="F1795" s="534"/>
      <c r="K1795" s="534"/>
    </row>
    <row r="1796" spans="1:14" s="38" customFormat="1" ht="15.75">
      <c r="A1796" s="534"/>
      <c r="F1796" s="534"/>
      <c r="K1796" s="534"/>
    </row>
    <row r="1797" spans="1:14" s="38" customFormat="1" ht="15.75">
      <c r="A1797" s="534"/>
      <c r="F1797" s="534"/>
      <c r="K1797" s="534"/>
    </row>
    <row r="1798" spans="1:14" s="38" customFormat="1" ht="15.75">
      <c r="A1798" s="534"/>
      <c r="F1798" s="534"/>
      <c r="K1798" s="534"/>
    </row>
    <row r="1799" spans="1:14" ht="23.25">
      <c r="A1799" s="532" t="s">
        <v>2716</v>
      </c>
    </row>
    <row r="1800" spans="1:14" s="38" customFormat="1" ht="15.75">
      <c r="A1800" s="534" t="s">
        <v>2645</v>
      </c>
      <c r="F1800" s="534" t="s">
        <v>2646</v>
      </c>
      <c r="K1800" s="534" t="s">
        <v>2647</v>
      </c>
    </row>
    <row r="1801" spans="1:14" s="38" customFormat="1" ht="15.75">
      <c r="A1801" s="178"/>
      <c r="B1801"/>
      <c r="F1801" s="178" t="s">
        <v>717</v>
      </c>
      <c r="G1801" t="s">
        <v>4468</v>
      </c>
      <c r="H1801"/>
      <c r="I1801"/>
      <c r="K1801" s="178" t="s">
        <v>717</v>
      </c>
      <c r="L1801" t="s">
        <v>4420</v>
      </c>
      <c r="M1801"/>
      <c r="N1801"/>
    </row>
    <row r="1802" spans="1:14" s="38" customFormat="1" ht="15.75">
      <c r="A1802" s="178"/>
      <c r="B1802"/>
      <c r="F1802" s="178"/>
      <c r="G1802"/>
      <c r="K1802" s="178" t="s">
        <v>718</v>
      </c>
      <c r="L1802" t="s">
        <v>4506</v>
      </c>
    </row>
    <row r="1803" spans="1:14" s="38" customFormat="1" ht="15.75">
      <c r="A1803" s="178"/>
      <c r="B1803"/>
      <c r="F1803" s="178"/>
      <c r="G1803"/>
      <c r="K1803" s="178" t="s">
        <v>717</v>
      </c>
      <c r="L1803" t="s">
        <v>4570</v>
      </c>
      <c r="M1803"/>
      <c r="N1803"/>
    </row>
    <row r="1804" spans="1:14" s="38" customFormat="1" ht="15.75">
      <c r="A1804" s="178"/>
      <c r="B1804"/>
      <c r="K1804" s="178"/>
      <c r="L1804"/>
    </row>
    <row r="1805" spans="1:14" s="38" customFormat="1" ht="15.75">
      <c r="A1805" s="533"/>
      <c r="K1805" s="178"/>
      <c r="L1805"/>
    </row>
    <row r="1806" spans="1:14" s="38" customFormat="1" ht="15.75">
      <c r="A1806" s="533"/>
      <c r="G1806" s="533"/>
      <c r="K1806" s="178"/>
      <c r="L1806"/>
    </row>
    <row r="1807" spans="1:14" s="38" customFormat="1" ht="15.75">
      <c r="A1807" s="533"/>
      <c r="G1807" s="533"/>
      <c r="K1807" s="178"/>
      <c r="L1807"/>
    </row>
    <row r="1808" spans="1:14" s="38" customFormat="1" ht="15.75">
      <c r="A1808" s="533"/>
      <c r="G1808" s="533"/>
    </row>
    <row r="1809" spans="1:7" s="38" customFormat="1" ht="15.75">
      <c r="A1809" s="533"/>
      <c r="G1809" s="533"/>
    </row>
    <row r="1810" spans="1:7" s="38" customFormat="1" ht="15.75">
      <c r="A1810" s="533"/>
      <c r="G1810" s="533"/>
    </row>
    <row r="1811" spans="1:7" s="38" customFormat="1" ht="15.75">
      <c r="A1811" s="533"/>
      <c r="G1811" s="533"/>
    </row>
    <row r="1812" spans="1:7" s="38" customFormat="1" ht="15.75">
      <c r="A1812" s="533"/>
      <c r="G1812" s="533"/>
    </row>
    <row r="1813" spans="1:7" s="38" customFormat="1" ht="15.75">
      <c r="A1813" s="533"/>
      <c r="G1813" s="533"/>
    </row>
    <row r="1814" spans="1:7" s="38" customFormat="1" ht="15.75">
      <c r="A1814" s="533"/>
      <c r="G1814" s="533"/>
    </row>
    <row r="1815" spans="1:7" s="38" customFormat="1" ht="15.75">
      <c r="A1815" s="533"/>
      <c r="G1815" s="533"/>
    </row>
    <row r="1816" spans="1:7" s="38" customFormat="1" ht="15.75">
      <c r="A1816" s="533"/>
      <c r="G1816" s="533"/>
    </row>
    <row r="1817" spans="1:7" s="38" customFormat="1" ht="15.75">
      <c r="A1817" s="533"/>
      <c r="G1817" s="533"/>
    </row>
    <row r="1818" spans="1:7" s="38" customFormat="1" ht="15.75">
      <c r="A1818" s="533"/>
      <c r="G1818" s="533"/>
    </row>
    <row r="1819" spans="1:7" s="38" customFormat="1" ht="15.75">
      <c r="A1819" s="533"/>
    </row>
    <row r="1820" spans="1:7" s="38" customFormat="1" ht="15.75">
      <c r="A1820" s="533"/>
    </row>
    <row r="1821" spans="1:7" s="38" customFormat="1" ht="15.75">
      <c r="A1821" s="533"/>
    </row>
    <row r="1822" spans="1:7" s="38" customFormat="1" ht="15.75">
      <c r="A1822" s="533"/>
    </row>
    <row r="1823" spans="1:7" s="38" customFormat="1" ht="15.75">
      <c r="A1823" s="533"/>
    </row>
    <row r="1824" spans="1:7" s="38" customFormat="1" ht="15.75">
      <c r="A1824" s="533"/>
    </row>
    <row r="1825" spans="1:15" s="38" customFormat="1" ht="15.75">
      <c r="A1825" s="533"/>
    </row>
    <row r="1826" spans="1:15" s="38" customFormat="1" ht="15.75">
      <c r="A1826" s="533"/>
    </row>
    <row r="1827" spans="1:15" s="38" customFormat="1" ht="15.75">
      <c r="A1827" s="533"/>
    </row>
    <row r="1828" spans="1:15" s="38" customFormat="1" ht="15.75">
      <c r="A1828" s="533"/>
    </row>
    <row r="1829" spans="1:15" s="38" customFormat="1" ht="15.75">
      <c r="A1829" s="533"/>
    </row>
    <row r="1830" spans="1:15" s="38" customFormat="1" ht="23.25">
      <c r="A1830" s="532" t="s">
        <v>700</v>
      </c>
    </row>
    <row r="1831" spans="1:15" s="38" customFormat="1" ht="15.75">
      <c r="A1831" s="534" t="s">
        <v>2645</v>
      </c>
      <c r="F1831" s="534" t="s">
        <v>2646</v>
      </c>
      <c r="K1831" s="534" t="s">
        <v>2647</v>
      </c>
    </row>
    <row r="1832" spans="1:15" s="38" customFormat="1" ht="15.75">
      <c r="A1832" s="178" t="s">
        <v>717</v>
      </c>
      <c r="B1832" t="s">
        <v>4317</v>
      </c>
      <c r="F1832" s="178" t="s">
        <v>718</v>
      </c>
      <c r="G1832" t="s">
        <v>4806</v>
      </c>
      <c r="H1832" s="400"/>
      <c r="K1832" s="178" t="s">
        <v>716</v>
      </c>
      <c r="L1832" t="s">
        <v>4405</v>
      </c>
      <c r="O1832"/>
    </row>
    <row r="1833" spans="1:15" s="38" customFormat="1" ht="15.75">
      <c r="A1833" s="178" t="s">
        <v>716</v>
      </c>
      <c r="B1833" t="s">
        <v>4623</v>
      </c>
      <c r="F1833" s="178"/>
      <c r="G1833"/>
      <c r="K1833" s="178" t="s">
        <v>716</v>
      </c>
      <c r="L1833" t="s">
        <v>4474</v>
      </c>
      <c r="M1833"/>
      <c r="N1833"/>
    </row>
    <row r="1834" spans="1:15" s="38" customFormat="1" ht="15.75">
      <c r="A1834" s="178"/>
      <c r="B1834"/>
      <c r="F1834" s="178"/>
      <c r="G1834"/>
      <c r="K1834" s="178" t="s">
        <v>716</v>
      </c>
      <c r="L1834" t="s">
        <v>4494</v>
      </c>
    </row>
    <row r="1835" spans="1:15" s="38" customFormat="1" ht="15.75" customHeight="1">
      <c r="A1835" s="178"/>
      <c r="B1835"/>
      <c r="K1835" s="178" t="s">
        <v>717</v>
      </c>
      <c r="L1835" t="s">
        <v>4495</v>
      </c>
    </row>
    <row r="1836" spans="1:15" s="38" customFormat="1" ht="15.75" customHeight="1">
      <c r="A1836" s="178"/>
      <c r="B1836"/>
      <c r="K1836" s="178" t="s">
        <v>717</v>
      </c>
      <c r="L1836" t="s">
        <v>4496</v>
      </c>
    </row>
    <row r="1837" spans="1:15" s="38" customFormat="1" ht="15.75" customHeight="1">
      <c r="K1837" s="178" t="s">
        <v>716</v>
      </c>
      <c r="L1837" t="s">
        <v>4567</v>
      </c>
    </row>
    <row r="1838" spans="1:15" s="38" customFormat="1" ht="15.75" customHeight="1">
      <c r="A1838" s="532"/>
      <c r="K1838" s="178"/>
      <c r="L1838"/>
    </row>
    <row r="1839" spans="1:15" s="38" customFormat="1" ht="15.75" customHeight="1">
      <c r="A1839" s="534"/>
      <c r="F1839" s="534"/>
      <c r="K1839" s="178"/>
      <c r="L1839"/>
    </row>
    <row r="1840" spans="1:15" s="38" customFormat="1" ht="15.75">
      <c r="A1840" s="533"/>
      <c r="K1840" s="178"/>
      <c r="L1840"/>
    </row>
    <row r="1841" spans="1:12" s="38" customFormat="1" ht="15.75">
      <c r="A1841" s="533"/>
      <c r="K1841" s="178"/>
      <c r="L1841"/>
    </row>
    <row r="1842" spans="1:12" s="38" customFormat="1" ht="15.75">
      <c r="A1842" s="533"/>
      <c r="K1842" s="178"/>
      <c r="L1842"/>
    </row>
    <row r="1843" spans="1:12" s="38" customFormat="1" ht="15.75">
      <c r="A1843" s="533"/>
      <c r="K1843" s="178"/>
      <c r="L1843"/>
    </row>
    <row r="1844" spans="1:12" s="38" customFormat="1" ht="15.75">
      <c r="A1844" s="533"/>
      <c r="K1844" s="178"/>
      <c r="L1844"/>
    </row>
    <row r="1845" spans="1:12" s="38" customFormat="1" ht="15.75">
      <c r="A1845" s="533"/>
      <c r="K1845" s="178"/>
      <c r="L1845"/>
    </row>
    <row r="1846" spans="1:12" s="38" customFormat="1" ht="15.75">
      <c r="A1846" s="533"/>
      <c r="K1846" s="178"/>
      <c r="L1846"/>
    </row>
    <row r="1847" spans="1:12" s="38" customFormat="1" ht="15.75">
      <c r="A1847" s="533"/>
      <c r="K1847" s="178"/>
      <c r="L1847"/>
    </row>
    <row r="1848" spans="1:12" s="38" customFormat="1" ht="15.75">
      <c r="A1848" s="533"/>
      <c r="K1848" s="178"/>
      <c r="L1848"/>
    </row>
    <row r="1849" spans="1:12" s="38" customFormat="1" ht="15.75">
      <c r="A1849" s="533"/>
      <c r="K1849" s="178"/>
      <c r="L1849"/>
    </row>
    <row r="1850" spans="1:12" s="38" customFormat="1" ht="15.75">
      <c r="A1850" s="533"/>
      <c r="K1850" s="178"/>
      <c r="L1850"/>
    </row>
    <row r="1851" spans="1:12" s="38" customFormat="1" ht="15.75">
      <c r="A1851" s="533"/>
    </row>
    <row r="1852" spans="1:12" s="38" customFormat="1" ht="15.75">
      <c r="A1852" s="533"/>
    </row>
    <row r="1853" spans="1:12" s="38" customFormat="1" ht="15.75">
      <c r="A1853" s="533"/>
    </row>
    <row r="1854" spans="1:12" s="38" customFormat="1" ht="15.75">
      <c r="A1854" s="533"/>
    </row>
    <row r="1855" spans="1:12" s="38" customFormat="1" ht="15.75">
      <c r="A1855" s="533"/>
    </row>
    <row r="1856" spans="1:12" s="38" customFormat="1" ht="15.75">
      <c r="A1856" s="533"/>
    </row>
    <row r="1857" spans="1:14" s="38" customFormat="1" ht="15.75">
      <c r="A1857" s="533"/>
    </row>
    <row r="1858" spans="1:14" s="38" customFormat="1" ht="15.75">
      <c r="A1858" s="533"/>
    </row>
    <row r="1859" spans="1:14" s="38" customFormat="1" ht="15.75">
      <c r="A1859" s="533"/>
    </row>
    <row r="1860" spans="1:14" s="38" customFormat="1" ht="15.75">
      <c r="A1860" s="533"/>
    </row>
    <row r="1861" spans="1:14" s="38" customFormat="1" ht="23.25">
      <c r="A1861" s="532" t="s">
        <v>21</v>
      </c>
    </row>
    <row r="1862" spans="1:14" ht="15.75">
      <c r="A1862" s="534" t="s">
        <v>2645</v>
      </c>
      <c r="B1862" s="38"/>
      <c r="C1862" s="38"/>
      <c r="D1862" s="38"/>
      <c r="E1862" s="38"/>
      <c r="F1862" s="534" t="s">
        <v>2646</v>
      </c>
      <c r="G1862" s="38"/>
      <c r="H1862" s="38"/>
      <c r="I1862" s="38"/>
      <c r="J1862" s="38"/>
      <c r="K1862" s="534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4400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4727</v>
      </c>
    </row>
    <row r="1865" spans="1:14" ht="15.75">
      <c r="A1865" s="178"/>
      <c r="K1865" s="178"/>
    </row>
    <row r="1866" spans="1:14" ht="15.75">
      <c r="A1866" s="178"/>
      <c r="K1866" s="178"/>
    </row>
    <row r="1867" spans="1:14" ht="15.75">
      <c r="A1867" s="178"/>
      <c r="K1867" s="178"/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33"/>
      <c r="B1872" s="38"/>
      <c r="K1872" s="178"/>
    </row>
    <row r="1873" spans="1:11" ht="15.75">
      <c r="A1873" s="533"/>
      <c r="B1873" s="38"/>
      <c r="K1873" s="178"/>
    </row>
    <row r="1874" spans="1:11" ht="15.75">
      <c r="A1874" s="533"/>
      <c r="B1874" s="38"/>
      <c r="K1874" s="178"/>
    </row>
    <row r="1875" spans="1:11" ht="15.75">
      <c r="A1875" s="533"/>
      <c r="B1875" s="38"/>
      <c r="K1875" s="178"/>
    </row>
    <row r="1876" spans="1:11" ht="15.75">
      <c r="A1876" s="533"/>
      <c r="B1876" s="38"/>
      <c r="K1876" s="178"/>
    </row>
    <row r="1877" spans="1:11" ht="15.75">
      <c r="A1877" s="533"/>
      <c r="B1877" s="38"/>
    </row>
    <row r="1878" spans="1:11" ht="15.75">
      <c r="A1878" s="533"/>
      <c r="B1878" s="38"/>
    </row>
    <row r="1879" spans="1:11" ht="15.75">
      <c r="A1879" s="533"/>
      <c r="B1879" s="38"/>
    </row>
    <row r="1880" spans="1:11" ht="15.75">
      <c r="A1880" s="533"/>
      <c r="B1880" s="38"/>
    </row>
    <row r="1881" spans="1:11" ht="15.75">
      <c r="A1881" s="533"/>
      <c r="B1881" s="38"/>
    </row>
    <row r="1882" spans="1:11" ht="15.75">
      <c r="A1882" s="533"/>
      <c r="B1882" s="38"/>
    </row>
    <row r="1883" spans="1:11" ht="15.75">
      <c r="A1883" s="533"/>
      <c r="B1883" s="38"/>
    </row>
    <row r="1884" spans="1:11" ht="15.75">
      <c r="A1884" s="533"/>
      <c r="B1884" s="38"/>
    </row>
    <row r="1885" spans="1:11" ht="15.75">
      <c r="A1885" s="533"/>
      <c r="B1885" s="38"/>
    </row>
    <row r="1886" spans="1:11" ht="15.75">
      <c r="A1886" s="533"/>
      <c r="B1886" s="38"/>
    </row>
    <row r="1887" spans="1:11" ht="15.75">
      <c r="A1887" s="533"/>
      <c r="B1887" s="38"/>
    </row>
    <row r="1888" spans="1:11" ht="15.75">
      <c r="A1888" s="533"/>
      <c r="B1888" s="38"/>
    </row>
    <row r="1889" spans="1:15" ht="15.75">
      <c r="A1889" s="533"/>
      <c r="B1889" s="38"/>
    </row>
    <row r="1890" spans="1:15" ht="15.75">
      <c r="A1890" s="533"/>
      <c r="B1890" s="38"/>
    </row>
    <row r="1891" spans="1:15" ht="15.75">
      <c r="A1891" s="533"/>
      <c r="B1891" s="38"/>
    </row>
    <row r="1892" spans="1:15" ht="23.25">
      <c r="A1892" s="532" t="s">
        <v>141</v>
      </c>
      <c r="B1892" s="38"/>
    </row>
    <row r="1893" spans="1:15" ht="15.75">
      <c r="A1893" s="534" t="s">
        <v>2645</v>
      </c>
      <c r="B1893" s="38"/>
      <c r="C1893" s="38"/>
      <c r="D1893" s="38"/>
      <c r="E1893" s="38"/>
      <c r="F1893" s="534" t="s">
        <v>2646</v>
      </c>
      <c r="G1893" s="38"/>
      <c r="H1893" s="38"/>
      <c r="I1893" s="38"/>
      <c r="J1893" s="38"/>
      <c r="K1893" s="534" t="s">
        <v>2647</v>
      </c>
      <c r="L1893" s="38"/>
    </row>
    <row r="1894" spans="1:15" ht="15.75">
      <c r="A1894" s="178"/>
      <c r="F1894" s="178"/>
      <c r="K1894" s="178" t="s">
        <v>718</v>
      </c>
      <c r="L1894" t="s">
        <v>4691</v>
      </c>
      <c r="M1894" s="38"/>
      <c r="N1894" s="38"/>
      <c r="O1894" s="38"/>
    </row>
    <row r="1895" spans="1:15" ht="15.75">
      <c r="A1895" s="178"/>
      <c r="K1895" s="178"/>
    </row>
    <row r="1896" spans="1:15" ht="15.75">
      <c r="A1896" s="178"/>
      <c r="K1896" s="178"/>
    </row>
    <row r="1897" spans="1:15" ht="15.75">
      <c r="A1897" s="533"/>
      <c r="B1897" s="38"/>
      <c r="K1897" s="178"/>
    </row>
    <row r="1898" spans="1:15" ht="15.75">
      <c r="A1898" s="533"/>
      <c r="B1898" s="38"/>
      <c r="K1898" s="178"/>
    </row>
    <row r="1899" spans="1:15" ht="15.75">
      <c r="A1899" s="533"/>
      <c r="B1899" s="38"/>
      <c r="K1899" s="178"/>
    </row>
    <row r="1900" spans="1:15" ht="15.75">
      <c r="A1900" s="533"/>
      <c r="B1900" s="38"/>
      <c r="K1900" s="178"/>
    </row>
    <row r="1901" spans="1:15" ht="15.75">
      <c r="A1901" s="533"/>
      <c r="B1901" s="38"/>
      <c r="K1901" s="178"/>
    </row>
    <row r="1902" spans="1:15" ht="15.75">
      <c r="A1902" s="533"/>
      <c r="B1902" s="38"/>
      <c r="K1902" s="178"/>
    </row>
    <row r="1903" spans="1:15" ht="15.75">
      <c r="A1903" s="533"/>
      <c r="B1903" s="38"/>
      <c r="K1903" s="178"/>
    </row>
    <row r="1904" spans="1:15" ht="15.75">
      <c r="A1904" s="533"/>
      <c r="B1904" s="38"/>
      <c r="K1904" s="178"/>
    </row>
    <row r="1905" spans="1:11" ht="15.75">
      <c r="A1905" s="533"/>
      <c r="B1905" s="38"/>
      <c r="K1905" s="178"/>
    </row>
    <row r="1906" spans="1:11" ht="15.75">
      <c r="A1906" s="533"/>
      <c r="B1906" s="38"/>
      <c r="K1906" s="178"/>
    </row>
    <row r="1907" spans="1:11" ht="15.75">
      <c r="A1907" s="533"/>
      <c r="B1907" s="38"/>
      <c r="K1907" s="178"/>
    </row>
    <row r="1908" spans="1:11" ht="15.75">
      <c r="A1908" s="533"/>
      <c r="B1908" s="38"/>
      <c r="K1908" s="178"/>
    </row>
    <row r="1909" spans="1:11" ht="15.75">
      <c r="A1909" s="533"/>
      <c r="B1909" s="38"/>
      <c r="K1909" s="178"/>
    </row>
    <row r="1910" spans="1:11" ht="15.75">
      <c r="A1910" s="533"/>
      <c r="B1910" s="38"/>
      <c r="K1910" s="178"/>
    </row>
    <row r="1911" spans="1:11" ht="15.75">
      <c r="A1911" s="533"/>
      <c r="B1911" s="38"/>
      <c r="K1911" s="178"/>
    </row>
    <row r="1912" spans="1:11" ht="15.75">
      <c r="A1912" s="533"/>
      <c r="B1912" s="38"/>
      <c r="K1912" s="178"/>
    </row>
    <row r="1913" spans="1:11" ht="15.75">
      <c r="A1913" s="533"/>
      <c r="B1913" s="38"/>
      <c r="K1913" s="178"/>
    </row>
    <row r="1914" spans="1:11" ht="15.75">
      <c r="A1914" s="533"/>
      <c r="B1914" s="38"/>
      <c r="K1914" s="178"/>
    </row>
    <row r="1915" spans="1:11" ht="15.75">
      <c r="A1915" s="533"/>
      <c r="B1915" s="38"/>
      <c r="K1915" s="178"/>
    </row>
    <row r="1916" spans="1:11" ht="15.75">
      <c r="A1916" s="533"/>
      <c r="B1916" s="38"/>
      <c r="K1916" s="178"/>
    </row>
    <row r="1917" spans="1:11" ht="15.75">
      <c r="A1917" s="533"/>
      <c r="B1917" s="38"/>
      <c r="K1917" s="178"/>
    </row>
    <row r="1918" spans="1:11" ht="15.75">
      <c r="A1918" s="533"/>
      <c r="B1918" s="38"/>
      <c r="K1918" s="178"/>
    </row>
    <row r="1919" spans="1:11" ht="15.75">
      <c r="A1919" s="533"/>
      <c r="B1919" s="38"/>
      <c r="K1919" s="178"/>
    </row>
    <row r="1920" spans="1:11" ht="15.75">
      <c r="A1920" s="533"/>
      <c r="B1920" s="38"/>
      <c r="K1920" s="178"/>
    </row>
    <row r="1921" spans="1:14" ht="15.75">
      <c r="A1921" s="533"/>
      <c r="B1921" s="38"/>
    </row>
    <row r="1922" spans="1:14" ht="15.75">
      <c r="A1922" s="533"/>
      <c r="B1922" s="38"/>
    </row>
    <row r="1923" spans="1:14" ht="23.25">
      <c r="A1923" s="532" t="s">
        <v>2193</v>
      </c>
    </row>
    <row r="1924" spans="1:14" s="38" customFormat="1" ht="15.75">
      <c r="A1924" s="534" t="s">
        <v>2645</v>
      </c>
      <c r="F1924" s="534" t="s">
        <v>2646</v>
      </c>
      <c r="K1924" s="534" t="s">
        <v>2647</v>
      </c>
    </row>
    <row r="1925" spans="1:14" s="38" customFormat="1" ht="15.75">
      <c r="A1925" s="178" t="s">
        <v>716</v>
      </c>
      <c r="B1925" t="s">
        <v>4316</v>
      </c>
      <c r="F1925" s="178" t="s">
        <v>716</v>
      </c>
      <c r="G1925" t="s">
        <v>4806</v>
      </c>
      <c r="H1925" s="400"/>
      <c r="I1925"/>
      <c r="K1925" s="178" t="s">
        <v>716</v>
      </c>
      <c r="L1925" t="s">
        <v>4421</v>
      </c>
    </row>
    <row r="1926" spans="1:14" s="38" customFormat="1" ht="15.75">
      <c r="A1926" s="178" t="s">
        <v>716</v>
      </c>
      <c r="B1926" s="540" t="s">
        <v>4315</v>
      </c>
      <c r="F1926" s="178"/>
      <c r="G1926"/>
      <c r="K1926" s="178" t="s">
        <v>717</v>
      </c>
      <c r="L1926" t="s">
        <v>4407</v>
      </c>
    </row>
    <row r="1927" spans="1:14" s="38" customFormat="1" ht="15.75">
      <c r="A1927" s="178" t="s">
        <v>716</v>
      </c>
      <c r="B1927" s="540" t="s">
        <v>4417</v>
      </c>
      <c r="F1927" s="178"/>
      <c r="G1927"/>
      <c r="K1927" s="178" t="s">
        <v>717</v>
      </c>
      <c r="L1927" t="s">
        <v>4420</v>
      </c>
      <c r="M1927"/>
      <c r="N1927"/>
    </row>
    <row r="1928" spans="1:14" s="38" customFormat="1" ht="15.75">
      <c r="A1928" s="178" t="s">
        <v>717</v>
      </c>
      <c r="B1928" t="s">
        <v>4505</v>
      </c>
      <c r="F1928" s="178"/>
      <c r="G1928"/>
      <c r="K1928" s="178" t="s">
        <v>716</v>
      </c>
      <c r="L1928" t="s">
        <v>4411</v>
      </c>
    </row>
    <row r="1929" spans="1:14" s="38" customFormat="1" ht="15.75">
      <c r="A1929" s="178" t="s">
        <v>717</v>
      </c>
      <c r="B1929" t="s">
        <v>4735</v>
      </c>
      <c r="F1929" s="534"/>
      <c r="K1929" s="178" t="s">
        <v>718</v>
      </c>
      <c r="L1929" t="s">
        <v>4808</v>
      </c>
      <c r="M1929"/>
      <c r="N1929"/>
    </row>
    <row r="1930" spans="1:14" s="38" customFormat="1" ht="15.75">
      <c r="A1930" s="547" t="s">
        <v>716</v>
      </c>
      <c r="B1930" t="s">
        <v>4736</v>
      </c>
      <c r="F1930" s="534"/>
      <c r="K1930" s="178" t="s">
        <v>717</v>
      </c>
      <c r="L1930" t="s">
        <v>4793</v>
      </c>
      <c r="M1930" s="400"/>
      <c r="N1930"/>
    </row>
    <row r="1931" spans="1:14" s="38" customFormat="1" ht="15.75">
      <c r="A1931" s="534"/>
      <c r="F1931" s="534"/>
      <c r="K1931" s="178" t="s">
        <v>717</v>
      </c>
      <c r="L1931" t="s">
        <v>4794</v>
      </c>
      <c r="M1931" s="400"/>
      <c r="N1931"/>
    </row>
    <row r="1932" spans="1:14" s="38" customFormat="1" ht="15.75">
      <c r="A1932" s="534"/>
      <c r="F1932" s="534"/>
      <c r="K1932" s="178"/>
      <c r="L1932"/>
    </row>
    <row r="1933" spans="1:14" s="38" customFormat="1" ht="15.75">
      <c r="A1933" s="534"/>
      <c r="F1933" s="534"/>
      <c r="K1933" s="178"/>
      <c r="L1933"/>
    </row>
    <row r="1934" spans="1:14" s="38" customFormat="1" ht="15.75">
      <c r="A1934" s="534"/>
      <c r="F1934" s="534"/>
      <c r="K1934" s="178"/>
      <c r="L1934"/>
    </row>
    <row r="1935" spans="1:14" s="38" customFormat="1" ht="15.75">
      <c r="A1935" s="534"/>
      <c r="F1935" s="534"/>
      <c r="K1935" s="178"/>
      <c r="L1935"/>
    </row>
    <row r="1936" spans="1:14" s="38" customFormat="1" ht="15.75">
      <c r="A1936" s="534"/>
      <c r="F1936" s="534"/>
      <c r="K1936" s="178"/>
      <c r="L1936"/>
    </row>
    <row r="1937" spans="1:12" s="38" customFormat="1" ht="15.75">
      <c r="A1937" s="534"/>
      <c r="F1937" s="534"/>
      <c r="K1937" s="178"/>
      <c r="L1937"/>
    </row>
    <row r="1938" spans="1:12" s="38" customFormat="1" ht="15.75">
      <c r="A1938" s="534"/>
      <c r="F1938" s="534"/>
      <c r="K1938" s="178"/>
      <c r="L1938"/>
    </row>
    <row r="1939" spans="1:12" s="38" customFormat="1" ht="15.75">
      <c r="A1939" s="534"/>
      <c r="F1939" s="534"/>
      <c r="K1939" s="178"/>
      <c r="L1939"/>
    </row>
    <row r="1940" spans="1:12" s="38" customFormat="1" ht="15.75">
      <c r="A1940" s="534"/>
      <c r="F1940" s="534"/>
      <c r="K1940" s="178"/>
      <c r="L1940"/>
    </row>
    <row r="1941" spans="1:12" s="38" customFormat="1" ht="15.75">
      <c r="A1941" s="534"/>
      <c r="F1941" s="534"/>
      <c r="K1941" s="178"/>
      <c r="L1941"/>
    </row>
    <row r="1942" spans="1:12" s="38" customFormat="1" ht="15.75">
      <c r="A1942" s="534"/>
      <c r="F1942" s="534"/>
      <c r="K1942" s="178"/>
      <c r="L1942"/>
    </row>
    <row r="1943" spans="1:12" s="38" customFormat="1" ht="15.75">
      <c r="A1943" s="534"/>
      <c r="F1943" s="534"/>
      <c r="K1943" s="534"/>
    </row>
    <row r="1944" spans="1:12" s="38" customFormat="1" ht="15.75">
      <c r="A1944" s="534"/>
      <c r="F1944" s="534"/>
      <c r="K1944" s="534"/>
    </row>
    <row r="1945" spans="1:12" s="38" customFormat="1" ht="15.75">
      <c r="A1945" s="534"/>
      <c r="F1945" s="534"/>
      <c r="K1945" s="534"/>
    </row>
    <row r="1946" spans="1:12" s="38" customFormat="1" ht="15.75">
      <c r="A1946" s="533"/>
    </row>
    <row r="1947" spans="1:12" s="38" customFormat="1" ht="15.75">
      <c r="A1947" s="533"/>
    </row>
    <row r="1948" spans="1:12" s="38" customFormat="1" ht="15.75">
      <c r="A1948" s="533"/>
    </row>
    <row r="1949" spans="1:12" s="38" customFormat="1" ht="15.75">
      <c r="A1949" s="533"/>
    </row>
    <row r="1950" spans="1:12" s="38" customFormat="1" ht="15.75">
      <c r="A1950" s="533"/>
    </row>
    <row r="1951" spans="1:12" s="38" customFormat="1" ht="15.75">
      <c r="A1951" s="533"/>
    </row>
    <row r="1952" spans="1:12" s="38" customFormat="1" ht="15.75">
      <c r="A1952" s="533"/>
    </row>
    <row r="1953" spans="1:14" s="38" customFormat="1" ht="15.75">
      <c r="A1953" s="533"/>
    </row>
    <row r="1954" spans="1:14" ht="23.25">
      <c r="A1954" s="532" t="s">
        <v>1667</v>
      </c>
    </row>
    <row r="1955" spans="1:14" s="38" customFormat="1" ht="15.75">
      <c r="A1955" s="534" t="s">
        <v>2645</v>
      </c>
      <c r="F1955" s="534" t="s">
        <v>2646</v>
      </c>
      <c r="K1955" s="534" t="s">
        <v>2647</v>
      </c>
    </row>
    <row r="1956" spans="1:14" s="38" customFormat="1" ht="15.75">
      <c r="A1956" s="178"/>
      <c r="B1956"/>
      <c r="F1956" s="178"/>
      <c r="G1956"/>
      <c r="K1956" s="178" t="s">
        <v>716</v>
      </c>
      <c r="L1956" t="s">
        <v>4572</v>
      </c>
    </row>
    <row r="1957" spans="1:14" s="38" customFormat="1" ht="15.75">
      <c r="A1957" s="178"/>
      <c r="B1957"/>
      <c r="K1957" s="178" t="s">
        <v>718</v>
      </c>
      <c r="L1957" t="s">
        <v>4808</v>
      </c>
      <c r="M1957"/>
      <c r="N1957"/>
    </row>
    <row r="1958" spans="1:14" s="38" customFormat="1" ht="15.75">
      <c r="A1958" s="178"/>
      <c r="B1958"/>
      <c r="K1958" s="178"/>
      <c r="L1958"/>
    </row>
    <row r="1959" spans="1:14" s="38" customFormat="1" ht="15.75">
      <c r="A1959" s="178"/>
      <c r="B1959"/>
      <c r="K1959" s="178"/>
      <c r="L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33"/>
    </row>
    <row r="1972" spans="1:2" s="38" customFormat="1" ht="15.75">
      <c r="A1972" s="533"/>
    </row>
    <row r="1973" spans="1:2" s="38" customFormat="1" ht="15.75">
      <c r="A1973" s="533"/>
    </row>
    <row r="1974" spans="1:2" s="38" customFormat="1" ht="15.75">
      <c r="A1974" s="533"/>
    </row>
    <row r="1975" spans="1:2" s="38" customFormat="1" ht="15.75">
      <c r="A1975" s="533"/>
    </row>
    <row r="1976" spans="1:2" s="38" customFormat="1" ht="15.75">
      <c r="A1976" s="533"/>
    </row>
    <row r="1977" spans="1:2" s="38" customFormat="1" ht="15.75">
      <c r="A1977" s="533"/>
    </row>
    <row r="1978" spans="1:2" s="38" customFormat="1" ht="15.75">
      <c r="A1978" s="533"/>
    </row>
    <row r="1979" spans="1:2" s="38" customFormat="1" ht="15.75">
      <c r="A1979" s="533"/>
    </row>
    <row r="1980" spans="1:2" s="38" customFormat="1" ht="15.75">
      <c r="A1980" s="533"/>
    </row>
    <row r="1981" spans="1:2" s="38" customFormat="1" ht="15.75">
      <c r="A1981" s="533"/>
    </row>
    <row r="1982" spans="1:2" s="38" customFormat="1" ht="15.75">
      <c r="A1982" s="533"/>
    </row>
    <row r="1983" spans="1:2" s="38" customFormat="1" ht="15.75">
      <c r="A1983" s="533"/>
    </row>
    <row r="1984" spans="1:2" s="38" customFormat="1" ht="15.75">
      <c r="A1984" s="533"/>
    </row>
    <row r="1985" spans="1:14" ht="23.25">
      <c r="A1985" s="532" t="s">
        <v>3638</v>
      </c>
    </row>
    <row r="1986" spans="1:14" s="38" customFormat="1" ht="15.75">
      <c r="A1986" s="534" t="s">
        <v>2645</v>
      </c>
      <c r="F1986" s="534" t="s">
        <v>2646</v>
      </c>
      <c r="K1986" s="534" t="s">
        <v>2647</v>
      </c>
    </row>
    <row r="1987" spans="1:14" s="38" customFormat="1" ht="15.75">
      <c r="A1987" s="178" t="s">
        <v>717</v>
      </c>
      <c r="B1987" t="s">
        <v>4455</v>
      </c>
      <c r="F1987" s="178"/>
      <c r="G1987"/>
      <c r="K1987" s="178" t="s">
        <v>718</v>
      </c>
      <c r="L1987" t="s">
        <v>4566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4"/>
      <c r="F1990" s="178"/>
      <c r="G1990"/>
      <c r="K1990" s="178"/>
      <c r="L1990"/>
    </row>
    <row r="1991" spans="1:14" s="38" customFormat="1" ht="15.75">
      <c r="A1991" s="534"/>
      <c r="F1991" s="178"/>
      <c r="G1991"/>
      <c r="K1991" s="178"/>
      <c r="L1991"/>
    </row>
    <row r="1992" spans="1:14" s="38" customFormat="1" ht="15.75">
      <c r="A1992" s="534"/>
      <c r="F1992" s="534"/>
      <c r="K1992" s="178"/>
      <c r="L1992"/>
    </row>
    <row r="1993" spans="1:14" s="38" customFormat="1" ht="15.75">
      <c r="A1993" s="534"/>
      <c r="F1993" s="534"/>
      <c r="K1993" s="178"/>
      <c r="L1993"/>
    </row>
    <row r="1994" spans="1:14" s="38" customFormat="1" ht="15.75">
      <c r="A1994" s="534"/>
      <c r="F1994" s="534"/>
      <c r="K1994" s="178"/>
      <c r="L1994"/>
    </row>
    <row r="1995" spans="1:14" s="38" customFormat="1" ht="15.75">
      <c r="A1995" s="534"/>
      <c r="F1995" s="534"/>
      <c r="K1995" s="178"/>
      <c r="L1995"/>
    </row>
    <row r="1996" spans="1:14" s="38" customFormat="1" ht="15.75">
      <c r="A1996" s="534"/>
      <c r="F1996" s="534"/>
      <c r="K1996" s="178"/>
      <c r="L1996"/>
    </row>
    <row r="1997" spans="1:14" s="38" customFormat="1" ht="15.75">
      <c r="A1997" s="534"/>
      <c r="F1997" s="534"/>
      <c r="K1997" s="178"/>
      <c r="L1997"/>
    </row>
    <row r="1998" spans="1:14" s="38" customFormat="1" ht="15.75">
      <c r="A1998" s="534"/>
      <c r="F1998" s="534"/>
      <c r="K1998" s="178"/>
      <c r="L1998"/>
    </row>
    <row r="1999" spans="1:14" s="38" customFormat="1" ht="15.75">
      <c r="A1999" s="534"/>
      <c r="F1999" s="534"/>
      <c r="K1999" s="178"/>
      <c r="L1999"/>
    </row>
    <row r="2000" spans="1:14" s="38" customFormat="1" ht="15.75">
      <c r="A2000" s="534"/>
      <c r="F2000" s="534"/>
      <c r="K2000" s="178"/>
      <c r="L2000"/>
    </row>
    <row r="2001" spans="1:12" s="38" customFormat="1" ht="15.75">
      <c r="A2001" s="534"/>
      <c r="F2001" s="534"/>
      <c r="K2001" s="178"/>
      <c r="L2001"/>
    </row>
    <row r="2002" spans="1:12" s="38" customFormat="1" ht="15.75">
      <c r="A2002" s="534"/>
      <c r="F2002" s="534"/>
      <c r="K2002" s="178"/>
      <c r="L2002"/>
    </row>
    <row r="2003" spans="1:12" s="38" customFormat="1" ht="15.75">
      <c r="A2003" s="534"/>
      <c r="F2003" s="534"/>
      <c r="K2003" s="178"/>
      <c r="L2003"/>
    </row>
    <row r="2004" spans="1:12" s="38" customFormat="1" ht="15.75">
      <c r="A2004" s="534"/>
      <c r="F2004" s="534"/>
      <c r="K2004" s="534"/>
    </row>
    <row r="2005" spans="1:12" s="38" customFormat="1" ht="15.75">
      <c r="A2005" s="534"/>
      <c r="F2005" s="534"/>
      <c r="K2005" s="534"/>
    </row>
    <row r="2006" spans="1:12" s="38" customFormat="1" ht="15.75">
      <c r="A2006" s="534"/>
      <c r="F2006" s="534"/>
      <c r="K2006" s="534"/>
    </row>
    <row r="2007" spans="1:12" s="38" customFormat="1" ht="15.75">
      <c r="A2007" s="533"/>
    </row>
    <row r="2008" spans="1:12" s="38" customFormat="1" ht="15.75">
      <c r="A2008" s="533"/>
    </row>
    <row r="2009" spans="1:12" s="38" customFormat="1" ht="15.75">
      <c r="A2009" s="533"/>
    </row>
    <row r="2010" spans="1:12" s="38" customFormat="1" ht="15.75">
      <c r="A2010" s="533"/>
    </row>
    <row r="2011" spans="1:12" s="38" customFormat="1" ht="15.75">
      <c r="A2011" s="533"/>
    </row>
    <row r="2012" spans="1:12" s="38" customFormat="1" ht="15.75">
      <c r="A2012" s="533"/>
    </row>
    <row r="2013" spans="1:12" s="38" customFormat="1" ht="15.75">
      <c r="A2013" s="533"/>
    </row>
    <row r="2014" spans="1:12" s="38" customFormat="1" ht="15.75">
      <c r="A2014" s="533"/>
    </row>
    <row r="2015" spans="1:12" s="38" customFormat="1" ht="15.75">
      <c r="A2015" s="533"/>
    </row>
    <row r="2016" spans="1:12" ht="23.25">
      <c r="A2016" s="532" t="s">
        <v>2727</v>
      </c>
    </row>
    <row r="2017" spans="1:15" s="38" customFormat="1" ht="15.75">
      <c r="A2017" s="534" t="s">
        <v>2645</v>
      </c>
      <c r="F2017" s="534" t="s">
        <v>2646</v>
      </c>
      <c r="K2017" s="534" t="s">
        <v>2647</v>
      </c>
    </row>
    <row r="2018" spans="1:15" s="38" customFormat="1" ht="15.75">
      <c r="A2018" s="178" t="s">
        <v>718</v>
      </c>
      <c r="B2018" t="s">
        <v>4548</v>
      </c>
      <c r="F2018" s="178" t="s">
        <v>716</v>
      </c>
      <c r="G2018" t="s">
        <v>4565</v>
      </c>
      <c r="H2018"/>
      <c r="I2018"/>
      <c r="K2018" s="178" t="s">
        <v>716</v>
      </c>
      <c r="L2018" t="s">
        <v>4466</v>
      </c>
      <c r="M2018"/>
      <c r="N2018"/>
    </row>
    <row r="2019" spans="1:15" s="38" customFormat="1" ht="15.75">
      <c r="A2019" s="178" t="s">
        <v>718</v>
      </c>
      <c r="B2019" t="s">
        <v>4732</v>
      </c>
      <c r="F2019" s="178"/>
      <c r="G2019"/>
      <c r="K2019" s="178" t="s">
        <v>718</v>
      </c>
      <c r="L2019" t="s">
        <v>4469</v>
      </c>
      <c r="M2019"/>
      <c r="N2019"/>
      <c r="O2019"/>
    </row>
    <row r="2020" spans="1:15" s="38" customFormat="1" ht="15.75">
      <c r="A2020" s="534"/>
      <c r="F2020" s="178"/>
      <c r="G2020"/>
      <c r="K2020" s="178" t="s">
        <v>717</v>
      </c>
      <c r="L2020" t="s">
        <v>4573</v>
      </c>
      <c r="M2020"/>
      <c r="N2020"/>
    </row>
    <row r="2021" spans="1:15" s="38" customFormat="1" ht="15.75">
      <c r="A2021" s="534"/>
      <c r="F2021" s="178"/>
      <c r="G2021"/>
      <c r="K2021" s="178" t="s">
        <v>716</v>
      </c>
      <c r="L2021" t="s">
        <v>4571</v>
      </c>
      <c r="M2021"/>
      <c r="N2021"/>
    </row>
    <row r="2022" spans="1:15" s="38" customFormat="1" ht="15.75">
      <c r="A2022" s="534"/>
      <c r="F2022" s="178"/>
      <c r="G2022"/>
      <c r="K2022" s="178" t="s">
        <v>718</v>
      </c>
      <c r="L2022" t="s">
        <v>4690</v>
      </c>
      <c r="N2022" s="25"/>
    </row>
    <row r="2023" spans="1:15" s="38" customFormat="1" ht="15.75">
      <c r="A2023" s="534"/>
      <c r="F2023" s="534"/>
      <c r="K2023" s="178"/>
      <c r="L2023"/>
    </row>
    <row r="2024" spans="1:15" s="38" customFormat="1" ht="15.75">
      <c r="A2024" s="534"/>
      <c r="F2024" s="534"/>
      <c r="K2024" s="178"/>
      <c r="L2024"/>
    </row>
    <row r="2025" spans="1:15" s="38" customFormat="1" ht="15.75">
      <c r="A2025" s="534"/>
      <c r="F2025" s="534"/>
      <c r="K2025" s="178"/>
      <c r="L2025"/>
    </row>
    <row r="2026" spans="1:15" s="38" customFormat="1" ht="15.75">
      <c r="A2026" s="534"/>
      <c r="F2026" s="534"/>
      <c r="K2026" s="178"/>
      <c r="L2026"/>
    </row>
    <row r="2027" spans="1:15" s="38" customFormat="1" ht="15.75">
      <c r="A2027" s="534"/>
      <c r="F2027" s="534"/>
      <c r="K2027" s="178"/>
      <c r="L2027"/>
    </row>
    <row r="2028" spans="1:15" s="38" customFormat="1" ht="15.75">
      <c r="A2028" s="534"/>
      <c r="F2028" s="534"/>
      <c r="K2028" s="178"/>
      <c r="L2028"/>
    </row>
    <row r="2029" spans="1:15" s="38" customFormat="1" ht="15.75">
      <c r="A2029" s="534"/>
      <c r="F2029" s="534"/>
      <c r="K2029" s="178"/>
      <c r="L2029"/>
    </row>
    <row r="2030" spans="1:15" s="38" customFormat="1" ht="15.75">
      <c r="A2030" s="534"/>
      <c r="F2030" s="534"/>
      <c r="K2030" s="178"/>
      <c r="L2030"/>
    </row>
    <row r="2031" spans="1:15" s="38" customFormat="1" ht="15.75">
      <c r="A2031" s="534"/>
      <c r="F2031" s="534"/>
      <c r="K2031" s="178"/>
      <c r="L2031"/>
    </row>
    <row r="2032" spans="1:15" s="38" customFormat="1" ht="15.75">
      <c r="A2032" s="534"/>
      <c r="F2032" s="534"/>
      <c r="K2032" s="178"/>
      <c r="L2032"/>
    </row>
    <row r="2033" spans="1:12" s="38" customFormat="1" ht="15.75">
      <c r="A2033" s="534"/>
      <c r="F2033" s="534"/>
      <c r="K2033" s="178"/>
      <c r="L2033"/>
    </row>
    <row r="2034" spans="1:12" s="38" customFormat="1" ht="15.75">
      <c r="A2034" s="534"/>
      <c r="F2034" s="534"/>
      <c r="K2034" s="178"/>
      <c r="L2034"/>
    </row>
    <row r="2035" spans="1:12" s="38" customFormat="1" ht="15.75">
      <c r="A2035" s="534"/>
      <c r="F2035" s="534"/>
      <c r="K2035" s="178"/>
      <c r="L2035"/>
    </row>
    <row r="2036" spans="1:12" s="38" customFormat="1" ht="15.75">
      <c r="A2036" s="534"/>
      <c r="F2036" s="534"/>
      <c r="K2036" s="178"/>
      <c r="L2036"/>
    </row>
    <row r="2037" spans="1:12" s="38" customFormat="1" ht="15.75">
      <c r="A2037" s="534"/>
      <c r="F2037" s="534"/>
      <c r="K2037" s="534"/>
    </row>
    <row r="2038" spans="1:12" s="38" customFormat="1" ht="15.75">
      <c r="A2038" s="534"/>
      <c r="F2038" s="534"/>
      <c r="K2038" s="534"/>
    </row>
    <row r="2039" spans="1:12" s="38" customFormat="1" ht="15.75">
      <c r="A2039" s="533"/>
      <c r="H2039" s="533"/>
    </row>
    <row r="2040" spans="1:12" s="38" customFormat="1" ht="15.75">
      <c r="A2040" s="533"/>
      <c r="H2040" s="533"/>
    </row>
    <row r="2041" spans="1:12" s="38" customFormat="1" ht="15.75">
      <c r="A2041" s="533"/>
      <c r="H2041" s="533"/>
    </row>
    <row r="2042" spans="1:12" s="38" customFormat="1" ht="15.75">
      <c r="A2042" s="533"/>
      <c r="H2042" s="533"/>
    </row>
    <row r="2043" spans="1:12" s="38" customFormat="1" ht="15.75">
      <c r="A2043" s="533"/>
      <c r="H2043" s="533"/>
    </row>
    <row r="2044" spans="1:12" s="38" customFormat="1" ht="15.75">
      <c r="A2044" s="533"/>
      <c r="H2044" s="533"/>
    </row>
    <row r="2045" spans="1:12" s="38" customFormat="1" ht="15.75">
      <c r="A2045" s="533"/>
      <c r="H2045" s="533"/>
    </row>
    <row r="2046" spans="1:12" s="38" customFormat="1" ht="15.75">
      <c r="A2046" s="533"/>
      <c r="H2046" s="533"/>
    </row>
    <row r="2047" spans="1:12" s="38" customFormat="1" ht="23.25">
      <c r="A2047" s="532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4" t="s">
        <v>2645</v>
      </c>
      <c r="F2048" s="534" t="s">
        <v>2646</v>
      </c>
      <c r="K2048" s="534" t="s">
        <v>2647</v>
      </c>
    </row>
    <row r="2049" spans="1:15" s="38" customFormat="1" ht="15.75">
      <c r="A2049" s="178" t="s">
        <v>718</v>
      </c>
      <c r="B2049" t="s">
        <v>4308</v>
      </c>
      <c r="F2049" s="178" t="s">
        <v>718</v>
      </c>
      <c r="G2049" t="s">
        <v>4470</v>
      </c>
      <c r="K2049" s="178" t="s">
        <v>718</v>
      </c>
      <c r="L2049" t="s">
        <v>4471</v>
      </c>
      <c r="O2049"/>
    </row>
    <row r="2050" spans="1:15" s="38" customFormat="1" ht="15.75">
      <c r="A2050" s="178" t="s">
        <v>717</v>
      </c>
      <c r="B2050" t="s">
        <v>4422</v>
      </c>
      <c r="F2050" s="178" t="s">
        <v>716</v>
      </c>
      <c r="G2050" t="s">
        <v>4687</v>
      </c>
      <c r="K2050" s="178" t="s">
        <v>718</v>
      </c>
      <c r="L2050" t="s">
        <v>4692</v>
      </c>
    </row>
    <row r="2051" spans="1:15" s="38" customFormat="1" ht="15.75">
      <c r="A2051" s="178"/>
      <c r="B2051"/>
      <c r="H2051" s="533"/>
      <c r="K2051" s="178"/>
      <c r="L2051"/>
    </row>
    <row r="2052" spans="1:15" s="38" customFormat="1" ht="15.75">
      <c r="A2052" s="178"/>
      <c r="B2052"/>
      <c r="H2052" s="533"/>
      <c r="K2052" s="178"/>
      <c r="L2052"/>
    </row>
    <row r="2053" spans="1:15" s="38" customFormat="1" ht="15.75">
      <c r="A2053" s="178"/>
      <c r="B2053"/>
      <c r="H2053" s="533"/>
      <c r="K2053" s="178"/>
      <c r="L2053"/>
    </row>
    <row r="2054" spans="1:15" s="38" customFormat="1" ht="15.75">
      <c r="A2054" s="178"/>
      <c r="B2054"/>
      <c r="H2054" s="533"/>
      <c r="K2054" s="178"/>
      <c r="L2054"/>
    </row>
    <row r="2055" spans="1:15" s="38" customFormat="1" ht="15.75">
      <c r="A2055" s="178"/>
      <c r="B2055"/>
      <c r="H2055" s="533"/>
      <c r="K2055" s="178"/>
      <c r="L2055"/>
    </row>
    <row r="2056" spans="1:15" s="38" customFormat="1" ht="15.75">
      <c r="A2056" s="178"/>
      <c r="B2056"/>
      <c r="H2056" s="533"/>
      <c r="K2056" s="178"/>
      <c r="L2056"/>
    </row>
    <row r="2057" spans="1:15" s="38" customFormat="1" ht="15.75">
      <c r="A2057" s="178"/>
      <c r="B2057"/>
      <c r="H2057" s="533"/>
      <c r="K2057" s="178"/>
      <c r="L2057"/>
    </row>
    <row r="2058" spans="1:15" s="38" customFormat="1" ht="15.75">
      <c r="A2058" s="178"/>
      <c r="B2058"/>
      <c r="H2058" s="533"/>
      <c r="K2058" s="178"/>
      <c r="L2058"/>
    </row>
    <row r="2059" spans="1:15" s="38" customFormat="1" ht="15.75">
      <c r="A2059" s="178"/>
      <c r="B2059"/>
      <c r="H2059" s="533"/>
      <c r="K2059" s="178"/>
      <c r="L2059"/>
    </row>
    <row r="2060" spans="1:15" s="38" customFormat="1" ht="15.75">
      <c r="A2060" s="178"/>
      <c r="B2060"/>
      <c r="H2060" s="533"/>
      <c r="K2060" s="178"/>
      <c r="L2060"/>
    </row>
    <row r="2061" spans="1:15" s="38" customFormat="1" ht="15.75">
      <c r="A2061" s="178"/>
      <c r="B2061"/>
      <c r="H2061" s="533"/>
      <c r="K2061" s="178"/>
      <c r="L2061"/>
    </row>
    <row r="2062" spans="1:15" s="38" customFormat="1" ht="15.75">
      <c r="A2062" s="178"/>
      <c r="B2062"/>
      <c r="H2062" s="533"/>
      <c r="K2062" s="178"/>
      <c r="L2062"/>
    </row>
    <row r="2063" spans="1:15" s="38" customFormat="1" ht="15.75">
      <c r="A2063" s="178"/>
      <c r="B2063"/>
      <c r="H2063" s="533"/>
    </row>
    <row r="2064" spans="1:15" s="38" customFormat="1" ht="15.75">
      <c r="A2064" s="178"/>
      <c r="B2064"/>
      <c r="H2064" s="533"/>
    </row>
    <row r="2065" spans="1:12" s="38" customFormat="1" ht="15.75">
      <c r="A2065" s="178"/>
      <c r="B2065"/>
      <c r="H2065" s="533"/>
    </row>
    <row r="2066" spans="1:12" s="38" customFormat="1" ht="15.75">
      <c r="A2066" s="178"/>
      <c r="B2066"/>
      <c r="H2066" s="533"/>
    </row>
    <row r="2067" spans="1:12" s="38" customFormat="1" ht="15.75">
      <c r="A2067" s="178"/>
      <c r="B2067"/>
      <c r="H2067" s="533"/>
    </row>
    <row r="2068" spans="1:12" s="38" customFormat="1" ht="15.75">
      <c r="A2068" s="178"/>
      <c r="B2068"/>
      <c r="H2068" s="533"/>
    </row>
    <row r="2069" spans="1:12" s="38" customFormat="1" ht="15.75">
      <c r="A2069" s="178"/>
      <c r="B2069"/>
      <c r="H2069" s="533"/>
    </row>
    <row r="2070" spans="1:12" s="38" customFormat="1" ht="15.75">
      <c r="A2070" s="533"/>
      <c r="H2070" s="533"/>
    </row>
    <row r="2071" spans="1:12" s="38" customFormat="1" ht="15.75">
      <c r="A2071" s="533"/>
      <c r="H2071" s="533"/>
    </row>
    <row r="2072" spans="1:12" s="38" customFormat="1" ht="15.75">
      <c r="A2072" s="533"/>
      <c r="H2072" s="533"/>
    </row>
    <row r="2073" spans="1:12" s="38" customFormat="1" ht="15.75">
      <c r="A2073" s="533"/>
      <c r="H2073" s="533"/>
    </row>
    <row r="2074" spans="1:12" s="38" customFormat="1" ht="15.75">
      <c r="A2074" s="533"/>
      <c r="H2074" s="533"/>
    </row>
    <row r="2075" spans="1:12" s="38" customFormat="1" ht="15.75">
      <c r="A2075" s="533"/>
      <c r="H2075" s="533"/>
    </row>
    <row r="2076" spans="1:12" s="38" customFormat="1" ht="15.75">
      <c r="A2076" s="533"/>
      <c r="H2076" s="533"/>
    </row>
    <row r="2077" spans="1:12" s="38" customFormat="1" ht="15.75">
      <c r="A2077" s="533"/>
      <c r="H2077" s="533"/>
    </row>
    <row r="2078" spans="1:12" ht="23.25">
      <c r="A2078" s="532" t="s">
        <v>1668</v>
      </c>
    </row>
    <row r="2079" spans="1:12" s="38" customFormat="1" ht="15.75">
      <c r="A2079" s="534" t="s">
        <v>2645</v>
      </c>
      <c r="F2079" s="534" t="s">
        <v>2646</v>
      </c>
      <c r="K2079" s="534" t="s">
        <v>2647</v>
      </c>
    </row>
    <row r="2080" spans="1:12" s="38" customFormat="1" ht="15.75">
      <c r="A2080" s="178" t="s">
        <v>716</v>
      </c>
      <c r="B2080" t="s">
        <v>4551</v>
      </c>
      <c r="F2080" s="178" t="s">
        <v>718</v>
      </c>
      <c r="G2080" t="s">
        <v>4318</v>
      </c>
      <c r="H2080"/>
      <c r="I2080"/>
      <c r="K2080" s="178" t="s">
        <v>718</v>
      </c>
      <c r="L2080" t="s">
        <v>4404</v>
      </c>
    </row>
    <row r="2081" spans="1:15" s="38" customFormat="1" ht="15.75">
      <c r="A2081" s="178"/>
      <c r="B2081"/>
      <c r="F2081" s="178" t="s">
        <v>716</v>
      </c>
      <c r="G2081" t="s">
        <v>4685</v>
      </c>
      <c r="I2081" s="25"/>
      <c r="K2081" s="178" t="s">
        <v>717</v>
      </c>
      <c r="L2081" t="s">
        <v>4464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4469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/>
      <c r="L2083"/>
    </row>
    <row r="2084" spans="1:15" s="38" customFormat="1" ht="15.75">
      <c r="A2084" s="178"/>
      <c r="B2084"/>
      <c r="F2084" s="534"/>
      <c r="K2084" s="178"/>
      <c r="L2084"/>
    </row>
    <row r="2085" spans="1:15" s="38" customFormat="1" ht="15.75">
      <c r="A2085" s="534"/>
      <c r="F2085" s="534"/>
      <c r="K2085" s="178"/>
      <c r="L2085"/>
    </row>
    <row r="2086" spans="1:15" s="38" customFormat="1" ht="15.75">
      <c r="A2086" s="534"/>
      <c r="F2086" s="534"/>
      <c r="K2086" s="178"/>
      <c r="L2086"/>
    </row>
    <row r="2087" spans="1:15" s="38" customFormat="1" ht="15.75">
      <c r="A2087" s="534"/>
      <c r="F2087" s="534"/>
      <c r="K2087" s="178"/>
      <c r="L2087"/>
    </row>
    <row r="2088" spans="1:15" s="38" customFormat="1" ht="15.75">
      <c r="A2088" s="534"/>
      <c r="F2088" s="534"/>
      <c r="K2088" s="178"/>
      <c r="L2088"/>
    </row>
    <row r="2089" spans="1:15" s="38" customFormat="1" ht="15.75">
      <c r="A2089" s="534"/>
      <c r="F2089" s="534"/>
      <c r="K2089" s="178"/>
      <c r="L2089"/>
    </row>
    <row r="2090" spans="1:15" s="38" customFormat="1" ht="15.75">
      <c r="A2090" s="534"/>
      <c r="F2090" s="534"/>
      <c r="K2090" s="178"/>
      <c r="L2090"/>
    </row>
    <row r="2091" spans="1:15" s="38" customFormat="1" ht="15.75">
      <c r="A2091" s="534"/>
      <c r="F2091" s="534"/>
      <c r="K2091" s="178"/>
      <c r="L2091"/>
    </row>
    <row r="2092" spans="1:15" s="38" customFormat="1" ht="15.75">
      <c r="A2092" s="534"/>
      <c r="F2092" s="534"/>
      <c r="K2092" s="178"/>
      <c r="L2092"/>
    </row>
    <row r="2093" spans="1:15" s="38" customFormat="1" ht="15.75">
      <c r="A2093" s="534"/>
      <c r="F2093" s="534"/>
      <c r="K2093" s="178"/>
      <c r="L2093"/>
    </row>
    <row r="2094" spans="1:15" s="38" customFormat="1" ht="15.75">
      <c r="A2094" s="533"/>
      <c r="K2094" s="178"/>
      <c r="L2094"/>
    </row>
    <row r="2095" spans="1:15" s="38" customFormat="1" ht="15.75">
      <c r="A2095" s="533"/>
      <c r="K2095" s="178"/>
      <c r="L2095"/>
    </row>
    <row r="2096" spans="1:15" s="38" customFormat="1" ht="15.75">
      <c r="A2096" s="533"/>
      <c r="K2096" s="178"/>
      <c r="L2096"/>
    </row>
    <row r="2097" spans="1:14" s="38" customFormat="1" ht="15.75">
      <c r="A2097" s="533"/>
    </row>
    <row r="2098" spans="1:14" s="38" customFormat="1" ht="15.75">
      <c r="A2098" s="533"/>
    </row>
    <row r="2099" spans="1:14" s="38" customFormat="1" ht="15.75">
      <c r="A2099" s="533"/>
    </row>
    <row r="2100" spans="1:14" s="38" customFormat="1" ht="15.75">
      <c r="A2100" s="533"/>
    </row>
    <row r="2101" spans="1:14" s="38" customFormat="1" ht="15.75">
      <c r="A2101" s="533"/>
    </row>
    <row r="2102" spans="1:14" s="38" customFormat="1" ht="15.75">
      <c r="A2102" s="533"/>
    </row>
    <row r="2103" spans="1:14" s="38" customFormat="1" ht="15.75">
      <c r="A2103" s="533"/>
    </row>
    <row r="2104" spans="1:14" s="38" customFormat="1" ht="15.75">
      <c r="A2104" s="533"/>
    </row>
    <row r="2105" spans="1:14" s="38" customFormat="1" ht="15.75">
      <c r="A2105" s="533"/>
    </row>
    <row r="2106" spans="1:14" s="38" customFormat="1" ht="15.75">
      <c r="A2106" s="533"/>
    </row>
    <row r="2107" spans="1:14" s="38" customFormat="1" ht="15.75">
      <c r="A2107" s="533"/>
    </row>
    <row r="2108" spans="1:14" s="38" customFormat="1" ht="15.75">
      <c r="A2108" s="533"/>
    </row>
    <row r="2109" spans="1:14" ht="23.25">
      <c r="A2109" s="532" t="s">
        <v>3671</v>
      </c>
    </row>
    <row r="2110" spans="1:14" s="38" customFormat="1" ht="15.75">
      <c r="A2110" s="534" t="s">
        <v>2645</v>
      </c>
      <c r="F2110" s="534" t="s">
        <v>2646</v>
      </c>
      <c r="K2110" s="534" t="s">
        <v>2647</v>
      </c>
    </row>
    <row r="2111" spans="1:14" s="38" customFormat="1" ht="15.75">
      <c r="A2111" s="178" t="s">
        <v>716</v>
      </c>
      <c r="B2111" t="s">
        <v>4406</v>
      </c>
      <c r="F2111" s="178"/>
      <c r="G2111"/>
      <c r="K2111" s="178" t="s">
        <v>717</v>
      </c>
      <c r="L2111" t="s">
        <v>4299</v>
      </c>
      <c r="M2111"/>
      <c r="N2111"/>
    </row>
    <row r="2112" spans="1:14" s="38" customFormat="1" ht="15.75">
      <c r="A2112" s="178" t="s">
        <v>717</v>
      </c>
      <c r="B2112" t="s">
        <v>4684</v>
      </c>
      <c r="F2112" s="534"/>
      <c r="K2112" s="178" t="s">
        <v>717</v>
      </c>
      <c r="L2112" t="s">
        <v>4300</v>
      </c>
      <c r="M2112"/>
      <c r="N2112"/>
    </row>
    <row r="2113" spans="1:12" s="38" customFormat="1" ht="15.75">
      <c r="A2113" s="534"/>
      <c r="F2113" s="534"/>
      <c r="K2113" s="178"/>
      <c r="L2113"/>
    </row>
    <row r="2114" spans="1:12" s="38" customFormat="1" ht="15.75">
      <c r="A2114" s="534"/>
      <c r="F2114" s="534"/>
      <c r="K2114" s="178"/>
      <c r="L2114"/>
    </row>
    <row r="2115" spans="1:12" s="38" customFormat="1" ht="15.75">
      <c r="A2115" s="534"/>
      <c r="F2115" s="534"/>
      <c r="K2115" s="178"/>
      <c r="L2115"/>
    </row>
    <row r="2116" spans="1:12" s="38" customFormat="1" ht="15.75">
      <c r="A2116" s="534"/>
      <c r="F2116" s="534"/>
      <c r="K2116" s="178"/>
      <c r="L2116"/>
    </row>
    <row r="2117" spans="1:12" s="38" customFormat="1" ht="15.75">
      <c r="A2117" s="534"/>
      <c r="F2117" s="534"/>
      <c r="K2117" s="178"/>
      <c r="L2117"/>
    </row>
    <row r="2118" spans="1:12" s="38" customFormat="1" ht="15.75">
      <c r="A2118" s="534"/>
      <c r="F2118" s="534"/>
      <c r="K2118" s="178"/>
      <c r="L2118"/>
    </row>
    <row r="2119" spans="1:12" s="38" customFormat="1" ht="15.75">
      <c r="A2119" s="534"/>
      <c r="F2119" s="534"/>
      <c r="K2119" s="178"/>
      <c r="L2119"/>
    </row>
    <row r="2120" spans="1:12" s="38" customFormat="1" ht="15.75">
      <c r="A2120" s="534"/>
      <c r="F2120" s="534"/>
      <c r="K2120" s="178"/>
      <c r="L2120"/>
    </row>
    <row r="2121" spans="1:12" s="38" customFormat="1" ht="15.75">
      <c r="A2121" s="534"/>
      <c r="F2121" s="534"/>
      <c r="K2121" s="178"/>
      <c r="L2121"/>
    </row>
    <row r="2122" spans="1:12" s="38" customFormat="1" ht="15.75">
      <c r="A2122" s="534"/>
      <c r="F2122" s="534"/>
      <c r="K2122" s="178"/>
      <c r="L2122"/>
    </row>
    <row r="2123" spans="1:12" s="38" customFormat="1" ht="15.75">
      <c r="A2123" s="534"/>
      <c r="F2123" s="534"/>
      <c r="K2123" s="178"/>
      <c r="L2123"/>
    </row>
    <row r="2124" spans="1:12" s="38" customFormat="1" ht="15.75">
      <c r="A2124" s="534"/>
      <c r="F2124" s="534"/>
      <c r="K2124" s="534"/>
    </row>
    <row r="2125" spans="1:12" s="38" customFormat="1" ht="15.75">
      <c r="A2125" s="534"/>
      <c r="F2125" s="534"/>
      <c r="K2125" s="534"/>
    </row>
    <row r="2126" spans="1:12" s="38" customFormat="1" ht="15.75">
      <c r="A2126" s="534"/>
      <c r="F2126" s="534"/>
      <c r="K2126" s="534"/>
    </row>
    <row r="2127" spans="1:12" s="38" customFormat="1" ht="15.75">
      <c r="A2127" s="534"/>
      <c r="F2127" s="534"/>
      <c r="K2127" s="534"/>
    </row>
    <row r="2128" spans="1:12" s="38" customFormat="1" ht="15.75">
      <c r="A2128" s="534"/>
      <c r="F2128" s="534"/>
      <c r="K2128" s="534"/>
    </row>
    <row r="2129" spans="1:15" s="38" customFormat="1" ht="15.75">
      <c r="A2129" s="534"/>
      <c r="F2129" s="534"/>
      <c r="K2129" s="534"/>
    </row>
    <row r="2130" spans="1:15" s="38" customFormat="1" ht="15.75">
      <c r="A2130" s="534"/>
      <c r="F2130" s="534"/>
      <c r="K2130" s="534"/>
    </row>
    <row r="2131" spans="1:15" s="38" customFormat="1" ht="15.75">
      <c r="A2131" s="534"/>
      <c r="F2131" s="534"/>
      <c r="K2131" s="534"/>
    </row>
    <row r="2132" spans="1:15" s="38" customFormat="1" ht="15.75">
      <c r="A2132" s="534"/>
      <c r="F2132" s="534"/>
      <c r="K2132" s="534"/>
    </row>
    <row r="2133" spans="1:15" s="38" customFormat="1" ht="15.75">
      <c r="A2133" s="534"/>
      <c r="F2133" s="534"/>
      <c r="K2133" s="534"/>
    </row>
    <row r="2134" spans="1:15" s="38" customFormat="1" ht="15.75">
      <c r="A2134" s="534"/>
      <c r="F2134" s="534"/>
      <c r="K2134" s="534"/>
    </row>
    <row r="2135" spans="1:15" s="38" customFormat="1" ht="15.75">
      <c r="A2135" s="533"/>
    </row>
    <row r="2136" spans="1:15" s="38" customFormat="1" ht="15.75">
      <c r="A2136" s="533"/>
    </row>
    <row r="2137" spans="1:15" s="38" customFormat="1" ht="15.75">
      <c r="A2137" s="533"/>
    </row>
    <row r="2138" spans="1:15" s="38" customFormat="1" ht="15.75">
      <c r="A2138" s="533"/>
    </row>
    <row r="2139" spans="1:15" s="38" customFormat="1" ht="15.75">
      <c r="A2139" s="533"/>
    </row>
    <row r="2140" spans="1:15" ht="23.25">
      <c r="A2140" s="532" t="s">
        <v>3640</v>
      </c>
    </row>
    <row r="2141" spans="1:15" s="38" customFormat="1" ht="15.75">
      <c r="A2141" s="534" t="s">
        <v>2645</v>
      </c>
      <c r="F2141" s="534" t="s">
        <v>2646</v>
      </c>
      <c r="K2141" s="534" t="s">
        <v>2647</v>
      </c>
    </row>
    <row r="2142" spans="1:15" s="38" customFormat="1" ht="15.75">
      <c r="A2142" s="178" t="s">
        <v>717</v>
      </c>
      <c r="B2142" t="s">
        <v>4677</v>
      </c>
      <c r="F2142" s="178" t="s">
        <v>717</v>
      </c>
      <c r="G2142" t="s">
        <v>4796</v>
      </c>
      <c r="K2142" s="178" t="s">
        <v>717</v>
      </c>
      <c r="L2142" t="s">
        <v>4304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4475</v>
      </c>
      <c r="M2143" s="537"/>
    </row>
    <row r="2144" spans="1:15" s="38" customFormat="1" ht="15.75">
      <c r="A2144" s="178"/>
      <c r="B2144"/>
      <c r="K2144" s="178" t="s">
        <v>716</v>
      </c>
      <c r="L2144" t="s">
        <v>4809</v>
      </c>
    </row>
    <row r="2145" spans="1:12" s="38" customFormat="1" ht="15.75">
      <c r="A2145" s="178"/>
      <c r="B2145"/>
      <c r="K2145" s="178" t="s">
        <v>717</v>
      </c>
      <c r="L2145" t="s">
        <v>4810</v>
      </c>
    </row>
    <row r="2146" spans="1:12" s="38" customFormat="1" ht="15.75">
      <c r="A2146" s="533"/>
      <c r="K2146" s="178" t="s">
        <v>717</v>
      </c>
      <c r="L2146" t="s">
        <v>4797</v>
      </c>
    </row>
    <row r="2147" spans="1:12" s="38" customFormat="1" ht="15.75">
      <c r="A2147" s="533"/>
      <c r="K2147" s="178"/>
      <c r="L2147"/>
    </row>
    <row r="2148" spans="1:12" s="38" customFormat="1" ht="15.75">
      <c r="A2148" s="533"/>
      <c r="K2148" s="178"/>
      <c r="L2148"/>
    </row>
    <row r="2149" spans="1:12" s="38" customFormat="1" ht="15.75">
      <c r="A2149" s="533"/>
      <c r="K2149" s="178"/>
      <c r="L2149"/>
    </row>
    <row r="2150" spans="1:12" s="38" customFormat="1" ht="15.75">
      <c r="A2150" s="533"/>
      <c r="K2150" s="178"/>
      <c r="L2150"/>
    </row>
    <row r="2151" spans="1:12" s="38" customFormat="1" ht="15.75">
      <c r="A2151" s="533"/>
      <c r="K2151" s="178"/>
      <c r="L2151"/>
    </row>
    <row r="2152" spans="1:12" s="38" customFormat="1" ht="15.75">
      <c r="A2152" s="533"/>
      <c r="K2152" s="178"/>
      <c r="L2152"/>
    </row>
    <row r="2153" spans="1:12" s="38" customFormat="1" ht="15.75">
      <c r="A2153" s="533"/>
      <c r="K2153" s="178"/>
      <c r="L2153"/>
    </row>
    <row r="2154" spans="1:12" s="38" customFormat="1" ht="15.75">
      <c r="A2154" s="533"/>
      <c r="K2154" s="178"/>
      <c r="L2154"/>
    </row>
    <row r="2155" spans="1:12" s="38" customFormat="1" ht="15.75">
      <c r="A2155" s="533"/>
      <c r="K2155" s="178"/>
      <c r="L2155"/>
    </row>
    <row r="2156" spans="1:12" s="38" customFormat="1" ht="15.75">
      <c r="A2156" s="533"/>
      <c r="K2156" s="178"/>
      <c r="L2156"/>
    </row>
    <row r="2157" spans="1:12" s="38" customFormat="1" ht="15.75">
      <c r="A2157" s="533"/>
      <c r="K2157" s="178"/>
      <c r="L2157"/>
    </row>
    <row r="2158" spans="1:12" s="38" customFormat="1" ht="15.75">
      <c r="A2158" s="533"/>
      <c r="K2158" s="178"/>
      <c r="L2158"/>
    </row>
    <row r="2159" spans="1:12" s="38" customFormat="1" ht="15.75">
      <c r="A2159" s="533"/>
      <c r="K2159" s="178"/>
      <c r="L2159"/>
    </row>
    <row r="2160" spans="1:12" s="38" customFormat="1" ht="15.75">
      <c r="A2160" s="533"/>
      <c r="K2160" s="178"/>
      <c r="L2160"/>
    </row>
    <row r="2161" spans="1:12" s="38" customFormat="1" ht="15.75">
      <c r="A2161" s="533"/>
      <c r="K2161" s="178"/>
      <c r="L2161"/>
    </row>
    <row r="2162" spans="1:12" s="38" customFormat="1" ht="15.75">
      <c r="A2162" s="533"/>
      <c r="K2162" s="178"/>
      <c r="L2162"/>
    </row>
    <row r="2163" spans="1:12" s="38" customFormat="1" ht="15.75">
      <c r="A2163" s="533"/>
      <c r="K2163" s="178"/>
      <c r="L2163"/>
    </row>
    <row r="2164" spans="1:12" s="38" customFormat="1" ht="15.75">
      <c r="A2164" s="533"/>
      <c r="K2164" s="178"/>
      <c r="L2164"/>
    </row>
    <row r="2165" spans="1:12" s="38" customFormat="1" ht="15.75">
      <c r="A2165" s="533"/>
      <c r="K2165" s="178"/>
      <c r="L2165"/>
    </row>
    <row r="2166" spans="1:12" s="38" customFormat="1" ht="15.75">
      <c r="A2166" s="533"/>
      <c r="K2166" s="178"/>
      <c r="L2166"/>
    </row>
    <row r="2167" spans="1:12" s="38" customFormat="1" ht="15.75">
      <c r="A2167" s="533"/>
      <c r="K2167" s="178"/>
      <c r="L2167"/>
    </row>
    <row r="2168" spans="1:12" s="38" customFormat="1" ht="15.75">
      <c r="A2168" s="533"/>
    </row>
    <row r="2169" spans="1:12" s="38" customFormat="1" ht="15.75">
      <c r="A2169" s="533"/>
    </row>
    <row r="2170" spans="1:12" s="38" customFormat="1" ht="15.75">
      <c r="A2170" s="533"/>
    </row>
    <row r="2171" spans="1:12" s="38" customFormat="1" ht="23.25">
      <c r="A2171" s="532" t="s">
        <v>667</v>
      </c>
    </row>
    <row r="2172" spans="1:12" s="38" customFormat="1" ht="15.75">
      <c r="A2172" s="534" t="s">
        <v>2645</v>
      </c>
      <c r="F2172" s="534" t="s">
        <v>2646</v>
      </c>
      <c r="K2172" s="534" t="s">
        <v>2647</v>
      </c>
    </row>
    <row r="2173" spans="1:12" s="38" customFormat="1" ht="15.75">
      <c r="A2173" s="178"/>
      <c r="B2173"/>
      <c r="F2173" s="178"/>
      <c r="G2173"/>
      <c r="K2173" s="178"/>
      <c r="L2173"/>
    </row>
    <row r="2174" spans="1:12" s="38" customFormat="1" ht="15.75">
      <c r="A2174" s="178"/>
      <c r="B2174"/>
      <c r="F2174" s="534"/>
      <c r="K2174" s="178"/>
      <c r="L2174"/>
    </row>
    <row r="2175" spans="1:12" s="38" customFormat="1" ht="15.75">
      <c r="A2175" s="178"/>
      <c r="B2175"/>
      <c r="F2175" s="534"/>
      <c r="K2175" s="178"/>
      <c r="L2175"/>
    </row>
    <row r="2176" spans="1:12" s="38" customFormat="1" ht="15.75">
      <c r="A2176" s="178"/>
      <c r="B2176"/>
      <c r="F2176" s="534"/>
      <c r="K2176" s="178"/>
      <c r="L2176"/>
    </row>
    <row r="2177" spans="1:12" s="38" customFormat="1" ht="15.75">
      <c r="A2177" s="178"/>
      <c r="B2177"/>
      <c r="F2177" s="534"/>
      <c r="K2177" s="178"/>
      <c r="L2177"/>
    </row>
    <row r="2178" spans="1:12" s="38" customFormat="1" ht="15.75">
      <c r="A2178" s="178"/>
      <c r="B2178"/>
      <c r="F2178" s="534"/>
      <c r="K2178" s="178"/>
      <c r="L2178"/>
    </row>
    <row r="2179" spans="1:12" s="38" customFormat="1" ht="15.75">
      <c r="A2179" s="178"/>
      <c r="B2179"/>
      <c r="F2179" s="534"/>
      <c r="K2179" s="534"/>
    </row>
    <row r="2180" spans="1:12" s="38" customFormat="1" ht="15.75">
      <c r="A2180" s="178"/>
      <c r="B2180"/>
      <c r="F2180" s="534"/>
      <c r="K2180" s="534"/>
    </row>
    <row r="2181" spans="1:12" s="38" customFormat="1" ht="15.75">
      <c r="A2181" s="178"/>
      <c r="B2181"/>
      <c r="F2181" s="534"/>
      <c r="K2181" s="534"/>
    </row>
    <row r="2182" spans="1:12" s="38" customFormat="1" ht="15.75">
      <c r="A2182" s="178"/>
      <c r="B2182"/>
      <c r="F2182" s="534"/>
      <c r="K2182" s="534"/>
    </row>
    <row r="2183" spans="1:12" s="38" customFormat="1" ht="15.75">
      <c r="A2183" s="534"/>
      <c r="F2183" s="534"/>
      <c r="K2183" s="534"/>
    </row>
    <row r="2184" spans="1:12" s="38" customFormat="1" ht="15.75">
      <c r="A2184" s="534"/>
      <c r="F2184" s="534"/>
      <c r="K2184" s="534"/>
    </row>
    <row r="2185" spans="1:12" s="38" customFormat="1" ht="15.75">
      <c r="A2185" s="534"/>
      <c r="F2185" s="534"/>
      <c r="K2185" s="534"/>
    </row>
    <row r="2186" spans="1:12" s="38" customFormat="1" ht="15.75">
      <c r="A2186" s="534"/>
      <c r="F2186" s="534"/>
      <c r="K2186" s="534"/>
    </row>
    <row r="2187" spans="1:12" s="38" customFormat="1" ht="15.75">
      <c r="A2187" s="534"/>
      <c r="F2187" s="534"/>
      <c r="K2187" s="534"/>
    </row>
    <row r="2188" spans="1:12" s="38" customFormat="1" ht="15.75">
      <c r="A2188" s="534"/>
      <c r="F2188" s="534"/>
      <c r="K2188" s="534"/>
    </row>
    <row r="2189" spans="1:12" s="38" customFormat="1" ht="15.75">
      <c r="A2189" s="534"/>
      <c r="F2189" s="534"/>
      <c r="K2189" s="534"/>
    </row>
    <row r="2190" spans="1:12" s="38" customFormat="1" ht="15.75">
      <c r="A2190" s="534"/>
      <c r="F2190" s="534"/>
      <c r="K2190" s="534"/>
    </row>
    <row r="2191" spans="1:12" s="38" customFormat="1" ht="15.75">
      <c r="A2191" s="534"/>
      <c r="F2191" s="534"/>
      <c r="K2191" s="534"/>
    </row>
    <row r="2192" spans="1:12" s="38" customFormat="1" ht="15.75">
      <c r="A2192" s="534"/>
      <c r="F2192" s="534"/>
      <c r="K2192" s="534"/>
    </row>
    <row r="2193" spans="1:15" s="38" customFormat="1" ht="15.75">
      <c r="A2193" s="534"/>
      <c r="F2193" s="534"/>
      <c r="K2193" s="534"/>
    </row>
    <row r="2194" spans="1:15" s="38" customFormat="1" ht="15.75">
      <c r="A2194" s="534"/>
      <c r="F2194" s="534"/>
      <c r="K2194" s="534"/>
    </row>
    <row r="2195" spans="1:15" s="38" customFormat="1" ht="15.75">
      <c r="A2195" s="534"/>
      <c r="F2195" s="534"/>
      <c r="K2195" s="534"/>
    </row>
    <row r="2196" spans="1:15" s="38" customFormat="1" ht="15.75">
      <c r="A2196" s="533"/>
    </row>
    <row r="2197" spans="1:15" s="38" customFormat="1" ht="15.75">
      <c r="A2197" s="533"/>
    </row>
    <row r="2198" spans="1:15" s="38" customFormat="1" ht="15.75">
      <c r="A2198" s="533"/>
    </row>
    <row r="2199" spans="1:15" s="38" customFormat="1" ht="15.75">
      <c r="A2199" s="533"/>
    </row>
    <row r="2200" spans="1:15" s="38" customFormat="1" ht="15.75">
      <c r="A2200" s="533"/>
    </row>
    <row r="2201" spans="1:15" s="38" customFormat="1" ht="15.75">
      <c r="A2201" s="533"/>
    </row>
    <row r="2202" spans="1:15" s="38" customFormat="1" ht="23.25">
      <c r="A2202" s="532" t="s">
        <v>2202</v>
      </c>
    </row>
    <row r="2203" spans="1:15" s="38" customFormat="1" ht="15.75">
      <c r="A2203" s="534" t="s">
        <v>2645</v>
      </c>
      <c r="F2203" s="534" t="s">
        <v>2646</v>
      </c>
      <c r="K2203" s="534" t="s">
        <v>2647</v>
      </c>
    </row>
    <row r="2204" spans="1:15" s="38" customFormat="1" ht="15.75">
      <c r="A2204" s="178" t="s">
        <v>718</v>
      </c>
      <c r="B2204" t="s">
        <v>4307</v>
      </c>
      <c r="F2204" s="178" t="s">
        <v>716</v>
      </c>
      <c r="G2204" t="s">
        <v>4423</v>
      </c>
      <c r="K2204" s="178" t="s">
        <v>717</v>
      </c>
      <c r="L2204" t="s">
        <v>4421</v>
      </c>
      <c r="O2204"/>
    </row>
    <row r="2205" spans="1:15" s="38" customFormat="1" ht="15.75">
      <c r="A2205" s="178" t="s">
        <v>716</v>
      </c>
      <c r="B2205" t="s">
        <v>4422</v>
      </c>
      <c r="F2205" s="178"/>
      <c r="G2205"/>
      <c r="K2205" s="178" t="s">
        <v>716</v>
      </c>
      <c r="L2205" t="s">
        <v>4410</v>
      </c>
    </row>
    <row r="2206" spans="1:15" s="38" customFormat="1" ht="15.75">
      <c r="A2206" s="547" t="s">
        <v>716</v>
      </c>
      <c r="B2206" t="s">
        <v>4726</v>
      </c>
      <c r="F2206" s="178"/>
      <c r="G2206"/>
      <c r="K2206" s="178"/>
      <c r="L2206"/>
    </row>
    <row r="2207" spans="1:15" s="38" customFormat="1" ht="15.75">
      <c r="A2207" s="534"/>
      <c r="F2207" s="178"/>
      <c r="G2207"/>
      <c r="K2207" s="178"/>
      <c r="L2207"/>
    </row>
    <row r="2208" spans="1:15" s="38" customFormat="1" ht="15.75">
      <c r="A2208" s="534"/>
      <c r="F2208" s="534"/>
      <c r="K2208" s="178"/>
      <c r="L2208"/>
    </row>
    <row r="2209" spans="1:12" s="38" customFormat="1" ht="15.75">
      <c r="A2209" s="534"/>
      <c r="F2209" s="534"/>
      <c r="K2209" s="178"/>
      <c r="L2209"/>
    </row>
    <row r="2210" spans="1:12" s="38" customFormat="1" ht="15.75">
      <c r="A2210" s="534"/>
      <c r="F2210" s="534"/>
      <c r="K2210" s="178"/>
      <c r="L2210"/>
    </row>
    <row r="2211" spans="1:12" s="38" customFormat="1" ht="15.75">
      <c r="A2211" s="534"/>
      <c r="F2211" s="534"/>
      <c r="K2211" s="178"/>
      <c r="L2211"/>
    </row>
    <row r="2212" spans="1:12" s="38" customFormat="1" ht="15.75">
      <c r="A2212" s="534"/>
      <c r="F2212" s="534"/>
      <c r="K2212" s="178"/>
      <c r="L2212"/>
    </row>
    <row r="2213" spans="1:12" s="38" customFormat="1" ht="15.75">
      <c r="A2213" s="534"/>
      <c r="F2213" s="534"/>
      <c r="K2213" s="178"/>
      <c r="L2213"/>
    </row>
    <row r="2214" spans="1:12" s="38" customFormat="1" ht="15.75">
      <c r="A2214" s="534"/>
      <c r="F2214" s="534"/>
      <c r="K2214" s="178"/>
      <c r="L2214"/>
    </row>
    <row r="2215" spans="1:12" s="38" customFormat="1" ht="15.75">
      <c r="A2215" s="534"/>
      <c r="F2215" s="534"/>
      <c r="K2215" s="178"/>
      <c r="L2215"/>
    </row>
    <row r="2216" spans="1:12" s="38" customFormat="1" ht="15.75">
      <c r="A2216" s="534"/>
      <c r="F2216" s="534"/>
      <c r="K2216" s="178"/>
      <c r="L2216"/>
    </row>
    <row r="2217" spans="1:12" s="38" customFormat="1" ht="15.75">
      <c r="A2217" s="534"/>
      <c r="F2217" s="534"/>
      <c r="K2217" s="178"/>
      <c r="L2217"/>
    </row>
    <row r="2218" spans="1:12" s="38" customFormat="1" ht="15.75">
      <c r="A2218" s="534"/>
      <c r="F2218" s="534"/>
      <c r="K2218" s="178"/>
      <c r="L2218"/>
    </row>
    <row r="2219" spans="1:12" s="38" customFormat="1" ht="15.75">
      <c r="A2219" s="534"/>
      <c r="F2219" s="534"/>
      <c r="K2219" s="534"/>
    </row>
    <row r="2220" spans="1:12" s="38" customFormat="1" ht="15.75">
      <c r="A2220" s="534"/>
      <c r="F2220" s="534"/>
      <c r="K2220" s="534"/>
    </row>
    <row r="2221" spans="1:12" s="38" customFormat="1" ht="15.75">
      <c r="A2221" s="533"/>
    </row>
    <row r="2222" spans="1:12" s="38" customFormat="1" ht="15.75">
      <c r="A2222" s="533"/>
    </row>
    <row r="2223" spans="1:12" s="38" customFormat="1" ht="15.75">
      <c r="A2223" s="533"/>
    </row>
    <row r="2224" spans="1:12" s="38" customFormat="1" ht="15.75">
      <c r="A2224" s="533"/>
    </row>
    <row r="2225" spans="1:12" s="38" customFormat="1" ht="15.75">
      <c r="A2225" s="533"/>
    </row>
    <row r="2226" spans="1:12" s="38" customFormat="1" ht="15.75">
      <c r="A2226" s="533"/>
    </row>
    <row r="2227" spans="1:12" s="38" customFormat="1" ht="15.75">
      <c r="A2227" s="533"/>
    </row>
    <row r="2228" spans="1:12" s="38" customFormat="1" ht="15.75">
      <c r="A2228" s="533"/>
    </row>
    <row r="2229" spans="1:12" s="38" customFormat="1" ht="15.75">
      <c r="A2229" s="533"/>
    </row>
    <row r="2230" spans="1:12" s="38" customFormat="1" ht="15.75">
      <c r="A2230" s="533"/>
    </row>
    <row r="2231" spans="1:12" s="38" customFormat="1" ht="15.75">
      <c r="A2231" s="533"/>
    </row>
    <row r="2232" spans="1:12" s="38" customFormat="1" ht="15">
      <c r="A2232" s="39"/>
    </row>
    <row r="2233" spans="1:12" ht="23.25">
      <c r="A2233" s="532" t="s">
        <v>2209</v>
      </c>
    </row>
    <row r="2234" spans="1:12" ht="15.75">
      <c r="A2234" s="534" t="s">
        <v>2645</v>
      </c>
      <c r="B2234" s="38"/>
      <c r="C2234" s="38"/>
      <c r="D2234" s="38"/>
      <c r="E2234" s="38"/>
      <c r="F2234" s="534" t="s">
        <v>2646</v>
      </c>
      <c r="G2234" s="38"/>
      <c r="H2234" s="38"/>
      <c r="I2234" s="38"/>
      <c r="J2234" s="38"/>
      <c r="K2234" s="534" t="s">
        <v>2647</v>
      </c>
      <c r="L2234" s="38"/>
    </row>
    <row r="2235" spans="1:12" ht="15.75">
      <c r="A2235" s="178" t="s">
        <v>717</v>
      </c>
      <c r="B2235" t="s">
        <v>4737</v>
      </c>
      <c r="F2235" s="178" t="s">
        <v>717</v>
      </c>
      <c r="G2235" t="s">
        <v>4675</v>
      </c>
      <c r="K2235" s="178" t="s">
        <v>717</v>
      </c>
      <c r="L2235" t="s">
        <v>4674</v>
      </c>
    </row>
    <row r="2236" spans="1:12" ht="15.75">
      <c r="A2236" s="178"/>
      <c r="F2236" s="178"/>
      <c r="K2236" s="178" t="s">
        <v>718</v>
      </c>
      <c r="L2236" t="s">
        <v>4727</v>
      </c>
    </row>
    <row r="2237" spans="1:12" ht="15.75">
      <c r="A2237" s="178"/>
      <c r="F2237" s="178"/>
      <c r="K2237" s="178"/>
    </row>
    <row r="2238" spans="1:12" ht="15.75">
      <c r="A2238" s="178"/>
      <c r="F2238" s="178"/>
      <c r="K2238" s="178"/>
    </row>
    <row r="2239" spans="1:12" ht="15.75">
      <c r="A2239" s="178"/>
      <c r="F2239" s="178"/>
      <c r="K2239" s="178"/>
    </row>
    <row r="2240" spans="1:12" ht="15.75">
      <c r="A2240" s="178"/>
      <c r="K2240" s="178"/>
    </row>
    <row r="2241" spans="1:11" ht="15.75">
      <c r="A2241" s="178"/>
      <c r="K2241" s="178"/>
    </row>
    <row r="2242" spans="1:11" ht="15.75">
      <c r="A2242" s="178"/>
      <c r="K2242" s="178"/>
    </row>
    <row r="2243" spans="1:11" ht="15.75">
      <c r="A2243" s="178"/>
      <c r="K2243" s="178"/>
    </row>
    <row r="2244" spans="1:11" ht="15.75">
      <c r="A2244" s="178"/>
      <c r="K2244" s="178"/>
    </row>
    <row r="2245" spans="1:11" ht="15.75">
      <c r="A2245" s="178"/>
      <c r="K2245" s="178"/>
    </row>
    <row r="2246" spans="1:11" ht="15.75">
      <c r="A2246" s="178"/>
      <c r="K2246" s="178"/>
    </row>
    <row r="2247" spans="1:11" ht="15.75">
      <c r="A2247" s="178"/>
      <c r="K2247" s="178"/>
    </row>
    <row r="2248" spans="1:11" ht="15.75">
      <c r="A2248" s="178"/>
      <c r="K2248" s="178"/>
    </row>
    <row r="2249" spans="1:11" ht="15.75">
      <c r="A2249" s="178"/>
      <c r="K2249" s="178"/>
    </row>
    <row r="2250" spans="1:11" ht="15.75">
      <c r="A2250" s="178"/>
      <c r="K2250" s="178"/>
    </row>
    <row r="2251" spans="1:11" ht="15.75">
      <c r="A2251" s="178"/>
    </row>
    <row r="2252" spans="1:11" ht="15.75">
      <c r="A2252" s="178"/>
    </row>
    <row r="2253" spans="1:11" ht="15.75">
      <c r="A2253" s="178"/>
    </row>
    <row r="2254" spans="1:11" ht="15.75">
      <c r="A2254" s="178"/>
    </row>
    <row r="2255" spans="1:11" ht="15.75">
      <c r="A2255" s="178"/>
    </row>
    <row r="2256" spans="1:11" ht="15.75">
      <c r="A2256" s="178"/>
    </row>
    <row r="2257" spans="1:15" ht="15.75">
      <c r="A2257" s="178"/>
    </row>
    <row r="2258" spans="1:15" ht="15.75">
      <c r="A2258" s="533"/>
      <c r="B2258" s="38"/>
    </row>
    <row r="2259" spans="1:15" ht="15.75">
      <c r="A2259" s="533"/>
      <c r="B2259" s="38"/>
    </row>
    <row r="2260" spans="1:15" ht="15.75">
      <c r="A2260" s="533"/>
      <c r="B2260" s="38"/>
    </row>
    <row r="2261" spans="1:15" ht="15.75">
      <c r="A2261" s="533"/>
      <c r="B2261" s="38"/>
    </row>
    <row r="2262" spans="1:15" ht="15.75">
      <c r="A2262" s="533"/>
      <c r="B2262" s="38"/>
    </row>
    <row r="2263" spans="1:15" ht="15.75">
      <c r="A2263" s="533"/>
      <c r="B2263" s="38"/>
    </row>
    <row r="2264" spans="1:15" ht="23.25">
      <c r="A2264" s="532" t="s">
        <v>668</v>
      </c>
      <c r="B2264" s="38"/>
    </row>
    <row r="2265" spans="1:15" ht="15.75">
      <c r="A2265" s="534" t="s">
        <v>2645</v>
      </c>
      <c r="B2265" s="38"/>
      <c r="C2265" s="38"/>
      <c r="D2265" s="38"/>
      <c r="E2265" s="38"/>
      <c r="F2265" s="534" t="s">
        <v>2646</v>
      </c>
      <c r="G2265" s="38"/>
      <c r="H2265" s="38"/>
      <c r="I2265" s="38"/>
      <c r="J2265" s="38"/>
      <c r="K2265" s="534" t="s">
        <v>2647</v>
      </c>
      <c r="L2265" s="38"/>
    </row>
    <row r="2266" spans="1:15" ht="15.75">
      <c r="A2266" s="178" t="s">
        <v>716</v>
      </c>
      <c r="B2266" t="s">
        <v>4301</v>
      </c>
      <c r="F2266" s="24"/>
      <c r="K2266" s="178" t="s">
        <v>716</v>
      </c>
      <c r="L2266" t="s">
        <v>4319</v>
      </c>
    </row>
    <row r="2267" spans="1:15" ht="15.75">
      <c r="A2267" s="178" t="s">
        <v>717</v>
      </c>
      <c r="B2267" t="s">
        <v>4552</v>
      </c>
      <c r="F2267" s="178"/>
      <c r="K2267" s="178" t="s">
        <v>717</v>
      </c>
      <c r="L2267" t="s">
        <v>4418</v>
      </c>
    </row>
    <row r="2268" spans="1:15" ht="15.75">
      <c r="A2268" s="178" t="s">
        <v>717</v>
      </c>
      <c r="B2268" t="s">
        <v>4628</v>
      </c>
      <c r="K2268" s="178" t="s">
        <v>718</v>
      </c>
      <c r="L2268" t="s">
        <v>4474</v>
      </c>
    </row>
    <row r="2269" spans="1:15" ht="15.75">
      <c r="A2269" s="178" t="s">
        <v>716</v>
      </c>
      <c r="B2269" t="s">
        <v>4681</v>
      </c>
      <c r="K2269" s="178" t="s">
        <v>718</v>
      </c>
      <c r="L2269" t="s">
        <v>4476</v>
      </c>
      <c r="M2269" s="38"/>
      <c r="N2269" s="38"/>
    </row>
    <row r="2270" spans="1:15" ht="15.75">
      <c r="A2270" s="178" t="s">
        <v>716</v>
      </c>
      <c r="B2270" t="s">
        <v>4682</v>
      </c>
      <c r="K2270" s="178" t="s">
        <v>716</v>
      </c>
      <c r="L2270" t="s">
        <v>4574</v>
      </c>
      <c r="M2270" s="38"/>
      <c r="N2270" s="38"/>
      <c r="O2270" s="38"/>
    </row>
    <row r="2271" spans="1:15" ht="15.75">
      <c r="A2271" s="178" t="s">
        <v>716</v>
      </c>
      <c r="B2271" t="s">
        <v>4811</v>
      </c>
      <c r="K2271" s="178" t="s">
        <v>717</v>
      </c>
      <c r="L2271" t="s">
        <v>4678</v>
      </c>
      <c r="M2271" s="38"/>
      <c r="N2271" s="38"/>
      <c r="O2271" s="38"/>
    </row>
    <row r="2272" spans="1:15" ht="15.75">
      <c r="A2272" s="178"/>
      <c r="K2272" s="178" t="s">
        <v>718</v>
      </c>
      <c r="L2272" t="s">
        <v>4693</v>
      </c>
      <c r="M2272" s="38"/>
      <c r="N2272" s="38"/>
      <c r="O2272" s="38"/>
    </row>
    <row r="2273" spans="1:12" ht="15.75">
      <c r="A2273" s="178"/>
      <c r="K2273" s="178" t="s">
        <v>716</v>
      </c>
      <c r="L2273" t="s">
        <v>4730</v>
      </c>
    </row>
    <row r="2274" spans="1:12" ht="15.75">
      <c r="A2274" s="178"/>
      <c r="K2274" s="178" t="s">
        <v>716</v>
      </c>
      <c r="L2274" t="s">
        <v>4731</v>
      </c>
    </row>
    <row r="2275" spans="1:12" ht="15.75">
      <c r="A2275" s="178"/>
      <c r="K2275" s="178"/>
    </row>
    <row r="2276" spans="1:12" ht="15.75">
      <c r="A2276" s="178"/>
    </row>
    <row r="2277" spans="1:12" ht="15.75">
      <c r="A2277" s="178"/>
      <c r="K2277" s="178"/>
    </row>
    <row r="2278" spans="1:12" ht="15.75">
      <c r="A2278" s="178"/>
      <c r="K2278" s="178"/>
    </row>
    <row r="2279" spans="1:12" ht="15.75">
      <c r="A2279" s="178"/>
      <c r="K2279" s="178"/>
    </row>
    <row r="2280" spans="1:12" ht="15.75">
      <c r="A2280" s="178"/>
      <c r="K2280" s="178"/>
    </row>
    <row r="2281" spans="1:12" ht="15.75">
      <c r="A2281" s="533"/>
      <c r="B2281" s="38"/>
      <c r="C2281" s="38"/>
      <c r="D2281" s="38"/>
      <c r="E2281" s="38"/>
      <c r="F2281" s="38"/>
      <c r="I2281" s="533"/>
      <c r="J2281" s="38"/>
    </row>
    <row r="2282" spans="1:12" ht="15.75">
      <c r="A2282" s="533"/>
      <c r="B2282" s="38"/>
      <c r="D2282" s="38"/>
      <c r="E2282" s="38"/>
      <c r="F2282" s="38"/>
      <c r="I2282" s="533"/>
      <c r="J2282" s="38"/>
    </row>
    <row r="2283" spans="1:12" ht="15.75">
      <c r="A2283" s="533"/>
      <c r="B2283" s="38"/>
      <c r="C2283" s="38"/>
      <c r="D2283" s="38"/>
      <c r="E2283" s="38"/>
      <c r="F2283" s="38"/>
      <c r="I2283" s="533"/>
      <c r="J2283" s="38"/>
    </row>
    <row r="2284" spans="1:12" ht="15.75">
      <c r="A2284" s="533"/>
      <c r="B2284" s="38"/>
      <c r="C2284" s="38"/>
      <c r="D2284" s="38"/>
      <c r="E2284" s="38"/>
      <c r="F2284" s="38"/>
      <c r="I2284" s="533"/>
      <c r="J2284" s="38"/>
    </row>
    <row r="2285" spans="1:12" ht="15.75">
      <c r="A2285" s="533"/>
      <c r="B2285" s="38"/>
      <c r="C2285" s="38"/>
      <c r="D2285" s="38"/>
      <c r="E2285" s="38"/>
      <c r="F2285" s="38"/>
      <c r="I2285" s="533"/>
      <c r="J2285" s="38"/>
    </row>
    <row r="2286" spans="1:12" ht="15.75">
      <c r="A2286" s="533"/>
      <c r="B2286" s="38"/>
      <c r="C2286" s="38"/>
      <c r="D2286" s="38"/>
      <c r="E2286" s="38"/>
      <c r="F2286" s="38"/>
      <c r="I2286" s="533"/>
      <c r="J2286" s="38"/>
    </row>
    <row r="2287" spans="1:12" ht="15.75">
      <c r="A2287" s="533"/>
      <c r="B2287" s="38"/>
      <c r="C2287" s="38"/>
      <c r="D2287" s="38"/>
      <c r="E2287" s="38"/>
      <c r="F2287" s="38"/>
      <c r="I2287" s="533"/>
      <c r="J2287" s="38"/>
    </row>
    <row r="2288" spans="1:12" ht="15.75">
      <c r="A2288" s="533"/>
      <c r="B2288" s="38"/>
      <c r="C2288" s="38"/>
      <c r="D2288" s="38"/>
      <c r="E2288" s="38"/>
      <c r="F2288" s="38"/>
      <c r="I2288" s="533"/>
      <c r="J2288" s="38"/>
    </row>
    <row r="2289" spans="1:14" ht="15.75">
      <c r="A2289" s="533"/>
      <c r="B2289" s="38"/>
      <c r="C2289" s="38"/>
      <c r="D2289" s="38"/>
      <c r="E2289" s="38"/>
      <c r="F2289" s="38"/>
      <c r="I2289" s="533"/>
      <c r="J2289" s="38"/>
    </row>
    <row r="2290" spans="1:14" ht="15.75">
      <c r="A2290" s="533"/>
      <c r="B2290" s="38"/>
      <c r="C2290" s="38"/>
      <c r="D2290" s="38"/>
      <c r="E2290" s="38"/>
      <c r="F2290" s="38"/>
      <c r="I2290" s="533"/>
      <c r="J2290" s="38"/>
    </row>
    <row r="2291" spans="1:14" ht="15.75">
      <c r="A2291" s="533"/>
      <c r="B2291" s="38"/>
      <c r="C2291" s="38"/>
      <c r="D2291" s="38"/>
      <c r="E2291" s="38"/>
      <c r="F2291" s="38"/>
      <c r="I2291" s="533"/>
      <c r="J2291" s="38"/>
    </row>
    <row r="2292" spans="1:14" ht="15.75">
      <c r="A2292" s="533"/>
      <c r="B2292" s="38"/>
      <c r="C2292" s="38"/>
      <c r="D2292" s="38"/>
      <c r="E2292" s="38"/>
      <c r="F2292" s="38"/>
      <c r="I2292" s="533"/>
      <c r="J2292" s="38"/>
    </row>
    <row r="2293" spans="1:14" ht="15.75">
      <c r="A2293" s="533"/>
      <c r="B2293" s="38"/>
      <c r="C2293" s="38"/>
      <c r="D2293" s="38"/>
      <c r="E2293" s="38"/>
      <c r="F2293" s="38"/>
      <c r="I2293" s="533"/>
      <c r="J2293" s="38"/>
    </row>
    <row r="2294" spans="1:14" ht="15.75">
      <c r="A2294" s="533"/>
      <c r="B2294" s="38"/>
      <c r="C2294" s="38"/>
      <c r="D2294" s="38"/>
      <c r="E2294" s="38"/>
      <c r="F2294" s="38"/>
      <c r="I2294" s="533"/>
      <c r="J2294" s="38"/>
    </row>
    <row r="2295" spans="1:14" ht="23.25">
      <c r="A2295" s="532" t="s">
        <v>3641</v>
      </c>
    </row>
    <row r="2296" spans="1:14" ht="15.75">
      <c r="A2296" s="534" t="s">
        <v>2645</v>
      </c>
      <c r="B2296" s="38"/>
      <c r="C2296" s="38"/>
      <c r="D2296" s="38"/>
      <c r="E2296" s="38"/>
      <c r="F2296" s="534" t="s">
        <v>2646</v>
      </c>
      <c r="G2296" s="38"/>
      <c r="H2296" s="38"/>
      <c r="I2296" s="38"/>
      <c r="J2296" s="38"/>
      <c r="K2296" s="534" t="s">
        <v>2647</v>
      </c>
      <c r="L2296" s="38"/>
    </row>
    <row r="2297" spans="1:14" ht="15.75">
      <c r="A2297" s="178"/>
      <c r="K2297" s="178" t="s">
        <v>718</v>
      </c>
      <c r="L2297" t="s">
        <v>4401</v>
      </c>
    </row>
    <row r="2298" spans="1:14" ht="15.75">
      <c r="A2298" s="178"/>
      <c r="K2298" s="178" t="s">
        <v>717</v>
      </c>
      <c r="L2298" t="s">
        <v>4497</v>
      </c>
      <c r="M2298" s="38"/>
      <c r="N2298" s="38"/>
    </row>
    <row r="2299" spans="1:14" ht="15.75">
      <c r="A2299" s="178"/>
      <c r="K2299" s="178" t="s">
        <v>717</v>
      </c>
      <c r="L2299" t="s">
        <v>4620</v>
      </c>
      <c r="M2299" s="400"/>
    </row>
    <row r="2300" spans="1:14" ht="15.75">
      <c r="A2300" s="178"/>
      <c r="K2300" s="178" t="s">
        <v>718</v>
      </c>
      <c r="L2300" t="s">
        <v>4626</v>
      </c>
      <c r="M2300" s="400"/>
    </row>
    <row r="2301" spans="1:14" ht="15.75">
      <c r="A2301" s="178"/>
      <c r="K2301" s="178"/>
    </row>
    <row r="2302" spans="1:14" ht="15.75">
      <c r="A2302" s="178"/>
      <c r="K2302" s="178"/>
    </row>
    <row r="2303" spans="1:14" ht="15.75">
      <c r="A2303" s="178"/>
      <c r="K2303" s="178"/>
    </row>
    <row r="2304" spans="1:14" ht="15.75">
      <c r="A2304" s="178"/>
      <c r="K2304" s="17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33"/>
      <c r="B2323" s="38"/>
    </row>
    <row r="2324" spans="1:15" ht="15.75">
      <c r="A2324" s="533"/>
      <c r="B2324" s="38"/>
    </row>
    <row r="2325" spans="1:15" ht="15.75">
      <c r="A2325" s="533"/>
    </row>
    <row r="2326" spans="1:15" ht="23.25">
      <c r="A2326" s="532" t="s">
        <v>23</v>
      </c>
    </row>
    <row r="2327" spans="1:15" ht="15.75">
      <c r="A2327" s="534" t="s">
        <v>2645</v>
      </c>
      <c r="B2327" s="38"/>
      <c r="C2327" s="38"/>
      <c r="D2327" s="38"/>
      <c r="E2327" s="38"/>
      <c r="F2327" s="534" t="s">
        <v>2646</v>
      </c>
      <c r="G2327" s="38"/>
      <c r="H2327" s="38"/>
      <c r="I2327" s="38"/>
      <c r="J2327" s="38"/>
      <c r="K2327" s="534" t="s">
        <v>2647</v>
      </c>
      <c r="L2327" s="38"/>
    </row>
    <row r="2328" spans="1:15" ht="15.75">
      <c r="A2328" s="178" t="s">
        <v>718</v>
      </c>
      <c r="B2328" t="s">
        <v>4317</v>
      </c>
      <c r="C2328" s="38"/>
      <c r="D2328" s="38"/>
      <c r="E2328" s="38"/>
      <c r="F2328" s="178" t="s">
        <v>718</v>
      </c>
      <c r="G2328" t="s">
        <v>4733</v>
      </c>
      <c r="I2328" s="38"/>
      <c r="J2328" s="38"/>
      <c r="K2328" s="178" t="s">
        <v>716</v>
      </c>
      <c r="L2328" t="s">
        <v>4459</v>
      </c>
      <c r="M2328" s="537"/>
      <c r="N2328" s="38"/>
    </row>
    <row r="2329" spans="1:15" ht="15.75">
      <c r="A2329" s="178" t="s">
        <v>718</v>
      </c>
      <c r="B2329" s="540" t="s">
        <v>4417</v>
      </c>
      <c r="C2329" s="38"/>
      <c r="D2329" s="38"/>
      <c r="E2329" s="38"/>
      <c r="F2329" s="178"/>
      <c r="H2329" s="38"/>
      <c r="I2329" s="38"/>
      <c r="J2329" s="38"/>
      <c r="K2329" s="178" t="s">
        <v>718</v>
      </c>
      <c r="L2329" t="s">
        <v>4561</v>
      </c>
      <c r="M2329" s="38"/>
      <c r="N2329" s="38"/>
      <c r="O2329" s="38"/>
    </row>
    <row r="2330" spans="1:15" ht="15.75">
      <c r="A2330" s="547" t="s">
        <v>718</v>
      </c>
      <c r="B2330" t="s">
        <v>4504</v>
      </c>
      <c r="C2330" s="38"/>
      <c r="D2330" s="38"/>
      <c r="E2330" s="38"/>
      <c r="F2330" s="534"/>
      <c r="G2330" s="38"/>
      <c r="H2330" s="38"/>
      <c r="I2330" s="38"/>
      <c r="J2330" s="38"/>
      <c r="K2330" s="178" t="s">
        <v>718</v>
      </c>
      <c r="L2330" t="s">
        <v>4683</v>
      </c>
      <c r="M2330" s="38"/>
      <c r="N2330" s="25"/>
    </row>
    <row r="2331" spans="1:15" ht="15.75">
      <c r="A2331" s="534"/>
      <c r="B2331" s="38"/>
      <c r="C2331" s="38"/>
      <c r="D2331" s="38"/>
      <c r="E2331" s="38"/>
      <c r="F2331" s="534"/>
      <c r="G2331" s="38"/>
      <c r="H2331" s="38"/>
      <c r="I2331" s="38"/>
      <c r="J2331" s="38"/>
      <c r="K2331" s="178" t="s">
        <v>716</v>
      </c>
      <c r="L2331" t="s">
        <v>4810</v>
      </c>
      <c r="M2331" s="38"/>
      <c r="N2331" s="38"/>
      <c r="O2331" s="38"/>
    </row>
    <row r="2332" spans="1:15" ht="15.75">
      <c r="A2332" s="534"/>
      <c r="B2332" s="38"/>
      <c r="C2332" s="38"/>
      <c r="D2332" s="38"/>
      <c r="E2332" s="38"/>
      <c r="F2332" s="534"/>
      <c r="G2332" s="38"/>
      <c r="H2332" s="38"/>
      <c r="I2332" s="38"/>
      <c r="J2332" s="38"/>
      <c r="K2332" s="178"/>
    </row>
    <row r="2333" spans="1:15" ht="15.75">
      <c r="A2333" s="534"/>
      <c r="B2333" s="38"/>
      <c r="C2333" s="38"/>
      <c r="D2333" s="38"/>
      <c r="E2333" s="38"/>
      <c r="F2333" s="534"/>
      <c r="G2333" s="38"/>
      <c r="H2333" s="38"/>
      <c r="I2333" s="38"/>
      <c r="J2333" s="38"/>
      <c r="K2333" s="178"/>
    </row>
    <row r="2334" spans="1:15" ht="15.75">
      <c r="A2334" s="534"/>
      <c r="B2334" s="38"/>
      <c r="C2334" s="38"/>
      <c r="D2334" s="38"/>
      <c r="E2334" s="38"/>
      <c r="F2334" s="534"/>
      <c r="G2334" s="38"/>
      <c r="H2334" s="38"/>
      <c r="I2334" s="38"/>
      <c r="J2334" s="38"/>
      <c r="K2334" s="178"/>
    </row>
    <row r="2335" spans="1:15" ht="15.75">
      <c r="A2335" s="534"/>
      <c r="B2335" s="38"/>
      <c r="C2335" s="38"/>
      <c r="D2335" s="38"/>
      <c r="E2335" s="38"/>
      <c r="F2335" s="534"/>
      <c r="G2335" s="38"/>
      <c r="H2335" s="38"/>
      <c r="I2335" s="38"/>
      <c r="J2335" s="38"/>
      <c r="K2335" s="178"/>
    </row>
    <row r="2336" spans="1:15" ht="15.75">
      <c r="A2336" s="534"/>
      <c r="B2336" s="38"/>
      <c r="C2336" s="38"/>
      <c r="D2336" s="38"/>
      <c r="E2336" s="38"/>
      <c r="F2336" s="534"/>
      <c r="G2336" s="38"/>
      <c r="H2336" s="38"/>
      <c r="I2336" s="38"/>
      <c r="J2336" s="38"/>
      <c r="K2336" s="178"/>
    </row>
    <row r="2337" spans="1:12" ht="15.75">
      <c r="A2337" s="534"/>
      <c r="B2337" s="38"/>
      <c r="C2337" s="38"/>
      <c r="D2337" s="38"/>
      <c r="E2337" s="38"/>
      <c r="F2337" s="534"/>
      <c r="G2337" s="38"/>
      <c r="H2337" s="38"/>
      <c r="I2337" s="38"/>
      <c r="J2337" s="38"/>
      <c r="K2337" s="178"/>
    </row>
    <row r="2338" spans="1:12" ht="15.75">
      <c r="A2338" s="534"/>
      <c r="B2338" s="38"/>
      <c r="C2338" s="38"/>
      <c r="D2338" s="38"/>
      <c r="E2338" s="38"/>
      <c r="F2338" s="534"/>
      <c r="G2338" s="38"/>
      <c r="H2338" s="38"/>
      <c r="I2338" s="38"/>
      <c r="J2338" s="38"/>
      <c r="K2338" s="534"/>
      <c r="L2338" s="38"/>
    </row>
    <row r="2339" spans="1:12" ht="15.75">
      <c r="A2339" s="534"/>
      <c r="B2339" s="38"/>
      <c r="C2339" s="38"/>
      <c r="D2339" s="38"/>
      <c r="E2339" s="38"/>
      <c r="F2339" s="534"/>
      <c r="G2339" s="38"/>
      <c r="H2339" s="38"/>
      <c r="I2339" s="38"/>
      <c r="J2339" s="38"/>
      <c r="K2339" s="534"/>
      <c r="L2339" s="38"/>
    </row>
    <row r="2340" spans="1:12" ht="15.75">
      <c r="A2340" s="534"/>
      <c r="B2340" s="38"/>
      <c r="C2340" s="38"/>
      <c r="D2340" s="38"/>
      <c r="E2340" s="38"/>
      <c r="F2340" s="534"/>
      <c r="G2340" s="38"/>
      <c r="H2340" s="38"/>
      <c r="I2340" s="38"/>
      <c r="J2340" s="38"/>
      <c r="K2340" s="534"/>
      <c r="L2340" s="38"/>
    </row>
    <row r="2341" spans="1:12" ht="15.75">
      <c r="A2341" s="534"/>
      <c r="B2341" s="38"/>
      <c r="C2341" s="38"/>
      <c r="D2341" s="38"/>
      <c r="E2341" s="38"/>
      <c r="F2341" s="534"/>
      <c r="G2341" s="38"/>
      <c r="H2341" s="38"/>
      <c r="I2341" s="38"/>
      <c r="J2341" s="38"/>
      <c r="K2341" s="534"/>
      <c r="L2341" s="38"/>
    </row>
    <row r="2342" spans="1:12" ht="15.75">
      <c r="A2342" s="534"/>
      <c r="B2342" s="38"/>
      <c r="C2342" s="38"/>
      <c r="D2342" s="38"/>
      <c r="E2342" s="38"/>
      <c r="F2342" s="534"/>
      <c r="G2342" s="38"/>
      <c r="H2342" s="38"/>
      <c r="I2342" s="38"/>
      <c r="J2342" s="38"/>
      <c r="K2342" s="534"/>
      <c r="L2342" s="38"/>
    </row>
    <row r="2343" spans="1:12" ht="15.75">
      <c r="A2343" s="534"/>
      <c r="B2343" s="38"/>
      <c r="C2343" s="38"/>
      <c r="D2343" s="38"/>
      <c r="E2343" s="38"/>
      <c r="F2343" s="534"/>
      <c r="G2343" s="38"/>
      <c r="H2343" s="38"/>
      <c r="I2343" s="38"/>
      <c r="J2343" s="38"/>
      <c r="K2343" s="534"/>
      <c r="L2343" s="38"/>
    </row>
    <row r="2344" spans="1:12" ht="15.75">
      <c r="A2344" s="534"/>
      <c r="B2344" s="38"/>
      <c r="C2344" s="38"/>
      <c r="D2344" s="38"/>
      <c r="E2344" s="38"/>
      <c r="F2344" s="534"/>
      <c r="G2344" s="38"/>
      <c r="H2344" s="38"/>
      <c r="I2344" s="38"/>
      <c r="J2344" s="38"/>
      <c r="K2344" s="534"/>
      <c r="L2344" s="38"/>
    </row>
    <row r="2345" spans="1:12" ht="15.75">
      <c r="A2345" s="534"/>
      <c r="B2345" s="38"/>
      <c r="C2345" s="38"/>
      <c r="D2345" s="38"/>
      <c r="E2345" s="38"/>
      <c r="F2345" s="534"/>
      <c r="G2345" s="38"/>
      <c r="H2345" s="38"/>
      <c r="I2345" s="38"/>
      <c r="J2345" s="38"/>
      <c r="K2345" s="534"/>
      <c r="L2345" s="38"/>
    </row>
    <row r="2346" spans="1:12" ht="15.75">
      <c r="A2346" s="534"/>
      <c r="B2346" s="38"/>
      <c r="C2346" s="38"/>
      <c r="D2346" s="38"/>
      <c r="E2346" s="38"/>
      <c r="F2346" s="534"/>
      <c r="G2346" s="38"/>
      <c r="H2346" s="38"/>
      <c r="I2346" s="38"/>
      <c r="J2346" s="38"/>
      <c r="K2346" s="534"/>
      <c r="L2346" s="38"/>
    </row>
    <row r="2347" spans="1:12" ht="15.75">
      <c r="A2347" s="534"/>
      <c r="B2347" s="38"/>
      <c r="C2347" s="38"/>
      <c r="D2347" s="38"/>
      <c r="E2347" s="38"/>
      <c r="F2347" s="534"/>
      <c r="G2347" s="38"/>
      <c r="H2347" s="38"/>
      <c r="I2347" s="38"/>
      <c r="J2347" s="38"/>
      <c r="K2347" s="534"/>
      <c r="L2347" s="38"/>
    </row>
    <row r="2348" spans="1:12" ht="15.75">
      <c r="A2348" s="534"/>
      <c r="B2348" s="38"/>
      <c r="C2348" s="38"/>
      <c r="D2348" s="38"/>
      <c r="E2348" s="38"/>
      <c r="F2348" s="534"/>
      <c r="G2348" s="38"/>
      <c r="H2348" s="38"/>
      <c r="I2348" s="38"/>
      <c r="J2348" s="38"/>
      <c r="K2348" s="534"/>
      <c r="L2348" s="38"/>
    </row>
    <row r="2349" spans="1:12" ht="15.75">
      <c r="A2349" s="534"/>
      <c r="B2349" s="38"/>
      <c r="C2349" s="38"/>
      <c r="D2349" s="38"/>
      <c r="E2349" s="38"/>
      <c r="F2349" s="534"/>
      <c r="G2349" s="38"/>
      <c r="H2349" s="38"/>
      <c r="I2349" s="38"/>
      <c r="J2349" s="38"/>
      <c r="K2349" s="534"/>
      <c r="L2349" s="38"/>
    </row>
    <row r="2350" spans="1:12" ht="15.75">
      <c r="A2350" s="534"/>
      <c r="B2350" s="38"/>
      <c r="C2350" s="38"/>
      <c r="D2350" s="38"/>
      <c r="E2350" s="38"/>
      <c r="F2350" s="534"/>
      <c r="G2350" s="38"/>
      <c r="H2350" s="38"/>
      <c r="I2350" s="38"/>
      <c r="J2350" s="38"/>
      <c r="K2350" s="534"/>
      <c r="L2350" s="38"/>
    </row>
    <row r="2351" spans="1:12" ht="15.75">
      <c r="A2351" s="534"/>
      <c r="B2351" s="38"/>
      <c r="C2351" s="38"/>
      <c r="D2351" s="38"/>
      <c r="E2351" s="38"/>
      <c r="F2351" s="534"/>
      <c r="G2351" s="38"/>
      <c r="H2351" s="38"/>
      <c r="I2351" s="38"/>
      <c r="J2351" s="38"/>
      <c r="K2351" s="534"/>
      <c r="L2351" s="38"/>
    </row>
    <row r="2352" spans="1:12" ht="15.75">
      <c r="A2352" s="534"/>
      <c r="B2352" s="38"/>
      <c r="C2352" s="38"/>
      <c r="D2352" s="38"/>
      <c r="E2352" s="38"/>
      <c r="F2352" s="534"/>
      <c r="G2352" s="38"/>
      <c r="H2352" s="38"/>
      <c r="I2352" s="38"/>
      <c r="J2352" s="38"/>
      <c r="K2352" s="534"/>
      <c r="L2352" s="38"/>
    </row>
    <row r="2353" spans="1:12" ht="15.75">
      <c r="A2353" s="533"/>
      <c r="B2353" s="38"/>
    </row>
    <row r="2354" spans="1:12" ht="15.75">
      <c r="A2354" s="533"/>
      <c r="B2354" s="38"/>
    </row>
    <row r="2355" spans="1:12" ht="15.75">
      <c r="A2355" s="533"/>
      <c r="B2355" s="38"/>
    </row>
    <row r="2356" spans="1:12" ht="15.75">
      <c r="A2356" s="533"/>
      <c r="B2356" s="38"/>
    </row>
    <row r="2357" spans="1:12" ht="23.25">
      <c r="A2357" s="532" t="s">
        <v>25</v>
      </c>
      <c r="B2357" s="38"/>
    </row>
    <row r="2358" spans="1:12" ht="15.75">
      <c r="A2358" s="534" t="s">
        <v>2645</v>
      </c>
      <c r="B2358" s="38"/>
      <c r="C2358" s="38"/>
      <c r="D2358" s="38"/>
      <c r="E2358" s="38"/>
      <c r="F2358" s="534" t="s">
        <v>2646</v>
      </c>
      <c r="G2358" s="38"/>
      <c r="H2358" s="38"/>
      <c r="I2358" s="38"/>
      <c r="J2358" s="38"/>
      <c r="K2358" s="534" t="s">
        <v>2647</v>
      </c>
      <c r="L2358" s="38"/>
    </row>
    <row r="2359" spans="1:12" ht="15.75">
      <c r="A2359" s="547" t="s">
        <v>717</v>
      </c>
      <c r="B2359" t="s">
        <v>4504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4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4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4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4"/>
      <c r="B2365" s="38"/>
      <c r="C2365" s="38"/>
      <c r="D2365" s="38"/>
      <c r="E2365" s="38"/>
      <c r="F2365" s="534"/>
      <c r="G2365" s="38"/>
      <c r="H2365" s="38"/>
      <c r="I2365" s="38"/>
      <c r="J2365" s="38"/>
      <c r="K2365" s="178"/>
    </row>
    <row r="2366" spans="1:12" ht="15.75">
      <c r="A2366" s="534"/>
      <c r="B2366" s="38"/>
      <c r="C2366" s="38"/>
      <c r="D2366" s="38"/>
      <c r="E2366" s="38"/>
      <c r="F2366" s="534"/>
      <c r="G2366" s="38"/>
      <c r="H2366" s="38"/>
      <c r="I2366" s="38"/>
      <c r="J2366" s="38"/>
      <c r="K2366" s="178"/>
    </row>
    <row r="2367" spans="1:12" ht="15.75">
      <c r="A2367" s="534"/>
      <c r="B2367" s="38"/>
      <c r="C2367" s="38"/>
      <c r="D2367" s="38"/>
      <c r="E2367" s="38"/>
      <c r="F2367" s="534"/>
      <c r="G2367" s="38"/>
      <c r="H2367" s="38"/>
      <c r="I2367" s="38"/>
      <c r="J2367" s="38"/>
      <c r="K2367" s="178"/>
    </row>
    <row r="2368" spans="1:12" ht="15.75">
      <c r="A2368" s="534"/>
      <c r="B2368" s="38"/>
      <c r="C2368" s="38"/>
      <c r="D2368" s="38"/>
      <c r="E2368" s="38"/>
      <c r="F2368" s="534"/>
      <c r="G2368" s="38"/>
      <c r="H2368" s="38"/>
      <c r="I2368" s="38"/>
      <c r="J2368" s="38"/>
      <c r="K2368" s="178"/>
    </row>
    <row r="2369" spans="1:12" ht="15.75">
      <c r="A2369" s="534"/>
      <c r="B2369" s="38"/>
      <c r="C2369" s="38"/>
      <c r="D2369" s="38"/>
      <c r="E2369" s="38"/>
      <c r="F2369" s="534"/>
      <c r="G2369" s="38"/>
      <c r="H2369" s="38"/>
      <c r="I2369" s="38"/>
      <c r="J2369" s="38"/>
      <c r="K2369" s="178"/>
    </row>
    <row r="2370" spans="1:12" ht="15.75">
      <c r="A2370" s="534"/>
      <c r="B2370" s="38"/>
      <c r="C2370" s="38"/>
      <c r="D2370" s="38"/>
      <c r="E2370" s="38"/>
      <c r="F2370" s="534"/>
      <c r="G2370" s="38"/>
      <c r="H2370" s="38"/>
      <c r="I2370" s="38"/>
      <c r="J2370" s="38"/>
      <c r="K2370" s="178"/>
    </row>
    <row r="2371" spans="1:12" ht="15.75">
      <c r="A2371" s="534"/>
      <c r="B2371" s="38"/>
      <c r="C2371" s="38"/>
      <c r="D2371" s="38"/>
      <c r="E2371" s="38"/>
      <c r="F2371" s="534"/>
      <c r="G2371" s="38"/>
      <c r="H2371" s="38"/>
      <c r="I2371" s="38"/>
      <c r="J2371" s="38"/>
      <c r="K2371" s="178"/>
    </row>
    <row r="2372" spans="1:12" ht="15.75">
      <c r="A2372" s="534"/>
      <c r="B2372" s="38"/>
      <c r="C2372" s="38"/>
      <c r="D2372" s="38"/>
      <c r="E2372" s="38"/>
      <c r="F2372" s="534"/>
      <c r="G2372" s="38"/>
      <c r="H2372" s="38"/>
      <c r="I2372" s="38"/>
      <c r="J2372" s="38"/>
      <c r="K2372" s="178"/>
    </row>
    <row r="2373" spans="1:12" ht="15.75">
      <c r="A2373" s="534"/>
      <c r="B2373" s="38"/>
      <c r="C2373" s="38"/>
      <c r="D2373" s="38"/>
      <c r="E2373" s="38"/>
      <c r="F2373" s="534"/>
      <c r="G2373" s="38"/>
      <c r="H2373" s="38"/>
      <c r="I2373" s="38"/>
      <c r="J2373" s="38"/>
      <c r="K2373" s="178"/>
    </row>
    <row r="2374" spans="1:12" ht="15.75">
      <c r="A2374" s="534"/>
      <c r="B2374" s="38"/>
      <c r="C2374" s="38"/>
      <c r="D2374" s="38"/>
      <c r="E2374" s="38"/>
      <c r="F2374" s="534"/>
      <c r="G2374" s="38"/>
      <c r="H2374" s="38"/>
      <c r="I2374" s="38"/>
      <c r="J2374" s="38"/>
      <c r="K2374" s="534"/>
      <c r="L2374" s="38"/>
    </row>
    <row r="2375" spans="1:12" ht="15.75">
      <c r="A2375" s="534"/>
      <c r="B2375" s="38"/>
      <c r="C2375" s="38"/>
      <c r="D2375" s="38"/>
      <c r="E2375" s="38"/>
      <c r="F2375" s="534"/>
      <c r="G2375" s="38"/>
      <c r="H2375" s="38"/>
      <c r="I2375" s="38"/>
      <c r="J2375" s="38"/>
      <c r="K2375" s="534"/>
      <c r="L2375" s="38"/>
    </row>
    <row r="2376" spans="1:12" ht="15.75">
      <c r="A2376" s="534"/>
      <c r="B2376" s="38"/>
      <c r="C2376" s="38"/>
      <c r="D2376" s="38"/>
      <c r="E2376" s="38"/>
      <c r="F2376" s="534"/>
      <c r="G2376" s="38"/>
      <c r="H2376" s="38"/>
      <c r="I2376" s="38"/>
      <c r="J2376" s="38"/>
      <c r="K2376" s="534"/>
      <c r="L2376" s="38"/>
    </row>
    <row r="2377" spans="1:12" ht="15.75">
      <c r="A2377" s="534"/>
      <c r="B2377" s="38"/>
      <c r="C2377" s="38"/>
      <c r="D2377" s="38"/>
      <c r="E2377" s="38"/>
      <c r="F2377" s="534"/>
      <c r="G2377" s="38"/>
      <c r="H2377" s="38"/>
      <c r="I2377" s="38"/>
      <c r="J2377" s="38"/>
      <c r="K2377" s="534"/>
      <c r="L2377" s="38"/>
    </row>
    <row r="2378" spans="1:12" ht="15.75">
      <c r="A2378" s="534"/>
      <c r="B2378" s="38"/>
      <c r="C2378" s="38"/>
      <c r="D2378" s="38"/>
      <c r="E2378" s="38"/>
      <c r="F2378" s="534"/>
      <c r="G2378" s="38"/>
      <c r="H2378" s="38"/>
      <c r="I2378" s="38"/>
      <c r="J2378" s="38"/>
      <c r="K2378" s="534"/>
      <c r="L2378" s="38"/>
    </row>
    <row r="2379" spans="1:12" ht="15.75">
      <c r="A2379" s="534"/>
      <c r="B2379" s="38"/>
      <c r="C2379" s="38"/>
      <c r="D2379" s="38"/>
      <c r="E2379" s="38"/>
      <c r="F2379" s="534"/>
      <c r="G2379" s="38"/>
      <c r="H2379" s="38"/>
      <c r="I2379" s="38"/>
      <c r="J2379" s="38"/>
      <c r="K2379" s="534"/>
      <c r="L2379" s="38"/>
    </row>
    <row r="2380" spans="1:12" ht="15.75">
      <c r="A2380" s="533"/>
      <c r="B2380" s="38"/>
    </row>
    <row r="2381" spans="1:12" ht="15.75">
      <c r="A2381" s="533"/>
      <c r="B2381" s="38"/>
    </row>
    <row r="2382" spans="1:12" ht="15.75">
      <c r="A2382" s="533"/>
      <c r="B2382" s="38"/>
    </row>
    <row r="2383" spans="1:12" ht="15.75">
      <c r="A2383" s="533"/>
      <c r="B2383" s="38"/>
    </row>
    <row r="2384" spans="1:12" ht="15.75">
      <c r="A2384" s="533"/>
      <c r="B2384" s="38"/>
    </row>
    <row r="2385" spans="1:12" ht="15.75">
      <c r="A2385" s="533"/>
      <c r="B2385" s="38"/>
    </row>
    <row r="2386" spans="1:12" ht="15.75">
      <c r="A2386" s="533"/>
      <c r="B2386" s="38"/>
    </row>
    <row r="2387" spans="1:12" ht="15.75">
      <c r="A2387" s="533"/>
      <c r="B2387" s="38"/>
    </row>
    <row r="2388" spans="1:12" ht="23.25">
      <c r="A2388" s="532" t="s">
        <v>2713</v>
      </c>
      <c r="B2388" s="38"/>
    </row>
    <row r="2389" spans="1:12" ht="15.75">
      <c r="A2389" s="534" t="s">
        <v>2645</v>
      </c>
      <c r="B2389" s="38"/>
      <c r="C2389" s="38"/>
      <c r="D2389" s="38"/>
      <c r="E2389" s="38"/>
      <c r="F2389" s="534" t="s">
        <v>2646</v>
      </c>
      <c r="G2389" s="38"/>
      <c r="H2389" s="38"/>
      <c r="I2389" s="38"/>
      <c r="J2389" s="38"/>
      <c r="K2389" s="534" t="s">
        <v>2647</v>
      </c>
      <c r="L2389" s="38"/>
    </row>
    <row r="2390" spans="1:12" ht="15.75">
      <c r="A2390" s="178"/>
      <c r="C2390" s="38"/>
      <c r="D2390" s="38"/>
      <c r="E2390" s="38"/>
      <c r="F2390" s="178" t="s">
        <v>718</v>
      </c>
      <c r="G2390" t="s">
        <v>4807</v>
      </c>
      <c r="I2390" s="38"/>
      <c r="J2390" s="38"/>
      <c r="K2390" s="178" t="s">
        <v>718</v>
      </c>
      <c r="L2390" t="s">
        <v>4734</v>
      </c>
    </row>
    <row r="2391" spans="1:12" ht="15.75">
      <c r="A2391" s="178"/>
      <c r="C2391" s="38"/>
      <c r="D2391" s="38"/>
      <c r="E2391" s="38"/>
      <c r="F2391" s="534"/>
      <c r="G2391" s="38"/>
      <c r="H2391" s="38"/>
      <c r="I2391" s="38"/>
      <c r="J2391" s="38"/>
      <c r="K2391" s="178" t="s">
        <v>716</v>
      </c>
      <c r="L2391" t="s">
        <v>4808</v>
      </c>
    </row>
    <row r="2392" spans="1:12" ht="15.75">
      <c r="A2392" s="534"/>
      <c r="B2392" s="38"/>
      <c r="C2392" s="38"/>
      <c r="D2392" s="38"/>
      <c r="E2392" s="38"/>
      <c r="F2392" s="534"/>
      <c r="G2392" s="38"/>
      <c r="H2392" s="38"/>
      <c r="I2392" s="38"/>
      <c r="J2392" s="38"/>
      <c r="K2392" s="178"/>
    </row>
    <row r="2393" spans="1:12" ht="15.75">
      <c r="A2393" s="534"/>
      <c r="B2393" s="38"/>
      <c r="C2393" s="38"/>
      <c r="D2393" s="38"/>
      <c r="E2393" s="38"/>
      <c r="F2393" s="534"/>
      <c r="G2393" s="38"/>
      <c r="H2393" s="38"/>
      <c r="I2393" s="38"/>
      <c r="J2393" s="38"/>
      <c r="K2393" s="178"/>
    </row>
    <row r="2394" spans="1:12" ht="15.75">
      <c r="A2394" s="534"/>
      <c r="B2394" s="38"/>
      <c r="C2394" s="38"/>
      <c r="D2394" s="38"/>
      <c r="E2394" s="38"/>
      <c r="F2394" s="534"/>
      <c r="G2394" s="38"/>
      <c r="H2394" s="38"/>
      <c r="I2394" s="38"/>
      <c r="J2394" s="38"/>
      <c r="K2394" s="178"/>
    </row>
    <row r="2395" spans="1:12" ht="15.75">
      <c r="A2395" s="534"/>
      <c r="B2395" s="38"/>
      <c r="C2395" s="38"/>
      <c r="D2395" s="38"/>
      <c r="E2395" s="38"/>
      <c r="F2395" s="534"/>
      <c r="G2395" s="38"/>
      <c r="H2395" s="38"/>
      <c r="I2395" s="38"/>
      <c r="J2395" s="38"/>
      <c r="K2395" s="178"/>
    </row>
    <row r="2396" spans="1:12" ht="15.75">
      <c r="A2396" s="534"/>
      <c r="B2396" s="38"/>
      <c r="C2396" s="38"/>
      <c r="D2396" s="38"/>
      <c r="E2396" s="38"/>
      <c r="F2396" s="534"/>
      <c r="G2396" s="38"/>
      <c r="H2396" s="38"/>
      <c r="I2396" s="38"/>
      <c r="J2396" s="38"/>
      <c r="K2396" s="178"/>
    </row>
    <row r="2397" spans="1:12" ht="15.75">
      <c r="A2397" s="534"/>
      <c r="B2397" s="38"/>
      <c r="C2397" s="38"/>
      <c r="D2397" s="38"/>
      <c r="E2397" s="38"/>
      <c r="F2397" s="534"/>
      <c r="G2397" s="38"/>
      <c r="H2397" s="38"/>
      <c r="I2397" s="38"/>
      <c r="J2397" s="38"/>
      <c r="K2397" s="178"/>
    </row>
    <row r="2398" spans="1:12" ht="15.75">
      <c r="A2398" s="534"/>
      <c r="B2398" s="38"/>
      <c r="C2398" s="38"/>
      <c r="D2398" s="38"/>
      <c r="E2398" s="38"/>
      <c r="F2398" s="534"/>
      <c r="G2398" s="38"/>
      <c r="H2398" s="38"/>
      <c r="I2398" s="38"/>
      <c r="J2398" s="38"/>
      <c r="K2398" s="178"/>
    </row>
    <row r="2399" spans="1:12" ht="15.75">
      <c r="A2399" s="534"/>
      <c r="B2399" s="38"/>
      <c r="C2399" s="38"/>
      <c r="D2399" s="38"/>
      <c r="E2399" s="38"/>
      <c r="F2399" s="534"/>
      <c r="G2399" s="38"/>
      <c r="H2399" s="38"/>
      <c r="I2399" s="38"/>
      <c r="J2399" s="38"/>
      <c r="K2399" s="178"/>
    </row>
    <row r="2400" spans="1:12" ht="15.75">
      <c r="A2400" s="534"/>
      <c r="B2400" s="38"/>
      <c r="C2400" s="38"/>
      <c r="D2400" s="38"/>
      <c r="E2400" s="38"/>
      <c r="F2400" s="534"/>
      <c r="G2400" s="38"/>
      <c r="H2400" s="38"/>
      <c r="I2400" s="38"/>
      <c r="J2400" s="38"/>
      <c r="K2400" s="534"/>
      <c r="L2400" s="38"/>
    </row>
    <row r="2401" spans="1:12" ht="15.75">
      <c r="A2401" s="534"/>
      <c r="B2401" s="38"/>
      <c r="C2401" s="38"/>
      <c r="D2401" s="38"/>
      <c r="E2401" s="38"/>
      <c r="F2401" s="534"/>
      <c r="G2401" s="38"/>
      <c r="H2401" s="38"/>
      <c r="I2401" s="38"/>
      <c r="J2401" s="38"/>
      <c r="K2401" s="534"/>
      <c r="L2401" s="38"/>
    </row>
    <row r="2402" spans="1:12" ht="15.75">
      <c r="A2402" s="534"/>
      <c r="B2402" s="38"/>
      <c r="C2402" s="38"/>
      <c r="D2402" s="38"/>
      <c r="E2402" s="38"/>
      <c r="F2402" s="534"/>
      <c r="G2402" s="38"/>
      <c r="H2402" s="38"/>
      <c r="I2402" s="38"/>
      <c r="J2402" s="38"/>
      <c r="K2402" s="534"/>
      <c r="L2402" s="38"/>
    </row>
    <row r="2403" spans="1:12" ht="15.75">
      <c r="A2403" s="534"/>
      <c r="B2403" s="38"/>
      <c r="C2403" s="38"/>
      <c r="D2403" s="38"/>
      <c r="E2403" s="38"/>
      <c r="F2403" s="534"/>
      <c r="G2403" s="38"/>
      <c r="H2403" s="38"/>
      <c r="I2403" s="38"/>
      <c r="J2403" s="38"/>
      <c r="K2403" s="534"/>
      <c r="L2403" s="38"/>
    </row>
    <row r="2404" spans="1:12" ht="15.75">
      <c r="A2404" s="534"/>
      <c r="B2404" s="38"/>
      <c r="C2404" s="38"/>
      <c r="D2404" s="38"/>
      <c r="E2404" s="38"/>
      <c r="F2404" s="534"/>
      <c r="G2404" s="38"/>
      <c r="H2404" s="38"/>
      <c r="I2404" s="38"/>
      <c r="J2404" s="38"/>
      <c r="K2404" s="534"/>
      <c r="L2404" s="38"/>
    </row>
    <row r="2405" spans="1:12" ht="15.75">
      <c r="A2405" s="534"/>
      <c r="B2405" s="38"/>
      <c r="C2405" s="38"/>
      <c r="D2405" s="38"/>
      <c r="E2405" s="38"/>
      <c r="F2405" s="534"/>
      <c r="G2405" s="38"/>
      <c r="H2405" s="38"/>
      <c r="I2405" s="38"/>
      <c r="J2405" s="38"/>
      <c r="K2405" s="534"/>
      <c r="L2405" s="38"/>
    </row>
    <row r="2406" spans="1:12" ht="15.75">
      <c r="A2406" s="534"/>
      <c r="B2406" s="38"/>
      <c r="C2406" s="38"/>
      <c r="D2406" s="38"/>
      <c r="E2406" s="38"/>
      <c r="F2406" s="534"/>
      <c r="G2406" s="38"/>
      <c r="H2406" s="38"/>
      <c r="I2406" s="38"/>
      <c r="J2406" s="38"/>
      <c r="K2406" s="534"/>
      <c r="L2406" s="38"/>
    </row>
    <row r="2407" spans="1:12" ht="15.75">
      <c r="A2407" s="534"/>
      <c r="B2407" s="38"/>
      <c r="C2407" s="38"/>
      <c r="D2407" s="38"/>
      <c r="E2407" s="38"/>
      <c r="F2407" s="534"/>
      <c r="G2407" s="38"/>
      <c r="H2407" s="38"/>
      <c r="I2407" s="38"/>
      <c r="J2407" s="38"/>
      <c r="K2407" s="534"/>
      <c r="L2407" s="38"/>
    </row>
    <row r="2408" spans="1:12" ht="15.75">
      <c r="A2408" s="534"/>
      <c r="B2408" s="38"/>
      <c r="C2408" s="38"/>
      <c r="D2408" s="38"/>
      <c r="E2408" s="38"/>
      <c r="F2408" s="534"/>
      <c r="G2408" s="38"/>
      <c r="H2408" s="38"/>
      <c r="I2408" s="38"/>
      <c r="J2408" s="38"/>
      <c r="K2408" s="534"/>
      <c r="L2408" s="38"/>
    </row>
    <row r="2409" spans="1:12" ht="15.75">
      <c r="A2409" s="534"/>
      <c r="B2409" s="38"/>
      <c r="C2409" s="38"/>
      <c r="D2409" s="38"/>
      <c r="E2409" s="38"/>
      <c r="F2409" s="534"/>
      <c r="G2409" s="38"/>
      <c r="H2409" s="38"/>
      <c r="I2409" s="38"/>
      <c r="J2409" s="38"/>
      <c r="K2409" s="534"/>
      <c r="L2409" s="38"/>
    </row>
    <row r="2410" spans="1:12" ht="15.75">
      <c r="A2410" s="534"/>
      <c r="B2410" s="38"/>
      <c r="C2410" s="38"/>
      <c r="D2410" s="38"/>
      <c r="E2410" s="38"/>
      <c r="F2410" s="534"/>
      <c r="G2410" s="38"/>
      <c r="H2410" s="38"/>
      <c r="I2410" s="38"/>
      <c r="J2410" s="38"/>
      <c r="K2410" s="534"/>
      <c r="L2410" s="38"/>
    </row>
    <row r="2411" spans="1:12" ht="15.75">
      <c r="A2411" s="534"/>
      <c r="B2411" s="38"/>
      <c r="C2411" s="38"/>
      <c r="D2411" s="38"/>
      <c r="E2411" s="38"/>
      <c r="F2411" s="534"/>
      <c r="G2411" s="38"/>
      <c r="H2411" s="38"/>
      <c r="I2411" s="38"/>
      <c r="J2411" s="38"/>
      <c r="K2411" s="534"/>
      <c r="L2411" s="38"/>
    </row>
    <row r="2412" spans="1:12" ht="15.75">
      <c r="A2412" s="534"/>
      <c r="B2412" s="38"/>
      <c r="C2412" s="38"/>
      <c r="D2412" s="38"/>
      <c r="E2412" s="38"/>
      <c r="F2412" s="534"/>
      <c r="G2412" s="38"/>
      <c r="H2412" s="38"/>
      <c r="I2412" s="38"/>
      <c r="J2412" s="38"/>
      <c r="K2412" s="534"/>
      <c r="L2412" s="38"/>
    </row>
    <row r="2413" spans="1:12" ht="15.75">
      <c r="A2413" s="534"/>
      <c r="B2413" s="38"/>
      <c r="C2413" s="38"/>
      <c r="D2413" s="38"/>
      <c r="E2413" s="38"/>
      <c r="F2413" s="534"/>
      <c r="G2413" s="38"/>
      <c r="H2413" s="38"/>
      <c r="I2413" s="38"/>
      <c r="J2413" s="38"/>
      <c r="K2413" s="534"/>
      <c r="L2413" s="38"/>
    </row>
    <row r="2414" spans="1:12" ht="15.75">
      <c r="A2414" s="534"/>
      <c r="B2414" s="38"/>
      <c r="C2414" s="38"/>
      <c r="D2414" s="38"/>
      <c r="E2414" s="38"/>
      <c r="F2414" s="534"/>
      <c r="G2414" s="38"/>
      <c r="H2414" s="38"/>
      <c r="I2414" s="38"/>
      <c r="J2414" s="38"/>
      <c r="K2414" s="534"/>
      <c r="L2414" s="38"/>
    </row>
    <row r="2415" spans="1:12" ht="15.75">
      <c r="A2415" s="534"/>
      <c r="B2415" s="38"/>
      <c r="C2415" s="38"/>
      <c r="D2415" s="38"/>
      <c r="E2415" s="38"/>
      <c r="F2415" s="534"/>
      <c r="G2415" s="38"/>
      <c r="H2415" s="38"/>
      <c r="I2415" s="38"/>
      <c r="J2415" s="38"/>
      <c r="K2415" s="534"/>
      <c r="L2415" s="38"/>
    </row>
    <row r="2416" spans="1:12" ht="15.75">
      <c r="A2416" s="534"/>
      <c r="B2416" s="38"/>
      <c r="C2416" s="38"/>
      <c r="D2416" s="38"/>
      <c r="E2416" s="38"/>
      <c r="F2416" s="534"/>
      <c r="G2416" s="38"/>
      <c r="H2416" s="38"/>
      <c r="I2416" s="38"/>
      <c r="J2416" s="38"/>
      <c r="K2416" s="534"/>
      <c r="L2416" s="38"/>
    </row>
    <row r="2417" spans="1:14" ht="15.75">
      <c r="A2417" s="534"/>
      <c r="B2417" s="38"/>
      <c r="C2417" s="38"/>
      <c r="D2417" s="38"/>
      <c r="E2417" s="38"/>
      <c r="F2417" s="534"/>
      <c r="G2417" s="38"/>
      <c r="H2417" s="38"/>
      <c r="I2417" s="38"/>
      <c r="J2417" s="38"/>
      <c r="K2417" s="534"/>
      <c r="L2417" s="38"/>
    </row>
    <row r="2418" spans="1:14" ht="15.75">
      <c r="A2418" s="534"/>
      <c r="B2418" s="38"/>
      <c r="C2418" s="38"/>
      <c r="D2418" s="38"/>
      <c r="E2418" s="38"/>
      <c r="F2418" s="534"/>
      <c r="G2418" s="38"/>
      <c r="H2418" s="38"/>
      <c r="I2418" s="38"/>
      <c r="J2418" s="38"/>
      <c r="K2418" s="534"/>
      <c r="L2418" s="38"/>
    </row>
    <row r="2419" spans="1:14" ht="23.25">
      <c r="A2419" s="532" t="s">
        <v>1343</v>
      </c>
      <c r="B2419" s="38"/>
    </row>
    <row r="2420" spans="1:14" ht="15.75">
      <c r="A2420" s="534" t="s">
        <v>2645</v>
      </c>
      <c r="B2420" s="38"/>
      <c r="C2420" s="38"/>
      <c r="D2420" s="38"/>
      <c r="E2420" s="38"/>
      <c r="F2420" s="534" t="s">
        <v>2646</v>
      </c>
      <c r="G2420" s="38"/>
      <c r="H2420" s="38"/>
      <c r="I2420" s="38"/>
      <c r="J2420" s="38"/>
      <c r="K2420" s="534" t="s">
        <v>2647</v>
      </c>
      <c r="L2420" s="38"/>
    </row>
    <row r="2421" spans="1:14" ht="15.75">
      <c r="A2421" s="547" t="s">
        <v>718</v>
      </c>
      <c r="B2421" t="s">
        <v>4736</v>
      </c>
      <c r="C2421" s="38"/>
      <c r="D2421" s="38"/>
      <c r="E2421" s="38"/>
      <c r="F2421" s="178" t="s">
        <v>716</v>
      </c>
      <c r="G2421" t="s">
        <v>4510</v>
      </c>
      <c r="H2421" s="38"/>
      <c r="I2421" s="38"/>
      <c r="J2421" s="38"/>
      <c r="K2421" s="178" t="s">
        <v>718</v>
      </c>
      <c r="L2421" t="s">
        <v>4461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4625</v>
      </c>
      <c r="H2422" s="400"/>
      <c r="I2422" s="38"/>
      <c r="J2422" s="38"/>
      <c r="K2422" s="178" t="s">
        <v>716</v>
      </c>
      <c r="L2422" t="s">
        <v>4500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4807</v>
      </c>
      <c r="I2423" s="38"/>
      <c r="J2423" s="38"/>
      <c r="K2423" s="178" t="s">
        <v>716</v>
      </c>
      <c r="L2423" t="s">
        <v>4501</v>
      </c>
      <c r="M2423" s="38"/>
      <c r="N2423" s="38"/>
    </row>
    <row r="2424" spans="1:14" ht="15.75">
      <c r="A2424" s="178"/>
      <c r="C2424" s="38"/>
      <c r="D2424" s="38"/>
      <c r="E2424" s="38"/>
      <c r="F2424" s="534"/>
      <c r="G2424" s="38"/>
      <c r="H2424" s="38"/>
      <c r="I2424" s="38"/>
      <c r="J2424" s="38"/>
      <c r="K2424" s="178" t="s">
        <v>716</v>
      </c>
      <c r="L2424" t="s">
        <v>4502</v>
      </c>
      <c r="M2424" s="38"/>
      <c r="N2424" s="38"/>
    </row>
    <row r="2425" spans="1:14" ht="15.75">
      <c r="A2425" s="178"/>
      <c r="C2425" s="38"/>
      <c r="D2425" s="38"/>
      <c r="E2425" s="38"/>
      <c r="F2425" s="534"/>
      <c r="G2425" s="38"/>
      <c r="H2425" s="38"/>
      <c r="I2425" s="38"/>
      <c r="J2425" s="38"/>
      <c r="K2425" s="178" t="s">
        <v>717</v>
      </c>
      <c r="L2425" t="s">
        <v>4497</v>
      </c>
      <c r="M2425" s="38"/>
      <c r="N2425" s="38"/>
    </row>
    <row r="2426" spans="1:14" ht="15.75">
      <c r="A2426" s="178"/>
      <c r="C2426" s="38"/>
      <c r="D2426" s="38"/>
      <c r="E2426" s="38"/>
      <c r="F2426" s="534"/>
      <c r="G2426" s="38"/>
      <c r="H2426" s="38"/>
      <c r="I2426" s="38"/>
      <c r="J2426" s="38"/>
      <c r="K2426" s="178" t="s">
        <v>716</v>
      </c>
      <c r="L2426" t="s">
        <v>4506</v>
      </c>
      <c r="M2426" s="38"/>
      <c r="N2426" s="38"/>
    </row>
    <row r="2427" spans="1:14" ht="15.75">
      <c r="A2427" s="178"/>
      <c r="C2427" s="38"/>
      <c r="D2427" s="38"/>
      <c r="E2427" s="38"/>
      <c r="F2427" s="534"/>
      <c r="G2427" s="38"/>
      <c r="H2427" s="38"/>
      <c r="I2427" s="38"/>
      <c r="J2427" s="38"/>
      <c r="K2427" s="178" t="s">
        <v>717</v>
      </c>
      <c r="L2427" t="s">
        <v>4620</v>
      </c>
      <c r="M2427" s="400"/>
    </row>
    <row r="2428" spans="1:14" ht="15.75">
      <c r="A2428" s="178"/>
      <c r="C2428" s="38"/>
      <c r="D2428" s="38"/>
      <c r="E2428" s="38"/>
      <c r="F2428" s="534"/>
      <c r="G2428" s="38"/>
      <c r="H2428" s="38"/>
      <c r="I2428" s="38"/>
      <c r="J2428" s="38"/>
      <c r="K2428" s="178" t="s">
        <v>716</v>
      </c>
      <c r="L2428" t="s">
        <v>4802</v>
      </c>
    </row>
    <row r="2429" spans="1:14" ht="15.75">
      <c r="A2429" s="178"/>
      <c r="C2429" s="38"/>
      <c r="D2429" s="38"/>
      <c r="E2429" s="38"/>
      <c r="F2429" s="534"/>
      <c r="G2429" s="38"/>
      <c r="H2429" s="38"/>
      <c r="I2429" s="38"/>
      <c r="J2429" s="38"/>
      <c r="K2429" s="178"/>
    </row>
    <row r="2430" spans="1:14" ht="15.75">
      <c r="A2430" s="534"/>
      <c r="B2430" s="38"/>
      <c r="C2430" s="38"/>
      <c r="D2430" s="38"/>
      <c r="E2430" s="38"/>
      <c r="F2430" s="534"/>
      <c r="G2430" s="38"/>
      <c r="H2430" s="38"/>
      <c r="I2430" s="38"/>
      <c r="J2430" s="38" t="s">
        <v>2459</v>
      </c>
      <c r="K2430" s="178"/>
    </row>
    <row r="2431" spans="1:14" ht="15.75">
      <c r="A2431" s="534"/>
      <c r="B2431" s="38"/>
      <c r="C2431" s="38"/>
      <c r="D2431" s="38"/>
      <c r="E2431" s="38"/>
      <c r="F2431" s="534"/>
      <c r="G2431" s="38"/>
      <c r="H2431" s="38"/>
      <c r="I2431" s="38"/>
      <c r="J2431" s="38"/>
      <c r="K2431" s="178"/>
    </row>
    <row r="2432" spans="1:14" ht="15.75">
      <c r="A2432" s="534"/>
      <c r="B2432" s="38"/>
      <c r="C2432" s="38"/>
      <c r="D2432" s="38"/>
      <c r="E2432" s="38"/>
      <c r="F2432" s="534"/>
      <c r="G2432" s="38"/>
      <c r="H2432" s="38"/>
      <c r="I2432" s="38"/>
      <c r="J2432" s="38"/>
      <c r="K2432" s="178"/>
    </row>
    <row r="2433" spans="1:12" ht="15.75">
      <c r="A2433" s="534"/>
      <c r="B2433" s="38"/>
      <c r="C2433" s="38"/>
      <c r="D2433" s="38"/>
      <c r="E2433" s="38"/>
      <c r="F2433" s="534"/>
      <c r="G2433" s="38"/>
      <c r="H2433" s="38"/>
      <c r="I2433" s="38"/>
      <c r="J2433" s="38"/>
      <c r="K2433" s="178"/>
    </row>
    <row r="2434" spans="1:12" ht="15.75">
      <c r="A2434" s="534"/>
      <c r="B2434" s="38"/>
      <c r="C2434" s="38"/>
      <c r="D2434" s="38"/>
      <c r="E2434" s="38"/>
      <c r="F2434" s="534"/>
      <c r="G2434" s="38"/>
      <c r="H2434" s="38"/>
      <c r="I2434" s="38"/>
      <c r="J2434" s="38"/>
      <c r="K2434" s="178"/>
    </row>
    <row r="2435" spans="1:12" ht="15.75">
      <c r="A2435" s="534"/>
      <c r="B2435" s="38"/>
      <c r="C2435" s="38"/>
      <c r="D2435" s="38"/>
      <c r="E2435" s="38"/>
      <c r="F2435" s="534"/>
      <c r="G2435" s="38"/>
      <c r="H2435" s="38"/>
      <c r="I2435" s="38"/>
      <c r="J2435" s="38"/>
      <c r="K2435" s="534"/>
      <c r="L2435" s="38"/>
    </row>
    <row r="2436" spans="1:12" ht="15.75">
      <c r="A2436" s="534"/>
      <c r="B2436" s="38"/>
      <c r="C2436" s="38"/>
      <c r="D2436" s="38"/>
      <c r="E2436" s="38"/>
      <c r="F2436" s="534"/>
      <c r="G2436" s="38"/>
      <c r="H2436" s="38"/>
      <c r="I2436" s="38"/>
      <c r="J2436" s="38"/>
      <c r="K2436" s="534"/>
      <c r="L2436" s="38"/>
    </row>
    <row r="2437" spans="1:12" ht="15.75">
      <c r="A2437" s="534"/>
      <c r="B2437" s="38"/>
      <c r="C2437" s="38"/>
      <c r="D2437" s="38"/>
      <c r="E2437" s="38"/>
      <c r="F2437" s="534"/>
      <c r="G2437" s="38"/>
      <c r="H2437" s="38"/>
      <c r="I2437" s="38"/>
      <c r="J2437" s="38"/>
      <c r="K2437" s="534"/>
      <c r="L2437" s="38"/>
    </row>
    <row r="2438" spans="1:12" ht="15.75">
      <c r="A2438" s="534"/>
      <c r="B2438" s="38"/>
      <c r="C2438" s="38"/>
      <c r="D2438" s="38"/>
      <c r="E2438" s="38"/>
      <c r="F2438" s="534"/>
      <c r="G2438" s="38"/>
      <c r="H2438" s="38"/>
      <c r="I2438" s="38"/>
      <c r="J2438" s="38"/>
      <c r="K2438" s="534"/>
      <c r="L2438" s="38"/>
    </row>
    <row r="2439" spans="1:12" ht="15.75">
      <c r="A2439" s="534"/>
      <c r="B2439" s="38"/>
      <c r="C2439" s="38"/>
      <c r="D2439" s="38"/>
      <c r="E2439" s="38"/>
      <c r="F2439" s="534"/>
      <c r="G2439" s="38"/>
      <c r="H2439" s="38"/>
      <c r="I2439" s="38"/>
      <c r="J2439" s="38"/>
      <c r="K2439" s="534"/>
      <c r="L2439" s="38"/>
    </row>
    <row r="2440" spans="1:12" ht="15.75">
      <c r="A2440" s="534"/>
      <c r="B2440" s="38"/>
      <c r="C2440" s="38"/>
      <c r="D2440" s="38"/>
      <c r="E2440" s="38"/>
      <c r="F2440" s="534"/>
      <c r="G2440" s="38"/>
      <c r="H2440" s="38"/>
      <c r="I2440" s="38"/>
      <c r="J2440" s="38"/>
      <c r="K2440" s="534"/>
      <c r="L2440" s="38"/>
    </row>
    <row r="2441" spans="1:12" ht="15.75">
      <c r="A2441" s="534"/>
      <c r="B2441" s="38"/>
      <c r="C2441" s="38"/>
      <c r="D2441" s="38"/>
      <c r="E2441" s="38"/>
      <c r="F2441" s="534"/>
      <c r="G2441" s="38"/>
      <c r="H2441" s="38"/>
      <c r="I2441" s="38"/>
      <c r="J2441" s="38"/>
      <c r="K2441" s="534"/>
      <c r="L2441" s="38"/>
    </row>
    <row r="2442" spans="1:12" ht="15.75">
      <c r="A2442" s="534"/>
      <c r="B2442" s="38"/>
      <c r="C2442" s="38"/>
      <c r="D2442" s="38"/>
      <c r="E2442" s="38"/>
      <c r="F2442" s="534"/>
      <c r="G2442" s="38"/>
      <c r="H2442" s="38"/>
      <c r="I2442" s="38"/>
      <c r="J2442" s="38"/>
      <c r="K2442" s="534"/>
      <c r="L2442" s="38"/>
    </row>
    <row r="2443" spans="1:12" ht="15.75">
      <c r="A2443" s="534"/>
      <c r="B2443" s="38"/>
      <c r="C2443" s="38"/>
      <c r="D2443" s="38"/>
      <c r="E2443" s="38"/>
      <c r="F2443" s="534"/>
      <c r="G2443" s="38"/>
      <c r="H2443" s="38"/>
      <c r="I2443" s="38"/>
      <c r="J2443" s="38"/>
      <c r="K2443" s="534"/>
      <c r="L2443" s="38"/>
    </row>
    <row r="2444" spans="1:12" ht="15.75">
      <c r="A2444" s="534"/>
      <c r="B2444" s="38"/>
      <c r="C2444" s="38"/>
      <c r="D2444" s="38"/>
      <c r="E2444" s="38"/>
      <c r="F2444" s="534"/>
      <c r="G2444" s="38"/>
      <c r="H2444" s="38"/>
      <c r="I2444" s="38"/>
      <c r="J2444" s="38"/>
      <c r="K2444" s="534"/>
      <c r="L2444" s="38"/>
    </row>
    <row r="2445" spans="1:12" ht="15.75">
      <c r="A2445" s="533"/>
      <c r="B2445" s="38"/>
    </row>
    <row r="2446" spans="1:12" ht="15.75">
      <c r="A2446" s="533"/>
      <c r="B2446" s="38"/>
    </row>
    <row r="2447" spans="1:12" ht="15.75">
      <c r="A2447" s="533"/>
      <c r="B2447" s="38"/>
    </row>
    <row r="2448" spans="1:12" ht="15.75">
      <c r="A2448" s="533"/>
      <c r="B2448" s="38"/>
    </row>
    <row r="2449" spans="1:12" ht="15.75">
      <c r="A2449" s="533"/>
    </row>
    <row r="2450" spans="1:12" ht="23.25">
      <c r="A2450" s="532" t="s">
        <v>1345</v>
      </c>
    </row>
    <row r="2451" spans="1:12" ht="15.75">
      <c r="A2451" s="534" t="s">
        <v>2645</v>
      </c>
      <c r="B2451" s="38"/>
      <c r="C2451" s="38"/>
      <c r="D2451" s="38"/>
      <c r="E2451" s="38"/>
      <c r="F2451" s="534" t="s">
        <v>2646</v>
      </c>
      <c r="G2451" s="38"/>
      <c r="H2451" s="38"/>
      <c r="I2451" s="38"/>
      <c r="J2451" s="38"/>
      <c r="K2451" s="534" t="s">
        <v>2647</v>
      </c>
      <c r="L2451" s="38"/>
    </row>
    <row r="2452" spans="1:12" ht="15.75">
      <c r="A2452" s="178"/>
      <c r="C2452" s="38"/>
      <c r="D2452" s="38"/>
      <c r="E2452" s="38"/>
      <c r="F2452" s="178"/>
      <c r="H2452" s="38"/>
      <c r="I2452" s="38"/>
      <c r="J2452" s="38"/>
      <c r="K2452" s="178"/>
    </row>
    <row r="2453" spans="1:12" ht="15.75">
      <c r="A2453" s="534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2" ht="15.75">
      <c r="A2454" s="534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2" ht="15.75">
      <c r="A2455" s="534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2" ht="15.75">
      <c r="A2456" s="534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2" ht="15.75">
      <c r="A2457" s="534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2" ht="15.75">
      <c r="A2458" s="534"/>
      <c r="B2458" s="38"/>
      <c r="C2458" s="38"/>
      <c r="D2458" s="38"/>
      <c r="E2458" s="38"/>
      <c r="F2458" s="534"/>
      <c r="G2458" s="38"/>
      <c r="H2458" s="38"/>
      <c r="I2458" s="38"/>
      <c r="J2458" s="38"/>
      <c r="K2458" s="178"/>
    </row>
    <row r="2459" spans="1:12" ht="15.75">
      <c r="A2459" s="534"/>
      <c r="B2459" s="38"/>
      <c r="C2459" s="38"/>
      <c r="D2459" s="38"/>
      <c r="E2459" s="38"/>
      <c r="F2459" s="534"/>
      <c r="G2459" s="38"/>
      <c r="H2459" s="38"/>
      <c r="I2459" s="38"/>
      <c r="J2459" s="38"/>
      <c r="K2459" s="178"/>
    </row>
    <row r="2460" spans="1:12" ht="15.75">
      <c r="A2460" s="534"/>
      <c r="B2460" s="38"/>
      <c r="C2460" s="38"/>
      <c r="D2460" s="38"/>
      <c r="E2460" s="38"/>
      <c r="F2460" s="534"/>
      <c r="G2460" s="38"/>
      <c r="H2460" s="38"/>
      <c r="I2460" s="38"/>
      <c r="J2460" s="38"/>
      <c r="K2460" s="178"/>
    </row>
    <row r="2461" spans="1:12" ht="15.75">
      <c r="A2461" s="534"/>
      <c r="B2461" s="38"/>
      <c r="C2461" s="38"/>
      <c r="D2461" s="38"/>
      <c r="E2461" s="38"/>
      <c r="F2461" s="534"/>
      <c r="G2461" s="38"/>
      <c r="H2461" s="38"/>
      <c r="I2461" s="38"/>
      <c r="J2461" s="38"/>
      <c r="K2461" s="178"/>
    </row>
    <row r="2462" spans="1:12" ht="15.75">
      <c r="A2462" s="534"/>
      <c r="B2462" s="38"/>
      <c r="C2462" s="38"/>
      <c r="D2462" s="38"/>
      <c r="E2462" s="38"/>
      <c r="F2462" s="534"/>
      <c r="G2462" s="38"/>
      <c r="H2462" s="38"/>
      <c r="I2462" s="38"/>
      <c r="J2462" s="38"/>
      <c r="K2462" s="178"/>
    </row>
    <row r="2463" spans="1:12" ht="15.75">
      <c r="A2463" s="534"/>
      <c r="B2463" s="38"/>
      <c r="C2463" s="38"/>
      <c r="D2463" s="38"/>
      <c r="E2463" s="38"/>
      <c r="F2463" s="534"/>
      <c r="G2463" s="38"/>
      <c r="H2463" s="38"/>
      <c r="I2463" s="38"/>
      <c r="J2463" s="38"/>
      <c r="K2463" s="178"/>
    </row>
    <row r="2464" spans="1:12" ht="15.75">
      <c r="A2464" s="534"/>
      <c r="B2464" s="38"/>
      <c r="C2464" s="38"/>
      <c r="D2464" s="38"/>
      <c r="E2464" s="38"/>
      <c r="F2464" s="534"/>
      <c r="G2464" s="38"/>
      <c r="H2464" s="38"/>
      <c r="I2464" s="38"/>
      <c r="J2464" s="38"/>
      <c r="K2464" s="178"/>
    </row>
    <row r="2465" spans="1:12" ht="15.75">
      <c r="A2465" s="534"/>
      <c r="B2465" s="38"/>
      <c r="C2465" s="38"/>
      <c r="D2465" s="38"/>
      <c r="E2465" s="38"/>
      <c r="F2465" s="534"/>
      <c r="G2465" s="38"/>
      <c r="H2465" s="38"/>
      <c r="I2465" s="38"/>
      <c r="J2465" s="38"/>
      <c r="K2465" s="178"/>
    </row>
    <row r="2466" spans="1:12" ht="15.75">
      <c r="A2466" s="534"/>
      <c r="B2466" s="38"/>
      <c r="C2466" s="38"/>
      <c r="D2466" s="38"/>
      <c r="E2466" s="38"/>
      <c r="F2466" s="534"/>
      <c r="G2466" s="38"/>
      <c r="H2466" s="38"/>
      <c r="I2466" s="38"/>
      <c r="J2466" s="38"/>
      <c r="K2466" s="178"/>
    </row>
    <row r="2467" spans="1:12" ht="15.75">
      <c r="A2467" s="534"/>
      <c r="B2467" s="38"/>
      <c r="C2467" s="38"/>
      <c r="D2467" s="38"/>
      <c r="E2467" s="38"/>
      <c r="F2467" s="534"/>
      <c r="G2467" s="38"/>
      <c r="H2467" s="38"/>
      <c r="I2467" s="38"/>
      <c r="J2467" s="38"/>
      <c r="K2467" s="178"/>
    </row>
    <row r="2468" spans="1:12" ht="15.75">
      <c r="A2468" s="534"/>
      <c r="B2468" s="38"/>
      <c r="C2468" s="38"/>
      <c r="D2468" s="38"/>
      <c r="E2468" s="38"/>
      <c r="F2468" s="534"/>
      <c r="G2468" s="38"/>
      <c r="H2468" s="38"/>
      <c r="I2468" s="38"/>
      <c r="J2468" s="38"/>
      <c r="K2468" s="178"/>
    </row>
    <row r="2469" spans="1:12" ht="15.75">
      <c r="A2469" s="534"/>
      <c r="B2469" s="38"/>
      <c r="C2469" s="38"/>
      <c r="D2469" s="38"/>
      <c r="E2469" s="38"/>
      <c r="F2469" s="534"/>
      <c r="G2469" s="38"/>
      <c r="H2469" s="38"/>
      <c r="I2469" s="38"/>
      <c r="J2469" s="38"/>
      <c r="K2469" s="178"/>
    </row>
    <row r="2470" spans="1:12" ht="15.75">
      <c r="A2470" s="534"/>
      <c r="B2470" s="38"/>
      <c r="C2470" s="38"/>
      <c r="D2470" s="38"/>
      <c r="E2470" s="38"/>
      <c r="F2470" s="534"/>
      <c r="G2470" s="38"/>
      <c r="H2470" s="38"/>
      <c r="I2470" s="38"/>
      <c r="J2470" s="38"/>
      <c r="K2470" s="534"/>
      <c r="L2470" s="38"/>
    </row>
    <row r="2471" spans="1:12" ht="15.75">
      <c r="A2471" s="534"/>
      <c r="B2471" s="38"/>
      <c r="C2471" s="38"/>
      <c r="D2471" s="38"/>
      <c r="E2471" s="38"/>
      <c r="F2471" s="534"/>
      <c r="G2471" s="38"/>
      <c r="H2471" s="38"/>
      <c r="I2471" s="38"/>
      <c r="J2471" s="38"/>
      <c r="K2471" s="534"/>
      <c r="L2471" s="38"/>
    </row>
    <row r="2472" spans="1:12" ht="15.75">
      <c r="A2472" s="534"/>
      <c r="B2472" s="38"/>
      <c r="C2472" s="38"/>
      <c r="D2472" s="38"/>
      <c r="E2472" s="38"/>
      <c r="F2472" s="534"/>
      <c r="G2472" s="38"/>
      <c r="H2472" s="38"/>
      <c r="I2472" s="38"/>
      <c r="J2472" s="38"/>
      <c r="K2472" s="534"/>
      <c r="L2472" s="38"/>
    </row>
    <row r="2473" spans="1:12" ht="15.75">
      <c r="A2473" s="534"/>
      <c r="B2473" s="38"/>
      <c r="C2473" s="38"/>
      <c r="D2473" s="38"/>
      <c r="E2473" s="38"/>
      <c r="F2473" s="534"/>
      <c r="G2473" s="38"/>
      <c r="H2473" s="38"/>
      <c r="I2473" s="38"/>
      <c r="J2473" s="38"/>
      <c r="K2473" s="534"/>
      <c r="L2473" s="38"/>
    </row>
    <row r="2474" spans="1:12" ht="15.75">
      <c r="A2474" s="534"/>
      <c r="B2474" s="38"/>
      <c r="C2474" s="38"/>
      <c r="D2474" s="38"/>
      <c r="E2474" s="38"/>
      <c r="F2474" s="534"/>
      <c r="G2474" s="38"/>
      <c r="H2474" s="38"/>
      <c r="I2474" s="38"/>
      <c r="J2474" s="38"/>
      <c r="K2474" s="534"/>
      <c r="L2474" s="38"/>
    </row>
    <row r="2475" spans="1:12" ht="15.75">
      <c r="A2475" s="534"/>
      <c r="B2475" s="38"/>
      <c r="C2475" s="38"/>
      <c r="D2475" s="38"/>
      <c r="E2475" s="38"/>
      <c r="F2475" s="534"/>
      <c r="G2475" s="38"/>
      <c r="H2475" s="38"/>
      <c r="I2475" s="38"/>
      <c r="J2475" s="38"/>
      <c r="K2475" s="534"/>
      <c r="L2475" s="38"/>
    </row>
    <row r="2476" spans="1:12" ht="15.75">
      <c r="A2476" s="533"/>
      <c r="B2476" s="38"/>
    </row>
    <row r="2477" spans="1:12" ht="15.75">
      <c r="A2477" s="533"/>
      <c r="B2477" s="38"/>
    </row>
    <row r="2478" spans="1:12" ht="15.75">
      <c r="A2478" s="533"/>
      <c r="B2478" s="38"/>
    </row>
    <row r="2479" spans="1:12" ht="15.75">
      <c r="A2479" s="533"/>
      <c r="B2479" s="38"/>
    </row>
    <row r="2480" spans="1:12" ht="15.75">
      <c r="A2480" s="533"/>
      <c r="B2480" s="38"/>
    </row>
    <row r="2481" spans="1:14" ht="23.25">
      <c r="A2481" s="532" t="s">
        <v>2714</v>
      </c>
    </row>
    <row r="2482" spans="1:14" ht="15.75">
      <c r="A2482" s="534" t="s">
        <v>2645</v>
      </c>
      <c r="B2482" s="38"/>
      <c r="C2482" s="38"/>
      <c r="D2482" s="38"/>
      <c r="E2482" s="38"/>
      <c r="F2482" s="534" t="s">
        <v>2646</v>
      </c>
      <c r="G2482" s="38"/>
      <c r="H2482" s="38"/>
      <c r="I2482" s="38"/>
      <c r="J2482" s="38"/>
      <c r="K2482" s="534" t="s">
        <v>2647</v>
      </c>
      <c r="L2482" s="38"/>
    </row>
    <row r="2483" spans="1:14" ht="15.75">
      <c r="A2483" s="178"/>
      <c r="C2483" s="38"/>
      <c r="D2483" s="38"/>
      <c r="E2483" s="38"/>
      <c r="F2483" s="178"/>
      <c r="H2483" s="38"/>
      <c r="I2483" s="38"/>
      <c r="J2483" s="38"/>
      <c r="K2483" s="178" t="s">
        <v>718</v>
      </c>
      <c r="L2483" t="s">
        <v>4473</v>
      </c>
    </row>
    <row r="2484" spans="1:14" ht="15.75">
      <c r="A2484" s="534"/>
      <c r="B2484" s="38"/>
      <c r="C2484" s="38"/>
      <c r="D2484" s="38"/>
      <c r="E2484" s="38"/>
      <c r="F2484" s="534"/>
      <c r="G2484" s="38"/>
      <c r="H2484" s="38"/>
      <c r="I2484" s="38"/>
      <c r="J2484" s="38"/>
      <c r="K2484" s="178" t="s">
        <v>716</v>
      </c>
      <c r="L2484" t="s">
        <v>4694</v>
      </c>
      <c r="M2484" s="38"/>
      <c r="N2484" s="25"/>
    </row>
    <row r="2485" spans="1:14" ht="15.75">
      <c r="A2485" s="534"/>
      <c r="B2485" s="38"/>
      <c r="C2485" s="38"/>
      <c r="D2485" s="38"/>
      <c r="E2485" s="38"/>
      <c r="F2485" s="534"/>
      <c r="G2485" s="38"/>
      <c r="H2485" s="38"/>
      <c r="I2485" s="38"/>
      <c r="J2485" s="38"/>
      <c r="K2485" s="178"/>
    </row>
    <row r="2486" spans="1:14" ht="15.75">
      <c r="A2486" s="534"/>
      <c r="B2486" s="38"/>
      <c r="C2486" s="38"/>
      <c r="D2486" s="38"/>
      <c r="E2486" s="38"/>
      <c r="F2486" s="534"/>
      <c r="G2486" s="38"/>
      <c r="H2486" s="38"/>
      <c r="I2486" s="38"/>
      <c r="J2486" s="38"/>
      <c r="K2486" s="178"/>
    </row>
    <row r="2487" spans="1:14" ht="15.75">
      <c r="A2487" s="534"/>
      <c r="B2487" s="38"/>
      <c r="C2487" s="38"/>
      <c r="D2487" s="38"/>
      <c r="E2487" s="38"/>
      <c r="F2487" s="534"/>
      <c r="G2487" s="38"/>
      <c r="H2487" s="38"/>
      <c r="I2487" s="38"/>
      <c r="J2487" s="38"/>
      <c r="K2487" s="178"/>
    </row>
    <row r="2488" spans="1:14" ht="15.75">
      <c r="A2488" s="534"/>
      <c r="B2488" s="38"/>
      <c r="C2488" s="38"/>
      <c r="D2488" s="38"/>
      <c r="E2488" s="38"/>
      <c r="F2488" s="534"/>
      <c r="G2488" s="38"/>
      <c r="H2488" s="38"/>
      <c r="I2488" s="38"/>
      <c r="J2488" s="38"/>
      <c r="K2488" s="178"/>
    </row>
    <row r="2489" spans="1:14" ht="15.75">
      <c r="A2489" s="534"/>
      <c r="B2489" s="38"/>
      <c r="C2489" s="38"/>
      <c r="D2489" s="38"/>
      <c r="E2489" s="38"/>
      <c r="F2489" s="534"/>
      <c r="G2489" s="38"/>
      <c r="H2489" s="38"/>
      <c r="I2489" s="38"/>
      <c r="J2489" s="38"/>
      <c r="K2489" s="178"/>
    </row>
    <row r="2490" spans="1:14" ht="15.75">
      <c r="A2490" s="534"/>
      <c r="B2490" s="38"/>
      <c r="C2490" s="38"/>
      <c r="D2490" s="38"/>
      <c r="E2490" s="38"/>
      <c r="F2490" s="534"/>
      <c r="G2490" s="38"/>
      <c r="H2490" s="38"/>
      <c r="I2490" s="38"/>
      <c r="J2490" s="38"/>
      <c r="K2490" s="178"/>
    </row>
    <row r="2491" spans="1:14" ht="15.75">
      <c r="A2491" s="534"/>
      <c r="B2491" s="38"/>
      <c r="C2491" s="38"/>
      <c r="D2491" s="38"/>
      <c r="E2491" s="38"/>
      <c r="F2491" s="534"/>
      <c r="G2491" s="38"/>
      <c r="H2491" s="38"/>
      <c r="I2491" s="38"/>
      <c r="J2491" s="38"/>
      <c r="K2491" s="178"/>
    </row>
    <row r="2492" spans="1:14" ht="15.75">
      <c r="A2492" s="534"/>
      <c r="B2492" s="38"/>
      <c r="C2492" s="38"/>
      <c r="D2492" s="38"/>
      <c r="E2492" s="38"/>
      <c r="F2492" s="534"/>
      <c r="G2492" s="38"/>
      <c r="H2492" s="38"/>
      <c r="I2492" s="38"/>
      <c r="J2492" s="38"/>
      <c r="K2492" s="178"/>
    </row>
    <row r="2493" spans="1:14" ht="15.75">
      <c r="A2493" s="534"/>
      <c r="B2493" s="38"/>
      <c r="C2493" s="38"/>
      <c r="D2493" s="38"/>
      <c r="E2493" s="38"/>
      <c r="F2493" s="534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33"/>
      <c r="B2503" s="38"/>
    </row>
    <row r="2504" spans="1:2" ht="15.75">
      <c r="A2504" s="533"/>
      <c r="B2504" s="38"/>
    </row>
    <row r="2505" spans="1:2" ht="15.75">
      <c r="A2505" s="533"/>
      <c r="B2505" s="38"/>
    </row>
    <row r="2506" spans="1:2" ht="15.75">
      <c r="A2506" s="533"/>
      <c r="B2506" s="38"/>
    </row>
    <row r="2507" spans="1:2" ht="15.75">
      <c r="A2507" s="533"/>
      <c r="B2507" s="38"/>
    </row>
    <row r="2508" spans="1:2" ht="15.75">
      <c r="A2508" s="533"/>
      <c r="B2508" s="38"/>
    </row>
    <row r="2509" spans="1:2" ht="15.75">
      <c r="A2509" s="533"/>
      <c r="B2509" s="38"/>
    </row>
    <row r="2510" spans="1:2" ht="15.75">
      <c r="A2510" s="533"/>
      <c r="B2510" s="38"/>
    </row>
    <row r="2511" spans="1:2" ht="15.75">
      <c r="A2511" s="533"/>
      <c r="B2511" s="38"/>
    </row>
    <row r="2512" spans="1:2" ht="23.25">
      <c r="A2512" s="532" t="s">
        <v>3642</v>
      </c>
      <c r="B2512" s="38"/>
    </row>
    <row r="2513" spans="1:14" ht="15.75">
      <c r="A2513" s="534" t="s">
        <v>2645</v>
      </c>
      <c r="B2513" s="38"/>
      <c r="C2513" s="38"/>
      <c r="D2513" s="38"/>
      <c r="E2513" s="38"/>
      <c r="F2513" s="534" t="s">
        <v>2646</v>
      </c>
      <c r="G2513" s="38"/>
      <c r="H2513" s="38"/>
      <c r="I2513" s="38"/>
      <c r="J2513" s="38"/>
      <c r="K2513" s="534" t="s">
        <v>2647</v>
      </c>
      <c r="L2513" s="38"/>
    </row>
    <row r="2514" spans="1:14" ht="15.75">
      <c r="A2514" s="178" t="s">
        <v>718</v>
      </c>
      <c r="B2514" t="s">
        <v>4622</v>
      </c>
      <c r="E2514" s="38"/>
      <c r="F2514" s="534"/>
      <c r="G2514" s="38"/>
      <c r="H2514" s="38"/>
      <c r="I2514" s="38"/>
      <c r="J2514" s="38"/>
      <c r="K2514" s="178" t="s">
        <v>716</v>
      </c>
      <c r="L2514" t="s">
        <v>4402</v>
      </c>
    </row>
    <row r="2515" spans="1:14" ht="15.75">
      <c r="A2515" s="534"/>
      <c r="B2515" s="38"/>
      <c r="C2515" s="38"/>
      <c r="D2515" s="38"/>
      <c r="E2515" s="38"/>
      <c r="F2515" s="534"/>
      <c r="G2515" s="38"/>
      <c r="H2515" s="38"/>
      <c r="I2515" s="38"/>
      <c r="J2515" s="38"/>
      <c r="K2515" s="178" t="s">
        <v>718</v>
      </c>
      <c r="L2515" t="s">
        <v>4573</v>
      </c>
    </row>
    <row r="2516" spans="1:14" ht="15.75">
      <c r="A2516" s="534"/>
      <c r="B2516" s="38"/>
      <c r="C2516" s="38"/>
      <c r="D2516" s="38"/>
      <c r="E2516" s="38"/>
      <c r="F2516" s="534"/>
      <c r="G2516" s="38"/>
      <c r="H2516" s="38"/>
      <c r="I2516" s="38"/>
      <c r="J2516" s="38"/>
      <c r="K2516" s="178" t="s">
        <v>717</v>
      </c>
      <c r="L2516" t="s">
        <v>4694</v>
      </c>
      <c r="M2516" s="38"/>
      <c r="N2516" s="25"/>
    </row>
    <row r="2517" spans="1:14" ht="15.75">
      <c r="A2517" s="534"/>
      <c r="B2517" s="38"/>
      <c r="C2517" s="38"/>
      <c r="D2517" s="38"/>
      <c r="E2517" s="38"/>
      <c r="F2517" s="534"/>
      <c r="G2517" s="38"/>
      <c r="H2517" s="38"/>
      <c r="I2517" s="38"/>
      <c r="J2517" s="38"/>
      <c r="K2517" s="178" t="s">
        <v>718</v>
      </c>
      <c r="L2517" t="s">
        <v>4734</v>
      </c>
    </row>
    <row r="2518" spans="1:14" ht="15.75">
      <c r="A2518" s="534"/>
      <c r="B2518" s="38"/>
      <c r="C2518" s="38"/>
      <c r="D2518" s="38"/>
      <c r="E2518" s="38"/>
      <c r="F2518" s="534"/>
      <c r="G2518" s="38"/>
      <c r="H2518" s="38"/>
      <c r="I2518" s="38"/>
      <c r="J2518" s="38"/>
      <c r="K2518" s="534"/>
      <c r="L2518" s="38"/>
    </row>
    <row r="2519" spans="1:14" ht="15.75">
      <c r="A2519" s="534"/>
      <c r="B2519" s="38"/>
      <c r="C2519" s="38"/>
      <c r="D2519" s="38"/>
      <c r="E2519" s="38"/>
      <c r="F2519" s="534"/>
      <c r="G2519" s="38"/>
      <c r="H2519" s="38"/>
      <c r="I2519" s="38"/>
      <c r="J2519" s="38"/>
      <c r="K2519" s="534"/>
      <c r="L2519" s="38"/>
    </row>
    <row r="2520" spans="1:14" ht="15.75">
      <c r="A2520" s="534"/>
      <c r="B2520" s="38"/>
      <c r="C2520" s="38"/>
      <c r="D2520" s="38"/>
      <c r="E2520" s="38"/>
      <c r="F2520" s="534"/>
      <c r="G2520" s="38"/>
      <c r="H2520" s="38"/>
      <c r="I2520" s="38"/>
      <c r="J2520" s="38"/>
      <c r="K2520" s="534"/>
      <c r="L2520" s="38"/>
    </row>
    <row r="2521" spans="1:14" ht="15.75">
      <c r="A2521" s="534"/>
      <c r="B2521" s="38"/>
      <c r="C2521" s="38"/>
      <c r="D2521" s="38"/>
      <c r="E2521" s="38"/>
      <c r="F2521" s="534"/>
      <c r="G2521" s="38"/>
      <c r="H2521" s="38"/>
      <c r="I2521" s="38"/>
      <c r="J2521" s="38"/>
      <c r="K2521" s="534"/>
      <c r="L2521" s="38"/>
    </row>
    <row r="2522" spans="1:14" ht="15.75">
      <c r="A2522" s="534"/>
      <c r="B2522" s="38"/>
      <c r="C2522" s="38"/>
      <c r="D2522" s="38"/>
      <c r="E2522" s="38"/>
      <c r="F2522" s="534"/>
      <c r="G2522" s="38"/>
      <c r="H2522" s="38"/>
      <c r="I2522" s="38"/>
      <c r="J2522" s="38"/>
      <c r="K2522" s="534"/>
      <c r="L2522" s="38"/>
    </row>
    <row r="2523" spans="1:14" ht="15.75">
      <c r="A2523" s="534"/>
      <c r="B2523" s="38"/>
      <c r="C2523" s="38"/>
      <c r="D2523" s="38"/>
      <c r="E2523" s="38"/>
      <c r="F2523" s="534"/>
      <c r="G2523" s="38"/>
      <c r="H2523" s="38"/>
      <c r="I2523" s="38"/>
      <c r="J2523" s="38"/>
      <c r="K2523" s="534"/>
      <c r="L2523" s="38"/>
    </row>
    <row r="2524" spans="1:14" ht="15.75">
      <c r="A2524" s="534"/>
      <c r="B2524" s="38"/>
      <c r="C2524" s="38"/>
      <c r="D2524" s="38"/>
      <c r="E2524" s="38"/>
      <c r="F2524" s="534"/>
      <c r="G2524" s="38"/>
      <c r="H2524" s="38"/>
      <c r="I2524" s="38"/>
      <c r="J2524" s="38"/>
      <c r="K2524" s="534"/>
      <c r="L2524" s="38"/>
    </row>
    <row r="2525" spans="1:14" ht="15.75">
      <c r="A2525" s="534"/>
      <c r="B2525" s="38"/>
      <c r="C2525" s="38"/>
      <c r="D2525" s="38"/>
      <c r="E2525" s="38"/>
      <c r="F2525" s="534"/>
      <c r="G2525" s="38"/>
      <c r="H2525" s="38"/>
      <c r="I2525" s="38"/>
      <c r="J2525" s="38"/>
      <c r="K2525" s="534"/>
      <c r="L2525" s="38"/>
    </row>
    <row r="2526" spans="1:14" ht="15.75">
      <c r="A2526" s="534"/>
      <c r="B2526" s="38"/>
      <c r="C2526" s="38"/>
      <c r="D2526" s="38"/>
      <c r="E2526" s="38"/>
      <c r="F2526" s="534"/>
      <c r="G2526" s="38"/>
      <c r="H2526" s="38"/>
      <c r="I2526" s="38"/>
      <c r="J2526" s="38"/>
      <c r="K2526" s="534"/>
      <c r="L2526" s="38"/>
    </row>
    <row r="2527" spans="1:14" ht="15.75">
      <c r="A2527" s="534"/>
      <c r="B2527" s="38"/>
      <c r="C2527" s="38"/>
      <c r="D2527" s="38"/>
      <c r="E2527" s="38"/>
      <c r="F2527" s="534"/>
      <c r="G2527" s="38"/>
      <c r="H2527" s="38"/>
      <c r="I2527" s="38"/>
      <c r="J2527" s="38"/>
      <c r="K2527" s="534"/>
      <c r="L2527" s="38"/>
    </row>
    <row r="2528" spans="1:14" ht="15.75">
      <c r="A2528" s="534"/>
      <c r="B2528" s="38"/>
      <c r="C2528" s="38"/>
      <c r="D2528" s="38"/>
      <c r="E2528" s="38"/>
      <c r="F2528" s="534"/>
      <c r="G2528" s="38"/>
      <c r="H2528" s="38"/>
      <c r="I2528" s="38"/>
      <c r="J2528" s="38"/>
      <c r="K2528" s="534"/>
      <c r="L2528" s="38"/>
    </row>
    <row r="2529" spans="1:12" ht="15.75">
      <c r="A2529" s="534"/>
      <c r="B2529" s="38"/>
      <c r="C2529" s="38"/>
      <c r="D2529" s="38"/>
      <c r="E2529" s="38"/>
      <c r="F2529" s="534"/>
      <c r="G2529" s="38"/>
      <c r="H2529" s="38"/>
      <c r="I2529" s="38"/>
      <c r="J2529" s="38"/>
      <c r="K2529" s="534"/>
      <c r="L2529" s="38"/>
    </row>
    <row r="2530" spans="1:12" ht="15.75">
      <c r="A2530" s="534"/>
      <c r="B2530" s="38"/>
      <c r="C2530" s="38"/>
      <c r="D2530" s="38"/>
      <c r="E2530" s="38"/>
      <c r="F2530" s="534"/>
      <c r="G2530" s="38"/>
      <c r="H2530" s="38"/>
      <c r="I2530" s="38"/>
      <c r="J2530" s="38"/>
      <c r="K2530" s="534"/>
      <c r="L2530" s="38"/>
    </row>
    <row r="2531" spans="1:12" ht="15.75">
      <c r="A2531" s="534"/>
      <c r="B2531" s="38"/>
      <c r="C2531" s="38"/>
      <c r="D2531" s="38"/>
      <c r="E2531" s="38"/>
      <c r="F2531" s="534"/>
      <c r="G2531" s="38"/>
      <c r="H2531" s="38"/>
      <c r="I2531" s="38"/>
      <c r="J2531" s="38"/>
      <c r="K2531" s="534"/>
      <c r="L2531" s="38"/>
    </row>
    <row r="2532" spans="1:12" ht="15.75">
      <c r="A2532" s="534"/>
      <c r="B2532" s="38"/>
      <c r="C2532" s="38"/>
      <c r="D2532" s="38"/>
      <c r="E2532" s="38"/>
      <c r="F2532" s="534"/>
      <c r="G2532" s="38"/>
      <c r="H2532" s="38"/>
      <c r="I2532" s="38"/>
      <c r="J2532" s="38"/>
      <c r="K2532" s="534"/>
      <c r="L2532" s="38"/>
    </row>
    <row r="2533" spans="1:12" ht="15.75">
      <c r="A2533" s="534"/>
      <c r="B2533" s="38"/>
      <c r="C2533" s="38"/>
      <c r="D2533" s="38"/>
      <c r="E2533" s="38"/>
      <c r="F2533" s="534"/>
      <c r="G2533" s="38"/>
      <c r="H2533" s="38"/>
      <c r="I2533" s="38"/>
      <c r="J2533" s="38"/>
      <c r="K2533" s="534"/>
      <c r="L2533" s="38"/>
    </row>
    <row r="2534" spans="1:12" ht="15.75">
      <c r="A2534" s="534"/>
      <c r="B2534" s="38"/>
      <c r="C2534" s="38"/>
      <c r="D2534" s="38"/>
      <c r="E2534" s="38"/>
      <c r="F2534" s="534"/>
      <c r="G2534" s="38"/>
      <c r="H2534" s="38"/>
      <c r="I2534" s="38"/>
      <c r="J2534" s="38"/>
      <c r="K2534" s="534"/>
      <c r="L2534" s="38"/>
    </row>
    <row r="2535" spans="1:12" ht="15.75">
      <c r="A2535" s="534"/>
      <c r="B2535" s="38"/>
      <c r="C2535" s="38"/>
      <c r="D2535" s="38"/>
      <c r="E2535" s="38"/>
      <c r="F2535" s="534"/>
      <c r="G2535" s="38"/>
      <c r="H2535" s="38"/>
      <c r="I2535" s="38"/>
      <c r="J2535" s="38"/>
      <c r="K2535" s="534"/>
      <c r="L2535" s="38"/>
    </row>
    <row r="2536" spans="1:12" ht="15.75">
      <c r="A2536" s="534"/>
      <c r="B2536" s="38"/>
      <c r="C2536" s="38"/>
      <c r="D2536" s="38"/>
      <c r="E2536" s="38"/>
      <c r="F2536" s="534"/>
      <c r="G2536" s="38"/>
      <c r="H2536" s="38"/>
      <c r="I2536" s="38"/>
      <c r="J2536" s="38"/>
      <c r="K2536" s="534"/>
      <c r="L2536" s="38"/>
    </row>
    <row r="2537" spans="1:12" ht="15.75">
      <c r="A2537" s="534"/>
      <c r="B2537" s="38"/>
      <c r="C2537" s="38"/>
      <c r="D2537" s="38"/>
      <c r="E2537" s="38"/>
      <c r="F2537" s="534"/>
      <c r="G2537" s="38"/>
      <c r="H2537" s="38"/>
      <c r="I2537" s="38"/>
      <c r="J2537" s="38"/>
      <c r="K2537" s="534"/>
      <c r="L2537" s="38"/>
    </row>
    <row r="2538" spans="1:12" ht="15.75">
      <c r="A2538" s="534"/>
      <c r="B2538" s="38"/>
      <c r="C2538" s="38"/>
      <c r="D2538" s="38"/>
      <c r="E2538" s="38"/>
      <c r="F2538" s="534"/>
      <c r="G2538" s="38"/>
      <c r="H2538" s="38"/>
      <c r="I2538" s="38"/>
      <c r="J2538" s="38"/>
      <c r="K2538" s="534"/>
      <c r="L2538" s="38"/>
    </row>
    <row r="2539" spans="1:12" ht="15.75">
      <c r="A2539" s="534"/>
      <c r="B2539" s="38"/>
      <c r="C2539" s="38"/>
      <c r="D2539" s="38"/>
      <c r="E2539" s="38"/>
      <c r="F2539" s="534"/>
      <c r="G2539" s="38"/>
      <c r="H2539" s="38"/>
      <c r="I2539" s="38"/>
      <c r="J2539" s="38"/>
      <c r="K2539" s="534"/>
      <c r="L2539" s="38"/>
    </row>
    <row r="2540" spans="1:12" ht="15.75">
      <c r="A2540" s="534"/>
      <c r="B2540" s="38"/>
      <c r="C2540" s="38"/>
      <c r="D2540" s="38"/>
      <c r="E2540" s="38"/>
      <c r="F2540" s="534"/>
      <c r="G2540" s="38"/>
      <c r="H2540" s="38"/>
      <c r="I2540" s="38"/>
      <c r="J2540" s="38"/>
      <c r="K2540" s="534"/>
      <c r="L2540" s="38"/>
    </row>
    <row r="2541" spans="1:12" ht="15.75">
      <c r="A2541" s="534"/>
      <c r="B2541" s="38"/>
      <c r="C2541" s="38"/>
      <c r="D2541" s="38"/>
      <c r="E2541" s="38"/>
      <c r="F2541" s="534"/>
      <c r="G2541" s="38"/>
      <c r="H2541" s="38"/>
      <c r="I2541" s="38"/>
      <c r="J2541" s="38"/>
      <c r="K2541" s="534"/>
      <c r="L2541" s="38"/>
    </row>
    <row r="2542" spans="1:12" ht="15.75">
      <c r="A2542" s="534"/>
      <c r="B2542" s="38"/>
      <c r="C2542" s="38"/>
      <c r="D2542" s="38"/>
      <c r="E2542" s="38"/>
      <c r="F2542" s="534"/>
      <c r="G2542" s="38"/>
      <c r="H2542" s="38"/>
      <c r="I2542" s="38"/>
      <c r="J2542" s="38"/>
      <c r="K2542" s="534"/>
      <c r="L2542" s="38"/>
    </row>
    <row r="2543" spans="1:12" ht="23.25">
      <c r="A2543" s="532" t="s">
        <v>3643</v>
      </c>
      <c r="B2543" s="38"/>
    </row>
    <row r="2544" spans="1:12" ht="15.75">
      <c r="A2544" s="534" t="s">
        <v>2645</v>
      </c>
      <c r="B2544" s="38"/>
      <c r="C2544" s="38"/>
      <c r="D2544" s="38"/>
      <c r="E2544" s="38"/>
      <c r="F2544" s="534" t="s">
        <v>2646</v>
      </c>
      <c r="G2544" s="38"/>
      <c r="H2544" s="38"/>
      <c r="I2544" s="38"/>
      <c r="J2544" s="38"/>
      <c r="K2544" s="534" t="s">
        <v>2647</v>
      </c>
      <c r="L2544" s="38"/>
    </row>
    <row r="2545" spans="1:15" ht="15.75">
      <c r="A2545" s="178"/>
      <c r="C2545" s="38"/>
      <c r="D2545" s="38"/>
      <c r="E2545" s="38"/>
      <c r="F2545" s="534"/>
      <c r="G2545" s="38"/>
      <c r="H2545" s="38"/>
      <c r="I2545" s="38"/>
      <c r="J2545" s="38"/>
      <c r="K2545" s="178" t="s">
        <v>717</v>
      </c>
      <c r="L2545" t="s">
        <v>4309</v>
      </c>
    </row>
    <row r="2546" spans="1:15" ht="15.75">
      <c r="A2546" s="178"/>
      <c r="C2546" s="38"/>
      <c r="D2546" s="38"/>
      <c r="E2546" s="38"/>
      <c r="F2546" s="534"/>
      <c r="G2546" s="38"/>
      <c r="H2546" s="38"/>
      <c r="I2546" s="38"/>
      <c r="J2546" s="38"/>
      <c r="K2546" s="178" t="s">
        <v>718</v>
      </c>
      <c r="L2546" t="s">
        <v>4503</v>
      </c>
      <c r="M2546" s="38"/>
      <c r="N2546" s="38"/>
    </row>
    <row r="2547" spans="1:15" ht="15.75">
      <c r="A2547" s="178"/>
      <c r="C2547" s="38"/>
      <c r="D2547" s="38"/>
      <c r="E2547" s="38"/>
      <c r="F2547" s="534"/>
      <c r="G2547" s="38"/>
      <c r="H2547" s="38"/>
      <c r="I2547" s="38"/>
      <c r="J2547" s="38"/>
      <c r="K2547" s="178" t="s">
        <v>718</v>
      </c>
      <c r="L2547" t="s">
        <v>4812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4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4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4"/>
      <c r="G2550" s="38"/>
      <c r="H2550" s="38"/>
      <c r="I2550" s="38"/>
      <c r="J2550" s="38"/>
      <c r="K2550" s="534"/>
      <c r="L2550" s="38"/>
    </row>
    <row r="2551" spans="1:15" ht="15.75">
      <c r="A2551" s="178"/>
      <c r="C2551" s="38"/>
      <c r="D2551" s="38"/>
      <c r="E2551" s="38"/>
      <c r="F2551" s="534"/>
      <c r="G2551" s="38"/>
      <c r="H2551" s="38"/>
      <c r="I2551" s="38"/>
      <c r="J2551" s="38"/>
      <c r="K2551" s="534"/>
      <c r="L2551" s="38"/>
    </row>
    <row r="2552" spans="1:15" ht="15.75">
      <c r="A2552" s="178"/>
      <c r="C2552" s="38"/>
      <c r="D2552" s="38"/>
      <c r="E2552" s="38"/>
      <c r="F2552" s="534"/>
      <c r="G2552" s="38"/>
      <c r="H2552" s="38"/>
      <c r="I2552" s="38"/>
      <c r="J2552" s="38"/>
      <c r="K2552" s="534"/>
      <c r="L2552" s="38"/>
    </row>
    <row r="2553" spans="1:15" ht="15.75">
      <c r="A2553" s="178"/>
      <c r="C2553" s="38"/>
      <c r="D2553" s="38"/>
      <c r="E2553" s="38"/>
      <c r="F2553" s="534"/>
      <c r="G2553" s="38"/>
      <c r="H2553" s="38"/>
      <c r="I2553" s="38"/>
      <c r="J2553" s="38"/>
      <c r="K2553" s="534"/>
      <c r="L2553" s="38"/>
    </row>
    <row r="2554" spans="1:15" ht="15.75">
      <c r="A2554" s="178"/>
      <c r="C2554" s="38"/>
      <c r="D2554" s="38"/>
      <c r="E2554" s="38"/>
      <c r="F2554" s="534"/>
      <c r="G2554" s="38"/>
      <c r="H2554" s="38"/>
      <c r="I2554" s="38"/>
      <c r="J2554" s="38"/>
      <c r="K2554" s="534"/>
      <c r="L2554" s="38"/>
    </row>
    <row r="2555" spans="1:15" ht="15.75">
      <c r="A2555" s="178"/>
      <c r="C2555" s="38"/>
      <c r="D2555" s="38"/>
      <c r="E2555" s="38"/>
      <c r="F2555" s="534"/>
      <c r="G2555" s="38"/>
      <c r="H2555" s="38"/>
      <c r="I2555" s="38"/>
      <c r="J2555" s="38"/>
      <c r="K2555" s="534"/>
      <c r="L2555" s="38"/>
    </row>
    <row r="2556" spans="1:15" ht="15.75">
      <c r="A2556" s="178"/>
      <c r="C2556" s="38"/>
      <c r="D2556" s="38"/>
      <c r="E2556" s="38"/>
      <c r="F2556" s="534"/>
      <c r="G2556" s="38"/>
      <c r="H2556" s="38"/>
      <c r="I2556" s="38"/>
      <c r="J2556" s="38"/>
      <c r="K2556" s="534"/>
      <c r="L2556" s="38"/>
    </row>
    <row r="2557" spans="1:15" ht="15.75">
      <c r="A2557" s="178"/>
      <c r="C2557" s="38"/>
      <c r="D2557" s="38"/>
      <c r="E2557" s="38"/>
      <c r="F2557" s="534"/>
      <c r="G2557" s="38"/>
      <c r="H2557" s="38"/>
      <c r="I2557" s="38"/>
      <c r="J2557" s="38"/>
      <c r="K2557" s="534"/>
      <c r="L2557" s="38"/>
    </row>
    <row r="2558" spans="1:15" ht="15.75">
      <c r="A2558" s="178"/>
      <c r="C2558" s="38"/>
      <c r="D2558" s="38"/>
      <c r="E2558" s="38"/>
      <c r="F2558" s="534"/>
      <c r="G2558" s="38"/>
      <c r="H2558" s="38"/>
      <c r="I2558" s="38"/>
      <c r="J2558" s="38"/>
      <c r="K2558" s="534"/>
      <c r="L2558" s="38"/>
    </row>
    <row r="2559" spans="1:15" ht="15.75">
      <c r="A2559" s="178"/>
      <c r="C2559" s="38"/>
      <c r="D2559" s="38"/>
      <c r="E2559" s="38"/>
      <c r="F2559" s="534"/>
      <c r="G2559" s="38"/>
      <c r="H2559" s="38"/>
      <c r="I2559" s="38"/>
      <c r="J2559" s="38"/>
      <c r="K2559" s="534"/>
      <c r="L2559" s="38"/>
    </row>
    <row r="2560" spans="1:15" ht="15.75">
      <c r="A2560" s="178"/>
      <c r="C2560" s="38"/>
      <c r="D2560" s="38"/>
      <c r="E2560" s="38"/>
      <c r="F2560" s="534"/>
      <c r="G2560" s="38"/>
      <c r="H2560" s="38"/>
      <c r="I2560" s="38"/>
      <c r="J2560" s="38"/>
      <c r="K2560" s="534"/>
      <c r="L2560" s="38"/>
    </row>
    <row r="2561" spans="1:12" ht="15.75">
      <c r="A2561" s="178"/>
      <c r="C2561" s="38"/>
      <c r="D2561" s="38"/>
      <c r="E2561" s="38"/>
      <c r="F2561" s="534"/>
      <c r="G2561" s="38"/>
      <c r="H2561" s="38"/>
      <c r="I2561" s="38"/>
      <c r="J2561" s="38"/>
      <c r="K2561" s="534"/>
      <c r="L2561" s="38"/>
    </row>
    <row r="2562" spans="1:12" ht="15.75">
      <c r="A2562" s="178"/>
      <c r="C2562" s="38"/>
      <c r="D2562" s="38"/>
      <c r="E2562" s="38"/>
      <c r="F2562" s="534"/>
      <c r="G2562" s="38"/>
      <c r="H2562" s="38"/>
      <c r="I2562" s="38"/>
      <c r="J2562" s="38"/>
      <c r="K2562" s="534"/>
      <c r="L2562" s="38"/>
    </row>
    <row r="2563" spans="1:12" ht="15.75">
      <c r="A2563" s="178"/>
      <c r="C2563" s="38"/>
      <c r="D2563" s="38"/>
      <c r="E2563" s="38"/>
      <c r="F2563" s="534"/>
      <c r="G2563" s="38"/>
      <c r="H2563" s="38"/>
      <c r="I2563" s="38"/>
      <c r="J2563" s="38"/>
      <c r="K2563" s="534"/>
      <c r="L2563" s="38"/>
    </row>
    <row r="2564" spans="1:12" ht="15.75">
      <c r="A2564" s="178"/>
      <c r="C2564" s="38"/>
      <c r="D2564" s="38"/>
      <c r="E2564" s="38"/>
      <c r="F2564" s="534"/>
      <c r="G2564" s="38"/>
      <c r="H2564" s="38"/>
      <c r="I2564" s="38"/>
      <c r="J2564" s="38"/>
      <c r="K2564" s="534"/>
      <c r="L2564" s="38"/>
    </row>
    <row r="2565" spans="1:12" ht="15.75">
      <c r="A2565" s="178"/>
      <c r="C2565" s="38"/>
      <c r="D2565" s="38"/>
      <c r="E2565" s="38"/>
      <c r="F2565" s="534"/>
      <c r="G2565" s="38"/>
      <c r="H2565" s="38"/>
      <c r="I2565" s="38"/>
      <c r="J2565" s="38"/>
      <c r="K2565" s="534"/>
      <c r="L2565" s="38"/>
    </row>
    <row r="2566" spans="1:12" ht="15.75">
      <c r="A2566" s="178"/>
      <c r="C2566" s="38"/>
      <c r="D2566" s="38"/>
      <c r="E2566" s="38"/>
      <c r="F2566" s="534"/>
      <c r="G2566" s="38"/>
      <c r="H2566" s="38"/>
      <c r="I2566" s="38"/>
      <c r="J2566" s="38"/>
      <c r="K2566" s="534"/>
      <c r="L2566" s="38"/>
    </row>
    <row r="2567" spans="1:12" ht="15.75">
      <c r="A2567" s="178"/>
      <c r="C2567" s="38"/>
      <c r="D2567" s="38"/>
      <c r="E2567" s="38"/>
      <c r="F2567" s="534"/>
      <c r="G2567" s="38"/>
      <c r="H2567" s="38"/>
      <c r="I2567" s="38"/>
      <c r="J2567" s="38"/>
      <c r="K2567" s="534"/>
      <c r="L2567" s="38"/>
    </row>
    <row r="2568" spans="1:12" ht="15.75">
      <c r="A2568" s="178"/>
      <c r="C2568" s="38"/>
      <c r="D2568" s="38"/>
      <c r="E2568" s="38"/>
      <c r="F2568" s="534"/>
      <c r="G2568" s="38"/>
      <c r="H2568" s="38"/>
      <c r="I2568" s="38"/>
      <c r="J2568" s="38"/>
      <c r="K2568" s="534"/>
      <c r="L2568" s="38"/>
    </row>
    <row r="2569" spans="1:12" ht="15.75">
      <c r="A2569" s="534"/>
      <c r="B2569" s="38"/>
      <c r="C2569" s="38"/>
      <c r="D2569" s="38"/>
      <c r="E2569" s="38"/>
      <c r="F2569" s="534"/>
      <c r="G2569" s="38"/>
      <c r="H2569" s="38"/>
      <c r="I2569" s="38"/>
      <c r="J2569" s="38"/>
      <c r="K2569" s="534"/>
      <c r="L2569" s="38"/>
    </row>
    <row r="2570" spans="1:12" ht="15.75">
      <c r="A2570" s="534"/>
      <c r="B2570" s="38"/>
      <c r="C2570" s="38"/>
      <c r="D2570" s="38"/>
      <c r="E2570" s="38"/>
      <c r="F2570" s="534"/>
      <c r="G2570" s="38"/>
      <c r="H2570" s="38"/>
      <c r="I2570" s="38"/>
      <c r="J2570" s="38"/>
      <c r="K2570" s="534"/>
      <c r="L2570" s="38"/>
    </row>
    <row r="2571" spans="1:12" ht="15.75">
      <c r="A2571" s="534"/>
      <c r="B2571" s="38"/>
      <c r="C2571" s="38"/>
      <c r="D2571" s="38"/>
      <c r="E2571" s="38"/>
      <c r="F2571" s="534"/>
      <c r="G2571" s="38"/>
      <c r="H2571" s="38"/>
      <c r="I2571" s="38"/>
      <c r="J2571" s="38"/>
      <c r="K2571" s="534"/>
      <c r="L2571" s="38"/>
    </row>
    <row r="2572" spans="1:12" ht="15.75">
      <c r="A2572" s="533"/>
      <c r="B2572" s="38"/>
    </row>
    <row r="2573" spans="1:12" s="38" customFormat="1" ht="15.75">
      <c r="A2573" s="533"/>
    </row>
    <row r="2574" spans="1:12" s="38" customFormat="1" ht="23.25">
      <c r="A2574" s="532" t="s">
        <v>2198</v>
      </c>
    </row>
    <row r="2575" spans="1:12" ht="15.75">
      <c r="A2575" s="534" t="s">
        <v>2645</v>
      </c>
      <c r="B2575" s="38"/>
      <c r="C2575" s="38"/>
      <c r="D2575" s="38"/>
      <c r="E2575" s="38"/>
      <c r="F2575" s="534" t="s">
        <v>2646</v>
      </c>
      <c r="G2575" s="38"/>
      <c r="H2575" s="38"/>
      <c r="I2575" s="38"/>
      <c r="J2575" s="38"/>
      <c r="K2575" s="534" t="s">
        <v>2647</v>
      </c>
      <c r="L2575" s="38"/>
    </row>
    <row r="2576" spans="1:12" ht="15.75">
      <c r="A2576" s="178"/>
      <c r="F2576" s="178" t="s">
        <v>718</v>
      </c>
      <c r="G2576" t="s">
        <v>4414</v>
      </c>
      <c r="K2576" s="178" t="s">
        <v>718</v>
      </c>
      <c r="L2576" t="s">
        <v>4424</v>
      </c>
    </row>
    <row r="2577" spans="1:14" ht="15.75">
      <c r="A2577" s="178"/>
      <c r="F2577" s="178"/>
      <c r="K2577" s="178" t="s">
        <v>716</v>
      </c>
      <c r="L2577" t="s">
        <v>4419</v>
      </c>
    </row>
    <row r="2578" spans="1:14" ht="15.75">
      <c r="A2578" s="178"/>
      <c r="F2578" s="178"/>
      <c r="K2578" s="178" t="s">
        <v>717</v>
      </c>
      <c r="L2578" t="s">
        <v>4420</v>
      </c>
    </row>
    <row r="2579" spans="1:14" ht="15.75">
      <c r="A2579" s="178"/>
      <c r="F2579" s="178"/>
      <c r="K2579" s="178" t="s">
        <v>717</v>
      </c>
      <c r="L2579" t="s">
        <v>4475</v>
      </c>
      <c r="M2579" s="537"/>
      <c r="N2579" s="38"/>
    </row>
    <row r="2580" spans="1:14" ht="15.75">
      <c r="A2580" s="178"/>
      <c r="K2580" s="178" t="s">
        <v>717</v>
      </c>
      <c r="L2580" t="s">
        <v>4560</v>
      </c>
    </row>
    <row r="2581" spans="1:14" ht="15.75">
      <c r="A2581" s="533"/>
      <c r="B2581" s="38"/>
      <c r="K2581" s="178"/>
    </row>
    <row r="2582" spans="1:14" ht="15.75">
      <c r="A2582" s="533"/>
      <c r="B2582" s="38"/>
      <c r="K2582" s="178"/>
    </row>
    <row r="2583" spans="1:14" ht="15.75">
      <c r="A2583" s="533"/>
      <c r="B2583" s="38"/>
      <c r="K2583" s="178"/>
    </row>
    <row r="2584" spans="1:14" ht="15.75">
      <c r="A2584" s="533"/>
      <c r="B2584" s="38"/>
      <c r="K2584" s="178"/>
    </row>
    <row r="2585" spans="1:14" ht="15.75">
      <c r="A2585" s="533"/>
      <c r="B2585" s="38"/>
      <c r="K2585" s="178"/>
    </row>
    <row r="2586" spans="1:14" ht="15.75">
      <c r="A2586" s="533"/>
      <c r="B2586" s="38"/>
      <c r="K2586" s="178"/>
    </row>
    <row r="2587" spans="1:14" ht="15.75">
      <c r="A2587" s="533"/>
      <c r="B2587" s="38"/>
      <c r="K2587" s="178"/>
    </row>
    <row r="2588" spans="1:14" ht="15.75">
      <c r="A2588" s="533"/>
      <c r="B2588" s="38"/>
      <c r="K2588" s="178"/>
    </row>
    <row r="2589" spans="1:14" ht="15.75">
      <c r="A2589" s="533"/>
      <c r="B2589" s="38"/>
      <c r="K2589" s="178"/>
    </row>
    <row r="2590" spans="1:14" ht="15.75">
      <c r="A2590" s="533"/>
      <c r="B2590" s="38"/>
      <c r="K2590" s="178"/>
    </row>
    <row r="2591" spans="1:14" ht="15.75">
      <c r="A2591" s="533"/>
      <c r="B2591" s="38"/>
      <c r="K2591" s="178"/>
    </row>
    <row r="2592" spans="1:14" ht="15.75">
      <c r="A2592" s="533"/>
      <c r="B2592" s="38"/>
      <c r="K2592" s="178"/>
    </row>
    <row r="2593" spans="1:12" ht="15.75">
      <c r="A2593" s="533"/>
      <c r="B2593" s="38"/>
      <c r="K2593" s="178"/>
    </row>
    <row r="2594" spans="1:12" ht="15.75">
      <c r="A2594" s="533"/>
      <c r="B2594" s="38"/>
      <c r="K2594" s="178"/>
    </row>
    <row r="2595" spans="1:12" ht="15.75">
      <c r="A2595" s="533"/>
      <c r="B2595" s="38"/>
      <c r="K2595" s="178"/>
    </row>
    <row r="2596" spans="1:12" ht="15.75">
      <c r="A2596" s="533"/>
      <c r="B2596" s="38"/>
      <c r="K2596" s="178"/>
    </row>
    <row r="2597" spans="1:12" ht="15.75">
      <c r="A2597" s="533"/>
      <c r="B2597" s="38"/>
    </row>
    <row r="2598" spans="1:12" ht="15.75">
      <c r="A2598" s="533"/>
      <c r="B2598" s="38"/>
    </row>
    <row r="2599" spans="1:12" ht="15.75">
      <c r="A2599" s="533"/>
      <c r="B2599" s="38"/>
    </row>
    <row r="2600" spans="1:12" ht="15.75">
      <c r="A2600" s="533"/>
      <c r="B2600" s="38"/>
    </row>
    <row r="2601" spans="1:12" ht="15.75">
      <c r="A2601" s="533"/>
      <c r="B2601" s="38"/>
    </row>
    <row r="2602" spans="1:12" ht="15.75">
      <c r="A2602" s="533"/>
      <c r="B2602" s="38"/>
    </row>
    <row r="2603" spans="1:12" ht="15.75">
      <c r="A2603" s="533"/>
      <c r="B2603" s="38"/>
    </row>
    <row r="2604" spans="1:12" ht="15.75">
      <c r="A2604" s="533"/>
      <c r="B2604" s="38"/>
    </row>
    <row r="2605" spans="1:12" s="38" customFormat="1" ht="23.25">
      <c r="A2605" s="532" t="s">
        <v>651</v>
      </c>
    </row>
    <row r="2606" spans="1:12" ht="15.75">
      <c r="A2606" s="534" t="s">
        <v>2645</v>
      </c>
      <c r="B2606" s="38"/>
      <c r="C2606" s="38"/>
      <c r="D2606" s="38"/>
      <c r="E2606" s="38"/>
      <c r="F2606" s="534" t="s">
        <v>2646</v>
      </c>
      <c r="G2606" s="38"/>
      <c r="H2606" s="38"/>
      <c r="I2606" s="38"/>
      <c r="J2606" s="38"/>
      <c r="K2606" s="534" t="s">
        <v>2647</v>
      </c>
      <c r="L2606" s="38"/>
    </row>
    <row r="2607" spans="1:12" ht="15.75">
      <c r="A2607" s="178"/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4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4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4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4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4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4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4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4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4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4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33"/>
      <c r="B2627" s="38"/>
      <c r="K2627" s="178"/>
    </row>
    <row r="2628" spans="1:12" ht="15.75">
      <c r="A2628" s="533"/>
      <c r="B2628" s="38"/>
      <c r="K2628" s="178"/>
    </row>
    <row r="2629" spans="1:12" ht="15.75">
      <c r="A2629" s="533"/>
      <c r="B2629" s="38"/>
      <c r="K2629" s="178"/>
    </row>
    <row r="2630" spans="1:12" ht="15.75">
      <c r="A2630" s="533"/>
      <c r="B2630" s="38"/>
      <c r="K2630" s="178"/>
    </row>
    <row r="2631" spans="1:12" ht="15.75">
      <c r="A2631" s="533"/>
      <c r="B2631" s="38"/>
    </row>
    <row r="2632" spans="1:12" ht="15.75">
      <c r="A2632" s="533"/>
      <c r="B2632" s="38"/>
    </row>
    <row r="2633" spans="1:12" ht="15.75">
      <c r="A2633" s="533"/>
      <c r="B2633" s="38"/>
    </row>
    <row r="2634" spans="1:12" ht="15.75">
      <c r="A2634" s="533"/>
      <c r="B2634" s="38"/>
    </row>
    <row r="2635" spans="1:12" ht="15.75">
      <c r="A2635" s="533"/>
      <c r="B2635" s="38"/>
    </row>
    <row r="2636" spans="1:12" ht="23.25">
      <c r="A2636" s="532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4" t="s">
        <v>2645</v>
      </c>
      <c r="B2637" s="38"/>
      <c r="C2637" s="38"/>
      <c r="D2637" s="38"/>
      <c r="E2637" s="38"/>
      <c r="F2637" s="534" t="s">
        <v>2646</v>
      </c>
      <c r="G2637" s="38"/>
      <c r="H2637" s="38"/>
      <c r="I2637" s="38"/>
      <c r="J2637" s="38"/>
      <c r="K2637" s="534" t="s">
        <v>2647</v>
      </c>
      <c r="L2637" s="38"/>
    </row>
    <row r="2638" spans="1:12" ht="15.75">
      <c r="A2638" s="178"/>
      <c r="C2638" s="38"/>
      <c r="D2638" s="38"/>
      <c r="E2638" s="38"/>
      <c r="F2638" s="178" t="s">
        <v>718</v>
      </c>
      <c r="G2638" t="s">
        <v>4468</v>
      </c>
      <c r="J2638" s="38"/>
      <c r="K2638" s="178" t="s">
        <v>718</v>
      </c>
      <c r="L2638" t="s">
        <v>4454</v>
      </c>
    </row>
    <row r="2639" spans="1:12" ht="15.75">
      <c r="A2639" s="178"/>
      <c r="C2639" s="38"/>
      <c r="D2639" s="38"/>
      <c r="E2639" s="38"/>
      <c r="F2639" s="178"/>
      <c r="H2639" s="38"/>
      <c r="I2639" s="38"/>
      <c r="J2639" s="38"/>
      <c r="K2639" s="178" t="s">
        <v>716</v>
      </c>
      <c r="L2639" t="s">
        <v>4469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/>
    </row>
    <row r="2641" spans="1:11" ht="15.75">
      <c r="A2641" s="178"/>
      <c r="C2641" s="38"/>
      <c r="D2641" s="38"/>
      <c r="E2641" s="38"/>
      <c r="F2641" s="178"/>
      <c r="H2641" s="38"/>
      <c r="I2641" s="38"/>
      <c r="J2641" s="38"/>
      <c r="K2641" s="178"/>
    </row>
    <row r="2642" spans="1:11" ht="15.75">
      <c r="A2642" s="178"/>
      <c r="C2642" s="38"/>
      <c r="D2642" s="38"/>
      <c r="E2642" s="38"/>
      <c r="F2642" s="534"/>
      <c r="G2642" s="38"/>
      <c r="H2642" s="38"/>
      <c r="I2642" s="38"/>
      <c r="J2642" s="38"/>
      <c r="K2642" s="178"/>
    </row>
    <row r="2643" spans="1:11" ht="15.75">
      <c r="A2643" s="178"/>
      <c r="C2643" s="38"/>
      <c r="D2643" s="38"/>
      <c r="E2643" s="38"/>
      <c r="F2643" s="534"/>
      <c r="G2643" s="38"/>
      <c r="H2643" s="38"/>
      <c r="I2643" s="38"/>
      <c r="J2643" s="38"/>
      <c r="K2643" s="178"/>
    </row>
    <row r="2644" spans="1:11" ht="15.75">
      <c r="A2644" s="178"/>
      <c r="C2644" s="38"/>
      <c r="D2644" s="38"/>
      <c r="E2644" s="38"/>
      <c r="F2644" s="534"/>
      <c r="G2644" s="38"/>
      <c r="H2644" s="38"/>
      <c r="I2644" s="38"/>
      <c r="J2644" s="38"/>
      <c r="K2644" s="178"/>
    </row>
    <row r="2645" spans="1:11" ht="15.75">
      <c r="A2645" s="178"/>
      <c r="C2645" s="38"/>
      <c r="D2645" s="38"/>
      <c r="E2645" s="38"/>
      <c r="F2645" s="534"/>
      <c r="G2645" s="38"/>
      <c r="H2645" s="38"/>
      <c r="I2645" s="38"/>
      <c r="J2645" s="38"/>
      <c r="K2645" s="178"/>
    </row>
    <row r="2646" spans="1:11" ht="15.75">
      <c r="A2646" s="178"/>
      <c r="C2646" s="38"/>
      <c r="D2646" s="38"/>
      <c r="E2646" s="38"/>
      <c r="F2646" s="534"/>
      <c r="G2646" s="38"/>
      <c r="H2646" s="38"/>
      <c r="I2646" s="38"/>
      <c r="J2646" s="38"/>
      <c r="K2646" s="178"/>
    </row>
    <row r="2647" spans="1:11" ht="15.75">
      <c r="A2647" s="178"/>
      <c r="K2647" s="178"/>
    </row>
    <row r="2648" spans="1:11" ht="15.75">
      <c r="A2648" s="178"/>
      <c r="K2648" s="178"/>
    </row>
    <row r="2649" spans="1:11" ht="15.75">
      <c r="A2649" s="178"/>
      <c r="K2649" s="178"/>
    </row>
    <row r="2650" spans="1:11" ht="15.75">
      <c r="A2650" s="178"/>
      <c r="K2650" s="178"/>
    </row>
    <row r="2651" spans="1:11" ht="15.75">
      <c r="A2651" s="178"/>
      <c r="K2651" s="178"/>
    </row>
    <row r="2652" spans="1:11" ht="15.75">
      <c r="A2652" s="178"/>
      <c r="K2652" s="178"/>
    </row>
    <row r="2653" spans="1:11" ht="15.75">
      <c r="A2653" s="178"/>
      <c r="K2653" s="178"/>
    </row>
    <row r="2654" spans="1:11" ht="15.75">
      <c r="A2654" s="178"/>
      <c r="K2654" s="178"/>
    </row>
    <row r="2655" spans="1:11" ht="15.75">
      <c r="A2655" s="533"/>
      <c r="B2655" s="38"/>
      <c r="K2655" s="178"/>
    </row>
    <row r="2656" spans="1:11" ht="15.75">
      <c r="A2656" s="533"/>
      <c r="B2656" s="38"/>
      <c r="K2656" s="178"/>
    </row>
    <row r="2657" spans="1:12" ht="15.75">
      <c r="A2657" s="533"/>
      <c r="B2657" s="38"/>
    </row>
    <row r="2658" spans="1:12" ht="15.75">
      <c r="A2658" s="533"/>
      <c r="B2658" s="38"/>
    </row>
    <row r="2659" spans="1:12" ht="15.75">
      <c r="A2659" s="533"/>
      <c r="B2659" s="38"/>
    </row>
    <row r="2660" spans="1:12" ht="15.75">
      <c r="A2660" s="533"/>
      <c r="B2660" s="38"/>
    </row>
    <row r="2661" spans="1:12" ht="15.75">
      <c r="A2661" s="533"/>
      <c r="B2661" s="38"/>
    </row>
    <row r="2662" spans="1:12" ht="15.75">
      <c r="A2662" s="533"/>
      <c r="B2662" s="38"/>
    </row>
    <row r="2663" spans="1:12" ht="15.75">
      <c r="A2663" s="533"/>
      <c r="B2663" s="38"/>
    </row>
    <row r="2664" spans="1:12" ht="15.75">
      <c r="A2664" s="533"/>
      <c r="B2664" s="38"/>
    </row>
    <row r="2665" spans="1:12" ht="15.75">
      <c r="A2665" s="533"/>
      <c r="B2665" s="38"/>
    </row>
    <row r="2666" spans="1:12" s="38" customFormat="1" ht="15.75">
      <c r="A2666" s="533"/>
    </row>
    <row r="2667" spans="1:12" s="38" customFormat="1" ht="23.25">
      <c r="A2667" s="532" t="s">
        <v>2709</v>
      </c>
    </row>
    <row r="2668" spans="1:12" ht="15.75">
      <c r="A2668" s="534" t="s">
        <v>2645</v>
      </c>
      <c r="B2668" s="38"/>
      <c r="C2668" s="38"/>
      <c r="D2668" s="38"/>
      <c r="E2668" s="38"/>
      <c r="F2668" s="534" t="s">
        <v>2646</v>
      </c>
      <c r="G2668" s="38"/>
      <c r="H2668" s="38"/>
      <c r="I2668" s="38"/>
      <c r="J2668" s="38"/>
      <c r="K2668" s="534" t="s">
        <v>2647</v>
      </c>
      <c r="L2668" s="38"/>
    </row>
    <row r="2669" spans="1:12" ht="15.75">
      <c r="A2669" s="178" t="s">
        <v>716</v>
      </c>
      <c r="B2669" t="s">
        <v>4619</v>
      </c>
      <c r="C2669" s="38"/>
      <c r="D2669" s="38"/>
      <c r="E2669" s="38"/>
      <c r="F2669" s="178"/>
      <c r="H2669" s="38"/>
      <c r="I2669" s="38"/>
      <c r="J2669" s="38"/>
      <c r="K2669" s="24"/>
    </row>
    <row r="2670" spans="1:12" ht="15.75">
      <c r="A2670" s="534"/>
      <c r="B2670" s="38"/>
      <c r="C2670" s="38"/>
      <c r="D2670" s="38"/>
      <c r="E2670" s="38"/>
      <c r="F2670" s="178"/>
      <c r="H2670" s="38"/>
      <c r="I2670" s="38"/>
      <c r="J2670" s="38"/>
      <c r="K2670" s="178"/>
    </row>
    <row r="2671" spans="1:12" ht="15.75">
      <c r="A2671" s="534"/>
      <c r="B2671" s="38"/>
      <c r="C2671" s="38"/>
      <c r="D2671" s="38"/>
      <c r="E2671" s="38"/>
      <c r="F2671" s="534"/>
      <c r="G2671" s="38"/>
      <c r="H2671" s="38"/>
      <c r="I2671" s="38"/>
      <c r="J2671" s="38"/>
      <c r="K2671" s="178"/>
    </row>
    <row r="2672" spans="1:12" ht="15.75">
      <c r="A2672" s="534"/>
      <c r="B2672" s="38"/>
      <c r="C2672" s="38"/>
      <c r="D2672" s="38"/>
      <c r="E2672" s="38"/>
      <c r="F2672" s="534"/>
      <c r="G2672" s="38"/>
      <c r="H2672" s="38"/>
      <c r="I2672" s="38"/>
      <c r="J2672" s="38"/>
      <c r="K2672" s="178"/>
    </row>
    <row r="2673" spans="1:12" ht="15.75">
      <c r="A2673" s="534"/>
      <c r="B2673" s="38"/>
      <c r="C2673" s="38"/>
      <c r="D2673" s="38"/>
      <c r="E2673" s="38"/>
      <c r="F2673" s="534"/>
      <c r="G2673" s="38"/>
      <c r="H2673" s="38"/>
      <c r="I2673" s="38"/>
      <c r="J2673" s="38"/>
      <c r="K2673" s="178"/>
    </row>
    <row r="2674" spans="1:12" ht="15.75">
      <c r="A2674" s="534"/>
      <c r="B2674" s="38"/>
      <c r="C2674" s="38"/>
      <c r="D2674" s="38"/>
      <c r="E2674" s="38"/>
      <c r="F2674" s="534"/>
      <c r="G2674" s="38"/>
      <c r="H2674" s="38"/>
      <c r="I2674" s="38"/>
      <c r="J2674" s="38"/>
      <c r="K2674" s="178"/>
    </row>
    <row r="2675" spans="1:12" ht="15.75">
      <c r="A2675" s="534"/>
      <c r="B2675" s="38"/>
      <c r="C2675" s="38"/>
      <c r="D2675" s="38"/>
      <c r="E2675" s="38"/>
      <c r="F2675" s="534"/>
      <c r="G2675" s="38"/>
      <c r="H2675" s="38"/>
      <c r="I2675" s="38"/>
      <c r="J2675" s="38"/>
      <c r="K2675" s="534"/>
      <c r="L2675" s="38"/>
    </row>
    <row r="2676" spans="1:12" ht="15.75">
      <c r="A2676" s="534"/>
      <c r="B2676" s="38"/>
      <c r="C2676" s="38"/>
      <c r="D2676" s="38"/>
      <c r="E2676" s="38"/>
      <c r="F2676" s="534"/>
      <c r="G2676" s="38"/>
      <c r="H2676" s="38"/>
      <c r="I2676" s="38"/>
      <c r="J2676" s="38"/>
      <c r="K2676" s="534"/>
      <c r="L2676" s="38"/>
    </row>
    <row r="2677" spans="1:12" ht="15.75">
      <c r="A2677" s="534"/>
      <c r="B2677" s="38"/>
      <c r="C2677" s="38"/>
      <c r="D2677" s="38"/>
      <c r="E2677" s="38"/>
      <c r="F2677" s="534"/>
      <c r="G2677" s="38"/>
      <c r="H2677" s="38"/>
      <c r="I2677" s="38"/>
      <c r="J2677" s="38"/>
      <c r="K2677" s="534"/>
      <c r="L2677" s="38"/>
    </row>
    <row r="2678" spans="1:12" ht="15.75">
      <c r="A2678" s="534"/>
      <c r="B2678" s="38"/>
      <c r="C2678" s="38"/>
      <c r="D2678" s="38"/>
      <c r="E2678" s="38"/>
      <c r="F2678" s="534"/>
      <c r="G2678" s="38"/>
      <c r="H2678" s="38"/>
      <c r="I2678" s="38"/>
      <c r="J2678" s="38"/>
      <c r="K2678" s="534"/>
      <c r="L2678" s="38"/>
    </row>
    <row r="2679" spans="1:12" ht="15.75">
      <c r="A2679" s="534"/>
      <c r="B2679" s="38"/>
      <c r="C2679" s="38"/>
      <c r="D2679" s="38"/>
      <c r="E2679" s="38"/>
      <c r="F2679" s="534"/>
      <c r="G2679" s="38"/>
      <c r="H2679" s="38"/>
      <c r="I2679" s="38"/>
      <c r="J2679" s="38"/>
      <c r="K2679" s="534"/>
      <c r="L2679" s="38"/>
    </row>
    <row r="2680" spans="1:12" ht="15.75">
      <c r="A2680" s="534"/>
      <c r="B2680" s="38"/>
      <c r="C2680" s="38"/>
      <c r="D2680" s="38"/>
      <c r="E2680" s="38"/>
      <c r="F2680" s="534"/>
      <c r="G2680" s="38"/>
      <c r="H2680" s="38"/>
      <c r="I2680" s="38"/>
      <c r="J2680" s="38"/>
      <c r="K2680" s="534"/>
      <c r="L2680" s="38"/>
    </row>
    <row r="2681" spans="1:12" ht="15.75">
      <c r="A2681" s="534"/>
      <c r="B2681" s="38"/>
      <c r="C2681" s="38"/>
      <c r="D2681" s="38"/>
      <c r="E2681" s="38"/>
      <c r="F2681" s="534"/>
      <c r="G2681" s="38"/>
      <c r="H2681" s="38"/>
      <c r="I2681" s="38"/>
      <c r="J2681" s="38"/>
      <c r="K2681" s="534"/>
      <c r="L2681" s="38"/>
    </row>
    <row r="2682" spans="1:12" ht="15.75">
      <c r="A2682" s="534"/>
      <c r="B2682" s="38"/>
      <c r="C2682" s="38"/>
      <c r="D2682" s="38"/>
      <c r="E2682" s="38"/>
      <c r="F2682" s="534"/>
      <c r="G2682" s="38"/>
      <c r="H2682" s="38"/>
      <c r="I2682" s="38"/>
      <c r="J2682" s="38"/>
      <c r="K2682" s="534"/>
      <c r="L2682" s="38"/>
    </row>
    <row r="2683" spans="1:12" ht="15.75">
      <c r="A2683" s="534"/>
      <c r="B2683" s="38"/>
      <c r="C2683" s="38"/>
      <c r="D2683" s="38"/>
      <c r="E2683" s="38"/>
      <c r="F2683" s="534"/>
      <c r="G2683" s="38"/>
      <c r="H2683" s="38"/>
      <c r="I2683" s="38"/>
      <c r="J2683" s="38"/>
      <c r="K2683" s="534"/>
      <c r="L2683" s="38"/>
    </row>
    <row r="2684" spans="1:12" ht="15.75">
      <c r="A2684" s="534"/>
      <c r="B2684" s="38"/>
      <c r="C2684" s="38"/>
      <c r="D2684" s="38"/>
      <c r="E2684" s="38"/>
      <c r="F2684" s="534"/>
      <c r="G2684" s="38"/>
      <c r="H2684" s="38"/>
      <c r="I2684" s="38"/>
      <c r="J2684" s="38"/>
      <c r="K2684" s="534"/>
      <c r="L2684" s="38"/>
    </row>
    <row r="2685" spans="1:12" ht="15.75">
      <c r="A2685" s="534"/>
      <c r="B2685" s="38"/>
      <c r="C2685" s="38"/>
      <c r="D2685" s="38"/>
      <c r="E2685" s="38"/>
      <c r="F2685" s="534"/>
      <c r="G2685" s="38"/>
      <c r="H2685" s="38"/>
      <c r="I2685" s="38"/>
      <c r="J2685" s="38"/>
      <c r="K2685" s="534"/>
      <c r="L2685" s="38"/>
    </row>
    <row r="2686" spans="1:12" ht="15.75">
      <c r="A2686" s="534"/>
      <c r="B2686" s="38"/>
      <c r="C2686" s="38"/>
      <c r="D2686" s="38"/>
      <c r="E2686" s="38"/>
      <c r="F2686" s="534"/>
      <c r="G2686" s="38"/>
      <c r="H2686" s="38"/>
      <c r="I2686" s="38"/>
      <c r="J2686" s="38"/>
      <c r="K2686" s="534"/>
      <c r="L2686" s="38"/>
    </row>
    <row r="2687" spans="1:12" ht="15.75">
      <c r="A2687" s="533"/>
      <c r="B2687" s="38"/>
    </row>
    <row r="2688" spans="1:12" ht="15.75">
      <c r="A2688" s="533"/>
      <c r="B2688" s="38"/>
    </row>
    <row r="2689" spans="1:14" ht="15.75">
      <c r="A2689" s="533"/>
      <c r="B2689" s="38"/>
    </row>
    <row r="2690" spans="1:14" ht="15.75">
      <c r="A2690" s="533"/>
      <c r="B2690" s="38"/>
    </row>
    <row r="2691" spans="1:14" ht="15.75">
      <c r="A2691" s="533"/>
      <c r="B2691" s="38"/>
    </row>
    <row r="2692" spans="1:14" ht="15.75">
      <c r="A2692" s="533"/>
      <c r="B2692" s="38"/>
    </row>
    <row r="2693" spans="1:14" ht="15.75">
      <c r="A2693" s="533"/>
      <c r="B2693" s="38"/>
    </row>
    <row r="2694" spans="1:14" ht="15.75">
      <c r="A2694" s="533"/>
      <c r="B2694" s="38"/>
    </row>
    <row r="2695" spans="1:14" ht="15.75">
      <c r="A2695" s="533"/>
      <c r="B2695" s="38"/>
    </row>
    <row r="2696" spans="1:14" ht="15.75">
      <c r="A2696" s="533"/>
      <c r="B2696" s="38"/>
    </row>
    <row r="2697" spans="1:14" s="38" customFormat="1" ht="15.75">
      <c r="A2697" s="533"/>
    </row>
    <row r="2698" spans="1:14" s="38" customFormat="1" ht="23.25">
      <c r="A2698" s="532" t="s">
        <v>2735</v>
      </c>
    </row>
    <row r="2699" spans="1:14" ht="15.75">
      <c r="A2699" s="534" t="s">
        <v>2645</v>
      </c>
      <c r="B2699" s="38"/>
      <c r="C2699" s="38"/>
      <c r="D2699" s="38"/>
      <c r="E2699" s="38"/>
      <c r="F2699" s="534" t="s">
        <v>2646</v>
      </c>
      <c r="G2699" s="38"/>
      <c r="H2699" s="38"/>
      <c r="I2699" s="38"/>
      <c r="J2699" s="38"/>
      <c r="K2699" s="534" t="s">
        <v>2647</v>
      </c>
      <c r="L2699" s="38"/>
    </row>
    <row r="2700" spans="1:14" ht="15.75">
      <c r="A2700" s="178" t="s">
        <v>717</v>
      </c>
      <c r="B2700" t="s">
        <v>4314</v>
      </c>
      <c r="F2700" s="178" t="s">
        <v>717</v>
      </c>
      <c r="G2700" t="s">
        <v>4306</v>
      </c>
      <c r="K2700" s="178" t="s">
        <v>716</v>
      </c>
      <c r="L2700" t="s">
        <v>4320</v>
      </c>
    </row>
    <row r="2701" spans="1:14" ht="15.75">
      <c r="A2701" s="178" t="s">
        <v>717</v>
      </c>
      <c r="B2701" t="s">
        <v>4507</v>
      </c>
      <c r="K2701" s="178" t="s">
        <v>717</v>
      </c>
      <c r="L2701" t="s">
        <v>4303</v>
      </c>
    </row>
    <row r="2702" spans="1:14" ht="15.75">
      <c r="A2702" s="547" t="s">
        <v>716</v>
      </c>
      <c r="B2702" t="s">
        <v>4550</v>
      </c>
      <c r="K2702" s="178" t="s">
        <v>717</v>
      </c>
      <c r="L2702" t="s">
        <v>4424</v>
      </c>
    </row>
    <row r="2703" spans="1:14" ht="15.75">
      <c r="A2703" s="533"/>
      <c r="B2703" s="38"/>
      <c r="K2703" s="178" t="s">
        <v>718</v>
      </c>
      <c r="L2703" t="s">
        <v>4472</v>
      </c>
    </row>
    <row r="2704" spans="1:14" ht="15.75">
      <c r="A2704" s="533"/>
      <c r="B2704" s="38"/>
      <c r="K2704" s="178" t="s">
        <v>717</v>
      </c>
      <c r="L2704" t="s">
        <v>4497</v>
      </c>
      <c r="M2704" s="38"/>
      <c r="N2704" s="38"/>
    </row>
    <row r="2705" spans="1:15" ht="15.75">
      <c r="A2705" s="533"/>
      <c r="B2705" s="38"/>
      <c r="K2705" s="178" t="s">
        <v>717</v>
      </c>
      <c r="L2705" t="s">
        <v>4564</v>
      </c>
      <c r="M2705" s="38"/>
      <c r="N2705" s="38"/>
      <c r="O2705" s="38"/>
    </row>
    <row r="2706" spans="1:15" ht="15.75">
      <c r="A2706" s="533"/>
      <c r="B2706" s="38"/>
      <c r="K2706" s="178" t="s">
        <v>717</v>
      </c>
      <c r="L2706" t="s">
        <v>4620</v>
      </c>
      <c r="M2706" s="400"/>
    </row>
    <row r="2707" spans="1:15" ht="15.75">
      <c r="A2707" s="533"/>
      <c r="B2707" s="38"/>
      <c r="K2707" s="178"/>
    </row>
    <row r="2708" spans="1:15" ht="15.75">
      <c r="A2708" s="533"/>
      <c r="B2708" s="38"/>
      <c r="K2708" s="178"/>
    </row>
    <row r="2709" spans="1:15" ht="15.75">
      <c r="A2709" s="533"/>
      <c r="B2709" s="38"/>
      <c r="K2709" s="178"/>
    </row>
    <row r="2710" spans="1:15" ht="15.75">
      <c r="A2710" s="533"/>
      <c r="B2710" s="38"/>
      <c r="K2710" s="178"/>
    </row>
    <row r="2711" spans="1:15" ht="15.75">
      <c r="A2711" s="533"/>
      <c r="B2711" s="38"/>
      <c r="K2711" s="178"/>
    </row>
    <row r="2712" spans="1:15" ht="15.75">
      <c r="A2712" s="533"/>
      <c r="B2712" s="38"/>
      <c r="K2712" s="178"/>
    </row>
    <row r="2713" spans="1:15" ht="15.75">
      <c r="A2713" s="533"/>
      <c r="B2713" s="38"/>
      <c r="K2713" s="178"/>
    </row>
    <row r="2714" spans="1:15" ht="15.75">
      <c r="A2714" s="533"/>
      <c r="B2714" s="38"/>
      <c r="K2714" s="178"/>
    </row>
    <row r="2715" spans="1:15" ht="15.75">
      <c r="A2715" s="533"/>
      <c r="B2715" s="38"/>
      <c r="K2715" s="178"/>
    </row>
    <row r="2716" spans="1:15" ht="15.75">
      <c r="A2716" s="533"/>
      <c r="B2716" s="38"/>
      <c r="K2716" s="178"/>
    </row>
    <row r="2717" spans="1:15" ht="15.75">
      <c r="A2717" s="533"/>
      <c r="B2717" s="38"/>
      <c r="K2717" s="178"/>
    </row>
    <row r="2718" spans="1:15" ht="15.75">
      <c r="A2718" s="533"/>
      <c r="B2718" s="38"/>
      <c r="K2718" s="178"/>
    </row>
    <row r="2719" spans="1:15" ht="15.75">
      <c r="A2719" s="533"/>
      <c r="B2719" s="38"/>
      <c r="K2719" s="178"/>
    </row>
    <row r="2720" spans="1:15" ht="15.75">
      <c r="A2720" s="533"/>
      <c r="B2720" s="38"/>
      <c r="K2720" s="178"/>
    </row>
    <row r="2721" spans="1:14" ht="15.75">
      <c r="A2721" s="533"/>
      <c r="B2721" s="38"/>
      <c r="K2721" s="178"/>
    </row>
    <row r="2722" spans="1:14" ht="15.75">
      <c r="A2722" s="533"/>
      <c r="B2722" s="38"/>
      <c r="K2722" s="178"/>
    </row>
    <row r="2723" spans="1:14" ht="15.75">
      <c r="A2723" s="533"/>
      <c r="B2723" s="38"/>
      <c r="K2723" s="178"/>
    </row>
    <row r="2724" spans="1:14" ht="15.75">
      <c r="A2724" s="533"/>
      <c r="B2724" s="38"/>
      <c r="K2724" s="178"/>
    </row>
    <row r="2725" spans="1:14" ht="15.75">
      <c r="A2725" s="533"/>
      <c r="B2725" s="38"/>
    </row>
    <row r="2726" spans="1:14" ht="15.75">
      <c r="A2726" s="533"/>
      <c r="B2726" s="38"/>
    </row>
    <row r="2727" spans="1:14" ht="15.75">
      <c r="A2727" s="533"/>
      <c r="B2727" s="38"/>
    </row>
    <row r="2728" spans="1:14" s="38" customFormat="1" ht="15.75">
      <c r="A2728" s="533"/>
    </row>
    <row r="2729" spans="1:14" s="38" customFormat="1" ht="23.25">
      <c r="A2729" s="532" t="s">
        <v>3644</v>
      </c>
    </row>
    <row r="2730" spans="1:14" ht="15.75">
      <c r="A2730" s="534" t="s">
        <v>2645</v>
      </c>
      <c r="B2730" s="38"/>
      <c r="C2730" s="38"/>
      <c r="D2730" s="38"/>
      <c r="E2730" s="38"/>
      <c r="F2730" s="534" t="s">
        <v>2646</v>
      </c>
      <c r="G2730" s="38"/>
      <c r="H2730" s="38"/>
      <c r="I2730" s="38"/>
      <c r="J2730" s="38"/>
      <c r="K2730" s="534" t="s">
        <v>2647</v>
      </c>
      <c r="L2730" s="38"/>
    </row>
    <row r="2731" spans="1:14" ht="15.75">
      <c r="A2731" s="178" t="s">
        <v>716</v>
      </c>
      <c r="B2731" t="s">
        <v>4317</v>
      </c>
      <c r="F2731" s="178"/>
      <c r="K2731" s="178" t="s">
        <v>717</v>
      </c>
      <c r="L2731" t="s">
        <v>4476</v>
      </c>
      <c r="M2731" s="38"/>
      <c r="N2731" s="38"/>
    </row>
    <row r="2732" spans="1:14" ht="15.75">
      <c r="A2732" s="547" t="s">
        <v>717</v>
      </c>
      <c r="B2732" t="s">
        <v>4736</v>
      </c>
      <c r="C2732" s="38"/>
      <c r="D2732" s="38"/>
      <c r="F2732" s="178"/>
      <c r="H2732" s="38"/>
      <c r="K2732" s="178"/>
    </row>
    <row r="2733" spans="1:14" ht="15.75">
      <c r="A2733" s="533"/>
      <c r="B2733" s="38"/>
      <c r="F2733" s="178"/>
      <c r="K2733" s="178"/>
    </row>
    <row r="2734" spans="1:14" ht="15.75">
      <c r="A2734" s="533"/>
      <c r="B2734" s="38"/>
      <c r="F2734" s="178"/>
      <c r="K2734" s="178"/>
    </row>
    <row r="2735" spans="1:14" ht="15.75">
      <c r="A2735" s="533"/>
      <c r="B2735" s="38"/>
      <c r="F2735" s="178"/>
      <c r="K2735" s="178"/>
    </row>
    <row r="2736" spans="1:14" ht="15.75">
      <c r="A2736" s="533"/>
      <c r="B2736" s="38"/>
      <c r="F2736" s="178"/>
      <c r="K2736" s="178"/>
    </row>
    <row r="2737" spans="1:11" ht="15.75">
      <c r="A2737" s="533"/>
      <c r="B2737" s="38"/>
      <c r="K2737" s="178"/>
    </row>
    <row r="2738" spans="1:11" ht="15.75">
      <c r="A2738" s="533"/>
      <c r="B2738" s="38"/>
      <c r="K2738" s="178"/>
    </row>
    <row r="2739" spans="1:11" ht="15.75">
      <c r="A2739" s="533"/>
      <c r="B2739" s="38"/>
      <c r="K2739" s="178"/>
    </row>
    <row r="2740" spans="1:11" ht="15.75">
      <c r="A2740" s="533"/>
      <c r="B2740" s="38"/>
      <c r="K2740" s="178"/>
    </row>
    <row r="2741" spans="1:11" ht="15.75">
      <c r="A2741" s="533"/>
      <c r="B2741" s="38"/>
      <c r="K2741" s="178"/>
    </row>
    <row r="2742" spans="1:11" ht="15.75">
      <c r="A2742" s="533"/>
      <c r="B2742" s="38"/>
      <c r="K2742" s="178"/>
    </row>
    <row r="2743" spans="1:11" ht="15.75">
      <c r="A2743" s="533"/>
      <c r="B2743" s="38"/>
      <c r="K2743" s="178"/>
    </row>
    <row r="2744" spans="1:11" ht="15.75">
      <c r="A2744" s="533"/>
      <c r="B2744" s="38"/>
      <c r="K2744" s="178"/>
    </row>
    <row r="2745" spans="1:11" ht="15.75">
      <c r="A2745" s="533"/>
      <c r="B2745" s="38"/>
      <c r="K2745" s="178"/>
    </row>
    <row r="2746" spans="1:11" ht="15.75">
      <c r="A2746" s="533"/>
      <c r="B2746" s="38"/>
    </row>
    <row r="2747" spans="1:11" ht="15.75">
      <c r="A2747" s="533"/>
      <c r="B2747" s="38"/>
    </row>
    <row r="2748" spans="1:11" ht="15.75">
      <c r="A2748" s="533"/>
      <c r="B2748" s="38"/>
    </row>
    <row r="2749" spans="1:11" ht="15.75">
      <c r="A2749" s="533"/>
      <c r="B2749" s="38"/>
    </row>
    <row r="2750" spans="1:11" ht="15.75">
      <c r="A2750" s="533"/>
      <c r="B2750" s="38"/>
    </row>
    <row r="2751" spans="1:11" ht="15.75">
      <c r="A2751" s="533"/>
      <c r="B2751" s="38"/>
    </row>
    <row r="2752" spans="1:11" ht="15.75">
      <c r="A2752" s="533"/>
      <c r="B2752" s="38"/>
    </row>
    <row r="2753" spans="1:15" ht="15.75">
      <c r="A2753" s="533"/>
      <c r="B2753" s="38"/>
    </row>
    <row r="2754" spans="1:15" ht="15.75">
      <c r="A2754" s="533"/>
      <c r="B2754" s="38"/>
    </row>
    <row r="2755" spans="1:15" ht="15.75">
      <c r="A2755" s="533"/>
      <c r="B2755" s="38"/>
    </row>
    <row r="2756" spans="1:15" ht="15.75">
      <c r="A2756" s="533"/>
      <c r="B2756" s="38"/>
    </row>
    <row r="2757" spans="1:15" ht="15.75">
      <c r="A2757" s="533"/>
      <c r="B2757" s="38"/>
    </row>
    <row r="2758" spans="1:15" ht="15.75">
      <c r="A2758" s="533"/>
      <c r="B2758" s="38"/>
    </row>
    <row r="2759" spans="1:15" s="38" customFormat="1" ht="15.75">
      <c r="A2759" s="533"/>
    </row>
    <row r="2760" spans="1:15" s="38" customFormat="1" ht="23.25">
      <c r="A2760" s="532" t="s">
        <v>3645</v>
      </c>
    </row>
    <row r="2761" spans="1:15" ht="15.75">
      <c r="A2761" s="534" t="s">
        <v>2645</v>
      </c>
      <c r="B2761" s="38"/>
      <c r="C2761" s="38"/>
      <c r="D2761" s="38"/>
      <c r="E2761" s="38"/>
      <c r="F2761" s="534" t="s">
        <v>2646</v>
      </c>
      <c r="G2761" s="38"/>
      <c r="H2761" s="38"/>
      <c r="I2761" s="38"/>
      <c r="J2761" s="38"/>
      <c r="K2761" s="534" t="s">
        <v>2647</v>
      </c>
      <c r="L2761" s="38"/>
    </row>
    <row r="2762" spans="1:15" ht="15.75">
      <c r="A2762" s="178" t="s">
        <v>716</v>
      </c>
      <c r="B2762" t="s">
        <v>4312</v>
      </c>
      <c r="C2762" s="38"/>
      <c r="D2762" s="38"/>
      <c r="E2762" s="38"/>
      <c r="F2762" s="178" t="s">
        <v>718</v>
      </c>
      <c r="G2762" t="s">
        <v>4306</v>
      </c>
      <c r="I2762" s="38"/>
      <c r="J2762" s="38"/>
      <c r="K2762" s="178" t="s">
        <v>717</v>
      </c>
      <c r="L2762" t="s">
        <v>4321</v>
      </c>
    </row>
    <row r="2763" spans="1:15" ht="15.75">
      <c r="A2763" s="178"/>
      <c r="C2763" s="38"/>
      <c r="D2763" s="38"/>
      <c r="E2763" s="38"/>
      <c r="F2763" s="178" t="s">
        <v>718</v>
      </c>
      <c r="G2763" t="s">
        <v>4807</v>
      </c>
      <c r="I2763" s="38"/>
      <c r="J2763" s="38"/>
      <c r="K2763" s="178" t="s">
        <v>717</v>
      </c>
      <c r="L2763" t="s">
        <v>4413</v>
      </c>
    </row>
    <row r="2764" spans="1:15" ht="15.75">
      <c r="A2764" s="178"/>
      <c r="C2764" s="38"/>
      <c r="D2764" s="38"/>
      <c r="E2764" s="38"/>
      <c r="F2764" s="178"/>
      <c r="H2764" s="38"/>
      <c r="I2764" s="38"/>
      <c r="J2764" s="38"/>
      <c r="K2764" s="178" t="s">
        <v>718</v>
      </c>
      <c r="L2764" t="s">
        <v>4469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4494</v>
      </c>
      <c r="M2765" s="38"/>
      <c r="N2765" s="38"/>
    </row>
    <row r="2766" spans="1:15" ht="15.75">
      <c r="A2766" s="534"/>
      <c r="B2766" s="38"/>
      <c r="C2766" s="38"/>
      <c r="D2766" s="38"/>
      <c r="E2766" s="38" t="s">
        <v>2459</v>
      </c>
      <c r="F2766" s="534"/>
      <c r="G2766" s="38"/>
      <c r="H2766" s="38"/>
      <c r="I2766" s="38"/>
      <c r="J2766" s="38"/>
      <c r="K2766" s="178" t="s">
        <v>717</v>
      </c>
      <c r="L2766" t="s">
        <v>4495</v>
      </c>
      <c r="M2766" s="38"/>
      <c r="N2766" s="38"/>
    </row>
    <row r="2767" spans="1:15" ht="15.75">
      <c r="A2767" s="534"/>
      <c r="B2767" s="38"/>
      <c r="C2767" s="38"/>
      <c r="D2767" s="38"/>
      <c r="E2767" s="38"/>
      <c r="F2767" s="534"/>
      <c r="G2767" s="38"/>
      <c r="H2767" s="38"/>
      <c r="I2767" s="38"/>
      <c r="J2767" s="38"/>
      <c r="K2767" s="178" t="s">
        <v>717</v>
      </c>
      <c r="L2767" t="s">
        <v>4496</v>
      </c>
      <c r="M2767" s="38"/>
      <c r="N2767" s="38"/>
    </row>
    <row r="2768" spans="1:15" ht="15.75">
      <c r="A2768" s="534"/>
      <c r="B2768" s="38"/>
      <c r="C2768" s="38"/>
      <c r="D2768" s="38"/>
      <c r="E2768" s="38"/>
      <c r="F2768" s="534"/>
      <c r="G2768" s="38"/>
      <c r="H2768" s="38"/>
      <c r="I2768" s="38"/>
      <c r="J2768" s="38"/>
      <c r="K2768" s="178" t="s">
        <v>718</v>
      </c>
      <c r="L2768" t="s">
        <v>4572</v>
      </c>
      <c r="M2768" s="38"/>
      <c r="N2768" s="38"/>
      <c r="O2768" s="38"/>
    </row>
    <row r="2769" spans="1:12" ht="15.75">
      <c r="A2769" s="534"/>
      <c r="B2769" s="38"/>
      <c r="C2769" s="38"/>
      <c r="D2769" s="38"/>
      <c r="E2769" s="38"/>
      <c r="F2769" s="534"/>
      <c r="G2769" s="38"/>
      <c r="H2769" s="38"/>
      <c r="I2769" s="38"/>
      <c r="J2769" s="38"/>
      <c r="K2769" s="178" t="s">
        <v>717</v>
      </c>
      <c r="L2769" t="s">
        <v>4727</v>
      </c>
    </row>
    <row r="2770" spans="1:12" ht="15.75">
      <c r="A2770" s="534"/>
      <c r="B2770" s="38"/>
      <c r="C2770" s="38"/>
      <c r="D2770" s="38"/>
      <c r="E2770" s="38"/>
      <c r="F2770" s="534"/>
      <c r="G2770" s="38"/>
      <c r="H2770" s="38"/>
      <c r="I2770" s="38"/>
      <c r="J2770" s="38"/>
      <c r="K2770" s="178" t="s">
        <v>716</v>
      </c>
      <c r="L2770" t="s">
        <v>4808</v>
      </c>
    </row>
    <row r="2771" spans="1:12" ht="15.75">
      <c r="A2771" s="534"/>
      <c r="B2771" s="38"/>
      <c r="C2771" s="38"/>
      <c r="D2771" s="38"/>
      <c r="E2771" s="38"/>
      <c r="F2771" s="534"/>
      <c r="G2771" s="38"/>
      <c r="H2771" s="38"/>
      <c r="I2771" s="38"/>
      <c r="J2771" s="38"/>
      <c r="K2771" s="534"/>
      <c r="L2771" s="38"/>
    </row>
    <row r="2772" spans="1:12" ht="15.75">
      <c r="A2772" s="534"/>
      <c r="B2772" s="38"/>
      <c r="C2772" s="38"/>
      <c r="D2772" s="38"/>
      <c r="E2772" s="38"/>
      <c r="F2772" s="534"/>
      <c r="G2772" s="38"/>
      <c r="H2772" s="38"/>
      <c r="I2772" s="38"/>
      <c r="J2772" s="38"/>
      <c r="K2772" s="534"/>
      <c r="L2772" s="38"/>
    </row>
    <row r="2773" spans="1:12" ht="15.75">
      <c r="A2773" s="534"/>
      <c r="B2773" s="38"/>
      <c r="C2773" s="38"/>
      <c r="D2773" s="38"/>
      <c r="E2773" s="38"/>
      <c r="F2773" s="534"/>
      <c r="G2773" s="38"/>
      <c r="H2773" s="38"/>
      <c r="I2773" s="38"/>
      <c r="J2773" s="38"/>
      <c r="K2773" s="534"/>
      <c r="L2773" s="38"/>
    </row>
    <row r="2774" spans="1:12" ht="15.75">
      <c r="A2774" s="533"/>
      <c r="B2774" s="38"/>
    </row>
    <row r="2775" spans="1:12" ht="15.75">
      <c r="A2775" s="533"/>
      <c r="B2775" s="38"/>
    </row>
    <row r="2776" spans="1:12" ht="15.75">
      <c r="A2776" s="533"/>
      <c r="B2776" s="38"/>
    </row>
    <row r="2777" spans="1:12" ht="15.75">
      <c r="A2777" s="533"/>
      <c r="B2777" s="38"/>
    </row>
    <row r="2778" spans="1:12" ht="15.75">
      <c r="A2778" s="533"/>
      <c r="B2778" s="38"/>
    </row>
    <row r="2779" spans="1:12" ht="15.75">
      <c r="A2779" s="533"/>
      <c r="B2779" s="38"/>
    </row>
    <row r="2780" spans="1:12" ht="15.75">
      <c r="A2780" s="533"/>
      <c r="B2780" s="38"/>
    </row>
    <row r="2781" spans="1:12" ht="15.75">
      <c r="A2781" s="533"/>
      <c r="B2781" s="38"/>
    </row>
    <row r="2782" spans="1:12" ht="15.75">
      <c r="A2782" s="533"/>
      <c r="B2782" s="38"/>
    </row>
    <row r="2783" spans="1:12" ht="15.75">
      <c r="A2783" s="533"/>
      <c r="B2783" s="38"/>
    </row>
    <row r="2784" spans="1:12" ht="15.75">
      <c r="A2784" s="533"/>
      <c r="B2784" s="38"/>
    </row>
    <row r="2785" spans="1:12" ht="15.75">
      <c r="A2785" s="533"/>
      <c r="B2785" s="38"/>
    </row>
    <row r="2786" spans="1:12" ht="15.75">
      <c r="A2786" s="533"/>
      <c r="B2786" s="38"/>
    </row>
    <row r="2787" spans="1:12" ht="15.75">
      <c r="A2787" s="533"/>
      <c r="B2787" s="38"/>
    </row>
    <row r="2788" spans="1:12" ht="15.75">
      <c r="A2788" s="533"/>
      <c r="B2788" s="38"/>
    </row>
    <row r="2789" spans="1:12" ht="15.75">
      <c r="A2789" s="533"/>
      <c r="B2789" s="38"/>
    </row>
    <row r="2790" spans="1:12" s="38" customFormat="1" ht="15.75">
      <c r="A2790" s="533"/>
    </row>
    <row r="2791" spans="1:12" s="38" customFormat="1" ht="23.25">
      <c r="A2791" s="532" t="s">
        <v>154</v>
      </c>
    </row>
    <row r="2792" spans="1:12" ht="15.75">
      <c r="A2792" s="534" t="s">
        <v>2645</v>
      </c>
      <c r="B2792" s="38"/>
      <c r="C2792" s="38"/>
      <c r="D2792" s="38"/>
      <c r="E2792" s="38"/>
      <c r="F2792" s="534" t="s">
        <v>2646</v>
      </c>
      <c r="G2792" s="38"/>
      <c r="H2792" s="38"/>
      <c r="I2792" s="38"/>
      <c r="J2792" s="38"/>
      <c r="K2792" s="534" t="s">
        <v>2647</v>
      </c>
      <c r="L2792" s="38"/>
    </row>
    <row r="2793" spans="1:12" ht="15.75">
      <c r="A2793" s="178"/>
      <c r="F2793" s="178" t="s">
        <v>718</v>
      </c>
      <c r="G2793" t="s">
        <v>4575</v>
      </c>
      <c r="H2793" s="38"/>
      <c r="I2793" s="38"/>
      <c r="J2793" s="38"/>
      <c r="K2793" s="178" t="s">
        <v>716</v>
      </c>
      <c r="L2793" t="s">
        <v>4464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33"/>
      <c r="B2816" s="38"/>
    </row>
    <row r="2817" spans="1:14" ht="15.75">
      <c r="A2817" s="533"/>
      <c r="B2817" s="38"/>
    </row>
    <row r="2818" spans="1:14" ht="15.75">
      <c r="A2818" s="533"/>
      <c r="B2818" s="38"/>
    </row>
    <row r="2819" spans="1:14" ht="15.75">
      <c r="A2819" s="533"/>
      <c r="B2819" s="38"/>
    </row>
    <row r="2820" spans="1:14" ht="15.75">
      <c r="A2820" s="533"/>
      <c r="B2820" s="38"/>
    </row>
    <row r="2821" spans="1:14" ht="15.75">
      <c r="A2821" s="533"/>
      <c r="B2821" s="38"/>
    </row>
    <row r="2822" spans="1:14" s="38" customFormat="1" ht="23.25">
      <c r="A2822" s="532" t="s">
        <v>2210</v>
      </c>
    </row>
    <row r="2823" spans="1:14" s="38" customFormat="1" ht="15.75">
      <c r="A2823" s="534" t="s">
        <v>2645</v>
      </c>
      <c r="F2823" s="534" t="s">
        <v>2646</v>
      </c>
      <c r="K2823" s="534" t="s">
        <v>2647</v>
      </c>
    </row>
    <row r="2824" spans="1:14" s="38" customFormat="1" ht="15.75">
      <c r="A2824" s="178" t="s">
        <v>717</v>
      </c>
      <c r="B2824" t="s">
        <v>4313</v>
      </c>
      <c r="F2824" s="534"/>
      <c r="K2824" s="178" t="s">
        <v>717</v>
      </c>
      <c r="L2824" t="s">
        <v>4299</v>
      </c>
      <c r="M2824"/>
      <c r="N2824"/>
    </row>
    <row r="2825" spans="1:14" s="38" customFormat="1" ht="15.75">
      <c r="A2825" s="534"/>
      <c r="F2825" s="534"/>
      <c r="K2825" s="178" t="s">
        <v>717</v>
      </c>
      <c r="L2825" t="s">
        <v>4300</v>
      </c>
      <c r="M2825"/>
      <c r="N2825"/>
    </row>
    <row r="2826" spans="1:14" s="38" customFormat="1" ht="15.75">
      <c r="A2826" s="534"/>
      <c r="F2826" s="534"/>
      <c r="K2826" s="178" t="s">
        <v>718</v>
      </c>
      <c r="L2826" t="s">
        <v>4503</v>
      </c>
    </row>
    <row r="2827" spans="1:14" s="38" customFormat="1" ht="15.75">
      <c r="A2827" s="534"/>
      <c r="F2827" s="534"/>
      <c r="K2827" s="178"/>
      <c r="L2827"/>
    </row>
    <row r="2828" spans="1:14" s="38" customFormat="1" ht="15.75">
      <c r="A2828" s="534"/>
      <c r="F2828" s="534"/>
      <c r="K2828" s="534"/>
    </row>
    <row r="2829" spans="1:14" s="38" customFormat="1" ht="15.75">
      <c r="A2829" s="534"/>
      <c r="F2829" s="534"/>
      <c r="K2829" s="534"/>
    </row>
    <row r="2830" spans="1:14" s="38" customFormat="1" ht="15.75">
      <c r="A2830" s="534"/>
      <c r="F2830" s="534"/>
      <c r="K2830" s="534"/>
    </row>
    <row r="2831" spans="1:14" s="38" customFormat="1" ht="15.75">
      <c r="A2831" s="534"/>
      <c r="F2831" s="534"/>
      <c r="K2831" s="534"/>
    </row>
    <row r="2832" spans="1:14" s="38" customFormat="1" ht="15.75">
      <c r="A2832" s="534"/>
      <c r="F2832" s="534"/>
      <c r="K2832" s="534"/>
    </row>
    <row r="2833" spans="1:11" s="38" customFormat="1" ht="15.75">
      <c r="A2833" s="534"/>
      <c r="F2833" s="534"/>
      <c r="K2833" s="534"/>
    </row>
    <row r="2834" spans="1:11" s="38" customFormat="1" ht="15.75">
      <c r="A2834" s="534"/>
      <c r="F2834" s="534"/>
      <c r="K2834" s="534"/>
    </row>
    <row r="2835" spans="1:11" s="38" customFormat="1" ht="15.75">
      <c r="A2835" s="534"/>
      <c r="F2835" s="534"/>
      <c r="K2835" s="534"/>
    </row>
    <row r="2836" spans="1:11" s="38" customFormat="1" ht="15.75">
      <c r="A2836" s="534"/>
      <c r="F2836" s="534"/>
      <c r="K2836" s="534"/>
    </row>
    <row r="2837" spans="1:11" s="38" customFormat="1" ht="15.75">
      <c r="A2837" s="534"/>
      <c r="F2837" s="534"/>
      <c r="K2837" s="534"/>
    </row>
    <row r="2838" spans="1:11" s="38" customFormat="1" ht="15.75">
      <c r="A2838" s="534"/>
      <c r="F2838" s="534"/>
      <c r="K2838" s="534"/>
    </row>
    <row r="2839" spans="1:11" s="38" customFormat="1" ht="15.75">
      <c r="A2839" s="534"/>
      <c r="F2839" s="534"/>
      <c r="K2839" s="534"/>
    </row>
    <row r="2840" spans="1:11" s="38" customFormat="1" ht="15.75">
      <c r="A2840" s="534"/>
      <c r="F2840" s="534"/>
      <c r="K2840" s="534"/>
    </row>
    <row r="2841" spans="1:11" s="38" customFormat="1" ht="15.75">
      <c r="A2841" s="534"/>
      <c r="F2841" s="534"/>
      <c r="K2841" s="534"/>
    </row>
    <row r="2842" spans="1:11" s="38" customFormat="1" ht="15.75">
      <c r="A2842" s="534"/>
      <c r="F2842" s="534"/>
      <c r="K2842" s="534"/>
    </row>
    <row r="2843" spans="1:11" s="38" customFormat="1" ht="15.75">
      <c r="A2843" s="534"/>
      <c r="F2843" s="534"/>
      <c r="K2843" s="534"/>
    </row>
    <row r="2844" spans="1:11" s="38" customFormat="1" ht="15.75">
      <c r="A2844" s="534"/>
      <c r="F2844" s="534"/>
      <c r="K2844" s="534"/>
    </row>
    <row r="2845" spans="1:11" s="38" customFormat="1" ht="15.75">
      <c r="A2845" s="534"/>
      <c r="F2845" s="534"/>
      <c r="K2845" s="534"/>
    </row>
    <row r="2846" spans="1:11" s="38" customFormat="1" ht="15.75">
      <c r="A2846" s="534"/>
      <c r="F2846" s="534"/>
      <c r="K2846" s="534"/>
    </row>
    <row r="2847" spans="1:11" s="38" customFormat="1" ht="15.75">
      <c r="A2847" s="534"/>
      <c r="F2847" s="534"/>
      <c r="K2847" s="534"/>
    </row>
    <row r="2848" spans="1:11" s="38" customFormat="1" ht="15.75">
      <c r="A2848" s="533"/>
    </row>
    <row r="2849" spans="1:14" s="38" customFormat="1" ht="15.75">
      <c r="A2849" s="533"/>
    </row>
    <row r="2850" spans="1:14" s="38" customFormat="1" ht="15.75">
      <c r="A2850" s="533"/>
    </row>
    <row r="2851" spans="1:14" s="38" customFormat="1" ht="15.75">
      <c r="A2851" s="533"/>
    </row>
    <row r="2852" spans="1:14" s="38" customFormat="1" ht="15.75">
      <c r="A2852" s="533"/>
    </row>
    <row r="2853" spans="1:14" ht="23.25">
      <c r="A2853" s="532" t="s">
        <v>669</v>
      </c>
      <c r="B2853" s="38"/>
    </row>
    <row r="2854" spans="1:14" ht="15.75">
      <c r="A2854" s="534" t="s">
        <v>2645</v>
      </c>
      <c r="B2854" s="38"/>
      <c r="C2854" s="38"/>
      <c r="D2854" s="38"/>
      <c r="E2854" s="38"/>
      <c r="F2854" s="534" t="s">
        <v>2646</v>
      </c>
      <c r="G2854" s="38"/>
      <c r="H2854" s="38"/>
      <c r="I2854" s="38"/>
      <c r="J2854" s="38"/>
      <c r="K2854" s="534" t="s">
        <v>2647</v>
      </c>
      <c r="L2854" s="38"/>
    </row>
    <row r="2855" spans="1:14" ht="15.75">
      <c r="A2855" s="178" t="s">
        <v>718</v>
      </c>
      <c r="B2855" t="s">
        <v>4409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4499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4727</v>
      </c>
    </row>
    <row r="2857" spans="1:14" ht="15.75">
      <c r="A2857" s="534"/>
      <c r="B2857" s="38"/>
      <c r="C2857" s="38"/>
      <c r="D2857" s="38"/>
      <c r="E2857" s="38"/>
      <c r="F2857" s="534"/>
      <c r="G2857" s="38"/>
      <c r="H2857" s="38"/>
      <c r="I2857" s="38"/>
      <c r="J2857" s="38"/>
      <c r="K2857" s="178" t="s">
        <v>718</v>
      </c>
      <c r="L2857" t="s">
        <v>4799</v>
      </c>
      <c r="M2857" s="400"/>
    </row>
    <row r="2858" spans="1:14" ht="15.75">
      <c r="A2858" s="534"/>
      <c r="B2858" s="38"/>
      <c r="C2858" s="38"/>
      <c r="D2858" s="38"/>
      <c r="E2858" s="38"/>
      <c r="F2858" s="534"/>
      <c r="G2858" s="38"/>
      <c r="H2858" s="38"/>
      <c r="I2858" s="38"/>
      <c r="J2858" s="38"/>
      <c r="K2858" s="178"/>
    </row>
    <row r="2859" spans="1:14" ht="15.75">
      <c r="A2859" s="534"/>
      <c r="B2859" s="38"/>
      <c r="C2859" s="38"/>
      <c r="D2859" s="38"/>
      <c r="E2859" s="38"/>
      <c r="F2859" s="534"/>
      <c r="G2859" s="38"/>
      <c r="H2859" s="38"/>
      <c r="I2859" s="38"/>
      <c r="J2859" s="38"/>
      <c r="K2859" s="178"/>
    </row>
    <row r="2860" spans="1:14" ht="15.75">
      <c r="A2860" s="534"/>
      <c r="B2860" s="38"/>
      <c r="C2860" s="38"/>
      <c r="D2860" s="38"/>
      <c r="E2860" s="38"/>
      <c r="F2860" s="534"/>
      <c r="G2860" s="38"/>
      <c r="H2860" s="38"/>
      <c r="I2860" s="38"/>
      <c r="J2860" s="38"/>
      <c r="K2860" s="178"/>
    </row>
    <row r="2861" spans="1:14" ht="15.75">
      <c r="A2861" s="534"/>
      <c r="B2861" s="38"/>
      <c r="C2861" s="38"/>
      <c r="D2861" s="38"/>
      <c r="E2861" s="38"/>
      <c r="F2861" s="534"/>
      <c r="G2861" s="38"/>
      <c r="H2861" s="38"/>
      <c r="I2861" s="38"/>
      <c r="J2861" s="38"/>
      <c r="K2861" s="178"/>
    </row>
    <row r="2862" spans="1:14" ht="15.75">
      <c r="A2862" s="534"/>
      <c r="B2862" s="38"/>
      <c r="C2862" s="38"/>
      <c r="D2862" s="38"/>
      <c r="E2862" s="38"/>
      <c r="F2862" s="534"/>
      <c r="G2862" s="38"/>
      <c r="H2862" s="38"/>
      <c r="I2862" s="38"/>
      <c r="J2862" s="38"/>
      <c r="K2862" s="178"/>
    </row>
    <row r="2863" spans="1:14" ht="15.75">
      <c r="A2863" s="534"/>
      <c r="B2863" s="38"/>
      <c r="C2863" s="38"/>
      <c r="D2863" s="38"/>
      <c r="E2863" s="38"/>
      <c r="F2863" s="534"/>
      <c r="G2863" s="38"/>
      <c r="H2863" s="38"/>
      <c r="I2863" s="38"/>
      <c r="J2863" s="38"/>
      <c r="K2863" s="178"/>
    </row>
    <row r="2864" spans="1:14" ht="15.75">
      <c r="A2864" s="534"/>
      <c r="B2864" s="38"/>
      <c r="C2864" s="38"/>
      <c r="D2864" s="38"/>
      <c r="E2864" s="38"/>
      <c r="F2864" s="534"/>
      <c r="G2864" s="38"/>
      <c r="H2864" s="38"/>
      <c r="I2864" s="38"/>
      <c r="J2864" s="38"/>
      <c r="K2864" s="178"/>
    </row>
    <row r="2865" spans="1:12" ht="15.75">
      <c r="A2865" s="534"/>
      <c r="B2865" s="38"/>
      <c r="C2865" s="38"/>
      <c r="D2865" s="38"/>
      <c r="E2865" s="38"/>
      <c r="F2865" s="534"/>
      <c r="G2865" s="38"/>
      <c r="H2865" s="38"/>
      <c r="I2865" s="38"/>
      <c r="J2865" s="38"/>
      <c r="K2865" s="178"/>
    </row>
    <row r="2866" spans="1:12" ht="15.75">
      <c r="A2866" s="534"/>
      <c r="B2866" s="38"/>
      <c r="C2866" s="38"/>
      <c r="D2866" s="38"/>
      <c r="E2866" s="38"/>
      <c r="F2866" s="534"/>
      <c r="G2866" s="38"/>
      <c r="H2866" s="38"/>
      <c r="I2866" s="38"/>
      <c r="J2866" s="38"/>
      <c r="K2866" s="534"/>
      <c r="L2866" s="38"/>
    </row>
    <row r="2867" spans="1:12" ht="15.75">
      <c r="A2867" s="534"/>
      <c r="B2867" s="38"/>
      <c r="C2867" s="38"/>
      <c r="D2867" s="38"/>
      <c r="E2867" s="38"/>
      <c r="F2867" s="534"/>
      <c r="G2867" s="38"/>
      <c r="H2867" s="38"/>
      <c r="I2867" s="38"/>
      <c r="J2867" s="38"/>
      <c r="K2867" s="534"/>
      <c r="L2867" s="38"/>
    </row>
    <row r="2868" spans="1:12" ht="15.75">
      <c r="A2868" s="534"/>
      <c r="B2868" s="38"/>
      <c r="C2868" s="38"/>
      <c r="D2868" s="38"/>
      <c r="E2868" s="38"/>
      <c r="F2868" s="534"/>
      <c r="G2868" s="38"/>
      <c r="H2868" s="38"/>
      <c r="I2868" s="38"/>
      <c r="J2868" s="38"/>
      <c r="K2868" s="534"/>
      <c r="L2868" s="38"/>
    </row>
    <row r="2869" spans="1:12" ht="15.75">
      <c r="A2869" s="534"/>
      <c r="B2869" s="38"/>
      <c r="C2869" s="38"/>
      <c r="D2869" s="38"/>
      <c r="E2869" s="38"/>
      <c r="F2869" s="534"/>
      <c r="G2869" s="38"/>
      <c r="H2869" s="38"/>
      <c r="I2869" s="38"/>
      <c r="J2869" s="38"/>
      <c r="K2869" s="534"/>
      <c r="L2869" s="38"/>
    </row>
    <row r="2870" spans="1:12" ht="15.75">
      <c r="A2870" s="534"/>
      <c r="B2870" s="38"/>
      <c r="C2870" s="38"/>
      <c r="D2870" s="38"/>
      <c r="E2870" s="38"/>
      <c r="F2870" s="534"/>
      <c r="G2870" s="38"/>
      <c r="H2870" s="38"/>
      <c r="I2870" s="38"/>
      <c r="J2870" s="38"/>
      <c r="K2870" s="534"/>
      <c r="L2870" s="38"/>
    </row>
    <row r="2871" spans="1:12" ht="15.75">
      <c r="A2871" s="534"/>
      <c r="B2871" s="38"/>
      <c r="C2871" s="38"/>
      <c r="D2871" s="38"/>
      <c r="E2871" s="38"/>
      <c r="F2871" s="534"/>
      <c r="G2871" s="38"/>
      <c r="H2871" s="38"/>
      <c r="I2871" s="38"/>
      <c r="J2871" s="38"/>
      <c r="K2871" s="534"/>
      <c r="L2871" s="38"/>
    </row>
    <row r="2872" spans="1:12" ht="15.75">
      <c r="A2872" s="534"/>
      <c r="B2872" s="38"/>
      <c r="C2872" s="38"/>
      <c r="D2872" s="38"/>
      <c r="E2872" s="38"/>
      <c r="F2872" s="534"/>
      <c r="G2872" s="38"/>
      <c r="H2872" s="38"/>
      <c r="I2872" s="38"/>
      <c r="J2872" s="38"/>
      <c r="K2872" s="534"/>
      <c r="L2872" s="38"/>
    </row>
    <row r="2873" spans="1:12" ht="15.75">
      <c r="A2873" s="534"/>
      <c r="B2873" s="38"/>
      <c r="C2873" s="38"/>
      <c r="D2873" s="38"/>
      <c r="E2873" s="38"/>
      <c r="F2873" s="534"/>
      <c r="G2873" s="38"/>
      <c r="H2873" s="38"/>
      <c r="I2873" s="38"/>
      <c r="J2873" s="38"/>
      <c r="K2873" s="534"/>
      <c r="L2873" s="38"/>
    </row>
    <row r="2874" spans="1:12" ht="15.75">
      <c r="A2874" s="534"/>
      <c r="B2874" s="38"/>
      <c r="C2874" s="38"/>
      <c r="D2874" s="38"/>
      <c r="E2874" s="38"/>
      <c r="F2874" s="534"/>
      <c r="G2874" s="38"/>
      <c r="H2874" s="38"/>
      <c r="I2874" s="38"/>
      <c r="J2874" s="38"/>
      <c r="K2874" s="534"/>
      <c r="L2874" s="38"/>
    </row>
    <row r="2875" spans="1:12" s="38" customFormat="1" ht="15.75">
      <c r="A2875" s="533"/>
    </row>
    <row r="2876" spans="1:12" s="38" customFormat="1" ht="15.75">
      <c r="A2876" s="533"/>
    </row>
    <row r="2877" spans="1:12" s="38" customFormat="1" ht="15.75">
      <c r="A2877" s="533"/>
    </row>
    <row r="2878" spans="1:12" s="38" customFormat="1" ht="15.75">
      <c r="A2878" s="533"/>
    </row>
    <row r="2879" spans="1:12" s="38" customFormat="1" ht="15.75">
      <c r="A2879" s="533"/>
    </row>
    <row r="2880" spans="1:12" s="38" customFormat="1" ht="15.75">
      <c r="A2880" s="533"/>
    </row>
    <row r="2881" spans="1:12" s="38" customFormat="1" ht="15.75">
      <c r="A2881" s="533"/>
    </row>
    <row r="2882" spans="1:12" s="38" customFormat="1" ht="15.75">
      <c r="A2882" s="533"/>
    </row>
    <row r="2883" spans="1:12" s="38" customFormat="1" ht="15.75">
      <c r="A2883" s="533"/>
    </row>
    <row r="2884" spans="1:12" s="38" customFormat="1" ht="23.25">
      <c r="A2884" s="532" t="s">
        <v>2724</v>
      </c>
    </row>
    <row r="2885" spans="1:12" ht="15.75">
      <c r="A2885" s="534" t="s">
        <v>2645</v>
      </c>
      <c r="B2885" s="38"/>
      <c r="C2885" s="38"/>
      <c r="D2885" s="38"/>
      <c r="E2885" s="38"/>
      <c r="F2885" s="534" t="s">
        <v>2646</v>
      </c>
      <c r="G2885" s="38"/>
      <c r="H2885" s="38"/>
      <c r="I2885" s="38"/>
      <c r="J2885" s="38"/>
      <c r="K2885" s="534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4575</v>
      </c>
      <c r="H2886" s="38"/>
      <c r="I2886" s="38"/>
      <c r="J2886" s="38"/>
      <c r="K2886" s="178"/>
    </row>
    <row r="2887" spans="1:12" ht="15.75">
      <c r="A2887" s="178"/>
      <c r="C2887" s="38"/>
      <c r="D2887" s="38"/>
      <c r="E2887" s="38"/>
      <c r="F2887" s="534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4"/>
      <c r="G2888" s="38"/>
      <c r="H2888" s="38"/>
      <c r="I2888" s="38"/>
      <c r="J2888" s="38"/>
      <c r="K2888" s="178"/>
    </row>
    <row r="2889" spans="1:12" ht="15.75">
      <c r="A2889" s="534"/>
      <c r="B2889" s="38"/>
      <c r="C2889" s="38"/>
      <c r="D2889" s="38"/>
      <c r="E2889" s="38"/>
      <c r="F2889" s="534"/>
      <c r="G2889" s="38"/>
      <c r="H2889" s="38"/>
      <c r="I2889" s="38"/>
      <c r="J2889" s="38"/>
      <c r="K2889" s="178"/>
    </row>
    <row r="2890" spans="1:12" ht="15.75">
      <c r="A2890" s="534"/>
      <c r="B2890" s="38"/>
      <c r="C2890" s="38"/>
      <c r="D2890" s="38"/>
      <c r="E2890" s="38"/>
      <c r="F2890" s="534"/>
      <c r="G2890" s="38"/>
      <c r="H2890" s="38"/>
      <c r="I2890" s="38"/>
      <c r="J2890" s="38"/>
      <c r="K2890" s="178"/>
    </row>
    <row r="2891" spans="1:12" ht="15.75">
      <c r="A2891" s="534"/>
      <c r="B2891" s="38"/>
      <c r="C2891" s="38"/>
      <c r="D2891" s="38"/>
      <c r="E2891" s="38"/>
      <c r="F2891" s="534"/>
      <c r="G2891" s="38"/>
      <c r="H2891" s="38"/>
      <c r="I2891" s="38"/>
      <c r="J2891" s="38"/>
      <c r="K2891" s="178"/>
    </row>
    <row r="2892" spans="1:12" ht="15.75">
      <c r="A2892" s="534"/>
      <c r="B2892" s="38"/>
      <c r="C2892" s="38"/>
      <c r="D2892" s="38"/>
      <c r="E2892" s="38"/>
      <c r="F2892" s="534"/>
      <c r="G2892" s="38"/>
      <c r="H2892" s="38"/>
      <c r="I2892" s="38"/>
      <c r="J2892" s="38"/>
      <c r="K2892" s="178"/>
    </row>
    <row r="2893" spans="1:12" ht="15.75">
      <c r="A2893" s="534"/>
      <c r="B2893" s="38"/>
      <c r="C2893" s="38"/>
      <c r="D2893" s="38"/>
      <c r="E2893" s="38"/>
      <c r="F2893" s="534"/>
      <c r="G2893" s="38"/>
      <c r="H2893" s="38"/>
      <c r="I2893" s="38"/>
      <c r="J2893" s="38"/>
      <c r="K2893" s="178"/>
    </row>
    <row r="2894" spans="1:12" ht="15.75">
      <c r="A2894" s="534"/>
      <c r="B2894" s="38"/>
      <c r="C2894" s="38"/>
      <c r="D2894" s="38"/>
      <c r="E2894" s="38"/>
      <c r="F2894" s="534"/>
      <c r="G2894" s="38"/>
      <c r="H2894" s="38"/>
      <c r="I2894" s="38"/>
      <c r="J2894" s="38"/>
      <c r="K2894" s="178"/>
    </row>
    <row r="2895" spans="1:12" ht="15.75">
      <c r="A2895" s="534"/>
      <c r="B2895" s="38"/>
      <c r="C2895" s="38"/>
      <c r="D2895" s="38"/>
      <c r="E2895" s="38"/>
      <c r="F2895" s="534"/>
      <c r="G2895" s="38"/>
      <c r="H2895" s="38"/>
      <c r="I2895" s="38"/>
      <c r="J2895" s="38"/>
      <c r="K2895" s="534"/>
      <c r="L2895" s="38"/>
    </row>
    <row r="2896" spans="1:12" ht="15.75">
      <c r="A2896" s="534"/>
      <c r="B2896" s="38"/>
      <c r="C2896" s="38"/>
      <c r="D2896" s="38"/>
      <c r="E2896" s="38"/>
      <c r="F2896" s="534"/>
      <c r="G2896" s="38"/>
      <c r="H2896" s="38"/>
      <c r="I2896" s="38"/>
      <c r="J2896" s="38"/>
      <c r="K2896" s="534"/>
      <c r="L2896" s="38"/>
    </row>
    <row r="2897" spans="1:12" ht="15.75">
      <c r="A2897" s="534"/>
      <c r="B2897" s="38"/>
      <c r="C2897" s="38"/>
      <c r="D2897" s="38"/>
      <c r="E2897" s="38"/>
      <c r="F2897" s="534"/>
      <c r="G2897" s="38"/>
      <c r="H2897" s="38"/>
      <c r="I2897" s="38"/>
      <c r="J2897" s="38"/>
      <c r="K2897" s="534"/>
      <c r="L2897" s="38"/>
    </row>
    <row r="2898" spans="1:12" ht="15.75">
      <c r="A2898" s="533"/>
      <c r="B2898" s="38"/>
    </row>
    <row r="2899" spans="1:12" ht="15.75">
      <c r="A2899" s="533"/>
      <c r="B2899" s="38"/>
    </row>
    <row r="2900" spans="1:12" ht="15.75">
      <c r="A2900" s="533"/>
      <c r="B2900" s="38"/>
    </row>
    <row r="2901" spans="1:12" ht="15.75">
      <c r="A2901" s="533"/>
      <c r="B2901" s="38"/>
    </row>
    <row r="2902" spans="1:12" ht="15.75">
      <c r="A2902" s="533"/>
      <c r="B2902" s="38"/>
    </row>
    <row r="2903" spans="1:12" ht="15.75">
      <c r="A2903" s="533"/>
      <c r="B2903" s="38"/>
    </row>
    <row r="2904" spans="1:12" ht="15.75">
      <c r="A2904" s="533"/>
      <c r="B2904" s="38"/>
    </row>
    <row r="2905" spans="1:12" ht="15.75">
      <c r="A2905" s="533"/>
      <c r="B2905" s="38"/>
    </row>
    <row r="2906" spans="1:12" ht="15.75">
      <c r="A2906" s="533"/>
      <c r="B2906" s="38"/>
    </row>
    <row r="2907" spans="1:12" ht="15.75">
      <c r="A2907" s="533"/>
      <c r="B2907" s="38"/>
    </row>
    <row r="2908" spans="1:12" ht="15.75">
      <c r="A2908" s="533"/>
      <c r="B2908" s="38"/>
    </row>
    <row r="2909" spans="1:12">
      <c r="A2909" s="3"/>
    </row>
    <row r="2910" spans="1:12">
      <c r="A2910" s="3"/>
    </row>
    <row r="2911" spans="1:12" ht="15.75">
      <c r="A2911" s="533"/>
      <c r="B2911" s="38"/>
    </row>
    <row r="2912" spans="1:12" ht="15.75">
      <c r="A2912" s="533"/>
      <c r="B2912" s="38"/>
    </row>
    <row r="2913" spans="1:12" ht="15.75">
      <c r="A2913" s="533"/>
      <c r="B2913" s="38"/>
    </row>
    <row r="2914" spans="1:12" s="38" customFormat="1" ht="15.75">
      <c r="A2914" s="533"/>
    </row>
    <row r="2915" spans="1:12" s="38" customFormat="1" ht="23.25">
      <c r="A2915" s="532" t="s">
        <v>944</v>
      </c>
    </row>
    <row r="2916" spans="1:12" ht="15.75">
      <c r="A2916" s="534" t="s">
        <v>2645</v>
      </c>
      <c r="B2916" s="38"/>
      <c r="C2916" s="38"/>
      <c r="D2916" s="38"/>
      <c r="E2916" s="38"/>
      <c r="F2916" s="534" t="s">
        <v>2646</v>
      </c>
      <c r="G2916" s="38"/>
      <c r="H2916" s="38"/>
      <c r="I2916" s="38"/>
      <c r="J2916" s="38"/>
      <c r="K2916" s="534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/>
    </row>
    <row r="2918" spans="1:12" ht="15.75">
      <c r="A2918" s="178"/>
      <c r="C2918" s="38"/>
      <c r="D2918" s="38"/>
      <c r="E2918" s="38"/>
      <c r="F2918" s="178"/>
      <c r="K2918" s="178"/>
    </row>
    <row r="2919" spans="1:12" ht="15.75">
      <c r="A2919" s="178"/>
      <c r="C2919" s="38"/>
      <c r="D2919" s="38"/>
      <c r="E2919" s="38"/>
      <c r="F2919" s="178"/>
      <c r="K2919" s="178"/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33"/>
      <c r="B2942" s="38"/>
      <c r="C2942" s="38"/>
      <c r="D2942" s="38"/>
      <c r="E2942" s="38"/>
      <c r="F2942" s="38"/>
    </row>
    <row r="2943" spans="1:11" ht="15.75">
      <c r="A2943" s="533"/>
      <c r="B2943" s="38"/>
      <c r="C2943" s="38"/>
      <c r="D2943" s="38"/>
      <c r="E2943" s="38"/>
      <c r="F2943" s="38"/>
    </row>
    <row r="2944" spans="1:11" ht="15.75">
      <c r="A2944" s="533"/>
      <c r="B2944" s="38"/>
      <c r="C2944" s="38"/>
      <c r="D2944" s="38"/>
      <c r="E2944" s="38"/>
      <c r="F2944" s="38"/>
    </row>
    <row r="2945" spans="1:12" s="38" customFormat="1" ht="15.75">
      <c r="A2945" s="533"/>
    </row>
    <row r="2946" spans="1:12" s="38" customFormat="1" ht="23.25">
      <c r="A2946" s="532" t="s">
        <v>1349</v>
      </c>
    </row>
    <row r="2947" spans="1:12" s="38" customFormat="1" ht="15.75">
      <c r="A2947" s="534" t="s">
        <v>2645</v>
      </c>
      <c r="F2947" s="534" t="s">
        <v>2646</v>
      </c>
      <c r="K2947" s="534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33"/>
    </row>
    <row r="2970" spans="1:2" s="38" customFormat="1" ht="15.75">
      <c r="A2970" s="533"/>
    </row>
    <row r="2971" spans="1:2" s="38" customFormat="1" ht="15.75">
      <c r="A2971" s="533"/>
    </row>
    <row r="2972" spans="1:2" s="38" customFormat="1" ht="15.75">
      <c r="A2972" s="533"/>
    </row>
    <row r="2973" spans="1:2" s="38" customFormat="1" ht="15.75">
      <c r="A2973" s="533"/>
    </row>
    <row r="2974" spans="1:2" s="38" customFormat="1" ht="15.75">
      <c r="A2974" s="533"/>
    </row>
    <row r="2975" spans="1:2" s="38" customFormat="1" ht="15.75">
      <c r="A2975" s="533"/>
    </row>
    <row r="2976" spans="1:2" s="38" customFormat="1" ht="15"/>
    <row r="2977" spans="1:12" s="38" customFormat="1" ht="23.25">
      <c r="A2977" s="532" t="s">
        <v>683</v>
      </c>
    </row>
    <row r="2978" spans="1:12" s="38" customFormat="1" ht="15.75">
      <c r="A2978" s="534" t="s">
        <v>2645</v>
      </c>
      <c r="F2978" s="534" t="s">
        <v>2646</v>
      </c>
      <c r="K2978" s="534" t="s">
        <v>2647</v>
      </c>
    </row>
    <row r="2979" spans="1:12" s="38" customFormat="1" ht="15.75">
      <c r="A2979" s="534"/>
      <c r="F2979" s="178"/>
      <c r="G2979"/>
      <c r="K2979" s="178" t="s">
        <v>718</v>
      </c>
      <c r="L2979" t="s">
        <v>4467</v>
      </c>
    </row>
    <row r="2980" spans="1:12" s="38" customFormat="1" ht="15.75">
      <c r="A2980" s="534"/>
      <c r="F2980" s="178"/>
      <c r="G2980"/>
      <c r="K2980" s="178" t="s">
        <v>718</v>
      </c>
      <c r="L2980" t="s">
        <v>4562</v>
      </c>
    </row>
    <row r="2981" spans="1:12" s="38" customFormat="1" ht="15.75">
      <c r="A2981" s="534"/>
      <c r="F2981" s="178"/>
      <c r="G2981"/>
      <c r="K2981" s="178"/>
      <c r="L2981"/>
    </row>
    <row r="2982" spans="1:12" s="38" customFormat="1" ht="15.75">
      <c r="A2982" s="534"/>
      <c r="F2982" s="178"/>
      <c r="G2982"/>
      <c r="K2982" s="178"/>
      <c r="L2982"/>
    </row>
    <row r="2983" spans="1:12" s="38" customFormat="1" ht="15.75">
      <c r="A2983" s="534"/>
      <c r="F2983" s="178"/>
      <c r="G2983"/>
      <c r="K2983" s="178"/>
      <c r="L2983"/>
    </row>
    <row r="2984" spans="1:12" s="38" customFormat="1" ht="15.75">
      <c r="A2984" s="534"/>
      <c r="F2984" s="178"/>
      <c r="G2984"/>
      <c r="K2984" s="178"/>
      <c r="L2984"/>
    </row>
    <row r="2985" spans="1:12" s="38" customFormat="1" ht="15.75">
      <c r="A2985" s="534"/>
      <c r="F2985" s="178"/>
      <c r="G2985"/>
      <c r="K2985" s="178"/>
      <c r="L2985"/>
    </row>
    <row r="2986" spans="1:12" s="38" customFormat="1" ht="15.75">
      <c r="A2986" s="534"/>
      <c r="F2986" s="178"/>
      <c r="G2986"/>
      <c r="K2986" s="178"/>
      <c r="L2986"/>
    </row>
    <row r="2987" spans="1:12" s="38" customFormat="1" ht="15.75">
      <c r="A2987" s="534"/>
      <c r="F2987" s="534"/>
      <c r="K2987" s="178"/>
      <c r="L2987"/>
    </row>
    <row r="2988" spans="1:12" s="38" customFormat="1" ht="15.75">
      <c r="A2988" s="534"/>
      <c r="F2988" s="534"/>
      <c r="K2988" s="178"/>
      <c r="L2988"/>
    </row>
    <row r="2989" spans="1:12" s="38" customFormat="1" ht="15.75">
      <c r="A2989" s="534"/>
      <c r="F2989" s="534"/>
      <c r="K2989" s="178"/>
      <c r="L2989"/>
    </row>
    <row r="2990" spans="1:12" s="38" customFormat="1" ht="15.75">
      <c r="A2990" s="534"/>
      <c r="F2990" s="534"/>
      <c r="K2990" s="178"/>
      <c r="L2990"/>
    </row>
    <row r="2991" spans="1:12" s="38" customFormat="1" ht="15.75">
      <c r="A2991" s="534"/>
      <c r="F2991" s="534"/>
      <c r="K2991" s="178"/>
      <c r="L2991"/>
    </row>
    <row r="2992" spans="1:12" s="38" customFormat="1" ht="15.75">
      <c r="A2992" s="534"/>
      <c r="F2992" s="534"/>
      <c r="K2992" s="178"/>
      <c r="L2992"/>
    </row>
    <row r="2993" spans="1:12" s="38" customFormat="1" ht="15.75">
      <c r="A2993" s="534"/>
      <c r="F2993" s="534"/>
      <c r="K2993" s="178"/>
      <c r="L2993"/>
    </row>
    <row r="2994" spans="1:12" s="38" customFormat="1" ht="15.75">
      <c r="A2994" s="534"/>
      <c r="F2994" s="534"/>
      <c r="K2994" s="178"/>
      <c r="L2994"/>
    </row>
    <row r="2995" spans="1:12" s="38" customFormat="1" ht="15.75">
      <c r="A2995" s="534"/>
      <c r="F2995" s="534"/>
      <c r="K2995" s="534"/>
    </row>
    <row r="2996" spans="1:12" s="38" customFormat="1" ht="15.75">
      <c r="A2996" s="534"/>
      <c r="F2996" s="534"/>
      <c r="K2996" s="534"/>
    </row>
    <row r="2997" spans="1:12" s="38" customFormat="1" ht="15.75">
      <c r="A2997" s="533"/>
    </row>
    <row r="2998" spans="1:12" s="38" customFormat="1" ht="15.75">
      <c r="A2998" s="533"/>
    </row>
    <row r="2999" spans="1:12" s="38" customFormat="1" ht="15.75">
      <c r="A2999" s="533"/>
    </row>
    <row r="3000" spans="1:12" s="38" customFormat="1" ht="15.75">
      <c r="A3000" s="533"/>
    </row>
    <row r="3001" spans="1:12" s="38" customFormat="1" ht="15.75">
      <c r="A3001" s="533"/>
    </row>
    <row r="3002" spans="1:12" s="38" customFormat="1" ht="15.75">
      <c r="A3002" s="533"/>
    </row>
    <row r="3003" spans="1:12" s="38" customFormat="1" ht="15.75">
      <c r="A3003" s="533"/>
    </row>
    <row r="3004" spans="1:12" s="38" customFormat="1" ht="15.75">
      <c r="A3004" s="533"/>
    </row>
    <row r="3005" spans="1:12" s="38" customFormat="1" ht="15.75">
      <c r="A3005" s="533"/>
    </row>
    <row r="3006" spans="1:12" s="38" customFormat="1" ht="15.75">
      <c r="A3006" s="533"/>
    </row>
    <row r="3007" spans="1:12" s="38" customFormat="1" ht="15.75">
      <c r="A3007" s="533"/>
    </row>
    <row r="3008" spans="1:12" s="38" customFormat="1" ht="23.25">
      <c r="A3008" s="532" t="s">
        <v>2725</v>
      </c>
    </row>
    <row r="3009" spans="1:12" s="38" customFormat="1" ht="15.75">
      <c r="A3009" s="534" t="s">
        <v>2645</v>
      </c>
      <c r="F3009" s="534" t="s">
        <v>2646</v>
      </c>
      <c r="K3009" s="534" t="s">
        <v>2647</v>
      </c>
    </row>
    <row r="3010" spans="1:12" s="38" customFormat="1" ht="15.75">
      <c r="A3010" s="178" t="s">
        <v>717</v>
      </c>
      <c r="B3010" t="s">
        <v>4399</v>
      </c>
      <c r="F3010" s="534"/>
      <c r="K3010" s="178" t="s">
        <v>716</v>
      </c>
      <c r="L3010" t="s">
        <v>4460</v>
      </c>
    </row>
    <row r="3011" spans="1:12" s="38" customFormat="1" ht="15.75">
      <c r="A3011" s="178" t="s">
        <v>716</v>
      </c>
      <c r="B3011" t="s">
        <v>4805</v>
      </c>
      <c r="F3011" s="534"/>
      <c r="K3011" s="178"/>
      <c r="L3011"/>
    </row>
    <row r="3012" spans="1:12" s="38" customFormat="1" ht="15.75">
      <c r="A3012" s="178"/>
      <c r="B3012"/>
      <c r="F3012" s="534"/>
      <c r="K3012" s="178"/>
      <c r="L3012"/>
    </row>
    <row r="3013" spans="1:12" s="38" customFormat="1" ht="15.75">
      <c r="A3013" s="534"/>
      <c r="F3013" s="534"/>
      <c r="K3013" s="178"/>
      <c r="L3013"/>
    </row>
    <row r="3014" spans="1:12" s="38" customFormat="1" ht="15.75">
      <c r="A3014" s="534"/>
      <c r="F3014" s="534"/>
      <c r="K3014" s="178"/>
      <c r="L3014"/>
    </row>
    <row r="3015" spans="1:12" s="38" customFormat="1" ht="15.75">
      <c r="A3015" s="534"/>
      <c r="F3015" s="534"/>
      <c r="K3015" s="178"/>
      <c r="L3015"/>
    </row>
    <row r="3016" spans="1:12" s="38" customFormat="1" ht="15.75">
      <c r="A3016" s="534"/>
      <c r="F3016" s="534"/>
      <c r="K3016" s="534"/>
    </row>
    <row r="3017" spans="1:12" s="38" customFormat="1" ht="15.75">
      <c r="A3017" s="534"/>
      <c r="F3017" s="534"/>
      <c r="K3017" s="534"/>
    </row>
    <row r="3018" spans="1:12" s="38" customFormat="1" ht="15.75">
      <c r="A3018" s="534"/>
      <c r="F3018" s="534"/>
      <c r="K3018" s="534"/>
    </row>
    <row r="3019" spans="1:12" s="38" customFormat="1" ht="15.75">
      <c r="A3019" s="534"/>
      <c r="F3019" s="534"/>
      <c r="K3019" s="534"/>
    </row>
    <row r="3020" spans="1:12" s="38" customFormat="1" ht="15.75">
      <c r="A3020" s="534"/>
      <c r="F3020" s="534"/>
      <c r="K3020" s="534"/>
    </row>
    <row r="3021" spans="1:12" s="38" customFormat="1" ht="15.75">
      <c r="A3021" s="534"/>
      <c r="F3021" s="534"/>
      <c r="K3021" s="534"/>
    </row>
    <row r="3022" spans="1:12" s="38" customFormat="1" ht="15.75">
      <c r="A3022" s="534"/>
      <c r="F3022" s="534"/>
      <c r="K3022" s="534"/>
    </row>
    <row r="3023" spans="1:12" s="38" customFormat="1" ht="15.75">
      <c r="A3023" s="534"/>
      <c r="F3023" s="534"/>
      <c r="K3023" s="534"/>
    </row>
    <row r="3024" spans="1:12" s="38" customFormat="1" ht="15.75">
      <c r="A3024" s="534"/>
      <c r="F3024" s="534"/>
      <c r="K3024" s="534"/>
    </row>
    <row r="3025" spans="1:11" s="38" customFormat="1" ht="15.75">
      <c r="A3025" s="534"/>
      <c r="F3025" s="534"/>
      <c r="K3025" s="534"/>
    </row>
    <row r="3026" spans="1:11" s="38" customFormat="1" ht="15.75">
      <c r="A3026" s="534"/>
      <c r="F3026" s="534"/>
      <c r="K3026" s="534"/>
    </row>
    <row r="3027" spans="1:11" s="38" customFormat="1" ht="15.75">
      <c r="A3027" s="533"/>
    </row>
    <row r="3028" spans="1:11" s="38" customFormat="1" ht="15.75">
      <c r="A3028" s="533"/>
    </row>
    <row r="3029" spans="1:11" s="38" customFormat="1" ht="15.75">
      <c r="A3029" s="533"/>
    </row>
    <row r="3030" spans="1:11" s="38" customFormat="1" ht="15.75">
      <c r="A3030" s="533"/>
    </row>
    <row r="3031" spans="1:11" s="38" customFormat="1" ht="15.75">
      <c r="A3031" s="533"/>
    </row>
    <row r="3032" spans="1:11" s="38" customFormat="1" ht="15.75">
      <c r="A3032" s="533"/>
    </row>
    <row r="3033" spans="1:11" s="38" customFormat="1" ht="15.75">
      <c r="A3033" s="533"/>
    </row>
    <row r="3034" spans="1:11" s="38" customFormat="1" ht="15.75">
      <c r="A3034" s="533"/>
    </row>
    <row r="3035" spans="1:11" s="38" customFormat="1" ht="15.75">
      <c r="A3035" s="533"/>
    </row>
    <row r="3036" spans="1:11" s="38" customFormat="1" ht="15.75">
      <c r="A3036" s="533"/>
    </row>
    <row r="3037" spans="1:11" s="38" customFormat="1" ht="15.75">
      <c r="A3037" s="533"/>
    </row>
    <row r="3038" spans="1:11" s="38" customFormat="1" ht="15.75">
      <c r="A3038" s="533"/>
    </row>
    <row r="3039" spans="1:11" s="38" customFormat="1" ht="23.25">
      <c r="A3039" s="532" t="s">
        <v>3646</v>
      </c>
    </row>
    <row r="3040" spans="1:11" s="38" customFormat="1" ht="15.75">
      <c r="A3040" s="534" t="s">
        <v>2645</v>
      </c>
      <c r="F3040" s="534" t="s">
        <v>2646</v>
      </c>
      <c r="K3040" s="534" t="s">
        <v>2647</v>
      </c>
    </row>
    <row r="3041" spans="1:14" s="38" customFormat="1" ht="15.75">
      <c r="A3041" s="178" t="s">
        <v>716</v>
      </c>
      <c r="B3041" t="s">
        <v>4406</v>
      </c>
      <c r="F3041" s="178"/>
      <c r="G3041"/>
      <c r="K3041" s="178" t="s">
        <v>717</v>
      </c>
      <c r="L3041" t="s">
        <v>4571</v>
      </c>
      <c r="M3041"/>
      <c r="N3041"/>
    </row>
    <row r="3042" spans="1:14" s="38" customFormat="1" ht="15.75">
      <c r="A3042" s="178" t="s">
        <v>716</v>
      </c>
      <c r="B3042" t="s">
        <v>4549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33"/>
    </row>
    <row r="3063" spans="1:15" s="38" customFormat="1" ht="15.75">
      <c r="A3063" s="533"/>
    </row>
    <row r="3064" spans="1:15" s="38" customFormat="1" ht="15.75">
      <c r="A3064" s="533"/>
    </row>
    <row r="3065" spans="1:15" s="38" customFormat="1" ht="15.75">
      <c r="A3065" s="533"/>
    </row>
    <row r="3066" spans="1:15" s="38" customFormat="1" ht="15.75">
      <c r="A3066" s="533"/>
    </row>
    <row r="3067" spans="1:15" s="38" customFormat="1" ht="15.75">
      <c r="A3067" s="533"/>
    </row>
    <row r="3068" spans="1:15" s="38" customFormat="1" ht="15.75">
      <c r="A3068" s="533"/>
    </row>
    <row r="3069" spans="1:15" s="38" customFormat="1" ht="15.75">
      <c r="A3069" s="533"/>
    </row>
    <row r="3070" spans="1:15" ht="23.25">
      <c r="A3070" s="532" t="s">
        <v>1690</v>
      </c>
      <c r="B3070" s="38"/>
    </row>
    <row r="3071" spans="1:15" s="38" customFormat="1" ht="15.75">
      <c r="A3071" s="534" t="s">
        <v>2645</v>
      </c>
      <c r="F3071" s="534" t="s">
        <v>2646</v>
      </c>
      <c r="K3071" s="534" t="s">
        <v>2644</v>
      </c>
    </row>
    <row r="3072" spans="1:15" s="38" customFormat="1" ht="15.75">
      <c r="A3072" s="178" t="s">
        <v>718</v>
      </c>
      <c r="B3072" t="s">
        <v>4628</v>
      </c>
      <c r="C3072"/>
      <c r="D3072"/>
      <c r="F3072" s="178"/>
      <c r="G3072"/>
      <c r="K3072" s="178" t="s">
        <v>718</v>
      </c>
      <c r="L3072" t="s">
        <v>4469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4802</v>
      </c>
      <c r="M3073"/>
      <c r="N3073"/>
    </row>
    <row r="3074" spans="1:14" s="38" customFormat="1" ht="15.75">
      <c r="A3074" s="534"/>
      <c r="F3074" s="178"/>
      <c r="G3074"/>
      <c r="K3074" s="178"/>
      <c r="L3074"/>
    </row>
    <row r="3075" spans="1:14" s="38" customFormat="1" ht="15.75">
      <c r="A3075" s="534"/>
      <c r="F3075" s="178"/>
      <c r="G3075"/>
      <c r="K3075" s="178"/>
      <c r="L3075"/>
    </row>
    <row r="3076" spans="1:14" s="38" customFormat="1" ht="15.75">
      <c r="A3076" s="534"/>
      <c r="F3076" s="178"/>
      <c r="G3076"/>
      <c r="K3076" s="178"/>
      <c r="L3076"/>
    </row>
    <row r="3077" spans="1:14" s="38" customFormat="1" ht="15.75">
      <c r="A3077" s="534"/>
      <c r="F3077" s="178"/>
      <c r="G3077"/>
      <c r="K3077" s="178"/>
      <c r="L3077"/>
    </row>
    <row r="3078" spans="1:14" s="38" customFormat="1" ht="15.75">
      <c r="A3078" s="534"/>
      <c r="F3078" s="178"/>
      <c r="G3078"/>
      <c r="K3078" s="178"/>
      <c r="L3078"/>
    </row>
    <row r="3079" spans="1:14" s="38" customFormat="1" ht="15.75">
      <c r="A3079" s="534"/>
      <c r="F3079" s="178"/>
      <c r="G3079"/>
      <c r="K3079" s="534"/>
    </row>
    <row r="3080" spans="1:14" s="38" customFormat="1" ht="15.75">
      <c r="A3080" s="534"/>
      <c r="F3080" s="178"/>
      <c r="G3080"/>
      <c r="K3080" s="534"/>
    </row>
    <row r="3081" spans="1:14" s="38" customFormat="1" ht="15.75">
      <c r="A3081" s="534"/>
      <c r="F3081" s="534"/>
      <c r="K3081" s="534"/>
    </row>
    <row r="3082" spans="1:14" s="38" customFormat="1" ht="15.75">
      <c r="A3082" s="534"/>
      <c r="F3082" s="534"/>
      <c r="K3082" s="534"/>
    </row>
    <row r="3083" spans="1:14" s="38" customFormat="1" ht="15.75">
      <c r="A3083" s="534"/>
      <c r="F3083" s="534"/>
      <c r="K3083" s="534"/>
    </row>
    <row r="3084" spans="1:14" s="38" customFormat="1" ht="15.75">
      <c r="A3084" s="534"/>
      <c r="F3084" s="534"/>
      <c r="K3084" s="534"/>
    </row>
    <row r="3085" spans="1:14" s="38" customFormat="1" ht="15.75">
      <c r="A3085" s="534"/>
      <c r="F3085" s="534"/>
      <c r="K3085" s="534"/>
    </row>
    <row r="3086" spans="1:14" s="38" customFormat="1" ht="15.75">
      <c r="A3086" s="534"/>
      <c r="F3086" s="534"/>
      <c r="K3086" s="534"/>
    </row>
    <row r="3087" spans="1:14" s="38" customFormat="1" ht="15.75">
      <c r="A3087" s="534"/>
      <c r="F3087" s="534"/>
      <c r="K3087" s="534"/>
    </row>
    <row r="3088" spans="1:14" s="38" customFormat="1" ht="15.75">
      <c r="A3088" s="534"/>
      <c r="F3088" s="534"/>
      <c r="K3088" s="534"/>
    </row>
    <row r="3089" spans="1:16" s="38" customFormat="1" ht="15.75">
      <c r="A3089" s="534"/>
      <c r="F3089" s="534"/>
      <c r="K3089" s="534"/>
    </row>
    <row r="3090" spans="1:16" s="38" customFormat="1" ht="15.75">
      <c r="A3090" s="534"/>
      <c r="F3090" s="534"/>
      <c r="K3090" s="534"/>
    </row>
    <row r="3091" spans="1:16" s="38" customFormat="1" ht="15.75">
      <c r="A3091" s="534"/>
      <c r="F3091" s="534"/>
      <c r="K3091" s="534"/>
    </row>
    <row r="3092" spans="1:16" s="38" customFormat="1" ht="15.75">
      <c r="A3092" s="534"/>
      <c r="F3092" s="534"/>
      <c r="K3092" s="534"/>
    </row>
    <row r="3093" spans="1:16" s="38" customFormat="1" ht="15.75">
      <c r="A3093" s="534"/>
      <c r="F3093" s="534"/>
      <c r="K3093" s="534"/>
      <c r="P3093" s="38" t="s">
        <v>2459</v>
      </c>
    </row>
    <row r="3094" spans="1:16" s="38" customFormat="1" ht="15.75">
      <c r="A3094" s="533"/>
    </row>
    <row r="3095" spans="1:16" s="38" customFormat="1" ht="15.75">
      <c r="A3095" s="533"/>
    </row>
    <row r="3096" spans="1:16" s="38" customFormat="1" ht="15.75">
      <c r="A3096" s="533"/>
    </row>
    <row r="3097" spans="1:16" s="38" customFormat="1" ht="15.75">
      <c r="A3097" s="533"/>
    </row>
    <row r="3098" spans="1:16" s="38" customFormat="1" ht="15.75">
      <c r="A3098" s="533"/>
    </row>
    <row r="3099" spans="1:16" s="38" customFormat="1" ht="15.75">
      <c r="A3099" s="533"/>
    </row>
    <row r="3100" spans="1:16" s="38" customFormat="1" ht="15.75">
      <c r="A3100" s="533"/>
    </row>
    <row r="3101" spans="1:16" ht="23.25">
      <c r="A3101" s="532" t="s">
        <v>654</v>
      </c>
      <c r="B3101" s="38"/>
    </row>
    <row r="3102" spans="1:16" ht="15.75">
      <c r="A3102" s="534" t="s">
        <v>2645</v>
      </c>
      <c r="B3102" s="38"/>
      <c r="C3102" s="38"/>
      <c r="D3102" s="38"/>
      <c r="E3102" s="38"/>
      <c r="F3102" s="534" t="s">
        <v>2646</v>
      </c>
      <c r="G3102" s="38"/>
      <c r="H3102" s="38"/>
      <c r="I3102" s="38"/>
      <c r="J3102" s="38"/>
      <c r="K3102" s="534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4318</v>
      </c>
      <c r="J3103" s="38"/>
      <c r="K3103" s="178" t="s">
        <v>717</v>
      </c>
      <c r="L3103" t="s">
        <v>4309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4463</v>
      </c>
      <c r="I3104" s="38"/>
      <c r="J3104" s="38"/>
      <c r="K3104" s="178" t="s">
        <v>718</v>
      </c>
      <c r="L3104" t="s">
        <v>4321</v>
      </c>
    </row>
    <row r="3105" spans="1:12" ht="15.75">
      <c r="A3105" s="534"/>
      <c r="B3105" s="38"/>
      <c r="C3105" s="38"/>
      <c r="D3105" s="38"/>
      <c r="E3105" s="38"/>
      <c r="F3105" s="178"/>
      <c r="H3105" s="38"/>
      <c r="I3105" s="38"/>
      <c r="J3105" s="38"/>
      <c r="K3105" s="178" t="s">
        <v>718</v>
      </c>
      <c r="L3105" t="s">
        <v>4465</v>
      </c>
    </row>
    <row r="3106" spans="1:12" ht="15.75">
      <c r="A3106" s="534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4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4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4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4"/>
      <c r="B3110" s="38"/>
      <c r="C3110" s="38"/>
      <c r="D3110" s="38"/>
      <c r="E3110" s="38"/>
      <c r="F3110" s="178"/>
      <c r="H3110" s="38"/>
      <c r="I3110" s="38"/>
      <c r="J3110" s="38"/>
      <c r="K3110" s="534"/>
      <c r="L3110" s="38"/>
    </row>
    <row r="3111" spans="1:12" ht="15.75">
      <c r="A3111" s="534"/>
      <c r="B3111" s="38"/>
      <c r="C3111" s="38"/>
      <c r="D3111" s="38"/>
      <c r="E3111" s="38"/>
      <c r="F3111" s="178"/>
      <c r="H3111" s="38"/>
      <c r="I3111" s="38"/>
      <c r="J3111" s="38"/>
      <c r="K3111" s="534"/>
      <c r="L3111" s="38"/>
    </row>
    <row r="3112" spans="1:12" ht="15.75">
      <c r="A3112" s="534"/>
      <c r="B3112" s="38"/>
      <c r="C3112" s="38"/>
      <c r="D3112" s="38"/>
      <c r="E3112" s="38"/>
      <c r="F3112" s="534"/>
      <c r="G3112" s="38"/>
      <c r="H3112" s="38"/>
      <c r="I3112" s="38"/>
      <c r="J3112" s="38"/>
      <c r="K3112" s="534"/>
      <c r="L3112" s="38"/>
    </row>
    <row r="3113" spans="1:12" ht="15.75">
      <c r="A3113" s="534"/>
      <c r="B3113" s="38"/>
      <c r="C3113" s="38"/>
      <c r="D3113" s="38"/>
      <c r="E3113" s="38"/>
      <c r="F3113" s="534"/>
      <c r="G3113" s="38"/>
      <c r="H3113" s="38"/>
      <c r="I3113" s="38"/>
      <c r="J3113" s="38"/>
      <c r="K3113" s="534"/>
      <c r="L3113" s="38"/>
    </row>
    <row r="3114" spans="1:12" ht="15.75">
      <c r="A3114" s="534"/>
      <c r="B3114" s="38"/>
      <c r="C3114" s="38"/>
      <c r="D3114" s="38"/>
      <c r="E3114" s="38"/>
      <c r="F3114" s="534"/>
      <c r="G3114" s="38"/>
      <c r="H3114" s="38"/>
      <c r="I3114" s="38"/>
      <c r="J3114" s="38"/>
      <c r="K3114" s="534"/>
      <c r="L3114" s="38"/>
    </row>
    <row r="3115" spans="1:12" ht="15.75">
      <c r="A3115" s="534"/>
      <c r="B3115" s="38"/>
      <c r="C3115" s="38"/>
      <c r="D3115" s="38"/>
      <c r="E3115" s="38"/>
      <c r="F3115" s="534"/>
      <c r="G3115" s="38"/>
      <c r="H3115" s="38"/>
      <c r="I3115" s="38"/>
      <c r="J3115" s="38"/>
      <c r="K3115" s="534"/>
      <c r="L3115" s="38"/>
    </row>
    <row r="3116" spans="1:12" ht="15.75">
      <c r="A3116" s="534"/>
      <c r="B3116" s="38"/>
      <c r="C3116" s="38"/>
      <c r="D3116" s="38"/>
      <c r="E3116" s="38"/>
      <c r="F3116" s="534"/>
      <c r="G3116" s="38"/>
      <c r="H3116" s="38"/>
      <c r="I3116" s="38"/>
      <c r="J3116" s="38"/>
      <c r="K3116" s="534"/>
      <c r="L3116" s="38"/>
    </row>
    <row r="3117" spans="1:12" ht="15.75">
      <c r="A3117" s="534"/>
      <c r="B3117" s="38"/>
      <c r="C3117" s="38"/>
      <c r="D3117" s="38"/>
      <c r="E3117" s="38"/>
      <c r="F3117" s="534"/>
      <c r="G3117" s="38"/>
      <c r="H3117" s="38"/>
      <c r="I3117" s="38"/>
      <c r="J3117" s="38"/>
      <c r="K3117" s="534"/>
      <c r="L3117" s="38"/>
    </row>
    <row r="3118" spans="1:12" ht="15.75">
      <c r="A3118" s="534"/>
      <c r="B3118" s="38"/>
      <c r="C3118" s="38"/>
      <c r="D3118" s="38"/>
      <c r="E3118" s="38"/>
      <c r="F3118" s="534"/>
      <c r="G3118" s="38"/>
      <c r="H3118" s="38"/>
      <c r="I3118" s="38"/>
      <c r="J3118" s="38"/>
      <c r="K3118" s="534"/>
      <c r="L3118" s="38"/>
    </row>
    <row r="3119" spans="1:12" ht="15.75">
      <c r="A3119" s="534"/>
      <c r="B3119" s="38"/>
      <c r="C3119" s="38"/>
      <c r="D3119" s="38"/>
      <c r="E3119" s="38"/>
      <c r="F3119" s="534"/>
      <c r="G3119" s="38"/>
      <c r="H3119" s="38"/>
      <c r="I3119" s="38"/>
      <c r="J3119" s="38"/>
      <c r="K3119" s="534"/>
      <c r="L3119" s="38"/>
    </row>
    <row r="3120" spans="1:12" ht="15.75">
      <c r="A3120" s="534"/>
      <c r="B3120" s="38"/>
      <c r="C3120" s="38"/>
      <c r="D3120" s="38"/>
      <c r="E3120" s="38"/>
      <c r="F3120" s="534"/>
      <c r="G3120" s="38"/>
      <c r="H3120" s="38"/>
      <c r="I3120" s="38"/>
      <c r="J3120" s="38"/>
      <c r="K3120" s="534"/>
      <c r="L3120" s="38"/>
    </row>
    <row r="3121" spans="1:15" ht="15.75">
      <c r="A3121" s="534"/>
      <c r="B3121" s="38"/>
      <c r="C3121" s="38"/>
      <c r="D3121" s="38"/>
      <c r="E3121" s="38"/>
      <c r="F3121" s="534"/>
      <c r="G3121" s="38"/>
      <c r="H3121" s="38"/>
      <c r="I3121" s="38"/>
      <c r="J3121" s="38"/>
      <c r="K3121" s="534"/>
      <c r="L3121" s="38"/>
    </row>
    <row r="3122" spans="1:15" ht="15.75">
      <c r="A3122" s="534"/>
      <c r="B3122" s="38"/>
      <c r="C3122" s="38"/>
      <c r="D3122" s="38"/>
      <c r="E3122" s="38"/>
      <c r="F3122" s="534"/>
      <c r="G3122" s="38"/>
      <c r="H3122" s="38"/>
      <c r="I3122" s="38"/>
      <c r="J3122" s="38"/>
      <c r="K3122" s="534"/>
      <c r="L3122" s="38"/>
    </row>
    <row r="3123" spans="1:15" ht="15.75">
      <c r="A3123" s="534"/>
      <c r="B3123" s="38"/>
      <c r="C3123" s="38"/>
      <c r="D3123" s="38"/>
      <c r="E3123" s="38"/>
      <c r="F3123" s="534"/>
      <c r="G3123" s="38"/>
      <c r="H3123" s="38"/>
      <c r="I3123" s="38"/>
      <c r="J3123" s="38"/>
      <c r="K3123" s="534"/>
      <c r="L3123" s="38"/>
    </row>
    <row r="3124" spans="1:15" ht="15.75">
      <c r="A3124" s="534"/>
      <c r="B3124" s="38"/>
      <c r="C3124" s="38"/>
      <c r="D3124" s="38"/>
      <c r="E3124" s="38"/>
      <c r="F3124" s="534"/>
      <c r="G3124" s="38"/>
      <c r="H3124" s="38"/>
      <c r="I3124" s="38"/>
      <c r="J3124" s="38"/>
      <c r="K3124" s="534"/>
      <c r="L3124" s="38"/>
    </row>
    <row r="3125" spans="1:15" ht="15.75">
      <c r="A3125" s="533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33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33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33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33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33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32" t="s">
        <v>653</v>
      </c>
      <c r="B3131" s="38"/>
    </row>
    <row r="3132" spans="1:15" ht="15.75">
      <c r="A3132" s="534" t="s">
        <v>2645</v>
      </c>
      <c r="B3132" s="38"/>
      <c r="C3132" s="38"/>
      <c r="D3132" s="38"/>
      <c r="E3132" s="38"/>
      <c r="F3132" s="534" t="s">
        <v>2646</v>
      </c>
      <c r="G3132" s="38"/>
      <c r="H3132" s="38"/>
      <c r="I3132" s="38"/>
      <c r="J3132" s="38"/>
      <c r="K3132" s="534" t="s">
        <v>2644</v>
      </c>
      <c r="L3132" s="38"/>
    </row>
    <row r="3133" spans="1:15" ht="15.75">
      <c r="A3133" s="3"/>
      <c r="F3133" s="178" t="s">
        <v>718</v>
      </c>
      <c r="G3133" t="s">
        <v>4687</v>
      </c>
      <c r="H3133" s="38"/>
      <c r="I3133" s="38"/>
      <c r="K3133" s="178" t="s">
        <v>717</v>
      </c>
      <c r="L3133" t="s">
        <v>4569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4733</v>
      </c>
      <c r="K3134" s="178" t="s">
        <v>716</v>
      </c>
      <c r="L3134" t="s">
        <v>4692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4691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4727</v>
      </c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32" t="s">
        <v>1753</v>
      </c>
      <c r="B3162" s="38"/>
    </row>
    <row r="3163" spans="1:15" ht="15.75">
      <c r="A3163" s="534" t="s">
        <v>2645</v>
      </c>
      <c r="B3163" s="38"/>
      <c r="C3163" s="38"/>
      <c r="D3163" s="38"/>
      <c r="E3163" s="38"/>
      <c r="F3163" s="534" t="s">
        <v>2646</v>
      </c>
      <c r="G3163" s="38"/>
      <c r="H3163" s="38"/>
      <c r="I3163" s="38"/>
      <c r="J3163" s="38"/>
      <c r="K3163" s="534" t="s">
        <v>2644</v>
      </c>
      <c r="L3163" s="38"/>
    </row>
    <row r="3164" spans="1:15" ht="15.75">
      <c r="A3164" s="3"/>
      <c r="K3164" s="178" t="s">
        <v>717</v>
      </c>
      <c r="L3164" t="s">
        <v>4692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4688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32" t="s">
        <v>638</v>
      </c>
      <c r="B3192" s="38"/>
    </row>
    <row r="3193" spans="1:15" ht="15.75">
      <c r="A3193" s="534" t="s">
        <v>2645</v>
      </c>
      <c r="B3193" s="38"/>
      <c r="C3193" s="38"/>
      <c r="D3193" s="38"/>
      <c r="E3193" s="38"/>
      <c r="F3193" s="534" t="s">
        <v>2646</v>
      </c>
      <c r="G3193" s="38"/>
      <c r="H3193" s="38"/>
      <c r="I3193" s="38"/>
      <c r="J3193" s="38"/>
      <c r="K3193" s="534" t="s">
        <v>2644</v>
      </c>
      <c r="L3193" s="38"/>
    </row>
    <row r="3194" spans="1:15" ht="15.75">
      <c r="A3194" s="3"/>
      <c r="K3194" s="178" t="s">
        <v>716</v>
      </c>
      <c r="L3194" t="s">
        <v>4693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4803</v>
      </c>
    </row>
    <row r="3196" spans="1:15" ht="15.75">
      <c r="A3196" s="3"/>
      <c r="K3196" s="178" t="s">
        <v>716</v>
      </c>
      <c r="L3196" t="s">
        <v>4804</v>
      </c>
    </row>
    <row r="3197" spans="1:15" ht="15.75">
      <c r="A3197" s="3"/>
      <c r="K3197" s="178" t="s">
        <v>716</v>
      </c>
      <c r="L3197" t="s">
        <v>4812</v>
      </c>
      <c r="M3197" s="38"/>
      <c r="N3197" s="38"/>
      <c r="O3197" s="38"/>
    </row>
    <row r="3198" spans="1:15">
      <c r="A3198" s="3"/>
    </row>
    <row r="3199" spans="1:15">
      <c r="A3199" s="3"/>
    </row>
    <row r="3200" spans="1:15">
      <c r="A3200" s="3"/>
    </row>
    <row r="3201" spans="1:12">
      <c r="A3201" s="3"/>
      <c r="L3201" t="s">
        <v>2459</v>
      </c>
    </row>
    <row r="3202" spans="1:12">
      <c r="A3202" s="3"/>
    </row>
    <row r="3203" spans="1:12">
      <c r="A3203" s="3"/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32" t="s">
        <v>1649</v>
      </c>
      <c r="B3222" s="38"/>
    </row>
    <row r="3223" spans="1:15" ht="15.75">
      <c r="A3223" s="534" t="s">
        <v>2645</v>
      </c>
      <c r="B3223" s="38"/>
      <c r="C3223" s="38"/>
      <c r="D3223" s="38"/>
      <c r="E3223" s="38"/>
      <c r="F3223" s="534" t="s">
        <v>2646</v>
      </c>
      <c r="G3223" s="38"/>
      <c r="H3223" s="38"/>
      <c r="I3223" s="38"/>
      <c r="J3223" s="38"/>
      <c r="K3223" s="534" t="s">
        <v>2644</v>
      </c>
      <c r="L3223" s="38"/>
    </row>
    <row r="3224" spans="1:15" ht="15.75">
      <c r="A3224" s="3"/>
      <c r="K3224" s="178" t="s">
        <v>716</v>
      </c>
      <c r="L3224" t="s">
        <v>4321</v>
      </c>
    </row>
    <row r="3225" spans="1:15" ht="15.75">
      <c r="A3225" s="3"/>
      <c r="K3225" s="178" t="s">
        <v>718</v>
      </c>
      <c r="L3225" t="s">
        <v>4469</v>
      </c>
    </row>
    <row r="3226" spans="1:15" ht="15.75">
      <c r="A3226" s="3"/>
      <c r="K3226" s="178" t="s">
        <v>716</v>
      </c>
      <c r="L3226" t="s">
        <v>4678</v>
      </c>
      <c r="M3226" s="38"/>
      <c r="N3226" s="38"/>
      <c r="O3226" s="38"/>
    </row>
    <row r="3227" spans="1:15">
      <c r="A3227" s="3"/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32" t="s">
        <v>2715</v>
      </c>
      <c r="B3252" s="38"/>
    </row>
    <row r="3253" spans="1:15" ht="15.75">
      <c r="A3253" s="534" t="s">
        <v>2645</v>
      </c>
      <c r="B3253" s="38"/>
      <c r="C3253" s="38"/>
      <c r="D3253" s="38"/>
      <c r="E3253" s="38"/>
      <c r="F3253" s="534" t="s">
        <v>2646</v>
      </c>
      <c r="G3253" s="38"/>
      <c r="H3253" s="38"/>
      <c r="I3253" s="38"/>
      <c r="J3253" s="38"/>
      <c r="K3253" s="534" t="s">
        <v>2644</v>
      </c>
      <c r="L3253" s="38"/>
    </row>
    <row r="3254" spans="1:15" ht="15.75">
      <c r="A3254" s="3"/>
      <c r="K3254" s="178" t="s">
        <v>717</v>
      </c>
      <c r="L3254" t="s">
        <v>4798</v>
      </c>
      <c r="M3254" s="38"/>
      <c r="N3254" s="38"/>
      <c r="O3254" s="38"/>
    </row>
    <row r="3255" spans="1:15">
      <c r="A3255" s="3"/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5">
      <c r="A3281" s="3"/>
    </row>
    <row r="3282" spans="1:15" ht="23.25">
      <c r="A3282" s="532" t="s">
        <v>2833</v>
      </c>
      <c r="B3282" s="38"/>
    </row>
    <row r="3283" spans="1:15" ht="15.75">
      <c r="A3283" s="534" t="s">
        <v>2645</v>
      </c>
      <c r="B3283" s="38"/>
      <c r="C3283" s="38"/>
      <c r="D3283" s="38"/>
      <c r="E3283" s="38"/>
      <c r="F3283" s="534" t="s">
        <v>2646</v>
      </c>
      <c r="G3283" s="38"/>
      <c r="H3283" s="38"/>
      <c r="I3283" s="38"/>
      <c r="J3283" s="38"/>
      <c r="K3283" s="534" t="s">
        <v>2644</v>
      </c>
      <c r="L3283" s="38"/>
    </row>
    <row r="3284" spans="1:15" ht="15.75">
      <c r="A3284" s="3"/>
      <c r="F3284" s="178" t="s">
        <v>717</v>
      </c>
      <c r="G3284" t="s">
        <v>4423</v>
      </c>
      <c r="H3284" s="38"/>
      <c r="I3284" s="38"/>
      <c r="K3284" s="178" t="s">
        <v>718</v>
      </c>
      <c r="L3284" t="s">
        <v>4421</v>
      </c>
      <c r="M3284" s="38"/>
      <c r="N3284" s="38"/>
    </row>
    <row r="3285" spans="1:15" ht="15.75">
      <c r="A3285" s="3"/>
      <c r="K3285" s="178" t="s">
        <v>718</v>
      </c>
      <c r="L3285" t="s">
        <v>4407</v>
      </c>
      <c r="M3285" s="38"/>
      <c r="N3285" s="38"/>
      <c r="O3285" s="38"/>
    </row>
    <row r="3286" spans="1:15" ht="15.75">
      <c r="A3286" s="3"/>
      <c r="K3286" s="178" t="s">
        <v>716</v>
      </c>
      <c r="L3286" t="s">
        <v>4402</v>
      </c>
    </row>
    <row r="3287" spans="1:15" ht="15.75">
      <c r="A3287" s="3"/>
      <c r="K3287" s="178" t="s">
        <v>717</v>
      </c>
      <c r="L3287" t="s">
        <v>4459</v>
      </c>
      <c r="M3287" s="537"/>
      <c r="N3287" s="38"/>
    </row>
    <row r="3288" spans="1:15">
      <c r="A3288" s="3"/>
    </row>
    <row r="3289" spans="1:15">
      <c r="A3289" s="3"/>
    </row>
    <row r="3290" spans="1:15">
      <c r="A3290" s="3"/>
    </row>
    <row r="3291" spans="1:15">
      <c r="A3291" s="3"/>
    </row>
    <row r="3292" spans="1:15">
      <c r="A3292" s="3"/>
    </row>
    <row r="3293" spans="1:15">
      <c r="A3293" s="3"/>
    </row>
    <row r="3294" spans="1:15">
      <c r="A3294" s="3"/>
    </row>
    <row r="3295" spans="1:15">
      <c r="A3295" s="3"/>
    </row>
    <row r="3296" spans="1:15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32" t="s">
        <v>3647</v>
      </c>
      <c r="B3312" s="38"/>
    </row>
    <row r="3313" spans="1:12" ht="15.75">
      <c r="A3313" s="534" t="s">
        <v>2645</v>
      </c>
      <c r="B3313" s="38"/>
      <c r="C3313" s="38"/>
      <c r="D3313" s="38"/>
      <c r="E3313" s="38"/>
      <c r="F3313" s="534" t="s">
        <v>2646</v>
      </c>
      <c r="G3313" s="38"/>
      <c r="H3313" s="38"/>
      <c r="I3313" s="38"/>
      <c r="J3313" s="38"/>
      <c r="K3313" s="534" t="s">
        <v>2644</v>
      </c>
      <c r="L3313" s="38"/>
    </row>
    <row r="3314" spans="1:12" ht="15.75">
      <c r="A3314" s="178"/>
      <c r="K3314" s="178" t="s">
        <v>717</v>
      </c>
      <c r="L3314" t="s">
        <v>4299</v>
      </c>
    </row>
    <row r="3315" spans="1:12" ht="15.75">
      <c r="A3315" s="3"/>
      <c r="K3315" s="178" t="s">
        <v>717</v>
      </c>
      <c r="L3315" t="s">
        <v>4300</v>
      </c>
    </row>
    <row r="3316" spans="1:12" ht="15.75">
      <c r="A3316" s="3"/>
      <c r="K3316" s="178" t="s">
        <v>716</v>
      </c>
      <c r="L3316" t="s">
        <v>4420</v>
      </c>
    </row>
    <row r="3317" spans="1:12">
      <c r="A3317" s="3"/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32" t="s">
        <v>3648</v>
      </c>
      <c r="B3342" s="38"/>
    </row>
    <row r="3343" spans="1:14" ht="15.75">
      <c r="A3343" s="534" t="s">
        <v>2645</v>
      </c>
      <c r="B3343" s="38"/>
      <c r="C3343" s="38"/>
      <c r="D3343" s="38"/>
      <c r="E3343" s="38"/>
      <c r="F3343" s="534" t="s">
        <v>2646</v>
      </c>
      <c r="G3343" s="38"/>
      <c r="H3343" s="38"/>
      <c r="I3343" s="38"/>
      <c r="J3343" s="38"/>
      <c r="K3343" s="534" t="s">
        <v>2644</v>
      </c>
      <c r="L3343" s="38"/>
    </row>
    <row r="3344" spans="1:14" ht="15.75">
      <c r="A3344" s="178" t="s">
        <v>717</v>
      </c>
      <c r="B3344" t="s">
        <v>4677</v>
      </c>
      <c r="C3344" s="38"/>
      <c r="D3344" s="38"/>
      <c r="K3344" s="178" t="s">
        <v>718</v>
      </c>
      <c r="L3344" t="s">
        <v>4494</v>
      </c>
      <c r="M3344" s="38"/>
      <c r="N3344" s="38"/>
    </row>
    <row r="3345" spans="1:15" ht="15.75">
      <c r="A3345" s="3"/>
      <c r="K3345" s="178" t="s">
        <v>717</v>
      </c>
      <c r="L3345" t="s">
        <v>4572</v>
      </c>
      <c r="M3345" s="38"/>
      <c r="N3345" s="38"/>
      <c r="O3345" s="38"/>
    </row>
    <row r="3346" spans="1:15">
      <c r="A3346" s="3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32" t="s">
        <v>31</v>
      </c>
      <c r="B3372" s="38"/>
    </row>
    <row r="3373" spans="1:12" ht="15.75">
      <c r="A3373" s="534" t="s">
        <v>2645</v>
      </c>
      <c r="B3373" s="38"/>
      <c r="C3373" s="38"/>
      <c r="D3373" s="38"/>
      <c r="E3373" s="38"/>
      <c r="F3373" s="534" t="s">
        <v>2646</v>
      </c>
      <c r="G3373" s="38"/>
      <c r="H3373" s="38"/>
      <c r="I3373" s="38"/>
      <c r="J3373" s="38"/>
      <c r="K3373" s="534" t="s">
        <v>2644</v>
      </c>
      <c r="L3373" s="38"/>
    </row>
    <row r="3374" spans="1:12" ht="15.75">
      <c r="A3374" s="178" t="s">
        <v>717</v>
      </c>
      <c r="B3374" t="s">
        <v>4728</v>
      </c>
      <c r="C3374" s="38"/>
      <c r="D3374" s="38"/>
      <c r="E3374" s="38"/>
      <c r="F3374" s="178" t="s">
        <v>718</v>
      </c>
      <c r="G3374" t="s">
        <v>4565</v>
      </c>
      <c r="K3374" s="178" t="s">
        <v>717</v>
      </c>
      <c r="L3374" t="s">
        <v>4473</v>
      </c>
    </row>
    <row r="3375" spans="1:12" ht="15.75">
      <c r="A3375" s="3"/>
      <c r="F3375" s="178" t="s">
        <v>716</v>
      </c>
      <c r="G3375" t="s">
        <v>4796</v>
      </c>
      <c r="H3375" s="38"/>
      <c r="I3375" s="38"/>
      <c r="J3375" s="38"/>
      <c r="K3375" s="178" t="s">
        <v>717</v>
      </c>
      <c r="L3375" t="s">
        <v>4568</v>
      </c>
    </row>
    <row r="3376" spans="1:12" ht="15.75">
      <c r="A3376" s="3"/>
      <c r="K3376" s="178" t="s">
        <v>716</v>
      </c>
      <c r="L3376" t="s">
        <v>4570</v>
      </c>
    </row>
    <row r="3377" spans="1:15" ht="15.75">
      <c r="A3377" s="3"/>
      <c r="K3377" s="178" t="s">
        <v>718</v>
      </c>
      <c r="L3377" t="s">
        <v>4809</v>
      </c>
      <c r="M3377" s="38"/>
      <c r="N3377" s="38"/>
      <c r="O3377" s="38"/>
    </row>
    <row r="3378" spans="1:15" ht="15.75">
      <c r="A3378" s="3"/>
      <c r="K3378" s="178" t="s">
        <v>716</v>
      </c>
      <c r="L3378" t="s">
        <v>4798</v>
      </c>
      <c r="M3378" s="38"/>
      <c r="N3378" s="38"/>
      <c r="O3378" s="38"/>
    </row>
    <row r="3379" spans="1:15">
      <c r="A3379" s="3"/>
    </row>
    <row r="3380" spans="1:15">
      <c r="A3380" s="3"/>
    </row>
    <row r="3381" spans="1:15">
      <c r="A3381" s="3"/>
    </row>
    <row r="3382" spans="1:15">
      <c r="A3382" s="3"/>
    </row>
    <row r="3383" spans="1:15">
      <c r="A3383" s="3"/>
    </row>
    <row r="3384" spans="1:15">
      <c r="A3384" s="3"/>
    </row>
    <row r="3385" spans="1:15">
      <c r="A3385" s="3"/>
    </row>
    <row r="3386" spans="1:15">
      <c r="A3386" s="3"/>
    </row>
    <row r="3387" spans="1:15">
      <c r="A3387" s="3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4">
      <c r="A3393" s="3"/>
    </row>
    <row r="3394" spans="1:14">
      <c r="A3394" s="3"/>
    </row>
    <row r="3395" spans="1:14">
      <c r="A3395" s="3"/>
    </row>
    <row r="3396" spans="1:14">
      <c r="A3396" s="3"/>
    </row>
    <row r="3397" spans="1:14">
      <c r="A3397" s="3"/>
    </row>
    <row r="3398" spans="1:14">
      <c r="A3398" s="3"/>
    </row>
    <row r="3399" spans="1:14">
      <c r="A3399" s="3"/>
    </row>
    <row r="3400" spans="1:14">
      <c r="A3400" s="3"/>
    </row>
    <row r="3401" spans="1:14">
      <c r="A3401" s="3"/>
    </row>
    <row r="3402" spans="1:14" ht="23.25">
      <c r="A3402" s="532" t="s">
        <v>2719</v>
      </c>
      <c r="B3402" s="38"/>
    </row>
    <row r="3403" spans="1:14" ht="15.75">
      <c r="A3403" s="534" t="s">
        <v>2645</v>
      </c>
      <c r="B3403" s="38"/>
      <c r="C3403" s="38"/>
      <c r="D3403" s="38"/>
      <c r="E3403" s="38"/>
      <c r="F3403" s="534" t="s">
        <v>2646</v>
      </c>
      <c r="G3403" s="38"/>
      <c r="H3403" s="38"/>
      <c r="I3403" s="38"/>
      <c r="J3403" s="38"/>
      <c r="K3403" s="534" t="s">
        <v>2644</v>
      </c>
      <c r="L3403" s="38"/>
    </row>
    <row r="3404" spans="1:14" ht="15.75">
      <c r="A3404" s="178" t="s">
        <v>718</v>
      </c>
      <c r="B3404" t="s">
        <v>4422</v>
      </c>
      <c r="C3404" s="38"/>
      <c r="D3404" s="38"/>
      <c r="F3404" s="178" t="s">
        <v>716</v>
      </c>
      <c r="G3404" t="s">
        <v>4318</v>
      </c>
      <c r="K3404" s="178" t="s">
        <v>718</v>
      </c>
      <c r="L3404" t="s">
        <v>4310</v>
      </c>
    </row>
    <row r="3405" spans="1:14" ht="15.75">
      <c r="A3405" s="3"/>
      <c r="K3405" s="178" t="s">
        <v>717</v>
      </c>
      <c r="L3405" t="s">
        <v>4694</v>
      </c>
      <c r="M3405" s="38"/>
      <c r="N3405" s="25"/>
    </row>
    <row r="3406" spans="1:14">
      <c r="A3406" s="3"/>
    </row>
    <row r="3407" spans="1:14">
      <c r="A3407" s="3"/>
    </row>
    <row r="3408" spans="1:14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32" t="s">
        <v>694</v>
      </c>
      <c r="B3432" s="38"/>
    </row>
    <row r="3433" spans="1:15" ht="15.75">
      <c r="A3433" s="534" t="s">
        <v>2645</v>
      </c>
      <c r="B3433" s="38"/>
      <c r="C3433" s="38"/>
      <c r="D3433" s="38"/>
      <c r="E3433" s="38"/>
      <c r="F3433" s="534" t="s">
        <v>2646</v>
      </c>
      <c r="G3433" s="38"/>
      <c r="H3433" s="38"/>
      <c r="I3433" s="38"/>
      <c r="J3433" s="38"/>
      <c r="K3433" s="534" t="s">
        <v>2644</v>
      </c>
      <c r="L3433" s="38"/>
    </row>
    <row r="3434" spans="1:15" ht="15.75">
      <c r="A3434" s="178" t="s">
        <v>718</v>
      </c>
      <c r="B3434" t="s">
        <v>4313</v>
      </c>
      <c r="C3434" s="38"/>
      <c r="D3434" s="38"/>
      <c r="K3434" s="178" t="s">
        <v>717</v>
      </c>
      <c r="L3434" t="s">
        <v>4319</v>
      </c>
    </row>
    <row r="3435" spans="1:15" ht="15.75">
      <c r="A3435" s="547" t="s">
        <v>718</v>
      </c>
      <c r="B3435" t="s">
        <v>4408</v>
      </c>
      <c r="C3435" s="38"/>
      <c r="D3435" s="38"/>
      <c r="K3435" s="178" t="s">
        <v>718</v>
      </c>
      <c r="L3435" t="s">
        <v>4419</v>
      </c>
    </row>
    <row r="3436" spans="1:15" ht="15.75">
      <c r="A3436" s="178" t="s">
        <v>717</v>
      </c>
      <c r="B3436" t="s">
        <v>4508</v>
      </c>
      <c r="K3436" s="178" t="s">
        <v>716</v>
      </c>
      <c r="L3436" t="s">
        <v>4476</v>
      </c>
      <c r="M3436" s="38"/>
      <c r="N3436" s="38"/>
    </row>
    <row r="3437" spans="1:15" ht="15.75">
      <c r="A3437" s="178" t="s">
        <v>716</v>
      </c>
      <c r="B3437" t="s">
        <v>4552</v>
      </c>
      <c r="K3437" s="178" t="s">
        <v>718</v>
      </c>
      <c r="L3437" t="s">
        <v>4460</v>
      </c>
      <c r="M3437" s="38"/>
      <c r="N3437" s="38"/>
    </row>
    <row r="3438" spans="1:15" ht="15.75">
      <c r="A3438" s="178" t="s">
        <v>716</v>
      </c>
      <c r="B3438" t="s">
        <v>4628</v>
      </c>
      <c r="K3438" s="178" t="s">
        <v>716</v>
      </c>
      <c r="L3438" t="s">
        <v>4563</v>
      </c>
    </row>
    <row r="3439" spans="1:15" ht="15.75">
      <c r="A3439" s="178" t="s">
        <v>717</v>
      </c>
      <c r="B3439" t="s">
        <v>4811</v>
      </c>
      <c r="K3439" s="178" t="s">
        <v>716</v>
      </c>
      <c r="L3439" t="s">
        <v>4561</v>
      </c>
      <c r="M3439" s="38"/>
      <c r="N3439" s="38"/>
      <c r="O3439" s="38"/>
    </row>
    <row r="3440" spans="1:15" ht="15.75">
      <c r="A3440" s="3"/>
      <c r="K3440" s="178" t="s">
        <v>718</v>
      </c>
      <c r="L3440" t="s">
        <v>4564</v>
      </c>
      <c r="M3440" s="38"/>
      <c r="N3440" s="38"/>
      <c r="O3440" s="38"/>
    </row>
    <row r="3441" spans="1:12" ht="15.75">
      <c r="A3441" s="3"/>
      <c r="B3441" t="s">
        <v>2459</v>
      </c>
      <c r="K3441" s="178" t="s">
        <v>717</v>
      </c>
      <c r="L3441" t="s">
        <v>4730</v>
      </c>
    </row>
    <row r="3442" spans="1:12" ht="15.75">
      <c r="A3442" s="3"/>
      <c r="K3442" s="178" t="s">
        <v>717</v>
      </c>
      <c r="L3442" t="s">
        <v>4731</v>
      </c>
    </row>
    <row r="3443" spans="1:12">
      <c r="A3443" s="3"/>
    </row>
    <row r="3444" spans="1:12">
      <c r="A3444" s="3"/>
    </row>
    <row r="3445" spans="1:12">
      <c r="A3445" s="3"/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2">
      <c r="A3457" s="3"/>
    </row>
    <row r="3458" spans="1:12">
      <c r="A3458" s="3"/>
    </row>
    <row r="3459" spans="1:12">
      <c r="A3459" s="3"/>
    </row>
    <row r="3460" spans="1:12">
      <c r="A3460" s="3"/>
    </row>
    <row r="3461" spans="1:12">
      <c r="A3461" s="3"/>
    </row>
    <row r="3462" spans="1:12" ht="23.25">
      <c r="A3462" s="532" t="s">
        <v>3649</v>
      </c>
      <c r="B3462" s="38"/>
    </row>
    <row r="3463" spans="1:12" ht="15.75">
      <c r="A3463" s="534" t="s">
        <v>2645</v>
      </c>
      <c r="B3463" s="38"/>
      <c r="C3463" s="38"/>
      <c r="D3463" s="38"/>
      <c r="E3463" s="38"/>
      <c r="F3463" s="534" t="s">
        <v>2646</v>
      </c>
      <c r="G3463" s="38"/>
      <c r="H3463" s="38"/>
      <c r="I3463" s="38"/>
      <c r="J3463" s="38"/>
      <c r="K3463" s="534" t="s">
        <v>2644</v>
      </c>
      <c r="L3463" s="38"/>
    </row>
    <row r="3464" spans="1:12" ht="15.75">
      <c r="A3464" s="178" t="s">
        <v>716</v>
      </c>
      <c r="B3464" t="s">
        <v>4314</v>
      </c>
      <c r="K3464" s="178" t="s">
        <v>716</v>
      </c>
      <c r="L3464" t="s">
        <v>4305</v>
      </c>
    </row>
    <row r="3465" spans="1:12" ht="15.75">
      <c r="A3465" s="547" t="s">
        <v>717</v>
      </c>
      <c r="B3465" t="s">
        <v>4801</v>
      </c>
      <c r="C3465" s="38"/>
      <c r="D3465" s="38"/>
      <c r="K3465" s="178" t="s">
        <v>716</v>
      </c>
      <c r="L3465" t="s">
        <v>4302</v>
      </c>
    </row>
    <row r="3466" spans="1:12" ht="15.75">
      <c r="A3466" s="3"/>
      <c r="K3466" s="178" t="s">
        <v>716</v>
      </c>
      <c r="L3466" t="s">
        <v>4304</v>
      </c>
    </row>
    <row r="3467" spans="1:12" ht="15.75">
      <c r="A3467" s="3"/>
      <c r="K3467" s="178" t="s">
        <v>718</v>
      </c>
      <c r="L3467" t="s">
        <v>4418</v>
      </c>
    </row>
    <row r="3468" spans="1:12" ht="15.75">
      <c r="A3468" s="3"/>
      <c r="K3468" s="178" t="s">
        <v>716</v>
      </c>
      <c r="L3468" t="s">
        <v>4472</v>
      </c>
    </row>
    <row r="3469" spans="1:12" ht="15.75">
      <c r="A3469" s="3"/>
      <c r="D3469" s="547"/>
      <c r="F3469" s="38"/>
      <c r="G3469" s="38"/>
    </row>
    <row r="3470" spans="1:12">
      <c r="A3470" s="3"/>
    </row>
    <row r="3471" spans="1:12">
      <c r="A3471" s="3"/>
    </row>
    <row r="3472" spans="1:12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32" t="s">
        <v>3689</v>
      </c>
      <c r="B3492" s="38"/>
    </row>
    <row r="3493" spans="1:15" ht="15.75">
      <c r="A3493" s="534" t="s">
        <v>2645</v>
      </c>
      <c r="B3493" s="38"/>
      <c r="C3493" s="38"/>
      <c r="D3493" s="38"/>
      <c r="E3493" s="38"/>
      <c r="F3493" s="534" t="s">
        <v>2646</v>
      </c>
      <c r="G3493" s="38"/>
      <c r="H3493" s="38"/>
      <c r="I3493" s="38"/>
      <c r="J3493" s="38"/>
      <c r="K3493" s="534" t="s">
        <v>2644</v>
      </c>
      <c r="L3493" s="38"/>
    </row>
    <row r="3494" spans="1:15" ht="15.75">
      <c r="A3494" s="178" t="s">
        <v>718</v>
      </c>
      <c r="B3494" t="s">
        <v>4508</v>
      </c>
      <c r="F3494" s="178" t="s">
        <v>717</v>
      </c>
      <c r="G3494" t="s">
        <v>4425</v>
      </c>
      <c r="K3494" s="178" t="s">
        <v>716</v>
      </c>
      <c r="L3494" t="s">
        <v>4475</v>
      </c>
      <c r="M3494" s="537"/>
      <c r="N3494" s="38"/>
    </row>
    <row r="3495" spans="1:15" ht="15.75">
      <c r="A3495" s="178" t="s">
        <v>718</v>
      </c>
      <c r="B3495" t="s">
        <v>4737</v>
      </c>
      <c r="K3495" s="178" t="s">
        <v>717</v>
      </c>
      <c r="L3495" t="s">
        <v>4574</v>
      </c>
      <c r="M3495" s="38"/>
      <c r="N3495" s="38"/>
      <c r="O3495" s="38"/>
    </row>
    <row r="3496" spans="1:15">
      <c r="A3496" s="3"/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2">
      <c r="A3521" s="3"/>
    </row>
    <row r="3522" spans="1:12" ht="23.25">
      <c r="A3522" s="532" t="s">
        <v>686</v>
      </c>
      <c r="B3522" s="38"/>
    </row>
    <row r="3523" spans="1:12" ht="15.75">
      <c r="A3523" s="534" t="s">
        <v>2645</v>
      </c>
      <c r="B3523" s="38"/>
      <c r="C3523" s="38"/>
      <c r="D3523" s="38"/>
      <c r="E3523" s="38"/>
      <c r="F3523" s="534" t="s">
        <v>2646</v>
      </c>
      <c r="G3523" s="38"/>
      <c r="H3523" s="38"/>
      <c r="I3523" s="38"/>
      <c r="J3523" s="38"/>
      <c r="K3523" s="534" t="s">
        <v>2644</v>
      </c>
      <c r="L3523" s="38"/>
    </row>
    <row r="3524" spans="1:12" ht="15.75">
      <c r="A3524" s="178"/>
      <c r="K3524" s="24"/>
    </row>
    <row r="3525" spans="1:12" ht="15.75">
      <c r="A3525" s="178"/>
      <c r="C3525" s="38"/>
      <c r="D3525" s="38"/>
      <c r="K3525" s="24"/>
    </row>
    <row r="3526" spans="1:12" ht="15.75">
      <c r="A3526" s="3"/>
      <c r="K3526" s="24"/>
    </row>
    <row r="3527" spans="1:12">
      <c r="A3527" s="3"/>
    </row>
    <row r="3528" spans="1:12">
      <c r="A3528" s="3"/>
    </row>
    <row r="3529" spans="1:12">
      <c r="A3529" s="3"/>
    </row>
    <row r="3530" spans="1:12">
      <c r="A3530" s="3"/>
    </row>
    <row r="3531" spans="1:12">
      <c r="A3531" s="3"/>
    </row>
    <row r="3532" spans="1:12">
      <c r="A3532" s="3"/>
    </row>
    <row r="3533" spans="1:12">
      <c r="A3533" s="3"/>
    </row>
    <row r="3534" spans="1:12">
      <c r="A3534" s="3"/>
    </row>
    <row r="3535" spans="1:12">
      <c r="A3535" s="3"/>
    </row>
    <row r="3536" spans="1:12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32" t="s">
        <v>33</v>
      </c>
      <c r="B3552" s="38"/>
    </row>
    <row r="3553" spans="1:12" ht="15.75">
      <c r="A3553" s="534" t="s">
        <v>2645</v>
      </c>
      <c r="B3553" s="38"/>
      <c r="C3553" s="38"/>
      <c r="D3553" s="38"/>
      <c r="E3553" s="38"/>
      <c r="F3553" s="534" t="s">
        <v>2646</v>
      </c>
      <c r="G3553" s="38"/>
      <c r="H3553" s="38"/>
      <c r="I3553" s="38"/>
      <c r="J3553" s="38"/>
      <c r="K3553" s="534" t="s">
        <v>2644</v>
      </c>
      <c r="L3553" s="38"/>
    </row>
    <row r="3554" spans="1:12">
      <c r="A3554" s="3"/>
    </row>
    <row r="3555" spans="1:12">
      <c r="A3555" s="3"/>
    </row>
    <row r="3556" spans="1:12">
      <c r="A3556" s="3"/>
    </row>
    <row r="3557" spans="1:12">
      <c r="A3557" s="3"/>
    </row>
    <row r="3558" spans="1:12">
      <c r="A3558" s="3"/>
    </row>
    <row r="3559" spans="1:12">
      <c r="A3559" s="3"/>
    </row>
    <row r="3560" spans="1:12">
      <c r="A3560" s="3"/>
    </row>
    <row r="3561" spans="1:12">
      <c r="A3561" s="3"/>
    </row>
    <row r="3562" spans="1:12">
      <c r="A3562" s="3"/>
    </row>
    <row r="3563" spans="1:12">
      <c r="A3563" s="3"/>
    </row>
    <row r="3564" spans="1:12">
      <c r="A3564" s="3"/>
    </row>
    <row r="3565" spans="1:12">
      <c r="A3565" s="3"/>
    </row>
    <row r="3566" spans="1:12">
      <c r="A3566" s="3"/>
    </row>
    <row r="3567" spans="1:12">
      <c r="A3567" s="3"/>
    </row>
    <row r="3568" spans="1:12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32" t="s">
        <v>37</v>
      </c>
      <c r="B3582" s="38"/>
    </row>
    <row r="3583" spans="1:15" ht="15.75">
      <c r="A3583" s="534" t="s">
        <v>2645</v>
      </c>
      <c r="B3583" s="38"/>
      <c r="C3583" s="38"/>
      <c r="D3583" s="38"/>
      <c r="E3583" s="38"/>
      <c r="F3583" s="534" t="s">
        <v>2646</v>
      </c>
      <c r="G3583" s="38"/>
      <c r="H3583" s="38"/>
      <c r="I3583" s="38"/>
      <c r="J3583" s="38"/>
      <c r="K3583" s="534" t="s">
        <v>2644</v>
      </c>
      <c r="L3583" s="38"/>
    </row>
    <row r="3584" spans="1:15" ht="15.75">
      <c r="A3584" s="3"/>
      <c r="K3584" s="178" t="s">
        <v>718</v>
      </c>
      <c r="L3584" t="s">
        <v>4574</v>
      </c>
      <c r="M3584" s="38"/>
      <c r="N3584" s="38"/>
      <c r="O3584" s="38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32" t="s">
        <v>143</v>
      </c>
      <c r="B3612" s="38"/>
    </row>
    <row r="3613" spans="1:12" ht="15.75">
      <c r="A3613" s="534" t="s">
        <v>2645</v>
      </c>
      <c r="B3613" s="38"/>
      <c r="C3613" s="38"/>
      <c r="D3613" s="38"/>
      <c r="E3613" s="38"/>
      <c r="F3613" s="534" t="s">
        <v>2646</v>
      </c>
      <c r="G3613" s="38"/>
      <c r="H3613" s="38"/>
      <c r="I3613" s="38"/>
      <c r="J3613" s="38"/>
      <c r="K3613" s="534" t="s">
        <v>2644</v>
      </c>
      <c r="L3613" s="38"/>
    </row>
    <row r="3614" spans="1:12" ht="15.75">
      <c r="A3614" s="178" t="s">
        <v>718</v>
      </c>
      <c r="B3614" t="s">
        <v>4399</v>
      </c>
      <c r="C3614" s="38"/>
      <c r="D3614" s="38"/>
      <c r="K3614" s="178" t="s">
        <v>718</v>
      </c>
      <c r="L3614" t="s">
        <v>4727</v>
      </c>
    </row>
    <row r="3615" spans="1:12">
      <c r="A3615" s="3"/>
    </row>
    <row r="3616" spans="1:12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32" t="s">
        <v>3650</v>
      </c>
      <c r="B3642" s="38"/>
    </row>
    <row r="3643" spans="1:14" ht="15.75">
      <c r="A3643" s="534" t="s">
        <v>2645</v>
      </c>
      <c r="B3643" s="38"/>
      <c r="C3643" s="38"/>
      <c r="D3643" s="38"/>
      <c r="E3643" s="38"/>
      <c r="F3643" s="534" t="s">
        <v>2646</v>
      </c>
      <c r="G3643" s="38"/>
      <c r="H3643" s="38"/>
      <c r="I3643" s="38"/>
      <c r="J3643" s="38"/>
      <c r="K3643" s="534" t="s">
        <v>2644</v>
      </c>
      <c r="L3643" s="38"/>
    </row>
    <row r="3644" spans="1:14" ht="15.75">
      <c r="A3644" s="3"/>
      <c r="K3644" s="178" t="s">
        <v>718</v>
      </c>
      <c r="L3644" t="s">
        <v>4503</v>
      </c>
      <c r="M3644" s="38"/>
      <c r="N3644" s="38"/>
    </row>
    <row r="3645" spans="1:14" ht="15.75">
      <c r="A3645" s="3"/>
      <c r="K3645" s="178" t="s">
        <v>716</v>
      </c>
      <c r="L3645" t="s">
        <v>4573</v>
      </c>
    </row>
    <row r="3646" spans="1:14">
      <c r="A3646" s="3"/>
    </row>
    <row r="3647" spans="1:14">
      <c r="A3647" s="3"/>
    </row>
    <row r="3648" spans="1:14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32" t="s">
        <v>2722</v>
      </c>
      <c r="B3672" s="38"/>
    </row>
    <row r="3673" spans="1:12" ht="15.75">
      <c r="A3673" s="534" t="s">
        <v>2645</v>
      </c>
      <c r="B3673" s="38"/>
      <c r="C3673" s="38"/>
      <c r="D3673" s="38"/>
      <c r="E3673" s="38"/>
      <c r="F3673" s="534" t="s">
        <v>2646</v>
      </c>
      <c r="G3673" s="38"/>
      <c r="H3673" s="38"/>
      <c r="I3673" s="38"/>
      <c r="J3673" s="38"/>
      <c r="K3673" s="534" t="s">
        <v>2644</v>
      </c>
      <c r="L3673" s="38"/>
    </row>
    <row r="3674" spans="1:12">
      <c r="A3674" s="3"/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32" t="s">
        <v>1351</v>
      </c>
      <c r="B3702" s="38"/>
    </row>
    <row r="3703" spans="1:15" ht="15.75">
      <c r="A3703" s="534" t="s">
        <v>2645</v>
      </c>
      <c r="B3703" s="38"/>
      <c r="C3703" s="38"/>
      <c r="D3703" s="38"/>
      <c r="E3703" s="38"/>
      <c r="F3703" s="534" t="s">
        <v>2646</v>
      </c>
      <c r="G3703" s="38"/>
      <c r="H3703" s="38"/>
      <c r="I3703" s="38"/>
      <c r="J3703" s="38"/>
      <c r="K3703" s="534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32" t="s">
        <v>2723</v>
      </c>
      <c r="B3732" s="38"/>
    </row>
    <row r="3733" spans="1:15" ht="15.75">
      <c r="A3733" s="534" t="s">
        <v>2645</v>
      </c>
      <c r="B3733" s="38"/>
      <c r="C3733" s="38"/>
      <c r="D3733" s="38"/>
      <c r="E3733" s="38"/>
      <c r="F3733" s="534" t="s">
        <v>2646</v>
      </c>
      <c r="G3733" s="38"/>
      <c r="H3733" s="38"/>
      <c r="I3733" s="38"/>
      <c r="J3733" s="38"/>
      <c r="K3733" s="534" t="s">
        <v>2644</v>
      </c>
      <c r="L3733" s="38"/>
    </row>
    <row r="3734" spans="1:15" ht="15.75">
      <c r="A3734" s="3"/>
      <c r="F3734" s="178" t="s">
        <v>717</v>
      </c>
      <c r="G3734" t="s">
        <v>4575</v>
      </c>
      <c r="H3734" s="38"/>
      <c r="I3734" s="38"/>
      <c r="J3734" s="38"/>
      <c r="K3734" s="178" t="s">
        <v>718</v>
      </c>
      <c r="L3734" t="s">
        <v>4569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4562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4691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4810</v>
      </c>
      <c r="M3737" s="38"/>
      <c r="N3737" s="38"/>
      <c r="O3737" s="38"/>
    </row>
    <row r="3738" spans="1:15">
      <c r="A3738" s="3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32" t="s">
        <v>3651</v>
      </c>
      <c r="B3762" s="38"/>
    </row>
    <row r="3763" spans="1:12" ht="15.75">
      <c r="A3763" s="534" t="s">
        <v>2645</v>
      </c>
      <c r="B3763" s="38"/>
      <c r="C3763" s="38"/>
      <c r="D3763" s="38"/>
      <c r="E3763" s="38"/>
      <c r="F3763" s="534" t="s">
        <v>2646</v>
      </c>
      <c r="G3763" s="38"/>
      <c r="H3763" s="38"/>
      <c r="I3763" s="38"/>
      <c r="J3763" s="38"/>
      <c r="K3763" s="534" t="s">
        <v>2644</v>
      </c>
      <c r="L3763" s="38"/>
    </row>
    <row r="3764" spans="1:12">
      <c r="A3764" s="3"/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32" t="s">
        <v>2728</v>
      </c>
      <c r="B3792" s="38"/>
    </row>
    <row r="3793" spans="1:13" ht="15.75">
      <c r="A3793" s="534" t="s">
        <v>2645</v>
      </c>
      <c r="B3793" s="38"/>
      <c r="C3793" s="38"/>
      <c r="D3793" s="38"/>
      <c r="E3793" s="38"/>
      <c r="F3793" s="534" t="s">
        <v>2646</v>
      </c>
      <c r="G3793" s="38"/>
      <c r="H3793" s="38"/>
      <c r="I3793" s="38"/>
      <c r="J3793" s="38"/>
      <c r="K3793" s="534" t="s">
        <v>2644</v>
      </c>
      <c r="L3793" s="38"/>
    </row>
    <row r="3794" spans="1:13" ht="15.75">
      <c r="A3794" s="178" t="s">
        <v>717</v>
      </c>
      <c r="B3794" t="s">
        <v>4551</v>
      </c>
      <c r="C3794" s="38"/>
      <c r="D3794" s="38"/>
      <c r="K3794" s="178" t="s">
        <v>717</v>
      </c>
      <c r="L3794" t="s">
        <v>4415</v>
      </c>
    </row>
    <row r="3795" spans="1:13" ht="15.75">
      <c r="A3795" s="178" t="s">
        <v>716</v>
      </c>
      <c r="B3795" t="s">
        <v>4684</v>
      </c>
      <c r="K3795" s="178" t="s">
        <v>718</v>
      </c>
      <c r="L3795" t="s">
        <v>4799</v>
      </c>
      <c r="M3795" s="400"/>
    </row>
    <row r="3796" spans="1:13" ht="15.75">
      <c r="A3796" s="178" t="s">
        <v>716</v>
      </c>
      <c r="B3796" t="s">
        <v>4737</v>
      </c>
    </row>
    <row r="3797" spans="1:13" ht="15.75">
      <c r="A3797" s="547" t="s">
        <v>717</v>
      </c>
      <c r="B3797" t="s">
        <v>4726</v>
      </c>
      <c r="C3797" s="38"/>
      <c r="D3797" s="38"/>
    </row>
    <row r="3798" spans="1:13" ht="15.75">
      <c r="A3798" s="178" t="s">
        <v>716</v>
      </c>
      <c r="B3798" t="s">
        <v>4729</v>
      </c>
    </row>
    <row r="3799" spans="1:13" ht="15.75">
      <c r="A3799" s="178" t="s">
        <v>718</v>
      </c>
      <c r="B3799" t="s">
        <v>4805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32" t="s">
        <v>1671</v>
      </c>
      <c r="B3822" s="38"/>
    </row>
    <row r="3823" spans="1:15" ht="15.75">
      <c r="A3823" s="534" t="s">
        <v>2645</v>
      </c>
      <c r="B3823" s="38"/>
      <c r="C3823" s="38"/>
      <c r="D3823" s="38"/>
      <c r="E3823" s="38"/>
      <c r="F3823" s="534" t="s">
        <v>2646</v>
      </c>
      <c r="G3823" s="38"/>
      <c r="H3823" s="38"/>
      <c r="I3823" s="38"/>
      <c r="J3823" s="38"/>
      <c r="K3823" s="534" t="s">
        <v>2644</v>
      </c>
      <c r="L3823" s="38"/>
    </row>
    <row r="3824" spans="1:15" ht="15.75">
      <c r="A3824" s="178" t="s">
        <v>718</v>
      </c>
      <c r="B3824" t="s">
        <v>4628</v>
      </c>
      <c r="K3824" s="178" t="s">
        <v>718</v>
      </c>
      <c r="L3824" t="s">
        <v>4689</v>
      </c>
      <c r="M3824" s="38"/>
      <c r="N3824" s="38"/>
      <c r="O3824" s="38"/>
    </row>
    <row r="3825" spans="1:15" ht="15.75">
      <c r="A3825" s="178" t="s">
        <v>717</v>
      </c>
      <c r="B3825" t="s">
        <v>4622</v>
      </c>
      <c r="K3825" s="178" t="s">
        <v>718</v>
      </c>
      <c r="L3825" t="s">
        <v>4679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4727</v>
      </c>
    </row>
    <row r="3827" spans="1:15">
      <c r="A3827" s="3"/>
    </row>
    <row r="3828" spans="1:15">
      <c r="A3828" s="3"/>
    </row>
    <row r="3829" spans="1:15">
      <c r="A3829" s="3"/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32" t="s">
        <v>180</v>
      </c>
      <c r="B3852" s="38"/>
    </row>
    <row r="3853" spans="1:14" ht="15.75">
      <c r="A3853" s="534" t="s">
        <v>2645</v>
      </c>
      <c r="B3853" s="38"/>
      <c r="C3853" s="38"/>
      <c r="D3853" s="38"/>
      <c r="E3853" s="38"/>
      <c r="F3853" s="534" t="s">
        <v>2646</v>
      </c>
      <c r="G3853" s="38"/>
      <c r="H3853" s="38"/>
      <c r="I3853" s="38"/>
      <c r="J3853" s="38"/>
      <c r="K3853" s="534" t="s">
        <v>2644</v>
      </c>
      <c r="L3853" s="38"/>
    </row>
    <row r="3854" spans="1:14" ht="15.75">
      <c r="A3854" s="178" t="s">
        <v>717</v>
      </c>
      <c r="B3854" t="s">
        <v>4619</v>
      </c>
      <c r="C3854" s="38"/>
      <c r="K3854" s="178" t="s">
        <v>717</v>
      </c>
      <c r="L3854" t="s">
        <v>4416</v>
      </c>
    </row>
    <row r="3855" spans="1:14" ht="15.75">
      <c r="A3855" s="3"/>
      <c r="K3855" s="178" t="s">
        <v>718</v>
      </c>
      <c r="L3855" t="s">
        <v>4469</v>
      </c>
    </row>
    <row r="3856" spans="1:14" ht="15.75">
      <c r="A3856" s="3"/>
      <c r="K3856" s="178" t="s">
        <v>717</v>
      </c>
      <c r="L3856" t="s">
        <v>4498</v>
      </c>
      <c r="M3856" s="38"/>
      <c r="N3856" s="38"/>
    </row>
    <row r="3857" spans="1:14" ht="15.75">
      <c r="A3857" s="3"/>
      <c r="K3857" s="178" t="s">
        <v>718</v>
      </c>
      <c r="L3857" t="s">
        <v>4499</v>
      </c>
      <c r="M3857" s="38"/>
      <c r="N3857" s="38"/>
    </row>
    <row r="3858" spans="1:14" ht="15.75">
      <c r="A3858" s="3"/>
      <c r="K3858" s="178" t="s">
        <v>717</v>
      </c>
      <c r="L3858" t="s">
        <v>4566</v>
      </c>
    </row>
    <row r="3859" spans="1:14" ht="15.75">
      <c r="A3859" s="3"/>
      <c r="K3859" s="178" t="s">
        <v>716</v>
      </c>
      <c r="L3859" t="s">
        <v>4568</v>
      </c>
    </row>
    <row r="3860" spans="1:14" ht="15.75">
      <c r="A3860" s="3"/>
      <c r="K3860" s="178" t="s">
        <v>716</v>
      </c>
      <c r="L3860" t="s">
        <v>4686</v>
      </c>
      <c r="M3860" s="38"/>
      <c r="N3860" s="25"/>
    </row>
    <row r="3861" spans="1:14">
      <c r="A3861" s="3"/>
    </row>
    <row r="3862" spans="1:14">
      <c r="A3862" s="3"/>
    </row>
    <row r="3863" spans="1:14">
      <c r="A3863" s="3"/>
    </row>
    <row r="3864" spans="1:14">
      <c r="A3864" s="3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2">
      <c r="A3873" s="3"/>
    </row>
    <row r="3874" spans="1:12">
      <c r="A3874" s="3"/>
    </row>
    <row r="3875" spans="1:12">
      <c r="A3875" s="3"/>
    </row>
    <row r="3876" spans="1:12">
      <c r="A3876" s="3"/>
    </row>
    <row r="3877" spans="1:12">
      <c r="A3877" s="3"/>
    </row>
    <row r="3878" spans="1:12">
      <c r="A3878" s="3"/>
    </row>
    <row r="3879" spans="1:12">
      <c r="A3879" s="3"/>
    </row>
    <row r="3880" spans="1:12">
      <c r="A3880" s="3"/>
    </row>
    <row r="3881" spans="1:12">
      <c r="A3881" s="3"/>
    </row>
    <row r="3882" spans="1:12" ht="23.25">
      <c r="A3882" s="532" t="s">
        <v>2711</v>
      </c>
      <c r="B3882" s="38"/>
    </row>
    <row r="3883" spans="1:12" ht="15.75">
      <c r="A3883" s="534" t="s">
        <v>2645</v>
      </c>
      <c r="B3883" s="38"/>
      <c r="C3883" s="38"/>
      <c r="D3883" s="38"/>
      <c r="E3883" s="38"/>
      <c r="F3883" s="534" t="s">
        <v>2646</v>
      </c>
      <c r="G3883" s="38"/>
      <c r="H3883" s="38"/>
      <c r="I3883" s="38"/>
      <c r="J3883" s="38"/>
      <c r="K3883" s="534" t="s">
        <v>2644</v>
      </c>
      <c r="L3883" s="38"/>
    </row>
    <row r="3884" spans="1:12" ht="15.75">
      <c r="A3884" s="178" t="s">
        <v>717</v>
      </c>
      <c r="B3884" t="s">
        <v>4805</v>
      </c>
      <c r="C3884" s="38"/>
      <c r="K3884" s="178" t="s">
        <v>717</v>
      </c>
      <c r="L3884" t="s">
        <v>4299</v>
      </c>
    </row>
    <row r="3885" spans="1:12" ht="15.75">
      <c r="A3885" s="3"/>
      <c r="K3885" s="178" t="s">
        <v>717</v>
      </c>
      <c r="L3885" t="s">
        <v>4300</v>
      </c>
    </row>
    <row r="3886" spans="1:12">
      <c r="A3886" s="3"/>
    </row>
    <row r="3887" spans="1:12">
      <c r="A3887" s="3"/>
    </row>
    <row r="3888" spans="1:12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32" t="s">
        <v>2217</v>
      </c>
      <c r="B3912" s="38"/>
    </row>
    <row r="3913" spans="1:13" ht="15.75">
      <c r="A3913" s="534" t="s">
        <v>2645</v>
      </c>
      <c r="B3913" s="38"/>
      <c r="C3913" s="38"/>
      <c r="D3913" s="38"/>
      <c r="E3913" s="38"/>
      <c r="F3913" s="534" t="s">
        <v>2646</v>
      </c>
      <c r="G3913" s="38"/>
      <c r="H3913" s="38"/>
      <c r="I3913" s="38"/>
      <c r="J3913" s="38"/>
      <c r="K3913" s="534" t="s">
        <v>2644</v>
      </c>
      <c r="L3913" s="38"/>
    </row>
    <row r="3914" spans="1:13" ht="15.75">
      <c r="A3914" s="178" t="s">
        <v>718</v>
      </c>
      <c r="B3914" t="s">
        <v>4811</v>
      </c>
      <c r="F3914" s="178" t="s">
        <v>716</v>
      </c>
      <c r="G3914" t="s">
        <v>4673</v>
      </c>
      <c r="K3914" s="178" t="s">
        <v>716</v>
      </c>
      <c r="L3914" t="s">
        <v>4403</v>
      </c>
    </row>
    <row r="3915" spans="1:13" ht="15.75">
      <c r="A3915" s="3"/>
      <c r="K3915" s="178" t="s">
        <v>716</v>
      </c>
      <c r="L3915" t="s">
        <v>4674</v>
      </c>
    </row>
    <row r="3916" spans="1:13" ht="15.75">
      <c r="A3916" s="3"/>
      <c r="K3916" s="178" t="s">
        <v>718</v>
      </c>
      <c r="L3916" t="s">
        <v>4799</v>
      </c>
      <c r="M3916" s="400"/>
    </row>
    <row r="3917" spans="1:13">
      <c r="A3917" s="3"/>
    </row>
    <row r="3918" spans="1:13">
      <c r="A3918" s="3"/>
    </row>
    <row r="3919" spans="1:13">
      <c r="A3919" s="3"/>
    </row>
    <row r="3920" spans="1:13">
      <c r="A3920" s="3"/>
      <c r="I3920" t="s">
        <v>2459</v>
      </c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32" t="s">
        <v>2730</v>
      </c>
      <c r="B3942" s="38"/>
    </row>
    <row r="3943" spans="1:12" ht="15.75">
      <c r="A3943" s="534" t="s">
        <v>2645</v>
      </c>
      <c r="B3943" s="38"/>
      <c r="C3943" s="38"/>
      <c r="D3943" s="38"/>
      <c r="E3943" s="38"/>
      <c r="F3943" s="534" t="s">
        <v>2646</v>
      </c>
      <c r="G3943" s="38"/>
      <c r="H3943" s="38"/>
      <c r="I3943" s="38"/>
      <c r="J3943" s="38"/>
      <c r="K3943" s="534" t="s">
        <v>2644</v>
      </c>
      <c r="L3943" s="38"/>
    </row>
    <row r="3944" spans="1:12" ht="15.75">
      <c r="A3944" s="3"/>
      <c r="K3944" s="178" t="s">
        <v>718</v>
      </c>
      <c r="L3944" t="s">
        <v>4469</v>
      </c>
    </row>
    <row r="3945" spans="1:12" ht="15.75">
      <c r="A3945" s="3"/>
      <c r="K3945" s="178" t="s">
        <v>718</v>
      </c>
      <c r="L3945" t="s">
        <v>4808</v>
      </c>
    </row>
    <row r="3946" spans="1:12">
      <c r="A3946" s="3"/>
    </row>
    <row r="3947" spans="1:12">
      <c r="A3947" s="3"/>
    </row>
    <row r="3948" spans="1:12">
      <c r="A3948" s="3"/>
    </row>
    <row r="3949" spans="1:12">
      <c r="A3949" s="3"/>
    </row>
    <row r="3950" spans="1:12">
      <c r="A3950" s="3"/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2">
      <c r="A3969" s="3"/>
    </row>
    <row r="3970" spans="1:12">
      <c r="A3970" s="3"/>
    </row>
    <row r="3971" spans="1:12">
      <c r="A3971" s="3"/>
    </row>
    <row r="3972" spans="1:12" ht="23.25">
      <c r="A3972" s="532" t="s">
        <v>155</v>
      </c>
      <c r="B3972" s="38"/>
    </row>
    <row r="3973" spans="1:12" ht="15.75">
      <c r="A3973" s="534" t="s">
        <v>2645</v>
      </c>
      <c r="B3973" s="38"/>
      <c r="C3973" s="38"/>
      <c r="D3973" s="38"/>
      <c r="E3973" s="38"/>
      <c r="F3973" s="534" t="s">
        <v>2646</v>
      </c>
      <c r="G3973" s="38"/>
      <c r="H3973" s="38"/>
      <c r="I3973" s="38"/>
      <c r="J3973" s="38"/>
      <c r="K3973" s="534" t="s">
        <v>2644</v>
      </c>
      <c r="L3973" s="38"/>
    </row>
    <row r="3974" spans="1:12" ht="15.75">
      <c r="A3974" s="3"/>
      <c r="F3974" s="178" t="s">
        <v>718</v>
      </c>
      <c r="G3974" t="s">
        <v>4423</v>
      </c>
      <c r="H3974" s="38"/>
      <c r="I3974" s="38"/>
      <c r="K3974" s="178" t="s">
        <v>718</v>
      </c>
      <c r="L3974" t="s">
        <v>4469</v>
      </c>
    </row>
    <row r="3975" spans="1:12">
      <c r="A3975" s="3"/>
    </row>
    <row r="3976" spans="1:12">
      <c r="A3976" s="3"/>
    </row>
    <row r="3977" spans="1:12">
      <c r="A3977" s="3"/>
    </row>
    <row r="3978" spans="1:12">
      <c r="A3978" s="3"/>
    </row>
    <row r="3979" spans="1:12">
      <c r="A3979" s="3"/>
    </row>
    <row r="3980" spans="1:12">
      <c r="A3980" s="3"/>
    </row>
    <row r="3981" spans="1:12">
      <c r="A3981" s="3"/>
    </row>
    <row r="3982" spans="1:12">
      <c r="A3982" s="3"/>
    </row>
    <row r="3983" spans="1:12">
      <c r="A3983" s="3"/>
    </row>
    <row r="3984" spans="1:12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32" t="s">
        <v>4210</v>
      </c>
      <c r="B4002" s="38"/>
    </row>
    <row r="4003" spans="1:15" ht="15.75">
      <c r="A4003" s="534" t="s">
        <v>2645</v>
      </c>
      <c r="B4003" s="38"/>
      <c r="C4003" s="38"/>
      <c r="D4003" s="38"/>
      <c r="E4003" s="38"/>
      <c r="F4003" s="534" t="s">
        <v>2646</v>
      </c>
      <c r="G4003" s="38"/>
      <c r="H4003" s="38"/>
      <c r="I4003" s="38"/>
      <c r="J4003" s="38"/>
      <c r="K4003" s="534" t="s">
        <v>2644</v>
      </c>
      <c r="L4003" s="38"/>
    </row>
    <row r="4004" spans="1:15" ht="15.75">
      <c r="A4004" s="547" t="s">
        <v>717</v>
      </c>
      <c r="B4004" t="s">
        <v>4408</v>
      </c>
      <c r="C4004" s="38"/>
      <c r="D4004" s="38"/>
      <c r="F4004" s="178" t="s">
        <v>718</v>
      </c>
      <c r="G4004" t="s">
        <v>4625</v>
      </c>
      <c r="H4004" s="400"/>
      <c r="K4004" s="178" t="s">
        <v>717</v>
      </c>
      <c r="L4004" t="s">
        <v>4621</v>
      </c>
      <c r="M4004" s="400"/>
    </row>
    <row r="4005" spans="1:15" ht="15.75">
      <c r="A4005" s="3"/>
      <c r="K4005" s="178" t="s">
        <v>717</v>
      </c>
      <c r="L4005" t="s">
        <v>4626</v>
      </c>
      <c r="M4005" s="400"/>
    </row>
    <row r="4006" spans="1:15" ht="15.75">
      <c r="A4006" s="3"/>
      <c r="K4006" s="178" t="s">
        <v>717</v>
      </c>
      <c r="L4006" t="s">
        <v>4693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4803</v>
      </c>
    </row>
    <row r="4008" spans="1:15" ht="15.75">
      <c r="A4008" s="3"/>
      <c r="K4008" s="178" t="s">
        <v>717</v>
      </c>
      <c r="L4008" t="s">
        <v>4804</v>
      </c>
    </row>
    <row r="4009" spans="1:15" ht="15.75">
      <c r="A4009" s="3"/>
      <c r="K4009" s="178" t="s">
        <v>716</v>
      </c>
      <c r="L4009" t="s">
        <v>4795</v>
      </c>
    </row>
    <row r="4010" spans="1:15" ht="15.75">
      <c r="A4010" s="3"/>
      <c r="K4010" s="178" t="s">
        <v>716</v>
      </c>
      <c r="L4010" t="s">
        <v>4800</v>
      </c>
      <c r="M4010" s="38"/>
      <c r="N4010" s="38"/>
      <c r="O4010" s="38"/>
    </row>
    <row r="4011" spans="1:15">
      <c r="A4011" s="3"/>
    </row>
    <row r="4012" spans="1:15">
      <c r="A4012" s="3"/>
    </row>
    <row r="4013" spans="1:15">
      <c r="A4013" s="3"/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32" t="s">
        <v>2731</v>
      </c>
      <c r="B4032" s="38"/>
    </row>
    <row r="4033" spans="1:15" ht="15.75">
      <c r="A4033" s="534" t="s">
        <v>2645</v>
      </c>
      <c r="B4033" s="38"/>
      <c r="C4033" s="38"/>
      <c r="D4033" s="38"/>
      <c r="E4033" s="38"/>
      <c r="F4033" s="534" t="s">
        <v>2646</v>
      </c>
      <c r="G4033" s="38"/>
      <c r="H4033" s="38"/>
      <c r="I4033" s="38"/>
      <c r="J4033" s="38"/>
      <c r="K4033" s="534" t="s">
        <v>2644</v>
      </c>
      <c r="L4033" s="38"/>
    </row>
    <row r="4034" spans="1:15" ht="15.75">
      <c r="A4034" s="178" t="s">
        <v>716</v>
      </c>
      <c r="B4034" t="s">
        <v>4507</v>
      </c>
      <c r="K4034" s="178" t="s">
        <v>717</v>
      </c>
      <c r="L4034" t="s">
        <v>4320</v>
      </c>
    </row>
    <row r="4035" spans="1:15" ht="15.75">
      <c r="A4035" s="178" t="s">
        <v>716</v>
      </c>
      <c r="B4035" t="s">
        <v>4508</v>
      </c>
      <c r="K4035" s="178" t="s">
        <v>716</v>
      </c>
      <c r="L4035" t="s">
        <v>4303</v>
      </c>
    </row>
    <row r="4036" spans="1:15" ht="15.75">
      <c r="A4036" s="178" t="s">
        <v>717</v>
      </c>
      <c r="B4036" t="s">
        <v>4681</v>
      </c>
      <c r="K4036" s="178" t="s">
        <v>718</v>
      </c>
      <c r="L4036" t="s">
        <v>4319</v>
      </c>
    </row>
    <row r="4037" spans="1:15" ht="15.75">
      <c r="A4037" s="3"/>
      <c r="K4037" s="178" t="s">
        <v>716</v>
      </c>
      <c r="L4037" t="s">
        <v>4413</v>
      </c>
    </row>
    <row r="4038" spans="1:15" ht="15.75">
      <c r="A4038" s="3"/>
      <c r="K4038" s="178" t="s">
        <v>716</v>
      </c>
      <c r="L4038" t="s">
        <v>4424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4404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4474</v>
      </c>
    </row>
    <row r="4041" spans="1:15" ht="15.75">
      <c r="A4041" s="3"/>
      <c r="K4041" s="178" t="s">
        <v>716</v>
      </c>
      <c r="L4041" t="s">
        <v>4560</v>
      </c>
    </row>
    <row r="4042" spans="1:15" ht="15.75">
      <c r="A4042" s="3"/>
      <c r="K4042" s="178" t="s">
        <v>717</v>
      </c>
      <c r="L4042" t="s">
        <v>4567</v>
      </c>
      <c r="M4042" s="38"/>
      <c r="N4042" s="38"/>
      <c r="O4042" s="38"/>
    </row>
    <row r="4043" spans="1:15">
      <c r="A4043" s="3"/>
    </row>
    <row r="4044" spans="1:15">
      <c r="A4044" s="3"/>
    </row>
    <row r="4045" spans="1:15">
      <c r="A4045" s="3"/>
    </row>
    <row r="4046" spans="1:15">
      <c r="A4046" s="3"/>
    </row>
    <row r="4047" spans="1:15">
      <c r="A4047" s="3"/>
    </row>
    <row r="4048" spans="1:15">
      <c r="A4048" s="3"/>
    </row>
    <row r="4049" spans="1:12">
      <c r="A4049" s="3"/>
    </row>
    <row r="4050" spans="1:12">
      <c r="A4050" s="3"/>
    </row>
    <row r="4051" spans="1:12">
      <c r="A4051" s="3"/>
    </row>
    <row r="4052" spans="1:12">
      <c r="A4052" s="3"/>
    </row>
    <row r="4053" spans="1:12">
      <c r="A4053" s="3"/>
    </row>
    <row r="4054" spans="1:12">
      <c r="A4054" s="3"/>
    </row>
    <row r="4055" spans="1:12">
      <c r="A4055" s="3"/>
    </row>
    <row r="4056" spans="1:12">
      <c r="A4056" s="3"/>
    </row>
    <row r="4057" spans="1:12">
      <c r="A4057" s="3"/>
    </row>
    <row r="4058" spans="1:12">
      <c r="A4058" s="3"/>
    </row>
    <row r="4059" spans="1:12">
      <c r="A4059" s="3"/>
    </row>
    <row r="4060" spans="1:12">
      <c r="A4060" s="3"/>
    </row>
    <row r="4061" spans="1:12">
      <c r="A4061" s="3"/>
    </row>
    <row r="4062" spans="1:12" ht="23.25">
      <c r="A4062" s="532" t="s">
        <v>2729</v>
      </c>
      <c r="B4062" s="38"/>
    </row>
    <row r="4063" spans="1:12" ht="15.75">
      <c r="A4063" s="534" t="s">
        <v>2645</v>
      </c>
      <c r="B4063" s="38"/>
      <c r="C4063" s="38"/>
      <c r="D4063" s="38"/>
      <c r="E4063" s="38"/>
      <c r="F4063" s="534" t="s">
        <v>2646</v>
      </c>
      <c r="G4063" s="38"/>
      <c r="H4063" s="38"/>
      <c r="I4063" s="38"/>
      <c r="J4063" s="38"/>
      <c r="K4063" s="534" t="s">
        <v>2644</v>
      </c>
      <c r="L4063" s="38"/>
    </row>
    <row r="4064" spans="1:12" ht="15.75">
      <c r="A4064" s="3"/>
      <c r="K4064" s="178" t="s">
        <v>718</v>
      </c>
      <c r="L4064" t="s">
        <v>4469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32" t="s">
        <v>2710</v>
      </c>
      <c r="B4092" s="38"/>
    </row>
    <row r="4093" spans="1:15" ht="15.75">
      <c r="A4093" s="534" t="s">
        <v>2645</v>
      </c>
      <c r="B4093" s="38"/>
      <c r="C4093" s="38"/>
      <c r="D4093" s="38"/>
      <c r="E4093" s="38"/>
      <c r="F4093" s="534" t="s">
        <v>2646</v>
      </c>
      <c r="G4093" s="38"/>
      <c r="H4093" s="38"/>
      <c r="I4093" s="38"/>
      <c r="J4093" s="38"/>
      <c r="K4093" s="534" t="s">
        <v>2644</v>
      </c>
      <c r="L4093" s="38"/>
    </row>
    <row r="4094" spans="1:15" ht="15.75">
      <c r="A4094" s="3"/>
      <c r="K4094" s="178" t="s">
        <v>717</v>
      </c>
      <c r="L4094" t="s">
        <v>4812</v>
      </c>
      <c r="M4094" s="38"/>
      <c r="N4094" s="38"/>
      <c r="O4094" s="38"/>
    </row>
    <row r="4095" spans="1:15">
      <c r="A4095" s="3"/>
    </row>
    <row r="4096" spans="1:15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32" t="s">
        <v>658</v>
      </c>
      <c r="B4122" s="38"/>
    </row>
    <row r="4123" spans="1:14" ht="15.75">
      <c r="A4123" s="534" t="s">
        <v>2645</v>
      </c>
      <c r="B4123" s="38"/>
      <c r="C4123" s="38"/>
      <c r="D4123" s="38"/>
      <c r="E4123" s="38"/>
      <c r="F4123" s="534" t="s">
        <v>2646</v>
      </c>
      <c r="G4123" s="38"/>
      <c r="H4123" s="38"/>
      <c r="I4123" s="38"/>
      <c r="J4123" s="38"/>
      <c r="K4123" s="534" t="s">
        <v>2644</v>
      </c>
      <c r="L4123" s="38"/>
    </row>
    <row r="4124" spans="1:14" ht="15.75">
      <c r="A4124" s="178" t="s">
        <v>717</v>
      </c>
      <c r="B4124" t="s">
        <v>4409</v>
      </c>
      <c r="C4124" s="38"/>
      <c r="D4124" s="38"/>
      <c r="E4124" s="38"/>
      <c r="K4124" s="178" t="s">
        <v>716</v>
      </c>
      <c r="L4124" t="s">
        <v>4467</v>
      </c>
      <c r="M4124" s="38"/>
      <c r="N4124" s="38"/>
    </row>
    <row r="4125" spans="1:14" ht="15.75">
      <c r="A4125" s="3"/>
      <c r="K4125" s="178" t="s">
        <v>717</v>
      </c>
      <c r="L4125" t="s">
        <v>4694</v>
      </c>
      <c r="M4125" s="38"/>
      <c r="N4125" s="25"/>
    </row>
    <row r="4126" spans="1:14">
      <c r="A4126" s="3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32" t="s">
        <v>1655</v>
      </c>
      <c r="B4152" s="38"/>
    </row>
    <row r="4153" spans="1:15" ht="15.75">
      <c r="A4153" s="534" t="s">
        <v>2645</v>
      </c>
      <c r="B4153" s="38"/>
      <c r="C4153" s="38"/>
      <c r="D4153" s="38"/>
      <c r="E4153" s="38"/>
      <c r="F4153" s="534" t="s">
        <v>2646</v>
      </c>
      <c r="G4153" s="38"/>
      <c r="H4153" s="38"/>
      <c r="I4153" s="38"/>
      <c r="J4153" s="38"/>
      <c r="K4153" s="534" t="s">
        <v>2644</v>
      </c>
      <c r="L4153" s="38"/>
    </row>
    <row r="4154" spans="1:15" ht="15.75">
      <c r="A4154" s="3"/>
      <c r="F4154" s="178" t="s">
        <v>718</v>
      </c>
      <c r="G4154" t="s">
        <v>4412</v>
      </c>
      <c r="K4154" s="178" t="s">
        <v>718</v>
      </c>
      <c r="L4154" t="s">
        <v>4799</v>
      </c>
      <c r="M4154" s="400"/>
    </row>
    <row r="4155" spans="1:15" ht="15.75">
      <c r="A4155" s="3"/>
      <c r="K4155" s="178" t="s">
        <v>717</v>
      </c>
      <c r="L4155" t="s">
        <v>4809</v>
      </c>
      <c r="M4155" s="38"/>
      <c r="N4155" s="38"/>
      <c r="O4155" s="38"/>
    </row>
    <row r="4156" spans="1:15">
      <c r="A4156" s="3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4"/>
  <sheetViews>
    <sheetView topLeftCell="A46" workbookViewId="0">
      <pane xSplit="1" topLeftCell="L1" activePane="topRight" state="frozen"/>
      <selection pane="topRight" activeCell="T84" sqref="T84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2719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3645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2734</v>
      </c>
      <c r="T15" t="s">
        <v>2731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3144</v>
      </c>
      <c r="T16" t="s">
        <v>2735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3634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2721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2733</v>
      </c>
      <c r="T25" t="s">
        <v>3646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2849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2849</v>
      </c>
      <c r="T27" t="s">
        <v>3632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2727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2724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2723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2725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3634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2728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3624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2728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3639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3629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2718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2726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2726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2731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2718</v>
      </c>
      <c r="T67" t="s">
        <v>2718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2728</v>
      </c>
      <c r="T70" t="s">
        <v>2728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3629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3640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2714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2728</v>
      </c>
      <c r="T80" t="s">
        <v>2725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2711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2734</v>
      </c>
      <c r="T82" t="s">
        <v>4777</v>
      </c>
    </row>
    <row r="83" spans="1:20">
      <c r="T83" t="s">
        <v>2728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2709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2732</v>
      </c>
    </row>
    <row r="97" spans="1:18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</row>
    <row r="98" spans="1:18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</row>
    <row r="101" spans="1:18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</row>
    <row r="102" spans="1:18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</row>
    <row r="103" spans="1:18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</row>
    <row r="106" spans="1:18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</row>
    <row r="107" spans="1:18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</row>
    <row r="108" spans="1:18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</row>
    <row r="111" spans="1:18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</row>
    <row r="112" spans="1:18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2732</v>
      </c>
    </row>
    <row r="113" spans="1:18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</row>
    <row r="116" spans="1:18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</row>
    <row r="117" spans="1:18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</row>
    <row r="118" spans="1:18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</row>
    <row r="120" spans="1:18">
      <c r="J120" s="203"/>
    </row>
    <row r="121" spans="1:18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</row>
    <row r="122" spans="1:18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</row>
    <row r="123" spans="1:18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2716</v>
      </c>
    </row>
    <row r="125" spans="1:18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</row>
    <row r="126" spans="1:18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2713</v>
      </c>
    </row>
    <row r="127" spans="1:18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</row>
    <row r="130" spans="1:18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</row>
    <row r="131" spans="1:18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2733</v>
      </c>
    </row>
    <row r="132" spans="1:18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</row>
    <row r="134" spans="1:18">
      <c r="J134" s="1"/>
    </row>
    <row r="135" spans="1:18" ht="20.25">
      <c r="A135" s="109" t="s">
        <v>916</v>
      </c>
      <c r="B135" t="s">
        <v>19</v>
      </c>
      <c r="D135" t="s">
        <v>937</v>
      </c>
      <c r="F135" t="s">
        <v>1</v>
      </c>
      <c r="H135" s="193" t="s">
        <v>633</v>
      </c>
      <c r="J135" s="3" t="s">
        <v>144</v>
      </c>
      <c r="L135" t="s">
        <v>1654</v>
      </c>
      <c r="N135" t="s">
        <v>687</v>
      </c>
      <c r="P135" t="s">
        <v>1334</v>
      </c>
      <c r="R135" t="s">
        <v>1334</v>
      </c>
    </row>
    <row r="136" spans="1:18">
      <c r="B136" t="s">
        <v>31</v>
      </c>
      <c r="D136" t="s">
        <v>23</v>
      </c>
      <c r="F136" t="s">
        <v>164</v>
      </c>
      <c r="H136" s="193" t="s">
        <v>658</v>
      </c>
      <c r="J136" t="s">
        <v>654</v>
      </c>
      <c r="L136" t="s">
        <v>27</v>
      </c>
      <c r="N136" t="s">
        <v>658</v>
      </c>
      <c r="P136" t="s">
        <v>2200</v>
      </c>
      <c r="R136" t="s">
        <v>668</v>
      </c>
    </row>
    <row r="137" spans="1:18">
      <c r="B137" t="s">
        <v>6</v>
      </c>
      <c r="D137" t="s">
        <v>17</v>
      </c>
      <c r="F137" t="s">
        <v>144</v>
      </c>
      <c r="H137" s="193" t="s">
        <v>649</v>
      </c>
      <c r="J137" t="s">
        <v>33</v>
      </c>
      <c r="L137" t="s">
        <v>162</v>
      </c>
      <c r="N137" t="s">
        <v>21</v>
      </c>
      <c r="P137" t="s">
        <v>2217</v>
      </c>
      <c r="R137" t="s">
        <v>2730</v>
      </c>
    </row>
    <row r="139" spans="1:18">
      <c r="J139" s="1"/>
    </row>
    <row r="140" spans="1:18" ht="20.25">
      <c r="A140" s="109" t="s">
        <v>917</v>
      </c>
      <c r="B140" t="s">
        <v>23</v>
      </c>
      <c r="D140" t="s">
        <v>11</v>
      </c>
      <c r="F140" t="s">
        <v>9</v>
      </c>
      <c r="H140" s="193" t="s">
        <v>643</v>
      </c>
      <c r="J140" t="s">
        <v>1345</v>
      </c>
      <c r="L140" t="s">
        <v>1654</v>
      </c>
      <c r="N140" t="s">
        <v>694</v>
      </c>
      <c r="P140" t="s">
        <v>162</v>
      </c>
      <c r="R140" t="s">
        <v>37</v>
      </c>
    </row>
    <row r="141" spans="1:18">
      <c r="B141" t="s">
        <v>25</v>
      </c>
      <c r="D141" t="s">
        <v>13</v>
      </c>
      <c r="F141" t="s">
        <v>144</v>
      </c>
      <c r="H141" s="193" t="s">
        <v>669</v>
      </c>
      <c r="J141" t="s">
        <v>13</v>
      </c>
      <c r="L141" t="s">
        <v>651</v>
      </c>
      <c r="N141" t="s">
        <v>1657</v>
      </c>
      <c r="P141" t="s">
        <v>2195</v>
      </c>
      <c r="R141" t="s">
        <v>1346</v>
      </c>
    </row>
    <row r="142" spans="1:18">
      <c r="B142" t="s">
        <v>19</v>
      </c>
      <c r="D142" t="s">
        <v>33</v>
      </c>
      <c r="F142" t="s">
        <v>25</v>
      </c>
      <c r="H142" s="193" t="s">
        <v>143</v>
      </c>
      <c r="J142" t="s">
        <v>694</v>
      </c>
      <c r="L142" t="s">
        <v>1345</v>
      </c>
      <c r="N142" t="s">
        <v>21</v>
      </c>
      <c r="P142" t="s">
        <v>1344</v>
      </c>
      <c r="R142" t="s">
        <v>662</v>
      </c>
    </row>
    <row r="144" spans="1:18">
      <c r="N144" s="198"/>
    </row>
    <row r="145" spans="1:18" ht="20.25">
      <c r="A145" s="109" t="s">
        <v>918</v>
      </c>
      <c r="B145" t="s">
        <v>11</v>
      </c>
      <c r="D145" t="s">
        <v>9</v>
      </c>
      <c r="F145" t="s">
        <v>19</v>
      </c>
      <c r="H145" s="193" t="s">
        <v>153</v>
      </c>
      <c r="J145" t="s">
        <v>155</v>
      </c>
      <c r="L145" t="s">
        <v>143</v>
      </c>
      <c r="N145" t="s">
        <v>17</v>
      </c>
      <c r="P145" t="s">
        <v>651</v>
      </c>
      <c r="R145" t="s">
        <v>1342</v>
      </c>
    </row>
    <row r="146" spans="1:18">
      <c r="B146" t="s">
        <v>25</v>
      </c>
      <c r="D146" t="s">
        <v>31</v>
      </c>
      <c r="F146" t="s">
        <v>141</v>
      </c>
      <c r="H146" t="s">
        <v>39</v>
      </c>
      <c r="J146" t="s">
        <v>154</v>
      </c>
      <c r="L146" t="s">
        <v>33</v>
      </c>
      <c r="N146" t="s">
        <v>658</v>
      </c>
      <c r="P146" t="s">
        <v>2217</v>
      </c>
      <c r="R146" t="s">
        <v>2713</v>
      </c>
    </row>
    <row r="147" spans="1:18">
      <c r="B147" t="s">
        <v>27</v>
      </c>
      <c r="D147" t="s">
        <v>19</v>
      </c>
      <c r="F147" t="s">
        <v>31</v>
      </c>
      <c r="H147" t="s">
        <v>154</v>
      </c>
      <c r="J147" t="s">
        <v>31</v>
      </c>
      <c r="L147" t="s">
        <v>658</v>
      </c>
      <c r="N147" t="s">
        <v>143</v>
      </c>
      <c r="P147" t="s">
        <v>1665</v>
      </c>
      <c r="R147" t="s">
        <v>1343</v>
      </c>
    </row>
    <row r="149" spans="1:18" ht="20.25">
      <c r="A149" s="109" t="s">
        <v>919</v>
      </c>
      <c r="B149" t="s">
        <v>179</v>
      </c>
      <c r="D149" t="s">
        <v>9</v>
      </c>
      <c r="F149" t="s">
        <v>154</v>
      </c>
      <c r="H149" t="s">
        <v>682</v>
      </c>
      <c r="J149" t="s">
        <v>662</v>
      </c>
      <c r="L149" t="s">
        <v>23</v>
      </c>
      <c r="N149" t="s">
        <v>162</v>
      </c>
      <c r="P149" t="s">
        <v>11</v>
      </c>
      <c r="R149" t="s">
        <v>25</v>
      </c>
    </row>
    <row r="150" spans="1:18">
      <c r="B150" t="s">
        <v>27</v>
      </c>
      <c r="D150" t="s">
        <v>25</v>
      </c>
      <c r="F150" t="s">
        <v>29</v>
      </c>
      <c r="H150" t="s">
        <v>141</v>
      </c>
      <c r="J150" t="s">
        <v>1344</v>
      </c>
      <c r="L150" t="s">
        <v>633</v>
      </c>
      <c r="N150" t="s">
        <v>687</v>
      </c>
      <c r="P150" t="s">
        <v>683</v>
      </c>
      <c r="R150" t="s">
        <v>143</v>
      </c>
    </row>
    <row r="151" spans="1:18">
      <c r="B151" t="s">
        <v>33</v>
      </c>
      <c r="D151" t="s">
        <v>31</v>
      </c>
      <c r="F151" t="s">
        <v>11</v>
      </c>
      <c r="H151" t="s">
        <v>33</v>
      </c>
      <c r="J151" t="s">
        <v>700</v>
      </c>
      <c r="L151" t="s">
        <v>1654</v>
      </c>
      <c r="N151" t="s">
        <v>1692</v>
      </c>
      <c r="P151" t="s">
        <v>154</v>
      </c>
      <c r="R151" t="s">
        <v>1661</v>
      </c>
    </row>
    <row r="154" spans="1:18" ht="20.25">
      <c r="A154" s="109" t="s">
        <v>920</v>
      </c>
      <c r="B154" t="s">
        <v>17</v>
      </c>
      <c r="D154" t="s">
        <v>27</v>
      </c>
      <c r="F154" t="s">
        <v>162</v>
      </c>
      <c r="H154" t="s">
        <v>21</v>
      </c>
      <c r="J154" t="s">
        <v>183</v>
      </c>
      <c r="L154" t="s">
        <v>653</v>
      </c>
      <c r="N154" t="s">
        <v>155</v>
      </c>
      <c r="P154" t="s">
        <v>2197</v>
      </c>
      <c r="R154" t="s">
        <v>682</v>
      </c>
    </row>
    <row r="155" spans="1:18">
      <c r="B155" t="s">
        <v>19</v>
      </c>
      <c r="D155" t="s">
        <v>142</v>
      </c>
      <c r="F155" t="s">
        <v>11</v>
      </c>
      <c r="H155" t="s">
        <v>682</v>
      </c>
      <c r="J155" t="s">
        <v>183</v>
      </c>
      <c r="L155" t="s">
        <v>1651</v>
      </c>
      <c r="N155" t="s">
        <v>658</v>
      </c>
      <c r="P155" t="s">
        <v>692</v>
      </c>
      <c r="R155" t="s">
        <v>1658</v>
      </c>
    </row>
    <row r="156" spans="1:18">
      <c r="B156" t="s">
        <v>27</v>
      </c>
      <c r="D156" t="s">
        <v>21</v>
      </c>
      <c r="F156" t="s">
        <v>153</v>
      </c>
      <c r="H156" t="s">
        <v>692</v>
      </c>
      <c r="J156" t="s">
        <v>183</v>
      </c>
      <c r="L156" t="s">
        <v>1342</v>
      </c>
      <c r="N156" t="s">
        <v>21</v>
      </c>
      <c r="P156" t="s">
        <v>2207</v>
      </c>
      <c r="R156" t="s">
        <v>1693</v>
      </c>
    </row>
    <row r="159" spans="1:18" ht="20.25">
      <c r="A159" s="109" t="s">
        <v>921</v>
      </c>
      <c r="B159" t="s">
        <v>183</v>
      </c>
      <c r="D159" t="s">
        <v>6</v>
      </c>
      <c r="F159" t="s">
        <v>29</v>
      </c>
      <c r="H159" t="s">
        <v>13</v>
      </c>
      <c r="J159" t="s">
        <v>183</v>
      </c>
      <c r="L159" t="s">
        <v>183</v>
      </c>
      <c r="N159" t="s">
        <v>183</v>
      </c>
      <c r="P159" t="s">
        <v>183</v>
      </c>
      <c r="R159" t="s">
        <v>183</v>
      </c>
    </row>
    <row r="160" spans="1:18">
      <c r="B160" t="s">
        <v>183</v>
      </c>
      <c r="D160" t="s">
        <v>141</v>
      </c>
      <c r="F160" t="s">
        <v>153</v>
      </c>
      <c r="H160" t="s">
        <v>694</v>
      </c>
      <c r="J160" t="s">
        <v>183</v>
      </c>
      <c r="L160" t="s">
        <v>183</v>
      </c>
      <c r="N160" t="s">
        <v>183</v>
      </c>
      <c r="P160" t="s">
        <v>183</v>
      </c>
      <c r="R160" t="s">
        <v>183</v>
      </c>
    </row>
    <row r="161" spans="1:18">
      <c r="B161" t="s">
        <v>183</v>
      </c>
      <c r="D161" t="s">
        <v>178</v>
      </c>
      <c r="F161" t="s">
        <v>15</v>
      </c>
      <c r="H161" t="s">
        <v>6</v>
      </c>
      <c r="J161" t="s">
        <v>183</v>
      </c>
      <c r="L161" t="s">
        <v>183</v>
      </c>
      <c r="N161" t="s">
        <v>183</v>
      </c>
      <c r="P161" t="s">
        <v>183</v>
      </c>
      <c r="R161" t="s">
        <v>183</v>
      </c>
    </row>
    <row r="164" spans="1:18" ht="20.25">
      <c r="A164" s="109" t="s">
        <v>922</v>
      </c>
      <c r="B164" t="s">
        <v>27</v>
      </c>
      <c r="D164" t="s">
        <v>867</v>
      </c>
      <c r="F164" t="s">
        <v>867</v>
      </c>
      <c r="H164" t="s">
        <v>867</v>
      </c>
      <c r="J164" t="s">
        <v>867</v>
      </c>
      <c r="L164" t="s">
        <v>13</v>
      </c>
      <c r="N164" t="s">
        <v>867</v>
      </c>
      <c r="P164" t="s">
        <v>867</v>
      </c>
      <c r="R164" t="s">
        <v>1334</v>
      </c>
    </row>
    <row r="165" spans="1:18">
      <c r="B165" t="s">
        <v>31</v>
      </c>
      <c r="D165" t="s">
        <v>867</v>
      </c>
      <c r="F165" t="s">
        <v>867</v>
      </c>
      <c r="H165" t="s">
        <v>867</v>
      </c>
      <c r="J165" t="s">
        <v>867</v>
      </c>
      <c r="L165" t="s">
        <v>675</v>
      </c>
      <c r="N165" t="s">
        <v>867</v>
      </c>
      <c r="P165" t="s">
        <v>867</v>
      </c>
      <c r="R165" t="s">
        <v>668</v>
      </c>
    </row>
    <row r="166" spans="1:18">
      <c r="B166" t="s">
        <v>15</v>
      </c>
      <c r="D166" t="s">
        <v>867</v>
      </c>
      <c r="F166" t="s">
        <v>867</v>
      </c>
      <c r="H166" t="s">
        <v>867</v>
      </c>
      <c r="J166" t="s">
        <v>867</v>
      </c>
      <c r="L166" t="s">
        <v>654</v>
      </c>
      <c r="N166" t="s">
        <v>867</v>
      </c>
      <c r="P166" t="s">
        <v>867</v>
      </c>
      <c r="R166" t="s">
        <v>2712</v>
      </c>
    </row>
    <row r="169" spans="1:18" ht="20.25">
      <c r="A169" s="109" t="s">
        <v>923</v>
      </c>
      <c r="B169" t="s">
        <v>4</v>
      </c>
      <c r="D169" t="s">
        <v>867</v>
      </c>
      <c r="F169" t="s">
        <v>867</v>
      </c>
      <c r="H169" t="s">
        <v>867</v>
      </c>
      <c r="J169" t="s">
        <v>867</v>
      </c>
      <c r="L169" t="s">
        <v>1337</v>
      </c>
      <c r="N169" t="s">
        <v>867</v>
      </c>
      <c r="P169" t="s">
        <v>867</v>
      </c>
      <c r="R169" t="s">
        <v>2849</v>
      </c>
    </row>
    <row r="170" spans="1:18">
      <c r="B170" t="s">
        <v>11</v>
      </c>
      <c r="D170" t="s">
        <v>867</v>
      </c>
      <c r="F170" t="s">
        <v>867</v>
      </c>
      <c r="H170" t="s">
        <v>867</v>
      </c>
      <c r="J170" t="s">
        <v>867</v>
      </c>
      <c r="L170" t="s">
        <v>153</v>
      </c>
      <c r="N170" t="s">
        <v>867</v>
      </c>
      <c r="P170" t="s">
        <v>867</v>
      </c>
      <c r="R170" t="s">
        <v>2205</v>
      </c>
    </row>
    <row r="171" spans="1:18">
      <c r="B171" t="s">
        <v>19</v>
      </c>
      <c r="D171" t="s">
        <v>867</v>
      </c>
      <c r="F171" t="s">
        <v>867</v>
      </c>
      <c r="H171" t="s">
        <v>867</v>
      </c>
      <c r="J171" t="s">
        <v>867</v>
      </c>
      <c r="L171" t="s">
        <v>700</v>
      </c>
      <c r="N171" t="s">
        <v>867</v>
      </c>
      <c r="P171" t="s">
        <v>867</v>
      </c>
      <c r="R171" t="s">
        <v>675</v>
      </c>
    </row>
    <row r="174" spans="1:18" ht="20.25">
      <c r="A174" s="109" t="s">
        <v>924</v>
      </c>
      <c r="B174" t="s">
        <v>4</v>
      </c>
      <c r="D174" t="s">
        <v>6</v>
      </c>
      <c r="F174" t="s">
        <v>31</v>
      </c>
      <c r="H174" t="s">
        <v>153</v>
      </c>
      <c r="J174" t="s">
        <v>183</v>
      </c>
      <c r="L174" t="s">
        <v>183</v>
      </c>
      <c r="N174" t="s">
        <v>1350</v>
      </c>
      <c r="P174" t="s">
        <v>2203</v>
      </c>
      <c r="R174" t="s">
        <v>2718</v>
      </c>
    </row>
    <row r="175" spans="1:18">
      <c r="B175" t="s">
        <v>25</v>
      </c>
      <c r="D175" t="s">
        <v>39</v>
      </c>
      <c r="F175" t="s">
        <v>1</v>
      </c>
      <c r="H175" t="s">
        <v>13</v>
      </c>
      <c r="J175" t="s">
        <v>183</v>
      </c>
      <c r="L175" t="s">
        <v>183</v>
      </c>
      <c r="N175" t="s">
        <v>1654</v>
      </c>
      <c r="P175" t="s">
        <v>153</v>
      </c>
      <c r="R175" t="s">
        <v>25</v>
      </c>
    </row>
    <row r="176" spans="1:18">
      <c r="B176" t="s">
        <v>33</v>
      </c>
      <c r="D176" t="s">
        <v>37</v>
      </c>
      <c r="F176" t="s">
        <v>142</v>
      </c>
      <c r="H176" s="193" t="s">
        <v>667</v>
      </c>
      <c r="J176" t="s">
        <v>183</v>
      </c>
      <c r="L176" t="s">
        <v>183</v>
      </c>
      <c r="N176" t="s">
        <v>662</v>
      </c>
      <c r="P176" t="s">
        <v>700</v>
      </c>
      <c r="R176" t="s">
        <v>153</v>
      </c>
    </row>
    <row r="179" spans="1:18" ht="20.25">
      <c r="A179" s="109" t="s">
        <v>925</v>
      </c>
      <c r="B179" t="s">
        <v>17</v>
      </c>
      <c r="D179" t="s">
        <v>178</v>
      </c>
      <c r="F179" t="s">
        <v>11</v>
      </c>
      <c r="H179" t="s">
        <v>687</v>
      </c>
      <c r="J179" t="s">
        <v>704</v>
      </c>
      <c r="L179" t="s">
        <v>638</v>
      </c>
      <c r="N179" t="s">
        <v>667</v>
      </c>
      <c r="P179" t="s">
        <v>1693</v>
      </c>
      <c r="R179" t="s">
        <v>2205</v>
      </c>
    </row>
    <row r="180" spans="1:18">
      <c r="B180" t="s">
        <v>179</v>
      </c>
      <c r="D180" t="s">
        <v>143</v>
      </c>
      <c r="F180" t="s">
        <v>9</v>
      </c>
      <c r="H180" t="s">
        <v>658</v>
      </c>
      <c r="J180" t="s">
        <v>683</v>
      </c>
      <c r="L180" t="s">
        <v>694</v>
      </c>
      <c r="N180" t="s">
        <v>692</v>
      </c>
      <c r="P180" t="s">
        <v>1690</v>
      </c>
      <c r="R180" t="s">
        <v>694</v>
      </c>
    </row>
    <row r="181" spans="1:18">
      <c r="B181" t="s">
        <v>31</v>
      </c>
      <c r="D181" t="s">
        <v>21</v>
      </c>
      <c r="F181" t="s">
        <v>143</v>
      </c>
      <c r="H181" t="s">
        <v>27</v>
      </c>
      <c r="J181" t="s">
        <v>1333</v>
      </c>
      <c r="L181" t="s">
        <v>1346</v>
      </c>
      <c r="N181" t="s">
        <v>1341</v>
      </c>
      <c r="P181" t="s">
        <v>2194</v>
      </c>
      <c r="R181" t="s">
        <v>2724</v>
      </c>
    </row>
    <row r="184" spans="1:18" ht="20.25">
      <c r="A184" s="109" t="s">
        <v>926</v>
      </c>
      <c r="B184" t="s">
        <v>179</v>
      </c>
      <c r="D184" t="s">
        <v>143</v>
      </c>
      <c r="F184" t="s">
        <v>155</v>
      </c>
      <c r="H184" t="s">
        <v>4</v>
      </c>
      <c r="J184" t="s">
        <v>183</v>
      </c>
      <c r="L184" t="s">
        <v>183</v>
      </c>
      <c r="N184" t="s">
        <v>1658</v>
      </c>
      <c r="P184" t="s">
        <v>2212</v>
      </c>
      <c r="R184" t="s">
        <v>2725</v>
      </c>
    </row>
    <row r="185" spans="1:18">
      <c r="B185" t="s">
        <v>23</v>
      </c>
      <c r="D185" t="s">
        <v>178</v>
      </c>
      <c r="F185" t="s">
        <v>35</v>
      </c>
      <c r="H185" t="s">
        <v>694</v>
      </c>
      <c r="J185" t="s">
        <v>183</v>
      </c>
      <c r="L185" t="s">
        <v>183</v>
      </c>
      <c r="N185" t="s">
        <v>13</v>
      </c>
      <c r="P185" t="s">
        <v>1658</v>
      </c>
      <c r="R185" t="s">
        <v>651</v>
      </c>
    </row>
    <row r="186" spans="1:18">
      <c r="B186" t="s">
        <v>27</v>
      </c>
      <c r="D186" t="s">
        <v>144</v>
      </c>
      <c r="F186" t="s">
        <v>153</v>
      </c>
      <c r="H186" t="s">
        <v>156</v>
      </c>
      <c r="J186" t="s">
        <v>183</v>
      </c>
      <c r="L186" t="s">
        <v>183</v>
      </c>
      <c r="N186" t="s">
        <v>154</v>
      </c>
      <c r="P186" t="s">
        <v>654</v>
      </c>
      <c r="R186" t="s">
        <v>1351</v>
      </c>
    </row>
    <row r="189" spans="1:18" ht="20.25">
      <c r="A189" s="109" t="s">
        <v>927</v>
      </c>
      <c r="B189" t="s">
        <v>23</v>
      </c>
      <c r="D189" t="s">
        <v>143</v>
      </c>
      <c r="F189" t="s">
        <v>35</v>
      </c>
      <c r="H189" t="s">
        <v>1</v>
      </c>
      <c r="J189" t="s">
        <v>183</v>
      </c>
      <c r="L189" t="s">
        <v>183</v>
      </c>
      <c r="N189" t="s">
        <v>37</v>
      </c>
      <c r="P189" t="s">
        <v>1690</v>
      </c>
      <c r="R189" t="s">
        <v>669</v>
      </c>
    </row>
    <row r="190" spans="1:18">
      <c r="B190" t="s">
        <v>11</v>
      </c>
      <c r="D190" t="s">
        <v>35</v>
      </c>
      <c r="F190" t="s">
        <v>143</v>
      </c>
      <c r="H190" t="s">
        <v>692</v>
      </c>
      <c r="J190" t="s">
        <v>183</v>
      </c>
      <c r="L190" t="s">
        <v>183</v>
      </c>
      <c r="N190" t="s">
        <v>1690</v>
      </c>
      <c r="P190" t="s">
        <v>2212</v>
      </c>
      <c r="R190" t="s">
        <v>2728</v>
      </c>
    </row>
    <row r="191" spans="1:18">
      <c r="B191" t="s">
        <v>6</v>
      </c>
      <c r="D191" t="s">
        <v>178</v>
      </c>
      <c r="F191" t="s">
        <v>164</v>
      </c>
      <c r="H191" t="s">
        <v>687</v>
      </c>
      <c r="J191" t="s">
        <v>183</v>
      </c>
      <c r="L191" t="s">
        <v>183</v>
      </c>
      <c r="N191" t="s">
        <v>25</v>
      </c>
      <c r="P191" t="s">
        <v>1349</v>
      </c>
      <c r="R191" t="s">
        <v>1667</v>
      </c>
    </row>
    <row r="194" spans="1:18" ht="20.25">
      <c r="A194" s="109" t="s">
        <v>928</v>
      </c>
      <c r="B194" t="s">
        <v>179</v>
      </c>
      <c r="D194" t="s">
        <v>144</v>
      </c>
      <c r="F194" t="s">
        <v>21</v>
      </c>
      <c r="H194" t="s">
        <v>11</v>
      </c>
      <c r="J194" t="s">
        <v>1345</v>
      </c>
      <c r="L194" t="s">
        <v>1651</v>
      </c>
      <c r="N194" t="s">
        <v>183</v>
      </c>
      <c r="P194" t="s">
        <v>662</v>
      </c>
      <c r="R194" t="s">
        <v>2734</v>
      </c>
    </row>
    <row r="195" spans="1:18">
      <c r="B195" t="s">
        <v>33</v>
      </c>
      <c r="D195" t="s">
        <v>143</v>
      </c>
      <c r="F195" t="s">
        <v>153</v>
      </c>
      <c r="H195" t="s">
        <v>643</v>
      </c>
      <c r="J195" t="s">
        <v>700</v>
      </c>
      <c r="L195" t="s">
        <v>667</v>
      </c>
      <c r="N195" t="s">
        <v>183</v>
      </c>
      <c r="P195" t="s">
        <v>694</v>
      </c>
      <c r="R195" t="s">
        <v>2325</v>
      </c>
    </row>
    <row r="196" spans="1:18">
      <c r="B196" t="s">
        <v>11</v>
      </c>
      <c r="D196" t="s">
        <v>21</v>
      </c>
      <c r="F196" t="s">
        <v>155</v>
      </c>
      <c r="H196" t="s">
        <v>162</v>
      </c>
      <c r="J196" t="s">
        <v>694</v>
      </c>
      <c r="L196" t="s">
        <v>700</v>
      </c>
      <c r="N196" t="s">
        <v>183</v>
      </c>
      <c r="P196" t="s">
        <v>2202</v>
      </c>
      <c r="R196" t="s">
        <v>1348</v>
      </c>
    </row>
    <row r="199" spans="1:18" ht="20.25">
      <c r="A199" s="109" t="s">
        <v>929</v>
      </c>
      <c r="B199" t="s">
        <v>1</v>
      </c>
      <c r="D199" t="s">
        <v>19</v>
      </c>
      <c r="F199" t="s">
        <v>164</v>
      </c>
      <c r="H199" t="s">
        <v>700</v>
      </c>
      <c r="J199" t="s">
        <v>4</v>
      </c>
      <c r="L199" t="s">
        <v>142</v>
      </c>
      <c r="N199" t="s">
        <v>1344</v>
      </c>
      <c r="P199" t="s">
        <v>37</v>
      </c>
      <c r="R199" t="s">
        <v>1667</v>
      </c>
    </row>
    <row r="200" spans="1:18">
      <c r="B200" t="s">
        <v>9</v>
      </c>
      <c r="D200" t="s">
        <v>21</v>
      </c>
      <c r="F200" t="s">
        <v>17</v>
      </c>
      <c r="H200" t="s">
        <v>668</v>
      </c>
      <c r="J200" t="s">
        <v>692</v>
      </c>
      <c r="L200" t="s">
        <v>21</v>
      </c>
      <c r="N200" t="s">
        <v>683</v>
      </c>
      <c r="P200" t="s">
        <v>141</v>
      </c>
      <c r="R200" t="s">
        <v>2194</v>
      </c>
    </row>
    <row r="201" spans="1:18">
      <c r="B201" t="s">
        <v>27</v>
      </c>
      <c r="D201" t="s">
        <v>39</v>
      </c>
      <c r="F201" t="s">
        <v>154</v>
      </c>
      <c r="H201" t="s">
        <v>31</v>
      </c>
      <c r="J201" t="s">
        <v>158</v>
      </c>
      <c r="L201" t="s">
        <v>155</v>
      </c>
      <c r="N201" t="s">
        <v>704</v>
      </c>
      <c r="P201" t="s">
        <v>2205</v>
      </c>
      <c r="R201" t="s">
        <v>1655</v>
      </c>
    </row>
    <row r="204" spans="1:18" ht="20.25">
      <c r="A204" s="109" t="s">
        <v>951</v>
      </c>
      <c r="B204" t="s">
        <v>183</v>
      </c>
      <c r="D204" t="s">
        <v>183</v>
      </c>
      <c r="F204" t="s">
        <v>33</v>
      </c>
      <c r="H204" t="s">
        <v>142</v>
      </c>
      <c r="J204" t="s">
        <v>183</v>
      </c>
      <c r="L204" t="s">
        <v>183</v>
      </c>
      <c r="N204" t="s">
        <v>183</v>
      </c>
      <c r="P204" t="s">
        <v>2203</v>
      </c>
      <c r="R204" t="s">
        <v>1667</v>
      </c>
    </row>
    <row r="205" spans="1:18">
      <c r="B205" t="s">
        <v>183</v>
      </c>
      <c r="D205" t="s">
        <v>183</v>
      </c>
      <c r="F205" t="s">
        <v>9</v>
      </c>
      <c r="H205" t="s">
        <v>704</v>
      </c>
      <c r="J205" t="s">
        <v>183</v>
      </c>
      <c r="L205" t="s">
        <v>183</v>
      </c>
      <c r="N205" t="s">
        <v>183</v>
      </c>
      <c r="P205" t="s">
        <v>1655</v>
      </c>
      <c r="R205" t="s">
        <v>31</v>
      </c>
    </row>
    <row r="206" spans="1:18">
      <c r="B206" t="s">
        <v>183</v>
      </c>
      <c r="D206" t="s">
        <v>183</v>
      </c>
      <c r="F206" t="s">
        <v>143</v>
      </c>
      <c r="H206" t="s">
        <v>651</v>
      </c>
      <c r="J206" t="s">
        <v>183</v>
      </c>
      <c r="L206" t="s">
        <v>183</v>
      </c>
      <c r="N206" t="s">
        <v>183</v>
      </c>
      <c r="P206" t="s">
        <v>1653</v>
      </c>
      <c r="R206" t="s">
        <v>1671</v>
      </c>
    </row>
    <row r="209" spans="1:18" ht="20.25">
      <c r="A209" s="109" t="s">
        <v>930</v>
      </c>
      <c r="B209" t="s">
        <v>31</v>
      </c>
      <c r="D209" t="s">
        <v>31</v>
      </c>
      <c r="F209" t="s">
        <v>27</v>
      </c>
      <c r="H209" t="s">
        <v>27</v>
      </c>
      <c r="J209" t="s">
        <v>654</v>
      </c>
      <c r="L209" t="s">
        <v>31</v>
      </c>
      <c r="N209" t="s">
        <v>1334</v>
      </c>
      <c r="P209" t="s">
        <v>1334</v>
      </c>
      <c r="R209" t="s">
        <v>668</v>
      </c>
    </row>
    <row r="210" spans="1:18">
      <c r="B210" t="s">
        <v>27</v>
      </c>
      <c r="D210" t="s">
        <v>21</v>
      </c>
      <c r="F210" t="s">
        <v>23</v>
      </c>
      <c r="H210" t="s">
        <v>649</v>
      </c>
      <c r="J210" t="s">
        <v>694</v>
      </c>
      <c r="L210" t="s">
        <v>21</v>
      </c>
      <c r="N210" t="s">
        <v>682</v>
      </c>
      <c r="P210" t="s">
        <v>2206</v>
      </c>
      <c r="R210" t="s">
        <v>1334</v>
      </c>
    </row>
    <row r="211" spans="1:18">
      <c r="B211" t="s">
        <v>11</v>
      </c>
      <c r="D211" t="s">
        <v>35</v>
      </c>
      <c r="F211" t="s">
        <v>1</v>
      </c>
      <c r="H211" t="s">
        <v>682</v>
      </c>
      <c r="J211" t="s">
        <v>33</v>
      </c>
      <c r="L211" t="s">
        <v>1654</v>
      </c>
      <c r="N211" t="s">
        <v>654</v>
      </c>
      <c r="P211" t="s">
        <v>1671</v>
      </c>
      <c r="R211" t="s">
        <v>2728</v>
      </c>
    </row>
    <row r="214" spans="1:18" ht="20.25">
      <c r="A214" s="109" t="s">
        <v>931</v>
      </c>
      <c r="B214" t="s">
        <v>6</v>
      </c>
      <c r="D214" t="s">
        <v>178</v>
      </c>
      <c r="F214" t="s">
        <v>9</v>
      </c>
      <c r="H214" t="s">
        <v>143</v>
      </c>
      <c r="J214" t="s">
        <v>4</v>
      </c>
      <c r="L214" t="s">
        <v>1335</v>
      </c>
      <c r="N214" t="s">
        <v>27</v>
      </c>
      <c r="P214" t="s">
        <v>2211</v>
      </c>
      <c r="R214" t="s">
        <v>1658</v>
      </c>
    </row>
    <row r="215" spans="1:18">
      <c r="B215" t="s">
        <v>23</v>
      </c>
      <c r="D215" t="s">
        <v>1</v>
      </c>
      <c r="F215" t="s">
        <v>33</v>
      </c>
      <c r="H215" t="s">
        <v>4</v>
      </c>
      <c r="J215" t="s">
        <v>687</v>
      </c>
      <c r="L215" t="s">
        <v>668</v>
      </c>
      <c r="N215" t="s">
        <v>692</v>
      </c>
      <c r="P215" t="s">
        <v>700</v>
      </c>
      <c r="R215" t="s">
        <v>2220</v>
      </c>
    </row>
    <row r="216" spans="1:18">
      <c r="B216" t="s">
        <v>13</v>
      </c>
      <c r="D216" t="s">
        <v>13</v>
      </c>
      <c r="F216" t="s">
        <v>164</v>
      </c>
      <c r="H216" t="s">
        <v>25</v>
      </c>
      <c r="J216" t="s">
        <v>1350</v>
      </c>
      <c r="L216" t="s">
        <v>1350</v>
      </c>
      <c r="N216" t="s">
        <v>21</v>
      </c>
      <c r="P216" t="s">
        <v>2209</v>
      </c>
      <c r="R216" t="s">
        <v>2833</v>
      </c>
    </row>
    <row r="218" spans="1:18">
      <c r="J218" s="203"/>
    </row>
    <row r="219" spans="1:18" ht="20.25">
      <c r="A219" s="109" t="s">
        <v>932</v>
      </c>
      <c r="B219" t="s">
        <v>1</v>
      </c>
      <c r="D219" t="s">
        <v>21</v>
      </c>
      <c r="F219" t="s">
        <v>154</v>
      </c>
      <c r="H219" s="79" t="s">
        <v>11</v>
      </c>
      <c r="I219" s="10"/>
      <c r="J219" t="s">
        <v>155</v>
      </c>
      <c r="L219" t="s">
        <v>704</v>
      </c>
      <c r="N219" t="s">
        <v>1337</v>
      </c>
      <c r="P219" t="s">
        <v>682</v>
      </c>
      <c r="R219" t="s">
        <v>2833</v>
      </c>
    </row>
    <row r="220" spans="1:18">
      <c r="B220" t="s">
        <v>27</v>
      </c>
      <c r="D220" t="s">
        <v>23</v>
      </c>
      <c r="F220" t="s">
        <v>11</v>
      </c>
      <c r="H220" s="79" t="s">
        <v>31</v>
      </c>
      <c r="I220" s="17"/>
      <c r="J220" t="s">
        <v>154</v>
      </c>
      <c r="L220" t="s">
        <v>39</v>
      </c>
      <c r="N220" t="s">
        <v>1350</v>
      </c>
      <c r="P220" t="s">
        <v>154</v>
      </c>
      <c r="R220" t="s">
        <v>2713</v>
      </c>
    </row>
    <row r="221" spans="1:18">
      <c r="B221" t="s">
        <v>17</v>
      </c>
      <c r="D221" t="s">
        <v>33</v>
      </c>
      <c r="F221" t="s">
        <v>21</v>
      </c>
      <c r="J221" t="s">
        <v>704</v>
      </c>
      <c r="L221" t="s">
        <v>155</v>
      </c>
      <c r="N221" t="s">
        <v>21</v>
      </c>
      <c r="P221" t="s">
        <v>155</v>
      </c>
      <c r="R221" t="s">
        <v>2724</v>
      </c>
    </row>
    <row r="227" spans="2:6" ht="15">
      <c r="B227" s="15" t="s">
        <v>4221</v>
      </c>
    </row>
    <row r="228" spans="2:6" ht="14.25">
      <c r="C228" s="33" t="s">
        <v>716</v>
      </c>
      <c r="D228" s="33" t="s">
        <v>717</v>
      </c>
      <c r="E228" s="33" t="s">
        <v>718</v>
      </c>
      <c r="F228" s="33" t="s">
        <v>40</v>
      </c>
    </row>
    <row r="229" spans="2:6">
      <c r="B229" s="3" t="s">
        <v>2206</v>
      </c>
      <c r="C229" s="197"/>
      <c r="D229" s="197"/>
      <c r="E229" s="197"/>
      <c r="F229" s="10">
        <f t="shared" ref="F229:F260" si="0">SUM(C229:E229)</f>
        <v>0</v>
      </c>
    </row>
    <row r="230" spans="2:6">
      <c r="B230" t="s">
        <v>1657</v>
      </c>
      <c r="C230" s="197"/>
      <c r="D230" s="197"/>
      <c r="E230" s="197"/>
      <c r="F230" s="10">
        <f t="shared" si="0"/>
        <v>0</v>
      </c>
    </row>
    <row r="231" spans="2:6">
      <c r="B231" s="193" t="s">
        <v>1346</v>
      </c>
      <c r="C231" s="197"/>
      <c r="D231" s="197"/>
      <c r="E231" s="197"/>
      <c r="F231" s="10">
        <f t="shared" si="0"/>
        <v>0</v>
      </c>
    </row>
    <row r="232" spans="2:6">
      <c r="B232" t="s">
        <v>156</v>
      </c>
      <c r="C232" s="197"/>
      <c r="D232" s="197"/>
      <c r="E232" s="197"/>
      <c r="F232" s="10">
        <f t="shared" si="0"/>
        <v>0</v>
      </c>
    </row>
    <row r="233" spans="2:6">
      <c r="B233" t="s">
        <v>1650</v>
      </c>
      <c r="C233" s="197"/>
      <c r="D233" s="197"/>
      <c r="E233" s="197"/>
      <c r="F233" s="10">
        <f t="shared" si="0"/>
        <v>0</v>
      </c>
    </row>
    <row r="234" spans="2:6">
      <c r="B234" t="s">
        <v>3624</v>
      </c>
      <c r="C234" s="153"/>
      <c r="D234" s="153"/>
      <c r="E234" s="153"/>
      <c r="F234" s="10">
        <f t="shared" si="0"/>
        <v>0</v>
      </c>
    </row>
    <row r="235" spans="2:6">
      <c r="B235" t="s">
        <v>2737</v>
      </c>
      <c r="C235" s="197"/>
      <c r="D235" s="197"/>
      <c r="E235" s="197"/>
      <c r="F235" s="10">
        <f t="shared" si="0"/>
        <v>0</v>
      </c>
    </row>
    <row r="236" spans="2:6">
      <c r="B236" s="193" t="s">
        <v>1341</v>
      </c>
      <c r="C236" s="197"/>
      <c r="D236" s="197"/>
      <c r="E236" s="197"/>
      <c r="F236" s="10">
        <f t="shared" si="0"/>
        <v>0</v>
      </c>
    </row>
    <row r="237" spans="2:6">
      <c r="B237" s="193" t="s">
        <v>1337</v>
      </c>
      <c r="C237" s="197"/>
      <c r="D237" s="197"/>
      <c r="E237" s="197"/>
      <c r="F237" s="10">
        <f t="shared" si="0"/>
        <v>0</v>
      </c>
    </row>
    <row r="238" spans="2:6">
      <c r="B238" s="3" t="s">
        <v>2195</v>
      </c>
      <c r="C238" s="197"/>
      <c r="D238" s="197"/>
      <c r="E238" s="197"/>
      <c r="F238" s="10">
        <f t="shared" si="0"/>
        <v>0</v>
      </c>
    </row>
    <row r="239" spans="2:6">
      <c r="B239" t="s">
        <v>1</v>
      </c>
      <c r="C239" s="197"/>
      <c r="D239" s="197"/>
      <c r="E239" s="197"/>
      <c r="F239" s="10">
        <f t="shared" si="0"/>
        <v>0</v>
      </c>
    </row>
    <row r="240" spans="2:6">
      <c r="B240" t="s">
        <v>1656</v>
      </c>
      <c r="C240" s="197"/>
      <c r="D240" s="197"/>
      <c r="E240" s="197"/>
      <c r="F240" s="10">
        <f t="shared" si="0"/>
        <v>0</v>
      </c>
    </row>
    <row r="241" spans="2:6">
      <c r="B241" s="58" t="s">
        <v>1664</v>
      </c>
      <c r="C241" s="197"/>
      <c r="D241" s="197"/>
      <c r="E241" s="197"/>
      <c r="F241" s="10">
        <f t="shared" si="0"/>
        <v>0</v>
      </c>
    </row>
    <row r="242" spans="2:6">
      <c r="B242" s="3" t="s">
        <v>2213</v>
      </c>
      <c r="C242" s="197"/>
      <c r="D242" s="197"/>
      <c r="E242" s="197"/>
      <c r="F242" s="10">
        <f t="shared" si="0"/>
        <v>0</v>
      </c>
    </row>
    <row r="243" spans="2:6">
      <c r="B243" t="s">
        <v>178</v>
      </c>
      <c r="C243" s="197"/>
      <c r="D243" s="197"/>
      <c r="E243" s="197"/>
      <c r="F243" s="10">
        <f t="shared" si="0"/>
        <v>0</v>
      </c>
    </row>
    <row r="244" spans="2:6">
      <c r="B244" t="s">
        <v>3625</v>
      </c>
      <c r="C244" s="153"/>
      <c r="D244" s="153"/>
      <c r="E244" s="153"/>
      <c r="F244" s="10">
        <f t="shared" si="0"/>
        <v>0</v>
      </c>
    </row>
    <row r="245" spans="2:6">
      <c r="B245" t="s">
        <v>674</v>
      </c>
      <c r="C245" s="197"/>
      <c r="D245" s="197"/>
      <c r="E245" s="197"/>
      <c r="F245" s="10">
        <f t="shared" si="0"/>
        <v>0</v>
      </c>
    </row>
    <row r="246" spans="2:6">
      <c r="B246" t="s">
        <v>2718</v>
      </c>
      <c r="C246" s="197"/>
      <c r="D246" s="197"/>
      <c r="E246" s="197"/>
      <c r="F246" s="10">
        <f t="shared" si="0"/>
        <v>0</v>
      </c>
    </row>
    <row r="247" spans="2:6">
      <c r="B247" s="3" t="s">
        <v>3626</v>
      </c>
      <c r="C247" s="153"/>
      <c r="D247" s="153"/>
      <c r="E247" s="153"/>
      <c r="F247" s="10">
        <f t="shared" si="0"/>
        <v>0</v>
      </c>
    </row>
    <row r="248" spans="2:6">
      <c r="B248" s="437" t="s">
        <v>1342</v>
      </c>
      <c r="C248" s="197"/>
      <c r="D248" s="197"/>
      <c r="E248" s="197"/>
      <c r="F248" s="10">
        <f t="shared" si="0"/>
        <v>0</v>
      </c>
    </row>
    <row r="249" spans="2:6">
      <c r="B249" s="437" t="s">
        <v>2849</v>
      </c>
      <c r="C249" s="197"/>
      <c r="D249" s="197"/>
      <c r="E249" s="197"/>
      <c r="F249" s="10">
        <f t="shared" si="0"/>
        <v>0</v>
      </c>
    </row>
    <row r="250" spans="2:6">
      <c r="B250" t="s">
        <v>675</v>
      </c>
      <c r="C250" s="197"/>
      <c r="D250" s="197"/>
      <c r="E250" s="197"/>
      <c r="F250" s="10">
        <f t="shared" si="0"/>
        <v>0</v>
      </c>
    </row>
    <row r="251" spans="2:6">
      <c r="B251" t="s">
        <v>2708</v>
      </c>
      <c r="C251" s="197"/>
      <c r="D251" s="197"/>
      <c r="E251" s="197"/>
      <c r="F251" s="10">
        <f t="shared" si="0"/>
        <v>0</v>
      </c>
    </row>
    <row r="252" spans="2:6">
      <c r="B252" t="s">
        <v>3627</v>
      </c>
      <c r="C252" s="153"/>
      <c r="D252" s="153"/>
      <c r="E252" s="153"/>
      <c r="F252" s="10">
        <f t="shared" si="0"/>
        <v>0</v>
      </c>
    </row>
    <row r="253" spans="2:6">
      <c r="B253" t="s">
        <v>4</v>
      </c>
      <c r="C253" s="197"/>
      <c r="D253" s="197"/>
      <c r="E253" s="197"/>
      <c r="F253" s="10">
        <f t="shared" si="0"/>
        <v>0</v>
      </c>
    </row>
    <row r="254" spans="2:6">
      <c r="B254" s="58" t="s">
        <v>1693</v>
      </c>
      <c r="C254" s="197"/>
      <c r="D254" s="197"/>
      <c r="E254" s="197"/>
      <c r="F254" s="10">
        <f t="shared" si="0"/>
        <v>0</v>
      </c>
    </row>
    <row r="255" spans="2:6">
      <c r="B255" t="s">
        <v>692</v>
      </c>
      <c r="C255" s="197"/>
      <c r="D255" s="197"/>
      <c r="E255" s="197"/>
      <c r="F255" s="10">
        <f t="shared" si="0"/>
        <v>0</v>
      </c>
    </row>
    <row r="256" spans="2:6">
      <c r="B256" t="s">
        <v>6</v>
      </c>
      <c r="C256" s="197"/>
      <c r="D256" s="197"/>
      <c r="E256" s="197"/>
      <c r="F256" s="10">
        <f t="shared" si="0"/>
        <v>0</v>
      </c>
    </row>
    <row r="257" spans="2:6">
      <c r="B257" t="s">
        <v>1653</v>
      </c>
      <c r="C257" s="197"/>
      <c r="D257" s="197"/>
      <c r="E257" s="197"/>
      <c r="F257" s="10">
        <f t="shared" si="0"/>
        <v>0</v>
      </c>
    </row>
    <row r="258" spans="2:6">
      <c r="B258" s="3" t="s">
        <v>2196</v>
      </c>
      <c r="C258" s="197"/>
      <c r="D258" s="197"/>
      <c r="E258" s="197"/>
      <c r="F258" s="10">
        <f t="shared" si="0"/>
        <v>0</v>
      </c>
    </row>
    <row r="259" spans="2:6">
      <c r="B259" t="s">
        <v>153</v>
      </c>
      <c r="C259" s="197"/>
      <c r="D259" s="197"/>
      <c r="E259" s="197"/>
      <c r="F259" s="10">
        <f t="shared" si="0"/>
        <v>0</v>
      </c>
    </row>
    <row r="260" spans="2:6">
      <c r="B260" s="58" t="s">
        <v>1665</v>
      </c>
      <c r="C260" s="197"/>
      <c r="D260" s="197"/>
      <c r="E260" s="197"/>
      <c r="F260" s="10">
        <f t="shared" si="0"/>
        <v>0</v>
      </c>
    </row>
    <row r="261" spans="2:6">
      <c r="B261" t="s">
        <v>3628</v>
      </c>
      <c r="C261" s="153"/>
      <c r="D261" s="153"/>
      <c r="E261" s="153"/>
      <c r="F261" s="10">
        <f t="shared" ref="F261:F292" si="1">SUM(C261:E261)</f>
        <v>0</v>
      </c>
    </row>
    <row r="262" spans="2:6">
      <c r="B262" s="3" t="s">
        <v>2199</v>
      </c>
      <c r="C262" s="197"/>
      <c r="D262" s="197"/>
      <c r="E262" s="197"/>
      <c r="F262" s="10">
        <f t="shared" si="1"/>
        <v>0</v>
      </c>
    </row>
    <row r="263" spans="2:6">
      <c r="B263" s="3" t="s">
        <v>2212</v>
      </c>
      <c r="C263" s="197"/>
      <c r="D263" s="197"/>
      <c r="E263" s="197"/>
      <c r="F263" s="10">
        <f t="shared" si="1"/>
        <v>0</v>
      </c>
    </row>
    <row r="264" spans="2:6">
      <c r="B264" t="s">
        <v>1651</v>
      </c>
      <c r="C264" s="197"/>
      <c r="D264" s="197"/>
      <c r="E264" s="197"/>
      <c r="F264" s="10">
        <f t="shared" si="1"/>
        <v>0</v>
      </c>
    </row>
    <row r="265" spans="2:6">
      <c r="B265" t="s">
        <v>179</v>
      </c>
      <c r="C265" s="197"/>
      <c r="D265" s="197"/>
      <c r="E265" s="197"/>
      <c r="F265" s="10">
        <f t="shared" si="1"/>
        <v>0</v>
      </c>
    </row>
    <row r="266" spans="2:6">
      <c r="B266" t="s">
        <v>9</v>
      </c>
      <c r="C266" s="197"/>
      <c r="D266" s="197"/>
      <c r="E266" s="197"/>
      <c r="F266" s="10">
        <f t="shared" si="1"/>
        <v>0</v>
      </c>
    </row>
    <row r="267" spans="2:6">
      <c r="B267" t="s">
        <v>3629</v>
      </c>
      <c r="C267" s="153"/>
      <c r="D267" s="153"/>
      <c r="E267" s="153"/>
      <c r="F267" s="10">
        <f t="shared" si="1"/>
        <v>0</v>
      </c>
    </row>
    <row r="268" spans="2:6">
      <c r="B268" t="s">
        <v>2721</v>
      </c>
      <c r="C268" s="197"/>
      <c r="D268" s="197"/>
      <c r="E268" s="197"/>
      <c r="F268" s="10">
        <f t="shared" si="1"/>
        <v>0</v>
      </c>
    </row>
    <row r="269" spans="2:6">
      <c r="B269" t="s">
        <v>1661</v>
      </c>
      <c r="C269" s="197"/>
      <c r="D269" s="197"/>
      <c r="E269" s="197"/>
      <c r="F269" s="10">
        <f t="shared" si="1"/>
        <v>0</v>
      </c>
    </row>
    <row r="270" spans="2:6">
      <c r="B270" t="s">
        <v>11</v>
      </c>
      <c r="C270" s="197"/>
      <c r="D270" s="197"/>
      <c r="E270" s="197"/>
      <c r="F270" s="10">
        <f t="shared" si="1"/>
        <v>0</v>
      </c>
    </row>
    <row r="271" spans="2:6">
      <c r="B271" s="3" t="s">
        <v>2197</v>
      </c>
      <c r="C271" s="197"/>
      <c r="D271" s="197"/>
      <c r="E271" s="197"/>
      <c r="F271" s="10">
        <f t="shared" si="1"/>
        <v>0</v>
      </c>
    </row>
    <row r="272" spans="2:6">
      <c r="B272" s="58" t="s">
        <v>1666</v>
      </c>
      <c r="C272" s="197"/>
      <c r="D272" s="197"/>
      <c r="E272" s="197"/>
      <c r="F272" s="10">
        <f t="shared" si="1"/>
        <v>0</v>
      </c>
    </row>
    <row r="273" spans="2:6">
      <c r="B273" s="193" t="s">
        <v>1344</v>
      </c>
      <c r="C273" s="197"/>
      <c r="D273" s="197"/>
      <c r="E273" s="197"/>
      <c r="F273" s="10">
        <f t="shared" si="1"/>
        <v>0</v>
      </c>
    </row>
    <row r="274" spans="2:6">
      <c r="B274" t="s">
        <v>633</v>
      </c>
      <c r="C274" s="197"/>
      <c r="D274" s="197"/>
      <c r="E274" s="197"/>
      <c r="F274" s="10">
        <f t="shared" si="1"/>
        <v>0</v>
      </c>
    </row>
    <row r="275" spans="2:6">
      <c r="B275" t="s">
        <v>1658</v>
      </c>
      <c r="C275" s="197"/>
      <c r="D275" s="197"/>
      <c r="E275" s="197"/>
      <c r="F275" s="10">
        <f t="shared" si="1"/>
        <v>0</v>
      </c>
    </row>
    <row r="276" spans="2:6">
      <c r="B276" t="s">
        <v>2717</v>
      </c>
      <c r="C276" s="197"/>
      <c r="D276" s="197"/>
      <c r="E276" s="197"/>
      <c r="F276" s="10">
        <f t="shared" si="1"/>
        <v>0</v>
      </c>
    </row>
    <row r="277" spans="2:6">
      <c r="B277" s="3" t="s">
        <v>2207</v>
      </c>
      <c r="C277" s="197"/>
      <c r="D277" s="197"/>
      <c r="E277" s="197"/>
      <c r="F277" s="10">
        <f t="shared" si="1"/>
        <v>0</v>
      </c>
    </row>
    <row r="278" spans="2:6">
      <c r="B278" t="s">
        <v>3630</v>
      </c>
      <c r="C278" s="153"/>
      <c r="D278" s="153"/>
      <c r="E278" s="153"/>
      <c r="F278" s="10">
        <f t="shared" si="1"/>
        <v>0</v>
      </c>
    </row>
    <row r="279" spans="2:6">
      <c r="B279" t="s">
        <v>687</v>
      </c>
      <c r="C279" s="197"/>
      <c r="D279" s="197"/>
      <c r="E279" s="197"/>
      <c r="F279" s="10">
        <f t="shared" si="1"/>
        <v>0</v>
      </c>
    </row>
    <row r="280" spans="2:6">
      <c r="B280" t="s">
        <v>13</v>
      </c>
      <c r="C280" s="197"/>
      <c r="D280" s="197"/>
      <c r="E280" s="197"/>
      <c r="F280" s="10">
        <f t="shared" si="1"/>
        <v>0</v>
      </c>
    </row>
    <row r="281" spans="2:6">
      <c r="B281" t="s">
        <v>639</v>
      </c>
      <c r="C281" s="197"/>
      <c r="D281" s="197"/>
      <c r="E281" s="197"/>
      <c r="F281" s="10">
        <f t="shared" si="1"/>
        <v>0</v>
      </c>
    </row>
    <row r="282" spans="2:6">
      <c r="B282" t="s">
        <v>164</v>
      </c>
      <c r="C282" s="197"/>
      <c r="D282" s="197"/>
      <c r="E282" s="197"/>
      <c r="F282" s="10">
        <f t="shared" si="1"/>
        <v>0</v>
      </c>
    </row>
    <row r="283" spans="2:6">
      <c r="B283" t="s">
        <v>3659</v>
      </c>
      <c r="C283" s="153"/>
      <c r="D283" s="153"/>
      <c r="E283" s="153"/>
      <c r="F283" s="10">
        <f t="shared" si="1"/>
        <v>0</v>
      </c>
    </row>
    <row r="284" spans="2:6">
      <c r="B284" t="s">
        <v>15</v>
      </c>
      <c r="C284" s="197"/>
      <c r="D284" s="197"/>
      <c r="E284" s="197"/>
      <c r="F284" s="10">
        <f t="shared" si="1"/>
        <v>0</v>
      </c>
    </row>
    <row r="285" spans="2:6">
      <c r="B285" t="s">
        <v>2726</v>
      </c>
      <c r="C285" s="197"/>
      <c r="D285" s="197"/>
      <c r="E285" s="197"/>
      <c r="F285" s="10">
        <f t="shared" si="1"/>
        <v>0</v>
      </c>
    </row>
    <row r="286" spans="2:6">
      <c r="B286" t="s">
        <v>3631</v>
      </c>
      <c r="C286" s="153"/>
      <c r="D286" s="153"/>
      <c r="E286" s="153"/>
      <c r="F286" s="10">
        <f t="shared" si="1"/>
        <v>0</v>
      </c>
    </row>
    <row r="287" spans="2:6">
      <c r="B287" s="3" t="s">
        <v>2216</v>
      </c>
      <c r="C287" s="197"/>
      <c r="D287" s="197"/>
      <c r="E287" s="197"/>
      <c r="F287" s="10">
        <f t="shared" si="1"/>
        <v>0</v>
      </c>
    </row>
    <row r="288" spans="2:6">
      <c r="B288" t="s">
        <v>3632</v>
      </c>
      <c r="C288" s="153"/>
      <c r="D288" s="153"/>
      <c r="E288" s="153"/>
      <c r="F288" s="10">
        <f t="shared" si="1"/>
        <v>0</v>
      </c>
    </row>
    <row r="289" spans="2:6">
      <c r="B289" t="s">
        <v>1654</v>
      </c>
      <c r="C289" s="197"/>
      <c r="D289" s="197"/>
      <c r="E289" s="197"/>
      <c r="F289" s="10">
        <f t="shared" si="1"/>
        <v>0</v>
      </c>
    </row>
    <row r="290" spans="2:6">
      <c r="B290" t="s">
        <v>17</v>
      </c>
      <c r="C290" s="197"/>
      <c r="D290" s="197"/>
      <c r="E290" s="197"/>
      <c r="F290" s="10">
        <f t="shared" si="1"/>
        <v>0</v>
      </c>
    </row>
    <row r="291" spans="2:6">
      <c r="B291" t="s">
        <v>3633</v>
      </c>
      <c r="C291" s="153"/>
      <c r="D291" s="153"/>
      <c r="E291" s="153"/>
      <c r="F291" s="10">
        <f t="shared" si="1"/>
        <v>0</v>
      </c>
    </row>
    <row r="292" spans="2:6">
      <c r="B292" t="s">
        <v>649</v>
      </c>
      <c r="C292" s="197"/>
      <c r="D292" s="197"/>
      <c r="E292" s="197"/>
      <c r="F292" s="10">
        <f t="shared" si="1"/>
        <v>0</v>
      </c>
    </row>
    <row r="293" spans="2:6">
      <c r="B293" t="s">
        <v>662</v>
      </c>
      <c r="C293" s="197"/>
      <c r="D293" s="197"/>
      <c r="E293" s="197"/>
      <c r="F293" s="10">
        <f t="shared" ref="F293:F324" si="2">SUM(C293:E293)</f>
        <v>0</v>
      </c>
    </row>
    <row r="294" spans="2:6">
      <c r="B294" t="s">
        <v>162</v>
      </c>
      <c r="C294" s="197"/>
      <c r="D294" s="197"/>
      <c r="E294" s="197"/>
      <c r="F294" s="10">
        <f t="shared" si="2"/>
        <v>0</v>
      </c>
    </row>
    <row r="295" spans="2:6">
      <c r="B295" s="3" t="s">
        <v>2201</v>
      </c>
      <c r="C295" s="197"/>
      <c r="D295" s="197"/>
      <c r="E295" s="197"/>
      <c r="F295" s="10">
        <f t="shared" si="2"/>
        <v>0</v>
      </c>
    </row>
    <row r="296" spans="2:6">
      <c r="B296" t="s">
        <v>3634</v>
      </c>
      <c r="C296" s="153"/>
      <c r="D296" s="153"/>
      <c r="E296" s="153"/>
      <c r="F296" s="10">
        <f t="shared" si="2"/>
        <v>0</v>
      </c>
    </row>
    <row r="297" spans="2:6">
      <c r="B297" t="s">
        <v>678</v>
      </c>
      <c r="C297" s="197"/>
      <c r="D297" s="197"/>
      <c r="E297" s="197"/>
      <c r="F297" s="10">
        <f t="shared" si="2"/>
        <v>0</v>
      </c>
    </row>
    <row r="298" spans="2:6">
      <c r="B298" t="s">
        <v>2720</v>
      </c>
      <c r="C298" s="197"/>
      <c r="D298" s="197"/>
      <c r="E298" s="197"/>
      <c r="F298" s="10">
        <f t="shared" si="2"/>
        <v>0</v>
      </c>
    </row>
    <row r="299" spans="2:6">
      <c r="B299" s="3" t="s">
        <v>2220</v>
      </c>
      <c r="C299" s="197"/>
      <c r="D299" s="197"/>
      <c r="E299" s="197"/>
      <c r="F299" s="10">
        <f t="shared" si="2"/>
        <v>0</v>
      </c>
    </row>
    <row r="300" spans="2:6">
      <c r="B300" s="3" t="s">
        <v>2204</v>
      </c>
      <c r="C300" s="197"/>
      <c r="D300" s="197"/>
      <c r="E300" s="197"/>
      <c r="F300" s="10">
        <f t="shared" si="2"/>
        <v>0</v>
      </c>
    </row>
    <row r="301" spans="2:6">
      <c r="B301" t="s">
        <v>19</v>
      </c>
      <c r="C301" s="197"/>
      <c r="D301" s="197"/>
      <c r="E301" s="197"/>
      <c r="F301" s="10">
        <f t="shared" si="2"/>
        <v>0</v>
      </c>
    </row>
    <row r="302" spans="2:6">
      <c r="B302" t="s">
        <v>1331</v>
      </c>
      <c r="C302" s="197"/>
      <c r="D302" s="197"/>
      <c r="E302" s="197"/>
      <c r="F302" s="10">
        <f t="shared" si="2"/>
        <v>0</v>
      </c>
    </row>
    <row r="303" spans="2:6">
      <c r="B303" s="193" t="s">
        <v>1333</v>
      </c>
      <c r="C303" s="197"/>
      <c r="D303" s="197"/>
      <c r="E303" s="197"/>
      <c r="F303" s="10">
        <f t="shared" si="2"/>
        <v>0</v>
      </c>
    </row>
    <row r="304" spans="2:6">
      <c r="B304" s="193" t="s">
        <v>2712</v>
      </c>
      <c r="C304" s="197"/>
      <c r="D304" s="197"/>
      <c r="E304" s="197"/>
      <c r="F304" s="10">
        <f t="shared" si="2"/>
        <v>0</v>
      </c>
    </row>
    <row r="305" spans="2:6">
      <c r="B305" t="s">
        <v>3635</v>
      </c>
      <c r="C305" s="153"/>
      <c r="D305" s="153"/>
      <c r="E305" s="153"/>
      <c r="F305" s="10">
        <f t="shared" si="2"/>
        <v>0</v>
      </c>
    </row>
    <row r="306" spans="2:6">
      <c r="B306" s="3" t="s">
        <v>2200</v>
      </c>
      <c r="C306" s="197"/>
      <c r="D306" s="197"/>
      <c r="E306" s="197"/>
      <c r="F306" s="10">
        <f t="shared" si="2"/>
        <v>0</v>
      </c>
    </row>
    <row r="307" spans="2:6">
      <c r="B307" s="3" t="s">
        <v>2732</v>
      </c>
      <c r="C307" s="197"/>
      <c r="D307" s="197"/>
      <c r="E307" s="197"/>
      <c r="F307" s="10">
        <f t="shared" si="2"/>
        <v>0</v>
      </c>
    </row>
    <row r="308" spans="2:6">
      <c r="B308" t="s">
        <v>3636</v>
      </c>
      <c r="C308" s="153"/>
      <c r="D308" s="153"/>
      <c r="E308" s="153"/>
      <c r="F308" s="10">
        <f t="shared" si="2"/>
        <v>0</v>
      </c>
    </row>
    <row r="309" spans="2:6">
      <c r="B309" s="3" t="s">
        <v>2734</v>
      </c>
      <c r="C309" s="197"/>
      <c r="D309" s="197"/>
      <c r="E309" s="197"/>
      <c r="F309" s="10">
        <f t="shared" si="2"/>
        <v>0</v>
      </c>
    </row>
    <row r="310" spans="2:6">
      <c r="B310" t="s">
        <v>704</v>
      </c>
      <c r="C310" s="197"/>
      <c r="D310" s="197"/>
      <c r="E310" s="197"/>
      <c r="F310" s="10">
        <f t="shared" si="2"/>
        <v>0</v>
      </c>
    </row>
    <row r="311" spans="2:6">
      <c r="B311" t="s">
        <v>2733</v>
      </c>
      <c r="C311" s="197"/>
      <c r="D311" s="197"/>
      <c r="E311" s="197"/>
      <c r="F311" s="10">
        <f t="shared" si="2"/>
        <v>0</v>
      </c>
    </row>
    <row r="312" spans="2:6">
      <c r="B312" s="58" t="s">
        <v>2325</v>
      </c>
      <c r="C312" s="197"/>
      <c r="D312" s="197"/>
      <c r="E312" s="197"/>
      <c r="F312" s="10">
        <f t="shared" si="2"/>
        <v>0</v>
      </c>
    </row>
    <row r="313" spans="2:6">
      <c r="B313" s="3" t="s">
        <v>3637</v>
      </c>
      <c r="C313" s="153"/>
      <c r="D313" s="153"/>
      <c r="E313" s="153"/>
      <c r="F313" s="10">
        <f t="shared" si="2"/>
        <v>0</v>
      </c>
    </row>
    <row r="314" spans="2:6">
      <c r="B314" s="58" t="s">
        <v>2716</v>
      </c>
      <c r="C314" s="197"/>
      <c r="D314" s="197"/>
      <c r="E314" s="197"/>
      <c r="F314" s="10">
        <f t="shared" si="2"/>
        <v>0</v>
      </c>
    </row>
    <row r="315" spans="2:6">
      <c r="B315" t="s">
        <v>700</v>
      </c>
      <c r="C315" s="197"/>
      <c r="D315" s="197"/>
      <c r="E315" s="197"/>
      <c r="F315" s="10">
        <f t="shared" si="2"/>
        <v>0</v>
      </c>
    </row>
    <row r="316" spans="2:6">
      <c r="B316" t="s">
        <v>21</v>
      </c>
      <c r="C316" s="197"/>
      <c r="D316" s="197"/>
      <c r="E316" s="197"/>
      <c r="F316" s="10">
        <f t="shared" si="2"/>
        <v>0</v>
      </c>
    </row>
    <row r="317" spans="2:6">
      <c r="B317" t="s">
        <v>141</v>
      </c>
      <c r="C317" s="197"/>
      <c r="D317" s="197"/>
      <c r="E317" s="197"/>
      <c r="F317" s="10">
        <f t="shared" si="2"/>
        <v>0</v>
      </c>
    </row>
    <row r="318" spans="2:6" s="153" customFormat="1">
      <c r="B318" s="58" t="s">
        <v>2193</v>
      </c>
      <c r="C318" s="197"/>
      <c r="D318" s="197"/>
      <c r="E318" s="197"/>
      <c r="F318" s="10">
        <f t="shared" si="2"/>
        <v>0</v>
      </c>
    </row>
    <row r="319" spans="2:6" s="153" customFormat="1">
      <c r="B319" s="58" t="s">
        <v>1667</v>
      </c>
      <c r="C319" s="197"/>
      <c r="D319" s="197"/>
      <c r="E319" s="197"/>
      <c r="F319" s="10">
        <f t="shared" si="2"/>
        <v>0</v>
      </c>
    </row>
    <row r="320" spans="2:6" s="153" customFormat="1">
      <c r="B320" t="s">
        <v>3638</v>
      </c>
      <c r="F320" s="10">
        <f t="shared" si="2"/>
        <v>0</v>
      </c>
    </row>
    <row r="321" spans="2:6" s="153" customFormat="1">
      <c r="B321" s="58" t="s">
        <v>2727</v>
      </c>
      <c r="C321" s="197"/>
      <c r="D321" s="197"/>
      <c r="E321" s="197"/>
      <c r="F321" s="10">
        <f t="shared" si="2"/>
        <v>0</v>
      </c>
    </row>
    <row r="322" spans="2:6" s="153" customFormat="1">
      <c r="B322" s="193" t="s">
        <v>1335</v>
      </c>
      <c r="C322" s="197"/>
      <c r="D322" s="197"/>
      <c r="E322" s="197"/>
      <c r="F322" s="10">
        <f t="shared" si="2"/>
        <v>0</v>
      </c>
    </row>
    <row r="323" spans="2:6" s="153" customFormat="1">
      <c r="B323" s="3" t="s">
        <v>2203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1668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3639</v>
      </c>
      <c r="F325" s="10">
        <f t="shared" ref="F325:F356" si="3">SUM(C325:E325)</f>
        <v>0</v>
      </c>
    </row>
    <row r="326" spans="2:6" s="153" customFormat="1">
      <c r="B326" t="s">
        <v>3640</v>
      </c>
      <c r="F326" s="10">
        <f t="shared" si="3"/>
        <v>0</v>
      </c>
    </row>
    <row r="327" spans="2:6" s="153" customFormat="1">
      <c r="B327" s="437" t="s">
        <v>1334</v>
      </c>
      <c r="C327" s="197"/>
      <c r="D327" s="197"/>
      <c r="E327" s="197"/>
      <c r="F327" s="10">
        <f t="shared" si="3"/>
        <v>0</v>
      </c>
    </row>
    <row r="328" spans="2:6" s="153" customFormat="1">
      <c r="B328" t="s">
        <v>667</v>
      </c>
      <c r="C328" s="197"/>
      <c r="D328" s="197"/>
      <c r="E328" s="197"/>
      <c r="F328" s="10">
        <f t="shared" si="3"/>
        <v>0</v>
      </c>
    </row>
    <row r="329" spans="2:6" s="153" customFormat="1">
      <c r="B329" s="3" t="s">
        <v>2202</v>
      </c>
      <c r="C329" s="197"/>
      <c r="D329" s="197"/>
      <c r="E329" s="197"/>
      <c r="F329" s="10">
        <f t="shared" si="3"/>
        <v>0</v>
      </c>
    </row>
    <row r="330" spans="2:6" s="153" customFormat="1">
      <c r="B330" s="3" t="s">
        <v>2209</v>
      </c>
      <c r="C330" s="197"/>
      <c r="D330" s="197"/>
      <c r="E330" s="197"/>
      <c r="F330" s="10">
        <f t="shared" si="3"/>
        <v>0</v>
      </c>
    </row>
    <row r="331" spans="2:6" s="153" customFormat="1">
      <c r="B331" t="s">
        <v>668</v>
      </c>
      <c r="C331" s="197"/>
      <c r="D331" s="197"/>
      <c r="E331" s="197"/>
      <c r="F331" s="10">
        <f t="shared" si="3"/>
        <v>0</v>
      </c>
    </row>
    <row r="332" spans="2:6" s="153" customFormat="1">
      <c r="B332" s="3" t="s">
        <v>3641</v>
      </c>
      <c r="F332" s="10">
        <f t="shared" si="3"/>
        <v>0</v>
      </c>
    </row>
    <row r="333" spans="2:6" s="153" customFormat="1">
      <c r="B333" t="s">
        <v>23</v>
      </c>
      <c r="C333" s="197"/>
      <c r="D333" s="197"/>
      <c r="E333" s="197"/>
      <c r="F333" s="10">
        <f t="shared" si="3"/>
        <v>0</v>
      </c>
    </row>
    <row r="334" spans="2:6" s="153" customFormat="1">
      <c r="B334" t="s">
        <v>25</v>
      </c>
      <c r="C334" s="197"/>
      <c r="D334" s="197"/>
      <c r="E334" s="197"/>
      <c r="F334" s="10">
        <f t="shared" si="3"/>
        <v>0</v>
      </c>
    </row>
    <row r="335" spans="2:6" s="153" customFormat="1">
      <c r="B335" t="s">
        <v>688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2713</v>
      </c>
      <c r="C336" s="197"/>
      <c r="D336" s="197"/>
      <c r="E336" s="197"/>
      <c r="F336" s="10">
        <f t="shared" si="3"/>
        <v>0</v>
      </c>
    </row>
    <row r="337" spans="2:6" s="153" customFormat="1">
      <c r="B337" s="437" t="s">
        <v>1343</v>
      </c>
      <c r="C337" s="197"/>
      <c r="D337" s="197"/>
      <c r="E337" s="197"/>
      <c r="F337" s="10">
        <f t="shared" si="3"/>
        <v>0</v>
      </c>
    </row>
    <row r="338" spans="2:6" s="153" customFormat="1">
      <c r="B338" s="193" t="s">
        <v>1350</v>
      </c>
      <c r="C338" s="197"/>
      <c r="D338" s="197"/>
      <c r="E338" s="197"/>
      <c r="F338" s="10">
        <f t="shared" si="3"/>
        <v>0</v>
      </c>
    </row>
    <row r="339" spans="2:6" s="153" customFormat="1">
      <c r="B339" s="193" t="s">
        <v>1340</v>
      </c>
      <c r="C339" s="197"/>
      <c r="D339" s="197"/>
      <c r="E339" s="197"/>
      <c r="F339" s="10">
        <f t="shared" si="3"/>
        <v>0</v>
      </c>
    </row>
    <row r="340" spans="2:6" s="153" customFormat="1">
      <c r="B340" s="193" t="s">
        <v>1345</v>
      </c>
      <c r="C340" s="197"/>
      <c r="D340" s="197"/>
      <c r="E340" s="197"/>
      <c r="F340" s="10">
        <f t="shared" si="3"/>
        <v>0</v>
      </c>
    </row>
    <row r="341" spans="2:6" s="153" customFormat="1">
      <c r="B341" s="58" t="s">
        <v>1669</v>
      </c>
      <c r="C341" s="197"/>
      <c r="D341" s="197"/>
      <c r="E341" s="197"/>
      <c r="F341" s="10">
        <f t="shared" si="3"/>
        <v>0</v>
      </c>
    </row>
    <row r="342" spans="2:6" s="153" customFormat="1">
      <c r="B342" s="58" t="s">
        <v>2714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1339</v>
      </c>
      <c r="C343" s="197"/>
      <c r="D343" s="197"/>
      <c r="E343" s="197"/>
      <c r="F343" s="10">
        <f t="shared" si="3"/>
        <v>0</v>
      </c>
    </row>
    <row r="344" spans="2:6" s="153" customFormat="1">
      <c r="B344" t="s">
        <v>3642</v>
      </c>
      <c r="F344" s="10">
        <f t="shared" si="3"/>
        <v>0</v>
      </c>
    </row>
    <row r="345" spans="2:6" s="153" customFormat="1">
      <c r="B345" t="s">
        <v>3643</v>
      </c>
      <c r="F345" s="10">
        <f t="shared" si="3"/>
        <v>0</v>
      </c>
    </row>
    <row r="346" spans="2:6" s="153" customFormat="1">
      <c r="B346" s="3" t="s">
        <v>2198</v>
      </c>
      <c r="C346" s="197"/>
      <c r="D346" s="197"/>
      <c r="E346" s="197"/>
      <c r="F346" s="10">
        <f t="shared" si="3"/>
        <v>0</v>
      </c>
    </row>
    <row r="347" spans="2:6" s="153" customFormat="1">
      <c r="B347" t="s">
        <v>651</v>
      </c>
      <c r="C347" s="197"/>
      <c r="D347" s="197"/>
      <c r="E347" s="197"/>
      <c r="F347" s="10">
        <f t="shared" si="3"/>
        <v>0</v>
      </c>
    </row>
    <row r="348" spans="2:6" s="153" customFormat="1">
      <c r="B348" t="s">
        <v>27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682</v>
      </c>
      <c r="C349" s="197"/>
      <c r="D349" s="197"/>
      <c r="E349" s="197"/>
      <c r="F349" s="10">
        <f t="shared" si="3"/>
        <v>0</v>
      </c>
    </row>
    <row r="350" spans="2:6" s="153" customFormat="1">
      <c r="B350" t="s">
        <v>2709</v>
      </c>
      <c r="C350" s="197"/>
      <c r="D350" s="197"/>
      <c r="E350" s="197"/>
      <c r="F350" s="10">
        <f t="shared" si="3"/>
        <v>0</v>
      </c>
    </row>
    <row r="351" spans="2:6" s="153" customFormat="1">
      <c r="B351" t="s">
        <v>2735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3644</v>
      </c>
      <c r="F352" s="10">
        <f t="shared" si="3"/>
        <v>0</v>
      </c>
    </row>
    <row r="353" spans="2:6" s="153" customFormat="1">
      <c r="B353" t="s">
        <v>3645</v>
      </c>
      <c r="F353" s="10">
        <f t="shared" si="3"/>
        <v>0</v>
      </c>
    </row>
    <row r="354" spans="2:6" s="153" customFormat="1">
      <c r="B354" t="s">
        <v>154</v>
      </c>
      <c r="C354" s="197"/>
      <c r="D354" s="197"/>
      <c r="E354" s="197"/>
      <c r="F354" s="10">
        <f t="shared" si="3"/>
        <v>0</v>
      </c>
    </row>
    <row r="355" spans="2:6" s="153" customFormat="1">
      <c r="B355" s="3" t="s">
        <v>2210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669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2724</v>
      </c>
      <c r="C357" s="197"/>
      <c r="D357" s="197"/>
      <c r="E357" s="197"/>
      <c r="F357" s="10">
        <f t="shared" ref="F357:F388" si="4">SUM(C357:E357)</f>
        <v>0</v>
      </c>
    </row>
    <row r="358" spans="2:6" s="153" customFormat="1">
      <c r="B358" t="s">
        <v>29</v>
      </c>
      <c r="C358" s="197"/>
      <c r="D358" s="197"/>
      <c r="E358" s="197"/>
      <c r="F358" s="10">
        <f t="shared" si="4"/>
        <v>0</v>
      </c>
    </row>
    <row r="359" spans="2:6" s="153" customFormat="1">
      <c r="B359" t="s">
        <v>142</v>
      </c>
      <c r="C359" s="197"/>
      <c r="D359" s="197"/>
      <c r="E359" s="197"/>
      <c r="F359" s="10">
        <f t="shared" si="4"/>
        <v>0</v>
      </c>
    </row>
    <row r="360" spans="2:6" s="153" customFormat="1">
      <c r="B360" t="s">
        <v>643</v>
      </c>
      <c r="C360" s="197"/>
      <c r="D360" s="197"/>
      <c r="E360" s="197"/>
      <c r="F360" s="10">
        <f t="shared" si="4"/>
        <v>0</v>
      </c>
    </row>
    <row r="361" spans="2:6" s="153" customFormat="1">
      <c r="B361" s="193" t="s">
        <v>1349</v>
      </c>
      <c r="C361" s="197"/>
      <c r="D361" s="197"/>
      <c r="E361" s="197"/>
      <c r="F361" s="10">
        <f t="shared" si="4"/>
        <v>0</v>
      </c>
    </row>
    <row r="362" spans="2:6" s="153" customFormat="1">
      <c r="B362" s="3" t="s">
        <v>2219</v>
      </c>
      <c r="C362" s="197"/>
      <c r="D362" s="197"/>
      <c r="E362" s="197"/>
      <c r="F362" s="10">
        <f t="shared" si="4"/>
        <v>0</v>
      </c>
    </row>
    <row r="363" spans="2:6" s="153" customFormat="1">
      <c r="B363" t="s">
        <v>683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2725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3646</v>
      </c>
      <c r="F365" s="10">
        <f t="shared" si="4"/>
        <v>0</v>
      </c>
    </row>
    <row r="366" spans="2:6" s="153" customFormat="1">
      <c r="B366" s="58" t="s">
        <v>1690</v>
      </c>
      <c r="C366" s="197"/>
      <c r="D366" s="197"/>
      <c r="E366" s="197"/>
      <c r="F366" s="10">
        <f t="shared" si="4"/>
        <v>0</v>
      </c>
    </row>
    <row r="367" spans="2:6" s="153" customFormat="1">
      <c r="B367" t="s">
        <v>654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653</v>
      </c>
      <c r="C368" s="197"/>
      <c r="D368" s="197"/>
      <c r="E368" s="197"/>
      <c r="F368" s="10">
        <f t="shared" si="4"/>
        <v>0</v>
      </c>
    </row>
    <row r="369" spans="2:6" s="153" customFormat="1">
      <c r="B369" s="58" t="s">
        <v>1692</v>
      </c>
      <c r="C369" s="197"/>
      <c r="D369" s="197"/>
      <c r="E369" s="197"/>
      <c r="F369" s="10">
        <f t="shared" si="4"/>
        <v>0</v>
      </c>
    </row>
    <row r="370" spans="2:6" s="153" customFormat="1">
      <c r="B370" s="193" t="s">
        <v>1338</v>
      </c>
      <c r="C370" s="197"/>
      <c r="D370" s="197"/>
      <c r="E370" s="197"/>
      <c r="F370" s="10">
        <f t="shared" si="4"/>
        <v>0</v>
      </c>
    </row>
    <row r="371" spans="2:6" s="153" customFormat="1">
      <c r="B371" t="s">
        <v>158</v>
      </c>
      <c r="C371" s="197"/>
      <c r="D371" s="197"/>
      <c r="E371" s="197"/>
      <c r="F371" s="10">
        <f t="shared" si="4"/>
        <v>0</v>
      </c>
    </row>
    <row r="372" spans="2:6" s="153" customFormat="1">
      <c r="B372" s="58" t="s">
        <v>1753</v>
      </c>
      <c r="C372" s="197"/>
      <c r="D372" s="197"/>
      <c r="E372" s="197"/>
      <c r="F372" s="10">
        <f t="shared" si="4"/>
        <v>0</v>
      </c>
    </row>
    <row r="373" spans="2:6" s="153" customFormat="1">
      <c r="B373" s="3" t="s">
        <v>2205</v>
      </c>
      <c r="C373" s="197"/>
      <c r="D373" s="197"/>
      <c r="E373" s="197"/>
      <c r="F373" s="10">
        <f t="shared" si="4"/>
        <v>0</v>
      </c>
    </row>
    <row r="374" spans="2:6" s="153" customFormat="1">
      <c r="B374" t="s">
        <v>638</v>
      </c>
      <c r="C374" s="197"/>
      <c r="D374" s="197"/>
      <c r="E374" s="197"/>
      <c r="F374" s="10">
        <f t="shared" si="4"/>
        <v>0</v>
      </c>
    </row>
    <row r="375" spans="2:6" s="153" customFormat="1">
      <c r="B375" s="58" t="s">
        <v>1670</v>
      </c>
      <c r="C375" s="197"/>
      <c r="D375" s="197"/>
      <c r="E375" s="197"/>
      <c r="F375" s="10">
        <f t="shared" si="4"/>
        <v>0</v>
      </c>
    </row>
    <row r="376" spans="2:6" s="153" customFormat="1">
      <c r="B376" s="3" t="s">
        <v>2208</v>
      </c>
      <c r="C376" s="197"/>
      <c r="D376" s="197"/>
      <c r="E376" s="197"/>
      <c r="F376" s="10">
        <f t="shared" si="4"/>
        <v>0</v>
      </c>
    </row>
    <row r="377" spans="2:6" s="153" customFormat="1">
      <c r="B377" t="s">
        <v>1649</v>
      </c>
      <c r="C377" s="197"/>
      <c r="D377" s="197"/>
      <c r="E377" s="197"/>
      <c r="F377" s="10">
        <f t="shared" si="4"/>
        <v>0</v>
      </c>
    </row>
    <row r="378" spans="2:6" s="153" customFormat="1">
      <c r="B378" t="s">
        <v>2715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2833</v>
      </c>
      <c r="C379" s="197"/>
      <c r="D379" s="197"/>
      <c r="E379" s="197"/>
      <c r="F379" s="10">
        <f t="shared" si="4"/>
        <v>0</v>
      </c>
    </row>
    <row r="380" spans="2:6" s="153" customFormat="1">
      <c r="B380" s="3" t="s">
        <v>2221</v>
      </c>
      <c r="C380" s="197"/>
      <c r="D380" s="197"/>
      <c r="E380" s="197"/>
      <c r="F380" s="10">
        <f t="shared" si="4"/>
        <v>0</v>
      </c>
    </row>
    <row r="381" spans="2:6" s="153" customFormat="1">
      <c r="B381" t="s">
        <v>3647</v>
      </c>
      <c r="F381" s="10">
        <f t="shared" si="4"/>
        <v>0</v>
      </c>
    </row>
    <row r="382" spans="2:6" s="153" customFormat="1">
      <c r="B382" t="s">
        <v>3648</v>
      </c>
      <c r="F382" s="10">
        <f t="shared" si="4"/>
        <v>0</v>
      </c>
    </row>
    <row r="383" spans="2:6" s="153" customFormat="1">
      <c r="B383" t="s">
        <v>31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2719</v>
      </c>
      <c r="C384" s="197"/>
      <c r="D384" s="197"/>
      <c r="E384" s="197"/>
      <c r="F384" s="10">
        <f t="shared" si="4"/>
        <v>0</v>
      </c>
    </row>
    <row r="385" spans="2:6" s="153" customFormat="1">
      <c r="B385" t="s">
        <v>694</v>
      </c>
      <c r="C385" s="197"/>
      <c r="D385" s="197"/>
      <c r="E385" s="197"/>
      <c r="F385" s="10">
        <f t="shared" si="4"/>
        <v>0</v>
      </c>
    </row>
    <row r="386" spans="2:6" s="153" customFormat="1">
      <c r="B386" s="3" t="s">
        <v>2211</v>
      </c>
      <c r="C386" s="197"/>
      <c r="D386" s="197"/>
      <c r="E386" s="197"/>
      <c r="F386" s="10">
        <f t="shared" si="4"/>
        <v>0</v>
      </c>
    </row>
    <row r="387" spans="2:6" s="153" customFormat="1">
      <c r="B387" t="s">
        <v>660</v>
      </c>
      <c r="C387" s="197"/>
      <c r="D387" s="197"/>
      <c r="E387" s="197"/>
      <c r="F387" s="10">
        <f t="shared" si="4"/>
        <v>0</v>
      </c>
    </row>
    <row r="388" spans="2:6" s="153" customFormat="1">
      <c r="B388" t="s">
        <v>3649</v>
      </c>
      <c r="F388" s="10">
        <f t="shared" si="4"/>
        <v>0</v>
      </c>
    </row>
    <row r="389" spans="2:6" s="153" customFormat="1">
      <c r="B389" s="3" t="s">
        <v>3689</v>
      </c>
      <c r="F389" s="10">
        <f t="shared" ref="F389:F419" si="5">SUM(C389:E389)</f>
        <v>0</v>
      </c>
    </row>
    <row r="390" spans="2:6" s="153" customFormat="1">
      <c r="B390" t="s">
        <v>686</v>
      </c>
      <c r="C390" s="197"/>
      <c r="D390" s="197"/>
      <c r="E390" s="197"/>
      <c r="F390" s="10">
        <f t="shared" si="5"/>
        <v>0</v>
      </c>
    </row>
    <row r="391" spans="2:6" s="153" customFormat="1">
      <c r="B391" t="s">
        <v>33</v>
      </c>
      <c r="C391" s="197"/>
      <c r="D391" s="197"/>
      <c r="E391" s="197"/>
      <c r="F391" s="10">
        <f t="shared" si="5"/>
        <v>0</v>
      </c>
    </row>
    <row r="392" spans="2:6" s="153" customFormat="1">
      <c r="B392" s="193" t="s">
        <v>1361</v>
      </c>
      <c r="C392" s="197"/>
      <c r="D392" s="197"/>
      <c r="E392" s="197"/>
      <c r="F392" s="10">
        <f t="shared" si="5"/>
        <v>0</v>
      </c>
    </row>
    <row r="393" spans="2:6" s="153" customFormat="1">
      <c r="B393" t="s">
        <v>35</v>
      </c>
      <c r="C393" s="197"/>
      <c r="D393" s="197"/>
      <c r="E393" s="197"/>
      <c r="F393" s="10">
        <f t="shared" si="5"/>
        <v>0</v>
      </c>
    </row>
    <row r="394" spans="2:6" s="153" customFormat="1">
      <c r="B394" t="s">
        <v>37</v>
      </c>
      <c r="C394" s="197"/>
      <c r="D394" s="197"/>
      <c r="E394" s="197"/>
      <c r="F394" s="10">
        <f t="shared" si="5"/>
        <v>0</v>
      </c>
    </row>
    <row r="395" spans="2:6" s="153" customFormat="1">
      <c r="B395" t="s">
        <v>143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181</v>
      </c>
      <c r="C396" s="197"/>
      <c r="D396" s="197"/>
      <c r="E396" s="197"/>
      <c r="F396" s="10">
        <f t="shared" si="5"/>
        <v>0</v>
      </c>
    </row>
    <row r="397" spans="2:6" s="153" customFormat="1">
      <c r="B397" t="s">
        <v>3650</v>
      </c>
      <c r="F397" s="10">
        <f t="shared" si="5"/>
        <v>0</v>
      </c>
    </row>
    <row r="398" spans="2:6" s="153" customFormat="1">
      <c r="B398" t="s">
        <v>2722</v>
      </c>
      <c r="C398" s="197"/>
      <c r="D398" s="197"/>
      <c r="E398" s="197"/>
      <c r="F398" s="10">
        <f t="shared" si="5"/>
        <v>0</v>
      </c>
    </row>
    <row r="399" spans="2:6" s="153" customFormat="1">
      <c r="B399" s="437" t="s">
        <v>1351</v>
      </c>
      <c r="C399" s="197"/>
      <c r="D399" s="197"/>
      <c r="E399" s="197"/>
      <c r="F399" s="10">
        <f t="shared" si="5"/>
        <v>0</v>
      </c>
    </row>
    <row r="400" spans="2:6" s="153" customFormat="1">
      <c r="B400" s="437" t="s">
        <v>2723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3651</v>
      </c>
      <c r="F401" s="10">
        <f t="shared" si="5"/>
        <v>0</v>
      </c>
    </row>
    <row r="402" spans="2:6" s="153" customFormat="1">
      <c r="B402" s="437" t="s">
        <v>2728</v>
      </c>
      <c r="C402" s="197"/>
      <c r="D402" s="197"/>
      <c r="E402" s="197"/>
      <c r="F402" s="10">
        <f t="shared" si="5"/>
        <v>0</v>
      </c>
    </row>
    <row r="403" spans="2:6" s="153" customFormat="1">
      <c r="B403" t="s">
        <v>39</v>
      </c>
      <c r="C403" s="197"/>
      <c r="D403" s="197"/>
      <c r="E403" s="197"/>
      <c r="F403" s="10">
        <f t="shared" si="5"/>
        <v>0</v>
      </c>
    </row>
    <row r="404" spans="2:6" s="153" customFormat="1">
      <c r="B404" s="58" t="s">
        <v>1671</v>
      </c>
      <c r="C404" s="197"/>
      <c r="D404" s="197"/>
      <c r="E404" s="197"/>
      <c r="F404" s="10">
        <f t="shared" si="5"/>
        <v>0</v>
      </c>
    </row>
    <row r="405" spans="2:6" s="153" customFormat="1">
      <c r="B405" t="s">
        <v>180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2711</v>
      </c>
      <c r="C406" s="197"/>
      <c r="D406" s="197"/>
      <c r="E406" s="197"/>
      <c r="F406" s="10">
        <f t="shared" si="5"/>
        <v>0</v>
      </c>
    </row>
    <row r="407" spans="2:6" s="153" customFormat="1">
      <c r="B407" s="3" t="s">
        <v>2217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144</v>
      </c>
      <c r="C408" s="197"/>
      <c r="D408" s="197"/>
      <c r="E408" s="197"/>
      <c r="F408" s="10">
        <f t="shared" si="5"/>
        <v>0</v>
      </c>
    </row>
    <row r="409" spans="2:6" s="153" customFormat="1">
      <c r="B409" s="193" t="s">
        <v>1348</v>
      </c>
      <c r="C409" s="197"/>
      <c r="D409" s="197"/>
      <c r="E409" s="197"/>
      <c r="F409" s="10">
        <f t="shared" si="5"/>
        <v>0</v>
      </c>
    </row>
    <row r="410" spans="2:6" s="153" customFormat="1">
      <c r="B410" s="193" t="s">
        <v>2730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155</v>
      </c>
      <c r="C411" s="197"/>
      <c r="D411" s="197"/>
      <c r="E411" s="197"/>
      <c r="F411" s="10">
        <f t="shared" si="5"/>
        <v>0</v>
      </c>
    </row>
    <row r="412" spans="2:6" s="153" customFormat="1">
      <c r="B412" t="s">
        <v>3652</v>
      </c>
      <c r="F412" s="10">
        <f t="shared" si="5"/>
        <v>0</v>
      </c>
    </row>
    <row r="413" spans="2:6" s="153" customFormat="1">
      <c r="B413" t="s">
        <v>2731</v>
      </c>
      <c r="C413" s="197"/>
      <c r="D413" s="197"/>
      <c r="E413" s="197"/>
      <c r="F413" s="10">
        <f t="shared" si="5"/>
        <v>0</v>
      </c>
    </row>
    <row r="414" spans="2:6" s="153" customFormat="1">
      <c r="B414" t="s">
        <v>2729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1347</v>
      </c>
      <c r="C415" s="197"/>
      <c r="D415" s="197"/>
      <c r="E415" s="197"/>
      <c r="F415" s="10">
        <f t="shared" si="5"/>
        <v>0</v>
      </c>
    </row>
    <row r="416" spans="2:6" s="153" customFormat="1">
      <c r="B416" s="193" t="s">
        <v>2710</v>
      </c>
      <c r="F416" s="10">
        <f t="shared" si="5"/>
        <v>0</v>
      </c>
    </row>
    <row r="417" spans="2:6" s="153" customFormat="1">
      <c r="B417" t="s">
        <v>658</v>
      </c>
      <c r="F417" s="10">
        <f t="shared" si="5"/>
        <v>0</v>
      </c>
    </row>
    <row r="418" spans="2:6" s="153" customFormat="1">
      <c r="B418" s="58" t="s">
        <v>2194</v>
      </c>
      <c r="F418" s="10">
        <f t="shared" si="5"/>
        <v>0</v>
      </c>
    </row>
    <row r="419" spans="2:6" s="153" customFormat="1">
      <c r="B419" t="s">
        <v>1655</v>
      </c>
      <c r="F419" s="10">
        <f t="shared" si="5"/>
        <v>0</v>
      </c>
    </row>
    <row r="420" spans="2:6" s="153" customFormat="1">
      <c r="B420"/>
      <c r="F420" s="10"/>
    </row>
    <row r="421" spans="2:6" s="153" customFormat="1">
      <c r="B421"/>
      <c r="F421" s="10"/>
    </row>
    <row r="422" spans="2:6" s="153" customFormat="1">
      <c r="B422"/>
      <c r="F422" s="10"/>
    </row>
    <row r="423" spans="2:6" s="153" customFormat="1">
      <c r="B423"/>
      <c r="F423" s="10"/>
    </row>
    <row r="424" spans="2:6" s="153" customFormat="1"/>
    <row r="425" spans="2:6" s="153" customFormat="1">
      <c r="C425" s="10">
        <f>SUM(C229:C385)</f>
        <v>0</v>
      </c>
      <c r="D425" s="10">
        <f>SUM(D229:D385)</f>
        <v>0</v>
      </c>
      <c r="E425" s="10">
        <f>SUM(E229:E385)</f>
        <v>0</v>
      </c>
      <c r="F425" s="10">
        <f>SUM(F229:F385)</f>
        <v>0</v>
      </c>
    </row>
    <row r="513" spans="2:6">
      <c r="B513" s="112" t="s">
        <v>40</v>
      </c>
      <c r="C513" s="77">
        <f>SUM(C229:C512)</f>
        <v>0</v>
      </c>
      <c r="D513" s="77">
        <f>SUM(D229:D512)</f>
        <v>0</v>
      </c>
      <c r="E513" s="77">
        <f>SUM(E229:E512)</f>
        <v>0</v>
      </c>
      <c r="F513" s="77">
        <f>SUM(F229:F512)</f>
        <v>0</v>
      </c>
    </row>
    <row r="664" spans="9:10">
      <c r="I664" s="113" t="s">
        <v>40</v>
      </c>
      <c r="J664" s="200" t="s">
        <v>1488</v>
      </c>
    </row>
  </sheetData>
  <sortState xmlns:xlrd2="http://schemas.microsoft.com/office/spreadsheetml/2017/richdata2" ref="B229:F419">
    <sortCondition ref="B229:B419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2025-04-18T00:11:26Z</dcterms:modified>
</cp:coreProperties>
</file>